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9219C56-7C95-419E-B6D6-82CDB2054234}" xr6:coauthVersionLast="47" xr6:coauthVersionMax="47" xr10:uidLastSave="{00000000-0000-0000-0000-000000000000}"/>
  <bookViews>
    <workbookView xWindow="-120" yWindow="-120" windowWidth="29040" windowHeight="15720" activeTab="6" xr2:uid="{DEB5FF10-2029-4FA0-852D-F128B24574D0}"/>
  </bookViews>
  <sheets>
    <sheet name="Cal" sheetId="5" r:id="rId1"/>
    <sheet name="Gas DB" sheetId="6" r:id="rId2"/>
    <sheet name="Transport DB" sheetId="10" r:id="rId3"/>
    <sheet name="Work DB" sheetId="3" r:id="rId4"/>
    <sheet name="Daily Report" sheetId="2" r:id="rId5"/>
    <sheet name="Backfill Report" sheetId="11" r:id="rId6"/>
    <sheet name="Coding" sheetId="15" r:id="rId7"/>
  </sheets>
  <definedNames>
    <definedName name="_xlnm._FilterDatabase" localSheetId="5" hidden="1">'Backfill Report'!$B$2:$AE$33</definedName>
    <definedName name="_xlnm._FilterDatabase" localSheetId="4" hidden="1">'Daily Report'!$AT$8:$AT$68</definedName>
    <definedName name="_xlnm._FilterDatabase" localSheetId="1" hidden="1">'Gas DB'!$B$2:$K$1907</definedName>
    <definedName name="_xlnm._FilterDatabase" localSheetId="2" hidden="1">'Transport DB'!$C$5:$S$2976</definedName>
    <definedName name="_xlnm.Print_Area" localSheetId="5">'Backfill Report'!$B$2:$O$28</definedName>
    <definedName name="_xlnm.Print_Area" localSheetId="0">Cal!$C$2:$H$6</definedName>
    <definedName name="_xlnm.Print_Area" localSheetId="4">'Daily Report'!$B$5:$AQ$68</definedName>
    <definedName name="_xlnm.Print_Area" localSheetId="1">'Gas DB'!$B$2:$H$2,'Gas DB'!$B$1425:$H$1464</definedName>
    <definedName name="_xlnm.Print_Area" localSheetId="2">'Transport DB'!$A$1:$S$2977</definedName>
    <definedName name="_xlnm.Print_Area" localSheetId="3">'Work DB'!$B$3:$AX$132</definedName>
    <definedName name="_xlnm.Print_Titles" localSheetId="2">'Transport DB'!$2:$5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84" i="10" l="1"/>
  <c r="E1884" i="10"/>
  <c r="F1884" i="10"/>
  <c r="G1884" i="10"/>
  <c r="P1884" i="10"/>
  <c r="Q1884" i="10"/>
  <c r="R1884" i="10"/>
  <c r="B232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5" i="6"/>
  <c r="B2257" i="6"/>
  <c r="B2258" i="6"/>
  <c r="AJ116" i="3"/>
  <c r="AJ117" i="3"/>
  <c r="AJ115" i="3"/>
  <c r="E2220" i="6" l="1"/>
  <c r="F2220" i="6"/>
  <c r="G1978" i="10"/>
  <c r="F1978" i="10"/>
  <c r="E1978" i="10"/>
  <c r="G1977" i="10"/>
  <c r="F1977" i="10"/>
  <c r="E1977" i="10"/>
  <c r="G1976" i="10"/>
  <c r="F1976" i="10"/>
  <c r="E1976" i="10"/>
  <c r="B1976" i="10"/>
  <c r="P1976" i="10"/>
  <c r="Q1976" i="10"/>
  <c r="R1976" i="10"/>
  <c r="B1977" i="10"/>
  <c r="P1977" i="10"/>
  <c r="Q1977" i="10"/>
  <c r="R1977" i="10"/>
  <c r="B1978" i="10"/>
  <c r="P1978" i="10"/>
  <c r="Q1978" i="10"/>
  <c r="R1978" i="10"/>
  <c r="Q1992" i="10" l="1"/>
  <c r="R1993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R261" i="10"/>
  <c r="R262" i="10"/>
  <c r="R263" i="10"/>
  <c r="R264" i="10"/>
  <c r="R265" i="10"/>
  <c r="R266" i="10"/>
  <c r="R267" i="10"/>
  <c r="R268" i="10"/>
  <c r="R269" i="10"/>
  <c r="R270" i="10"/>
  <c r="R271" i="10"/>
  <c r="R272" i="10"/>
  <c r="R273" i="10"/>
  <c r="R274" i="10"/>
  <c r="R275" i="10"/>
  <c r="R276" i="10"/>
  <c r="R277" i="10"/>
  <c r="R278" i="10"/>
  <c r="R279" i="10"/>
  <c r="R280" i="10"/>
  <c r="R281" i="10"/>
  <c r="R282" i="10"/>
  <c r="R283" i="10"/>
  <c r="R284" i="10"/>
  <c r="R285" i="10"/>
  <c r="R286" i="10"/>
  <c r="R287" i="10"/>
  <c r="R288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R301" i="10"/>
  <c r="R302" i="10"/>
  <c r="R303" i="10"/>
  <c r="R304" i="10"/>
  <c r="R305" i="10"/>
  <c r="R306" i="10"/>
  <c r="R307" i="10"/>
  <c r="R308" i="10"/>
  <c r="R309" i="10"/>
  <c r="R310" i="10"/>
  <c r="R311" i="10"/>
  <c r="R312" i="10"/>
  <c r="R313" i="10"/>
  <c r="R314" i="10"/>
  <c r="R315" i="10"/>
  <c r="R316" i="10"/>
  <c r="R317" i="10"/>
  <c r="R318" i="10"/>
  <c r="R319" i="10"/>
  <c r="R320" i="10"/>
  <c r="R321" i="10"/>
  <c r="R322" i="10"/>
  <c r="R323" i="10"/>
  <c r="R324" i="10"/>
  <c r="R325" i="10"/>
  <c r="R326" i="10"/>
  <c r="R327" i="10"/>
  <c r="R328" i="10"/>
  <c r="R329" i="10"/>
  <c r="R330" i="10"/>
  <c r="R331" i="10"/>
  <c r="R332" i="10"/>
  <c r="R333" i="10"/>
  <c r="R334" i="10"/>
  <c r="R335" i="10"/>
  <c r="R336" i="10"/>
  <c r="R337" i="10"/>
  <c r="R338" i="10"/>
  <c r="R339" i="10"/>
  <c r="R340" i="10"/>
  <c r="R341" i="10"/>
  <c r="R342" i="10"/>
  <c r="R343" i="10"/>
  <c r="R344" i="10"/>
  <c r="R345" i="10"/>
  <c r="R346" i="10"/>
  <c r="R347" i="10"/>
  <c r="R348" i="10"/>
  <c r="R349" i="10"/>
  <c r="R350" i="10"/>
  <c r="R351" i="10"/>
  <c r="R352" i="10"/>
  <c r="R353" i="10"/>
  <c r="R354" i="10"/>
  <c r="R355" i="10"/>
  <c r="R356" i="10"/>
  <c r="R357" i="10"/>
  <c r="R358" i="10"/>
  <c r="R359" i="10"/>
  <c r="R360" i="10"/>
  <c r="R361" i="10"/>
  <c r="R362" i="10"/>
  <c r="R363" i="10"/>
  <c r="R364" i="10"/>
  <c r="R365" i="10"/>
  <c r="R366" i="10"/>
  <c r="R367" i="10"/>
  <c r="R368" i="10"/>
  <c r="R369" i="10"/>
  <c r="R370" i="10"/>
  <c r="R371" i="10"/>
  <c r="R372" i="10"/>
  <c r="R373" i="10"/>
  <c r="R374" i="10"/>
  <c r="R375" i="10"/>
  <c r="R376" i="10"/>
  <c r="R377" i="10"/>
  <c r="R378" i="10"/>
  <c r="R379" i="10"/>
  <c r="R380" i="10"/>
  <c r="R381" i="10"/>
  <c r="R382" i="10"/>
  <c r="R383" i="10"/>
  <c r="R384" i="10"/>
  <c r="R385" i="10"/>
  <c r="R386" i="10"/>
  <c r="R387" i="10"/>
  <c r="R388" i="10"/>
  <c r="R389" i="10"/>
  <c r="R390" i="10"/>
  <c r="R391" i="10"/>
  <c r="R392" i="10"/>
  <c r="R393" i="10"/>
  <c r="R394" i="10"/>
  <c r="R395" i="10"/>
  <c r="R396" i="10"/>
  <c r="R397" i="10"/>
  <c r="R398" i="10"/>
  <c r="R399" i="10"/>
  <c r="R400" i="10"/>
  <c r="R401" i="10"/>
  <c r="R402" i="10"/>
  <c r="R403" i="10"/>
  <c r="R404" i="10"/>
  <c r="R405" i="10"/>
  <c r="R406" i="10"/>
  <c r="R407" i="10"/>
  <c r="R408" i="10"/>
  <c r="R409" i="10"/>
  <c r="R410" i="10"/>
  <c r="R411" i="10"/>
  <c r="R412" i="10"/>
  <c r="R413" i="10"/>
  <c r="R414" i="10"/>
  <c r="R415" i="10"/>
  <c r="R416" i="10"/>
  <c r="R417" i="10"/>
  <c r="R418" i="10"/>
  <c r="R419" i="10"/>
  <c r="R420" i="10"/>
  <c r="R421" i="10"/>
  <c r="R422" i="10"/>
  <c r="R423" i="10"/>
  <c r="R424" i="10"/>
  <c r="R425" i="10"/>
  <c r="R426" i="10"/>
  <c r="R427" i="10"/>
  <c r="R428" i="10"/>
  <c r="R429" i="10"/>
  <c r="R430" i="10"/>
  <c r="R431" i="10"/>
  <c r="R432" i="10"/>
  <c r="R433" i="10"/>
  <c r="R434" i="10"/>
  <c r="R435" i="10"/>
  <c r="R436" i="10"/>
  <c r="R437" i="10"/>
  <c r="R438" i="10"/>
  <c r="R439" i="10"/>
  <c r="R440" i="10"/>
  <c r="R441" i="10"/>
  <c r="R442" i="10"/>
  <c r="R443" i="10"/>
  <c r="R444" i="10"/>
  <c r="R445" i="10"/>
  <c r="R446" i="10"/>
  <c r="R447" i="10"/>
  <c r="R448" i="10"/>
  <c r="R449" i="10"/>
  <c r="R450" i="10"/>
  <c r="R451" i="10"/>
  <c r="R452" i="10"/>
  <c r="R453" i="10"/>
  <c r="R454" i="10"/>
  <c r="R455" i="10"/>
  <c r="R456" i="10"/>
  <c r="R457" i="10"/>
  <c r="R458" i="10"/>
  <c r="R459" i="10"/>
  <c r="R460" i="10"/>
  <c r="R461" i="10"/>
  <c r="R462" i="10"/>
  <c r="R463" i="10"/>
  <c r="R464" i="10"/>
  <c r="R465" i="10"/>
  <c r="R466" i="10"/>
  <c r="R467" i="10"/>
  <c r="R468" i="10"/>
  <c r="R469" i="10"/>
  <c r="R470" i="10"/>
  <c r="R471" i="10"/>
  <c r="R472" i="10"/>
  <c r="R473" i="10"/>
  <c r="R474" i="10"/>
  <c r="R475" i="10"/>
  <c r="R476" i="10"/>
  <c r="R477" i="10"/>
  <c r="R478" i="10"/>
  <c r="R479" i="10"/>
  <c r="R480" i="10"/>
  <c r="R481" i="10"/>
  <c r="R482" i="10"/>
  <c r="R483" i="10"/>
  <c r="R484" i="10"/>
  <c r="R485" i="10"/>
  <c r="R486" i="10"/>
  <c r="R487" i="10"/>
  <c r="R488" i="10"/>
  <c r="R489" i="10"/>
  <c r="R490" i="10"/>
  <c r="R491" i="10"/>
  <c r="R492" i="10"/>
  <c r="R493" i="10"/>
  <c r="R494" i="10"/>
  <c r="R495" i="10"/>
  <c r="R496" i="10"/>
  <c r="R497" i="10"/>
  <c r="R498" i="10"/>
  <c r="R499" i="10"/>
  <c r="R500" i="10"/>
  <c r="R501" i="10"/>
  <c r="R502" i="10"/>
  <c r="R503" i="10"/>
  <c r="R504" i="10"/>
  <c r="R505" i="10"/>
  <c r="R506" i="10"/>
  <c r="R507" i="10"/>
  <c r="R508" i="10"/>
  <c r="R509" i="10"/>
  <c r="R510" i="10"/>
  <c r="R511" i="10"/>
  <c r="R512" i="10"/>
  <c r="R513" i="10"/>
  <c r="R514" i="10"/>
  <c r="R515" i="10"/>
  <c r="R516" i="10"/>
  <c r="R517" i="10"/>
  <c r="R518" i="10"/>
  <c r="R519" i="10"/>
  <c r="R520" i="10"/>
  <c r="R521" i="10"/>
  <c r="R522" i="10"/>
  <c r="R523" i="10"/>
  <c r="R524" i="10"/>
  <c r="R525" i="10"/>
  <c r="R526" i="10"/>
  <c r="R527" i="10"/>
  <c r="R528" i="10"/>
  <c r="R529" i="10"/>
  <c r="R530" i="10"/>
  <c r="R531" i="10"/>
  <c r="R532" i="10"/>
  <c r="R533" i="10"/>
  <c r="R534" i="10"/>
  <c r="R535" i="10"/>
  <c r="R536" i="10"/>
  <c r="R537" i="10"/>
  <c r="R538" i="10"/>
  <c r="R539" i="10"/>
  <c r="R540" i="10"/>
  <c r="R541" i="10"/>
  <c r="R542" i="10"/>
  <c r="R543" i="10"/>
  <c r="R544" i="10"/>
  <c r="R545" i="10"/>
  <c r="R546" i="10"/>
  <c r="R547" i="10"/>
  <c r="R548" i="10"/>
  <c r="R549" i="10"/>
  <c r="R550" i="10"/>
  <c r="R551" i="10"/>
  <c r="R552" i="10"/>
  <c r="R553" i="10"/>
  <c r="R554" i="10"/>
  <c r="R555" i="10"/>
  <c r="R556" i="10"/>
  <c r="R557" i="10"/>
  <c r="R558" i="10"/>
  <c r="R559" i="10"/>
  <c r="R560" i="10"/>
  <c r="R561" i="10"/>
  <c r="R562" i="10"/>
  <c r="R563" i="10"/>
  <c r="R564" i="10"/>
  <c r="R565" i="10"/>
  <c r="R566" i="10"/>
  <c r="R567" i="10"/>
  <c r="R568" i="10"/>
  <c r="R569" i="10"/>
  <c r="R570" i="10"/>
  <c r="R571" i="10"/>
  <c r="R572" i="10"/>
  <c r="R573" i="10"/>
  <c r="R574" i="10"/>
  <c r="R575" i="10"/>
  <c r="R576" i="10"/>
  <c r="R577" i="10"/>
  <c r="R578" i="10"/>
  <c r="R579" i="10"/>
  <c r="R580" i="10"/>
  <c r="R581" i="10"/>
  <c r="R582" i="10"/>
  <c r="R583" i="10"/>
  <c r="R584" i="10"/>
  <c r="R585" i="10"/>
  <c r="R586" i="10"/>
  <c r="R587" i="10"/>
  <c r="R588" i="10"/>
  <c r="R589" i="10"/>
  <c r="R590" i="10"/>
  <c r="R591" i="10"/>
  <c r="R592" i="10"/>
  <c r="R593" i="10"/>
  <c r="R594" i="10"/>
  <c r="R595" i="10"/>
  <c r="R596" i="10"/>
  <c r="R597" i="10"/>
  <c r="R598" i="10"/>
  <c r="R599" i="10"/>
  <c r="R600" i="10"/>
  <c r="R601" i="10"/>
  <c r="R602" i="10"/>
  <c r="R603" i="10"/>
  <c r="R604" i="10"/>
  <c r="R605" i="10"/>
  <c r="R606" i="10"/>
  <c r="R607" i="10"/>
  <c r="R608" i="10"/>
  <c r="R609" i="10"/>
  <c r="R610" i="10"/>
  <c r="R611" i="10"/>
  <c r="R612" i="10"/>
  <c r="R613" i="10"/>
  <c r="R614" i="10"/>
  <c r="R615" i="10"/>
  <c r="R616" i="10"/>
  <c r="R617" i="10"/>
  <c r="R618" i="10"/>
  <c r="R619" i="10"/>
  <c r="R620" i="10"/>
  <c r="R621" i="10"/>
  <c r="R622" i="10"/>
  <c r="R623" i="10"/>
  <c r="R624" i="10"/>
  <c r="R625" i="10"/>
  <c r="R626" i="10"/>
  <c r="R627" i="10"/>
  <c r="R628" i="10"/>
  <c r="R629" i="10"/>
  <c r="R630" i="10"/>
  <c r="R631" i="10"/>
  <c r="R632" i="10"/>
  <c r="R633" i="10"/>
  <c r="R634" i="10"/>
  <c r="R635" i="10"/>
  <c r="R636" i="10"/>
  <c r="R637" i="10"/>
  <c r="R638" i="10"/>
  <c r="R639" i="10"/>
  <c r="R640" i="10"/>
  <c r="R641" i="10"/>
  <c r="R642" i="10"/>
  <c r="R643" i="10"/>
  <c r="R644" i="10"/>
  <c r="R645" i="10"/>
  <c r="R646" i="10"/>
  <c r="R647" i="10"/>
  <c r="R648" i="10"/>
  <c r="R649" i="10"/>
  <c r="R650" i="10"/>
  <c r="R651" i="10"/>
  <c r="R652" i="10"/>
  <c r="R653" i="10"/>
  <c r="R654" i="10"/>
  <c r="R655" i="10"/>
  <c r="R656" i="10"/>
  <c r="R657" i="10"/>
  <c r="R658" i="10"/>
  <c r="R659" i="10"/>
  <c r="R660" i="10"/>
  <c r="R661" i="10"/>
  <c r="R662" i="10"/>
  <c r="R663" i="10"/>
  <c r="R664" i="10"/>
  <c r="R665" i="10"/>
  <c r="R666" i="10"/>
  <c r="R667" i="10"/>
  <c r="R668" i="10"/>
  <c r="R669" i="10"/>
  <c r="R670" i="10"/>
  <c r="R671" i="10"/>
  <c r="R672" i="10"/>
  <c r="R673" i="10"/>
  <c r="R674" i="10"/>
  <c r="R675" i="10"/>
  <c r="R676" i="10"/>
  <c r="R677" i="10"/>
  <c r="R678" i="10"/>
  <c r="R679" i="10"/>
  <c r="R680" i="10"/>
  <c r="R681" i="10"/>
  <c r="R682" i="10"/>
  <c r="R683" i="10"/>
  <c r="R684" i="10"/>
  <c r="R685" i="10"/>
  <c r="R686" i="10"/>
  <c r="R687" i="10"/>
  <c r="R688" i="10"/>
  <c r="R689" i="10"/>
  <c r="R690" i="10"/>
  <c r="R691" i="10"/>
  <c r="R692" i="10"/>
  <c r="R693" i="10"/>
  <c r="R694" i="10"/>
  <c r="R695" i="10"/>
  <c r="R696" i="10"/>
  <c r="R697" i="10"/>
  <c r="R698" i="10"/>
  <c r="R699" i="10"/>
  <c r="R700" i="10"/>
  <c r="R701" i="10"/>
  <c r="R702" i="10"/>
  <c r="R703" i="10"/>
  <c r="R704" i="10"/>
  <c r="R705" i="10"/>
  <c r="R706" i="10"/>
  <c r="R707" i="10"/>
  <c r="R708" i="10"/>
  <c r="R709" i="10"/>
  <c r="R710" i="10"/>
  <c r="R711" i="10"/>
  <c r="R712" i="10"/>
  <c r="R713" i="10"/>
  <c r="R714" i="10"/>
  <c r="R715" i="10"/>
  <c r="R716" i="10"/>
  <c r="R717" i="10"/>
  <c r="R718" i="10"/>
  <c r="R719" i="10"/>
  <c r="R720" i="10"/>
  <c r="R721" i="10"/>
  <c r="R722" i="10"/>
  <c r="R723" i="10"/>
  <c r="R724" i="10"/>
  <c r="R725" i="10"/>
  <c r="R726" i="10"/>
  <c r="R727" i="10"/>
  <c r="R728" i="10"/>
  <c r="R729" i="10"/>
  <c r="R730" i="10"/>
  <c r="R731" i="10"/>
  <c r="R732" i="10"/>
  <c r="R733" i="10"/>
  <c r="R734" i="10"/>
  <c r="R735" i="10"/>
  <c r="R736" i="10"/>
  <c r="R737" i="10"/>
  <c r="R738" i="10"/>
  <c r="R739" i="10"/>
  <c r="R740" i="10"/>
  <c r="R741" i="10"/>
  <c r="R742" i="10"/>
  <c r="R743" i="10"/>
  <c r="R744" i="10"/>
  <c r="R745" i="10"/>
  <c r="R746" i="10"/>
  <c r="R747" i="10"/>
  <c r="R748" i="10"/>
  <c r="R749" i="10"/>
  <c r="R750" i="10"/>
  <c r="R751" i="10"/>
  <c r="R752" i="10"/>
  <c r="R753" i="10"/>
  <c r="R754" i="10"/>
  <c r="R755" i="10"/>
  <c r="R756" i="10"/>
  <c r="R757" i="10"/>
  <c r="R758" i="10"/>
  <c r="R759" i="10"/>
  <c r="R760" i="10"/>
  <c r="R761" i="10"/>
  <c r="R762" i="10"/>
  <c r="R763" i="10"/>
  <c r="R764" i="10"/>
  <c r="R765" i="10"/>
  <c r="R766" i="10"/>
  <c r="R767" i="10"/>
  <c r="R768" i="10"/>
  <c r="R769" i="10"/>
  <c r="R770" i="10"/>
  <c r="R771" i="10"/>
  <c r="R772" i="10"/>
  <c r="R773" i="10"/>
  <c r="R774" i="10"/>
  <c r="R775" i="10"/>
  <c r="R776" i="10"/>
  <c r="R777" i="10"/>
  <c r="R778" i="10"/>
  <c r="R779" i="10"/>
  <c r="R780" i="10"/>
  <c r="R781" i="10"/>
  <c r="R782" i="10"/>
  <c r="R783" i="10"/>
  <c r="R784" i="10"/>
  <c r="R785" i="10"/>
  <c r="R786" i="10"/>
  <c r="R787" i="10"/>
  <c r="R788" i="10"/>
  <c r="R789" i="10"/>
  <c r="R790" i="10"/>
  <c r="R791" i="10"/>
  <c r="R792" i="10"/>
  <c r="R793" i="10"/>
  <c r="R794" i="10"/>
  <c r="R795" i="10"/>
  <c r="R796" i="10"/>
  <c r="R797" i="10"/>
  <c r="R798" i="10"/>
  <c r="R799" i="10"/>
  <c r="R800" i="10"/>
  <c r="R801" i="10"/>
  <c r="R802" i="10"/>
  <c r="R803" i="10"/>
  <c r="R804" i="10"/>
  <c r="R805" i="10"/>
  <c r="R806" i="10"/>
  <c r="R807" i="10"/>
  <c r="R808" i="10"/>
  <c r="R809" i="10"/>
  <c r="R810" i="10"/>
  <c r="R811" i="10"/>
  <c r="R812" i="10"/>
  <c r="R813" i="10"/>
  <c r="R814" i="10"/>
  <c r="R815" i="10"/>
  <c r="R816" i="10"/>
  <c r="R817" i="10"/>
  <c r="R818" i="10"/>
  <c r="R819" i="10"/>
  <c r="R820" i="10"/>
  <c r="R821" i="10"/>
  <c r="R822" i="10"/>
  <c r="R823" i="10"/>
  <c r="R824" i="10"/>
  <c r="R825" i="10"/>
  <c r="R826" i="10"/>
  <c r="R827" i="10"/>
  <c r="R828" i="10"/>
  <c r="R829" i="10"/>
  <c r="R830" i="10"/>
  <c r="R831" i="10"/>
  <c r="R832" i="10"/>
  <c r="R833" i="10"/>
  <c r="R834" i="10"/>
  <c r="R835" i="10"/>
  <c r="R836" i="10"/>
  <c r="R837" i="10"/>
  <c r="R838" i="10"/>
  <c r="R839" i="10"/>
  <c r="R840" i="10"/>
  <c r="R841" i="10"/>
  <c r="R842" i="10"/>
  <c r="R843" i="10"/>
  <c r="R844" i="10"/>
  <c r="R845" i="10"/>
  <c r="R846" i="10"/>
  <c r="R847" i="10"/>
  <c r="R848" i="10"/>
  <c r="R849" i="10"/>
  <c r="R850" i="10"/>
  <c r="R851" i="10"/>
  <c r="R852" i="10"/>
  <c r="R853" i="10"/>
  <c r="R854" i="10"/>
  <c r="R855" i="10"/>
  <c r="R856" i="10"/>
  <c r="R857" i="10"/>
  <c r="R858" i="10"/>
  <c r="R859" i="10"/>
  <c r="R860" i="10"/>
  <c r="R861" i="10"/>
  <c r="R862" i="10"/>
  <c r="R863" i="10"/>
  <c r="R864" i="10"/>
  <c r="R865" i="10"/>
  <c r="R866" i="10"/>
  <c r="R867" i="10"/>
  <c r="R868" i="10"/>
  <c r="R869" i="10"/>
  <c r="R870" i="10"/>
  <c r="R871" i="10"/>
  <c r="R872" i="10"/>
  <c r="R873" i="10"/>
  <c r="R874" i="10"/>
  <c r="R875" i="10"/>
  <c r="R876" i="10"/>
  <c r="R877" i="10"/>
  <c r="R878" i="10"/>
  <c r="R879" i="10"/>
  <c r="R880" i="10"/>
  <c r="R881" i="10"/>
  <c r="R882" i="10"/>
  <c r="R883" i="10"/>
  <c r="R884" i="10"/>
  <c r="R885" i="10"/>
  <c r="R886" i="10"/>
  <c r="R887" i="10"/>
  <c r="R888" i="10"/>
  <c r="R889" i="10"/>
  <c r="R890" i="10"/>
  <c r="R891" i="10"/>
  <c r="R892" i="10"/>
  <c r="R893" i="10"/>
  <c r="R894" i="10"/>
  <c r="R895" i="10"/>
  <c r="R896" i="10"/>
  <c r="R897" i="10"/>
  <c r="R898" i="10"/>
  <c r="R899" i="10"/>
  <c r="R900" i="10"/>
  <c r="R901" i="10"/>
  <c r="R902" i="10"/>
  <c r="R903" i="10"/>
  <c r="R904" i="10"/>
  <c r="R905" i="10"/>
  <c r="R906" i="10"/>
  <c r="R907" i="10"/>
  <c r="R908" i="10"/>
  <c r="R909" i="10"/>
  <c r="R910" i="10"/>
  <c r="R911" i="10"/>
  <c r="R912" i="10"/>
  <c r="R913" i="10"/>
  <c r="R914" i="10"/>
  <c r="R915" i="10"/>
  <c r="R916" i="10"/>
  <c r="R917" i="10"/>
  <c r="R918" i="10"/>
  <c r="R919" i="10"/>
  <c r="R920" i="10"/>
  <c r="R921" i="10"/>
  <c r="R922" i="10"/>
  <c r="R923" i="10"/>
  <c r="R924" i="10"/>
  <c r="R925" i="10"/>
  <c r="R926" i="10"/>
  <c r="R927" i="10"/>
  <c r="R928" i="10"/>
  <c r="R929" i="10"/>
  <c r="R930" i="10"/>
  <c r="R931" i="10"/>
  <c r="R932" i="10"/>
  <c r="R933" i="10"/>
  <c r="R934" i="10"/>
  <c r="R935" i="10"/>
  <c r="R936" i="10"/>
  <c r="R937" i="10"/>
  <c r="R938" i="10"/>
  <c r="R939" i="10"/>
  <c r="R940" i="10"/>
  <c r="R941" i="10"/>
  <c r="R942" i="10"/>
  <c r="R943" i="10"/>
  <c r="R944" i="10"/>
  <c r="R945" i="10"/>
  <c r="R946" i="10"/>
  <c r="R947" i="10"/>
  <c r="R948" i="10"/>
  <c r="R949" i="10"/>
  <c r="R950" i="10"/>
  <c r="R951" i="10"/>
  <c r="R952" i="10"/>
  <c r="R953" i="10"/>
  <c r="R954" i="10"/>
  <c r="R955" i="10"/>
  <c r="R956" i="10"/>
  <c r="R957" i="10"/>
  <c r="R958" i="10"/>
  <c r="R959" i="10"/>
  <c r="R960" i="10"/>
  <c r="R961" i="10"/>
  <c r="R962" i="10"/>
  <c r="R963" i="10"/>
  <c r="R964" i="10"/>
  <c r="R965" i="10"/>
  <c r="R966" i="10"/>
  <c r="R967" i="10"/>
  <c r="R968" i="10"/>
  <c r="R969" i="10"/>
  <c r="R970" i="10"/>
  <c r="R971" i="10"/>
  <c r="R972" i="10"/>
  <c r="R973" i="10"/>
  <c r="R974" i="10"/>
  <c r="R975" i="10"/>
  <c r="R976" i="10"/>
  <c r="R977" i="10"/>
  <c r="R978" i="10"/>
  <c r="R979" i="10"/>
  <c r="R980" i="10"/>
  <c r="R981" i="10"/>
  <c r="R982" i="10"/>
  <c r="R983" i="10"/>
  <c r="R984" i="10"/>
  <c r="R985" i="10"/>
  <c r="R986" i="10"/>
  <c r="R987" i="10"/>
  <c r="R988" i="10"/>
  <c r="R989" i="10"/>
  <c r="R990" i="10"/>
  <c r="R991" i="10"/>
  <c r="R992" i="10"/>
  <c r="R993" i="10"/>
  <c r="R994" i="10"/>
  <c r="R995" i="10"/>
  <c r="R996" i="10"/>
  <c r="R997" i="10"/>
  <c r="R998" i="10"/>
  <c r="R999" i="10"/>
  <c r="R1000" i="10"/>
  <c r="R1001" i="10"/>
  <c r="R1002" i="10"/>
  <c r="R1003" i="10"/>
  <c r="R1004" i="10"/>
  <c r="R1005" i="10"/>
  <c r="R1006" i="10"/>
  <c r="R1007" i="10"/>
  <c r="R1008" i="10"/>
  <c r="R1009" i="10"/>
  <c r="R1010" i="10"/>
  <c r="R1011" i="10"/>
  <c r="R1012" i="10"/>
  <c r="R1013" i="10"/>
  <c r="R1014" i="10"/>
  <c r="R1015" i="10"/>
  <c r="R1016" i="10"/>
  <c r="R1017" i="10"/>
  <c r="R1018" i="10"/>
  <c r="R1019" i="10"/>
  <c r="R1020" i="10"/>
  <c r="R1021" i="10"/>
  <c r="R1022" i="10"/>
  <c r="R1023" i="10"/>
  <c r="R1024" i="10"/>
  <c r="R1025" i="10"/>
  <c r="R1026" i="10"/>
  <c r="R1027" i="10"/>
  <c r="R1028" i="10"/>
  <c r="R1029" i="10"/>
  <c r="R1030" i="10"/>
  <c r="R1031" i="10"/>
  <c r="R1032" i="10"/>
  <c r="R1033" i="10"/>
  <c r="R1034" i="10"/>
  <c r="R1035" i="10"/>
  <c r="R1036" i="10"/>
  <c r="R1037" i="10"/>
  <c r="R1038" i="10"/>
  <c r="R1039" i="10"/>
  <c r="R1040" i="10"/>
  <c r="R1041" i="10"/>
  <c r="R1042" i="10"/>
  <c r="R1043" i="10"/>
  <c r="R1044" i="10"/>
  <c r="R1045" i="10"/>
  <c r="R1046" i="10"/>
  <c r="R1047" i="10"/>
  <c r="R1048" i="10"/>
  <c r="R1049" i="10"/>
  <c r="R1050" i="10"/>
  <c r="R1051" i="10"/>
  <c r="R1052" i="10"/>
  <c r="R1053" i="10"/>
  <c r="R1054" i="10"/>
  <c r="R1055" i="10"/>
  <c r="R1056" i="10"/>
  <c r="R1057" i="10"/>
  <c r="R1058" i="10"/>
  <c r="R1059" i="10"/>
  <c r="R1060" i="10"/>
  <c r="R1061" i="10"/>
  <c r="R1062" i="10"/>
  <c r="R1063" i="10"/>
  <c r="R1064" i="10"/>
  <c r="R1065" i="10"/>
  <c r="R1066" i="10"/>
  <c r="R1067" i="10"/>
  <c r="R1068" i="10"/>
  <c r="R1069" i="10"/>
  <c r="R1070" i="10"/>
  <c r="R1071" i="10"/>
  <c r="R1072" i="10"/>
  <c r="R1073" i="10"/>
  <c r="R1074" i="10"/>
  <c r="R1075" i="10"/>
  <c r="R1076" i="10"/>
  <c r="R1077" i="10"/>
  <c r="R1078" i="10"/>
  <c r="R1079" i="10"/>
  <c r="R1080" i="10"/>
  <c r="R1081" i="10"/>
  <c r="R1082" i="10"/>
  <c r="R1083" i="10"/>
  <c r="R1084" i="10"/>
  <c r="R1085" i="10"/>
  <c r="R1086" i="10"/>
  <c r="R1087" i="10"/>
  <c r="R1088" i="10"/>
  <c r="R1089" i="10"/>
  <c r="R1090" i="10"/>
  <c r="R1091" i="10"/>
  <c r="R1092" i="10"/>
  <c r="R1093" i="10"/>
  <c r="R1094" i="10"/>
  <c r="R1095" i="10"/>
  <c r="R1096" i="10"/>
  <c r="R1097" i="10"/>
  <c r="R1098" i="10"/>
  <c r="R1099" i="10"/>
  <c r="R1100" i="10"/>
  <c r="R1101" i="10"/>
  <c r="R1102" i="10"/>
  <c r="R1103" i="10"/>
  <c r="R1104" i="10"/>
  <c r="R1105" i="10"/>
  <c r="R1106" i="10"/>
  <c r="R1107" i="10"/>
  <c r="R1108" i="10"/>
  <c r="R1109" i="10"/>
  <c r="R1110" i="10"/>
  <c r="R1111" i="10"/>
  <c r="R1112" i="10"/>
  <c r="R1113" i="10"/>
  <c r="R1114" i="10"/>
  <c r="R1115" i="10"/>
  <c r="R1116" i="10"/>
  <c r="R1117" i="10"/>
  <c r="R1118" i="10"/>
  <c r="R1119" i="10"/>
  <c r="R1120" i="10"/>
  <c r="R1121" i="10"/>
  <c r="R1122" i="10"/>
  <c r="R1123" i="10"/>
  <c r="R1124" i="10"/>
  <c r="R1125" i="10"/>
  <c r="R1126" i="10"/>
  <c r="R1127" i="10"/>
  <c r="R1128" i="10"/>
  <c r="R1129" i="10"/>
  <c r="R1130" i="10"/>
  <c r="R1131" i="10"/>
  <c r="R1132" i="10"/>
  <c r="R1133" i="10"/>
  <c r="R1134" i="10"/>
  <c r="R1135" i="10"/>
  <c r="R1136" i="10"/>
  <c r="R1137" i="10"/>
  <c r="R1138" i="10"/>
  <c r="R1139" i="10"/>
  <c r="R1140" i="10"/>
  <c r="R1141" i="10"/>
  <c r="R1142" i="10"/>
  <c r="R1143" i="10"/>
  <c r="R1144" i="10"/>
  <c r="R1145" i="10"/>
  <c r="R1146" i="10"/>
  <c r="R1147" i="10"/>
  <c r="R1148" i="10"/>
  <c r="R1149" i="10"/>
  <c r="R1150" i="10"/>
  <c r="R1151" i="10"/>
  <c r="R1152" i="10"/>
  <c r="R1153" i="10"/>
  <c r="R1154" i="10"/>
  <c r="R1155" i="10"/>
  <c r="R1156" i="10"/>
  <c r="R1157" i="10"/>
  <c r="R1158" i="10"/>
  <c r="R1159" i="10"/>
  <c r="R1160" i="10"/>
  <c r="R1161" i="10"/>
  <c r="R1162" i="10"/>
  <c r="R1163" i="10"/>
  <c r="R1164" i="10"/>
  <c r="R1165" i="10"/>
  <c r="R1166" i="10"/>
  <c r="R1167" i="10"/>
  <c r="R1168" i="10"/>
  <c r="R1169" i="10"/>
  <c r="R1170" i="10"/>
  <c r="R1171" i="10"/>
  <c r="R1172" i="10"/>
  <c r="R1173" i="10"/>
  <c r="R1174" i="10"/>
  <c r="R1175" i="10"/>
  <c r="R1176" i="10"/>
  <c r="R1177" i="10"/>
  <c r="R1178" i="10"/>
  <c r="R1179" i="10"/>
  <c r="R1180" i="10"/>
  <c r="R1181" i="10"/>
  <c r="R1182" i="10"/>
  <c r="R1183" i="10"/>
  <c r="R1184" i="10"/>
  <c r="R1185" i="10"/>
  <c r="R1186" i="10"/>
  <c r="R1187" i="10"/>
  <c r="R1188" i="10"/>
  <c r="R1189" i="10"/>
  <c r="R1190" i="10"/>
  <c r="R1191" i="10"/>
  <c r="R1192" i="10"/>
  <c r="R1193" i="10"/>
  <c r="R1194" i="10"/>
  <c r="R1195" i="10"/>
  <c r="R1196" i="10"/>
  <c r="R1197" i="10"/>
  <c r="R1198" i="10"/>
  <c r="R1199" i="10"/>
  <c r="R1200" i="10"/>
  <c r="R1201" i="10"/>
  <c r="R1202" i="10"/>
  <c r="R1203" i="10"/>
  <c r="R1204" i="10"/>
  <c r="R1205" i="10"/>
  <c r="R1206" i="10"/>
  <c r="R1207" i="10"/>
  <c r="R1208" i="10"/>
  <c r="R1209" i="10"/>
  <c r="R1210" i="10"/>
  <c r="R1211" i="10"/>
  <c r="R1212" i="10"/>
  <c r="R1213" i="10"/>
  <c r="R1214" i="10"/>
  <c r="R1215" i="10"/>
  <c r="R1216" i="10"/>
  <c r="R1217" i="10"/>
  <c r="R1218" i="10"/>
  <c r="R1219" i="10"/>
  <c r="R1220" i="10"/>
  <c r="R1221" i="10"/>
  <c r="R1222" i="10"/>
  <c r="R1223" i="10"/>
  <c r="R1224" i="10"/>
  <c r="R1225" i="10"/>
  <c r="R1226" i="10"/>
  <c r="R1227" i="10"/>
  <c r="R1228" i="10"/>
  <c r="R1229" i="10"/>
  <c r="R1230" i="10"/>
  <c r="R1231" i="10"/>
  <c r="R1232" i="10"/>
  <c r="R1233" i="10"/>
  <c r="R1234" i="10"/>
  <c r="R1235" i="10"/>
  <c r="R1236" i="10"/>
  <c r="R1237" i="10"/>
  <c r="R1238" i="10"/>
  <c r="R1239" i="10"/>
  <c r="R1240" i="10"/>
  <c r="R1241" i="10"/>
  <c r="R1242" i="10"/>
  <c r="R1243" i="10"/>
  <c r="R1244" i="10"/>
  <c r="R1245" i="10"/>
  <c r="R1246" i="10"/>
  <c r="R1247" i="10"/>
  <c r="R1248" i="10"/>
  <c r="R1249" i="10"/>
  <c r="R1250" i="10"/>
  <c r="R1251" i="10"/>
  <c r="R1252" i="10"/>
  <c r="R1253" i="10"/>
  <c r="R1254" i="10"/>
  <c r="R1255" i="10"/>
  <c r="R1256" i="10"/>
  <c r="R1257" i="10"/>
  <c r="R1258" i="10"/>
  <c r="R1259" i="10"/>
  <c r="R1260" i="10"/>
  <c r="R1261" i="10"/>
  <c r="R1262" i="10"/>
  <c r="R1263" i="10"/>
  <c r="R1264" i="10"/>
  <c r="R1265" i="10"/>
  <c r="R1266" i="10"/>
  <c r="R1267" i="10"/>
  <c r="R1268" i="10"/>
  <c r="R1269" i="10"/>
  <c r="R1270" i="10"/>
  <c r="R1271" i="10"/>
  <c r="R1272" i="10"/>
  <c r="R1273" i="10"/>
  <c r="R1274" i="10"/>
  <c r="R1275" i="10"/>
  <c r="R1276" i="10"/>
  <c r="R1277" i="10"/>
  <c r="R1278" i="10"/>
  <c r="R1279" i="10"/>
  <c r="R1280" i="10"/>
  <c r="R1281" i="10"/>
  <c r="R1282" i="10"/>
  <c r="R1283" i="10"/>
  <c r="R1284" i="10"/>
  <c r="R1285" i="10"/>
  <c r="R1286" i="10"/>
  <c r="R1287" i="10"/>
  <c r="R1288" i="10"/>
  <c r="R1289" i="10"/>
  <c r="R1290" i="10"/>
  <c r="R1291" i="10"/>
  <c r="R1292" i="10"/>
  <c r="R1293" i="10"/>
  <c r="R1294" i="10"/>
  <c r="R1295" i="10"/>
  <c r="R1296" i="10"/>
  <c r="R1297" i="10"/>
  <c r="R1298" i="10"/>
  <c r="R1299" i="10"/>
  <c r="R1300" i="10"/>
  <c r="R1301" i="10"/>
  <c r="R1302" i="10"/>
  <c r="R1303" i="10"/>
  <c r="R1304" i="10"/>
  <c r="R1305" i="10"/>
  <c r="R1306" i="10"/>
  <c r="R1307" i="10"/>
  <c r="R1308" i="10"/>
  <c r="R1309" i="10"/>
  <c r="R1310" i="10"/>
  <c r="R1311" i="10"/>
  <c r="R1312" i="10"/>
  <c r="R1313" i="10"/>
  <c r="R1314" i="10"/>
  <c r="R1315" i="10"/>
  <c r="R1316" i="10"/>
  <c r="R1317" i="10"/>
  <c r="R1318" i="10"/>
  <c r="R1319" i="10"/>
  <c r="R1320" i="10"/>
  <c r="R1321" i="10"/>
  <c r="R1322" i="10"/>
  <c r="R1323" i="10"/>
  <c r="R1324" i="10"/>
  <c r="R1325" i="10"/>
  <c r="R1326" i="10"/>
  <c r="R1327" i="10"/>
  <c r="R1328" i="10"/>
  <c r="R1329" i="10"/>
  <c r="R1330" i="10"/>
  <c r="R1331" i="10"/>
  <c r="R1332" i="10"/>
  <c r="R1333" i="10"/>
  <c r="R1334" i="10"/>
  <c r="R1335" i="10"/>
  <c r="R1336" i="10"/>
  <c r="R1337" i="10"/>
  <c r="R1338" i="10"/>
  <c r="R1339" i="10"/>
  <c r="R1340" i="10"/>
  <c r="R1341" i="10"/>
  <c r="R1342" i="10"/>
  <c r="R1343" i="10"/>
  <c r="R1344" i="10"/>
  <c r="R1345" i="10"/>
  <c r="R1346" i="10"/>
  <c r="R1347" i="10"/>
  <c r="R1348" i="10"/>
  <c r="R1349" i="10"/>
  <c r="R1350" i="10"/>
  <c r="R1351" i="10"/>
  <c r="R1352" i="10"/>
  <c r="R1353" i="10"/>
  <c r="R1354" i="10"/>
  <c r="R1355" i="10"/>
  <c r="R1356" i="10"/>
  <c r="R1357" i="10"/>
  <c r="R1358" i="10"/>
  <c r="R1359" i="10"/>
  <c r="R1360" i="10"/>
  <c r="R1361" i="10"/>
  <c r="R1362" i="10"/>
  <c r="R1363" i="10"/>
  <c r="R1364" i="10"/>
  <c r="R1365" i="10"/>
  <c r="R1366" i="10"/>
  <c r="R1367" i="10"/>
  <c r="R1368" i="10"/>
  <c r="R1369" i="10"/>
  <c r="R1370" i="10"/>
  <c r="R1371" i="10"/>
  <c r="R1372" i="10"/>
  <c r="R1373" i="10"/>
  <c r="R1374" i="10"/>
  <c r="R1375" i="10"/>
  <c r="R1376" i="10"/>
  <c r="R1377" i="10"/>
  <c r="R1378" i="10"/>
  <c r="R1379" i="10"/>
  <c r="R1380" i="10"/>
  <c r="R1381" i="10"/>
  <c r="R1382" i="10"/>
  <c r="R1383" i="10"/>
  <c r="R1384" i="10"/>
  <c r="R1385" i="10"/>
  <c r="R1386" i="10"/>
  <c r="R1387" i="10"/>
  <c r="R1388" i="10"/>
  <c r="R1389" i="10"/>
  <c r="R1390" i="10"/>
  <c r="R1391" i="10"/>
  <c r="R1392" i="10"/>
  <c r="R1393" i="10"/>
  <c r="R1394" i="10"/>
  <c r="R1395" i="10"/>
  <c r="R1396" i="10"/>
  <c r="R1397" i="10"/>
  <c r="R1398" i="10"/>
  <c r="R1399" i="10"/>
  <c r="R1400" i="10"/>
  <c r="R1401" i="10"/>
  <c r="R1402" i="10"/>
  <c r="R1403" i="10"/>
  <c r="R1404" i="10"/>
  <c r="R1405" i="10"/>
  <c r="R1406" i="10"/>
  <c r="R1407" i="10"/>
  <c r="R1408" i="10"/>
  <c r="R1409" i="10"/>
  <c r="R1410" i="10"/>
  <c r="R1411" i="10"/>
  <c r="R1412" i="10"/>
  <c r="R1413" i="10"/>
  <c r="R1414" i="10"/>
  <c r="R1415" i="10"/>
  <c r="R1416" i="10"/>
  <c r="R1417" i="10"/>
  <c r="R1418" i="10"/>
  <c r="R1419" i="10"/>
  <c r="R1420" i="10"/>
  <c r="R1421" i="10"/>
  <c r="R1422" i="10"/>
  <c r="R1423" i="10"/>
  <c r="R1424" i="10"/>
  <c r="R1425" i="10"/>
  <c r="R1426" i="10"/>
  <c r="R1427" i="10"/>
  <c r="R1428" i="10"/>
  <c r="R1429" i="10"/>
  <c r="R1430" i="10"/>
  <c r="R1431" i="10"/>
  <c r="R1432" i="10"/>
  <c r="R1433" i="10"/>
  <c r="R1434" i="10"/>
  <c r="R1435" i="10"/>
  <c r="R1436" i="10"/>
  <c r="R1437" i="10"/>
  <c r="R1438" i="10"/>
  <c r="R1439" i="10"/>
  <c r="R1440" i="10"/>
  <c r="R1441" i="10"/>
  <c r="R1442" i="10"/>
  <c r="R1443" i="10"/>
  <c r="R1444" i="10"/>
  <c r="R1445" i="10"/>
  <c r="R1446" i="10"/>
  <c r="R1447" i="10"/>
  <c r="R1448" i="10"/>
  <c r="R1449" i="10"/>
  <c r="R1450" i="10"/>
  <c r="R1451" i="10"/>
  <c r="R1452" i="10"/>
  <c r="R1453" i="10"/>
  <c r="R1454" i="10"/>
  <c r="R1455" i="10"/>
  <c r="R1456" i="10"/>
  <c r="R1457" i="10"/>
  <c r="R1458" i="10"/>
  <c r="R1459" i="10"/>
  <c r="R1460" i="10"/>
  <c r="R1461" i="10"/>
  <c r="R1462" i="10"/>
  <c r="R1463" i="10"/>
  <c r="R1464" i="10"/>
  <c r="R1465" i="10"/>
  <c r="R1466" i="10"/>
  <c r="R1467" i="10"/>
  <c r="R1468" i="10"/>
  <c r="R1469" i="10"/>
  <c r="R1470" i="10"/>
  <c r="R1471" i="10"/>
  <c r="R1472" i="10"/>
  <c r="R1473" i="10"/>
  <c r="R1474" i="10"/>
  <c r="R1475" i="10"/>
  <c r="R1476" i="10"/>
  <c r="R1477" i="10"/>
  <c r="R1478" i="10"/>
  <c r="R1479" i="10"/>
  <c r="R1480" i="10"/>
  <c r="R1481" i="10"/>
  <c r="R1482" i="10"/>
  <c r="R1483" i="10"/>
  <c r="R1484" i="10"/>
  <c r="R1485" i="10"/>
  <c r="R1486" i="10"/>
  <c r="R1487" i="10"/>
  <c r="R1488" i="10"/>
  <c r="R1489" i="10"/>
  <c r="R1490" i="10"/>
  <c r="R1491" i="10"/>
  <c r="R1492" i="10"/>
  <c r="R1493" i="10"/>
  <c r="R1494" i="10"/>
  <c r="R1495" i="10"/>
  <c r="R1496" i="10"/>
  <c r="R1497" i="10"/>
  <c r="R1498" i="10"/>
  <c r="R1499" i="10"/>
  <c r="R1500" i="10"/>
  <c r="R1501" i="10"/>
  <c r="R1502" i="10"/>
  <c r="R1503" i="10"/>
  <c r="R1504" i="10"/>
  <c r="R1505" i="10"/>
  <c r="R1506" i="10"/>
  <c r="R1507" i="10"/>
  <c r="R1508" i="10"/>
  <c r="R1509" i="10"/>
  <c r="R1510" i="10"/>
  <c r="R1511" i="10"/>
  <c r="R1512" i="10"/>
  <c r="R1513" i="10"/>
  <c r="R1514" i="10"/>
  <c r="R1515" i="10"/>
  <c r="R1516" i="10"/>
  <c r="R1517" i="10"/>
  <c r="R1518" i="10"/>
  <c r="R1519" i="10"/>
  <c r="R1520" i="10"/>
  <c r="R1521" i="10"/>
  <c r="R1522" i="10"/>
  <c r="R1523" i="10"/>
  <c r="R1524" i="10"/>
  <c r="R1525" i="10"/>
  <c r="R1526" i="10"/>
  <c r="R1527" i="10"/>
  <c r="R1528" i="10"/>
  <c r="R1529" i="10"/>
  <c r="R1530" i="10"/>
  <c r="R1531" i="10"/>
  <c r="R1532" i="10"/>
  <c r="R1533" i="10"/>
  <c r="R1534" i="10"/>
  <c r="R1535" i="10"/>
  <c r="R1536" i="10"/>
  <c r="R1537" i="10"/>
  <c r="R1538" i="10"/>
  <c r="R1539" i="10"/>
  <c r="R1540" i="10"/>
  <c r="R1541" i="10"/>
  <c r="R1542" i="10"/>
  <c r="R1543" i="10"/>
  <c r="R1544" i="10"/>
  <c r="R1545" i="10"/>
  <c r="R1546" i="10"/>
  <c r="R1547" i="10"/>
  <c r="R1548" i="10"/>
  <c r="R1549" i="10"/>
  <c r="R1550" i="10"/>
  <c r="R1551" i="10"/>
  <c r="R1552" i="10"/>
  <c r="R1553" i="10"/>
  <c r="R1554" i="10"/>
  <c r="R1555" i="10"/>
  <c r="R1556" i="10"/>
  <c r="R1557" i="10"/>
  <c r="R1558" i="10"/>
  <c r="R1559" i="10"/>
  <c r="R1560" i="10"/>
  <c r="R1561" i="10"/>
  <c r="R1562" i="10"/>
  <c r="R1563" i="10"/>
  <c r="R1564" i="10"/>
  <c r="R1565" i="10"/>
  <c r="R1566" i="10"/>
  <c r="R1567" i="10"/>
  <c r="R1568" i="10"/>
  <c r="R1569" i="10"/>
  <c r="R1570" i="10"/>
  <c r="R1571" i="10"/>
  <c r="R1572" i="10"/>
  <c r="R1573" i="10"/>
  <c r="R1574" i="10"/>
  <c r="R1575" i="10"/>
  <c r="R1576" i="10"/>
  <c r="R1577" i="10"/>
  <c r="R1578" i="10"/>
  <c r="R1579" i="10"/>
  <c r="R1580" i="10"/>
  <c r="R1581" i="10"/>
  <c r="R1582" i="10"/>
  <c r="R1583" i="10"/>
  <c r="R1584" i="10"/>
  <c r="R1585" i="10"/>
  <c r="R1586" i="10"/>
  <c r="R1587" i="10"/>
  <c r="R1588" i="10"/>
  <c r="R1589" i="10"/>
  <c r="R1590" i="10"/>
  <c r="R1591" i="10"/>
  <c r="R1592" i="10"/>
  <c r="R1593" i="10"/>
  <c r="R1594" i="10"/>
  <c r="R1595" i="10"/>
  <c r="R1596" i="10"/>
  <c r="R1597" i="10"/>
  <c r="R1598" i="10"/>
  <c r="R1599" i="10"/>
  <c r="R1600" i="10"/>
  <c r="R1601" i="10"/>
  <c r="R1602" i="10"/>
  <c r="R1603" i="10"/>
  <c r="R1604" i="10"/>
  <c r="R1605" i="10"/>
  <c r="R1606" i="10"/>
  <c r="R1607" i="10"/>
  <c r="R1608" i="10"/>
  <c r="R1609" i="10"/>
  <c r="R1610" i="10"/>
  <c r="R1611" i="10"/>
  <c r="R1612" i="10"/>
  <c r="R1613" i="10"/>
  <c r="R1614" i="10"/>
  <c r="R1615" i="10"/>
  <c r="R1616" i="10"/>
  <c r="R1617" i="10"/>
  <c r="R1618" i="10"/>
  <c r="R1619" i="10"/>
  <c r="R1620" i="10"/>
  <c r="R1621" i="10"/>
  <c r="R1622" i="10"/>
  <c r="R1623" i="10"/>
  <c r="R1624" i="10"/>
  <c r="R1625" i="10"/>
  <c r="R1626" i="10"/>
  <c r="R1627" i="10"/>
  <c r="R1628" i="10"/>
  <c r="R1629" i="10"/>
  <c r="R1630" i="10"/>
  <c r="R1631" i="10"/>
  <c r="R1632" i="10"/>
  <c r="R1633" i="10"/>
  <c r="R1634" i="10"/>
  <c r="R1635" i="10"/>
  <c r="R1636" i="10"/>
  <c r="R1637" i="10"/>
  <c r="R1638" i="10"/>
  <c r="R1639" i="10"/>
  <c r="R1640" i="10"/>
  <c r="R1641" i="10"/>
  <c r="R1642" i="10"/>
  <c r="R1643" i="10"/>
  <c r="R1644" i="10"/>
  <c r="R1645" i="10"/>
  <c r="R1646" i="10"/>
  <c r="R1647" i="10"/>
  <c r="R1648" i="10"/>
  <c r="R1649" i="10"/>
  <c r="R1650" i="10"/>
  <c r="R1651" i="10"/>
  <c r="R1652" i="10"/>
  <c r="R1653" i="10"/>
  <c r="R1654" i="10"/>
  <c r="R1655" i="10"/>
  <c r="R1656" i="10"/>
  <c r="R1657" i="10"/>
  <c r="R1658" i="10"/>
  <c r="R1659" i="10"/>
  <c r="R1660" i="10"/>
  <c r="R1661" i="10"/>
  <c r="R1662" i="10"/>
  <c r="R1663" i="10"/>
  <c r="R1664" i="10"/>
  <c r="R1665" i="10"/>
  <c r="R1666" i="10"/>
  <c r="R1667" i="10"/>
  <c r="R1668" i="10"/>
  <c r="R1669" i="10"/>
  <c r="R1670" i="10"/>
  <c r="R1671" i="10"/>
  <c r="R1672" i="10"/>
  <c r="R1673" i="10"/>
  <c r="R1674" i="10"/>
  <c r="R1675" i="10"/>
  <c r="R1676" i="10"/>
  <c r="R1677" i="10"/>
  <c r="R1678" i="10"/>
  <c r="R1679" i="10"/>
  <c r="R1680" i="10"/>
  <c r="R1681" i="10"/>
  <c r="R1682" i="10"/>
  <c r="R1683" i="10"/>
  <c r="R1684" i="10"/>
  <c r="R1685" i="10"/>
  <c r="R1686" i="10"/>
  <c r="R1687" i="10"/>
  <c r="R1688" i="10"/>
  <c r="R1689" i="10"/>
  <c r="R1690" i="10"/>
  <c r="R1691" i="10"/>
  <c r="R1692" i="10"/>
  <c r="R1693" i="10"/>
  <c r="R1694" i="10"/>
  <c r="R1695" i="10"/>
  <c r="R1696" i="10"/>
  <c r="R1697" i="10"/>
  <c r="R1698" i="10"/>
  <c r="R1699" i="10"/>
  <c r="R1700" i="10"/>
  <c r="R1701" i="10"/>
  <c r="R1702" i="10"/>
  <c r="R1703" i="10"/>
  <c r="R1704" i="10"/>
  <c r="R1705" i="10"/>
  <c r="R1706" i="10"/>
  <c r="R1707" i="10"/>
  <c r="R1708" i="10"/>
  <c r="R1709" i="10"/>
  <c r="R1710" i="10"/>
  <c r="R1711" i="10"/>
  <c r="R1712" i="10"/>
  <c r="R1713" i="10"/>
  <c r="R1714" i="10"/>
  <c r="R1715" i="10"/>
  <c r="R1716" i="10"/>
  <c r="R1717" i="10"/>
  <c r="R1718" i="10"/>
  <c r="R1719" i="10"/>
  <c r="R1720" i="10"/>
  <c r="R1721" i="10"/>
  <c r="R1722" i="10"/>
  <c r="R1723" i="10"/>
  <c r="R1724" i="10"/>
  <c r="R1725" i="10"/>
  <c r="R1726" i="10"/>
  <c r="R1727" i="10"/>
  <c r="R1728" i="10"/>
  <c r="R1729" i="10"/>
  <c r="R1730" i="10"/>
  <c r="R1731" i="10"/>
  <c r="R1732" i="10"/>
  <c r="R1733" i="10"/>
  <c r="R1734" i="10"/>
  <c r="R1735" i="10"/>
  <c r="R1736" i="10"/>
  <c r="R1737" i="10"/>
  <c r="R1738" i="10"/>
  <c r="R1739" i="10"/>
  <c r="R1740" i="10"/>
  <c r="R1741" i="10"/>
  <c r="R1742" i="10"/>
  <c r="R1743" i="10"/>
  <c r="R1744" i="10"/>
  <c r="R1745" i="10"/>
  <c r="R1746" i="10"/>
  <c r="R1747" i="10"/>
  <c r="R1748" i="10"/>
  <c r="R1749" i="10"/>
  <c r="R1750" i="10"/>
  <c r="R1751" i="10"/>
  <c r="R1752" i="10"/>
  <c r="R1753" i="10"/>
  <c r="R1754" i="10"/>
  <c r="R1755" i="10"/>
  <c r="R1756" i="10"/>
  <c r="R1757" i="10"/>
  <c r="R1758" i="10"/>
  <c r="R1759" i="10"/>
  <c r="R1760" i="10"/>
  <c r="R1761" i="10"/>
  <c r="R1762" i="10"/>
  <c r="R1763" i="10"/>
  <c r="R1764" i="10"/>
  <c r="R1765" i="10"/>
  <c r="R1766" i="10"/>
  <c r="R1767" i="10"/>
  <c r="R1768" i="10"/>
  <c r="R1769" i="10"/>
  <c r="R1770" i="10"/>
  <c r="R1771" i="10"/>
  <c r="R1772" i="10"/>
  <c r="R1773" i="10"/>
  <c r="R1774" i="10"/>
  <c r="R1775" i="10"/>
  <c r="R1776" i="10"/>
  <c r="R1777" i="10"/>
  <c r="R1778" i="10"/>
  <c r="R1779" i="10"/>
  <c r="R1780" i="10"/>
  <c r="R1781" i="10"/>
  <c r="R1782" i="10"/>
  <c r="R1783" i="10"/>
  <c r="R1784" i="10"/>
  <c r="R1785" i="10"/>
  <c r="R1786" i="10"/>
  <c r="R1787" i="10"/>
  <c r="R1788" i="10"/>
  <c r="R1789" i="10"/>
  <c r="R1790" i="10"/>
  <c r="R1791" i="10"/>
  <c r="R1792" i="10"/>
  <c r="R1793" i="10"/>
  <c r="R1794" i="10"/>
  <c r="R1795" i="10"/>
  <c r="R1796" i="10"/>
  <c r="R1797" i="10"/>
  <c r="R1798" i="10"/>
  <c r="R1799" i="10"/>
  <c r="R1800" i="10"/>
  <c r="R1801" i="10"/>
  <c r="R1802" i="10"/>
  <c r="R1803" i="10"/>
  <c r="R1804" i="10"/>
  <c r="R1805" i="10"/>
  <c r="R1806" i="10"/>
  <c r="R1807" i="10"/>
  <c r="R1808" i="10"/>
  <c r="R1809" i="10"/>
  <c r="R1810" i="10"/>
  <c r="R1811" i="10"/>
  <c r="R1812" i="10"/>
  <c r="R1813" i="10"/>
  <c r="R1814" i="10"/>
  <c r="R1815" i="10"/>
  <c r="R1816" i="10"/>
  <c r="R1817" i="10"/>
  <c r="R1818" i="10"/>
  <c r="R1819" i="10"/>
  <c r="R1820" i="10"/>
  <c r="R1821" i="10"/>
  <c r="R1822" i="10"/>
  <c r="R1823" i="10"/>
  <c r="R1824" i="10"/>
  <c r="R1825" i="10"/>
  <c r="R1826" i="10"/>
  <c r="R1827" i="10"/>
  <c r="R1828" i="10"/>
  <c r="R1829" i="10"/>
  <c r="R1830" i="10"/>
  <c r="R1831" i="10"/>
  <c r="R1832" i="10"/>
  <c r="R1833" i="10"/>
  <c r="R1834" i="10"/>
  <c r="R1835" i="10"/>
  <c r="R1836" i="10"/>
  <c r="R1837" i="10"/>
  <c r="R1838" i="10"/>
  <c r="R1839" i="10"/>
  <c r="R1840" i="10"/>
  <c r="R1841" i="10"/>
  <c r="R1842" i="10"/>
  <c r="R1843" i="10"/>
  <c r="R1844" i="10"/>
  <c r="R1845" i="10"/>
  <c r="R1846" i="10"/>
  <c r="R1847" i="10"/>
  <c r="R1848" i="10"/>
  <c r="R1849" i="10"/>
  <c r="R1850" i="10"/>
  <c r="R1851" i="10"/>
  <c r="R1852" i="10"/>
  <c r="R1853" i="10"/>
  <c r="R1854" i="10"/>
  <c r="R1855" i="10"/>
  <c r="R1856" i="10"/>
  <c r="R1857" i="10"/>
  <c r="R1858" i="10"/>
  <c r="R1859" i="10"/>
  <c r="R1860" i="10"/>
  <c r="R1861" i="10"/>
  <c r="R1862" i="10"/>
  <c r="R1863" i="10"/>
  <c r="R1864" i="10"/>
  <c r="R1865" i="10"/>
  <c r="R1866" i="10"/>
  <c r="R1867" i="10"/>
  <c r="R1868" i="10"/>
  <c r="R1869" i="10"/>
  <c r="R1870" i="10"/>
  <c r="R1871" i="10"/>
  <c r="R1872" i="10"/>
  <c r="R1873" i="10"/>
  <c r="R1874" i="10"/>
  <c r="R1875" i="10"/>
  <c r="R1876" i="10"/>
  <c r="R1877" i="10"/>
  <c r="R1878" i="10"/>
  <c r="R1879" i="10"/>
  <c r="R1880" i="10"/>
  <c r="R1881" i="10"/>
  <c r="R1882" i="10"/>
  <c r="R1883" i="10"/>
  <c r="R1885" i="10"/>
  <c r="R1886" i="10"/>
  <c r="R1887" i="10"/>
  <c r="R1888" i="10"/>
  <c r="R1889" i="10"/>
  <c r="R1890" i="10"/>
  <c r="R1891" i="10"/>
  <c r="R1892" i="10"/>
  <c r="R1893" i="10"/>
  <c r="R1894" i="10"/>
  <c r="R1895" i="10"/>
  <c r="R1896" i="10"/>
  <c r="R1897" i="10"/>
  <c r="R1898" i="10"/>
  <c r="R1899" i="10"/>
  <c r="R1900" i="10"/>
  <c r="R1901" i="10"/>
  <c r="R1902" i="10"/>
  <c r="R1903" i="10"/>
  <c r="R1904" i="10"/>
  <c r="R1905" i="10"/>
  <c r="R1906" i="10"/>
  <c r="R1907" i="10"/>
  <c r="R1908" i="10"/>
  <c r="R1909" i="10"/>
  <c r="R1910" i="10"/>
  <c r="R1911" i="10"/>
  <c r="R1912" i="10"/>
  <c r="R1913" i="10"/>
  <c r="R1914" i="10"/>
  <c r="R1915" i="10"/>
  <c r="R1916" i="10"/>
  <c r="R1917" i="10"/>
  <c r="R1918" i="10"/>
  <c r="R1919" i="10"/>
  <c r="R1920" i="10"/>
  <c r="R1921" i="10"/>
  <c r="R1922" i="10"/>
  <c r="R1923" i="10"/>
  <c r="R1924" i="10"/>
  <c r="R1925" i="10"/>
  <c r="R1926" i="10"/>
  <c r="R1927" i="10"/>
  <c r="R1928" i="10"/>
  <c r="R1929" i="10"/>
  <c r="R1930" i="10"/>
  <c r="R1931" i="10"/>
  <c r="R1932" i="10"/>
  <c r="R1933" i="10"/>
  <c r="R1934" i="10"/>
  <c r="R1935" i="10"/>
  <c r="R1936" i="10"/>
  <c r="R1937" i="10"/>
  <c r="R1938" i="10"/>
  <c r="R1939" i="10"/>
  <c r="R1940" i="10"/>
  <c r="R1941" i="10"/>
  <c r="R1942" i="10"/>
  <c r="R1943" i="10"/>
  <c r="R1944" i="10"/>
  <c r="R1945" i="10"/>
  <c r="R1946" i="10"/>
  <c r="R1947" i="10"/>
  <c r="R1948" i="10"/>
  <c r="R1949" i="10"/>
  <c r="R1950" i="10"/>
  <c r="R1951" i="10"/>
  <c r="R1952" i="10"/>
  <c r="R1953" i="10"/>
  <c r="R1954" i="10"/>
  <c r="R1955" i="10"/>
  <c r="R1956" i="10"/>
  <c r="R1957" i="10"/>
  <c r="R1958" i="10"/>
  <c r="R1959" i="10"/>
  <c r="R1960" i="10"/>
  <c r="R1961" i="10"/>
  <c r="R1962" i="10"/>
  <c r="R1963" i="10"/>
  <c r="R1964" i="10"/>
  <c r="R1965" i="10"/>
  <c r="R1966" i="10"/>
  <c r="R1967" i="10"/>
  <c r="R1968" i="10"/>
  <c r="R1969" i="10"/>
  <c r="R1970" i="10"/>
  <c r="R1971" i="10"/>
  <c r="R1972" i="10"/>
  <c r="R1973" i="10"/>
  <c r="R1974" i="10"/>
  <c r="R1975" i="10"/>
  <c r="R1979" i="10"/>
  <c r="R1980" i="10"/>
  <c r="R1981" i="10"/>
  <c r="R1982" i="10"/>
  <c r="R1983" i="10"/>
  <c r="R1984" i="10"/>
  <c r="R1985" i="10"/>
  <c r="R1986" i="10"/>
  <c r="R1987" i="10"/>
  <c r="R1988" i="10"/>
  <c r="R1989" i="10"/>
  <c r="R1994" i="10"/>
  <c r="R1995" i="10"/>
  <c r="R1996" i="10"/>
  <c r="R1997" i="10"/>
  <c r="R1998" i="10"/>
  <c r="R1999" i="10"/>
  <c r="R2000" i="10"/>
  <c r="R2001" i="10"/>
  <c r="R2002" i="10"/>
  <c r="R2003" i="10"/>
  <c r="R2004" i="10"/>
  <c r="R2005" i="10"/>
  <c r="R2006" i="10"/>
  <c r="R2007" i="10"/>
  <c r="R2008" i="10"/>
  <c r="R2009" i="10"/>
  <c r="R2010" i="10"/>
  <c r="R2011" i="10"/>
  <c r="R2012" i="10"/>
  <c r="R2013" i="10"/>
  <c r="R2014" i="10"/>
  <c r="R2015" i="10"/>
  <c r="R2016" i="10"/>
  <c r="R2017" i="10"/>
  <c r="R2018" i="10"/>
  <c r="R2019" i="10"/>
  <c r="R2020" i="10"/>
  <c r="R2021" i="10"/>
  <c r="R2022" i="10"/>
  <c r="R2023" i="10"/>
  <c r="R2024" i="10"/>
  <c r="R2025" i="10"/>
  <c r="R2026" i="10"/>
  <c r="R2027" i="10"/>
  <c r="R2028" i="10"/>
  <c r="R2029" i="10"/>
  <c r="R2030" i="10"/>
  <c r="R2031" i="10"/>
  <c r="R2032" i="10"/>
  <c r="R2033" i="10"/>
  <c r="R2034" i="10"/>
  <c r="R2035" i="10"/>
  <c r="R2036" i="10"/>
  <c r="R2037" i="10"/>
  <c r="R2038" i="10"/>
  <c r="R2039" i="10"/>
  <c r="R2040" i="10"/>
  <c r="R2041" i="10"/>
  <c r="R2042" i="10"/>
  <c r="R2043" i="10"/>
  <c r="R2044" i="10"/>
  <c r="R2045" i="10"/>
  <c r="R2046" i="10"/>
  <c r="R2047" i="10"/>
  <c r="R2048" i="10"/>
  <c r="R2049" i="10"/>
  <c r="R2050" i="10"/>
  <c r="R2051" i="10"/>
  <c r="R2052" i="10"/>
  <c r="R2053" i="10"/>
  <c r="R2054" i="10"/>
  <c r="R2055" i="10"/>
  <c r="R2056" i="10"/>
  <c r="R2057" i="10"/>
  <c r="R2058" i="10"/>
  <c r="R2059" i="10"/>
  <c r="R2060" i="10"/>
  <c r="R2061" i="10"/>
  <c r="R2062" i="10"/>
  <c r="R2063" i="10"/>
  <c r="R2064" i="10"/>
  <c r="R2065" i="10"/>
  <c r="R2066" i="10"/>
  <c r="R2067" i="10"/>
  <c r="R2068" i="10"/>
  <c r="R2069" i="10"/>
  <c r="R2070" i="10"/>
  <c r="R2071" i="10"/>
  <c r="R2072" i="10"/>
  <c r="R2073" i="10"/>
  <c r="R2074" i="10"/>
  <c r="R2075" i="10"/>
  <c r="R2076" i="10"/>
  <c r="R2077" i="10"/>
  <c r="R2078" i="10"/>
  <c r="R2079" i="10"/>
  <c r="R2080" i="10"/>
  <c r="R2081" i="10"/>
  <c r="R2082" i="10"/>
  <c r="R2083" i="10"/>
  <c r="R2084" i="10"/>
  <c r="R2085" i="10"/>
  <c r="R2086" i="10"/>
  <c r="R2087" i="10"/>
  <c r="R2088" i="10"/>
  <c r="R2089" i="10"/>
  <c r="R2090" i="10"/>
  <c r="R2091" i="10"/>
  <c r="R2092" i="10"/>
  <c r="R2093" i="10"/>
  <c r="R2094" i="10"/>
  <c r="R2095" i="10"/>
  <c r="R2096" i="10"/>
  <c r="R2097" i="10"/>
  <c r="R2098" i="10"/>
  <c r="R2099" i="10"/>
  <c r="R2100" i="10"/>
  <c r="R2101" i="10"/>
  <c r="R2102" i="10"/>
  <c r="R2103" i="10"/>
  <c r="R2104" i="10"/>
  <c r="R2105" i="10"/>
  <c r="R2106" i="10"/>
  <c r="R2107" i="10"/>
  <c r="R2108" i="10"/>
  <c r="R2109" i="10"/>
  <c r="R2110" i="10"/>
  <c r="R2111" i="10"/>
  <c r="R2112" i="10"/>
  <c r="R2113" i="10"/>
  <c r="R2114" i="10"/>
  <c r="R2115" i="10"/>
  <c r="R2116" i="10"/>
  <c r="R2117" i="10"/>
  <c r="R2118" i="10"/>
  <c r="R2119" i="10"/>
  <c r="R2120" i="10"/>
  <c r="R2121" i="10"/>
  <c r="R2122" i="10"/>
  <c r="R2123" i="10"/>
  <c r="R2124" i="10"/>
  <c r="R2125" i="10"/>
  <c r="R2126" i="10"/>
  <c r="R2127" i="10"/>
  <c r="R2128" i="10"/>
  <c r="R2129" i="10"/>
  <c r="R2130" i="10"/>
  <c r="R2131" i="10"/>
  <c r="R2132" i="10"/>
  <c r="R2133" i="10"/>
  <c r="R2134" i="10"/>
  <c r="R2135" i="10"/>
  <c r="R2136" i="10"/>
  <c r="R2137" i="10"/>
  <c r="R2138" i="10"/>
  <c r="R2139" i="10"/>
  <c r="R2140" i="10"/>
  <c r="R2141" i="10"/>
  <c r="R2142" i="10"/>
  <c r="R2143" i="10"/>
  <c r="R2144" i="10"/>
  <c r="R2145" i="10"/>
  <c r="R2146" i="10"/>
  <c r="R2147" i="10"/>
  <c r="R2148" i="10"/>
  <c r="R2149" i="10"/>
  <c r="R2150" i="10"/>
  <c r="R2151" i="10"/>
  <c r="R2152" i="10"/>
  <c r="R2153" i="10"/>
  <c r="R2154" i="10"/>
  <c r="R2155" i="10"/>
  <c r="R2156" i="10"/>
  <c r="R2157" i="10"/>
  <c r="R2158" i="10"/>
  <c r="R2159" i="10"/>
  <c r="R2160" i="10"/>
  <c r="R2161" i="10"/>
  <c r="R2162" i="10"/>
  <c r="R2163" i="10"/>
  <c r="R2164" i="10"/>
  <c r="R2165" i="10"/>
  <c r="R2166" i="10"/>
  <c r="R2167" i="10"/>
  <c r="R2168" i="10"/>
  <c r="R2169" i="10"/>
  <c r="R2170" i="10"/>
  <c r="R2171" i="10"/>
  <c r="R2172" i="10"/>
  <c r="R2173" i="10"/>
  <c r="R2174" i="10"/>
  <c r="R2175" i="10"/>
  <c r="R2176" i="10"/>
  <c r="R2177" i="10"/>
  <c r="R2178" i="10"/>
  <c r="R2179" i="10"/>
  <c r="R2180" i="10"/>
  <c r="R2181" i="10"/>
  <c r="R2182" i="10"/>
  <c r="R2183" i="10"/>
  <c r="R2184" i="10"/>
  <c r="R2185" i="10"/>
  <c r="R2186" i="10"/>
  <c r="R2187" i="10"/>
  <c r="R2188" i="10"/>
  <c r="R2189" i="10"/>
  <c r="R2190" i="10"/>
  <c r="R2191" i="10"/>
  <c r="R2192" i="10"/>
  <c r="R2193" i="10"/>
  <c r="R2194" i="10"/>
  <c r="R2195" i="10"/>
  <c r="R2196" i="10"/>
  <c r="R2197" i="10"/>
  <c r="R2198" i="10"/>
  <c r="R2199" i="10"/>
  <c r="R2200" i="10"/>
  <c r="R2201" i="10"/>
  <c r="R2202" i="10"/>
  <c r="R2203" i="10"/>
  <c r="R2204" i="10"/>
  <c r="R2205" i="10"/>
  <c r="R2206" i="10"/>
  <c r="R2207" i="10"/>
  <c r="R2208" i="10"/>
  <c r="R2209" i="10"/>
  <c r="R2210" i="10"/>
  <c r="R2211" i="10"/>
  <c r="R2212" i="10"/>
  <c r="R2213" i="10"/>
  <c r="R2214" i="10"/>
  <c r="R2215" i="10"/>
  <c r="R2216" i="10"/>
  <c r="R2217" i="10"/>
  <c r="R2218" i="10"/>
  <c r="R2219" i="10"/>
  <c r="R2220" i="10"/>
  <c r="R2221" i="10"/>
  <c r="R2222" i="10"/>
  <c r="R2223" i="10"/>
  <c r="R2224" i="10"/>
  <c r="R2225" i="10"/>
  <c r="R2226" i="10"/>
  <c r="R2227" i="10"/>
  <c r="R2228" i="10"/>
  <c r="R2229" i="10"/>
  <c r="R2230" i="10"/>
  <c r="R2231" i="10"/>
  <c r="R2232" i="10"/>
  <c r="R2233" i="10"/>
  <c r="R2234" i="10"/>
  <c r="R2235" i="10"/>
  <c r="R2236" i="10"/>
  <c r="R2237" i="10"/>
  <c r="R2238" i="10"/>
  <c r="R2239" i="10"/>
  <c r="R2240" i="10"/>
  <c r="R2241" i="10"/>
  <c r="R2242" i="10"/>
  <c r="R2243" i="10"/>
  <c r="R2244" i="10"/>
  <c r="R2245" i="10"/>
  <c r="R2246" i="10"/>
  <c r="R2247" i="10"/>
  <c r="R2248" i="10"/>
  <c r="R2249" i="10"/>
  <c r="R2250" i="10"/>
  <c r="R2251" i="10"/>
  <c r="R2252" i="10"/>
  <c r="R2253" i="10"/>
  <c r="R2254" i="10"/>
  <c r="R2255" i="10"/>
  <c r="R2256" i="10"/>
  <c r="R2257" i="10"/>
  <c r="R2258" i="10"/>
  <c r="R2259" i="10"/>
  <c r="R2260" i="10"/>
  <c r="R2261" i="10"/>
  <c r="R2262" i="10"/>
  <c r="R2263" i="10"/>
  <c r="R2264" i="10"/>
  <c r="R2265" i="10"/>
  <c r="R2266" i="10"/>
  <c r="R2267" i="10"/>
  <c r="R2268" i="10"/>
  <c r="R2269" i="10"/>
  <c r="R2270" i="10"/>
  <c r="R2271" i="10"/>
  <c r="R2272" i="10"/>
  <c r="R2273" i="10"/>
  <c r="R2274" i="10"/>
  <c r="R2275" i="10"/>
  <c r="R2276" i="10"/>
  <c r="R2277" i="10"/>
  <c r="R2278" i="10"/>
  <c r="R2279" i="10"/>
  <c r="R2280" i="10"/>
  <c r="R2281" i="10"/>
  <c r="R2282" i="10"/>
  <c r="R2283" i="10"/>
  <c r="R2284" i="10"/>
  <c r="R2285" i="10"/>
  <c r="R2286" i="10"/>
  <c r="R2287" i="10"/>
  <c r="R2288" i="10"/>
  <c r="R2289" i="10"/>
  <c r="R2290" i="10"/>
  <c r="R2291" i="10"/>
  <c r="R2292" i="10"/>
  <c r="R2293" i="10"/>
  <c r="R2294" i="10"/>
  <c r="R2295" i="10"/>
  <c r="R2296" i="10"/>
  <c r="R2297" i="10"/>
  <c r="R2298" i="10"/>
  <c r="R2299" i="10"/>
  <c r="R2300" i="10"/>
  <c r="R2301" i="10"/>
  <c r="R2302" i="10"/>
  <c r="R2303" i="10"/>
  <c r="R2304" i="10"/>
  <c r="R2305" i="10"/>
  <c r="R2306" i="10"/>
  <c r="R2307" i="10"/>
  <c r="R2308" i="10"/>
  <c r="R2309" i="10"/>
  <c r="R2310" i="10"/>
  <c r="R2311" i="10"/>
  <c r="R2312" i="10"/>
  <c r="R2313" i="10"/>
  <c r="R2314" i="10"/>
  <c r="R2315" i="10"/>
  <c r="R2316" i="10"/>
  <c r="R2317" i="10"/>
  <c r="R2318" i="10"/>
  <c r="R2319" i="10"/>
  <c r="R2320" i="10"/>
  <c r="R2321" i="10"/>
  <c r="R2322" i="10"/>
  <c r="R2323" i="10"/>
  <c r="R2324" i="10"/>
  <c r="R2325" i="10"/>
  <c r="R2326" i="10"/>
  <c r="R2327" i="10"/>
  <c r="R2328" i="10"/>
  <c r="R2329" i="10"/>
  <c r="R2330" i="10"/>
  <c r="R2331" i="10"/>
  <c r="R2332" i="10"/>
  <c r="R2333" i="10"/>
  <c r="R2334" i="10"/>
  <c r="R2335" i="10"/>
  <c r="R2336" i="10"/>
  <c r="R2337" i="10"/>
  <c r="R2338" i="10"/>
  <c r="R2339" i="10"/>
  <c r="R2340" i="10"/>
  <c r="R2341" i="10"/>
  <c r="R2342" i="10"/>
  <c r="R2343" i="10"/>
  <c r="R2344" i="10"/>
  <c r="R2345" i="10"/>
  <c r="R2346" i="10"/>
  <c r="R2347" i="10"/>
  <c r="R2348" i="10"/>
  <c r="R2349" i="10"/>
  <c r="R2350" i="10"/>
  <c r="R2351" i="10"/>
  <c r="R2352" i="10"/>
  <c r="R2353" i="10"/>
  <c r="R2354" i="10"/>
  <c r="R2355" i="10"/>
  <c r="R2356" i="10"/>
  <c r="R2357" i="10"/>
  <c r="R2358" i="10"/>
  <c r="R2359" i="10"/>
  <c r="R2360" i="10"/>
  <c r="R2361" i="10"/>
  <c r="R2362" i="10"/>
  <c r="R2363" i="10"/>
  <c r="R2364" i="10"/>
  <c r="R2365" i="10"/>
  <c r="R2366" i="10"/>
  <c r="R2367" i="10"/>
  <c r="R2368" i="10"/>
  <c r="R2369" i="10"/>
  <c r="R2370" i="10"/>
  <c r="R2371" i="10"/>
  <c r="R2372" i="10"/>
  <c r="R2373" i="10"/>
  <c r="R2374" i="10"/>
  <c r="R2375" i="10"/>
  <c r="R2376" i="10"/>
  <c r="R2377" i="10"/>
  <c r="R2378" i="10"/>
  <c r="R2379" i="10"/>
  <c r="R2380" i="10"/>
  <c r="R2381" i="10"/>
  <c r="R2382" i="10"/>
  <c r="R2383" i="10"/>
  <c r="R2384" i="10"/>
  <c r="R2385" i="10"/>
  <c r="R2386" i="10"/>
  <c r="R2387" i="10"/>
  <c r="R2388" i="10"/>
  <c r="R2389" i="10"/>
  <c r="R2390" i="10"/>
  <c r="R2391" i="10"/>
  <c r="R2392" i="10"/>
  <c r="R2393" i="10"/>
  <c r="R2394" i="10"/>
  <c r="R2395" i="10"/>
  <c r="R2396" i="10"/>
  <c r="R2397" i="10"/>
  <c r="R2398" i="10"/>
  <c r="R2399" i="10"/>
  <c r="R2400" i="10"/>
  <c r="R2401" i="10"/>
  <c r="R2402" i="10"/>
  <c r="R2403" i="10"/>
  <c r="R2404" i="10"/>
  <c r="R2405" i="10"/>
  <c r="R2406" i="10"/>
  <c r="R2407" i="10"/>
  <c r="R2408" i="10"/>
  <c r="R2409" i="10"/>
  <c r="R2410" i="10"/>
  <c r="R2411" i="10"/>
  <c r="R2412" i="10"/>
  <c r="R2413" i="10"/>
  <c r="R2414" i="10"/>
  <c r="R2415" i="10"/>
  <c r="R2416" i="10"/>
  <c r="R2417" i="10"/>
  <c r="R2418" i="10"/>
  <c r="R2419" i="10"/>
  <c r="R2420" i="10"/>
  <c r="R2421" i="10"/>
  <c r="R2422" i="10"/>
  <c r="R2423" i="10"/>
  <c r="R2424" i="10"/>
  <c r="R2425" i="10"/>
  <c r="R2426" i="10"/>
  <c r="R2427" i="10"/>
  <c r="R2428" i="10"/>
  <c r="R2429" i="10"/>
  <c r="R2430" i="10"/>
  <c r="R2431" i="10"/>
  <c r="R2432" i="10"/>
  <c r="R2433" i="10"/>
  <c r="R2434" i="10"/>
  <c r="R2435" i="10"/>
  <c r="R2436" i="10"/>
  <c r="R2437" i="10"/>
  <c r="R2438" i="10"/>
  <c r="R2439" i="10"/>
  <c r="R2440" i="10"/>
  <c r="R2441" i="10"/>
  <c r="R2442" i="10"/>
  <c r="R2443" i="10"/>
  <c r="R2444" i="10"/>
  <c r="R2445" i="10"/>
  <c r="R2446" i="10"/>
  <c r="R2447" i="10"/>
  <c r="R2448" i="10"/>
  <c r="R2449" i="10"/>
  <c r="R2450" i="10"/>
  <c r="R2451" i="10"/>
  <c r="R2452" i="10"/>
  <c r="R2453" i="10"/>
  <c r="R2454" i="10"/>
  <c r="R2455" i="10"/>
  <c r="R2456" i="10"/>
  <c r="R2457" i="10"/>
  <c r="R2458" i="10"/>
  <c r="R2459" i="10"/>
  <c r="R2460" i="10"/>
  <c r="R2461" i="10"/>
  <c r="R2462" i="10"/>
  <c r="R2463" i="10"/>
  <c r="R2464" i="10"/>
  <c r="R2465" i="10"/>
  <c r="R2466" i="10"/>
  <c r="R2467" i="10"/>
  <c r="R2468" i="10"/>
  <c r="R2469" i="10"/>
  <c r="R2470" i="10"/>
  <c r="R2471" i="10"/>
  <c r="R2472" i="10"/>
  <c r="R2473" i="10"/>
  <c r="R2474" i="10"/>
  <c r="R2475" i="10"/>
  <c r="R2476" i="10"/>
  <c r="R2477" i="10"/>
  <c r="R2478" i="10"/>
  <c r="R2479" i="10"/>
  <c r="R2480" i="10"/>
  <c r="R2481" i="10"/>
  <c r="R2482" i="10"/>
  <c r="R2483" i="10"/>
  <c r="R2484" i="10"/>
  <c r="R2485" i="10"/>
  <c r="R2486" i="10"/>
  <c r="R2487" i="10"/>
  <c r="R2488" i="10"/>
  <c r="R2489" i="10"/>
  <c r="R2490" i="10"/>
  <c r="R2491" i="10"/>
  <c r="R2492" i="10"/>
  <c r="R2493" i="10"/>
  <c r="R2494" i="10"/>
  <c r="R2495" i="10"/>
  <c r="R2496" i="10"/>
  <c r="R2497" i="10"/>
  <c r="R2498" i="10"/>
  <c r="R2499" i="10"/>
  <c r="R2500" i="10"/>
  <c r="R2501" i="10"/>
  <c r="R2502" i="10"/>
  <c r="R2503" i="10"/>
  <c r="R2504" i="10"/>
  <c r="R2505" i="10"/>
  <c r="R2506" i="10"/>
  <c r="R2507" i="10"/>
  <c r="R2508" i="10"/>
  <c r="R2509" i="10"/>
  <c r="R2510" i="10"/>
  <c r="R2511" i="10"/>
  <c r="R2512" i="10"/>
  <c r="R2513" i="10"/>
  <c r="R2514" i="10"/>
  <c r="R2515" i="10"/>
  <c r="R2516" i="10"/>
  <c r="R2517" i="10"/>
  <c r="R2518" i="10"/>
  <c r="R2519" i="10"/>
  <c r="R2520" i="10"/>
  <c r="R2521" i="10"/>
  <c r="R2522" i="10"/>
  <c r="R2523" i="10"/>
  <c r="R2524" i="10"/>
  <c r="R2525" i="10"/>
  <c r="R2526" i="10"/>
  <c r="R2527" i="10"/>
  <c r="R2528" i="10"/>
  <c r="R2529" i="10"/>
  <c r="R2530" i="10"/>
  <c r="R2531" i="10"/>
  <c r="R2532" i="10"/>
  <c r="R2533" i="10"/>
  <c r="R2534" i="10"/>
  <c r="R2535" i="10"/>
  <c r="R2536" i="10"/>
  <c r="R2537" i="10"/>
  <c r="R2538" i="10"/>
  <c r="R2539" i="10"/>
  <c r="R2540" i="10"/>
  <c r="R2541" i="10"/>
  <c r="R2542" i="10"/>
  <c r="R2543" i="10"/>
  <c r="R2544" i="10"/>
  <c r="R2545" i="10"/>
  <c r="R2546" i="10"/>
  <c r="R2547" i="10"/>
  <c r="R2548" i="10"/>
  <c r="R2549" i="10"/>
  <c r="R2550" i="10"/>
  <c r="R2551" i="10"/>
  <c r="R2552" i="10"/>
  <c r="R2553" i="10"/>
  <c r="R2554" i="10"/>
  <c r="R2555" i="10"/>
  <c r="R2556" i="10"/>
  <c r="R2557" i="10"/>
  <c r="R2558" i="10"/>
  <c r="R2559" i="10"/>
  <c r="R2560" i="10"/>
  <c r="R2561" i="10"/>
  <c r="R2562" i="10"/>
  <c r="R2563" i="10"/>
  <c r="R2564" i="10"/>
  <c r="R2565" i="10"/>
  <c r="R2566" i="10"/>
  <c r="R2567" i="10"/>
  <c r="R2568" i="10"/>
  <c r="R2569" i="10"/>
  <c r="R2570" i="10"/>
  <c r="R2571" i="10"/>
  <c r="R2572" i="10"/>
  <c r="R2573" i="10"/>
  <c r="R2574" i="10"/>
  <c r="R2575" i="10"/>
  <c r="R2576" i="10"/>
  <c r="R2577" i="10"/>
  <c r="R2578" i="10"/>
  <c r="R2579" i="10"/>
  <c r="R2580" i="10"/>
  <c r="R2581" i="10"/>
  <c r="R2582" i="10"/>
  <c r="R2583" i="10"/>
  <c r="R2584" i="10"/>
  <c r="R2585" i="10"/>
  <c r="R2586" i="10"/>
  <c r="R2587" i="10"/>
  <c r="R2588" i="10"/>
  <c r="R2589" i="10"/>
  <c r="R2590" i="10"/>
  <c r="R2591" i="10"/>
  <c r="R2592" i="10"/>
  <c r="R2593" i="10"/>
  <c r="R2594" i="10"/>
  <c r="R2595" i="10"/>
  <c r="R2596" i="10"/>
  <c r="R2597" i="10"/>
  <c r="R2598" i="10"/>
  <c r="R2599" i="10"/>
  <c r="R2600" i="10"/>
  <c r="R2601" i="10"/>
  <c r="R2602" i="10"/>
  <c r="R2603" i="10"/>
  <c r="R2604" i="10"/>
  <c r="R2605" i="10"/>
  <c r="R2606" i="10"/>
  <c r="R2607" i="10"/>
  <c r="R2608" i="10"/>
  <c r="R2609" i="10"/>
  <c r="R2610" i="10"/>
  <c r="R2611" i="10"/>
  <c r="R2612" i="10"/>
  <c r="R2613" i="10"/>
  <c r="R2614" i="10"/>
  <c r="R2615" i="10"/>
  <c r="R2616" i="10"/>
  <c r="R2617" i="10"/>
  <c r="R2618" i="10"/>
  <c r="R2619" i="10"/>
  <c r="R2620" i="10"/>
  <c r="R2621" i="10"/>
  <c r="R2622" i="10"/>
  <c r="R2623" i="10"/>
  <c r="R2624" i="10"/>
  <c r="R2625" i="10"/>
  <c r="R2626" i="10"/>
  <c r="R2627" i="10"/>
  <c r="R2628" i="10"/>
  <c r="R2629" i="10"/>
  <c r="R2630" i="10"/>
  <c r="R2631" i="10"/>
  <c r="R2632" i="10"/>
  <c r="R2633" i="10"/>
  <c r="R2634" i="10"/>
  <c r="R2635" i="10"/>
  <c r="R2636" i="10"/>
  <c r="R2637" i="10"/>
  <c r="R2638" i="10"/>
  <c r="R2639" i="10"/>
  <c r="R2640" i="10"/>
  <c r="R2641" i="10"/>
  <c r="R2642" i="10"/>
  <c r="R2643" i="10"/>
  <c r="R2644" i="10"/>
  <c r="R2645" i="10"/>
  <c r="R2646" i="10"/>
  <c r="R2647" i="10"/>
  <c r="R2648" i="10"/>
  <c r="R2649" i="10"/>
  <c r="R2650" i="10"/>
  <c r="R2651" i="10"/>
  <c r="R2652" i="10"/>
  <c r="R2653" i="10"/>
  <c r="R2654" i="10"/>
  <c r="R2655" i="10"/>
  <c r="R2656" i="10"/>
  <c r="R2657" i="10"/>
  <c r="R2658" i="10"/>
  <c r="R2659" i="10"/>
  <c r="R2660" i="10"/>
  <c r="R2661" i="10"/>
  <c r="R2662" i="10"/>
  <c r="R2663" i="10"/>
  <c r="R2664" i="10"/>
  <c r="R2665" i="10"/>
  <c r="R2666" i="10"/>
  <c r="R2667" i="10"/>
  <c r="R2668" i="10"/>
  <c r="R2669" i="10"/>
  <c r="R2670" i="10"/>
  <c r="R2671" i="10"/>
  <c r="R2672" i="10"/>
  <c r="R2673" i="10"/>
  <c r="R2674" i="10"/>
  <c r="R2675" i="10"/>
  <c r="R2676" i="10"/>
  <c r="R2677" i="10"/>
  <c r="R2678" i="10"/>
  <c r="R2679" i="10"/>
  <c r="R2680" i="10"/>
  <c r="R2681" i="10"/>
  <c r="R2682" i="10"/>
  <c r="R2683" i="10"/>
  <c r="R2684" i="10"/>
  <c r="R2685" i="10"/>
  <c r="R2686" i="10"/>
  <c r="R2687" i="10"/>
  <c r="R2688" i="10"/>
  <c r="R2689" i="10"/>
  <c r="R2690" i="10"/>
  <c r="R2691" i="10"/>
  <c r="R2692" i="10"/>
  <c r="R2693" i="10"/>
  <c r="R2694" i="10"/>
  <c r="R2695" i="10"/>
  <c r="R2696" i="10"/>
  <c r="R2697" i="10"/>
  <c r="R2698" i="10"/>
  <c r="R2699" i="10"/>
  <c r="R2700" i="10"/>
  <c r="R2701" i="10"/>
  <c r="R2702" i="10"/>
  <c r="R2703" i="10"/>
  <c r="R2704" i="10"/>
  <c r="R2705" i="10"/>
  <c r="R2706" i="10"/>
  <c r="R2707" i="10"/>
  <c r="R2708" i="10"/>
  <c r="R2709" i="10"/>
  <c r="R2710" i="10"/>
  <c r="R2711" i="10"/>
  <c r="R2712" i="10"/>
  <c r="R2713" i="10"/>
  <c r="R2714" i="10"/>
  <c r="R2715" i="10"/>
  <c r="R2716" i="10"/>
  <c r="R2717" i="10"/>
  <c r="R2718" i="10"/>
  <c r="R2719" i="10"/>
  <c r="R2720" i="10"/>
  <c r="R2721" i="10"/>
  <c r="R2722" i="10"/>
  <c r="R2723" i="10"/>
  <c r="R2724" i="10"/>
  <c r="R2725" i="10"/>
  <c r="R2726" i="10"/>
  <c r="R2727" i="10"/>
  <c r="R2728" i="10"/>
  <c r="R2729" i="10"/>
  <c r="R2730" i="10"/>
  <c r="R2731" i="10"/>
  <c r="R2732" i="10"/>
  <c r="R2733" i="10"/>
  <c r="R2734" i="10"/>
  <c r="R2735" i="10"/>
  <c r="R2736" i="10"/>
  <c r="R2737" i="10"/>
  <c r="R2738" i="10"/>
  <c r="R2739" i="10"/>
  <c r="R2740" i="10"/>
  <c r="R2741" i="10"/>
  <c r="R2742" i="10"/>
  <c r="R2743" i="10"/>
  <c r="R2744" i="10"/>
  <c r="R2745" i="10"/>
  <c r="R2746" i="10"/>
  <c r="R2747" i="10"/>
  <c r="R2748" i="10"/>
  <c r="R2749" i="10"/>
  <c r="R2750" i="10"/>
  <c r="R2751" i="10"/>
  <c r="R2752" i="10"/>
  <c r="R2753" i="10"/>
  <c r="R2754" i="10"/>
  <c r="R2755" i="10"/>
  <c r="R2756" i="10"/>
  <c r="R2757" i="10"/>
  <c r="R2758" i="10"/>
  <c r="R2759" i="10"/>
  <c r="R2760" i="10"/>
  <c r="R2761" i="10"/>
  <c r="R2762" i="10"/>
  <c r="R2763" i="10"/>
  <c r="R2764" i="10"/>
  <c r="R2765" i="10"/>
  <c r="R2766" i="10"/>
  <c r="R2767" i="10"/>
  <c r="R2768" i="10"/>
  <c r="R2769" i="10"/>
  <c r="R2770" i="10"/>
  <c r="R2771" i="10"/>
  <c r="R2772" i="10"/>
  <c r="R2773" i="10"/>
  <c r="R2774" i="10"/>
  <c r="R2775" i="10"/>
  <c r="R2776" i="10"/>
  <c r="R2777" i="10"/>
  <c r="R2778" i="10"/>
  <c r="R2779" i="10"/>
  <c r="R2780" i="10"/>
  <c r="R2781" i="10"/>
  <c r="R2782" i="10"/>
  <c r="R2783" i="10"/>
  <c r="R2784" i="10"/>
  <c r="R2785" i="10"/>
  <c r="R2786" i="10"/>
  <c r="R2787" i="10"/>
  <c r="R2788" i="10"/>
  <c r="R2789" i="10"/>
  <c r="R2790" i="10"/>
  <c r="R2791" i="10"/>
  <c r="R2792" i="10"/>
  <c r="R2793" i="10"/>
  <c r="R2794" i="10"/>
  <c r="R2795" i="10"/>
  <c r="R2796" i="10"/>
  <c r="R2797" i="10"/>
  <c r="R2798" i="10"/>
  <c r="R2799" i="10"/>
  <c r="R2800" i="10"/>
  <c r="R2801" i="10"/>
  <c r="R2802" i="10"/>
  <c r="R2803" i="10"/>
  <c r="R2804" i="10"/>
  <c r="R2805" i="10"/>
  <c r="R2806" i="10"/>
  <c r="R2807" i="10"/>
  <c r="R2808" i="10"/>
  <c r="R2809" i="10"/>
  <c r="R2810" i="10"/>
  <c r="R2811" i="10"/>
  <c r="R2812" i="10"/>
  <c r="R2813" i="10"/>
  <c r="R2814" i="10"/>
  <c r="R2815" i="10"/>
  <c r="R2816" i="10"/>
  <c r="R2817" i="10"/>
  <c r="R2818" i="10"/>
  <c r="R2819" i="10"/>
  <c r="R2820" i="10"/>
  <c r="R2821" i="10"/>
  <c r="R2822" i="10"/>
  <c r="R2823" i="10"/>
  <c r="R2824" i="10"/>
  <c r="R2825" i="10"/>
  <c r="R2826" i="10"/>
  <c r="R2827" i="10"/>
  <c r="R2828" i="10"/>
  <c r="R2829" i="10"/>
  <c r="R2830" i="10"/>
  <c r="R2831" i="10"/>
  <c r="R2832" i="10"/>
  <c r="R2833" i="10"/>
  <c r="R2834" i="10"/>
  <c r="R2835" i="10"/>
  <c r="R2836" i="10"/>
  <c r="R2837" i="10"/>
  <c r="R2838" i="10"/>
  <c r="R2839" i="10"/>
  <c r="R2840" i="10"/>
  <c r="R2841" i="10"/>
  <c r="R2842" i="10"/>
  <c r="R2843" i="10"/>
  <c r="R2844" i="10"/>
  <c r="R2845" i="10"/>
  <c r="R2846" i="10"/>
  <c r="R2847" i="10"/>
  <c r="R2848" i="10"/>
  <c r="R2849" i="10"/>
  <c r="R2850" i="10"/>
  <c r="R2851" i="10"/>
  <c r="R2852" i="10"/>
  <c r="R2853" i="10"/>
  <c r="R2854" i="10"/>
  <c r="R2855" i="10"/>
  <c r="R2856" i="10"/>
  <c r="R2857" i="10"/>
  <c r="R2858" i="10"/>
  <c r="R2859" i="10"/>
  <c r="R2860" i="10"/>
  <c r="R2861" i="10"/>
  <c r="R2862" i="10"/>
  <c r="R2863" i="10"/>
  <c r="R2864" i="10"/>
  <c r="R2865" i="10"/>
  <c r="R2866" i="10"/>
  <c r="R2867" i="10"/>
  <c r="R2868" i="10"/>
  <c r="R2869" i="10"/>
  <c r="R2870" i="10"/>
  <c r="R2871" i="10"/>
  <c r="R2872" i="10"/>
  <c r="R2873" i="10"/>
  <c r="R2874" i="10"/>
  <c r="R2875" i="10"/>
  <c r="R2876" i="10"/>
  <c r="R2877" i="10"/>
  <c r="R2878" i="10"/>
  <c r="R2879" i="10"/>
  <c r="R2880" i="10"/>
  <c r="R2881" i="10"/>
  <c r="R2882" i="10"/>
  <c r="R2883" i="10"/>
  <c r="R2884" i="10"/>
  <c r="R2885" i="10"/>
  <c r="R2886" i="10"/>
  <c r="R2887" i="10"/>
  <c r="R2888" i="10"/>
  <c r="R2889" i="10"/>
  <c r="R2890" i="10"/>
  <c r="R2891" i="10"/>
  <c r="R2892" i="10"/>
  <c r="R2893" i="10"/>
  <c r="R2894" i="10"/>
  <c r="R2895" i="10"/>
  <c r="R2896" i="10"/>
  <c r="R2897" i="10"/>
  <c r="R2898" i="10"/>
  <c r="R2899" i="10"/>
  <c r="R2900" i="10"/>
  <c r="R2901" i="10"/>
  <c r="R2902" i="10"/>
  <c r="R2903" i="10"/>
  <c r="R2904" i="10"/>
  <c r="R2905" i="10"/>
  <c r="R2906" i="10"/>
  <c r="R2907" i="10"/>
  <c r="R2908" i="10"/>
  <c r="R2909" i="10"/>
  <c r="R2910" i="10"/>
  <c r="R2911" i="10"/>
  <c r="R2912" i="10"/>
  <c r="R2913" i="10"/>
  <c r="R2914" i="10"/>
  <c r="R2915" i="10"/>
  <c r="R2916" i="10"/>
  <c r="R2917" i="10"/>
  <c r="R2918" i="10"/>
  <c r="R2919" i="10"/>
  <c r="R2920" i="10"/>
  <c r="R2921" i="10"/>
  <c r="R2922" i="10"/>
  <c r="R2923" i="10"/>
  <c r="R2924" i="10"/>
  <c r="R2925" i="10"/>
  <c r="R2926" i="10"/>
  <c r="R2927" i="10"/>
  <c r="R2928" i="10"/>
  <c r="R2929" i="10"/>
  <c r="R2930" i="10"/>
  <c r="R2931" i="10"/>
  <c r="R2932" i="10"/>
  <c r="R2933" i="10"/>
  <c r="R2934" i="10"/>
  <c r="R2935" i="10"/>
  <c r="R2936" i="10"/>
  <c r="R2937" i="10"/>
  <c r="R2938" i="10"/>
  <c r="R2939" i="10"/>
  <c r="R2940" i="10"/>
  <c r="R2941" i="10"/>
  <c r="R2942" i="10"/>
  <c r="R2943" i="10"/>
  <c r="R2944" i="10"/>
  <c r="R2945" i="10"/>
  <c r="R2946" i="10"/>
  <c r="R2947" i="10"/>
  <c r="R2948" i="10"/>
  <c r="R2949" i="10"/>
  <c r="R2950" i="10"/>
  <c r="R2951" i="10"/>
  <c r="R2952" i="10"/>
  <c r="R2953" i="10"/>
  <c r="R2954" i="10"/>
  <c r="R2955" i="10"/>
  <c r="R2956" i="10"/>
  <c r="R2957" i="10"/>
  <c r="R2958" i="10"/>
  <c r="R2959" i="10"/>
  <c r="R2960" i="10"/>
  <c r="R2961" i="10"/>
  <c r="R2962" i="10"/>
  <c r="R2963" i="10"/>
  <c r="R2964" i="10"/>
  <c r="R2965" i="10"/>
  <c r="R2966" i="10"/>
  <c r="R2967" i="10"/>
  <c r="R2968" i="10"/>
  <c r="R2969" i="10"/>
  <c r="R2970" i="10"/>
  <c r="R2971" i="10"/>
  <c r="R2972" i="10"/>
  <c r="R2973" i="10"/>
  <c r="R2974" i="10"/>
  <c r="R2975" i="10"/>
  <c r="R2976" i="10"/>
  <c r="E1992" i="10"/>
  <c r="F1992" i="10"/>
  <c r="G1992" i="10"/>
  <c r="B1911" i="10"/>
  <c r="E1911" i="10"/>
  <c r="F1911" i="10"/>
  <c r="G1911" i="10"/>
  <c r="P1911" i="10"/>
  <c r="Q1911" i="10"/>
  <c r="G1896" i="10"/>
  <c r="F1896" i="10"/>
  <c r="E1896" i="10"/>
  <c r="G1895" i="10"/>
  <c r="F1895" i="10"/>
  <c r="E1895" i="10"/>
  <c r="B1895" i="10"/>
  <c r="P1895" i="10"/>
  <c r="Q1895" i="10"/>
  <c r="B1896" i="10"/>
  <c r="P1896" i="10"/>
  <c r="Q1896" i="10"/>
  <c r="G1933" i="10"/>
  <c r="F1933" i="10"/>
  <c r="E1933" i="10"/>
  <c r="B1933" i="10"/>
  <c r="P1933" i="10"/>
  <c r="Q1933" i="10"/>
  <c r="AR119" i="3"/>
  <c r="AJ118" i="3"/>
  <c r="X43" i="10"/>
  <c r="H1884" i="10" s="1"/>
  <c r="O1884" i="10" s="1"/>
  <c r="E1955" i="10"/>
  <c r="B1956" i="10"/>
  <c r="E1956" i="10"/>
  <c r="F1956" i="10"/>
  <c r="G1956" i="10"/>
  <c r="P1956" i="10"/>
  <c r="Q1956" i="10"/>
  <c r="G1942" i="10"/>
  <c r="F1942" i="10"/>
  <c r="E1942" i="10"/>
  <c r="B1942" i="10"/>
  <c r="P1942" i="10"/>
  <c r="Q1942" i="10"/>
  <c r="E2151" i="6"/>
  <c r="F2151" i="6"/>
  <c r="E2152" i="6"/>
  <c r="F2152" i="6"/>
  <c r="E2153" i="6"/>
  <c r="F2153" i="6"/>
  <c r="E2154" i="6"/>
  <c r="F2154" i="6"/>
  <c r="E2155" i="6"/>
  <c r="F2155" i="6"/>
  <c r="E2156" i="6"/>
  <c r="F2156" i="6"/>
  <c r="E2157" i="6"/>
  <c r="F2157" i="6"/>
  <c r="E2158" i="6"/>
  <c r="F2158" i="6"/>
  <c r="E2159" i="6"/>
  <c r="F2159" i="6"/>
  <c r="E2160" i="6"/>
  <c r="F2160" i="6"/>
  <c r="E2161" i="6"/>
  <c r="F2161" i="6"/>
  <c r="E2162" i="6"/>
  <c r="F2162" i="6"/>
  <c r="E2163" i="6"/>
  <c r="F2163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094" i="6"/>
  <c r="F2094" i="6"/>
  <c r="E2094" i="6"/>
  <c r="B2073" i="6"/>
  <c r="E2073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E2059" i="6"/>
  <c r="F2059" i="6"/>
  <c r="E2060" i="6"/>
  <c r="F2060" i="6"/>
  <c r="E2061" i="6"/>
  <c r="F2061" i="6"/>
  <c r="E2062" i="6"/>
  <c r="F2062" i="6"/>
  <c r="E2063" i="6"/>
  <c r="F2063" i="6"/>
  <c r="E2064" i="6"/>
  <c r="F2064" i="6"/>
  <c r="E2065" i="6"/>
  <c r="F2065" i="6"/>
  <c r="E2066" i="6"/>
  <c r="F2066" i="6"/>
  <c r="E2067" i="6"/>
  <c r="F2067" i="6"/>
  <c r="E2068" i="6"/>
  <c r="F2068" i="6"/>
  <c r="E2069" i="6"/>
  <c r="F2069" i="6"/>
  <c r="E2070" i="6"/>
  <c r="F2070" i="6"/>
  <c r="E2071" i="6"/>
  <c r="F2071" i="6"/>
  <c r="E2072" i="6"/>
  <c r="F2072" i="6"/>
  <c r="E2074" i="6"/>
  <c r="F2074" i="6"/>
  <c r="E2075" i="6"/>
  <c r="F2075" i="6"/>
  <c r="E2076" i="6"/>
  <c r="F2076" i="6"/>
  <c r="E2077" i="6"/>
  <c r="F2077" i="6"/>
  <c r="E2078" i="6"/>
  <c r="F2078" i="6"/>
  <c r="E2079" i="6"/>
  <c r="F2079" i="6"/>
  <c r="E2080" i="6"/>
  <c r="F2080" i="6"/>
  <c r="E2081" i="6"/>
  <c r="F2081" i="6"/>
  <c r="E2082" i="6"/>
  <c r="F2082" i="6"/>
  <c r="E2083" i="6"/>
  <c r="F2083" i="6"/>
  <c r="E2084" i="6"/>
  <c r="F2084" i="6"/>
  <c r="E2085" i="6"/>
  <c r="F2085" i="6"/>
  <c r="E2086" i="6"/>
  <c r="F2086" i="6"/>
  <c r="E2087" i="6"/>
  <c r="F2087" i="6"/>
  <c r="E2088" i="6"/>
  <c r="F2088" i="6"/>
  <c r="E2089" i="6"/>
  <c r="F2089" i="6"/>
  <c r="E2090" i="6"/>
  <c r="F2090" i="6"/>
  <c r="E2091" i="6"/>
  <c r="F2091" i="6"/>
  <c r="E2092" i="6"/>
  <c r="F2092" i="6"/>
  <c r="E2093" i="6"/>
  <c r="F2093" i="6"/>
  <c r="E2095" i="6"/>
  <c r="F2095" i="6"/>
  <c r="E2096" i="6"/>
  <c r="F2096" i="6"/>
  <c r="E2097" i="6"/>
  <c r="F2097" i="6"/>
  <c r="E2098" i="6"/>
  <c r="F2098" i="6"/>
  <c r="E2099" i="6"/>
  <c r="F2099" i="6"/>
  <c r="E2100" i="6"/>
  <c r="F2100" i="6"/>
  <c r="E2101" i="6"/>
  <c r="F2101" i="6"/>
  <c r="E2102" i="6"/>
  <c r="F2102" i="6"/>
  <c r="E2103" i="6"/>
  <c r="F2103" i="6"/>
  <c r="E2104" i="6"/>
  <c r="F2104" i="6"/>
  <c r="E2105" i="6"/>
  <c r="F2105" i="6"/>
  <c r="E2106" i="6"/>
  <c r="F2106" i="6"/>
  <c r="E2107" i="6"/>
  <c r="F2107" i="6"/>
  <c r="E2108" i="6"/>
  <c r="F2108" i="6"/>
  <c r="E2109" i="6"/>
  <c r="F2109" i="6"/>
  <c r="E2110" i="6"/>
  <c r="F2110" i="6"/>
  <c r="E2111" i="6"/>
  <c r="F2111" i="6"/>
  <c r="E2112" i="6"/>
  <c r="F2112" i="6"/>
  <c r="E2113" i="6"/>
  <c r="F2113" i="6"/>
  <c r="E2114" i="6"/>
  <c r="F2114" i="6"/>
  <c r="E2115" i="6"/>
  <c r="F2115" i="6"/>
  <c r="E2116" i="6"/>
  <c r="F2116" i="6"/>
  <c r="E2117" i="6"/>
  <c r="F2117" i="6"/>
  <c r="E2118" i="6"/>
  <c r="F2118" i="6"/>
  <c r="E2119" i="6"/>
  <c r="F2119" i="6"/>
  <c r="E2120" i="6"/>
  <c r="F2120" i="6"/>
  <c r="E2121" i="6"/>
  <c r="F2121" i="6"/>
  <c r="E2122" i="6"/>
  <c r="F2122" i="6"/>
  <c r="E2123" i="6"/>
  <c r="F2123" i="6"/>
  <c r="E2124" i="6"/>
  <c r="F2124" i="6"/>
  <c r="E2125" i="6"/>
  <c r="F2125" i="6"/>
  <c r="E2126" i="6"/>
  <c r="F2126" i="6"/>
  <c r="E2127" i="6"/>
  <c r="F2127" i="6"/>
  <c r="E2128" i="6"/>
  <c r="F2128" i="6"/>
  <c r="E2129" i="6"/>
  <c r="F2129" i="6"/>
  <c r="E2130" i="6"/>
  <c r="F2130" i="6"/>
  <c r="E2131" i="6"/>
  <c r="F2131" i="6"/>
  <c r="E2132" i="6"/>
  <c r="F2132" i="6"/>
  <c r="E2133" i="6"/>
  <c r="F2133" i="6"/>
  <c r="E2134" i="6"/>
  <c r="F2134" i="6"/>
  <c r="E2135" i="6"/>
  <c r="F2135" i="6"/>
  <c r="E2136" i="6"/>
  <c r="F2136" i="6"/>
  <c r="E2137" i="6"/>
  <c r="F2137" i="6"/>
  <c r="E2138" i="6"/>
  <c r="F2138" i="6"/>
  <c r="E2139" i="6"/>
  <c r="F2139" i="6"/>
  <c r="E2140" i="6"/>
  <c r="F2140" i="6"/>
  <c r="E2141" i="6"/>
  <c r="F2141" i="6"/>
  <c r="E2142" i="6"/>
  <c r="F2142" i="6"/>
  <c r="E2143" i="6"/>
  <c r="F2143" i="6"/>
  <c r="E2144" i="6"/>
  <c r="F2144" i="6"/>
  <c r="E2145" i="6"/>
  <c r="F2145" i="6"/>
  <c r="E2146" i="6"/>
  <c r="F2146" i="6"/>
  <c r="E2147" i="6"/>
  <c r="F2147" i="6"/>
  <c r="E2148" i="6"/>
  <c r="F2148" i="6"/>
  <c r="E2149" i="6"/>
  <c r="F2149" i="6"/>
  <c r="E2150" i="6"/>
  <c r="F2150" i="6"/>
  <c r="B2200" i="6"/>
  <c r="E2200" i="6"/>
  <c r="F2200" i="6"/>
  <c r="B2179" i="6"/>
  <c r="E2164" i="6"/>
  <c r="F2164" i="6"/>
  <c r="E2165" i="6"/>
  <c r="F2165" i="6"/>
  <c r="E2166" i="6"/>
  <c r="F2166" i="6"/>
  <c r="E2167" i="6"/>
  <c r="F2167" i="6"/>
  <c r="E2177" i="6"/>
  <c r="E2178" i="6"/>
  <c r="E2168" i="6"/>
  <c r="F2168" i="6"/>
  <c r="E2169" i="6"/>
  <c r="F2169" i="6"/>
  <c r="E2170" i="6"/>
  <c r="F2170" i="6"/>
  <c r="E2171" i="6"/>
  <c r="F2171" i="6"/>
  <c r="E2172" i="6"/>
  <c r="F2172" i="6"/>
  <c r="E2173" i="6"/>
  <c r="F2173" i="6"/>
  <c r="E2179" i="6"/>
  <c r="F2179" i="6"/>
  <c r="E2174" i="6"/>
  <c r="F2174" i="6"/>
  <c r="E2175" i="6"/>
  <c r="F2175" i="6"/>
  <c r="E2176" i="6"/>
  <c r="F2176" i="6"/>
  <c r="E2180" i="6"/>
  <c r="F2180" i="6"/>
  <c r="E2181" i="6"/>
  <c r="F2181" i="6"/>
  <c r="E2182" i="6"/>
  <c r="F2182" i="6"/>
  <c r="E2183" i="6"/>
  <c r="F2183" i="6"/>
  <c r="E2184" i="6"/>
  <c r="F2184" i="6"/>
  <c r="E2185" i="6"/>
  <c r="F2185" i="6"/>
  <c r="E2186" i="6"/>
  <c r="F2186" i="6"/>
  <c r="E2187" i="6"/>
  <c r="F2187" i="6"/>
  <c r="E2188" i="6"/>
  <c r="F2188" i="6"/>
  <c r="E2189" i="6"/>
  <c r="F2189" i="6"/>
  <c r="E2190" i="6"/>
  <c r="F2190" i="6"/>
  <c r="E2191" i="6"/>
  <c r="F2191" i="6"/>
  <c r="E2192" i="6"/>
  <c r="F2192" i="6"/>
  <c r="E2193" i="6"/>
  <c r="F2193" i="6"/>
  <c r="E2194" i="6"/>
  <c r="F2194" i="6"/>
  <c r="E2195" i="6"/>
  <c r="F2195" i="6"/>
  <c r="E2196" i="6"/>
  <c r="F2196" i="6"/>
  <c r="E2197" i="6"/>
  <c r="F2197" i="6"/>
  <c r="E2198" i="6"/>
  <c r="F2198" i="6"/>
  <c r="E2199" i="6"/>
  <c r="F2199" i="6"/>
  <c r="E2201" i="6"/>
  <c r="F2201" i="6"/>
  <c r="E2202" i="6"/>
  <c r="F2202" i="6"/>
  <c r="E2203" i="6"/>
  <c r="F2203" i="6"/>
  <c r="E2204" i="6"/>
  <c r="F2204" i="6"/>
  <c r="E2205" i="6"/>
  <c r="F2205" i="6"/>
  <c r="E2206" i="6"/>
  <c r="F2206" i="6"/>
  <c r="E2207" i="6"/>
  <c r="F2207" i="6"/>
  <c r="E2208" i="6"/>
  <c r="F2208" i="6"/>
  <c r="E2209" i="6"/>
  <c r="F2209" i="6"/>
  <c r="E2210" i="6"/>
  <c r="F2210" i="6"/>
  <c r="E2211" i="6"/>
  <c r="F2211" i="6"/>
  <c r="E2212" i="6"/>
  <c r="F2212" i="6"/>
  <c r="E2213" i="6"/>
  <c r="F2213" i="6"/>
  <c r="E2214" i="6"/>
  <c r="F2214" i="6"/>
  <c r="E2215" i="6"/>
  <c r="F2215" i="6"/>
  <c r="E2216" i="6"/>
  <c r="F2216" i="6"/>
  <c r="E2217" i="6"/>
  <c r="F2217" i="6"/>
  <c r="E2218" i="6"/>
  <c r="F2218" i="6"/>
  <c r="E2219" i="6"/>
  <c r="F2219" i="6"/>
  <c r="E2221" i="6"/>
  <c r="F2221" i="6"/>
  <c r="E2222" i="6"/>
  <c r="F2222" i="6"/>
  <c r="E2223" i="6"/>
  <c r="F2223" i="6"/>
  <c r="E2224" i="6"/>
  <c r="F2224" i="6"/>
  <c r="E2225" i="6"/>
  <c r="F2225" i="6"/>
  <c r="E2226" i="6"/>
  <c r="F2226" i="6"/>
  <c r="E2227" i="6"/>
  <c r="F2227" i="6"/>
  <c r="E2228" i="6"/>
  <c r="F2228" i="6"/>
  <c r="E2229" i="6"/>
  <c r="F2229" i="6"/>
  <c r="E2230" i="6"/>
  <c r="F2230" i="6"/>
  <c r="E2231" i="6"/>
  <c r="F2231" i="6"/>
  <c r="E2232" i="6"/>
  <c r="F2232" i="6"/>
  <c r="E2233" i="6"/>
  <c r="F2233" i="6"/>
  <c r="E2234" i="6"/>
  <c r="F2234" i="6"/>
  <c r="E2235" i="6"/>
  <c r="F2235" i="6"/>
  <c r="E2236" i="6"/>
  <c r="F2236" i="6"/>
  <c r="E2237" i="6"/>
  <c r="F2237" i="6"/>
  <c r="E2238" i="6"/>
  <c r="F2238" i="6"/>
  <c r="E2239" i="6"/>
  <c r="F2239" i="6"/>
  <c r="E2240" i="6"/>
  <c r="F2240" i="6"/>
  <c r="E2241" i="6"/>
  <c r="F2241" i="6"/>
  <c r="E2242" i="6"/>
  <c r="F2242" i="6"/>
  <c r="E2243" i="6"/>
  <c r="F2243" i="6"/>
  <c r="E2244" i="6"/>
  <c r="F2244" i="6"/>
  <c r="E2245" i="6"/>
  <c r="F2245" i="6"/>
  <c r="E2246" i="6"/>
  <c r="F2246" i="6"/>
  <c r="E2247" i="6"/>
  <c r="F2247" i="6"/>
  <c r="E2248" i="6"/>
  <c r="F2248" i="6"/>
  <c r="E2249" i="6"/>
  <c r="F2249" i="6"/>
  <c r="E2250" i="6"/>
  <c r="F2250" i="6"/>
  <c r="E2251" i="6"/>
  <c r="F2251" i="6"/>
  <c r="E2252" i="6"/>
  <c r="F2252" i="6"/>
  <c r="E2253" i="6"/>
  <c r="F2253" i="6"/>
  <c r="E2254" i="6"/>
  <c r="F2254" i="6"/>
  <c r="E2255" i="6"/>
  <c r="F2255" i="6"/>
  <c r="E2256" i="6"/>
  <c r="F2256" i="6"/>
  <c r="E2257" i="6"/>
  <c r="F2257" i="6"/>
  <c r="E2259" i="6"/>
  <c r="F2259" i="6"/>
  <c r="E2260" i="6"/>
  <c r="F2260" i="6"/>
  <c r="E2261" i="6"/>
  <c r="F2261" i="6"/>
  <c r="E2262" i="6"/>
  <c r="F2262" i="6"/>
  <c r="E2263" i="6"/>
  <c r="F2263" i="6"/>
  <c r="E2264" i="6"/>
  <c r="F2264" i="6"/>
  <c r="E2265" i="6"/>
  <c r="F2265" i="6"/>
  <c r="E2266" i="6"/>
  <c r="F2266" i="6"/>
  <c r="E2267" i="6"/>
  <c r="F2267" i="6"/>
  <c r="E2268" i="6"/>
  <c r="F2268" i="6"/>
  <c r="E2269" i="6"/>
  <c r="F2269" i="6"/>
  <c r="E2270" i="6"/>
  <c r="F2270" i="6"/>
  <c r="E2271" i="6"/>
  <c r="F2271" i="6"/>
  <c r="E2272" i="6"/>
  <c r="F2272" i="6"/>
  <c r="E2273" i="6"/>
  <c r="F2273" i="6"/>
  <c r="E2274" i="6"/>
  <c r="F2274" i="6"/>
  <c r="E2275" i="6"/>
  <c r="F2275" i="6"/>
  <c r="E2276" i="6"/>
  <c r="F2276" i="6"/>
  <c r="E2277" i="6"/>
  <c r="F2277" i="6"/>
  <c r="E2278" i="6"/>
  <c r="F2278" i="6"/>
  <c r="E2279" i="6"/>
  <c r="F2279" i="6"/>
  <c r="E2280" i="6"/>
  <c r="F2280" i="6"/>
  <c r="E2281" i="6"/>
  <c r="F2281" i="6"/>
  <c r="E2282" i="6"/>
  <c r="F2282" i="6"/>
  <c r="E2283" i="6"/>
  <c r="F2283" i="6"/>
  <c r="E2284" i="6"/>
  <c r="F2284" i="6"/>
  <c r="E2285" i="6"/>
  <c r="F2285" i="6"/>
  <c r="E2286" i="6"/>
  <c r="F2286" i="6"/>
  <c r="E2287" i="6"/>
  <c r="F2287" i="6"/>
  <c r="E2288" i="6"/>
  <c r="F2288" i="6"/>
  <c r="E2289" i="6"/>
  <c r="F2289" i="6"/>
  <c r="E2290" i="6"/>
  <c r="F2290" i="6"/>
  <c r="E2291" i="6"/>
  <c r="F2291" i="6"/>
  <c r="E2292" i="6"/>
  <c r="F2292" i="6"/>
  <c r="E2293" i="6"/>
  <c r="F2293" i="6"/>
  <c r="E2294" i="6"/>
  <c r="F2294" i="6"/>
  <c r="E2295" i="6"/>
  <c r="F2295" i="6"/>
  <c r="E2296" i="6"/>
  <c r="F2296" i="6"/>
  <c r="E2297" i="6"/>
  <c r="F2297" i="6"/>
  <c r="E2298" i="6"/>
  <c r="F2298" i="6"/>
  <c r="E2299" i="6"/>
  <c r="F2299" i="6"/>
  <c r="E2300" i="6"/>
  <c r="F2300" i="6"/>
  <c r="E2301" i="6"/>
  <c r="F2301" i="6"/>
  <c r="E2302" i="6"/>
  <c r="F2302" i="6"/>
  <c r="E2303" i="6"/>
  <c r="F2303" i="6"/>
  <c r="E2304" i="6"/>
  <c r="F2304" i="6"/>
  <c r="E2305" i="6"/>
  <c r="F2305" i="6"/>
  <c r="E2306" i="6"/>
  <c r="F2306" i="6"/>
  <c r="E2307" i="6"/>
  <c r="F2307" i="6"/>
  <c r="E2308" i="6"/>
  <c r="F2308" i="6"/>
  <c r="E2309" i="6"/>
  <c r="F2309" i="6"/>
  <c r="E2310" i="6"/>
  <c r="F2310" i="6"/>
  <c r="E2311" i="6"/>
  <c r="F2311" i="6"/>
  <c r="E2313" i="6"/>
  <c r="F2313" i="6"/>
  <c r="E2314" i="6"/>
  <c r="F2314" i="6"/>
  <c r="E2315" i="6"/>
  <c r="F2315" i="6"/>
  <c r="E2316" i="6"/>
  <c r="F2316" i="6"/>
  <c r="E2317" i="6"/>
  <c r="F2317" i="6"/>
  <c r="E2318" i="6"/>
  <c r="F2318" i="6"/>
  <c r="E2319" i="6"/>
  <c r="F2319" i="6"/>
  <c r="E2320" i="6"/>
  <c r="F2320" i="6"/>
  <c r="E2321" i="6"/>
  <c r="F2321" i="6"/>
  <c r="E2322" i="6"/>
  <c r="F2322" i="6"/>
  <c r="E2323" i="6"/>
  <c r="F2323" i="6"/>
  <c r="E2324" i="6"/>
  <c r="F2324" i="6"/>
  <c r="E2326" i="6"/>
  <c r="F2326" i="6"/>
  <c r="E2327" i="6"/>
  <c r="F2327" i="6"/>
  <c r="E2328" i="6"/>
  <c r="F2328" i="6"/>
  <c r="E2329" i="6"/>
  <c r="F2329" i="6"/>
  <c r="E2330" i="6"/>
  <c r="F2330" i="6"/>
  <c r="E2331" i="6"/>
  <c r="F2331" i="6"/>
  <c r="E2332" i="6"/>
  <c r="F2332" i="6"/>
  <c r="E2333" i="6"/>
  <c r="F2333" i="6"/>
  <c r="E2334" i="6"/>
  <c r="F2334" i="6"/>
  <c r="E2335" i="6"/>
  <c r="F2335" i="6"/>
  <c r="E2336" i="6"/>
  <c r="F2336" i="6"/>
  <c r="E2337" i="6"/>
  <c r="F2337" i="6"/>
  <c r="E2338" i="6"/>
  <c r="F2338" i="6"/>
  <c r="E2339" i="6"/>
  <c r="F2339" i="6"/>
  <c r="E2340" i="6"/>
  <c r="F2340" i="6"/>
  <c r="E2341" i="6"/>
  <c r="F2341" i="6"/>
  <c r="E2342" i="6"/>
  <c r="F2342" i="6"/>
  <c r="E2343" i="6"/>
  <c r="F2343" i="6"/>
  <c r="E2344" i="6"/>
  <c r="F2344" i="6"/>
  <c r="E2345" i="6"/>
  <c r="F2345" i="6"/>
  <c r="E2346" i="6"/>
  <c r="F2346" i="6"/>
  <c r="E2347" i="6"/>
  <c r="F2347" i="6"/>
  <c r="E2348" i="6"/>
  <c r="F2348" i="6"/>
  <c r="E2349" i="6"/>
  <c r="F2349" i="6"/>
  <c r="E2350" i="6"/>
  <c r="F2350" i="6"/>
  <c r="E2351" i="6"/>
  <c r="F2351" i="6"/>
  <c r="E2352" i="6"/>
  <c r="F2352" i="6"/>
  <c r="E2353" i="6"/>
  <c r="F2353" i="6"/>
  <c r="E2354" i="6"/>
  <c r="F2354" i="6"/>
  <c r="E2355" i="6"/>
  <c r="F2355" i="6"/>
  <c r="E2356" i="6"/>
  <c r="F2356" i="6"/>
  <c r="E2357" i="6"/>
  <c r="F2357" i="6"/>
  <c r="E2358" i="6"/>
  <c r="F2358" i="6"/>
  <c r="E2359" i="6"/>
  <c r="F2359" i="6"/>
  <c r="E2360" i="6"/>
  <c r="F2360" i="6"/>
  <c r="E2361" i="6"/>
  <c r="F2361" i="6"/>
  <c r="E2362" i="6"/>
  <c r="F2362" i="6"/>
  <c r="E2363" i="6"/>
  <c r="F2363" i="6"/>
  <c r="E2364" i="6"/>
  <c r="F2364" i="6"/>
  <c r="E2365" i="6"/>
  <c r="F2365" i="6"/>
  <c r="E2366" i="6"/>
  <c r="F2366" i="6"/>
  <c r="E2367" i="6"/>
  <c r="F2367" i="6"/>
  <c r="E2368" i="6"/>
  <c r="F2368" i="6"/>
  <c r="E2369" i="6"/>
  <c r="F2369" i="6"/>
  <c r="E2370" i="6"/>
  <c r="F2370" i="6"/>
  <c r="E2371" i="6"/>
  <c r="F2371" i="6"/>
  <c r="E2372" i="6"/>
  <c r="F2372" i="6"/>
  <c r="E2373" i="6"/>
  <c r="F2373" i="6"/>
  <c r="E2374" i="6"/>
  <c r="F2374" i="6"/>
  <c r="E2375" i="6"/>
  <c r="F2375" i="6"/>
  <c r="E2376" i="6"/>
  <c r="F2376" i="6"/>
  <c r="E2377" i="6"/>
  <c r="F2377" i="6"/>
  <c r="E2378" i="6"/>
  <c r="F2378" i="6"/>
  <c r="E2379" i="6"/>
  <c r="F2379" i="6"/>
  <c r="E2380" i="6"/>
  <c r="F2380" i="6"/>
  <c r="E2381" i="6"/>
  <c r="F2381" i="6"/>
  <c r="E2382" i="6"/>
  <c r="F2382" i="6"/>
  <c r="E2383" i="6"/>
  <c r="F2383" i="6"/>
  <c r="E2384" i="6"/>
  <c r="F2384" i="6"/>
  <c r="E2385" i="6"/>
  <c r="F2385" i="6"/>
  <c r="E2386" i="6"/>
  <c r="F2386" i="6"/>
  <c r="E2387" i="6"/>
  <c r="F2387" i="6"/>
  <c r="E2388" i="6"/>
  <c r="F2388" i="6"/>
  <c r="E2389" i="6"/>
  <c r="F2389" i="6"/>
  <c r="E2390" i="6"/>
  <c r="F2390" i="6"/>
  <c r="E2391" i="6"/>
  <c r="F2391" i="6"/>
  <c r="E2392" i="6"/>
  <c r="F2392" i="6"/>
  <c r="E2393" i="6"/>
  <c r="F2393" i="6"/>
  <c r="E2394" i="6"/>
  <c r="F2394" i="6"/>
  <c r="E2395" i="6"/>
  <c r="F2395" i="6"/>
  <c r="E2396" i="6"/>
  <c r="F2396" i="6"/>
  <c r="E2397" i="6"/>
  <c r="F2397" i="6"/>
  <c r="E2398" i="6"/>
  <c r="F2398" i="6"/>
  <c r="E2399" i="6"/>
  <c r="F2399" i="6"/>
  <c r="E2400" i="6"/>
  <c r="F2400" i="6"/>
  <c r="E2401" i="6"/>
  <c r="F2401" i="6"/>
  <c r="E2402" i="6"/>
  <c r="F2402" i="6"/>
  <c r="E2403" i="6"/>
  <c r="F2403" i="6"/>
  <c r="E2404" i="6"/>
  <c r="F2404" i="6"/>
  <c r="E2405" i="6"/>
  <c r="F2405" i="6"/>
  <c r="E2406" i="6"/>
  <c r="F2406" i="6"/>
  <c r="E2407" i="6"/>
  <c r="F2407" i="6"/>
  <c r="E2408" i="6"/>
  <c r="F2408" i="6"/>
  <c r="E2409" i="6"/>
  <c r="F2409" i="6"/>
  <c r="E2410" i="6"/>
  <c r="F2410" i="6"/>
  <c r="E2411" i="6"/>
  <c r="F2411" i="6"/>
  <c r="E2412" i="6"/>
  <c r="F2412" i="6"/>
  <c r="E2413" i="6"/>
  <c r="F2413" i="6"/>
  <c r="E2414" i="6"/>
  <c r="F2414" i="6"/>
  <c r="E2415" i="6"/>
  <c r="F2415" i="6"/>
  <c r="E2416" i="6"/>
  <c r="F2416" i="6"/>
  <c r="E2417" i="6"/>
  <c r="F2417" i="6"/>
  <c r="E2418" i="6"/>
  <c r="F2418" i="6"/>
  <c r="E2419" i="6"/>
  <c r="F2419" i="6"/>
  <c r="E2420" i="6"/>
  <c r="F2420" i="6"/>
  <c r="E2421" i="6"/>
  <c r="F2421" i="6"/>
  <c r="E2422" i="6"/>
  <c r="F2422" i="6"/>
  <c r="E2423" i="6"/>
  <c r="F2423" i="6"/>
  <c r="E2424" i="6"/>
  <c r="F2424" i="6"/>
  <c r="E2425" i="6"/>
  <c r="F2425" i="6"/>
  <c r="E2426" i="6"/>
  <c r="F2426" i="6"/>
  <c r="E2427" i="6"/>
  <c r="F2427" i="6"/>
  <c r="E2428" i="6"/>
  <c r="F2428" i="6"/>
  <c r="E2429" i="6"/>
  <c r="F2429" i="6"/>
  <c r="E2430" i="6"/>
  <c r="F2430" i="6"/>
  <c r="E2431" i="6"/>
  <c r="F2431" i="6"/>
  <c r="E2432" i="6"/>
  <c r="F2432" i="6"/>
  <c r="E2433" i="6"/>
  <c r="F2433" i="6"/>
  <c r="E2434" i="6"/>
  <c r="F2434" i="6"/>
  <c r="E2435" i="6"/>
  <c r="F2435" i="6"/>
  <c r="E2436" i="6"/>
  <c r="F2436" i="6"/>
  <c r="E2437" i="6"/>
  <c r="F2437" i="6"/>
  <c r="E2438" i="6"/>
  <c r="F2438" i="6"/>
  <c r="E2439" i="6"/>
  <c r="F2439" i="6"/>
  <c r="E2440" i="6"/>
  <c r="F2440" i="6"/>
  <c r="E2441" i="6"/>
  <c r="F2441" i="6"/>
  <c r="E2442" i="6"/>
  <c r="F2442" i="6"/>
  <c r="E2443" i="6"/>
  <c r="F2443" i="6"/>
  <c r="E2444" i="6"/>
  <c r="F2444" i="6"/>
  <c r="E2445" i="6"/>
  <c r="F2445" i="6"/>
  <c r="E2446" i="6"/>
  <c r="F2446" i="6"/>
  <c r="E2447" i="6"/>
  <c r="F2447" i="6"/>
  <c r="E2448" i="6"/>
  <c r="F2448" i="6"/>
  <c r="E2449" i="6"/>
  <c r="F2449" i="6"/>
  <c r="E2450" i="6"/>
  <c r="F2450" i="6"/>
  <c r="E2451" i="6"/>
  <c r="F2451" i="6"/>
  <c r="E2452" i="6"/>
  <c r="F2452" i="6"/>
  <c r="E2453" i="6"/>
  <c r="F2453" i="6"/>
  <c r="E2454" i="6"/>
  <c r="F2454" i="6"/>
  <c r="E2455" i="6"/>
  <c r="F2455" i="6"/>
  <c r="E2456" i="6"/>
  <c r="F2456" i="6"/>
  <c r="E2457" i="6"/>
  <c r="F2457" i="6"/>
  <c r="E2458" i="6"/>
  <c r="F2458" i="6"/>
  <c r="E2459" i="6"/>
  <c r="F2459" i="6"/>
  <c r="E2460" i="6"/>
  <c r="F2460" i="6"/>
  <c r="E2461" i="6"/>
  <c r="F2461" i="6"/>
  <c r="E2462" i="6"/>
  <c r="F2462" i="6"/>
  <c r="E2463" i="6"/>
  <c r="F2463" i="6"/>
  <c r="E2464" i="6"/>
  <c r="F2464" i="6"/>
  <c r="E2465" i="6"/>
  <c r="F2465" i="6"/>
  <c r="E2466" i="6"/>
  <c r="F2466" i="6"/>
  <c r="E2467" i="6"/>
  <c r="F2467" i="6"/>
  <c r="E2468" i="6"/>
  <c r="F2468" i="6"/>
  <c r="E2469" i="6"/>
  <c r="F2469" i="6"/>
  <c r="E2470" i="6"/>
  <c r="F2470" i="6"/>
  <c r="E2471" i="6"/>
  <c r="F2471" i="6"/>
  <c r="E2472" i="6"/>
  <c r="F2472" i="6"/>
  <c r="E2473" i="6"/>
  <c r="F2473" i="6"/>
  <c r="E2474" i="6"/>
  <c r="F2474" i="6"/>
  <c r="E2475" i="6"/>
  <c r="F2475" i="6"/>
  <c r="E2476" i="6"/>
  <c r="F2476" i="6"/>
  <c r="E2477" i="6"/>
  <c r="F2477" i="6"/>
  <c r="E2478" i="6"/>
  <c r="F2478" i="6"/>
  <c r="E2479" i="6"/>
  <c r="F2479" i="6"/>
  <c r="E2480" i="6"/>
  <c r="F2480" i="6"/>
  <c r="E2481" i="6"/>
  <c r="F2481" i="6"/>
  <c r="E2482" i="6"/>
  <c r="F2482" i="6"/>
  <c r="E2483" i="6"/>
  <c r="F2483" i="6"/>
  <c r="E2484" i="6"/>
  <c r="F2484" i="6"/>
  <c r="E2485" i="6"/>
  <c r="F2485" i="6"/>
  <c r="E2486" i="6"/>
  <c r="F2486" i="6"/>
  <c r="E2487" i="6"/>
  <c r="F2487" i="6"/>
  <c r="E2488" i="6"/>
  <c r="F2488" i="6"/>
  <c r="E2489" i="6"/>
  <c r="F2489" i="6"/>
  <c r="E2490" i="6"/>
  <c r="F2490" i="6"/>
  <c r="E2491" i="6"/>
  <c r="F2491" i="6"/>
  <c r="E2492" i="6"/>
  <c r="F2492" i="6"/>
  <c r="E2493" i="6"/>
  <c r="F2493" i="6"/>
  <c r="E2494" i="6"/>
  <c r="F2494" i="6"/>
  <c r="E2495" i="6"/>
  <c r="F2495" i="6"/>
  <c r="E2496" i="6"/>
  <c r="F2496" i="6"/>
  <c r="E2497" i="6"/>
  <c r="F2497" i="6"/>
  <c r="E2498" i="6"/>
  <c r="F2498" i="6"/>
  <c r="E2499" i="6"/>
  <c r="F2499" i="6"/>
  <c r="E2500" i="6"/>
  <c r="F2500" i="6"/>
  <c r="E2501" i="6"/>
  <c r="F2501" i="6"/>
  <c r="E2502" i="6"/>
  <c r="F2502" i="6"/>
  <c r="E2503" i="6"/>
  <c r="F2503" i="6"/>
  <c r="E2504" i="6"/>
  <c r="F2504" i="6"/>
  <c r="E2505" i="6"/>
  <c r="F2505" i="6"/>
  <c r="E2506" i="6"/>
  <c r="F2506" i="6"/>
  <c r="E2507" i="6"/>
  <c r="F2507" i="6"/>
  <c r="E2508" i="6"/>
  <c r="F2508" i="6"/>
  <c r="E2509" i="6"/>
  <c r="F2509" i="6"/>
  <c r="E2510" i="6"/>
  <c r="F2510" i="6"/>
  <c r="E2511" i="6"/>
  <c r="F2511" i="6"/>
  <c r="E2512" i="6"/>
  <c r="F2512" i="6"/>
  <c r="E2513" i="6"/>
  <c r="F2513" i="6"/>
  <c r="E2514" i="6"/>
  <c r="F2514" i="6"/>
  <c r="E2515" i="6"/>
  <c r="F2515" i="6"/>
  <c r="E2516" i="6"/>
  <c r="F2516" i="6"/>
  <c r="E2517" i="6"/>
  <c r="F2517" i="6"/>
  <c r="E2518" i="6"/>
  <c r="F2518" i="6"/>
  <c r="E2519" i="6"/>
  <c r="F2519" i="6"/>
  <c r="E2520" i="6"/>
  <c r="F2520" i="6"/>
  <c r="E2521" i="6"/>
  <c r="F2521" i="6"/>
  <c r="E2522" i="6"/>
  <c r="F2522" i="6"/>
  <c r="E2523" i="6"/>
  <c r="F2523" i="6"/>
  <c r="E2524" i="6"/>
  <c r="F2524" i="6"/>
  <c r="E2525" i="6"/>
  <c r="F2525" i="6"/>
  <c r="E2526" i="6"/>
  <c r="F2526" i="6"/>
  <c r="E2527" i="6"/>
  <c r="F2527" i="6"/>
  <c r="E2528" i="6"/>
  <c r="F2528" i="6"/>
  <c r="E2529" i="6"/>
  <c r="F2529" i="6"/>
  <c r="E2530" i="6"/>
  <c r="F2530" i="6"/>
  <c r="E2531" i="6"/>
  <c r="F2531" i="6"/>
  <c r="E2532" i="6"/>
  <c r="F2532" i="6"/>
  <c r="E2533" i="6"/>
  <c r="F2533" i="6"/>
  <c r="E2534" i="6"/>
  <c r="F2534" i="6"/>
  <c r="E2535" i="6"/>
  <c r="F2535" i="6"/>
  <c r="E2536" i="6"/>
  <c r="F2536" i="6"/>
  <c r="E2537" i="6"/>
  <c r="F2537" i="6"/>
  <c r="E2538" i="6"/>
  <c r="F2538" i="6"/>
  <c r="E2539" i="6"/>
  <c r="F2539" i="6"/>
  <c r="E2540" i="6"/>
  <c r="F2540" i="6"/>
  <c r="E2541" i="6"/>
  <c r="F2541" i="6"/>
  <c r="E2542" i="6"/>
  <c r="F2542" i="6"/>
  <c r="E2543" i="6"/>
  <c r="F2543" i="6"/>
  <c r="E2544" i="6"/>
  <c r="F2544" i="6"/>
  <c r="E2545" i="6"/>
  <c r="F2545" i="6"/>
  <c r="E2546" i="6"/>
  <c r="F2546" i="6"/>
  <c r="E2547" i="6"/>
  <c r="F2547" i="6"/>
  <c r="E2548" i="6"/>
  <c r="F2548" i="6"/>
  <c r="E2549" i="6"/>
  <c r="F2549" i="6"/>
  <c r="E2550" i="6"/>
  <c r="F2550" i="6"/>
  <c r="E2551" i="6"/>
  <c r="F2551" i="6"/>
  <c r="E2552" i="6"/>
  <c r="F2552" i="6"/>
  <c r="E2553" i="6"/>
  <c r="F2553" i="6"/>
  <c r="E2554" i="6"/>
  <c r="F2554" i="6"/>
  <c r="E2555" i="6"/>
  <c r="F2555" i="6"/>
  <c r="E2556" i="6"/>
  <c r="F2556" i="6"/>
  <c r="E2557" i="6"/>
  <c r="F2557" i="6"/>
  <c r="E2558" i="6"/>
  <c r="F2558" i="6"/>
  <c r="E2559" i="6"/>
  <c r="F2559" i="6"/>
  <c r="E2560" i="6"/>
  <c r="F2560" i="6"/>
  <c r="E2561" i="6"/>
  <c r="F2561" i="6"/>
  <c r="E2562" i="6"/>
  <c r="F2562" i="6"/>
  <c r="E2563" i="6"/>
  <c r="F2563" i="6"/>
  <c r="E2564" i="6"/>
  <c r="F2564" i="6"/>
  <c r="E2565" i="6"/>
  <c r="F2565" i="6"/>
  <c r="E2566" i="6"/>
  <c r="F2566" i="6"/>
  <c r="E2567" i="6"/>
  <c r="F2567" i="6"/>
  <c r="E2568" i="6"/>
  <c r="F2568" i="6"/>
  <c r="E2569" i="6"/>
  <c r="F2569" i="6"/>
  <c r="E2570" i="6"/>
  <c r="F2570" i="6"/>
  <c r="E2571" i="6"/>
  <c r="F2571" i="6"/>
  <c r="E2572" i="6"/>
  <c r="F2572" i="6"/>
  <c r="E2573" i="6"/>
  <c r="F2573" i="6"/>
  <c r="E2574" i="6"/>
  <c r="F2574" i="6"/>
  <c r="E2575" i="6"/>
  <c r="F2575" i="6"/>
  <c r="E2576" i="6"/>
  <c r="F2576" i="6"/>
  <c r="E2577" i="6"/>
  <c r="F2577" i="6"/>
  <c r="E2578" i="6"/>
  <c r="F2578" i="6"/>
  <c r="E2579" i="6"/>
  <c r="F2579" i="6"/>
  <c r="E2580" i="6"/>
  <c r="F2580" i="6"/>
  <c r="E2581" i="6"/>
  <c r="F2581" i="6"/>
  <c r="E2582" i="6"/>
  <c r="F2582" i="6"/>
  <c r="E2583" i="6"/>
  <c r="F2583" i="6"/>
  <c r="E2584" i="6"/>
  <c r="F2584" i="6"/>
  <c r="E2585" i="6"/>
  <c r="F2585" i="6"/>
  <c r="E2586" i="6"/>
  <c r="F2586" i="6"/>
  <c r="E2587" i="6"/>
  <c r="F2587" i="6"/>
  <c r="E2588" i="6"/>
  <c r="F2588" i="6"/>
  <c r="E2589" i="6"/>
  <c r="F2589" i="6"/>
  <c r="E2590" i="6"/>
  <c r="F2590" i="6"/>
  <c r="E2591" i="6"/>
  <c r="F2591" i="6"/>
  <c r="E2592" i="6"/>
  <c r="F2592" i="6"/>
  <c r="E2593" i="6"/>
  <c r="F2593" i="6"/>
  <c r="E2594" i="6"/>
  <c r="F2594" i="6"/>
  <c r="E2595" i="6"/>
  <c r="F2595" i="6"/>
  <c r="E2596" i="6"/>
  <c r="F2596" i="6"/>
  <c r="E2597" i="6"/>
  <c r="F2597" i="6"/>
  <c r="E2598" i="6"/>
  <c r="F2598" i="6"/>
  <c r="E2599" i="6"/>
  <c r="F2599" i="6"/>
  <c r="E2600" i="6"/>
  <c r="F2600" i="6"/>
  <c r="E2601" i="6"/>
  <c r="F2601" i="6"/>
  <c r="E2602" i="6"/>
  <c r="F2602" i="6"/>
  <c r="E2603" i="6"/>
  <c r="F2603" i="6"/>
  <c r="E2604" i="6"/>
  <c r="F2604" i="6"/>
  <c r="E2605" i="6"/>
  <c r="F2605" i="6"/>
  <c r="E2606" i="6"/>
  <c r="F2606" i="6"/>
  <c r="E2607" i="6"/>
  <c r="F2607" i="6"/>
  <c r="E2608" i="6"/>
  <c r="F2608" i="6"/>
  <c r="E2609" i="6"/>
  <c r="F2609" i="6"/>
  <c r="E2610" i="6"/>
  <c r="F2610" i="6"/>
  <c r="E2611" i="6"/>
  <c r="F2611" i="6"/>
  <c r="E2612" i="6"/>
  <c r="F2612" i="6"/>
  <c r="E2613" i="6"/>
  <c r="F2613" i="6"/>
  <c r="E2614" i="6"/>
  <c r="F2614" i="6"/>
  <c r="E2615" i="6"/>
  <c r="F2615" i="6"/>
  <c r="E2616" i="6"/>
  <c r="F2616" i="6"/>
  <c r="E2617" i="6"/>
  <c r="F2617" i="6"/>
  <c r="E2618" i="6"/>
  <c r="F2618" i="6"/>
  <c r="E2619" i="6"/>
  <c r="F2619" i="6"/>
  <c r="E2620" i="6"/>
  <c r="F2620" i="6"/>
  <c r="E2621" i="6"/>
  <c r="F2621" i="6"/>
  <c r="E2622" i="6"/>
  <c r="F2622" i="6"/>
  <c r="E2623" i="6"/>
  <c r="F2623" i="6"/>
  <c r="E2624" i="6"/>
  <c r="F2624" i="6"/>
  <c r="E2625" i="6"/>
  <c r="F2625" i="6"/>
  <c r="E2626" i="6"/>
  <c r="F2626" i="6"/>
  <c r="E2627" i="6"/>
  <c r="F2627" i="6"/>
  <c r="E2628" i="6"/>
  <c r="F2628" i="6"/>
  <c r="E2629" i="6"/>
  <c r="F2629" i="6"/>
  <c r="E2630" i="6"/>
  <c r="F2630" i="6"/>
  <c r="E2631" i="6"/>
  <c r="F2631" i="6"/>
  <c r="E2632" i="6"/>
  <c r="F2632" i="6"/>
  <c r="E2633" i="6"/>
  <c r="F2633" i="6"/>
  <c r="E2634" i="6"/>
  <c r="F2634" i="6"/>
  <c r="E2635" i="6"/>
  <c r="F2635" i="6"/>
  <c r="E2636" i="6"/>
  <c r="F2636" i="6"/>
  <c r="E2637" i="6"/>
  <c r="F2637" i="6"/>
  <c r="E2638" i="6"/>
  <c r="F2638" i="6"/>
  <c r="E2639" i="6"/>
  <c r="F2639" i="6"/>
  <c r="E2640" i="6"/>
  <c r="F2640" i="6"/>
  <c r="E2641" i="6"/>
  <c r="F2641" i="6"/>
  <c r="E2642" i="6"/>
  <c r="F2642" i="6"/>
  <c r="E2643" i="6"/>
  <c r="F2643" i="6"/>
  <c r="E2644" i="6"/>
  <c r="F2644" i="6"/>
  <c r="E2645" i="6"/>
  <c r="F2645" i="6"/>
  <c r="E2646" i="6"/>
  <c r="F2646" i="6"/>
  <c r="E2647" i="6"/>
  <c r="F2647" i="6"/>
  <c r="E2648" i="6"/>
  <c r="F2648" i="6"/>
  <c r="E2649" i="6"/>
  <c r="F2649" i="6"/>
  <c r="E2650" i="6"/>
  <c r="F2650" i="6"/>
  <c r="E2651" i="6"/>
  <c r="F2651" i="6"/>
  <c r="E2652" i="6"/>
  <c r="F2652" i="6"/>
  <c r="E2653" i="6"/>
  <c r="F2653" i="6"/>
  <c r="E2654" i="6"/>
  <c r="F2654" i="6"/>
  <c r="E2655" i="6"/>
  <c r="F2655" i="6"/>
  <c r="E2656" i="6"/>
  <c r="F2656" i="6"/>
  <c r="E2657" i="6"/>
  <c r="F2657" i="6"/>
  <c r="E2658" i="6"/>
  <c r="F2658" i="6"/>
  <c r="E2659" i="6"/>
  <c r="F2659" i="6"/>
  <c r="E2660" i="6"/>
  <c r="F2660" i="6"/>
  <c r="E2661" i="6"/>
  <c r="F2661" i="6"/>
  <c r="E2662" i="6"/>
  <c r="F2662" i="6"/>
  <c r="E2663" i="6"/>
  <c r="F2663" i="6"/>
  <c r="E2664" i="6"/>
  <c r="F2664" i="6"/>
  <c r="E2665" i="6"/>
  <c r="F2665" i="6"/>
  <c r="E2666" i="6"/>
  <c r="F2666" i="6"/>
  <c r="E2667" i="6"/>
  <c r="F2667" i="6"/>
  <c r="E2668" i="6"/>
  <c r="F2668" i="6"/>
  <c r="E2669" i="6"/>
  <c r="F2669" i="6"/>
  <c r="E2670" i="6"/>
  <c r="F2670" i="6"/>
  <c r="E2671" i="6"/>
  <c r="F2671" i="6"/>
  <c r="E2672" i="6"/>
  <c r="F2672" i="6"/>
  <c r="E2673" i="6"/>
  <c r="F2673" i="6"/>
  <c r="E2674" i="6"/>
  <c r="F2674" i="6"/>
  <c r="E2675" i="6"/>
  <c r="F2675" i="6"/>
  <c r="E2676" i="6"/>
  <c r="F2676" i="6"/>
  <c r="E2677" i="6"/>
  <c r="F2677" i="6"/>
  <c r="E2678" i="6"/>
  <c r="F2678" i="6"/>
  <c r="E2679" i="6"/>
  <c r="F2679" i="6"/>
  <c r="E2680" i="6"/>
  <c r="F2680" i="6"/>
  <c r="E2681" i="6"/>
  <c r="F2681" i="6"/>
  <c r="E2682" i="6"/>
  <c r="F2682" i="6"/>
  <c r="E2683" i="6"/>
  <c r="F2683" i="6"/>
  <c r="E2684" i="6"/>
  <c r="F2684" i="6"/>
  <c r="E2685" i="6"/>
  <c r="F2685" i="6"/>
  <c r="E2686" i="6"/>
  <c r="F2686" i="6"/>
  <c r="E2687" i="6"/>
  <c r="F2687" i="6"/>
  <c r="E2688" i="6"/>
  <c r="F2688" i="6"/>
  <c r="E2689" i="6"/>
  <c r="F2689" i="6"/>
  <c r="E2690" i="6"/>
  <c r="F2690" i="6"/>
  <c r="E2691" i="6"/>
  <c r="F2691" i="6"/>
  <c r="E2692" i="6"/>
  <c r="F2692" i="6"/>
  <c r="E2693" i="6"/>
  <c r="F2693" i="6"/>
  <c r="E2694" i="6"/>
  <c r="F2694" i="6"/>
  <c r="E2695" i="6"/>
  <c r="F2695" i="6"/>
  <c r="E2696" i="6"/>
  <c r="F2696" i="6"/>
  <c r="E2697" i="6"/>
  <c r="F2697" i="6"/>
  <c r="E2698" i="6"/>
  <c r="F2698" i="6"/>
  <c r="E2699" i="6"/>
  <c r="F2699" i="6"/>
  <c r="E2700" i="6"/>
  <c r="F2700" i="6"/>
  <c r="E2701" i="6"/>
  <c r="F2701" i="6"/>
  <c r="E2702" i="6"/>
  <c r="F2702" i="6"/>
  <c r="E2703" i="6"/>
  <c r="F2703" i="6"/>
  <c r="E2704" i="6"/>
  <c r="F2704" i="6"/>
  <c r="E2705" i="6"/>
  <c r="F2705" i="6"/>
  <c r="E2706" i="6"/>
  <c r="F2706" i="6"/>
  <c r="E2707" i="6"/>
  <c r="F2707" i="6"/>
  <c r="E2708" i="6"/>
  <c r="F2708" i="6"/>
  <c r="E2709" i="6"/>
  <c r="F2709" i="6"/>
  <c r="E2710" i="6"/>
  <c r="F2710" i="6"/>
  <c r="E2711" i="6"/>
  <c r="F2711" i="6"/>
  <c r="E2712" i="6"/>
  <c r="F2712" i="6"/>
  <c r="E2713" i="6"/>
  <c r="F2713" i="6"/>
  <c r="E2714" i="6"/>
  <c r="F2714" i="6"/>
  <c r="E2715" i="6"/>
  <c r="F2715" i="6"/>
  <c r="E2716" i="6"/>
  <c r="F2716" i="6"/>
  <c r="E2717" i="6"/>
  <c r="F2717" i="6"/>
  <c r="E2718" i="6"/>
  <c r="F2718" i="6"/>
  <c r="E2719" i="6"/>
  <c r="F2719" i="6"/>
  <c r="E2720" i="6"/>
  <c r="F2720" i="6"/>
  <c r="E2721" i="6"/>
  <c r="F2721" i="6"/>
  <c r="E2722" i="6"/>
  <c r="F2722" i="6"/>
  <c r="E2723" i="6"/>
  <c r="F2723" i="6"/>
  <c r="E2724" i="6"/>
  <c r="F2724" i="6"/>
  <c r="E2725" i="6"/>
  <c r="F2725" i="6"/>
  <c r="E2726" i="6"/>
  <c r="F2726" i="6"/>
  <c r="E2727" i="6"/>
  <c r="F2727" i="6"/>
  <c r="E2728" i="6"/>
  <c r="F2728" i="6"/>
  <c r="E2729" i="6"/>
  <c r="F2729" i="6"/>
  <c r="E2730" i="6"/>
  <c r="F2730" i="6"/>
  <c r="E2731" i="6"/>
  <c r="F2731" i="6"/>
  <c r="E2732" i="6"/>
  <c r="F2732" i="6"/>
  <c r="E2733" i="6"/>
  <c r="F2733" i="6"/>
  <c r="E2734" i="6"/>
  <c r="F2734" i="6"/>
  <c r="E2735" i="6"/>
  <c r="F2735" i="6"/>
  <c r="E2736" i="6"/>
  <c r="F2736" i="6"/>
  <c r="E2737" i="6"/>
  <c r="F2737" i="6"/>
  <c r="E2738" i="6"/>
  <c r="F2738" i="6"/>
  <c r="E2739" i="6"/>
  <c r="F2739" i="6"/>
  <c r="E2740" i="6"/>
  <c r="F2740" i="6"/>
  <c r="E2741" i="6"/>
  <c r="F2741" i="6"/>
  <c r="E2742" i="6"/>
  <c r="F2742" i="6"/>
  <c r="E2743" i="6"/>
  <c r="F2743" i="6"/>
  <c r="E2744" i="6"/>
  <c r="F2744" i="6"/>
  <c r="E2745" i="6"/>
  <c r="F2745" i="6"/>
  <c r="E2746" i="6"/>
  <c r="F2746" i="6"/>
  <c r="E2747" i="6"/>
  <c r="F2747" i="6"/>
  <c r="E2748" i="6"/>
  <c r="F2748" i="6"/>
  <c r="E2749" i="6"/>
  <c r="F2749" i="6"/>
  <c r="E2750" i="6"/>
  <c r="F2750" i="6"/>
  <c r="E2751" i="6"/>
  <c r="F2751" i="6"/>
  <c r="E2752" i="6"/>
  <c r="F2752" i="6"/>
  <c r="E2753" i="6"/>
  <c r="F2753" i="6"/>
  <c r="E2754" i="6"/>
  <c r="F2754" i="6"/>
  <c r="E2755" i="6"/>
  <c r="F2755" i="6"/>
  <c r="E2756" i="6"/>
  <c r="F2756" i="6"/>
  <c r="E2757" i="6"/>
  <c r="F2757" i="6"/>
  <c r="E2758" i="6"/>
  <c r="F2758" i="6"/>
  <c r="E2759" i="6"/>
  <c r="F2759" i="6"/>
  <c r="E2760" i="6"/>
  <c r="F2760" i="6"/>
  <c r="E2761" i="6"/>
  <c r="F2761" i="6"/>
  <c r="E2762" i="6"/>
  <c r="F2762" i="6"/>
  <c r="E2763" i="6"/>
  <c r="F2763" i="6"/>
  <c r="E2764" i="6"/>
  <c r="F2764" i="6"/>
  <c r="E2765" i="6"/>
  <c r="F2765" i="6"/>
  <c r="E2766" i="6"/>
  <c r="F2766" i="6"/>
  <c r="E2767" i="6"/>
  <c r="F2767" i="6"/>
  <c r="E2768" i="6"/>
  <c r="F2768" i="6"/>
  <c r="E2769" i="6"/>
  <c r="F2769" i="6"/>
  <c r="E2770" i="6"/>
  <c r="F2770" i="6"/>
  <c r="E2771" i="6"/>
  <c r="F2771" i="6"/>
  <c r="E2772" i="6"/>
  <c r="F2772" i="6"/>
  <c r="E2773" i="6"/>
  <c r="F2773" i="6"/>
  <c r="E2774" i="6"/>
  <c r="F2774" i="6"/>
  <c r="E2775" i="6"/>
  <c r="F2775" i="6"/>
  <c r="E2776" i="6"/>
  <c r="F2776" i="6"/>
  <c r="E2777" i="6"/>
  <c r="F2777" i="6"/>
  <c r="E2778" i="6"/>
  <c r="F2778" i="6"/>
  <c r="E2779" i="6"/>
  <c r="F2779" i="6"/>
  <c r="E2780" i="6"/>
  <c r="F2780" i="6"/>
  <c r="E2781" i="6"/>
  <c r="F2781" i="6"/>
  <c r="E2782" i="6"/>
  <c r="F2782" i="6"/>
  <c r="E2783" i="6"/>
  <c r="F2783" i="6"/>
  <c r="E2784" i="6"/>
  <c r="F2784" i="6"/>
  <c r="E2785" i="6"/>
  <c r="F2785" i="6"/>
  <c r="E2786" i="6"/>
  <c r="F2786" i="6"/>
  <c r="E2787" i="6"/>
  <c r="F2787" i="6"/>
  <c r="E2788" i="6"/>
  <c r="F2788" i="6"/>
  <c r="E2789" i="6"/>
  <c r="F2789" i="6"/>
  <c r="E2790" i="6"/>
  <c r="F2790" i="6"/>
  <c r="E2791" i="6"/>
  <c r="F2791" i="6"/>
  <c r="E2792" i="6"/>
  <c r="F2792" i="6"/>
  <c r="E2793" i="6"/>
  <c r="F2793" i="6"/>
  <c r="E2794" i="6"/>
  <c r="F2794" i="6"/>
  <c r="E2795" i="6"/>
  <c r="F2795" i="6"/>
  <c r="E2796" i="6"/>
  <c r="F2796" i="6"/>
  <c r="E2797" i="6"/>
  <c r="F2797" i="6"/>
  <c r="E2798" i="6"/>
  <c r="F2798" i="6"/>
  <c r="E2799" i="6"/>
  <c r="F2799" i="6"/>
  <c r="E2800" i="6"/>
  <c r="F2800" i="6"/>
  <c r="E2801" i="6"/>
  <c r="F2801" i="6"/>
  <c r="E2802" i="6"/>
  <c r="F2802" i="6"/>
  <c r="E2803" i="6"/>
  <c r="F2803" i="6"/>
  <c r="E2804" i="6"/>
  <c r="F2804" i="6"/>
  <c r="E2805" i="6"/>
  <c r="F2805" i="6"/>
  <c r="E2806" i="6"/>
  <c r="F2806" i="6"/>
  <c r="E2807" i="6"/>
  <c r="F2807" i="6"/>
  <c r="E2808" i="6"/>
  <c r="F2808" i="6"/>
  <c r="E2809" i="6"/>
  <c r="F2809" i="6"/>
  <c r="E2810" i="6"/>
  <c r="F2810" i="6"/>
  <c r="E2811" i="6"/>
  <c r="F2811" i="6"/>
  <c r="E2812" i="6"/>
  <c r="F2812" i="6"/>
  <c r="E2813" i="6"/>
  <c r="F2813" i="6"/>
  <c r="E2814" i="6"/>
  <c r="F2814" i="6"/>
  <c r="E2815" i="6"/>
  <c r="F2815" i="6"/>
  <c r="E2816" i="6"/>
  <c r="F2816" i="6"/>
  <c r="E2817" i="6"/>
  <c r="F2817" i="6"/>
  <c r="E2818" i="6"/>
  <c r="F2818" i="6"/>
  <c r="E2819" i="6"/>
  <c r="F2819" i="6"/>
  <c r="E2820" i="6"/>
  <c r="F2820" i="6"/>
  <c r="E2821" i="6"/>
  <c r="F2821" i="6"/>
  <c r="E2822" i="6"/>
  <c r="F2822" i="6"/>
  <c r="E2823" i="6"/>
  <c r="F2823" i="6"/>
  <c r="E2824" i="6"/>
  <c r="F2824" i="6"/>
  <c r="E2825" i="6"/>
  <c r="F2825" i="6"/>
  <c r="E2826" i="6"/>
  <c r="F2826" i="6"/>
  <c r="E2827" i="6"/>
  <c r="F2827" i="6"/>
  <c r="E2828" i="6"/>
  <c r="F2828" i="6"/>
  <c r="E2829" i="6"/>
  <c r="F2829" i="6"/>
  <c r="E2830" i="6"/>
  <c r="F2830" i="6"/>
  <c r="E2831" i="6"/>
  <c r="F2831" i="6"/>
  <c r="E2832" i="6"/>
  <c r="F2832" i="6"/>
  <c r="E2833" i="6"/>
  <c r="F2833" i="6"/>
  <c r="E2834" i="6"/>
  <c r="F2834" i="6"/>
  <c r="E2835" i="6"/>
  <c r="F2835" i="6"/>
  <c r="E2836" i="6"/>
  <c r="F2836" i="6"/>
  <c r="E2837" i="6"/>
  <c r="F2837" i="6"/>
  <c r="E2838" i="6"/>
  <c r="F2838" i="6"/>
  <c r="E2839" i="6"/>
  <c r="F2839" i="6"/>
  <c r="E2840" i="6"/>
  <c r="F2840" i="6"/>
  <c r="E2841" i="6"/>
  <c r="F2841" i="6"/>
  <c r="E2842" i="6"/>
  <c r="F2842" i="6"/>
  <c r="E2843" i="6"/>
  <c r="F2843" i="6"/>
  <c r="E2844" i="6"/>
  <c r="F2844" i="6"/>
  <c r="E2845" i="6"/>
  <c r="F2845" i="6"/>
  <c r="E2846" i="6"/>
  <c r="F2846" i="6"/>
  <c r="E2847" i="6"/>
  <c r="F2847" i="6"/>
  <c r="E2848" i="6"/>
  <c r="F2848" i="6"/>
  <c r="E2849" i="6"/>
  <c r="F2849" i="6"/>
  <c r="E2850" i="6"/>
  <c r="F2850" i="6"/>
  <c r="E2851" i="6"/>
  <c r="F2851" i="6"/>
  <c r="E2852" i="6"/>
  <c r="F2852" i="6"/>
  <c r="E2853" i="6"/>
  <c r="F2853" i="6"/>
  <c r="E2854" i="6"/>
  <c r="F2854" i="6"/>
  <c r="E2855" i="6"/>
  <c r="F2855" i="6"/>
  <c r="E2856" i="6"/>
  <c r="F2856" i="6"/>
  <c r="E2857" i="6"/>
  <c r="F2857" i="6"/>
  <c r="E2858" i="6"/>
  <c r="F2858" i="6"/>
  <c r="E2859" i="6"/>
  <c r="F2859" i="6"/>
  <c r="E2860" i="6"/>
  <c r="F2860" i="6"/>
  <c r="E2861" i="6"/>
  <c r="F2861" i="6"/>
  <c r="E2862" i="6"/>
  <c r="F2862" i="6"/>
  <c r="E2863" i="6"/>
  <c r="F2863" i="6"/>
  <c r="E2864" i="6"/>
  <c r="F2864" i="6"/>
  <c r="E2865" i="6"/>
  <c r="F2865" i="6"/>
  <c r="E2866" i="6"/>
  <c r="F2866" i="6"/>
  <c r="E2867" i="6"/>
  <c r="F2867" i="6"/>
  <c r="E2868" i="6"/>
  <c r="F2868" i="6"/>
  <c r="E2869" i="6"/>
  <c r="F2869" i="6"/>
  <c r="E2870" i="6"/>
  <c r="F2870" i="6"/>
  <c r="E2871" i="6"/>
  <c r="F2871" i="6"/>
  <c r="E2872" i="6"/>
  <c r="F2872" i="6"/>
  <c r="E2873" i="6"/>
  <c r="F2873" i="6"/>
  <c r="E2874" i="6"/>
  <c r="F2874" i="6"/>
  <c r="E2875" i="6"/>
  <c r="F2875" i="6"/>
  <c r="E2876" i="6"/>
  <c r="F2876" i="6"/>
  <c r="E2877" i="6"/>
  <c r="F2877" i="6"/>
  <c r="E2878" i="6"/>
  <c r="F2878" i="6"/>
  <c r="E2879" i="6"/>
  <c r="F2879" i="6"/>
  <c r="E2880" i="6"/>
  <c r="F2880" i="6"/>
  <c r="E2881" i="6"/>
  <c r="F2881" i="6"/>
  <c r="E2882" i="6"/>
  <c r="F2882" i="6"/>
  <c r="E2883" i="6"/>
  <c r="F2883" i="6"/>
  <c r="E2884" i="6"/>
  <c r="F2884" i="6"/>
  <c r="E2885" i="6"/>
  <c r="F2885" i="6"/>
  <c r="E2886" i="6"/>
  <c r="F2886" i="6"/>
  <c r="E2887" i="6"/>
  <c r="F2887" i="6"/>
  <c r="E2888" i="6"/>
  <c r="F2888" i="6"/>
  <c r="E2889" i="6"/>
  <c r="F2889" i="6"/>
  <c r="E2890" i="6"/>
  <c r="F2890" i="6"/>
  <c r="E2891" i="6"/>
  <c r="F2891" i="6"/>
  <c r="E2892" i="6"/>
  <c r="F2892" i="6"/>
  <c r="E2893" i="6"/>
  <c r="F2893" i="6"/>
  <c r="E2894" i="6"/>
  <c r="F2894" i="6"/>
  <c r="E2895" i="6"/>
  <c r="F2895" i="6"/>
  <c r="E2896" i="6"/>
  <c r="F2896" i="6"/>
  <c r="E2897" i="6"/>
  <c r="F2897" i="6"/>
  <c r="E2898" i="6"/>
  <c r="F2898" i="6"/>
  <c r="E2899" i="6"/>
  <c r="F2899" i="6"/>
  <c r="E2900" i="6"/>
  <c r="F2900" i="6"/>
  <c r="E2901" i="6"/>
  <c r="F2901" i="6"/>
  <c r="E2902" i="6"/>
  <c r="F2902" i="6"/>
  <c r="E2903" i="6"/>
  <c r="F2903" i="6"/>
  <c r="E2904" i="6"/>
  <c r="F2904" i="6"/>
  <c r="E2905" i="6"/>
  <c r="F2905" i="6"/>
  <c r="E2906" i="6"/>
  <c r="F2906" i="6"/>
  <c r="E2907" i="6"/>
  <c r="F2907" i="6"/>
  <c r="E2908" i="6"/>
  <c r="F2908" i="6"/>
  <c r="E2909" i="6"/>
  <c r="F2909" i="6"/>
  <c r="E2910" i="6"/>
  <c r="F2910" i="6"/>
  <c r="E2911" i="6"/>
  <c r="F2911" i="6"/>
  <c r="E2912" i="6"/>
  <c r="F2912" i="6"/>
  <c r="E2913" i="6"/>
  <c r="F2913" i="6"/>
  <c r="E2914" i="6"/>
  <c r="F2914" i="6"/>
  <c r="E2915" i="6"/>
  <c r="F2915" i="6"/>
  <c r="E2916" i="6"/>
  <c r="F2916" i="6"/>
  <c r="E2917" i="6"/>
  <c r="F2917" i="6"/>
  <c r="E2918" i="6"/>
  <c r="F2918" i="6"/>
  <c r="E2919" i="6"/>
  <c r="F2919" i="6"/>
  <c r="E2920" i="6"/>
  <c r="F2920" i="6"/>
  <c r="E2921" i="6"/>
  <c r="F2921" i="6"/>
  <c r="E2922" i="6"/>
  <c r="F2922" i="6"/>
  <c r="E2923" i="6"/>
  <c r="F2923" i="6"/>
  <c r="E2924" i="6"/>
  <c r="F2924" i="6"/>
  <c r="E2925" i="6"/>
  <c r="F2925" i="6"/>
  <c r="E2926" i="6"/>
  <c r="F2926" i="6"/>
  <c r="E2927" i="6"/>
  <c r="F2927" i="6"/>
  <c r="E2928" i="6"/>
  <c r="F2928" i="6"/>
  <c r="E2929" i="6"/>
  <c r="F2929" i="6"/>
  <c r="E2930" i="6"/>
  <c r="F2930" i="6"/>
  <c r="E2931" i="6"/>
  <c r="F2931" i="6"/>
  <c r="E2932" i="6"/>
  <c r="F2932" i="6"/>
  <c r="E2933" i="6"/>
  <c r="F2933" i="6"/>
  <c r="E2934" i="6"/>
  <c r="F2934" i="6"/>
  <c r="E2935" i="6"/>
  <c r="F2935" i="6"/>
  <c r="E2936" i="6"/>
  <c r="F2936" i="6"/>
  <c r="E2937" i="6"/>
  <c r="F2937" i="6"/>
  <c r="E2938" i="6"/>
  <c r="F2938" i="6"/>
  <c r="E2939" i="6"/>
  <c r="F2939" i="6"/>
  <c r="E2940" i="6"/>
  <c r="F2940" i="6"/>
  <c r="E2941" i="6"/>
  <c r="F2941" i="6"/>
  <c r="E2942" i="6"/>
  <c r="F2942" i="6"/>
  <c r="E2943" i="6"/>
  <c r="F2943" i="6"/>
  <c r="E2944" i="6"/>
  <c r="F2944" i="6"/>
  <c r="E2945" i="6"/>
  <c r="F2945" i="6"/>
  <c r="E2946" i="6"/>
  <c r="F2946" i="6"/>
  <c r="E2947" i="6"/>
  <c r="F2947" i="6"/>
  <c r="E2948" i="6"/>
  <c r="F2948" i="6"/>
  <c r="E2949" i="6"/>
  <c r="F2949" i="6"/>
  <c r="E2950" i="6"/>
  <c r="F2950" i="6"/>
  <c r="E2951" i="6"/>
  <c r="F2951" i="6"/>
  <c r="E2952" i="6"/>
  <c r="F2952" i="6"/>
  <c r="E2953" i="6"/>
  <c r="F2953" i="6"/>
  <c r="E2954" i="6"/>
  <c r="F2954" i="6"/>
  <c r="E2955" i="6"/>
  <c r="F2955" i="6"/>
  <c r="E2956" i="6"/>
  <c r="F2956" i="6"/>
  <c r="E2957" i="6"/>
  <c r="F2957" i="6"/>
  <c r="E2958" i="6"/>
  <c r="F2958" i="6"/>
  <c r="E2959" i="6"/>
  <c r="F2959" i="6"/>
  <c r="E2960" i="6"/>
  <c r="F2960" i="6"/>
  <c r="E2961" i="6"/>
  <c r="F2961" i="6"/>
  <c r="E2962" i="6"/>
  <c r="F2962" i="6"/>
  <c r="E2963" i="6"/>
  <c r="F2963" i="6"/>
  <c r="E2964" i="6"/>
  <c r="F2964" i="6"/>
  <c r="E2965" i="6"/>
  <c r="F2965" i="6"/>
  <c r="E2966" i="6"/>
  <c r="F2966" i="6"/>
  <c r="E2967" i="6"/>
  <c r="F2967" i="6"/>
  <c r="E2968" i="6"/>
  <c r="F2968" i="6"/>
  <c r="E2969" i="6"/>
  <c r="F2969" i="6"/>
  <c r="E2970" i="6"/>
  <c r="F2970" i="6"/>
  <c r="E2971" i="6"/>
  <c r="F2971" i="6"/>
  <c r="E2972" i="6"/>
  <c r="F2972" i="6"/>
  <c r="E2973" i="6"/>
  <c r="F2973" i="6"/>
  <c r="E2974" i="6"/>
  <c r="F2974" i="6"/>
  <c r="E2975" i="6"/>
  <c r="F2975" i="6"/>
  <c r="E2976" i="6"/>
  <c r="F2976" i="6"/>
  <c r="E2977" i="6"/>
  <c r="F2977" i="6"/>
  <c r="E2978" i="6"/>
  <c r="F2978" i="6"/>
  <c r="E2979" i="6"/>
  <c r="F2979" i="6"/>
  <c r="E2980" i="6"/>
  <c r="F2980" i="6"/>
  <c r="E2981" i="6"/>
  <c r="F2981" i="6"/>
  <c r="E2982" i="6"/>
  <c r="F2982" i="6"/>
  <c r="E2983" i="6"/>
  <c r="F2983" i="6"/>
  <c r="E2984" i="6"/>
  <c r="F2984" i="6"/>
  <c r="E2985" i="6"/>
  <c r="F2985" i="6"/>
  <c r="E2986" i="6"/>
  <c r="F2986" i="6"/>
  <c r="E2987" i="6"/>
  <c r="F2987" i="6"/>
  <c r="E2988" i="6"/>
  <c r="F2988" i="6"/>
  <c r="E2989" i="6"/>
  <c r="F2989" i="6"/>
  <c r="E2990" i="6"/>
  <c r="F2990" i="6"/>
  <c r="E2991" i="6"/>
  <c r="F2991" i="6"/>
  <c r="E2992" i="6"/>
  <c r="F2992" i="6"/>
  <c r="E2993" i="6"/>
  <c r="F2993" i="6"/>
  <c r="E2994" i="6"/>
  <c r="F2994" i="6"/>
  <c r="E2995" i="6"/>
  <c r="F2995" i="6"/>
  <c r="E2996" i="6"/>
  <c r="F2996" i="6"/>
  <c r="E2997" i="6"/>
  <c r="F2997" i="6"/>
  <c r="E2998" i="6"/>
  <c r="F2998" i="6"/>
  <c r="E2999" i="6"/>
  <c r="F2999" i="6"/>
  <c r="E3000" i="6"/>
  <c r="F3000" i="6"/>
  <c r="E3001" i="6"/>
  <c r="F3001" i="6"/>
  <c r="E3002" i="6"/>
  <c r="F3002" i="6"/>
  <c r="E3003" i="6"/>
  <c r="F3003" i="6"/>
  <c r="E3004" i="6"/>
  <c r="F3004" i="6"/>
  <c r="E3005" i="6"/>
  <c r="F3005" i="6"/>
  <c r="E3006" i="6"/>
  <c r="F3006" i="6"/>
  <c r="E3007" i="6"/>
  <c r="F3007" i="6"/>
  <c r="E3008" i="6"/>
  <c r="F3008" i="6"/>
  <c r="E3009" i="6"/>
  <c r="F3009" i="6"/>
  <c r="E3010" i="6"/>
  <c r="F3010" i="6"/>
  <c r="E3011" i="6"/>
  <c r="F3011" i="6"/>
  <c r="E3012" i="6"/>
  <c r="F3012" i="6"/>
  <c r="E3013" i="6"/>
  <c r="F3013" i="6"/>
  <c r="E3014" i="6"/>
  <c r="F3014" i="6"/>
  <c r="E3015" i="6"/>
  <c r="F3015" i="6"/>
  <c r="E3016" i="6"/>
  <c r="F3016" i="6"/>
  <c r="E3017" i="6"/>
  <c r="F3017" i="6"/>
  <c r="E3018" i="6"/>
  <c r="F3018" i="6"/>
  <c r="E3019" i="6"/>
  <c r="F3019" i="6"/>
  <c r="E3020" i="6"/>
  <c r="F3020" i="6"/>
  <c r="E3021" i="6"/>
  <c r="F3021" i="6"/>
  <c r="E3022" i="6"/>
  <c r="F3022" i="6"/>
  <c r="E3023" i="6"/>
  <c r="F3023" i="6"/>
  <c r="E3024" i="6"/>
  <c r="F3024" i="6"/>
  <c r="E3025" i="6"/>
  <c r="F3025" i="6"/>
  <c r="E3026" i="6"/>
  <c r="F3026" i="6"/>
  <c r="E3027" i="6"/>
  <c r="F3027" i="6"/>
  <c r="E3028" i="6"/>
  <c r="F3028" i="6"/>
  <c r="E3029" i="6"/>
  <c r="F3029" i="6"/>
  <c r="E3030" i="6"/>
  <c r="F3030" i="6"/>
  <c r="E3031" i="6"/>
  <c r="F3031" i="6"/>
  <c r="E3032" i="6"/>
  <c r="F3032" i="6"/>
  <c r="E3033" i="6"/>
  <c r="F3033" i="6"/>
  <c r="E3034" i="6"/>
  <c r="F3034" i="6"/>
  <c r="E3035" i="6"/>
  <c r="F3035" i="6"/>
  <c r="E3036" i="6"/>
  <c r="F3036" i="6"/>
  <c r="E3037" i="6"/>
  <c r="F3037" i="6"/>
  <c r="E3038" i="6"/>
  <c r="F3038" i="6"/>
  <c r="E3039" i="6"/>
  <c r="F3039" i="6"/>
  <c r="E3040" i="6"/>
  <c r="F3040" i="6"/>
  <c r="E3041" i="6"/>
  <c r="F3041" i="6"/>
  <c r="E3042" i="6"/>
  <c r="F3042" i="6"/>
  <c r="E3043" i="6"/>
  <c r="F3043" i="6"/>
  <c r="E3044" i="6"/>
  <c r="F3044" i="6"/>
  <c r="E3045" i="6"/>
  <c r="F3045" i="6"/>
  <c r="E3046" i="6"/>
  <c r="F3046" i="6"/>
  <c r="E3047" i="6"/>
  <c r="F3047" i="6"/>
  <c r="E3048" i="6"/>
  <c r="F3048" i="6"/>
  <c r="E3049" i="6"/>
  <c r="F3049" i="6"/>
  <c r="E3050" i="6"/>
  <c r="F3050" i="6"/>
  <c r="E3051" i="6"/>
  <c r="F3051" i="6"/>
  <c r="E3052" i="6"/>
  <c r="F3052" i="6"/>
  <c r="E3053" i="6"/>
  <c r="F3053" i="6"/>
  <c r="E3054" i="6"/>
  <c r="F3054" i="6"/>
  <c r="E3055" i="6"/>
  <c r="F3055" i="6"/>
  <c r="E3056" i="6"/>
  <c r="F3056" i="6"/>
  <c r="E3057" i="6"/>
  <c r="F3057" i="6"/>
  <c r="E3058" i="6"/>
  <c r="F3058" i="6"/>
  <c r="E3059" i="6"/>
  <c r="F3059" i="6"/>
  <c r="E3060" i="6"/>
  <c r="F3060" i="6"/>
  <c r="E3061" i="6"/>
  <c r="F3061" i="6"/>
  <c r="E3062" i="6"/>
  <c r="F3062" i="6"/>
  <c r="E3063" i="6"/>
  <c r="F3063" i="6"/>
  <c r="E3064" i="6"/>
  <c r="F3064" i="6"/>
  <c r="E3065" i="6"/>
  <c r="F3065" i="6"/>
  <c r="E3066" i="6"/>
  <c r="F3066" i="6"/>
  <c r="E3067" i="6"/>
  <c r="F3067" i="6"/>
  <c r="E3068" i="6"/>
  <c r="F3068" i="6"/>
  <c r="E3069" i="6"/>
  <c r="F3069" i="6"/>
  <c r="E3070" i="6"/>
  <c r="F3070" i="6"/>
  <c r="E3071" i="6"/>
  <c r="F3071" i="6"/>
  <c r="E3072" i="6"/>
  <c r="F3072" i="6"/>
  <c r="E3073" i="6"/>
  <c r="F3073" i="6"/>
  <c r="E3074" i="6"/>
  <c r="F3074" i="6"/>
  <c r="E3075" i="6"/>
  <c r="F3075" i="6"/>
  <c r="E3076" i="6"/>
  <c r="F3076" i="6"/>
  <c r="E3077" i="6"/>
  <c r="F3077" i="6"/>
  <c r="E3078" i="6"/>
  <c r="F3078" i="6"/>
  <c r="E3079" i="6"/>
  <c r="F3079" i="6"/>
  <c r="E3080" i="6"/>
  <c r="F3080" i="6"/>
  <c r="E3081" i="6"/>
  <c r="F3081" i="6"/>
  <c r="E3082" i="6"/>
  <c r="F3082" i="6"/>
  <c r="E3083" i="6"/>
  <c r="F3083" i="6"/>
  <c r="E3084" i="6"/>
  <c r="F3084" i="6"/>
  <c r="E3085" i="6"/>
  <c r="F3085" i="6"/>
  <c r="E3086" i="6"/>
  <c r="F3086" i="6"/>
  <c r="E3087" i="6"/>
  <c r="F3087" i="6"/>
  <c r="E3088" i="6"/>
  <c r="F3088" i="6"/>
  <c r="E3089" i="6"/>
  <c r="F3089" i="6"/>
  <c r="E3090" i="6"/>
  <c r="F3090" i="6"/>
  <c r="E3091" i="6"/>
  <c r="F3091" i="6"/>
  <c r="E3092" i="6"/>
  <c r="F3092" i="6"/>
  <c r="E3093" i="6"/>
  <c r="F3093" i="6"/>
  <c r="E3094" i="6"/>
  <c r="F3094" i="6"/>
  <c r="E3095" i="6"/>
  <c r="F3095" i="6"/>
  <c r="E3096" i="6"/>
  <c r="F3096" i="6"/>
  <c r="E3097" i="6"/>
  <c r="F3097" i="6"/>
  <c r="E3098" i="6"/>
  <c r="F3098" i="6"/>
  <c r="E3099" i="6"/>
  <c r="F3099" i="6"/>
  <c r="E3100" i="6"/>
  <c r="F3100" i="6"/>
  <c r="E3101" i="6"/>
  <c r="F3101" i="6"/>
  <c r="E3102" i="6"/>
  <c r="F3102" i="6"/>
  <c r="E3103" i="6"/>
  <c r="F3103" i="6"/>
  <c r="E3104" i="6"/>
  <c r="F3104" i="6"/>
  <c r="E3105" i="6"/>
  <c r="F3105" i="6"/>
  <c r="E3106" i="6"/>
  <c r="F3106" i="6"/>
  <c r="E3107" i="6"/>
  <c r="F3107" i="6"/>
  <c r="E3108" i="6"/>
  <c r="F3108" i="6"/>
  <c r="E3109" i="6"/>
  <c r="F3109" i="6"/>
  <c r="E3110" i="6"/>
  <c r="F3110" i="6"/>
  <c r="E3111" i="6"/>
  <c r="F3111" i="6"/>
  <c r="E3112" i="6"/>
  <c r="F3112" i="6"/>
  <c r="E3113" i="6"/>
  <c r="F3113" i="6"/>
  <c r="E3114" i="6"/>
  <c r="F3114" i="6"/>
  <c r="E3115" i="6"/>
  <c r="F3115" i="6"/>
  <c r="E3116" i="6"/>
  <c r="F3116" i="6"/>
  <c r="E3117" i="6"/>
  <c r="F3117" i="6"/>
  <c r="E3118" i="6"/>
  <c r="F3118" i="6"/>
  <c r="E3119" i="6"/>
  <c r="F3119" i="6"/>
  <c r="E3120" i="6"/>
  <c r="F3120" i="6"/>
  <c r="E3121" i="6"/>
  <c r="F3121" i="6"/>
  <c r="E3122" i="6"/>
  <c r="F3122" i="6"/>
  <c r="E3123" i="6"/>
  <c r="F3123" i="6"/>
  <c r="E3124" i="6"/>
  <c r="F3124" i="6"/>
  <c r="E3125" i="6"/>
  <c r="F3125" i="6"/>
  <c r="E3126" i="6"/>
  <c r="F3126" i="6"/>
  <c r="E3127" i="6"/>
  <c r="F3127" i="6"/>
  <c r="E3128" i="6"/>
  <c r="F3128" i="6"/>
  <c r="E3129" i="6"/>
  <c r="F3129" i="6"/>
  <c r="E3130" i="6"/>
  <c r="F3130" i="6"/>
  <c r="E3131" i="6"/>
  <c r="F3131" i="6"/>
  <c r="E3132" i="6"/>
  <c r="F3132" i="6"/>
  <c r="E3133" i="6"/>
  <c r="F3133" i="6"/>
  <c r="E3134" i="6"/>
  <c r="F3134" i="6"/>
  <c r="E3135" i="6"/>
  <c r="F3135" i="6"/>
  <c r="E3136" i="6"/>
  <c r="F3136" i="6"/>
  <c r="E3137" i="6"/>
  <c r="F3137" i="6"/>
  <c r="E3138" i="6"/>
  <c r="F3138" i="6"/>
  <c r="E3139" i="6"/>
  <c r="F3139" i="6"/>
  <c r="E3140" i="6"/>
  <c r="F3140" i="6"/>
  <c r="E3141" i="6"/>
  <c r="F3141" i="6"/>
  <c r="E3142" i="6"/>
  <c r="F3142" i="6"/>
  <c r="E3143" i="6"/>
  <c r="F3143" i="6"/>
  <c r="E3144" i="6"/>
  <c r="F3144" i="6"/>
  <c r="E3145" i="6"/>
  <c r="F3145" i="6"/>
  <c r="E3146" i="6"/>
  <c r="F3146" i="6"/>
  <c r="E3147" i="6"/>
  <c r="F3147" i="6"/>
  <c r="E3148" i="6"/>
  <c r="F3148" i="6"/>
  <c r="E3149" i="6"/>
  <c r="F3149" i="6"/>
  <c r="E3150" i="6"/>
  <c r="F3150" i="6"/>
  <c r="E3151" i="6"/>
  <c r="F3151" i="6"/>
  <c r="E3152" i="6"/>
  <c r="F3152" i="6"/>
  <c r="E3153" i="6"/>
  <c r="F3153" i="6"/>
  <c r="E3154" i="6"/>
  <c r="F3154" i="6"/>
  <c r="E3155" i="6"/>
  <c r="F3155" i="6"/>
  <c r="E3156" i="6"/>
  <c r="F3156" i="6"/>
  <c r="E3157" i="6"/>
  <c r="F3157" i="6"/>
  <c r="E3158" i="6"/>
  <c r="F3158" i="6"/>
  <c r="E3159" i="6"/>
  <c r="F3159" i="6"/>
  <c r="E3160" i="6"/>
  <c r="F3160" i="6"/>
  <c r="E3161" i="6"/>
  <c r="F3161" i="6"/>
  <c r="E3162" i="6"/>
  <c r="F3162" i="6"/>
  <c r="E3163" i="6"/>
  <c r="F3163" i="6"/>
  <c r="E3164" i="6"/>
  <c r="F3164" i="6"/>
  <c r="E3165" i="6"/>
  <c r="F3165" i="6"/>
  <c r="E3166" i="6"/>
  <c r="F3166" i="6"/>
  <c r="E3167" i="6"/>
  <c r="F3167" i="6"/>
  <c r="E3168" i="6"/>
  <c r="F3168" i="6"/>
  <c r="E3169" i="6"/>
  <c r="F3169" i="6"/>
  <c r="E3170" i="6"/>
  <c r="F3170" i="6"/>
  <c r="E3171" i="6"/>
  <c r="F3171" i="6"/>
  <c r="E3172" i="6"/>
  <c r="F3172" i="6"/>
  <c r="E3173" i="6"/>
  <c r="F3173" i="6"/>
  <c r="E3174" i="6"/>
  <c r="F3174" i="6"/>
  <c r="E3175" i="6"/>
  <c r="F3175" i="6"/>
  <c r="E3176" i="6"/>
  <c r="F3176" i="6"/>
  <c r="E3177" i="6"/>
  <c r="F3177" i="6"/>
  <c r="E3178" i="6"/>
  <c r="F3178" i="6"/>
  <c r="E3179" i="6"/>
  <c r="F3179" i="6"/>
  <c r="E3180" i="6"/>
  <c r="F3180" i="6"/>
  <c r="E3181" i="6"/>
  <c r="F3181" i="6"/>
  <c r="E3182" i="6"/>
  <c r="F3182" i="6"/>
  <c r="E3183" i="6"/>
  <c r="F3183" i="6"/>
  <c r="E3184" i="6"/>
  <c r="F3184" i="6"/>
  <c r="E3185" i="6"/>
  <c r="F3185" i="6"/>
  <c r="E3186" i="6"/>
  <c r="F3186" i="6"/>
  <c r="E3187" i="6"/>
  <c r="F3187" i="6"/>
  <c r="E3188" i="6"/>
  <c r="F3188" i="6"/>
  <c r="E3189" i="6"/>
  <c r="F3189" i="6"/>
  <c r="E3190" i="6"/>
  <c r="F3190" i="6"/>
  <c r="E3191" i="6"/>
  <c r="F3191" i="6"/>
  <c r="E3192" i="6"/>
  <c r="F3192" i="6"/>
  <c r="E3193" i="6"/>
  <c r="F3193" i="6"/>
  <c r="E3194" i="6"/>
  <c r="F3194" i="6"/>
  <c r="E3195" i="6"/>
  <c r="F3195" i="6"/>
  <c r="E3196" i="6"/>
  <c r="F3196" i="6"/>
  <c r="E3197" i="6"/>
  <c r="F3197" i="6"/>
  <c r="E3198" i="6"/>
  <c r="F3198" i="6"/>
  <c r="E3199" i="6"/>
  <c r="F3199" i="6"/>
  <c r="E3200" i="6"/>
  <c r="F3200" i="6"/>
  <c r="E3201" i="6"/>
  <c r="F3201" i="6"/>
  <c r="E3202" i="6"/>
  <c r="F3202" i="6"/>
  <c r="E3203" i="6"/>
  <c r="F3203" i="6"/>
  <c r="E3204" i="6"/>
  <c r="F3204" i="6"/>
  <c r="E3205" i="6"/>
  <c r="F3205" i="6"/>
  <c r="E3206" i="6"/>
  <c r="F3206" i="6"/>
  <c r="E3207" i="6"/>
  <c r="F3207" i="6"/>
  <c r="E3208" i="6"/>
  <c r="F3208" i="6"/>
  <c r="E3209" i="6"/>
  <c r="F3209" i="6"/>
  <c r="E3210" i="6"/>
  <c r="F3210" i="6"/>
  <c r="E3211" i="6"/>
  <c r="F3211" i="6"/>
  <c r="E3212" i="6"/>
  <c r="F3212" i="6"/>
  <c r="E3213" i="6"/>
  <c r="F3213" i="6"/>
  <c r="E3214" i="6"/>
  <c r="F3214" i="6"/>
  <c r="E3215" i="6"/>
  <c r="F3215" i="6"/>
  <c r="E3216" i="6"/>
  <c r="F3216" i="6"/>
  <c r="E3217" i="6"/>
  <c r="F3217" i="6"/>
  <c r="E3218" i="6"/>
  <c r="F3218" i="6"/>
  <c r="E3219" i="6"/>
  <c r="F3219" i="6"/>
  <c r="E3220" i="6"/>
  <c r="F3220" i="6"/>
  <c r="E3221" i="6"/>
  <c r="F3221" i="6"/>
  <c r="E3222" i="6"/>
  <c r="F3222" i="6"/>
  <c r="E3223" i="6"/>
  <c r="F3223" i="6"/>
  <c r="E3224" i="6"/>
  <c r="F3224" i="6"/>
  <c r="E3225" i="6"/>
  <c r="F3225" i="6"/>
  <c r="E3226" i="6"/>
  <c r="F3226" i="6"/>
  <c r="E3227" i="6"/>
  <c r="F3227" i="6"/>
  <c r="E3228" i="6"/>
  <c r="F3228" i="6"/>
  <c r="E3229" i="6"/>
  <c r="F3229" i="6"/>
  <c r="E3230" i="6"/>
  <c r="F3230" i="6"/>
  <c r="E3231" i="6"/>
  <c r="F3231" i="6"/>
  <c r="E3232" i="6"/>
  <c r="F3232" i="6"/>
  <c r="E3233" i="6"/>
  <c r="F3233" i="6"/>
  <c r="E3234" i="6"/>
  <c r="F3234" i="6"/>
  <c r="E3235" i="6"/>
  <c r="F3235" i="6"/>
  <c r="E3236" i="6"/>
  <c r="F3236" i="6"/>
  <c r="E3237" i="6"/>
  <c r="F3237" i="6"/>
  <c r="E3238" i="6"/>
  <c r="F3238" i="6"/>
  <c r="E3239" i="6"/>
  <c r="F3239" i="6"/>
  <c r="E3240" i="6"/>
  <c r="F3240" i="6"/>
  <c r="E3241" i="6"/>
  <c r="F3241" i="6"/>
  <c r="E3242" i="6"/>
  <c r="F3242" i="6"/>
  <c r="E3243" i="6"/>
  <c r="F3243" i="6"/>
  <c r="E3244" i="6"/>
  <c r="F3244" i="6"/>
  <c r="E3245" i="6"/>
  <c r="F3245" i="6"/>
  <c r="E3246" i="6"/>
  <c r="F3246" i="6"/>
  <c r="E3247" i="6"/>
  <c r="F3247" i="6"/>
  <c r="E3248" i="6"/>
  <c r="F3248" i="6"/>
  <c r="E3249" i="6"/>
  <c r="F3249" i="6"/>
  <c r="E3250" i="6"/>
  <c r="F3250" i="6"/>
  <c r="E3251" i="6"/>
  <c r="F3251" i="6"/>
  <c r="E3252" i="6"/>
  <c r="F3252" i="6"/>
  <c r="E3253" i="6"/>
  <c r="F3253" i="6"/>
  <c r="E3254" i="6"/>
  <c r="F3254" i="6"/>
  <c r="E3255" i="6"/>
  <c r="F3255" i="6"/>
  <c r="E3256" i="6"/>
  <c r="F3256" i="6"/>
  <c r="E3257" i="6"/>
  <c r="F3257" i="6"/>
  <c r="E3258" i="6"/>
  <c r="F3258" i="6"/>
  <c r="E3259" i="6"/>
  <c r="F3259" i="6"/>
  <c r="E3260" i="6"/>
  <c r="F3260" i="6"/>
  <c r="E3261" i="6"/>
  <c r="F3261" i="6"/>
  <c r="E3262" i="6"/>
  <c r="F3262" i="6"/>
  <c r="E3263" i="6"/>
  <c r="F3263" i="6"/>
  <c r="E3264" i="6"/>
  <c r="F3264" i="6"/>
  <c r="E3265" i="6"/>
  <c r="F3265" i="6"/>
  <c r="E3266" i="6"/>
  <c r="F3266" i="6"/>
  <c r="E3267" i="6"/>
  <c r="F3267" i="6"/>
  <c r="E3268" i="6"/>
  <c r="F3268" i="6"/>
  <c r="E3269" i="6"/>
  <c r="F3269" i="6"/>
  <c r="E3270" i="6"/>
  <c r="F3270" i="6"/>
  <c r="E3271" i="6"/>
  <c r="F3271" i="6"/>
  <c r="E3272" i="6"/>
  <c r="F3272" i="6"/>
  <c r="E3273" i="6"/>
  <c r="F3273" i="6"/>
  <c r="E3274" i="6"/>
  <c r="F3274" i="6"/>
  <c r="E3275" i="6"/>
  <c r="F3275" i="6"/>
  <c r="E3276" i="6"/>
  <c r="F3276" i="6"/>
  <c r="E3277" i="6"/>
  <c r="F3277" i="6"/>
  <c r="E3278" i="6"/>
  <c r="F3278" i="6"/>
  <c r="E3279" i="6"/>
  <c r="F3279" i="6"/>
  <c r="E3280" i="6"/>
  <c r="F3280" i="6"/>
  <c r="E3281" i="6"/>
  <c r="F3281" i="6"/>
  <c r="E3282" i="6"/>
  <c r="F3282" i="6"/>
  <c r="E3283" i="6"/>
  <c r="F3283" i="6"/>
  <c r="E3284" i="6"/>
  <c r="F3284" i="6"/>
  <c r="E3285" i="6"/>
  <c r="F3285" i="6"/>
  <c r="E3286" i="6"/>
  <c r="F3286" i="6"/>
  <c r="E3287" i="6"/>
  <c r="F3287" i="6"/>
  <c r="E3288" i="6"/>
  <c r="F3288" i="6"/>
  <c r="E3289" i="6"/>
  <c r="F3289" i="6"/>
  <c r="E3290" i="6"/>
  <c r="F3290" i="6"/>
  <c r="E3291" i="6"/>
  <c r="F3291" i="6"/>
  <c r="E3292" i="6"/>
  <c r="F3292" i="6"/>
  <c r="E3293" i="6"/>
  <c r="F3293" i="6"/>
  <c r="E3294" i="6"/>
  <c r="F3294" i="6"/>
  <c r="E3295" i="6"/>
  <c r="F3295" i="6"/>
  <c r="E3296" i="6"/>
  <c r="F3296" i="6"/>
  <c r="E3297" i="6"/>
  <c r="F3297" i="6"/>
  <c r="E3298" i="6"/>
  <c r="F3298" i="6"/>
  <c r="E3299" i="6"/>
  <c r="F3299" i="6"/>
  <c r="E3300" i="6"/>
  <c r="F3300" i="6"/>
  <c r="E3301" i="6"/>
  <c r="F3301" i="6"/>
  <c r="E3302" i="6"/>
  <c r="F3302" i="6"/>
  <c r="E3303" i="6"/>
  <c r="F3303" i="6"/>
  <c r="E3304" i="6"/>
  <c r="F3304" i="6"/>
  <c r="E3305" i="6"/>
  <c r="F3305" i="6"/>
  <c r="E3306" i="6"/>
  <c r="F3306" i="6"/>
  <c r="E3307" i="6"/>
  <c r="F3307" i="6"/>
  <c r="E3308" i="6"/>
  <c r="F3308" i="6"/>
  <c r="E3309" i="6"/>
  <c r="F3309" i="6"/>
  <c r="E3310" i="6"/>
  <c r="F3310" i="6"/>
  <c r="E3311" i="6"/>
  <c r="F3311" i="6"/>
  <c r="E3312" i="6"/>
  <c r="F3312" i="6"/>
  <c r="E3313" i="6"/>
  <c r="F3313" i="6"/>
  <c r="E3314" i="6"/>
  <c r="F3314" i="6"/>
  <c r="E3315" i="6"/>
  <c r="F3315" i="6"/>
  <c r="E3316" i="6"/>
  <c r="F3316" i="6"/>
  <c r="E3317" i="6"/>
  <c r="F3317" i="6"/>
  <c r="E3318" i="6"/>
  <c r="F3318" i="6"/>
  <c r="E3319" i="6"/>
  <c r="F3319" i="6"/>
  <c r="E3320" i="6"/>
  <c r="F3320" i="6"/>
  <c r="E3321" i="6"/>
  <c r="F3321" i="6"/>
  <c r="E3322" i="6"/>
  <c r="F3322" i="6"/>
  <c r="E3323" i="6"/>
  <c r="F3323" i="6"/>
  <c r="E3324" i="6"/>
  <c r="F3324" i="6"/>
  <c r="E3325" i="6"/>
  <c r="F3325" i="6"/>
  <c r="E3326" i="6"/>
  <c r="F3326" i="6"/>
  <c r="E3327" i="6"/>
  <c r="F3327" i="6"/>
  <c r="E3328" i="6"/>
  <c r="F3328" i="6"/>
  <c r="E3329" i="6"/>
  <c r="F3329" i="6"/>
  <c r="E3330" i="6"/>
  <c r="F3330" i="6"/>
  <c r="E3331" i="6"/>
  <c r="F3331" i="6"/>
  <c r="E3332" i="6"/>
  <c r="F3332" i="6"/>
  <c r="E3333" i="6"/>
  <c r="F3333" i="6"/>
  <c r="E3334" i="6"/>
  <c r="F3334" i="6"/>
  <c r="E3335" i="6"/>
  <c r="F3335" i="6"/>
  <c r="E3336" i="6"/>
  <c r="F3336" i="6"/>
  <c r="E3337" i="6"/>
  <c r="F3337" i="6"/>
  <c r="E3338" i="6"/>
  <c r="F3338" i="6"/>
  <c r="E3339" i="6"/>
  <c r="F3339" i="6"/>
  <c r="E3340" i="6"/>
  <c r="F3340" i="6"/>
  <c r="E3341" i="6"/>
  <c r="F3341" i="6"/>
  <c r="E3342" i="6"/>
  <c r="F3342" i="6"/>
  <c r="E3343" i="6"/>
  <c r="F3343" i="6"/>
  <c r="E3344" i="6"/>
  <c r="F3344" i="6"/>
  <c r="E3345" i="6"/>
  <c r="F3345" i="6"/>
  <c r="E3346" i="6"/>
  <c r="F3346" i="6"/>
  <c r="E3347" i="6"/>
  <c r="F3347" i="6"/>
  <c r="E3348" i="6"/>
  <c r="F3348" i="6"/>
  <c r="E3349" i="6"/>
  <c r="F3349" i="6"/>
  <c r="E3350" i="6"/>
  <c r="F3350" i="6"/>
  <c r="E3351" i="6"/>
  <c r="F3351" i="6"/>
  <c r="E3352" i="6"/>
  <c r="F3352" i="6"/>
  <c r="E3353" i="6"/>
  <c r="F3353" i="6"/>
  <c r="E3354" i="6"/>
  <c r="F3354" i="6"/>
  <c r="E3355" i="6"/>
  <c r="F3355" i="6"/>
  <c r="E3356" i="6"/>
  <c r="F3356" i="6"/>
  <c r="E3357" i="6"/>
  <c r="F3357" i="6"/>
  <c r="E3358" i="6"/>
  <c r="F3358" i="6"/>
  <c r="E3359" i="6"/>
  <c r="F3359" i="6"/>
  <c r="E3360" i="6"/>
  <c r="F3360" i="6"/>
  <c r="E3361" i="6"/>
  <c r="F3361" i="6"/>
  <c r="E3362" i="6"/>
  <c r="F3362" i="6"/>
  <c r="E3363" i="6"/>
  <c r="F3363" i="6"/>
  <c r="E3364" i="6"/>
  <c r="F3364" i="6"/>
  <c r="E3365" i="6"/>
  <c r="F3365" i="6"/>
  <c r="E3366" i="6"/>
  <c r="F3366" i="6"/>
  <c r="E3367" i="6"/>
  <c r="F3367" i="6"/>
  <c r="E3368" i="6"/>
  <c r="F3368" i="6"/>
  <c r="E3369" i="6"/>
  <c r="F3369" i="6"/>
  <c r="E3370" i="6"/>
  <c r="F3370" i="6"/>
  <c r="E3371" i="6"/>
  <c r="F3371" i="6"/>
  <c r="E3372" i="6"/>
  <c r="F3372" i="6"/>
  <c r="E3373" i="6"/>
  <c r="F3373" i="6"/>
  <c r="E3374" i="6"/>
  <c r="F3374" i="6"/>
  <c r="E3375" i="6"/>
  <c r="F3375" i="6"/>
  <c r="E3376" i="6"/>
  <c r="F3376" i="6"/>
  <c r="E3377" i="6"/>
  <c r="F3377" i="6"/>
  <c r="E3378" i="6"/>
  <c r="F3378" i="6"/>
  <c r="E3379" i="6"/>
  <c r="F3379" i="6"/>
  <c r="E3380" i="6"/>
  <c r="F3380" i="6"/>
  <c r="E3381" i="6"/>
  <c r="F3381" i="6"/>
  <c r="E3382" i="6"/>
  <c r="F3382" i="6"/>
  <c r="E3383" i="6"/>
  <c r="F3383" i="6"/>
  <c r="E3384" i="6"/>
  <c r="F3384" i="6"/>
  <c r="E3385" i="6"/>
  <c r="F3385" i="6"/>
  <c r="E3386" i="6"/>
  <c r="F3386" i="6"/>
  <c r="E3387" i="6"/>
  <c r="F3387" i="6"/>
  <c r="E3388" i="6"/>
  <c r="F3388" i="6"/>
  <c r="E3389" i="6"/>
  <c r="F3389" i="6"/>
  <c r="E3390" i="6"/>
  <c r="F3390" i="6"/>
  <c r="E3391" i="6"/>
  <c r="F3391" i="6"/>
  <c r="E3392" i="6"/>
  <c r="F3392" i="6"/>
  <c r="E3393" i="6"/>
  <c r="F3393" i="6"/>
  <c r="E3394" i="6"/>
  <c r="F3394" i="6"/>
  <c r="E3395" i="6"/>
  <c r="F3395" i="6"/>
  <c r="E3396" i="6"/>
  <c r="F3396" i="6"/>
  <c r="E3397" i="6"/>
  <c r="F3397" i="6"/>
  <c r="E3398" i="6"/>
  <c r="F3398" i="6"/>
  <c r="E3399" i="6"/>
  <c r="F3399" i="6"/>
  <c r="E3400" i="6"/>
  <c r="F3400" i="6"/>
  <c r="E3401" i="6"/>
  <c r="F3401" i="6"/>
  <c r="E3402" i="6"/>
  <c r="F3402" i="6"/>
  <c r="E3403" i="6"/>
  <c r="F3403" i="6"/>
  <c r="E3404" i="6"/>
  <c r="F3404" i="6"/>
  <c r="E3405" i="6"/>
  <c r="F3405" i="6"/>
  <c r="E3406" i="6"/>
  <c r="F3406" i="6"/>
  <c r="E3407" i="6"/>
  <c r="F3407" i="6"/>
  <c r="E3408" i="6"/>
  <c r="F3408" i="6"/>
  <c r="E3409" i="6"/>
  <c r="F3409" i="6"/>
  <c r="E3410" i="6"/>
  <c r="F3410" i="6"/>
  <c r="E3411" i="6"/>
  <c r="F3411" i="6"/>
  <c r="E3412" i="6"/>
  <c r="F3412" i="6"/>
  <c r="E3413" i="6"/>
  <c r="F3413" i="6"/>
  <c r="E3414" i="6"/>
  <c r="F3414" i="6"/>
  <c r="E3415" i="6"/>
  <c r="F3415" i="6"/>
  <c r="E3416" i="6"/>
  <c r="F3416" i="6"/>
  <c r="E3417" i="6"/>
  <c r="F3417" i="6"/>
  <c r="E3418" i="6"/>
  <c r="F3418" i="6"/>
  <c r="E3419" i="6"/>
  <c r="F3419" i="6"/>
  <c r="E3420" i="6"/>
  <c r="F3420" i="6"/>
  <c r="E3421" i="6"/>
  <c r="F3421" i="6"/>
  <c r="E3422" i="6"/>
  <c r="F3422" i="6"/>
  <c r="E3423" i="6"/>
  <c r="F3423" i="6"/>
  <c r="E3424" i="6"/>
  <c r="F3424" i="6"/>
  <c r="E3425" i="6"/>
  <c r="F3425" i="6"/>
  <c r="E3426" i="6"/>
  <c r="F3426" i="6"/>
  <c r="E3427" i="6"/>
  <c r="F3427" i="6"/>
  <c r="E3428" i="6"/>
  <c r="F3428" i="6"/>
  <c r="E3429" i="6"/>
  <c r="F3429" i="6"/>
  <c r="E3430" i="6"/>
  <c r="F3430" i="6"/>
  <c r="E3431" i="6"/>
  <c r="F3431" i="6"/>
  <c r="E3432" i="6"/>
  <c r="F3432" i="6"/>
  <c r="E3433" i="6"/>
  <c r="F3433" i="6"/>
  <c r="E3434" i="6"/>
  <c r="F3434" i="6"/>
  <c r="E3435" i="6"/>
  <c r="F3435" i="6"/>
  <c r="E3436" i="6"/>
  <c r="F3436" i="6"/>
  <c r="E3437" i="6"/>
  <c r="F3437" i="6"/>
  <c r="E3438" i="6"/>
  <c r="F3438" i="6"/>
  <c r="E3439" i="6"/>
  <c r="F3439" i="6"/>
  <c r="E3440" i="6"/>
  <c r="F3440" i="6"/>
  <c r="E3441" i="6"/>
  <c r="F3441" i="6"/>
  <c r="E3442" i="6"/>
  <c r="F3442" i="6"/>
  <c r="E3443" i="6"/>
  <c r="F3443" i="6"/>
  <c r="E3444" i="6"/>
  <c r="F3444" i="6"/>
  <c r="E3445" i="6"/>
  <c r="F3445" i="6"/>
  <c r="E3446" i="6"/>
  <c r="F3446" i="6"/>
  <c r="E3447" i="6"/>
  <c r="F3447" i="6"/>
  <c r="E3448" i="6"/>
  <c r="F3448" i="6"/>
  <c r="E3449" i="6"/>
  <c r="F3449" i="6"/>
  <c r="E3450" i="6"/>
  <c r="F3450" i="6"/>
  <c r="E3451" i="6"/>
  <c r="F3451" i="6"/>
  <c r="E3452" i="6"/>
  <c r="F3452" i="6"/>
  <c r="E3453" i="6"/>
  <c r="F3453" i="6"/>
  <c r="E3454" i="6"/>
  <c r="F3454" i="6"/>
  <c r="E3455" i="6"/>
  <c r="F3455" i="6"/>
  <c r="E3456" i="6"/>
  <c r="F3456" i="6"/>
  <c r="E3457" i="6"/>
  <c r="F3457" i="6"/>
  <c r="E3458" i="6"/>
  <c r="F3458" i="6"/>
  <c r="E3459" i="6"/>
  <c r="F3459" i="6"/>
  <c r="E3460" i="6"/>
  <c r="F3460" i="6"/>
  <c r="E3461" i="6"/>
  <c r="F3461" i="6"/>
  <c r="E3462" i="6"/>
  <c r="F3462" i="6"/>
  <c r="E3463" i="6"/>
  <c r="F3463" i="6"/>
  <c r="E3464" i="6"/>
  <c r="F3464" i="6"/>
  <c r="E3465" i="6"/>
  <c r="F3465" i="6"/>
  <c r="E3466" i="6"/>
  <c r="F3466" i="6"/>
  <c r="E3467" i="6"/>
  <c r="F3467" i="6"/>
  <c r="E3468" i="6"/>
  <c r="F3468" i="6"/>
  <c r="E3469" i="6"/>
  <c r="F3469" i="6"/>
  <c r="E3470" i="6"/>
  <c r="F3470" i="6"/>
  <c r="E3471" i="6"/>
  <c r="F3471" i="6"/>
  <c r="E3472" i="6"/>
  <c r="F3472" i="6"/>
  <c r="E3473" i="6"/>
  <c r="F3473" i="6"/>
  <c r="E3474" i="6"/>
  <c r="F3474" i="6"/>
  <c r="E3475" i="6"/>
  <c r="F3475" i="6"/>
  <c r="E3476" i="6"/>
  <c r="F3476" i="6"/>
  <c r="E3477" i="6"/>
  <c r="F3477" i="6"/>
  <c r="E3478" i="6"/>
  <c r="F3478" i="6"/>
  <c r="E3479" i="6"/>
  <c r="F3479" i="6"/>
  <c r="E3480" i="6"/>
  <c r="F3480" i="6"/>
  <c r="E3481" i="6"/>
  <c r="F3481" i="6"/>
  <c r="E3482" i="6"/>
  <c r="F3482" i="6"/>
  <c r="E3483" i="6"/>
  <c r="F3483" i="6"/>
  <c r="E3484" i="6"/>
  <c r="F3484" i="6"/>
  <c r="E3485" i="6"/>
  <c r="F3485" i="6"/>
  <c r="E3486" i="6"/>
  <c r="F3486" i="6"/>
  <c r="E3487" i="6"/>
  <c r="F3487" i="6"/>
  <c r="E3488" i="6"/>
  <c r="F3488" i="6"/>
  <c r="E3489" i="6"/>
  <c r="F3489" i="6"/>
  <c r="E3490" i="6"/>
  <c r="F3490" i="6"/>
  <c r="E3491" i="6"/>
  <c r="F3491" i="6"/>
  <c r="E3492" i="6"/>
  <c r="F3492" i="6"/>
  <c r="E3493" i="6"/>
  <c r="F3493" i="6"/>
  <c r="E3494" i="6"/>
  <c r="F3494" i="6"/>
  <c r="E3495" i="6"/>
  <c r="F3495" i="6"/>
  <c r="E3496" i="6"/>
  <c r="F3496" i="6"/>
  <c r="E3497" i="6"/>
  <c r="F3497" i="6"/>
  <c r="E3498" i="6"/>
  <c r="F3498" i="6"/>
  <c r="E3499" i="6"/>
  <c r="F3499" i="6"/>
  <c r="E3500" i="6"/>
  <c r="F3500" i="6"/>
  <c r="E3501" i="6"/>
  <c r="F3501" i="6"/>
  <c r="E3502" i="6"/>
  <c r="F3502" i="6"/>
  <c r="E3503" i="6"/>
  <c r="F3503" i="6"/>
  <c r="E3504" i="6"/>
  <c r="F3504" i="6"/>
  <c r="E3505" i="6"/>
  <c r="F3505" i="6"/>
  <c r="E3506" i="6"/>
  <c r="F3506" i="6"/>
  <c r="E3507" i="6"/>
  <c r="F3507" i="6"/>
  <c r="E3508" i="6"/>
  <c r="F3508" i="6"/>
  <c r="E3509" i="6"/>
  <c r="F3509" i="6"/>
  <c r="E3510" i="6"/>
  <c r="F3510" i="6"/>
  <c r="E3511" i="6"/>
  <c r="F3511" i="6"/>
  <c r="E3512" i="6"/>
  <c r="F3512" i="6"/>
  <c r="E3513" i="6"/>
  <c r="F3513" i="6"/>
  <c r="E3514" i="6"/>
  <c r="F3514" i="6"/>
  <c r="E3515" i="6"/>
  <c r="F3515" i="6"/>
  <c r="E3516" i="6"/>
  <c r="F3516" i="6"/>
  <c r="E3517" i="6"/>
  <c r="F3517" i="6"/>
  <c r="E3518" i="6"/>
  <c r="F3518" i="6"/>
  <c r="E3519" i="6"/>
  <c r="F3519" i="6"/>
  <c r="E3520" i="6"/>
  <c r="F3520" i="6"/>
  <c r="E3521" i="6"/>
  <c r="F3521" i="6"/>
  <c r="E3522" i="6"/>
  <c r="F3522" i="6"/>
  <c r="E3523" i="6"/>
  <c r="F3523" i="6"/>
  <c r="E3524" i="6"/>
  <c r="F3524" i="6"/>
  <c r="E3525" i="6"/>
  <c r="F3525" i="6"/>
  <c r="E3526" i="6"/>
  <c r="F3526" i="6"/>
  <c r="E3527" i="6"/>
  <c r="F3527" i="6"/>
  <c r="E3528" i="6"/>
  <c r="F3528" i="6"/>
  <c r="E3529" i="6"/>
  <c r="F3529" i="6"/>
  <c r="E3530" i="6"/>
  <c r="F3530" i="6"/>
  <c r="E3531" i="6"/>
  <c r="F3531" i="6"/>
  <c r="E3532" i="6"/>
  <c r="F3532" i="6"/>
  <c r="E3533" i="6"/>
  <c r="F3533" i="6"/>
  <c r="E3534" i="6"/>
  <c r="F3534" i="6"/>
  <c r="E3535" i="6"/>
  <c r="F3535" i="6"/>
  <c r="E3536" i="6"/>
  <c r="F3536" i="6"/>
  <c r="E3537" i="6"/>
  <c r="F3537" i="6"/>
  <c r="E3538" i="6"/>
  <c r="F3538" i="6"/>
  <c r="E3539" i="6"/>
  <c r="F3539" i="6"/>
  <c r="E3540" i="6"/>
  <c r="F3540" i="6"/>
  <c r="E3541" i="6"/>
  <c r="F3541" i="6"/>
  <c r="E3542" i="6"/>
  <c r="F3542" i="6"/>
  <c r="E3543" i="6"/>
  <c r="F3543" i="6"/>
  <c r="E3544" i="6"/>
  <c r="F3544" i="6"/>
  <c r="E3545" i="6"/>
  <c r="F3545" i="6"/>
  <c r="E3546" i="6"/>
  <c r="F3546" i="6"/>
  <c r="E3547" i="6"/>
  <c r="F3547" i="6"/>
  <c r="E3548" i="6"/>
  <c r="F3548" i="6"/>
  <c r="E3549" i="6"/>
  <c r="F3549" i="6"/>
  <c r="E3550" i="6"/>
  <c r="F3550" i="6"/>
  <c r="E3551" i="6"/>
  <c r="F3551" i="6"/>
  <c r="E3552" i="6"/>
  <c r="F3552" i="6"/>
  <c r="E3553" i="6"/>
  <c r="F3553" i="6"/>
  <c r="E3554" i="6"/>
  <c r="F3554" i="6"/>
  <c r="E3555" i="6"/>
  <c r="F3555" i="6"/>
  <c r="E3556" i="6"/>
  <c r="F3556" i="6"/>
  <c r="E3557" i="6"/>
  <c r="F3557" i="6"/>
  <c r="E3558" i="6"/>
  <c r="F3558" i="6"/>
  <c r="E3559" i="6"/>
  <c r="F3559" i="6"/>
  <c r="E3560" i="6"/>
  <c r="F3560" i="6"/>
  <c r="E3561" i="6"/>
  <c r="F3561" i="6"/>
  <c r="E3562" i="6"/>
  <c r="F3562" i="6"/>
  <c r="E3563" i="6"/>
  <c r="F3563" i="6"/>
  <c r="E3564" i="6"/>
  <c r="F3564" i="6"/>
  <c r="E3565" i="6"/>
  <c r="F3565" i="6"/>
  <c r="E3566" i="6"/>
  <c r="F3566" i="6"/>
  <c r="E3567" i="6"/>
  <c r="F3567" i="6"/>
  <c r="E3568" i="6"/>
  <c r="F3568" i="6"/>
  <c r="E3569" i="6"/>
  <c r="F3569" i="6"/>
  <c r="E3570" i="6"/>
  <c r="F3570" i="6"/>
  <c r="E3571" i="6"/>
  <c r="F3571" i="6"/>
  <c r="E3572" i="6"/>
  <c r="F3572" i="6"/>
  <c r="E3573" i="6"/>
  <c r="F3573" i="6"/>
  <c r="E3574" i="6"/>
  <c r="F3574" i="6"/>
  <c r="E3575" i="6"/>
  <c r="F3575" i="6"/>
  <c r="E3576" i="6"/>
  <c r="F3576" i="6"/>
  <c r="E3577" i="6"/>
  <c r="F3577" i="6"/>
  <c r="E3578" i="6"/>
  <c r="F3578" i="6"/>
  <c r="E3579" i="6"/>
  <c r="F3579" i="6"/>
  <c r="E3580" i="6"/>
  <c r="F3580" i="6"/>
  <c r="E3581" i="6"/>
  <c r="F3581" i="6"/>
  <c r="E3582" i="6"/>
  <c r="F3582" i="6"/>
  <c r="E3583" i="6"/>
  <c r="F3583" i="6"/>
  <c r="E3584" i="6"/>
  <c r="F3584" i="6"/>
  <c r="E3585" i="6"/>
  <c r="F3585" i="6"/>
  <c r="E3586" i="6"/>
  <c r="F3586" i="6"/>
  <c r="E3587" i="6"/>
  <c r="F3587" i="6"/>
  <c r="E3588" i="6"/>
  <c r="F3588" i="6"/>
  <c r="E3589" i="6"/>
  <c r="F3589" i="6"/>
  <c r="E3590" i="6"/>
  <c r="F3590" i="6"/>
  <c r="E3591" i="6"/>
  <c r="F3591" i="6"/>
  <c r="E3592" i="6"/>
  <c r="F3592" i="6"/>
  <c r="E3593" i="6"/>
  <c r="F3593" i="6"/>
  <c r="E3594" i="6"/>
  <c r="F3594" i="6"/>
  <c r="E3595" i="6"/>
  <c r="F3595" i="6"/>
  <c r="E3596" i="6"/>
  <c r="F3596" i="6"/>
  <c r="E3597" i="6"/>
  <c r="F3597" i="6"/>
  <c r="E3598" i="6"/>
  <c r="F3598" i="6"/>
  <c r="E3599" i="6"/>
  <c r="F3599" i="6"/>
  <c r="E3600" i="6"/>
  <c r="F3600" i="6"/>
  <c r="E3601" i="6"/>
  <c r="F3601" i="6"/>
  <c r="E3602" i="6"/>
  <c r="F3602" i="6"/>
  <c r="E3603" i="6"/>
  <c r="F3603" i="6"/>
  <c r="E3604" i="6"/>
  <c r="F3604" i="6"/>
  <c r="E3605" i="6"/>
  <c r="F3605" i="6"/>
  <c r="E3606" i="6"/>
  <c r="F3606" i="6"/>
  <c r="E3607" i="6"/>
  <c r="F3607" i="6"/>
  <c r="E3608" i="6"/>
  <c r="F3608" i="6"/>
  <c r="E3609" i="6"/>
  <c r="F3609" i="6"/>
  <c r="E3610" i="6"/>
  <c r="F3610" i="6"/>
  <c r="E3611" i="6"/>
  <c r="F3611" i="6"/>
  <c r="E3612" i="6"/>
  <c r="F3612" i="6"/>
  <c r="E3613" i="6"/>
  <c r="F3613" i="6"/>
  <c r="E3614" i="6"/>
  <c r="F3614" i="6"/>
  <c r="E3615" i="6"/>
  <c r="F3615" i="6"/>
  <c r="E3616" i="6"/>
  <c r="F3616" i="6"/>
  <c r="E3617" i="6"/>
  <c r="F3617" i="6"/>
  <c r="E3618" i="6"/>
  <c r="F3618" i="6"/>
  <c r="E3619" i="6"/>
  <c r="F3619" i="6"/>
  <c r="E3620" i="6"/>
  <c r="F3620" i="6"/>
  <c r="E3621" i="6"/>
  <c r="F3621" i="6"/>
  <c r="E3622" i="6"/>
  <c r="F3622" i="6"/>
  <c r="E3623" i="6"/>
  <c r="F3623" i="6"/>
  <c r="E3624" i="6"/>
  <c r="F3624" i="6"/>
  <c r="E3625" i="6"/>
  <c r="F3625" i="6"/>
  <c r="E3626" i="6"/>
  <c r="F3626" i="6"/>
  <c r="E3627" i="6"/>
  <c r="F3627" i="6"/>
  <c r="E3628" i="6"/>
  <c r="F3628" i="6"/>
  <c r="E3629" i="6"/>
  <c r="F3629" i="6"/>
  <c r="E3630" i="6"/>
  <c r="F3630" i="6"/>
  <c r="E3631" i="6"/>
  <c r="F3631" i="6"/>
  <c r="E3632" i="6"/>
  <c r="F3632" i="6"/>
  <c r="E3633" i="6"/>
  <c r="F3633" i="6"/>
  <c r="E3634" i="6"/>
  <c r="F3634" i="6"/>
  <c r="E3635" i="6"/>
  <c r="F3635" i="6"/>
  <c r="E3636" i="6"/>
  <c r="F3636" i="6"/>
  <c r="E3637" i="6"/>
  <c r="F3637" i="6"/>
  <c r="E3638" i="6"/>
  <c r="F3638" i="6"/>
  <c r="E3639" i="6"/>
  <c r="F3639" i="6"/>
  <c r="E3640" i="6"/>
  <c r="F3640" i="6"/>
  <c r="E3641" i="6"/>
  <c r="F3641" i="6"/>
  <c r="E3642" i="6"/>
  <c r="F3642" i="6"/>
  <c r="E3643" i="6"/>
  <c r="F3643" i="6"/>
  <c r="E3644" i="6"/>
  <c r="F3644" i="6"/>
  <c r="E3645" i="6"/>
  <c r="F3645" i="6"/>
  <c r="E3646" i="6"/>
  <c r="F3646" i="6"/>
  <c r="E3647" i="6"/>
  <c r="F3647" i="6"/>
  <c r="E3648" i="6"/>
  <c r="F3648" i="6"/>
  <c r="E3649" i="6"/>
  <c r="F3649" i="6"/>
  <c r="E3650" i="6"/>
  <c r="F3650" i="6"/>
  <c r="E3651" i="6"/>
  <c r="F3651" i="6"/>
  <c r="E3652" i="6"/>
  <c r="F3652" i="6"/>
  <c r="E3653" i="6"/>
  <c r="F3653" i="6"/>
  <c r="E3654" i="6"/>
  <c r="F3654" i="6"/>
  <c r="E3655" i="6"/>
  <c r="F3655" i="6"/>
  <c r="E3656" i="6"/>
  <c r="F3656" i="6"/>
  <c r="E3657" i="6"/>
  <c r="F3657" i="6"/>
  <c r="E3658" i="6"/>
  <c r="F3658" i="6"/>
  <c r="E3659" i="6"/>
  <c r="F3659" i="6"/>
  <c r="E3660" i="6"/>
  <c r="F3660" i="6"/>
  <c r="E3661" i="6"/>
  <c r="F3661" i="6"/>
  <c r="E3662" i="6"/>
  <c r="F3662" i="6"/>
  <c r="E3663" i="6"/>
  <c r="F3663" i="6"/>
  <c r="E3664" i="6"/>
  <c r="F3664" i="6"/>
  <c r="E3665" i="6"/>
  <c r="F3665" i="6"/>
  <c r="E3666" i="6"/>
  <c r="F3666" i="6"/>
  <c r="E3667" i="6"/>
  <c r="F3667" i="6"/>
  <c r="E3668" i="6"/>
  <c r="F3668" i="6"/>
  <c r="E3669" i="6"/>
  <c r="F3669" i="6"/>
  <c r="E3670" i="6"/>
  <c r="F3670" i="6"/>
  <c r="E3671" i="6"/>
  <c r="F3671" i="6"/>
  <c r="E3672" i="6"/>
  <c r="F3672" i="6"/>
  <c r="E3673" i="6"/>
  <c r="F3673" i="6"/>
  <c r="E3674" i="6"/>
  <c r="F3674" i="6"/>
  <c r="E3675" i="6"/>
  <c r="F3675" i="6"/>
  <c r="E3676" i="6"/>
  <c r="F3676" i="6"/>
  <c r="E3677" i="6"/>
  <c r="F3677" i="6"/>
  <c r="E3678" i="6"/>
  <c r="F3678" i="6"/>
  <c r="E3679" i="6"/>
  <c r="F3679" i="6"/>
  <c r="E3680" i="6"/>
  <c r="F3680" i="6"/>
  <c r="E3681" i="6"/>
  <c r="F3681" i="6"/>
  <c r="E3682" i="6"/>
  <c r="F3682" i="6"/>
  <c r="E3683" i="6"/>
  <c r="F3683" i="6"/>
  <c r="E3684" i="6"/>
  <c r="F3684" i="6"/>
  <c r="E3685" i="6"/>
  <c r="F3685" i="6"/>
  <c r="E3686" i="6"/>
  <c r="F3686" i="6"/>
  <c r="E3687" i="6"/>
  <c r="F3687" i="6"/>
  <c r="E3688" i="6"/>
  <c r="F3688" i="6"/>
  <c r="E3689" i="6"/>
  <c r="F3689" i="6"/>
  <c r="E3690" i="6"/>
  <c r="F3690" i="6"/>
  <c r="E3691" i="6"/>
  <c r="F3691" i="6"/>
  <c r="E3692" i="6"/>
  <c r="F3692" i="6"/>
  <c r="E3693" i="6"/>
  <c r="F3693" i="6"/>
  <c r="E3694" i="6"/>
  <c r="F3694" i="6"/>
  <c r="E3695" i="6"/>
  <c r="F3695" i="6"/>
  <c r="E3696" i="6"/>
  <c r="F3696" i="6"/>
  <c r="E3697" i="6"/>
  <c r="F3697" i="6"/>
  <c r="E3698" i="6"/>
  <c r="F3698" i="6"/>
  <c r="E3699" i="6"/>
  <c r="F3699" i="6"/>
  <c r="E3700" i="6"/>
  <c r="F3700" i="6"/>
  <c r="E3701" i="6"/>
  <c r="F3701" i="6"/>
  <c r="E3702" i="6"/>
  <c r="F3702" i="6"/>
  <c r="E3703" i="6"/>
  <c r="F3703" i="6"/>
  <c r="E3704" i="6"/>
  <c r="F3704" i="6"/>
  <c r="E3705" i="6"/>
  <c r="F3705" i="6"/>
  <c r="E3706" i="6"/>
  <c r="F3706" i="6"/>
  <c r="E3707" i="6"/>
  <c r="F3707" i="6"/>
  <c r="E3708" i="6"/>
  <c r="F3708" i="6"/>
  <c r="E3709" i="6"/>
  <c r="F3709" i="6"/>
  <c r="E3710" i="6"/>
  <c r="F3710" i="6"/>
  <c r="E3711" i="6"/>
  <c r="F3711" i="6"/>
  <c r="E3712" i="6"/>
  <c r="F3712" i="6"/>
  <c r="E3713" i="6"/>
  <c r="F3713" i="6"/>
  <c r="E3714" i="6"/>
  <c r="F3714" i="6"/>
  <c r="E3715" i="6"/>
  <c r="F3715" i="6"/>
  <c r="E3716" i="6"/>
  <c r="F3716" i="6"/>
  <c r="E3717" i="6"/>
  <c r="F3717" i="6"/>
  <c r="E3718" i="6"/>
  <c r="F3718" i="6"/>
  <c r="E3719" i="6"/>
  <c r="F3719" i="6"/>
  <c r="E3720" i="6"/>
  <c r="F3720" i="6"/>
  <c r="E3721" i="6"/>
  <c r="F3721" i="6"/>
  <c r="E3722" i="6"/>
  <c r="F3722" i="6"/>
  <c r="E3723" i="6"/>
  <c r="F3723" i="6"/>
  <c r="E3724" i="6"/>
  <c r="F3724" i="6"/>
  <c r="E3725" i="6"/>
  <c r="F3725" i="6"/>
  <c r="E3726" i="6"/>
  <c r="F3726" i="6"/>
  <c r="E3727" i="6"/>
  <c r="F3727" i="6"/>
  <c r="E3728" i="6"/>
  <c r="F3728" i="6"/>
  <c r="E3729" i="6"/>
  <c r="F3729" i="6"/>
  <c r="E3730" i="6"/>
  <c r="F3730" i="6"/>
  <c r="E3731" i="6"/>
  <c r="F3731" i="6"/>
  <c r="E3732" i="6"/>
  <c r="F3732" i="6"/>
  <c r="E3733" i="6"/>
  <c r="F3733" i="6"/>
  <c r="E3734" i="6"/>
  <c r="F3734" i="6"/>
  <c r="E3735" i="6"/>
  <c r="F3735" i="6"/>
  <c r="E3736" i="6"/>
  <c r="F3736" i="6"/>
  <c r="E3737" i="6"/>
  <c r="F3737" i="6"/>
  <c r="E3738" i="6"/>
  <c r="F3738" i="6"/>
  <c r="E3739" i="6"/>
  <c r="F3739" i="6"/>
  <c r="E3740" i="6"/>
  <c r="F3740" i="6"/>
  <c r="E3741" i="6"/>
  <c r="F3741" i="6"/>
  <c r="E3742" i="6"/>
  <c r="F3742" i="6"/>
  <c r="E3743" i="6"/>
  <c r="F3743" i="6"/>
  <c r="E3744" i="6"/>
  <c r="F3744" i="6"/>
  <c r="E3745" i="6"/>
  <c r="F3745" i="6"/>
  <c r="E3746" i="6"/>
  <c r="F3746" i="6"/>
  <c r="E3747" i="6"/>
  <c r="F3747" i="6"/>
  <c r="E3748" i="6"/>
  <c r="F3748" i="6"/>
  <c r="E3749" i="6"/>
  <c r="F3749" i="6"/>
  <c r="E3750" i="6"/>
  <c r="F3750" i="6"/>
  <c r="E3751" i="6"/>
  <c r="F3751" i="6"/>
  <c r="E3752" i="6"/>
  <c r="F3752" i="6"/>
  <c r="E3753" i="6"/>
  <c r="F3753" i="6"/>
  <c r="E3754" i="6"/>
  <c r="F3754" i="6"/>
  <c r="E3755" i="6"/>
  <c r="F3755" i="6"/>
  <c r="E3756" i="6"/>
  <c r="F3756" i="6"/>
  <c r="E3757" i="6"/>
  <c r="F3757" i="6"/>
  <c r="E3758" i="6"/>
  <c r="F3758" i="6"/>
  <c r="E3759" i="6"/>
  <c r="F3759" i="6"/>
  <c r="E3760" i="6"/>
  <c r="F3760" i="6"/>
  <c r="E3761" i="6"/>
  <c r="F3761" i="6"/>
  <c r="E3762" i="6"/>
  <c r="F3762" i="6"/>
  <c r="E3763" i="6"/>
  <c r="F3763" i="6"/>
  <c r="E3764" i="6"/>
  <c r="F3764" i="6"/>
  <c r="E3765" i="6"/>
  <c r="F3765" i="6"/>
  <c r="E3766" i="6"/>
  <c r="F3766" i="6"/>
  <c r="E3767" i="6"/>
  <c r="F3767" i="6"/>
  <c r="E3768" i="6"/>
  <c r="F3768" i="6"/>
  <c r="E3769" i="6"/>
  <c r="F3769" i="6"/>
  <c r="E3770" i="6"/>
  <c r="F3770" i="6"/>
  <c r="E3771" i="6"/>
  <c r="F3771" i="6"/>
  <c r="E3772" i="6"/>
  <c r="F3772" i="6"/>
  <c r="E3773" i="6"/>
  <c r="F3773" i="6"/>
  <c r="E3774" i="6"/>
  <c r="F3774" i="6"/>
  <c r="E3775" i="6"/>
  <c r="F3775" i="6"/>
  <c r="E3776" i="6"/>
  <c r="F3776" i="6"/>
  <c r="E3777" i="6"/>
  <c r="F3777" i="6"/>
  <c r="E3778" i="6"/>
  <c r="F3778" i="6"/>
  <c r="E3779" i="6"/>
  <c r="F3779" i="6"/>
  <c r="E3780" i="6"/>
  <c r="F3780" i="6"/>
  <c r="E3781" i="6"/>
  <c r="F3781" i="6"/>
  <c r="E3782" i="6"/>
  <c r="F3782" i="6"/>
  <c r="E3783" i="6"/>
  <c r="F3783" i="6"/>
  <c r="E3784" i="6"/>
  <c r="F3784" i="6"/>
  <c r="E3785" i="6"/>
  <c r="F3785" i="6"/>
  <c r="E3786" i="6"/>
  <c r="F3786" i="6"/>
  <c r="E3787" i="6"/>
  <c r="F3787" i="6"/>
  <c r="E3788" i="6"/>
  <c r="F3788" i="6"/>
  <c r="E3789" i="6"/>
  <c r="F3789" i="6"/>
  <c r="E3790" i="6"/>
  <c r="F3790" i="6"/>
  <c r="E3791" i="6"/>
  <c r="F3791" i="6"/>
  <c r="E3792" i="6"/>
  <c r="F3792" i="6"/>
  <c r="E3793" i="6"/>
  <c r="F3793" i="6"/>
  <c r="E3794" i="6"/>
  <c r="F3794" i="6"/>
  <c r="E3795" i="6"/>
  <c r="F3795" i="6"/>
  <c r="E3796" i="6"/>
  <c r="F3796" i="6"/>
  <c r="E3797" i="6"/>
  <c r="F3797" i="6"/>
  <c r="E3798" i="6"/>
  <c r="F3798" i="6"/>
  <c r="E3799" i="6"/>
  <c r="F3799" i="6"/>
  <c r="E3800" i="6"/>
  <c r="F3800" i="6"/>
  <c r="E3801" i="6"/>
  <c r="F3801" i="6"/>
  <c r="E3802" i="6"/>
  <c r="F3802" i="6"/>
  <c r="E3803" i="6"/>
  <c r="F3803" i="6"/>
  <c r="E3804" i="6"/>
  <c r="F3804" i="6"/>
  <c r="E3805" i="6"/>
  <c r="F3805" i="6"/>
  <c r="E3806" i="6"/>
  <c r="F3806" i="6"/>
  <c r="E3807" i="6"/>
  <c r="F3807" i="6"/>
  <c r="E3808" i="6"/>
  <c r="F3808" i="6"/>
  <c r="E3809" i="6"/>
  <c r="F3809" i="6"/>
  <c r="E3810" i="6"/>
  <c r="F3810" i="6"/>
  <c r="E3811" i="6"/>
  <c r="F3811" i="6"/>
  <c r="E3812" i="6"/>
  <c r="F3812" i="6"/>
  <c r="E3813" i="6"/>
  <c r="F3813" i="6"/>
  <c r="E3814" i="6"/>
  <c r="F3814" i="6"/>
  <c r="E3815" i="6"/>
  <c r="F3815" i="6"/>
  <c r="E3816" i="6"/>
  <c r="F3816" i="6"/>
  <c r="E3817" i="6"/>
  <c r="F3817" i="6"/>
  <c r="E3818" i="6"/>
  <c r="F3818" i="6"/>
  <c r="E3819" i="6"/>
  <c r="F3819" i="6"/>
  <c r="E3820" i="6"/>
  <c r="F3820" i="6"/>
  <c r="E3821" i="6"/>
  <c r="F3821" i="6"/>
  <c r="E3822" i="6"/>
  <c r="F3822" i="6"/>
  <c r="E3823" i="6"/>
  <c r="F3823" i="6"/>
  <c r="E3824" i="6"/>
  <c r="F3824" i="6"/>
  <c r="E3825" i="6"/>
  <c r="F3825" i="6"/>
  <c r="E3826" i="6"/>
  <c r="F3826" i="6"/>
  <c r="E3827" i="6"/>
  <c r="F3827" i="6"/>
  <c r="E3828" i="6"/>
  <c r="F3828" i="6"/>
  <c r="E3829" i="6"/>
  <c r="F3829" i="6"/>
  <c r="E3830" i="6"/>
  <c r="F3830" i="6"/>
  <c r="E3831" i="6"/>
  <c r="F3831" i="6"/>
  <c r="E3832" i="6"/>
  <c r="F3832" i="6"/>
  <c r="E3833" i="6"/>
  <c r="F3833" i="6"/>
  <c r="E3834" i="6"/>
  <c r="F3834" i="6"/>
  <c r="E3835" i="6"/>
  <c r="F3835" i="6"/>
  <c r="E3836" i="6"/>
  <c r="F3836" i="6"/>
  <c r="E3837" i="6"/>
  <c r="F3837" i="6"/>
  <c r="E3838" i="6"/>
  <c r="F3838" i="6"/>
  <c r="E3839" i="6"/>
  <c r="F3839" i="6"/>
  <c r="E3840" i="6"/>
  <c r="F3840" i="6"/>
  <c r="E3841" i="6"/>
  <c r="F3841" i="6"/>
  <c r="E3842" i="6"/>
  <c r="F3842" i="6"/>
  <c r="E3843" i="6"/>
  <c r="F3843" i="6"/>
  <c r="E3844" i="6"/>
  <c r="F3844" i="6"/>
  <c r="E3845" i="6"/>
  <c r="F3845" i="6"/>
  <c r="E3846" i="6"/>
  <c r="F3846" i="6"/>
  <c r="E3847" i="6"/>
  <c r="F3847" i="6"/>
  <c r="E3848" i="6"/>
  <c r="F3848" i="6"/>
  <c r="E3849" i="6"/>
  <c r="F3849" i="6"/>
  <c r="E3850" i="6"/>
  <c r="F3850" i="6"/>
  <c r="E3851" i="6"/>
  <c r="F3851" i="6"/>
  <c r="E3852" i="6"/>
  <c r="F3852" i="6"/>
  <c r="E3853" i="6"/>
  <c r="F3853" i="6"/>
  <c r="E3854" i="6"/>
  <c r="F3854" i="6"/>
  <c r="E3855" i="6"/>
  <c r="F3855" i="6"/>
  <c r="E3856" i="6"/>
  <c r="F3856" i="6"/>
  <c r="E3857" i="6"/>
  <c r="F3857" i="6"/>
  <c r="E3858" i="6"/>
  <c r="F3858" i="6"/>
  <c r="E3859" i="6"/>
  <c r="F3859" i="6"/>
  <c r="E3860" i="6"/>
  <c r="F3860" i="6"/>
  <c r="E3861" i="6"/>
  <c r="F3861" i="6"/>
  <c r="E3862" i="6"/>
  <c r="F3862" i="6"/>
  <c r="E3863" i="6"/>
  <c r="F3863" i="6"/>
  <c r="E3864" i="6"/>
  <c r="F3864" i="6"/>
  <c r="E3865" i="6"/>
  <c r="F3865" i="6"/>
  <c r="E3866" i="6"/>
  <c r="F3866" i="6"/>
  <c r="E3867" i="6"/>
  <c r="F3867" i="6"/>
  <c r="E3868" i="6"/>
  <c r="F3868" i="6"/>
  <c r="E3869" i="6"/>
  <c r="F3869" i="6"/>
  <c r="E3870" i="6"/>
  <c r="F3870" i="6"/>
  <c r="E3871" i="6"/>
  <c r="F3871" i="6"/>
  <c r="E3872" i="6"/>
  <c r="F3872" i="6"/>
  <c r="E3873" i="6"/>
  <c r="F3873" i="6"/>
  <c r="E3874" i="6"/>
  <c r="F3874" i="6"/>
  <c r="E3875" i="6"/>
  <c r="F3875" i="6"/>
  <c r="E3876" i="6"/>
  <c r="F3876" i="6"/>
  <c r="E3877" i="6"/>
  <c r="F3877" i="6"/>
  <c r="E3878" i="6"/>
  <c r="F3878" i="6"/>
  <c r="E3879" i="6"/>
  <c r="F3879" i="6"/>
  <c r="E3880" i="6"/>
  <c r="F3880" i="6"/>
  <c r="E3881" i="6"/>
  <c r="F3881" i="6"/>
  <c r="E3882" i="6"/>
  <c r="F3882" i="6"/>
  <c r="E3883" i="6"/>
  <c r="F3883" i="6"/>
  <c r="E3884" i="6"/>
  <c r="F3884" i="6"/>
  <c r="E3885" i="6"/>
  <c r="F3885" i="6"/>
  <c r="E3886" i="6"/>
  <c r="F3886" i="6"/>
  <c r="E3887" i="6"/>
  <c r="F3887" i="6"/>
  <c r="E3888" i="6"/>
  <c r="F3888" i="6"/>
  <c r="E3889" i="6"/>
  <c r="F3889" i="6"/>
  <c r="E3890" i="6"/>
  <c r="F3890" i="6"/>
  <c r="E3891" i="6"/>
  <c r="F3891" i="6"/>
  <c r="E3892" i="6"/>
  <c r="F3892" i="6"/>
  <c r="E3893" i="6"/>
  <c r="F3893" i="6"/>
  <c r="E3894" i="6"/>
  <c r="F3894" i="6"/>
  <c r="E3895" i="6"/>
  <c r="F3895" i="6"/>
  <c r="E3896" i="6"/>
  <c r="F3896" i="6"/>
  <c r="E3897" i="6"/>
  <c r="F3897" i="6"/>
  <c r="E3898" i="6"/>
  <c r="F3898" i="6"/>
  <c r="E3899" i="6"/>
  <c r="F3899" i="6"/>
  <c r="E3900" i="6"/>
  <c r="F3900" i="6"/>
  <c r="E3901" i="6"/>
  <c r="F3901" i="6"/>
  <c r="E3902" i="6"/>
  <c r="F3902" i="6"/>
  <c r="E3903" i="6"/>
  <c r="F3903" i="6"/>
  <c r="E3904" i="6"/>
  <c r="F3904" i="6"/>
  <c r="E3905" i="6"/>
  <c r="F3905" i="6"/>
  <c r="E3906" i="6"/>
  <c r="F3906" i="6"/>
  <c r="E3907" i="6"/>
  <c r="F3907" i="6"/>
  <c r="E3908" i="6"/>
  <c r="F3908" i="6"/>
  <c r="E3909" i="6"/>
  <c r="F3909" i="6"/>
  <c r="E3910" i="6"/>
  <c r="F3910" i="6"/>
  <c r="E3911" i="6"/>
  <c r="F3911" i="6"/>
  <c r="E3912" i="6"/>
  <c r="F3912" i="6"/>
  <c r="E3913" i="6"/>
  <c r="F3913" i="6"/>
  <c r="E3914" i="6"/>
  <c r="F3914" i="6"/>
  <c r="E3915" i="6"/>
  <c r="F3915" i="6"/>
  <c r="E3916" i="6"/>
  <c r="F3916" i="6"/>
  <c r="E3917" i="6"/>
  <c r="F3917" i="6"/>
  <c r="E3918" i="6"/>
  <c r="F3918" i="6"/>
  <c r="E3919" i="6"/>
  <c r="F3919" i="6"/>
  <c r="E3920" i="6"/>
  <c r="F3920" i="6"/>
  <c r="E3921" i="6"/>
  <c r="F3921" i="6"/>
  <c r="E3922" i="6"/>
  <c r="F3922" i="6"/>
  <c r="E3923" i="6"/>
  <c r="F3923" i="6"/>
  <c r="E3924" i="6"/>
  <c r="F3924" i="6"/>
  <c r="E3925" i="6"/>
  <c r="F3925" i="6"/>
  <c r="E3926" i="6"/>
  <c r="F3926" i="6"/>
  <c r="E3927" i="6"/>
  <c r="F3927" i="6"/>
  <c r="E3928" i="6"/>
  <c r="F3928" i="6"/>
  <c r="E3929" i="6"/>
  <c r="F3929" i="6"/>
  <c r="E3930" i="6"/>
  <c r="F3930" i="6"/>
  <c r="E3931" i="6"/>
  <c r="F3931" i="6"/>
  <c r="E3932" i="6"/>
  <c r="F3932" i="6"/>
  <c r="E3933" i="6"/>
  <c r="F3933" i="6"/>
  <c r="E3934" i="6"/>
  <c r="F3934" i="6"/>
  <c r="E3935" i="6"/>
  <c r="F3935" i="6"/>
  <c r="E3936" i="6"/>
  <c r="F3936" i="6"/>
  <c r="E3937" i="6"/>
  <c r="F3937" i="6"/>
  <c r="E3938" i="6"/>
  <c r="F3938" i="6"/>
  <c r="E3939" i="6"/>
  <c r="F3939" i="6"/>
  <c r="E3940" i="6"/>
  <c r="F3940" i="6"/>
  <c r="E3941" i="6"/>
  <c r="F3941" i="6"/>
  <c r="E3942" i="6"/>
  <c r="F3942" i="6"/>
  <c r="E3943" i="6"/>
  <c r="F3943" i="6"/>
  <c r="E3944" i="6"/>
  <c r="F3944" i="6"/>
  <c r="E3945" i="6"/>
  <c r="F3945" i="6"/>
  <c r="E3946" i="6"/>
  <c r="F3946" i="6"/>
  <c r="E3947" i="6"/>
  <c r="F3947" i="6"/>
  <c r="E3948" i="6"/>
  <c r="F3948" i="6"/>
  <c r="E3949" i="6"/>
  <c r="F3949" i="6"/>
  <c r="E3950" i="6"/>
  <c r="F3950" i="6"/>
  <c r="E3951" i="6"/>
  <c r="F3951" i="6"/>
  <c r="E3952" i="6"/>
  <c r="F3952" i="6"/>
  <c r="E3953" i="6"/>
  <c r="F3953" i="6"/>
  <c r="E3954" i="6"/>
  <c r="F3954" i="6"/>
  <c r="E3955" i="6"/>
  <c r="F3955" i="6"/>
  <c r="E3956" i="6"/>
  <c r="F3956" i="6"/>
  <c r="E3957" i="6"/>
  <c r="F3957" i="6"/>
  <c r="E3958" i="6"/>
  <c r="F3958" i="6"/>
  <c r="E3959" i="6"/>
  <c r="F3959" i="6"/>
  <c r="E3960" i="6"/>
  <c r="F3960" i="6"/>
  <c r="E3961" i="6"/>
  <c r="F3961" i="6"/>
  <c r="E3962" i="6"/>
  <c r="F3962" i="6"/>
  <c r="E3963" i="6"/>
  <c r="F3963" i="6"/>
  <c r="E3964" i="6"/>
  <c r="F3964" i="6"/>
  <c r="E3965" i="6"/>
  <c r="F3965" i="6"/>
  <c r="E3966" i="6"/>
  <c r="F3966" i="6"/>
  <c r="E3967" i="6"/>
  <c r="F3967" i="6"/>
  <c r="E3968" i="6"/>
  <c r="F3968" i="6"/>
  <c r="E3969" i="6"/>
  <c r="F3969" i="6"/>
  <c r="E3970" i="6"/>
  <c r="F3970" i="6"/>
  <c r="E3971" i="6"/>
  <c r="F3971" i="6"/>
  <c r="E3972" i="6"/>
  <c r="F3972" i="6"/>
  <c r="E3973" i="6"/>
  <c r="F3973" i="6"/>
  <c r="E3974" i="6"/>
  <c r="F3974" i="6"/>
  <c r="E3975" i="6"/>
  <c r="F3975" i="6"/>
  <c r="E3976" i="6"/>
  <c r="F3976" i="6"/>
  <c r="E3977" i="6"/>
  <c r="F3977" i="6"/>
  <c r="E3978" i="6"/>
  <c r="F3978" i="6"/>
  <c r="E3979" i="6"/>
  <c r="F3979" i="6"/>
  <c r="E3980" i="6"/>
  <c r="F3980" i="6"/>
  <c r="E3981" i="6"/>
  <c r="F3981" i="6"/>
  <c r="E3982" i="6"/>
  <c r="F3982" i="6"/>
  <c r="E3983" i="6"/>
  <c r="F3983" i="6"/>
  <c r="E3984" i="6"/>
  <c r="F3984" i="6"/>
  <c r="E3985" i="6"/>
  <c r="F3985" i="6"/>
  <c r="E3986" i="6"/>
  <c r="F3986" i="6"/>
  <c r="E3987" i="6"/>
  <c r="F3987" i="6"/>
  <c r="E3988" i="6"/>
  <c r="F3988" i="6"/>
  <c r="E3989" i="6"/>
  <c r="F3989" i="6"/>
  <c r="E3990" i="6"/>
  <c r="F3990" i="6"/>
  <c r="E3991" i="6"/>
  <c r="F3991" i="6"/>
  <c r="E3992" i="6"/>
  <c r="F3992" i="6"/>
  <c r="E3993" i="6"/>
  <c r="F3993" i="6"/>
  <c r="E3994" i="6"/>
  <c r="F3994" i="6"/>
  <c r="E3995" i="6"/>
  <c r="F3995" i="6"/>
  <c r="E3996" i="6"/>
  <c r="F3996" i="6"/>
  <c r="E3997" i="6"/>
  <c r="F3997" i="6"/>
  <c r="E3998" i="6"/>
  <c r="F3998" i="6"/>
  <c r="E3999" i="6"/>
  <c r="F3999" i="6"/>
  <c r="E4000" i="6"/>
  <c r="F4000" i="6"/>
  <c r="E4001" i="6"/>
  <c r="F4001" i="6"/>
  <c r="E4002" i="6"/>
  <c r="F4002" i="6"/>
  <c r="E4003" i="6"/>
  <c r="F4003" i="6"/>
  <c r="E4004" i="6"/>
  <c r="F4004" i="6"/>
  <c r="E4005" i="6"/>
  <c r="F4005" i="6"/>
  <c r="E4006" i="6"/>
  <c r="F4006" i="6"/>
  <c r="E4007" i="6"/>
  <c r="F4007" i="6"/>
  <c r="E4008" i="6"/>
  <c r="F4008" i="6"/>
  <c r="E4009" i="6"/>
  <c r="F4009" i="6"/>
  <c r="E4010" i="6"/>
  <c r="F4010" i="6"/>
  <c r="E4011" i="6"/>
  <c r="F4011" i="6"/>
  <c r="E4012" i="6"/>
  <c r="F4012" i="6"/>
  <c r="E4013" i="6"/>
  <c r="F4013" i="6"/>
  <c r="E4014" i="6"/>
  <c r="F4014" i="6"/>
  <c r="E4015" i="6"/>
  <c r="F4015" i="6"/>
  <c r="E4016" i="6"/>
  <c r="F4016" i="6"/>
  <c r="E4017" i="6"/>
  <c r="F4017" i="6"/>
  <c r="E4018" i="6"/>
  <c r="F4018" i="6"/>
  <c r="E4019" i="6"/>
  <c r="F4019" i="6"/>
  <c r="E4020" i="6"/>
  <c r="F4020" i="6"/>
  <c r="E4021" i="6"/>
  <c r="F4021" i="6"/>
  <c r="E4022" i="6"/>
  <c r="F4022" i="6"/>
  <c r="E4023" i="6"/>
  <c r="F4023" i="6"/>
  <c r="E4024" i="6"/>
  <c r="F4024" i="6"/>
  <c r="E4025" i="6"/>
  <c r="F4025" i="6"/>
  <c r="E4026" i="6"/>
  <c r="F4026" i="6"/>
  <c r="E4027" i="6"/>
  <c r="F4027" i="6"/>
  <c r="E4028" i="6"/>
  <c r="F4028" i="6"/>
  <c r="E4029" i="6"/>
  <c r="F4029" i="6"/>
  <c r="E4030" i="6"/>
  <c r="F4030" i="6"/>
  <c r="E4031" i="6"/>
  <c r="F4031" i="6"/>
  <c r="E4032" i="6"/>
  <c r="F4032" i="6"/>
  <c r="E4033" i="6"/>
  <c r="F4033" i="6"/>
  <c r="E4034" i="6"/>
  <c r="F4034" i="6"/>
  <c r="E4035" i="6"/>
  <c r="F4035" i="6"/>
  <c r="E4036" i="6"/>
  <c r="F4036" i="6"/>
  <c r="E4037" i="6"/>
  <c r="F4037" i="6"/>
  <c r="E4038" i="6"/>
  <c r="F4038" i="6"/>
  <c r="E4039" i="6"/>
  <c r="F4039" i="6"/>
  <c r="E4040" i="6"/>
  <c r="F4040" i="6"/>
  <c r="E4041" i="6"/>
  <c r="F4041" i="6"/>
  <c r="E4042" i="6"/>
  <c r="F4042" i="6"/>
  <c r="E4043" i="6"/>
  <c r="F4043" i="6"/>
  <c r="E4044" i="6"/>
  <c r="F4044" i="6"/>
  <c r="E4045" i="6"/>
  <c r="F4045" i="6"/>
  <c r="E4046" i="6"/>
  <c r="F4046" i="6"/>
  <c r="E4047" i="6"/>
  <c r="F4047" i="6"/>
  <c r="E4048" i="6"/>
  <c r="F4048" i="6"/>
  <c r="E4049" i="6"/>
  <c r="F4049" i="6"/>
  <c r="E4050" i="6"/>
  <c r="F4050" i="6"/>
  <c r="E4051" i="6"/>
  <c r="F4051" i="6"/>
  <c r="E4052" i="6"/>
  <c r="F4052" i="6"/>
  <c r="E4053" i="6"/>
  <c r="F4053" i="6"/>
  <c r="E4054" i="6"/>
  <c r="F4054" i="6"/>
  <c r="E4055" i="6"/>
  <c r="F4055" i="6"/>
  <c r="E4056" i="6"/>
  <c r="F4056" i="6"/>
  <c r="E4057" i="6"/>
  <c r="F4057" i="6"/>
  <c r="E4058" i="6"/>
  <c r="F4058" i="6"/>
  <c r="E4059" i="6"/>
  <c r="F4059" i="6"/>
  <c r="E4060" i="6"/>
  <c r="F4060" i="6"/>
  <c r="E4061" i="6"/>
  <c r="F4061" i="6"/>
  <c r="E4062" i="6"/>
  <c r="F4062" i="6"/>
  <c r="E4063" i="6"/>
  <c r="F4063" i="6"/>
  <c r="E4064" i="6"/>
  <c r="F4064" i="6"/>
  <c r="E4065" i="6"/>
  <c r="F4065" i="6"/>
  <c r="E4066" i="6"/>
  <c r="F4066" i="6"/>
  <c r="E4067" i="6"/>
  <c r="F4067" i="6"/>
  <c r="E4068" i="6"/>
  <c r="F4068" i="6"/>
  <c r="E4069" i="6"/>
  <c r="F4069" i="6"/>
  <c r="E4070" i="6"/>
  <c r="F4070" i="6"/>
  <c r="E4071" i="6"/>
  <c r="F4071" i="6"/>
  <c r="E4072" i="6"/>
  <c r="F4072" i="6"/>
  <c r="E4073" i="6"/>
  <c r="F4073" i="6"/>
  <c r="E4074" i="6"/>
  <c r="F4074" i="6"/>
  <c r="E4075" i="6"/>
  <c r="F4075" i="6"/>
  <c r="E4076" i="6"/>
  <c r="F4076" i="6"/>
  <c r="E4077" i="6"/>
  <c r="F4077" i="6"/>
  <c r="E4078" i="6"/>
  <c r="F4078" i="6"/>
  <c r="E4079" i="6"/>
  <c r="F4079" i="6"/>
  <c r="E4080" i="6"/>
  <c r="F4080" i="6"/>
  <c r="E4081" i="6"/>
  <c r="F4081" i="6"/>
  <c r="E4082" i="6"/>
  <c r="F4082" i="6"/>
  <c r="E4083" i="6"/>
  <c r="F4083" i="6"/>
  <c r="E4084" i="6"/>
  <c r="F4084" i="6"/>
  <c r="E4085" i="6"/>
  <c r="F4085" i="6"/>
  <c r="E4086" i="6"/>
  <c r="F4086" i="6"/>
  <c r="E4087" i="6"/>
  <c r="F4087" i="6"/>
  <c r="E4088" i="6"/>
  <c r="F4088" i="6"/>
  <c r="E4089" i="6"/>
  <c r="F4089" i="6"/>
  <c r="E4090" i="6"/>
  <c r="F4090" i="6"/>
  <c r="E4091" i="6"/>
  <c r="F4091" i="6"/>
  <c r="E4092" i="6"/>
  <c r="F4092" i="6"/>
  <c r="E4093" i="6"/>
  <c r="F4093" i="6"/>
  <c r="E4094" i="6"/>
  <c r="F4094" i="6"/>
  <c r="E4095" i="6"/>
  <c r="F4095" i="6"/>
  <c r="E4096" i="6"/>
  <c r="F4096" i="6"/>
  <c r="E4097" i="6"/>
  <c r="F4097" i="6"/>
  <c r="E4098" i="6"/>
  <c r="F4098" i="6"/>
  <c r="E4099" i="6"/>
  <c r="F4099" i="6"/>
  <c r="E4100" i="6"/>
  <c r="F4100" i="6"/>
  <c r="E4101" i="6"/>
  <c r="F4101" i="6"/>
  <c r="E4102" i="6"/>
  <c r="F4102" i="6"/>
  <c r="E4103" i="6"/>
  <c r="F4103" i="6"/>
  <c r="E4104" i="6"/>
  <c r="F4104" i="6"/>
  <c r="E4105" i="6"/>
  <c r="F4105" i="6"/>
  <c r="E4106" i="6"/>
  <c r="F4106" i="6"/>
  <c r="E4107" i="6"/>
  <c r="F4107" i="6"/>
  <c r="E4108" i="6"/>
  <c r="F4108" i="6"/>
  <c r="E4109" i="6"/>
  <c r="F4109" i="6"/>
  <c r="E4110" i="6"/>
  <c r="F4110" i="6"/>
  <c r="E4111" i="6"/>
  <c r="F4111" i="6"/>
  <c r="E4112" i="6"/>
  <c r="F4112" i="6"/>
  <c r="E4113" i="6"/>
  <c r="F4113" i="6"/>
  <c r="E4114" i="6"/>
  <c r="F4114" i="6"/>
  <c r="E4115" i="6"/>
  <c r="F4115" i="6"/>
  <c r="E4116" i="6"/>
  <c r="F4116" i="6"/>
  <c r="E4117" i="6"/>
  <c r="F4117" i="6"/>
  <c r="E4118" i="6"/>
  <c r="F4118" i="6"/>
  <c r="E4119" i="6"/>
  <c r="F4119" i="6"/>
  <c r="E4120" i="6"/>
  <c r="F4120" i="6"/>
  <c r="E4121" i="6"/>
  <c r="F4121" i="6"/>
  <c r="E4122" i="6"/>
  <c r="F4122" i="6"/>
  <c r="E4123" i="6"/>
  <c r="F4123" i="6"/>
  <c r="E4124" i="6"/>
  <c r="F4124" i="6"/>
  <c r="E4125" i="6"/>
  <c r="F4125" i="6"/>
  <c r="E4126" i="6"/>
  <c r="F4126" i="6"/>
  <c r="E4127" i="6"/>
  <c r="F4127" i="6"/>
  <c r="E4128" i="6"/>
  <c r="F4128" i="6"/>
  <c r="E4129" i="6"/>
  <c r="F4129" i="6"/>
  <c r="E4130" i="6"/>
  <c r="F4130" i="6"/>
  <c r="E4131" i="6"/>
  <c r="F4131" i="6"/>
  <c r="E4132" i="6"/>
  <c r="F4132" i="6"/>
  <c r="E4133" i="6"/>
  <c r="F4133" i="6"/>
  <c r="E4134" i="6"/>
  <c r="F4134" i="6"/>
  <c r="E4135" i="6"/>
  <c r="F4135" i="6"/>
  <c r="E4136" i="6"/>
  <c r="F4136" i="6"/>
  <c r="E4137" i="6"/>
  <c r="F4137" i="6"/>
  <c r="E4138" i="6"/>
  <c r="F4138" i="6"/>
  <c r="E4139" i="6"/>
  <c r="F4139" i="6"/>
  <c r="E4140" i="6"/>
  <c r="F4140" i="6"/>
  <c r="E4141" i="6"/>
  <c r="F4141" i="6"/>
  <c r="E4142" i="6"/>
  <c r="F4142" i="6"/>
  <c r="E4143" i="6"/>
  <c r="F4143" i="6"/>
  <c r="E4144" i="6"/>
  <c r="F4144" i="6"/>
  <c r="E4145" i="6"/>
  <c r="F4145" i="6"/>
  <c r="E4146" i="6"/>
  <c r="F4146" i="6"/>
  <c r="E4147" i="6"/>
  <c r="F4147" i="6"/>
  <c r="E4148" i="6"/>
  <c r="F4148" i="6"/>
  <c r="E4149" i="6"/>
  <c r="F4149" i="6"/>
  <c r="E4150" i="6"/>
  <c r="F4150" i="6"/>
  <c r="E4151" i="6"/>
  <c r="F4151" i="6"/>
  <c r="E4152" i="6"/>
  <c r="F4152" i="6"/>
  <c r="E4153" i="6"/>
  <c r="F4153" i="6"/>
  <c r="E4154" i="6"/>
  <c r="F4154" i="6"/>
  <c r="E4155" i="6"/>
  <c r="F4155" i="6"/>
  <c r="E4156" i="6"/>
  <c r="F4156" i="6"/>
  <c r="E4157" i="6"/>
  <c r="F4157" i="6"/>
  <c r="E4158" i="6"/>
  <c r="F4158" i="6"/>
  <c r="E4159" i="6"/>
  <c r="F4159" i="6"/>
  <c r="E4160" i="6"/>
  <c r="F4160" i="6"/>
  <c r="E4161" i="6"/>
  <c r="F4161" i="6"/>
  <c r="E4162" i="6"/>
  <c r="F4162" i="6"/>
  <c r="E4163" i="6"/>
  <c r="F4163" i="6"/>
  <c r="E4164" i="6"/>
  <c r="F4164" i="6"/>
  <c r="E4165" i="6"/>
  <c r="F4165" i="6"/>
  <c r="E4166" i="6"/>
  <c r="F4166" i="6"/>
  <c r="E4167" i="6"/>
  <c r="F4167" i="6"/>
  <c r="E4168" i="6"/>
  <c r="F4168" i="6"/>
  <c r="E4169" i="6"/>
  <c r="F4169" i="6"/>
  <c r="E4170" i="6"/>
  <c r="F4170" i="6"/>
  <c r="E4171" i="6"/>
  <c r="F4171" i="6"/>
  <c r="E4172" i="6"/>
  <c r="F4172" i="6"/>
  <c r="E4173" i="6"/>
  <c r="F4173" i="6"/>
  <c r="E4174" i="6"/>
  <c r="F4174" i="6"/>
  <c r="E4175" i="6"/>
  <c r="F4175" i="6"/>
  <c r="E4176" i="6"/>
  <c r="F4176" i="6"/>
  <c r="E4177" i="6"/>
  <c r="F4177" i="6"/>
  <c r="E4178" i="6"/>
  <c r="F4178" i="6"/>
  <c r="E4179" i="6"/>
  <c r="F4179" i="6"/>
  <c r="E4180" i="6"/>
  <c r="F4180" i="6"/>
  <c r="E4181" i="6"/>
  <c r="F4181" i="6"/>
  <c r="E4182" i="6"/>
  <c r="F4182" i="6"/>
  <c r="E4183" i="6"/>
  <c r="F4183" i="6"/>
  <c r="E4184" i="6"/>
  <c r="F4184" i="6"/>
  <c r="E4185" i="6"/>
  <c r="F4185" i="6"/>
  <c r="E4186" i="6"/>
  <c r="F4186" i="6"/>
  <c r="E4187" i="6"/>
  <c r="F4187" i="6"/>
  <c r="E4188" i="6"/>
  <c r="F4188" i="6"/>
  <c r="E4189" i="6"/>
  <c r="F4189" i="6"/>
  <c r="E4190" i="6"/>
  <c r="F4190" i="6"/>
  <c r="E4191" i="6"/>
  <c r="F4191" i="6"/>
  <c r="E4192" i="6"/>
  <c r="F4192" i="6"/>
  <c r="E4193" i="6"/>
  <c r="F4193" i="6"/>
  <c r="E4194" i="6"/>
  <c r="F4194" i="6"/>
  <c r="E4195" i="6"/>
  <c r="F4195" i="6"/>
  <c r="E4196" i="6"/>
  <c r="F4196" i="6"/>
  <c r="E4197" i="6"/>
  <c r="F4197" i="6"/>
  <c r="E4198" i="6"/>
  <c r="F4198" i="6"/>
  <c r="E4199" i="6"/>
  <c r="F4199" i="6"/>
  <c r="E4200" i="6"/>
  <c r="F4200" i="6"/>
  <c r="E4201" i="6"/>
  <c r="F4201" i="6"/>
  <c r="E4202" i="6"/>
  <c r="F4202" i="6"/>
  <c r="E4203" i="6"/>
  <c r="F4203" i="6"/>
  <c r="E4204" i="6"/>
  <c r="F4204" i="6"/>
  <c r="E4205" i="6"/>
  <c r="F4205" i="6"/>
  <c r="E4206" i="6"/>
  <c r="F4206" i="6"/>
  <c r="E4207" i="6"/>
  <c r="F4207" i="6"/>
  <c r="E4208" i="6"/>
  <c r="F4208" i="6"/>
  <c r="E4209" i="6"/>
  <c r="F4209" i="6"/>
  <c r="E4210" i="6"/>
  <c r="F4210" i="6"/>
  <c r="E4211" i="6"/>
  <c r="F4211" i="6"/>
  <c r="E4212" i="6"/>
  <c r="F4212" i="6"/>
  <c r="E4213" i="6"/>
  <c r="F4213" i="6"/>
  <c r="E4214" i="6"/>
  <c r="F4214" i="6"/>
  <c r="E4215" i="6"/>
  <c r="F4215" i="6"/>
  <c r="E4216" i="6"/>
  <c r="F4216" i="6"/>
  <c r="E4217" i="6"/>
  <c r="F4217" i="6"/>
  <c r="E4218" i="6"/>
  <c r="F4218" i="6"/>
  <c r="E4219" i="6"/>
  <c r="F4219" i="6"/>
  <c r="E4220" i="6"/>
  <c r="F4220" i="6"/>
  <c r="E4221" i="6"/>
  <c r="F4221" i="6"/>
  <c r="E4222" i="6"/>
  <c r="F4222" i="6"/>
  <c r="E4223" i="6"/>
  <c r="F4223" i="6"/>
  <c r="E4224" i="6"/>
  <c r="F4224" i="6"/>
  <c r="E4225" i="6"/>
  <c r="F4225" i="6"/>
  <c r="E4226" i="6"/>
  <c r="F4226" i="6"/>
  <c r="E4227" i="6"/>
  <c r="F4227" i="6"/>
  <c r="E4228" i="6"/>
  <c r="F4228" i="6"/>
  <c r="E4229" i="6"/>
  <c r="F4229" i="6"/>
  <c r="E4230" i="6"/>
  <c r="F4230" i="6"/>
  <c r="E4231" i="6"/>
  <c r="F4231" i="6"/>
  <c r="E4232" i="6"/>
  <c r="F4232" i="6"/>
  <c r="E4233" i="6"/>
  <c r="F4233" i="6"/>
  <c r="E4234" i="6"/>
  <c r="F4234" i="6"/>
  <c r="E4235" i="6"/>
  <c r="F4235" i="6"/>
  <c r="E4236" i="6"/>
  <c r="F4236" i="6"/>
  <c r="E4237" i="6"/>
  <c r="F4237" i="6"/>
  <c r="E4238" i="6"/>
  <c r="F4238" i="6"/>
  <c r="E4239" i="6"/>
  <c r="F4239" i="6"/>
  <c r="E4240" i="6"/>
  <c r="F4240" i="6"/>
  <c r="E4241" i="6"/>
  <c r="F4241" i="6"/>
  <c r="E4242" i="6"/>
  <c r="F4242" i="6"/>
  <c r="E4243" i="6"/>
  <c r="F4243" i="6"/>
  <c r="E4244" i="6"/>
  <c r="F4244" i="6"/>
  <c r="E4245" i="6"/>
  <c r="F4245" i="6"/>
  <c r="E4246" i="6"/>
  <c r="F4246" i="6"/>
  <c r="E4247" i="6"/>
  <c r="F4247" i="6"/>
  <c r="E4248" i="6"/>
  <c r="F4248" i="6"/>
  <c r="E4249" i="6"/>
  <c r="F4249" i="6"/>
  <c r="E4250" i="6"/>
  <c r="F4250" i="6"/>
  <c r="E4251" i="6"/>
  <c r="F4251" i="6"/>
  <c r="E4252" i="6"/>
  <c r="F4252" i="6"/>
  <c r="E4253" i="6"/>
  <c r="F4253" i="6"/>
  <c r="E4254" i="6"/>
  <c r="F4254" i="6"/>
  <c r="E4255" i="6"/>
  <c r="F4255" i="6"/>
  <c r="E4256" i="6"/>
  <c r="F4256" i="6"/>
  <c r="E4257" i="6"/>
  <c r="F4257" i="6"/>
  <c r="E4258" i="6"/>
  <c r="F4258" i="6"/>
  <c r="E4259" i="6"/>
  <c r="F4259" i="6"/>
  <c r="E4260" i="6"/>
  <c r="F4260" i="6"/>
  <c r="E4261" i="6"/>
  <c r="F4261" i="6"/>
  <c r="E4262" i="6"/>
  <c r="F4262" i="6"/>
  <c r="E4263" i="6"/>
  <c r="F4263" i="6"/>
  <c r="E4264" i="6"/>
  <c r="F4264" i="6"/>
  <c r="E4265" i="6"/>
  <c r="F4265" i="6"/>
  <c r="E4266" i="6"/>
  <c r="F4266" i="6"/>
  <c r="E4267" i="6"/>
  <c r="F4267" i="6"/>
  <c r="E4268" i="6"/>
  <c r="F4268" i="6"/>
  <c r="E4269" i="6"/>
  <c r="F4269" i="6"/>
  <c r="E4270" i="6"/>
  <c r="F4270" i="6"/>
  <c r="E4271" i="6"/>
  <c r="F4271" i="6"/>
  <c r="E4272" i="6"/>
  <c r="F4272" i="6"/>
  <c r="E4273" i="6"/>
  <c r="F4273" i="6"/>
  <c r="E4274" i="6"/>
  <c r="F4274" i="6"/>
  <c r="E4275" i="6"/>
  <c r="F4275" i="6"/>
  <c r="E4276" i="6"/>
  <c r="F4276" i="6"/>
  <c r="E4277" i="6"/>
  <c r="F4277" i="6"/>
  <c r="E4278" i="6"/>
  <c r="F4278" i="6"/>
  <c r="E4279" i="6"/>
  <c r="F4279" i="6"/>
  <c r="E4280" i="6"/>
  <c r="F4280" i="6"/>
  <c r="E4281" i="6"/>
  <c r="F4281" i="6"/>
  <c r="E4282" i="6"/>
  <c r="F4282" i="6"/>
  <c r="E4283" i="6"/>
  <c r="F4283" i="6"/>
  <c r="E4284" i="6"/>
  <c r="F4284" i="6"/>
  <c r="E4285" i="6"/>
  <c r="F4285" i="6"/>
  <c r="E4286" i="6"/>
  <c r="F4286" i="6"/>
  <c r="E4287" i="6"/>
  <c r="F4287" i="6"/>
  <c r="E4288" i="6"/>
  <c r="F4288" i="6"/>
  <c r="E4289" i="6"/>
  <c r="F4289" i="6"/>
  <c r="E4290" i="6"/>
  <c r="F4290" i="6"/>
  <c r="E4291" i="6"/>
  <c r="F4291" i="6"/>
  <c r="E4292" i="6"/>
  <c r="F4292" i="6"/>
  <c r="E4293" i="6"/>
  <c r="F4293" i="6"/>
  <c r="E4294" i="6"/>
  <c r="F4294" i="6"/>
  <c r="E4295" i="6"/>
  <c r="F4295" i="6"/>
  <c r="E4296" i="6"/>
  <c r="F4296" i="6"/>
  <c r="E4297" i="6"/>
  <c r="F4297" i="6"/>
  <c r="E4298" i="6"/>
  <c r="F4298" i="6"/>
  <c r="E4299" i="6"/>
  <c r="F4299" i="6"/>
  <c r="E4300" i="6"/>
  <c r="F4300" i="6"/>
  <c r="E4301" i="6"/>
  <c r="F4301" i="6"/>
  <c r="E4302" i="6"/>
  <c r="F4302" i="6"/>
  <c r="E4303" i="6"/>
  <c r="F4303" i="6"/>
  <c r="E4304" i="6"/>
  <c r="F4304" i="6"/>
  <c r="E4305" i="6"/>
  <c r="F4305" i="6"/>
  <c r="E4306" i="6"/>
  <c r="F4306" i="6"/>
  <c r="E4307" i="6"/>
  <c r="F4307" i="6"/>
  <c r="E4308" i="6"/>
  <c r="F4308" i="6"/>
  <c r="E4309" i="6"/>
  <c r="F4309" i="6"/>
  <c r="E4310" i="6"/>
  <c r="F4310" i="6"/>
  <c r="E4311" i="6"/>
  <c r="F4311" i="6"/>
  <c r="E4312" i="6"/>
  <c r="F4312" i="6"/>
  <c r="E4313" i="6"/>
  <c r="F4313" i="6"/>
  <c r="E4314" i="6"/>
  <c r="F4314" i="6"/>
  <c r="E4315" i="6"/>
  <c r="F4315" i="6"/>
  <c r="E4316" i="6"/>
  <c r="F4316" i="6"/>
  <c r="E4317" i="6"/>
  <c r="F4317" i="6"/>
  <c r="E4318" i="6"/>
  <c r="F4318" i="6"/>
  <c r="E4319" i="6"/>
  <c r="F4319" i="6"/>
  <c r="E4320" i="6"/>
  <c r="F4320" i="6"/>
  <c r="E4321" i="6"/>
  <c r="F4321" i="6"/>
  <c r="E4322" i="6"/>
  <c r="F4322" i="6"/>
  <c r="E4323" i="6"/>
  <c r="F4323" i="6"/>
  <c r="E4324" i="6"/>
  <c r="F4324" i="6"/>
  <c r="E4325" i="6"/>
  <c r="F4325" i="6"/>
  <c r="E4326" i="6"/>
  <c r="F4326" i="6"/>
  <c r="E4327" i="6"/>
  <c r="F4327" i="6"/>
  <c r="E4328" i="6"/>
  <c r="F4328" i="6"/>
  <c r="E4329" i="6"/>
  <c r="F4329" i="6"/>
  <c r="E4330" i="6"/>
  <c r="F4330" i="6"/>
  <c r="E4331" i="6"/>
  <c r="F4331" i="6"/>
  <c r="E4332" i="6"/>
  <c r="F4332" i="6"/>
  <c r="E4333" i="6"/>
  <c r="F4333" i="6"/>
  <c r="E4334" i="6"/>
  <c r="F4334" i="6"/>
  <c r="E4335" i="6"/>
  <c r="F4335" i="6"/>
  <c r="E4336" i="6"/>
  <c r="F4336" i="6"/>
  <c r="E4337" i="6"/>
  <c r="F4337" i="6"/>
  <c r="E4338" i="6"/>
  <c r="F4338" i="6"/>
  <c r="E4339" i="6"/>
  <c r="F4339" i="6"/>
  <c r="E4340" i="6"/>
  <c r="F4340" i="6"/>
  <c r="E4341" i="6"/>
  <c r="F4341" i="6"/>
  <c r="E4342" i="6"/>
  <c r="F4342" i="6"/>
  <c r="E4343" i="6"/>
  <c r="F4343" i="6"/>
  <c r="E4344" i="6"/>
  <c r="F4344" i="6"/>
  <c r="E4345" i="6"/>
  <c r="F4345" i="6"/>
  <c r="E4346" i="6"/>
  <c r="F4346" i="6"/>
  <c r="E4347" i="6"/>
  <c r="F4347" i="6"/>
  <c r="E4348" i="6"/>
  <c r="F4348" i="6"/>
  <c r="E4349" i="6"/>
  <c r="F4349" i="6"/>
  <c r="E4350" i="6"/>
  <c r="F4350" i="6"/>
  <c r="E4351" i="6"/>
  <c r="F4351" i="6"/>
  <c r="E4352" i="6"/>
  <c r="F4352" i="6"/>
  <c r="E4353" i="6"/>
  <c r="F4353" i="6"/>
  <c r="E4354" i="6"/>
  <c r="F4354" i="6"/>
  <c r="E4355" i="6"/>
  <c r="F4355" i="6"/>
  <c r="E4356" i="6"/>
  <c r="F4356" i="6"/>
  <c r="E4357" i="6"/>
  <c r="F4357" i="6"/>
  <c r="E4358" i="6"/>
  <c r="F4358" i="6"/>
  <c r="E4359" i="6"/>
  <c r="F4359" i="6"/>
  <c r="E4360" i="6"/>
  <c r="F4360" i="6"/>
  <c r="E4361" i="6"/>
  <c r="F4361" i="6"/>
  <c r="E4362" i="6"/>
  <c r="F4362" i="6"/>
  <c r="E4363" i="6"/>
  <c r="F4363" i="6"/>
  <c r="E4364" i="6"/>
  <c r="F4364" i="6"/>
  <c r="E4365" i="6"/>
  <c r="F4365" i="6"/>
  <c r="E4366" i="6"/>
  <c r="F4366" i="6"/>
  <c r="E4367" i="6"/>
  <c r="F4367" i="6"/>
  <c r="E4368" i="6"/>
  <c r="F4368" i="6"/>
  <c r="E4369" i="6"/>
  <c r="F4369" i="6"/>
  <c r="E4370" i="6"/>
  <c r="F4370" i="6"/>
  <c r="E4371" i="6"/>
  <c r="F4371" i="6"/>
  <c r="E4372" i="6"/>
  <c r="F4372" i="6"/>
  <c r="E4373" i="6"/>
  <c r="F4373" i="6"/>
  <c r="E4374" i="6"/>
  <c r="F4374" i="6"/>
  <c r="E4375" i="6"/>
  <c r="F4375" i="6"/>
  <c r="E4376" i="6"/>
  <c r="F4376" i="6"/>
  <c r="E4377" i="6"/>
  <c r="F4377" i="6"/>
  <c r="E4378" i="6"/>
  <c r="F4378" i="6"/>
  <c r="E4379" i="6"/>
  <c r="F4379" i="6"/>
  <c r="E4380" i="6"/>
  <c r="F4380" i="6"/>
  <c r="E4381" i="6"/>
  <c r="F4381" i="6"/>
  <c r="E4382" i="6"/>
  <c r="F4382" i="6"/>
  <c r="E4383" i="6"/>
  <c r="F4383" i="6"/>
  <c r="E4384" i="6"/>
  <c r="F4384" i="6"/>
  <c r="E4385" i="6"/>
  <c r="F4385" i="6"/>
  <c r="E4386" i="6"/>
  <c r="F4386" i="6"/>
  <c r="E4387" i="6"/>
  <c r="F4387" i="6"/>
  <c r="E4388" i="6"/>
  <c r="F4388" i="6"/>
  <c r="E4389" i="6"/>
  <c r="F4389" i="6"/>
  <c r="E4390" i="6"/>
  <c r="F4390" i="6"/>
  <c r="E4391" i="6"/>
  <c r="F4391" i="6"/>
  <c r="E4392" i="6"/>
  <c r="F4392" i="6"/>
  <c r="E4393" i="6"/>
  <c r="F4393" i="6"/>
  <c r="E4394" i="6"/>
  <c r="F4394" i="6"/>
  <c r="E4395" i="6"/>
  <c r="F4395" i="6"/>
  <c r="E4396" i="6"/>
  <c r="F4396" i="6"/>
  <c r="E4397" i="6"/>
  <c r="F4397" i="6"/>
  <c r="E4398" i="6"/>
  <c r="F4398" i="6"/>
  <c r="E4399" i="6"/>
  <c r="F4399" i="6"/>
  <c r="E4400" i="6"/>
  <c r="F4400" i="6"/>
  <c r="E4401" i="6"/>
  <c r="F4401" i="6"/>
  <c r="E4402" i="6"/>
  <c r="F4402" i="6"/>
  <c r="E4403" i="6"/>
  <c r="F4403" i="6"/>
  <c r="E4404" i="6"/>
  <c r="F4404" i="6"/>
  <c r="E4405" i="6"/>
  <c r="F4405" i="6"/>
  <c r="E4406" i="6"/>
  <c r="F4406" i="6"/>
  <c r="E4407" i="6"/>
  <c r="F4407" i="6"/>
  <c r="E4408" i="6"/>
  <c r="F4408" i="6"/>
  <c r="E4409" i="6"/>
  <c r="F4409" i="6"/>
  <c r="E4410" i="6"/>
  <c r="F4410" i="6"/>
  <c r="E4411" i="6"/>
  <c r="F4411" i="6"/>
  <c r="E4412" i="6"/>
  <c r="F4412" i="6"/>
  <c r="E4413" i="6"/>
  <c r="F4413" i="6"/>
  <c r="E4414" i="6"/>
  <c r="F4414" i="6"/>
  <c r="E4415" i="6"/>
  <c r="F4415" i="6"/>
  <c r="E4416" i="6"/>
  <c r="F4416" i="6"/>
  <c r="E4417" i="6"/>
  <c r="F4417" i="6"/>
  <c r="E4418" i="6"/>
  <c r="F4418" i="6"/>
  <c r="E4419" i="6"/>
  <c r="F4419" i="6"/>
  <c r="E4420" i="6"/>
  <c r="F4420" i="6"/>
  <c r="E4421" i="6"/>
  <c r="F4421" i="6"/>
  <c r="E4422" i="6"/>
  <c r="F4422" i="6"/>
  <c r="E4423" i="6"/>
  <c r="F4423" i="6"/>
  <c r="E4424" i="6"/>
  <c r="F4424" i="6"/>
  <c r="E4425" i="6"/>
  <c r="F4425" i="6"/>
  <c r="E4426" i="6"/>
  <c r="F4426" i="6"/>
  <c r="E4427" i="6"/>
  <c r="F4427" i="6"/>
  <c r="E4428" i="6"/>
  <c r="F4428" i="6"/>
  <c r="E4429" i="6"/>
  <c r="F4429" i="6"/>
  <c r="E4430" i="6"/>
  <c r="F4430" i="6"/>
  <c r="E4431" i="6"/>
  <c r="F4431" i="6"/>
  <c r="E4432" i="6"/>
  <c r="F4432" i="6"/>
  <c r="E4433" i="6"/>
  <c r="F4433" i="6"/>
  <c r="E4434" i="6"/>
  <c r="F4434" i="6"/>
  <c r="E4435" i="6"/>
  <c r="F4435" i="6"/>
  <c r="E4436" i="6"/>
  <c r="F4436" i="6"/>
  <c r="E4437" i="6"/>
  <c r="F4437" i="6"/>
  <c r="E4438" i="6"/>
  <c r="F4438" i="6"/>
  <c r="E4439" i="6"/>
  <c r="F4439" i="6"/>
  <c r="E4440" i="6"/>
  <c r="F4440" i="6"/>
  <c r="E4441" i="6"/>
  <c r="F4441" i="6"/>
  <c r="E4442" i="6"/>
  <c r="F4442" i="6"/>
  <c r="E4443" i="6"/>
  <c r="F4443" i="6"/>
  <c r="E4444" i="6"/>
  <c r="F4444" i="6"/>
  <c r="E4445" i="6"/>
  <c r="F4445" i="6"/>
  <c r="E4446" i="6"/>
  <c r="F4446" i="6"/>
  <c r="E4447" i="6"/>
  <c r="F4447" i="6"/>
  <c r="E4448" i="6"/>
  <c r="F4448" i="6"/>
  <c r="E4449" i="6"/>
  <c r="F4449" i="6"/>
  <c r="E4450" i="6"/>
  <c r="F4450" i="6"/>
  <c r="E4451" i="6"/>
  <c r="F4451" i="6"/>
  <c r="E4452" i="6"/>
  <c r="F4452" i="6"/>
  <c r="E4453" i="6"/>
  <c r="F4453" i="6"/>
  <c r="E4454" i="6"/>
  <c r="F4454" i="6"/>
  <c r="E4455" i="6"/>
  <c r="F4455" i="6"/>
  <c r="E4456" i="6"/>
  <c r="F4456" i="6"/>
  <c r="E4457" i="6"/>
  <c r="F4457" i="6"/>
  <c r="E4458" i="6"/>
  <c r="F4458" i="6"/>
  <c r="E4459" i="6"/>
  <c r="F4459" i="6"/>
  <c r="E4460" i="6"/>
  <c r="F4460" i="6"/>
  <c r="E4461" i="6"/>
  <c r="F4461" i="6"/>
  <c r="E4462" i="6"/>
  <c r="F4462" i="6"/>
  <c r="E4463" i="6"/>
  <c r="F4463" i="6"/>
  <c r="E4464" i="6"/>
  <c r="F4464" i="6"/>
  <c r="E4465" i="6"/>
  <c r="F4465" i="6"/>
  <c r="E4466" i="6"/>
  <c r="F4466" i="6"/>
  <c r="E4467" i="6"/>
  <c r="F4467" i="6"/>
  <c r="E4468" i="6"/>
  <c r="F4468" i="6"/>
  <c r="E4469" i="6"/>
  <c r="F4469" i="6"/>
  <c r="E4470" i="6"/>
  <c r="F4470" i="6"/>
  <c r="E4471" i="6"/>
  <c r="F4471" i="6"/>
  <c r="E4472" i="6"/>
  <c r="F4472" i="6"/>
  <c r="E4473" i="6"/>
  <c r="F4473" i="6"/>
  <c r="E4474" i="6"/>
  <c r="F4474" i="6"/>
  <c r="E4475" i="6"/>
  <c r="F4475" i="6"/>
  <c r="E4476" i="6"/>
  <c r="F4476" i="6"/>
  <c r="E4477" i="6"/>
  <c r="F4477" i="6"/>
  <c r="E4478" i="6"/>
  <c r="F4478" i="6"/>
  <c r="E4479" i="6"/>
  <c r="F4479" i="6"/>
  <c r="E4480" i="6"/>
  <c r="F4480" i="6"/>
  <c r="E4481" i="6"/>
  <c r="F4481" i="6"/>
  <c r="E4482" i="6"/>
  <c r="F4482" i="6"/>
  <c r="E4483" i="6"/>
  <c r="F4483" i="6"/>
  <c r="E4484" i="6"/>
  <c r="F4484" i="6"/>
  <c r="E4485" i="6"/>
  <c r="F4485" i="6"/>
  <c r="E4486" i="6"/>
  <c r="F4486" i="6"/>
  <c r="E4487" i="6"/>
  <c r="F4487" i="6"/>
  <c r="E4488" i="6"/>
  <c r="F4488" i="6"/>
  <c r="E4489" i="6"/>
  <c r="F4489" i="6"/>
  <c r="E4490" i="6"/>
  <c r="F4490" i="6"/>
  <c r="E4491" i="6"/>
  <c r="F4491" i="6"/>
  <c r="E4492" i="6"/>
  <c r="F4492" i="6"/>
  <c r="E4493" i="6"/>
  <c r="F4493" i="6"/>
  <c r="E4494" i="6"/>
  <c r="F4494" i="6"/>
  <c r="E4495" i="6"/>
  <c r="F4495" i="6"/>
  <c r="E4496" i="6"/>
  <c r="F4496" i="6"/>
  <c r="E4497" i="6"/>
  <c r="F4497" i="6"/>
  <c r="E4498" i="6"/>
  <c r="F4498" i="6"/>
  <c r="E4499" i="6"/>
  <c r="F4499" i="6"/>
  <c r="E4500" i="6"/>
  <c r="F4500" i="6"/>
  <c r="E4501" i="6"/>
  <c r="F4501" i="6"/>
  <c r="E4502" i="6"/>
  <c r="F4502" i="6"/>
  <c r="E4503" i="6"/>
  <c r="F4503" i="6"/>
  <c r="E4504" i="6"/>
  <c r="F4504" i="6"/>
  <c r="E4505" i="6"/>
  <c r="F4505" i="6"/>
  <c r="E4506" i="6"/>
  <c r="F4506" i="6"/>
  <c r="E4507" i="6"/>
  <c r="F4507" i="6"/>
  <c r="E4508" i="6"/>
  <c r="F4508" i="6"/>
  <c r="E4509" i="6"/>
  <c r="F4509" i="6"/>
  <c r="E4510" i="6"/>
  <c r="F4510" i="6"/>
  <c r="E4511" i="6"/>
  <c r="F4511" i="6"/>
  <c r="E4512" i="6"/>
  <c r="F4512" i="6"/>
  <c r="E4513" i="6"/>
  <c r="F4513" i="6"/>
  <c r="E4514" i="6"/>
  <c r="F4514" i="6"/>
  <c r="E4515" i="6"/>
  <c r="F4515" i="6"/>
  <c r="E4516" i="6"/>
  <c r="F4516" i="6"/>
  <c r="E4517" i="6"/>
  <c r="F4517" i="6"/>
  <c r="E4518" i="6"/>
  <c r="F4518" i="6"/>
  <c r="E4519" i="6"/>
  <c r="F4519" i="6"/>
  <c r="E4520" i="6"/>
  <c r="F4520" i="6"/>
  <c r="E4521" i="6"/>
  <c r="F4521" i="6"/>
  <c r="E4522" i="6"/>
  <c r="F4522" i="6"/>
  <c r="E4523" i="6"/>
  <c r="F4523" i="6"/>
  <c r="E4524" i="6"/>
  <c r="F4524" i="6"/>
  <c r="E4525" i="6"/>
  <c r="F4525" i="6"/>
  <c r="E4526" i="6"/>
  <c r="F4526" i="6"/>
  <c r="E4527" i="6"/>
  <c r="F4527" i="6"/>
  <c r="E4528" i="6"/>
  <c r="F4528" i="6"/>
  <c r="E4529" i="6"/>
  <c r="F4529" i="6"/>
  <c r="E4530" i="6"/>
  <c r="F4530" i="6"/>
  <c r="E4531" i="6"/>
  <c r="F4531" i="6"/>
  <c r="E4532" i="6"/>
  <c r="F4532" i="6"/>
  <c r="E4533" i="6"/>
  <c r="F4533" i="6"/>
  <c r="E4534" i="6"/>
  <c r="F4534" i="6"/>
  <c r="E4535" i="6"/>
  <c r="F4535" i="6"/>
  <c r="E4536" i="6"/>
  <c r="F4536" i="6"/>
  <c r="E4537" i="6"/>
  <c r="F4537" i="6"/>
  <c r="E4538" i="6"/>
  <c r="F4538" i="6"/>
  <c r="E4539" i="6"/>
  <c r="F4539" i="6"/>
  <c r="E4540" i="6"/>
  <c r="F4540" i="6"/>
  <c r="E4541" i="6"/>
  <c r="F4541" i="6"/>
  <c r="E4542" i="6"/>
  <c r="F4542" i="6"/>
  <c r="E4543" i="6"/>
  <c r="F4543" i="6"/>
  <c r="E4544" i="6"/>
  <c r="F4544" i="6"/>
  <c r="E4545" i="6"/>
  <c r="F4545" i="6"/>
  <c r="E4546" i="6"/>
  <c r="F4546" i="6"/>
  <c r="E4547" i="6"/>
  <c r="F4547" i="6"/>
  <c r="E4548" i="6"/>
  <c r="F4548" i="6"/>
  <c r="E4549" i="6"/>
  <c r="F4549" i="6"/>
  <c r="E4550" i="6"/>
  <c r="F4550" i="6"/>
  <c r="E4551" i="6"/>
  <c r="F4551" i="6"/>
  <c r="E4552" i="6"/>
  <c r="F4552" i="6"/>
  <c r="E4553" i="6"/>
  <c r="F4553" i="6"/>
  <c r="E4554" i="6"/>
  <c r="F4554" i="6"/>
  <c r="E4555" i="6"/>
  <c r="F4555" i="6"/>
  <c r="E4556" i="6"/>
  <c r="F4556" i="6"/>
  <c r="E4557" i="6"/>
  <c r="F4557" i="6"/>
  <c r="E4558" i="6"/>
  <c r="F4558" i="6"/>
  <c r="E4559" i="6"/>
  <c r="F4559" i="6"/>
  <c r="E4560" i="6"/>
  <c r="F4560" i="6"/>
  <c r="E4561" i="6"/>
  <c r="F4561" i="6"/>
  <c r="E4562" i="6"/>
  <c r="F4562" i="6"/>
  <c r="E4563" i="6"/>
  <c r="F4563" i="6"/>
  <c r="E4564" i="6"/>
  <c r="F4564" i="6"/>
  <c r="E4565" i="6"/>
  <c r="F4565" i="6"/>
  <c r="E4566" i="6"/>
  <c r="F4566" i="6"/>
  <c r="E4567" i="6"/>
  <c r="F4567" i="6"/>
  <c r="E4568" i="6"/>
  <c r="F4568" i="6"/>
  <c r="E4569" i="6"/>
  <c r="F4569" i="6"/>
  <c r="E4570" i="6"/>
  <c r="F4570" i="6"/>
  <c r="E4571" i="6"/>
  <c r="F4571" i="6"/>
  <c r="E4572" i="6"/>
  <c r="F4572" i="6"/>
  <c r="E4573" i="6"/>
  <c r="F4573" i="6"/>
  <c r="E4574" i="6"/>
  <c r="F4574" i="6"/>
  <c r="E4575" i="6"/>
  <c r="F4575" i="6"/>
  <c r="E4576" i="6"/>
  <c r="F4576" i="6"/>
  <c r="E4577" i="6"/>
  <c r="F4577" i="6"/>
  <c r="E4578" i="6"/>
  <c r="F4578" i="6"/>
  <c r="E4579" i="6"/>
  <c r="F4579" i="6"/>
  <c r="E4580" i="6"/>
  <c r="F4580" i="6"/>
  <c r="E4581" i="6"/>
  <c r="F4581" i="6"/>
  <c r="E4582" i="6"/>
  <c r="F4582" i="6"/>
  <c r="E4583" i="6"/>
  <c r="F4583" i="6"/>
  <c r="E4584" i="6"/>
  <c r="F4584" i="6"/>
  <c r="E4585" i="6"/>
  <c r="F4585" i="6"/>
  <c r="E4586" i="6"/>
  <c r="F4586" i="6"/>
  <c r="E4587" i="6"/>
  <c r="F4587" i="6"/>
  <c r="E4588" i="6"/>
  <c r="F4588" i="6"/>
  <c r="E4589" i="6"/>
  <c r="F4589" i="6"/>
  <c r="E4590" i="6"/>
  <c r="F4590" i="6"/>
  <c r="E4591" i="6"/>
  <c r="F4591" i="6"/>
  <c r="E4592" i="6"/>
  <c r="F4592" i="6"/>
  <c r="E4593" i="6"/>
  <c r="F4593" i="6"/>
  <c r="E4594" i="6"/>
  <c r="F4594" i="6"/>
  <c r="E4595" i="6"/>
  <c r="F4595" i="6"/>
  <c r="E4596" i="6"/>
  <c r="F4596" i="6"/>
  <c r="E4597" i="6"/>
  <c r="F4597" i="6"/>
  <c r="E4598" i="6"/>
  <c r="F4598" i="6"/>
  <c r="E4599" i="6"/>
  <c r="F4599" i="6"/>
  <c r="E4600" i="6"/>
  <c r="F4600" i="6"/>
  <c r="E4601" i="6"/>
  <c r="F4601" i="6"/>
  <c r="E4602" i="6"/>
  <c r="F4602" i="6"/>
  <c r="E4603" i="6"/>
  <c r="F4603" i="6"/>
  <c r="E4604" i="6"/>
  <c r="F4604" i="6"/>
  <c r="E4605" i="6"/>
  <c r="F4605" i="6"/>
  <c r="E4606" i="6"/>
  <c r="F4606" i="6"/>
  <c r="E4607" i="6"/>
  <c r="F4607" i="6"/>
  <c r="E4608" i="6"/>
  <c r="F4608" i="6"/>
  <c r="E4609" i="6"/>
  <c r="F4609" i="6"/>
  <c r="E4610" i="6"/>
  <c r="F4610" i="6"/>
  <c r="E4611" i="6"/>
  <c r="F4611" i="6"/>
  <c r="E4612" i="6"/>
  <c r="F4612" i="6"/>
  <c r="E4613" i="6"/>
  <c r="F4613" i="6"/>
  <c r="E4614" i="6"/>
  <c r="F4614" i="6"/>
  <c r="E4615" i="6"/>
  <c r="F4615" i="6"/>
  <c r="E4616" i="6"/>
  <c r="F4616" i="6"/>
  <c r="E4617" i="6"/>
  <c r="F4617" i="6"/>
  <c r="E4618" i="6"/>
  <c r="F4618" i="6"/>
  <c r="E4619" i="6"/>
  <c r="F4619" i="6"/>
  <c r="E4620" i="6"/>
  <c r="F4620" i="6"/>
  <c r="E4621" i="6"/>
  <c r="F4621" i="6"/>
  <c r="E4622" i="6"/>
  <c r="F4622" i="6"/>
  <c r="E4623" i="6"/>
  <c r="F4623" i="6"/>
  <c r="E4624" i="6"/>
  <c r="F4624" i="6"/>
  <c r="E4625" i="6"/>
  <c r="F4625" i="6"/>
  <c r="E4626" i="6"/>
  <c r="F4626" i="6"/>
  <c r="E4627" i="6"/>
  <c r="F4627" i="6"/>
  <c r="E4628" i="6"/>
  <c r="F4628" i="6"/>
  <c r="E4629" i="6"/>
  <c r="F4629" i="6"/>
  <c r="E4630" i="6"/>
  <c r="F4630" i="6"/>
  <c r="E4631" i="6"/>
  <c r="F4631" i="6"/>
  <c r="E4632" i="6"/>
  <c r="F4632" i="6"/>
  <c r="E4633" i="6"/>
  <c r="F4633" i="6"/>
  <c r="E4634" i="6"/>
  <c r="F4634" i="6"/>
  <c r="E4635" i="6"/>
  <c r="F4635" i="6"/>
  <c r="E4636" i="6"/>
  <c r="F4636" i="6"/>
  <c r="E4637" i="6"/>
  <c r="F4637" i="6"/>
  <c r="E4638" i="6"/>
  <c r="F4638" i="6"/>
  <c r="E4639" i="6"/>
  <c r="F4639" i="6"/>
  <c r="E4640" i="6"/>
  <c r="F4640" i="6"/>
  <c r="E4641" i="6"/>
  <c r="F4641" i="6"/>
  <c r="E4642" i="6"/>
  <c r="F4642" i="6"/>
  <c r="E4643" i="6"/>
  <c r="F4643" i="6"/>
  <c r="E4644" i="6"/>
  <c r="F4644" i="6"/>
  <c r="E4645" i="6"/>
  <c r="F4645" i="6"/>
  <c r="E4646" i="6"/>
  <c r="F4646" i="6"/>
  <c r="E4647" i="6"/>
  <c r="F4647" i="6"/>
  <c r="E4648" i="6"/>
  <c r="F4648" i="6"/>
  <c r="E4649" i="6"/>
  <c r="F4649" i="6"/>
  <c r="E4650" i="6"/>
  <c r="F4650" i="6"/>
  <c r="E4651" i="6"/>
  <c r="F4651" i="6"/>
  <c r="E4652" i="6"/>
  <c r="F4652" i="6"/>
  <c r="E4653" i="6"/>
  <c r="F4653" i="6"/>
  <c r="E4654" i="6"/>
  <c r="F4654" i="6"/>
  <c r="E4655" i="6"/>
  <c r="F4655" i="6"/>
  <c r="E4656" i="6"/>
  <c r="F4656" i="6"/>
  <c r="E4657" i="6"/>
  <c r="F4657" i="6"/>
  <c r="E4658" i="6"/>
  <c r="F4658" i="6"/>
  <c r="E4659" i="6"/>
  <c r="F4659" i="6"/>
  <c r="E4660" i="6"/>
  <c r="F4660" i="6"/>
  <c r="E4661" i="6"/>
  <c r="F4661" i="6"/>
  <c r="E4662" i="6"/>
  <c r="F4662" i="6"/>
  <c r="E4663" i="6"/>
  <c r="F4663" i="6"/>
  <c r="E4664" i="6"/>
  <c r="F4664" i="6"/>
  <c r="E4665" i="6"/>
  <c r="F4665" i="6"/>
  <c r="E4666" i="6"/>
  <c r="F4666" i="6"/>
  <c r="E4667" i="6"/>
  <c r="F4667" i="6"/>
  <c r="E4668" i="6"/>
  <c r="F4668" i="6"/>
  <c r="E4669" i="6"/>
  <c r="F4669" i="6"/>
  <c r="E4670" i="6"/>
  <c r="F4670" i="6"/>
  <c r="E4671" i="6"/>
  <c r="F4671" i="6"/>
  <c r="E4672" i="6"/>
  <c r="F4672" i="6"/>
  <c r="E4673" i="6"/>
  <c r="F4673" i="6"/>
  <c r="E4674" i="6"/>
  <c r="F4674" i="6"/>
  <c r="E4675" i="6"/>
  <c r="F4675" i="6"/>
  <c r="E4676" i="6"/>
  <c r="F4676" i="6"/>
  <c r="E4677" i="6"/>
  <c r="F4677" i="6"/>
  <c r="E4678" i="6"/>
  <c r="F4678" i="6"/>
  <c r="E4679" i="6"/>
  <c r="F4679" i="6"/>
  <c r="E4680" i="6"/>
  <c r="F4680" i="6"/>
  <c r="E4681" i="6"/>
  <c r="F4681" i="6"/>
  <c r="E4682" i="6"/>
  <c r="F4682" i="6"/>
  <c r="E4683" i="6"/>
  <c r="F4683" i="6"/>
  <c r="E4684" i="6"/>
  <c r="F4684" i="6"/>
  <c r="E4685" i="6"/>
  <c r="F4685" i="6"/>
  <c r="E4686" i="6"/>
  <c r="F4686" i="6"/>
  <c r="E4687" i="6"/>
  <c r="F4687" i="6"/>
  <c r="E4688" i="6"/>
  <c r="F4688" i="6"/>
  <c r="E4689" i="6"/>
  <c r="F4689" i="6"/>
  <c r="E4690" i="6"/>
  <c r="F4690" i="6"/>
  <c r="E4691" i="6"/>
  <c r="F4691" i="6"/>
  <c r="E4692" i="6"/>
  <c r="F4692" i="6"/>
  <c r="E4693" i="6"/>
  <c r="F4693" i="6"/>
  <c r="E4694" i="6"/>
  <c r="F4694" i="6"/>
  <c r="E4695" i="6"/>
  <c r="F4695" i="6"/>
  <c r="E4696" i="6"/>
  <c r="F4696" i="6"/>
  <c r="E4697" i="6"/>
  <c r="F4697" i="6"/>
  <c r="E4698" i="6"/>
  <c r="F4698" i="6"/>
  <c r="E4699" i="6"/>
  <c r="F4699" i="6"/>
  <c r="E4700" i="6"/>
  <c r="F4700" i="6"/>
  <c r="E4701" i="6"/>
  <c r="F4701" i="6"/>
  <c r="E4702" i="6"/>
  <c r="F4702" i="6"/>
  <c r="E4703" i="6"/>
  <c r="F4703" i="6"/>
  <c r="E4704" i="6"/>
  <c r="F4704" i="6"/>
  <c r="E4705" i="6"/>
  <c r="F4705" i="6"/>
  <c r="E4706" i="6"/>
  <c r="F4706" i="6"/>
  <c r="E4707" i="6"/>
  <c r="F4707" i="6"/>
  <c r="E4708" i="6"/>
  <c r="F4708" i="6"/>
  <c r="E4709" i="6"/>
  <c r="F4709" i="6"/>
  <c r="E4710" i="6"/>
  <c r="F4710" i="6"/>
  <c r="E4711" i="6"/>
  <c r="F4711" i="6"/>
  <c r="E4712" i="6"/>
  <c r="F4712" i="6"/>
  <c r="E4713" i="6"/>
  <c r="F4713" i="6"/>
  <c r="E4714" i="6"/>
  <c r="F4714" i="6"/>
  <c r="E4715" i="6"/>
  <c r="F4715" i="6"/>
  <c r="E4716" i="6"/>
  <c r="F4716" i="6"/>
  <c r="E4717" i="6"/>
  <c r="F4717" i="6"/>
  <c r="E4718" i="6"/>
  <c r="F4718" i="6"/>
  <c r="E4719" i="6"/>
  <c r="F4719" i="6"/>
  <c r="E4720" i="6"/>
  <c r="F4720" i="6"/>
  <c r="E4721" i="6"/>
  <c r="F4721" i="6"/>
  <c r="E4722" i="6"/>
  <c r="F4722" i="6"/>
  <c r="E4723" i="6"/>
  <c r="F4723" i="6"/>
  <c r="E4724" i="6"/>
  <c r="F4724" i="6"/>
  <c r="E4725" i="6"/>
  <c r="F4725" i="6"/>
  <c r="E4726" i="6"/>
  <c r="F4726" i="6"/>
  <c r="E4727" i="6"/>
  <c r="F4727" i="6"/>
  <c r="E4728" i="6"/>
  <c r="F4728" i="6"/>
  <c r="E4729" i="6"/>
  <c r="F4729" i="6"/>
  <c r="E4730" i="6"/>
  <c r="F4730" i="6"/>
  <c r="E4731" i="6"/>
  <c r="F4731" i="6"/>
  <c r="E4732" i="6"/>
  <c r="F4732" i="6"/>
  <c r="E4733" i="6"/>
  <c r="F4733" i="6"/>
  <c r="E4734" i="6"/>
  <c r="F4734" i="6"/>
  <c r="E4735" i="6"/>
  <c r="F4735" i="6"/>
  <c r="E4736" i="6"/>
  <c r="F4736" i="6"/>
  <c r="E4737" i="6"/>
  <c r="F4737" i="6"/>
  <c r="E4738" i="6"/>
  <c r="F4738" i="6"/>
  <c r="E4739" i="6"/>
  <c r="F4739" i="6"/>
  <c r="E4740" i="6"/>
  <c r="F4740" i="6"/>
  <c r="E4741" i="6"/>
  <c r="F4741" i="6"/>
  <c r="E4742" i="6"/>
  <c r="F4742" i="6"/>
  <c r="E4743" i="6"/>
  <c r="F4743" i="6"/>
  <c r="E4744" i="6"/>
  <c r="F4744" i="6"/>
  <c r="E4745" i="6"/>
  <c r="F4745" i="6"/>
  <c r="E4746" i="6"/>
  <c r="F4746" i="6"/>
  <c r="E4747" i="6"/>
  <c r="F4747" i="6"/>
  <c r="E4748" i="6"/>
  <c r="F4748" i="6"/>
  <c r="E4749" i="6"/>
  <c r="F4749" i="6"/>
  <c r="E4750" i="6"/>
  <c r="F4750" i="6"/>
  <c r="E4751" i="6"/>
  <c r="F4751" i="6"/>
  <c r="E4752" i="6"/>
  <c r="F4752" i="6"/>
  <c r="E4753" i="6"/>
  <c r="F4753" i="6"/>
  <c r="E4754" i="6"/>
  <c r="F4754" i="6"/>
  <c r="E4755" i="6"/>
  <c r="F4755" i="6"/>
  <c r="E4756" i="6"/>
  <c r="F4756" i="6"/>
  <c r="E4757" i="6"/>
  <c r="F4757" i="6"/>
  <c r="E4758" i="6"/>
  <c r="F4758" i="6"/>
  <c r="E4759" i="6"/>
  <c r="F4759" i="6"/>
  <c r="E4760" i="6"/>
  <c r="F4760" i="6"/>
  <c r="E4761" i="6"/>
  <c r="F4761" i="6"/>
  <c r="E4762" i="6"/>
  <c r="F4762" i="6"/>
  <c r="E4763" i="6"/>
  <c r="F4763" i="6"/>
  <c r="E4764" i="6"/>
  <c r="F4764" i="6"/>
  <c r="E4765" i="6"/>
  <c r="F4765" i="6"/>
  <c r="E4766" i="6"/>
  <c r="F4766" i="6"/>
  <c r="E4767" i="6"/>
  <c r="F4767" i="6"/>
  <c r="E4768" i="6"/>
  <c r="F4768" i="6"/>
  <c r="E4769" i="6"/>
  <c r="F4769" i="6"/>
  <c r="E4770" i="6"/>
  <c r="F4770" i="6"/>
  <c r="E4771" i="6"/>
  <c r="F4771" i="6"/>
  <c r="E4772" i="6"/>
  <c r="F4772" i="6"/>
  <c r="E4773" i="6"/>
  <c r="F4773" i="6"/>
  <c r="E4774" i="6"/>
  <c r="F4774" i="6"/>
  <c r="E4775" i="6"/>
  <c r="F4775" i="6"/>
  <c r="E4776" i="6"/>
  <c r="F4776" i="6"/>
  <c r="E4777" i="6"/>
  <c r="F4777" i="6"/>
  <c r="E4778" i="6"/>
  <c r="F4778" i="6"/>
  <c r="E4779" i="6"/>
  <c r="F4779" i="6"/>
  <c r="E4780" i="6"/>
  <c r="F4780" i="6"/>
  <c r="E4781" i="6"/>
  <c r="F4781" i="6"/>
  <c r="E4782" i="6"/>
  <c r="F4782" i="6"/>
  <c r="E4783" i="6"/>
  <c r="F4783" i="6"/>
  <c r="E4784" i="6"/>
  <c r="F4784" i="6"/>
  <c r="E4785" i="6"/>
  <c r="F4785" i="6"/>
  <c r="E4786" i="6"/>
  <c r="F4786" i="6"/>
  <c r="E4787" i="6"/>
  <c r="F4787" i="6"/>
  <c r="E4788" i="6"/>
  <c r="F4788" i="6"/>
  <c r="E4789" i="6"/>
  <c r="F4789" i="6"/>
  <c r="E4790" i="6"/>
  <c r="F4790" i="6"/>
  <c r="E4791" i="6"/>
  <c r="F4791" i="6"/>
  <c r="E4792" i="6"/>
  <c r="F4792" i="6"/>
  <c r="E4793" i="6"/>
  <c r="F4793" i="6"/>
  <c r="E4794" i="6"/>
  <c r="F4794" i="6"/>
  <c r="E4795" i="6"/>
  <c r="F4795" i="6"/>
  <c r="E4796" i="6"/>
  <c r="F4796" i="6"/>
  <c r="E4797" i="6"/>
  <c r="F4797" i="6"/>
  <c r="E4798" i="6"/>
  <c r="F4798" i="6"/>
  <c r="E4799" i="6"/>
  <c r="F4799" i="6"/>
  <c r="E4800" i="6"/>
  <c r="F4800" i="6"/>
  <c r="E4801" i="6"/>
  <c r="F4801" i="6"/>
  <c r="E4802" i="6"/>
  <c r="F4802" i="6"/>
  <c r="E4803" i="6"/>
  <c r="F4803" i="6"/>
  <c r="E4804" i="6"/>
  <c r="F4804" i="6"/>
  <c r="E4805" i="6"/>
  <c r="F4805" i="6"/>
  <c r="E4806" i="6"/>
  <c r="F4806" i="6"/>
  <c r="E4807" i="6"/>
  <c r="F4807" i="6"/>
  <c r="E4808" i="6"/>
  <c r="F4808" i="6"/>
  <c r="E4809" i="6"/>
  <c r="F4809" i="6"/>
  <c r="E4810" i="6"/>
  <c r="F4810" i="6"/>
  <c r="E4811" i="6"/>
  <c r="F4811" i="6"/>
  <c r="E4812" i="6"/>
  <c r="F4812" i="6"/>
  <c r="E4813" i="6"/>
  <c r="F4813" i="6"/>
  <c r="E4814" i="6"/>
  <c r="F4814" i="6"/>
  <c r="E4815" i="6"/>
  <c r="F4815" i="6"/>
  <c r="E4816" i="6"/>
  <c r="F4816" i="6"/>
  <c r="E4817" i="6"/>
  <c r="F4817" i="6"/>
  <c r="E4818" i="6"/>
  <c r="F4818" i="6"/>
  <c r="E4819" i="6"/>
  <c r="F4819" i="6"/>
  <c r="E4820" i="6"/>
  <c r="F4820" i="6"/>
  <c r="E4821" i="6"/>
  <c r="F4821" i="6"/>
  <c r="E4822" i="6"/>
  <c r="F4822" i="6"/>
  <c r="E4823" i="6"/>
  <c r="F4823" i="6"/>
  <c r="E4824" i="6"/>
  <c r="F4824" i="6"/>
  <c r="E4825" i="6"/>
  <c r="F4825" i="6"/>
  <c r="E4826" i="6"/>
  <c r="F4826" i="6"/>
  <c r="E4827" i="6"/>
  <c r="F4827" i="6"/>
  <c r="E4828" i="6"/>
  <c r="F4828" i="6"/>
  <c r="E4829" i="6"/>
  <c r="F4829" i="6"/>
  <c r="E4830" i="6"/>
  <c r="F4830" i="6"/>
  <c r="E4831" i="6"/>
  <c r="F4831" i="6"/>
  <c r="E4832" i="6"/>
  <c r="F4832" i="6"/>
  <c r="E4833" i="6"/>
  <c r="F4833" i="6"/>
  <c r="E4834" i="6"/>
  <c r="F4834" i="6"/>
  <c r="E4835" i="6"/>
  <c r="F4835" i="6"/>
  <c r="E4836" i="6"/>
  <c r="F4836" i="6"/>
  <c r="E4837" i="6"/>
  <c r="F4837" i="6"/>
  <c r="E4838" i="6"/>
  <c r="F4838" i="6"/>
  <c r="E4839" i="6"/>
  <c r="F4839" i="6"/>
  <c r="E4840" i="6"/>
  <c r="F4840" i="6"/>
  <c r="E4841" i="6"/>
  <c r="F4841" i="6"/>
  <c r="E4842" i="6"/>
  <c r="F4842" i="6"/>
  <c r="E4843" i="6"/>
  <c r="F4843" i="6"/>
  <c r="E4844" i="6"/>
  <c r="F4844" i="6"/>
  <c r="E4845" i="6"/>
  <c r="F4845" i="6"/>
  <c r="E4846" i="6"/>
  <c r="F4846" i="6"/>
  <c r="E4847" i="6"/>
  <c r="F4847" i="6"/>
  <c r="E4848" i="6"/>
  <c r="F4848" i="6"/>
  <c r="E4849" i="6"/>
  <c r="F4849" i="6"/>
  <c r="E4850" i="6"/>
  <c r="F4850" i="6"/>
  <c r="E4851" i="6"/>
  <c r="F4851" i="6"/>
  <c r="E4852" i="6"/>
  <c r="F4852" i="6"/>
  <c r="E4853" i="6"/>
  <c r="F4853" i="6"/>
  <c r="E4854" i="6"/>
  <c r="F4854" i="6"/>
  <c r="E4855" i="6"/>
  <c r="F4855" i="6"/>
  <c r="E4856" i="6"/>
  <c r="F4856" i="6"/>
  <c r="E4857" i="6"/>
  <c r="F4857" i="6"/>
  <c r="E4858" i="6"/>
  <c r="F4858" i="6"/>
  <c r="E4859" i="6"/>
  <c r="F4859" i="6"/>
  <c r="E4860" i="6"/>
  <c r="F4860" i="6"/>
  <c r="E4861" i="6"/>
  <c r="F4861" i="6"/>
  <c r="E4862" i="6"/>
  <c r="F4862" i="6"/>
  <c r="E4863" i="6"/>
  <c r="F4863" i="6"/>
  <c r="E4864" i="6"/>
  <c r="F4864" i="6"/>
  <c r="E4865" i="6"/>
  <c r="F4865" i="6"/>
  <c r="E4866" i="6"/>
  <c r="F4866" i="6"/>
  <c r="E4867" i="6"/>
  <c r="F4867" i="6"/>
  <c r="E4868" i="6"/>
  <c r="F4868" i="6"/>
  <c r="E4869" i="6"/>
  <c r="F4869" i="6"/>
  <c r="E4870" i="6"/>
  <c r="F4870" i="6"/>
  <c r="E4871" i="6"/>
  <c r="F4871" i="6"/>
  <c r="E4872" i="6"/>
  <c r="F4872" i="6"/>
  <c r="E4873" i="6"/>
  <c r="F4873" i="6"/>
  <c r="E4874" i="6"/>
  <c r="F4874" i="6"/>
  <c r="E4875" i="6"/>
  <c r="F4875" i="6"/>
  <c r="E4876" i="6"/>
  <c r="F4876" i="6"/>
  <c r="E4877" i="6"/>
  <c r="F4877" i="6"/>
  <c r="E4878" i="6"/>
  <c r="F4878" i="6"/>
  <c r="E4879" i="6"/>
  <c r="F4879" i="6"/>
  <c r="E4880" i="6"/>
  <c r="F4880" i="6"/>
  <c r="E4881" i="6"/>
  <c r="F4881" i="6"/>
  <c r="E4882" i="6"/>
  <c r="F4882" i="6"/>
  <c r="E4883" i="6"/>
  <c r="F4883" i="6"/>
  <c r="E4884" i="6"/>
  <c r="F4884" i="6"/>
  <c r="E4885" i="6"/>
  <c r="F4885" i="6"/>
  <c r="E4886" i="6"/>
  <c r="F4886" i="6"/>
  <c r="E4887" i="6"/>
  <c r="F4887" i="6"/>
  <c r="E4888" i="6"/>
  <c r="F4888" i="6"/>
  <c r="E4889" i="6"/>
  <c r="F4889" i="6"/>
  <c r="E4890" i="6"/>
  <c r="F4890" i="6"/>
  <c r="E4891" i="6"/>
  <c r="F4891" i="6"/>
  <c r="E4892" i="6"/>
  <c r="F4892" i="6"/>
  <c r="E4893" i="6"/>
  <c r="F4893" i="6"/>
  <c r="E4894" i="6"/>
  <c r="F4894" i="6"/>
  <c r="E4895" i="6"/>
  <c r="F4895" i="6"/>
  <c r="E4896" i="6"/>
  <c r="F4896" i="6"/>
  <c r="E4897" i="6"/>
  <c r="F4897" i="6"/>
  <c r="E4898" i="6"/>
  <c r="F4898" i="6"/>
  <c r="E4899" i="6"/>
  <c r="F4899" i="6"/>
  <c r="E4900" i="6"/>
  <c r="F4900" i="6"/>
  <c r="E4901" i="6"/>
  <c r="F4901" i="6"/>
  <c r="E4902" i="6"/>
  <c r="F4902" i="6"/>
  <c r="E4903" i="6"/>
  <c r="F4903" i="6"/>
  <c r="E4904" i="6"/>
  <c r="F4904" i="6"/>
  <c r="E4905" i="6"/>
  <c r="F4905" i="6"/>
  <c r="E4906" i="6"/>
  <c r="F4906" i="6"/>
  <c r="E4907" i="6"/>
  <c r="F4907" i="6"/>
  <c r="E4908" i="6"/>
  <c r="F4908" i="6"/>
  <c r="E4909" i="6"/>
  <c r="F4909" i="6"/>
  <c r="E4910" i="6"/>
  <c r="F4910" i="6"/>
  <c r="E4911" i="6"/>
  <c r="F4911" i="6"/>
  <c r="E4912" i="6"/>
  <c r="F4912" i="6"/>
  <c r="E4913" i="6"/>
  <c r="F4913" i="6"/>
  <c r="E4914" i="6"/>
  <c r="F4914" i="6"/>
  <c r="E4915" i="6"/>
  <c r="F4915" i="6"/>
  <c r="E4916" i="6"/>
  <c r="F4916" i="6"/>
  <c r="E4917" i="6"/>
  <c r="F4917" i="6"/>
  <c r="E4918" i="6"/>
  <c r="F4918" i="6"/>
  <c r="E4919" i="6"/>
  <c r="F4919" i="6"/>
  <c r="E4920" i="6"/>
  <c r="F4920" i="6"/>
  <c r="E4921" i="6"/>
  <c r="F4921" i="6"/>
  <c r="E4922" i="6"/>
  <c r="F4922" i="6"/>
  <c r="E4923" i="6"/>
  <c r="F4923" i="6"/>
  <c r="E4924" i="6"/>
  <c r="F4924" i="6"/>
  <c r="E4925" i="6"/>
  <c r="F4925" i="6"/>
  <c r="E4926" i="6"/>
  <c r="F4926" i="6"/>
  <c r="E4927" i="6"/>
  <c r="F4927" i="6"/>
  <c r="E4928" i="6"/>
  <c r="F4928" i="6"/>
  <c r="E4929" i="6"/>
  <c r="F4929" i="6"/>
  <c r="E4930" i="6"/>
  <c r="F4930" i="6"/>
  <c r="E4931" i="6"/>
  <c r="F4931" i="6"/>
  <c r="E4932" i="6"/>
  <c r="F4932" i="6"/>
  <c r="E4933" i="6"/>
  <c r="F4933" i="6"/>
  <c r="E4934" i="6"/>
  <c r="F4934" i="6"/>
  <c r="E4935" i="6"/>
  <c r="F4935" i="6"/>
  <c r="E4936" i="6"/>
  <c r="F4936" i="6"/>
  <c r="E4937" i="6"/>
  <c r="F4937" i="6"/>
  <c r="E4938" i="6"/>
  <c r="F4938" i="6"/>
  <c r="E4939" i="6"/>
  <c r="F4939" i="6"/>
  <c r="E4940" i="6"/>
  <c r="F4940" i="6"/>
  <c r="E4941" i="6"/>
  <c r="F4941" i="6"/>
  <c r="E4942" i="6"/>
  <c r="F4942" i="6"/>
  <c r="E4943" i="6"/>
  <c r="F4943" i="6"/>
  <c r="E4944" i="6"/>
  <c r="F4944" i="6"/>
  <c r="E4945" i="6"/>
  <c r="F4945" i="6"/>
  <c r="E4946" i="6"/>
  <c r="F4946" i="6"/>
  <c r="E4947" i="6"/>
  <c r="F4947" i="6"/>
  <c r="E4948" i="6"/>
  <c r="F4948" i="6"/>
  <c r="E4949" i="6"/>
  <c r="F4949" i="6"/>
  <c r="E4950" i="6"/>
  <c r="F4950" i="6"/>
  <c r="E4951" i="6"/>
  <c r="F4951" i="6"/>
  <c r="E4952" i="6"/>
  <c r="F4952" i="6"/>
  <c r="E4953" i="6"/>
  <c r="F4953" i="6"/>
  <c r="E4954" i="6"/>
  <c r="F4954" i="6"/>
  <c r="E4955" i="6"/>
  <c r="F4955" i="6"/>
  <c r="E4956" i="6"/>
  <c r="F4956" i="6"/>
  <c r="E4957" i="6"/>
  <c r="F4957" i="6"/>
  <c r="E4958" i="6"/>
  <c r="F4958" i="6"/>
  <c r="E4959" i="6"/>
  <c r="F4959" i="6"/>
  <c r="E4960" i="6"/>
  <c r="F4960" i="6"/>
  <c r="E4961" i="6"/>
  <c r="F4961" i="6"/>
  <c r="E4962" i="6"/>
  <c r="F4962" i="6"/>
  <c r="E4963" i="6"/>
  <c r="F4963" i="6"/>
  <c r="E4964" i="6"/>
  <c r="F4964" i="6"/>
  <c r="E4965" i="6"/>
  <c r="F4965" i="6"/>
  <c r="E4966" i="6"/>
  <c r="F4966" i="6"/>
  <c r="E4967" i="6"/>
  <c r="F4967" i="6"/>
  <c r="E4968" i="6"/>
  <c r="F4968" i="6"/>
  <c r="E4969" i="6"/>
  <c r="F4969" i="6"/>
  <c r="E4970" i="6"/>
  <c r="F4970" i="6"/>
  <c r="E4971" i="6"/>
  <c r="F4971" i="6"/>
  <c r="E4972" i="6"/>
  <c r="F4972" i="6"/>
  <c r="E4973" i="6"/>
  <c r="F4973" i="6"/>
  <c r="E4974" i="6"/>
  <c r="F4974" i="6"/>
  <c r="E4975" i="6"/>
  <c r="F4975" i="6"/>
  <c r="E4976" i="6"/>
  <c r="F4976" i="6"/>
  <c r="E4977" i="6"/>
  <c r="F4977" i="6"/>
  <c r="E4978" i="6"/>
  <c r="F4978" i="6"/>
  <c r="E4979" i="6"/>
  <c r="F4979" i="6"/>
  <c r="E4980" i="6"/>
  <c r="F4980" i="6"/>
  <c r="E4981" i="6"/>
  <c r="F4981" i="6"/>
  <c r="E4982" i="6"/>
  <c r="F4982" i="6"/>
  <c r="E4983" i="6"/>
  <c r="F4983" i="6"/>
  <c r="E4984" i="6"/>
  <c r="F4984" i="6"/>
  <c r="E4985" i="6"/>
  <c r="F4985" i="6"/>
  <c r="E4986" i="6"/>
  <c r="F4986" i="6"/>
  <c r="E4987" i="6"/>
  <c r="F4987" i="6"/>
  <c r="E4988" i="6"/>
  <c r="F4988" i="6"/>
  <c r="E4989" i="6"/>
  <c r="F4989" i="6"/>
  <c r="E4990" i="6"/>
  <c r="F4990" i="6"/>
  <c r="E4991" i="6"/>
  <c r="F4991" i="6"/>
  <c r="E4992" i="6"/>
  <c r="F4992" i="6"/>
  <c r="E4993" i="6"/>
  <c r="F4993" i="6"/>
  <c r="E4994" i="6"/>
  <c r="F4994" i="6"/>
  <c r="E4995" i="6"/>
  <c r="F4995" i="6"/>
  <c r="E4996" i="6"/>
  <c r="F4996" i="6"/>
  <c r="E4997" i="6"/>
  <c r="F4997" i="6"/>
  <c r="E4998" i="6"/>
  <c r="F4998" i="6"/>
  <c r="E4999" i="6"/>
  <c r="F4999" i="6"/>
  <c r="E5000" i="6"/>
  <c r="F5000" i="6"/>
  <c r="E5001" i="6"/>
  <c r="F5001" i="6"/>
  <c r="E5002" i="6"/>
  <c r="F5002" i="6"/>
  <c r="E5003" i="6"/>
  <c r="F5003" i="6"/>
  <c r="E5004" i="6"/>
  <c r="F5004" i="6"/>
  <c r="E5005" i="6"/>
  <c r="F5005" i="6"/>
  <c r="E5006" i="6"/>
  <c r="F5006" i="6"/>
  <c r="E5007" i="6"/>
  <c r="F5007" i="6"/>
  <c r="E5008" i="6"/>
  <c r="F5008" i="6"/>
  <c r="E5009" i="6"/>
  <c r="F5009" i="6"/>
  <c r="E5010" i="6"/>
  <c r="F5010" i="6"/>
  <c r="E5011" i="6"/>
  <c r="F5011" i="6"/>
  <c r="E5012" i="6"/>
  <c r="F5012" i="6"/>
  <c r="E5013" i="6"/>
  <c r="F5013" i="6"/>
  <c r="E5014" i="6"/>
  <c r="F5014" i="6"/>
  <c r="E5015" i="6"/>
  <c r="F5015" i="6"/>
  <c r="E5016" i="6"/>
  <c r="F5016" i="6"/>
  <c r="E5017" i="6"/>
  <c r="F5017" i="6"/>
  <c r="E5018" i="6"/>
  <c r="F5018" i="6"/>
  <c r="E5019" i="6"/>
  <c r="F5019" i="6"/>
  <c r="E5020" i="6"/>
  <c r="F5020" i="6"/>
  <c r="E5021" i="6"/>
  <c r="F5021" i="6"/>
  <c r="E5022" i="6"/>
  <c r="F5022" i="6"/>
  <c r="E5023" i="6"/>
  <c r="F5023" i="6"/>
  <c r="E5024" i="6"/>
  <c r="F5024" i="6"/>
  <c r="E5025" i="6"/>
  <c r="F5025" i="6"/>
  <c r="E5026" i="6"/>
  <c r="F5026" i="6"/>
  <c r="E5027" i="6"/>
  <c r="F5027" i="6"/>
  <c r="E5028" i="6"/>
  <c r="F5028" i="6"/>
  <c r="E5029" i="6"/>
  <c r="F5029" i="6"/>
  <c r="E5030" i="6"/>
  <c r="F5030" i="6"/>
  <c r="E5031" i="6"/>
  <c r="F5031" i="6"/>
  <c r="E5032" i="6"/>
  <c r="F5032" i="6"/>
  <c r="E5033" i="6"/>
  <c r="F5033" i="6"/>
  <c r="E5034" i="6"/>
  <c r="F5034" i="6"/>
  <c r="E5035" i="6"/>
  <c r="F5035" i="6"/>
  <c r="E5036" i="6"/>
  <c r="F5036" i="6"/>
  <c r="E5037" i="6"/>
  <c r="F5037" i="6"/>
  <c r="E5038" i="6"/>
  <c r="F5038" i="6"/>
  <c r="E5039" i="6"/>
  <c r="F5039" i="6"/>
  <c r="E5040" i="6"/>
  <c r="F5040" i="6"/>
  <c r="E5041" i="6"/>
  <c r="F5041" i="6"/>
  <c r="E5042" i="6"/>
  <c r="F5042" i="6"/>
  <c r="E5043" i="6"/>
  <c r="F5043" i="6"/>
  <c r="E5044" i="6"/>
  <c r="F5044" i="6"/>
  <c r="E5045" i="6"/>
  <c r="F5045" i="6"/>
  <c r="E5046" i="6"/>
  <c r="F5046" i="6"/>
  <c r="E5047" i="6"/>
  <c r="F5047" i="6"/>
  <c r="E5048" i="6"/>
  <c r="F5048" i="6"/>
  <c r="E5049" i="6"/>
  <c r="F5049" i="6"/>
  <c r="E5050" i="6"/>
  <c r="F5050" i="6"/>
  <c r="E5051" i="6"/>
  <c r="F5051" i="6"/>
  <c r="E5052" i="6"/>
  <c r="F5052" i="6"/>
  <c r="E5053" i="6"/>
  <c r="F5053" i="6"/>
  <c r="E5054" i="6"/>
  <c r="F5054" i="6"/>
  <c r="E5055" i="6"/>
  <c r="F5055" i="6"/>
  <c r="E5056" i="6"/>
  <c r="F5056" i="6"/>
  <c r="E5057" i="6"/>
  <c r="F5057" i="6"/>
  <c r="E5058" i="6"/>
  <c r="F5058" i="6"/>
  <c r="E5059" i="6"/>
  <c r="F5059" i="6"/>
  <c r="E5060" i="6"/>
  <c r="F5060" i="6"/>
  <c r="E5061" i="6"/>
  <c r="F5061" i="6"/>
  <c r="E5062" i="6"/>
  <c r="F5062" i="6"/>
  <c r="E5063" i="6"/>
  <c r="F5063" i="6"/>
  <c r="E5064" i="6"/>
  <c r="F5064" i="6"/>
  <c r="E5065" i="6"/>
  <c r="F5065" i="6"/>
  <c r="E5066" i="6"/>
  <c r="F5066" i="6"/>
  <c r="E5067" i="6"/>
  <c r="F5067" i="6"/>
  <c r="E5068" i="6"/>
  <c r="F5068" i="6"/>
  <c r="E5069" i="6"/>
  <c r="F5069" i="6"/>
  <c r="E5070" i="6"/>
  <c r="F5070" i="6"/>
  <c r="E5071" i="6"/>
  <c r="F5071" i="6"/>
  <c r="E5072" i="6"/>
  <c r="F5072" i="6"/>
  <c r="E5073" i="6"/>
  <c r="F5073" i="6"/>
  <c r="E5074" i="6"/>
  <c r="F5074" i="6"/>
  <c r="E5075" i="6"/>
  <c r="F5075" i="6"/>
  <c r="E5076" i="6"/>
  <c r="F5076" i="6"/>
  <c r="E5077" i="6"/>
  <c r="F5077" i="6"/>
  <c r="E5078" i="6"/>
  <c r="F5078" i="6"/>
  <c r="E5079" i="6"/>
  <c r="F5079" i="6"/>
  <c r="E5080" i="6"/>
  <c r="F5080" i="6"/>
  <c r="E5081" i="6"/>
  <c r="F5081" i="6"/>
  <c r="E5082" i="6"/>
  <c r="F5082" i="6"/>
  <c r="E5083" i="6"/>
  <c r="F5083" i="6"/>
  <c r="E5084" i="6"/>
  <c r="F5084" i="6"/>
  <c r="E5085" i="6"/>
  <c r="F5085" i="6"/>
  <c r="E5086" i="6"/>
  <c r="F5086" i="6"/>
  <c r="E5087" i="6"/>
  <c r="F5087" i="6"/>
  <c r="E5088" i="6"/>
  <c r="F5088" i="6"/>
  <c r="E5089" i="6"/>
  <c r="F5089" i="6"/>
  <c r="E5090" i="6"/>
  <c r="F5090" i="6"/>
  <c r="E5091" i="6"/>
  <c r="F5091" i="6"/>
  <c r="E5092" i="6"/>
  <c r="F5092" i="6"/>
  <c r="E5093" i="6"/>
  <c r="F5093" i="6"/>
  <c r="E5094" i="6"/>
  <c r="F5094" i="6"/>
  <c r="E5095" i="6"/>
  <c r="F5095" i="6"/>
  <c r="E5096" i="6"/>
  <c r="F5096" i="6"/>
  <c r="E5097" i="6"/>
  <c r="F5097" i="6"/>
  <c r="E5098" i="6"/>
  <c r="F5098" i="6"/>
  <c r="E5099" i="6"/>
  <c r="F5099" i="6"/>
  <c r="E5100" i="6"/>
  <c r="F5100" i="6"/>
  <c r="E5101" i="6"/>
  <c r="F5101" i="6"/>
  <c r="E5102" i="6"/>
  <c r="F5102" i="6"/>
  <c r="E5103" i="6"/>
  <c r="F5103" i="6"/>
  <c r="E5104" i="6"/>
  <c r="F5104" i="6"/>
  <c r="E5105" i="6"/>
  <c r="F5105" i="6"/>
  <c r="E5106" i="6"/>
  <c r="F5106" i="6"/>
  <c r="E5107" i="6"/>
  <c r="F5107" i="6"/>
  <c r="E5108" i="6"/>
  <c r="F5108" i="6"/>
  <c r="E5109" i="6"/>
  <c r="F5109" i="6"/>
  <c r="E5110" i="6"/>
  <c r="F5110" i="6"/>
  <c r="E5111" i="6"/>
  <c r="F5111" i="6"/>
  <c r="E5112" i="6"/>
  <c r="F5112" i="6"/>
  <c r="E5113" i="6"/>
  <c r="F5113" i="6"/>
  <c r="E5114" i="6"/>
  <c r="F5114" i="6"/>
  <c r="E5115" i="6"/>
  <c r="F5115" i="6"/>
  <c r="E5116" i="6"/>
  <c r="F5116" i="6"/>
  <c r="E5117" i="6"/>
  <c r="F5117" i="6"/>
  <c r="E5118" i="6"/>
  <c r="F5118" i="6"/>
  <c r="E5119" i="6"/>
  <c r="F5119" i="6"/>
  <c r="E5120" i="6"/>
  <c r="F5120" i="6"/>
  <c r="E5121" i="6"/>
  <c r="F5121" i="6"/>
  <c r="E5122" i="6"/>
  <c r="F5122" i="6"/>
  <c r="E5123" i="6"/>
  <c r="F5123" i="6"/>
  <c r="E5124" i="6"/>
  <c r="F5124" i="6"/>
  <c r="E5125" i="6"/>
  <c r="F5125" i="6"/>
  <c r="E5126" i="6"/>
  <c r="F5126" i="6"/>
  <c r="E5127" i="6"/>
  <c r="F5127" i="6"/>
  <c r="E5128" i="6"/>
  <c r="F5128" i="6"/>
  <c r="E5129" i="6"/>
  <c r="F5129" i="6"/>
  <c r="E5130" i="6"/>
  <c r="F5130" i="6"/>
  <c r="E5131" i="6"/>
  <c r="F5131" i="6"/>
  <c r="E5132" i="6"/>
  <c r="F5132" i="6"/>
  <c r="E5133" i="6"/>
  <c r="F5133" i="6"/>
  <c r="E5134" i="6"/>
  <c r="F5134" i="6"/>
  <c r="E5135" i="6"/>
  <c r="F5135" i="6"/>
  <c r="E5136" i="6"/>
  <c r="F5136" i="6"/>
  <c r="E5137" i="6"/>
  <c r="F5137" i="6"/>
  <c r="E5138" i="6"/>
  <c r="F5138" i="6"/>
  <c r="E5139" i="6"/>
  <c r="F5139" i="6"/>
  <c r="E5140" i="6"/>
  <c r="F5140" i="6"/>
  <c r="E5141" i="6"/>
  <c r="F5141" i="6"/>
  <c r="E5142" i="6"/>
  <c r="F5142" i="6"/>
  <c r="E5143" i="6"/>
  <c r="F5143" i="6"/>
  <c r="E5144" i="6"/>
  <c r="F5144" i="6"/>
  <c r="E5145" i="6"/>
  <c r="F5145" i="6"/>
  <c r="E5146" i="6"/>
  <c r="F5146" i="6"/>
  <c r="E5147" i="6"/>
  <c r="F5147" i="6"/>
  <c r="E5148" i="6"/>
  <c r="F5148" i="6"/>
  <c r="E5149" i="6"/>
  <c r="F5149" i="6"/>
  <c r="E5150" i="6"/>
  <c r="F5150" i="6"/>
  <c r="E5151" i="6"/>
  <c r="F5151" i="6"/>
  <c r="E5152" i="6"/>
  <c r="F5152" i="6"/>
  <c r="E5153" i="6"/>
  <c r="F5153" i="6"/>
  <c r="E5154" i="6"/>
  <c r="F5154" i="6"/>
  <c r="E5155" i="6"/>
  <c r="F5155" i="6"/>
  <c r="E5156" i="6"/>
  <c r="F5156" i="6"/>
  <c r="E5157" i="6"/>
  <c r="F5157" i="6"/>
  <c r="E5158" i="6"/>
  <c r="F5158" i="6"/>
  <c r="E5159" i="6"/>
  <c r="F5159" i="6"/>
  <c r="E5160" i="6"/>
  <c r="F5160" i="6"/>
  <c r="E5161" i="6"/>
  <c r="F5161" i="6"/>
  <c r="E5162" i="6"/>
  <c r="F5162" i="6"/>
  <c r="E5163" i="6"/>
  <c r="F5163" i="6"/>
  <c r="E5164" i="6"/>
  <c r="F5164" i="6"/>
  <c r="E5165" i="6"/>
  <c r="F5165" i="6"/>
  <c r="E5166" i="6"/>
  <c r="F5166" i="6"/>
  <c r="E5167" i="6"/>
  <c r="F5167" i="6"/>
  <c r="E5168" i="6"/>
  <c r="F5168" i="6"/>
  <c r="E5169" i="6"/>
  <c r="F5169" i="6"/>
  <c r="E5170" i="6"/>
  <c r="F5170" i="6"/>
  <c r="E5171" i="6"/>
  <c r="F5171" i="6"/>
  <c r="E5172" i="6"/>
  <c r="F5172" i="6"/>
  <c r="E5173" i="6"/>
  <c r="F5173" i="6"/>
  <c r="E5174" i="6"/>
  <c r="F5174" i="6"/>
  <c r="E5175" i="6"/>
  <c r="F5175" i="6"/>
  <c r="E5176" i="6"/>
  <c r="F5176" i="6"/>
  <c r="E5177" i="6"/>
  <c r="F5177" i="6"/>
  <c r="E5178" i="6"/>
  <c r="F5178" i="6"/>
  <c r="E5179" i="6"/>
  <c r="F5179" i="6"/>
  <c r="E5180" i="6"/>
  <c r="F5180" i="6"/>
  <c r="E5181" i="6"/>
  <c r="F5181" i="6"/>
  <c r="E5182" i="6"/>
  <c r="F5182" i="6"/>
  <c r="E5183" i="6"/>
  <c r="F5183" i="6"/>
  <c r="E5184" i="6"/>
  <c r="F5184" i="6"/>
  <c r="E5185" i="6"/>
  <c r="F5185" i="6"/>
  <c r="E5186" i="6"/>
  <c r="F5186" i="6"/>
  <c r="E5187" i="6"/>
  <c r="F5187" i="6"/>
  <c r="E5188" i="6"/>
  <c r="F5188" i="6"/>
  <c r="E5189" i="6"/>
  <c r="F5189" i="6"/>
  <c r="E5190" i="6"/>
  <c r="F5190" i="6"/>
  <c r="E5191" i="6"/>
  <c r="F5191" i="6"/>
  <c r="E5192" i="6"/>
  <c r="F5192" i="6"/>
  <c r="E5193" i="6"/>
  <c r="F5193" i="6"/>
  <c r="E5194" i="6"/>
  <c r="F5194" i="6"/>
  <c r="E5195" i="6"/>
  <c r="F5195" i="6"/>
  <c r="E5196" i="6"/>
  <c r="F5196" i="6"/>
  <c r="E5197" i="6"/>
  <c r="F5197" i="6"/>
  <c r="E5198" i="6"/>
  <c r="F5198" i="6"/>
  <c r="E5199" i="6"/>
  <c r="F5199" i="6"/>
  <c r="E5200" i="6"/>
  <c r="F5200" i="6"/>
  <c r="E5201" i="6"/>
  <c r="F5201" i="6"/>
  <c r="E5202" i="6"/>
  <c r="F5202" i="6"/>
  <c r="E5203" i="6"/>
  <c r="F5203" i="6"/>
  <c r="E5204" i="6"/>
  <c r="F5204" i="6"/>
  <c r="E5205" i="6"/>
  <c r="F5205" i="6"/>
  <c r="E5206" i="6"/>
  <c r="F5206" i="6"/>
  <c r="E5207" i="6"/>
  <c r="F5207" i="6"/>
  <c r="E5208" i="6"/>
  <c r="F5208" i="6"/>
  <c r="E5209" i="6"/>
  <c r="F5209" i="6"/>
  <c r="E5210" i="6"/>
  <c r="F5210" i="6"/>
  <c r="E5211" i="6"/>
  <c r="F5211" i="6"/>
  <c r="E5212" i="6"/>
  <c r="F5212" i="6"/>
  <c r="E5213" i="6"/>
  <c r="F5213" i="6"/>
  <c r="E5214" i="6"/>
  <c r="F5214" i="6"/>
  <c r="E5215" i="6"/>
  <c r="F5215" i="6"/>
  <c r="E5216" i="6"/>
  <c r="F5216" i="6"/>
  <c r="E5217" i="6"/>
  <c r="F5217" i="6"/>
  <c r="E5218" i="6"/>
  <c r="F5218" i="6"/>
  <c r="E5219" i="6"/>
  <c r="F5219" i="6"/>
  <c r="E5220" i="6"/>
  <c r="F5220" i="6"/>
  <c r="E5221" i="6"/>
  <c r="F5221" i="6"/>
  <c r="E5222" i="6"/>
  <c r="F5222" i="6"/>
  <c r="E5223" i="6"/>
  <c r="F5223" i="6"/>
  <c r="E5224" i="6"/>
  <c r="F5224" i="6"/>
  <c r="E5225" i="6"/>
  <c r="F5225" i="6"/>
  <c r="E5226" i="6"/>
  <c r="F5226" i="6"/>
  <c r="E5227" i="6"/>
  <c r="F5227" i="6"/>
  <c r="E5228" i="6"/>
  <c r="F5228" i="6"/>
  <c r="E5229" i="6"/>
  <c r="F5229" i="6"/>
  <c r="E5230" i="6"/>
  <c r="F5230" i="6"/>
  <c r="E5231" i="6"/>
  <c r="F5231" i="6"/>
  <c r="E5232" i="6"/>
  <c r="F5232" i="6"/>
  <c r="E5233" i="6"/>
  <c r="F5233" i="6"/>
  <c r="E5234" i="6"/>
  <c r="F5234" i="6"/>
  <c r="E5235" i="6"/>
  <c r="F5235" i="6"/>
  <c r="E5236" i="6"/>
  <c r="F5236" i="6"/>
  <c r="E5237" i="6"/>
  <c r="F5237" i="6"/>
  <c r="E5238" i="6"/>
  <c r="F5238" i="6"/>
  <c r="E5239" i="6"/>
  <c r="F5239" i="6"/>
  <c r="E5240" i="6"/>
  <c r="F5240" i="6"/>
  <c r="E5241" i="6"/>
  <c r="F5241" i="6"/>
  <c r="E5242" i="6"/>
  <c r="F5242" i="6"/>
  <c r="E5243" i="6"/>
  <c r="F5243" i="6"/>
  <c r="E5244" i="6"/>
  <c r="F5244" i="6"/>
  <c r="E5245" i="6"/>
  <c r="F5245" i="6"/>
  <c r="E5246" i="6"/>
  <c r="F5246" i="6"/>
  <c r="E5247" i="6"/>
  <c r="F5247" i="6"/>
  <c r="E5248" i="6"/>
  <c r="F5248" i="6"/>
  <c r="E5249" i="6"/>
  <c r="F5249" i="6"/>
  <c r="E5250" i="6"/>
  <c r="F5250" i="6"/>
  <c r="E5251" i="6"/>
  <c r="F5251" i="6"/>
  <c r="E5252" i="6"/>
  <c r="F5252" i="6"/>
  <c r="E5253" i="6"/>
  <c r="F5253" i="6"/>
  <c r="E5254" i="6"/>
  <c r="F5254" i="6"/>
  <c r="E5255" i="6"/>
  <c r="F5255" i="6"/>
  <c r="E5256" i="6"/>
  <c r="F5256" i="6"/>
  <c r="E5257" i="6"/>
  <c r="F5257" i="6"/>
  <c r="E5258" i="6"/>
  <c r="F5258" i="6"/>
  <c r="E5259" i="6"/>
  <c r="F5259" i="6"/>
  <c r="E5260" i="6"/>
  <c r="F5260" i="6"/>
  <c r="E5261" i="6"/>
  <c r="F5261" i="6"/>
  <c r="E5262" i="6"/>
  <c r="F5262" i="6"/>
  <c r="E5263" i="6"/>
  <c r="F5263" i="6"/>
  <c r="E5264" i="6"/>
  <c r="F5264" i="6"/>
  <c r="E5265" i="6"/>
  <c r="F5265" i="6"/>
  <c r="E5266" i="6"/>
  <c r="F5266" i="6"/>
  <c r="E5267" i="6"/>
  <c r="F5267" i="6"/>
  <c r="E5268" i="6"/>
  <c r="F5268" i="6"/>
  <c r="E5269" i="6"/>
  <c r="F5269" i="6"/>
  <c r="E5270" i="6"/>
  <c r="F5270" i="6"/>
  <c r="E5271" i="6"/>
  <c r="F5271" i="6"/>
  <c r="E5272" i="6"/>
  <c r="F5272" i="6"/>
  <c r="E5273" i="6"/>
  <c r="F5273" i="6"/>
  <c r="E5274" i="6"/>
  <c r="F5274" i="6"/>
  <c r="E5275" i="6"/>
  <c r="F5275" i="6"/>
  <c r="E5276" i="6"/>
  <c r="F5276" i="6"/>
  <c r="E5277" i="6"/>
  <c r="F5277" i="6"/>
  <c r="E5278" i="6"/>
  <c r="F5278" i="6"/>
  <c r="E5279" i="6"/>
  <c r="F5279" i="6"/>
  <c r="E5280" i="6"/>
  <c r="F5280" i="6"/>
  <c r="E5281" i="6"/>
  <c r="F5281" i="6"/>
  <c r="E5282" i="6"/>
  <c r="F5282" i="6"/>
  <c r="E5283" i="6"/>
  <c r="F5283" i="6"/>
  <c r="E5284" i="6"/>
  <c r="F5284" i="6"/>
  <c r="E5285" i="6"/>
  <c r="F5285" i="6"/>
  <c r="E5286" i="6"/>
  <c r="F5286" i="6"/>
  <c r="E5287" i="6"/>
  <c r="F5287" i="6"/>
  <c r="E5288" i="6"/>
  <c r="F5288" i="6"/>
  <c r="E5289" i="6"/>
  <c r="F5289" i="6"/>
  <c r="E5290" i="6"/>
  <c r="F5290" i="6"/>
  <c r="E5291" i="6"/>
  <c r="F5291" i="6"/>
  <c r="E5292" i="6"/>
  <c r="F5292" i="6"/>
  <c r="E5293" i="6"/>
  <c r="F5293" i="6"/>
  <c r="E5294" i="6"/>
  <c r="F5294" i="6"/>
  <c r="E5295" i="6"/>
  <c r="F5295" i="6"/>
  <c r="E5296" i="6"/>
  <c r="F5296" i="6"/>
  <c r="E5297" i="6"/>
  <c r="F5297" i="6"/>
  <c r="E5298" i="6"/>
  <c r="F5298" i="6"/>
  <c r="E5299" i="6"/>
  <c r="F5299" i="6"/>
  <c r="E5300" i="6"/>
  <c r="F5300" i="6"/>
  <c r="E5301" i="6"/>
  <c r="F5301" i="6"/>
  <c r="E5302" i="6"/>
  <c r="F5302" i="6"/>
  <c r="E5303" i="6"/>
  <c r="F5303" i="6"/>
  <c r="E5304" i="6"/>
  <c r="F5304" i="6"/>
  <c r="E5305" i="6"/>
  <c r="F5305" i="6"/>
  <c r="E5306" i="6"/>
  <c r="F5306" i="6"/>
  <c r="E5307" i="6"/>
  <c r="F5307" i="6"/>
  <c r="E5308" i="6"/>
  <c r="F5308" i="6"/>
  <c r="E5309" i="6"/>
  <c r="F5309" i="6"/>
  <c r="E5310" i="6"/>
  <c r="F5310" i="6"/>
  <c r="E5311" i="6"/>
  <c r="F5311" i="6"/>
  <c r="E5312" i="6"/>
  <c r="F5312" i="6"/>
  <c r="E5313" i="6"/>
  <c r="F5313" i="6"/>
  <c r="E5314" i="6"/>
  <c r="F5314" i="6"/>
  <c r="E5315" i="6"/>
  <c r="F5315" i="6"/>
  <c r="E5316" i="6"/>
  <c r="F5316" i="6"/>
  <c r="E5317" i="6"/>
  <c r="F5317" i="6"/>
  <c r="E5318" i="6"/>
  <c r="F5318" i="6"/>
  <c r="E5319" i="6"/>
  <c r="F5319" i="6"/>
  <c r="E5320" i="6"/>
  <c r="F5320" i="6"/>
  <c r="E5321" i="6"/>
  <c r="F5321" i="6"/>
  <c r="E5322" i="6"/>
  <c r="F5322" i="6"/>
  <c r="E5323" i="6"/>
  <c r="F5323" i="6"/>
  <c r="E5324" i="6"/>
  <c r="F5324" i="6"/>
  <c r="E5325" i="6"/>
  <c r="F5325" i="6"/>
  <c r="E5326" i="6"/>
  <c r="F5326" i="6"/>
  <c r="E5327" i="6"/>
  <c r="F5327" i="6"/>
  <c r="E5328" i="6"/>
  <c r="F5328" i="6"/>
  <c r="E5329" i="6"/>
  <c r="F5329" i="6"/>
  <c r="E5330" i="6"/>
  <c r="F5330" i="6"/>
  <c r="E5331" i="6"/>
  <c r="F5331" i="6"/>
  <c r="E5332" i="6"/>
  <c r="F5332" i="6"/>
  <c r="E5333" i="6"/>
  <c r="F5333" i="6"/>
  <c r="E5334" i="6"/>
  <c r="F5334" i="6"/>
  <c r="E5335" i="6"/>
  <c r="F5335" i="6"/>
  <c r="E5336" i="6"/>
  <c r="F5336" i="6"/>
  <c r="E5337" i="6"/>
  <c r="F5337" i="6"/>
  <c r="E5338" i="6"/>
  <c r="F5338" i="6"/>
  <c r="E5339" i="6"/>
  <c r="F5339" i="6"/>
  <c r="E5340" i="6"/>
  <c r="F5340" i="6"/>
  <c r="E5341" i="6"/>
  <c r="F5341" i="6"/>
  <c r="E5342" i="6"/>
  <c r="F5342" i="6"/>
  <c r="E5343" i="6"/>
  <c r="F5343" i="6"/>
  <c r="E5344" i="6"/>
  <c r="F5344" i="6"/>
  <c r="E5345" i="6"/>
  <c r="F5345" i="6"/>
  <c r="E5346" i="6"/>
  <c r="F5346" i="6"/>
  <c r="E5347" i="6"/>
  <c r="F5347" i="6"/>
  <c r="E5348" i="6"/>
  <c r="F5348" i="6"/>
  <c r="E5349" i="6"/>
  <c r="F5349" i="6"/>
  <c r="E5350" i="6"/>
  <c r="F5350" i="6"/>
  <c r="E5351" i="6"/>
  <c r="F5351" i="6"/>
  <c r="E5352" i="6"/>
  <c r="F5352" i="6"/>
  <c r="E5353" i="6"/>
  <c r="F5353" i="6"/>
  <c r="E5354" i="6"/>
  <c r="F5354" i="6"/>
  <c r="E5355" i="6"/>
  <c r="F5355" i="6"/>
  <c r="E5356" i="6"/>
  <c r="F5356" i="6"/>
  <c r="E5357" i="6"/>
  <c r="F5357" i="6"/>
  <c r="E5358" i="6"/>
  <c r="F5358" i="6"/>
  <c r="E5359" i="6"/>
  <c r="F5359" i="6"/>
  <c r="E5360" i="6"/>
  <c r="F5360" i="6"/>
  <c r="E5361" i="6"/>
  <c r="F5361" i="6"/>
  <c r="E5362" i="6"/>
  <c r="F5362" i="6"/>
  <c r="E5363" i="6"/>
  <c r="F5363" i="6"/>
  <c r="E5364" i="6"/>
  <c r="F5364" i="6"/>
  <c r="E5365" i="6"/>
  <c r="F5365" i="6"/>
  <c r="E5366" i="6"/>
  <c r="F5366" i="6"/>
  <c r="E5367" i="6"/>
  <c r="F5367" i="6"/>
  <c r="E5368" i="6"/>
  <c r="F5368" i="6"/>
  <c r="E5369" i="6"/>
  <c r="F5369" i="6"/>
  <c r="E5370" i="6"/>
  <c r="F5370" i="6"/>
  <c r="E5371" i="6"/>
  <c r="F5371" i="6"/>
  <c r="E5372" i="6"/>
  <c r="F5372" i="6"/>
  <c r="E5373" i="6"/>
  <c r="F5373" i="6"/>
  <c r="E5374" i="6"/>
  <c r="F5374" i="6"/>
  <c r="E5375" i="6"/>
  <c r="F5375" i="6"/>
  <c r="E5376" i="6"/>
  <c r="F5376" i="6"/>
  <c r="E5377" i="6"/>
  <c r="F5377" i="6"/>
  <c r="E5378" i="6"/>
  <c r="F5378" i="6"/>
  <c r="E5379" i="6"/>
  <c r="F5379" i="6"/>
  <c r="E5380" i="6"/>
  <c r="F5380" i="6"/>
  <c r="E5381" i="6"/>
  <c r="F5381" i="6"/>
  <c r="E5382" i="6"/>
  <c r="F5382" i="6"/>
  <c r="E5383" i="6"/>
  <c r="F5383" i="6"/>
  <c r="E5384" i="6"/>
  <c r="F5384" i="6"/>
  <c r="E5385" i="6"/>
  <c r="F5385" i="6"/>
  <c r="E5386" i="6"/>
  <c r="F5386" i="6"/>
  <c r="E5387" i="6"/>
  <c r="F5387" i="6"/>
  <c r="E5388" i="6"/>
  <c r="F5388" i="6"/>
  <c r="E5389" i="6"/>
  <c r="F5389" i="6"/>
  <c r="E5390" i="6"/>
  <c r="F5390" i="6"/>
  <c r="E5391" i="6"/>
  <c r="F5391" i="6"/>
  <c r="E5392" i="6"/>
  <c r="F5392" i="6"/>
  <c r="E5393" i="6"/>
  <c r="F5393" i="6"/>
  <c r="E5394" i="6"/>
  <c r="F5394" i="6"/>
  <c r="E5395" i="6"/>
  <c r="F5395" i="6"/>
  <c r="E5396" i="6"/>
  <c r="F5396" i="6"/>
  <c r="E5397" i="6"/>
  <c r="F5397" i="6"/>
  <c r="E5398" i="6"/>
  <c r="F5398" i="6"/>
  <c r="E5399" i="6"/>
  <c r="F5399" i="6"/>
  <c r="E5400" i="6"/>
  <c r="F5400" i="6"/>
  <c r="E5401" i="6"/>
  <c r="F5401" i="6"/>
  <c r="E5402" i="6"/>
  <c r="F5402" i="6"/>
  <c r="E5403" i="6"/>
  <c r="F5403" i="6"/>
  <c r="E5404" i="6"/>
  <c r="F5404" i="6"/>
  <c r="E5405" i="6"/>
  <c r="F5405" i="6"/>
  <c r="E5406" i="6"/>
  <c r="F5406" i="6"/>
  <c r="E5407" i="6"/>
  <c r="F5407" i="6"/>
  <c r="E5408" i="6"/>
  <c r="F5408" i="6"/>
  <c r="E5409" i="6"/>
  <c r="F5409" i="6"/>
  <c r="E5410" i="6"/>
  <c r="F5410" i="6"/>
  <c r="E5411" i="6"/>
  <c r="F5411" i="6"/>
  <c r="E5412" i="6"/>
  <c r="F5412" i="6"/>
  <c r="E5413" i="6"/>
  <c r="F5413" i="6"/>
  <c r="E5414" i="6"/>
  <c r="F5414" i="6"/>
  <c r="E5415" i="6"/>
  <c r="F5415" i="6"/>
  <c r="E5416" i="6"/>
  <c r="F5416" i="6"/>
  <c r="E5417" i="6"/>
  <c r="F5417" i="6"/>
  <c r="E5418" i="6"/>
  <c r="F5418" i="6"/>
  <c r="E5419" i="6"/>
  <c r="F5419" i="6"/>
  <c r="E5420" i="6"/>
  <c r="F5420" i="6"/>
  <c r="E5421" i="6"/>
  <c r="F5421" i="6"/>
  <c r="E5422" i="6"/>
  <c r="F5422" i="6"/>
  <c r="E5423" i="6"/>
  <c r="F5423" i="6"/>
  <c r="E5424" i="6"/>
  <c r="F5424" i="6"/>
  <c r="E5425" i="6"/>
  <c r="F5425" i="6"/>
  <c r="E5426" i="6"/>
  <c r="F5426" i="6"/>
  <c r="E5427" i="6"/>
  <c r="F5427" i="6"/>
  <c r="E5428" i="6"/>
  <c r="F5428" i="6"/>
  <c r="E5429" i="6"/>
  <c r="F5429" i="6"/>
  <c r="E5430" i="6"/>
  <c r="F5430" i="6"/>
  <c r="E5431" i="6"/>
  <c r="F5431" i="6"/>
  <c r="E5432" i="6"/>
  <c r="F5432" i="6"/>
  <c r="E5433" i="6"/>
  <c r="F5433" i="6"/>
  <c r="E5434" i="6"/>
  <c r="F5434" i="6"/>
  <c r="E5435" i="6"/>
  <c r="F5435" i="6"/>
  <c r="E5436" i="6"/>
  <c r="F5436" i="6"/>
  <c r="E5437" i="6"/>
  <c r="F5437" i="6"/>
  <c r="E5438" i="6"/>
  <c r="F5438" i="6"/>
  <c r="E5439" i="6"/>
  <c r="F5439" i="6"/>
  <c r="E5440" i="6"/>
  <c r="F5440" i="6"/>
  <c r="E5441" i="6"/>
  <c r="F5441" i="6"/>
  <c r="E5442" i="6"/>
  <c r="F5442" i="6"/>
  <c r="E5443" i="6"/>
  <c r="F5443" i="6"/>
  <c r="E5444" i="6"/>
  <c r="F5444" i="6"/>
  <c r="E5445" i="6"/>
  <c r="F5445" i="6"/>
  <c r="E5446" i="6"/>
  <c r="F5446" i="6"/>
  <c r="E5447" i="6"/>
  <c r="F5447" i="6"/>
  <c r="E5448" i="6"/>
  <c r="F5448" i="6"/>
  <c r="E5449" i="6"/>
  <c r="F5449" i="6"/>
  <c r="E5450" i="6"/>
  <c r="F5450" i="6"/>
  <c r="E5451" i="6"/>
  <c r="F5451" i="6"/>
  <c r="E5452" i="6"/>
  <c r="F5452" i="6"/>
  <c r="E5453" i="6"/>
  <c r="F5453" i="6"/>
  <c r="E5454" i="6"/>
  <c r="F5454" i="6"/>
  <c r="E5455" i="6"/>
  <c r="F5455" i="6"/>
  <c r="E5456" i="6"/>
  <c r="F5456" i="6"/>
  <c r="E5457" i="6"/>
  <c r="F5457" i="6"/>
  <c r="E5458" i="6"/>
  <c r="F5458" i="6"/>
  <c r="E5459" i="6"/>
  <c r="F5459" i="6"/>
  <c r="E5460" i="6"/>
  <c r="F5460" i="6"/>
  <c r="E5461" i="6"/>
  <c r="F5461" i="6"/>
  <c r="E5462" i="6"/>
  <c r="F5462" i="6"/>
  <c r="E5463" i="6"/>
  <c r="F5463" i="6"/>
  <c r="E5464" i="6"/>
  <c r="F5464" i="6"/>
  <c r="E5465" i="6"/>
  <c r="F5465" i="6"/>
  <c r="E5466" i="6"/>
  <c r="F5466" i="6"/>
  <c r="E5467" i="6"/>
  <c r="F5467" i="6"/>
  <c r="E5468" i="6"/>
  <c r="F5468" i="6"/>
  <c r="E5469" i="6"/>
  <c r="F5469" i="6"/>
  <c r="E5470" i="6"/>
  <c r="F5470" i="6"/>
  <c r="E5471" i="6"/>
  <c r="F5471" i="6"/>
  <c r="E5472" i="6"/>
  <c r="F5472" i="6"/>
  <c r="E5473" i="6"/>
  <c r="F5473" i="6"/>
  <c r="E5474" i="6"/>
  <c r="F5474" i="6"/>
  <c r="E5475" i="6"/>
  <c r="F5475" i="6"/>
  <c r="E5476" i="6"/>
  <c r="F5476" i="6"/>
  <c r="E5477" i="6"/>
  <c r="F5477" i="6"/>
  <c r="E5478" i="6"/>
  <c r="F5478" i="6"/>
  <c r="E5479" i="6"/>
  <c r="F5479" i="6"/>
  <c r="E5480" i="6"/>
  <c r="F5480" i="6"/>
  <c r="E5481" i="6"/>
  <c r="F5481" i="6"/>
  <c r="E5482" i="6"/>
  <c r="F5482" i="6"/>
  <c r="E5483" i="6"/>
  <c r="F5483" i="6"/>
  <c r="E5484" i="6"/>
  <c r="F5484" i="6"/>
  <c r="E5485" i="6"/>
  <c r="F5485" i="6"/>
  <c r="E5486" i="6"/>
  <c r="F5486" i="6"/>
  <c r="E5487" i="6"/>
  <c r="F5487" i="6"/>
  <c r="E5488" i="6"/>
  <c r="F5488" i="6"/>
  <c r="E5489" i="6"/>
  <c r="F5489" i="6"/>
  <c r="E5490" i="6"/>
  <c r="F5490" i="6"/>
  <c r="E5491" i="6"/>
  <c r="F5491" i="6"/>
  <c r="E5492" i="6"/>
  <c r="F5492" i="6"/>
  <c r="E5493" i="6"/>
  <c r="F5493" i="6"/>
  <c r="E5494" i="6"/>
  <c r="F5494" i="6"/>
  <c r="E5495" i="6"/>
  <c r="F5495" i="6"/>
  <c r="E5496" i="6"/>
  <c r="F5496" i="6"/>
  <c r="E5497" i="6"/>
  <c r="F5497" i="6"/>
  <c r="E5498" i="6"/>
  <c r="F5498" i="6"/>
  <c r="E5499" i="6"/>
  <c r="F5499" i="6"/>
  <c r="E5500" i="6"/>
  <c r="F5500" i="6"/>
  <c r="E5501" i="6"/>
  <c r="F5501" i="6"/>
  <c r="E5502" i="6"/>
  <c r="F5502" i="6"/>
  <c r="E5503" i="6"/>
  <c r="F5503" i="6"/>
  <c r="E5504" i="6"/>
  <c r="F5504" i="6"/>
  <c r="E5505" i="6"/>
  <c r="F5505" i="6"/>
  <c r="E5506" i="6"/>
  <c r="F5506" i="6"/>
  <c r="E5507" i="6"/>
  <c r="F5507" i="6"/>
  <c r="E5508" i="6"/>
  <c r="F5508" i="6"/>
  <c r="E5509" i="6"/>
  <c r="F5509" i="6"/>
  <c r="E5510" i="6"/>
  <c r="F5510" i="6"/>
  <c r="E5511" i="6"/>
  <c r="F5511" i="6"/>
  <c r="E5512" i="6"/>
  <c r="F5512" i="6"/>
  <c r="E5513" i="6"/>
  <c r="F5513" i="6"/>
  <c r="E5514" i="6"/>
  <c r="F5514" i="6"/>
  <c r="E5515" i="6"/>
  <c r="F5515" i="6"/>
  <c r="E5516" i="6"/>
  <c r="F5516" i="6"/>
  <c r="E5517" i="6"/>
  <c r="F5517" i="6"/>
  <c r="E5518" i="6"/>
  <c r="F5518" i="6"/>
  <c r="E5519" i="6"/>
  <c r="F5519" i="6"/>
  <c r="E5520" i="6"/>
  <c r="F5520" i="6"/>
  <c r="E5521" i="6"/>
  <c r="F5521" i="6"/>
  <c r="E5522" i="6"/>
  <c r="F5522" i="6"/>
  <c r="E5523" i="6"/>
  <c r="F5523" i="6"/>
  <c r="E5524" i="6"/>
  <c r="F5524" i="6"/>
  <c r="E5525" i="6"/>
  <c r="F5525" i="6"/>
  <c r="E5526" i="6"/>
  <c r="F5526" i="6"/>
  <c r="E5527" i="6"/>
  <c r="F5527" i="6"/>
  <c r="E5528" i="6"/>
  <c r="F5528" i="6"/>
  <c r="E5529" i="6"/>
  <c r="F5529" i="6"/>
  <c r="E5530" i="6"/>
  <c r="F5530" i="6"/>
  <c r="E5531" i="6"/>
  <c r="F5531" i="6"/>
  <c r="E5532" i="6"/>
  <c r="F5532" i="6"/>
  <c r="E5533" i="6"/>
  <c r="F5533" i="6"/>
  <c r="E5534" i="6"/>
  <c r="F5534" i="6"/>
  <c r="E5535" i="6"/>
  <c r="F5535" i="6"/>
  <c r="E5536" i="6"/>
  <c r="F5536" i="6"/>
  <c r="E5537" i="6"/>
  <c r="F5537" i="6"/>
  <c r="E5538" i="6"/>
  <c r="F5538" i="6"/>
  <c r="E5539" i="6"/>
  <c r="F5539" i="6"/>
  <c r="E5540" i="6"/>
  <c r="F5540" i="6"/>
  <c r="E5541" i="6"/>
  <c r="F5541" i="6"/>
  <c r="E5542" i="6"/>
  <c r="F5542" i="6"/>
  <c r="E5543" i="6"/>
  <c r="F5543" i="6"/>
  <c r="E5544" i="6"/>
  <c r="F5544" i="6"/>
  <c r="E5545" i="6"/>
  <c r="F5545" i="6"/>
  <c r="E5546" i="6"/>
  <c r="F5546" i="6"/>
  <c r="E5547" i="6"/>
  <c r="F5547" i="6"/>
  <c r="E5548" i="6"/>
  <c r="F5548" i="6"/>
  <c r="E5549" i="6"/>
  <c r="F5549" i="6"/>
  <c r="E5550" i="6"/>
  <c r="F5550" i="6"/>
  <c r="E5551" i="6"/>
  <c r="F5551" i="6"/>
  <c r="E5552" i="6"/>
  <c r="F5552" i="6"/>
  <c r="E5553" i="6"/>
  <c r="F5553" i="6"/>
  <c r="E5554" i="6"/>
  <c r="F5554" i="6"/>
  <c r="E5555" i="6"/>
  <c r="F5555" i="6"/>
  <c r="E5556" i="6"/>
  <c r="F5556" i="6"/>
  <c r="E5557" i="6"/>
  <c r="F5557" i="6"/>
  <c r="E5558" i="6"/>
  <c r="F5558" i="6"/>
  <c r="E5559" i="6"/>
  <c r="F5559" i="6"/>
  <c r="E5560" i="6"/>
  <c r="F5560" i="6"/>
  <c r="E5561" i="6"/>
  <c r="F5561" i="6"/>
  <c r="E5562" i="6"/>
  <c r="F5562" i="6"/>
  <c r="E5563" i="6"/>
  <c r="F5563" i="6"/>
  <c r="E5564" i="6"/>
  <c r="F5564" i="6"/>
  <c r="E5565" i="6"/>
  <c r="F5565" i="6"/>
  <c r="E5566" i="6"/>
  <c r="F5566" i="6"/>
  <c r="E5567" i="6"/>
  <c r="F5567" i="6"/>
  <c r="E5568" i="6"/>
  <c r="F5568" i="6"/>
  <c r="E5569" i="6"/>
  <c r="F5569" i="6"/>
  <c r="E5570" i="6"/>
  <c r="F5570" i="6"/>
  <c r="E5571" i="6"/>
  <c r="F5571" i="6"/>
  <c r="E5572" i="6"/>
  <c r="F5572" i="6"/>
  <c r="E5573" i="6"/>
  <c r="F5573" i="6"/>
  <c r="E5574" i="6"/>
  <c r="F5574" i="6"/>
  <c r="E5575" i="6"/>
  <c r="F5575" i="6"/>
  <c r="E5576" i="6"/>
  <c r="F5576" i="6"/>
  <c r="E5577" i="6"/>
  <c r="F5577" i="6"/>
  <c r="E5578" i="6"/>
  <c r="F5578" i="6"/>
  <c r="E5579" i="6"/>
  <c r="F5579" i="6"/>
  <c r="E5580" i="6"/>
  <c r="F5580" i="6"/>
  <c r="E5581" i="6"/>
  <c r="F5581" i="6"/>
  <c r="E5582" i="6"/>
  <c r="F5582" i="6"/>
  <c r="E5583" i="6"/>
  <c r="F5583" i="6"/>
  <c r="E5584" i="6"/>
  <c r="F5584" i="6"/>
  <c r="E5585" i="6"/>
  <c r="F5585" i="6"/>
  <c r="E5586" i="6"/>
  <c r="F5586" i="6"/>
  <c r="E5587" i="6"/>
  <c r="F5587" i="6"/>
  <c r="E5588" i="6"/>
  <c r="F5588" i="6"/>
  <c r="E5589" i="6"/>
  <c r="F5589" i="6"/>
  <c r="E5590" i="6"/>
  <c r="F5590" i="6"/>
  <c r="E5591" i="6"/>
  <c r="F5591" i="6"/>
  <c r="E5592" i="6"/>
  <c r="F5592" i="6"/>
  <c r="E5593" i="6"/>
  <c r="F5593" i="6"/>
  <c r="E5594" i="6"/>
  <c r="F5594" i="6"/>
  <c r="E5595" i="6"/>
  <c r="F5595" i="6"/>
  <c r="E5596" i="6"/>
  <c r="F5596" i="6"/>
  <c r="E5597" i="6"/>
  <c r="F5597" i="6"/>
  <c r="E5598" i="6"/>
  <c r="F5598" i="6"/>
  <c r="E5599" i="6"/>
  <c r="F5599" i="6"/>
  <c r="E5600" i="6"/>
  <c r="F5600" i="6"/>
  <c r="E5601" i="6"/>
  <c r="F5601" i="6"/>
  <c r="E5602" i="6"/>
  <c r="F5602" i="6"/>
  <c r="E5603" i="6"/>
  <c r="F5603" i="6"/>
  <c r="E5604" i="6"/>
  <c r="F5604" i="6"/>
  <c r="E5605" i="6"/>
  <c r="F5605" i="6"/>
  <c r="E5606" i="6"/>
  <c r="F5606" i="6"/>
  <c r="E5607" i="6"/>
  <c r="F5607" i="6"/>
  <c r="E5608" i="6"/>
  <c r="F5608" i="6"/>
  <c r="E5609" i="6"/>
  <c r="F5609" i="6"/>
  <c r="E5610" i="6"/>
  <c r="F5610" i="6"/>
  <c r="E5611" i="6"/>
  <c r="F5611" i="6"/>
  <c r="E5612" i="6"/>
  <c r="F5612" i="6"/>
  <c r="E5613" i="6"/>
  <c r="F5613" i="6"/>
  <c r="E5614" i="6"/>
  <c r="F5614" i="6"/>
  <c r="E5615" i="6"/>
  <c r="F5615" i="6"/>
  <c r="E5616" i="6"/>
  <c r="F5616" i="6"/>
  <c r="E5617" i="6"/>
  <c r="F5617" i="6"/>
  <c r="E5618" i="6"/>
  <c r="F5618" i="6"/>
  <c r="E5619" i="6"/>
  <c r="F5619" i="6"/>
  <c r="E5620" i="6"/>
  <c r="F5620" i="6"/>
  <c r="E5621" i="6"/>
  <c r="F5621" i="6"/>
  <c r="E5622" i="6"/>
  <c r="F5622" i="6"/>
  <c r="E5623" i="6"/>
  <c r="F5623" i="6"/>
  <c r="E5624" i="6"/>
  <c r="F5624" i="6"/>
  <c r="E5625" i="6"/>
  <c r="F5625" i="6"/>
  <c r="E5626" i="6"/>
  <c r="F5626" i="6"/>
  <c r="E5627" i="6"/>
  <c r="F5627" i="6"/>
  <c r="E5628" i="6"/>
  <c r="F5628" i="6"/>
  <c r="E5629" i="6"/>
  <c r="F5629" i="6"/>
  <c r="E5630" i="6"/>
  <c r="F5630" i="6"/>
  <c r="E5631" i="6"/>
  <c r="F5631" i="6"/>
  <c r="E5632" i="6"/>
  <c r="F5632" i="6"/>
  <c r="E5633" i="6"/>
  <c r="F5633" i="6"/>
  <c r="E5634" i="6"/>
  <c r="F5634" i="6"/>
  <c r="E5635" i="6"/>
  <c r="F5635" i="6"/>
  <c r="E5636" i="6"/>
  <c r="F5636" i="6"/>
  <c r="E5637" i="6"/>
  <c r="F5637" i="6"/>
  <c r="E5638" i="6"/>
  <c r="F5638" i="6"/>
  <c r="E5639" i="6"/>
  <c r="F5639" i="6"/>
  <c r="E5640" i="6"/>
  <c r="F5640" i="6"/>
  <c r="E5641" i="6"/>
  <c r="F5641" i="6"/>
  <c r="E5642" i="6"/>
  <c r="F5642" i="6"/>
  <c r="E5643" i="6"/>
  <c r="F5643" i="6"/>
  <c r="E5644" i="6"/>
  <c r="F5644" i="6"/>
  <c r="E5645" i="6"/>
  <c r="F5645" i="6"/>
  <c r="E5646" i="6"/>
  <c r="F5646" i="6"/>
  <c r="E5647" i="6"/>
  <c r="F5647" i="6"/>
  <c r="E5648" i="6"/>
  <c r="F5648" i="6"/>
  <c r="E5649" i="6"/>
  <c r="F5649" i="6"/>
  <c r="E5650" i="6"/>
  <c r="F5650" i="6"/>
  <c r="E5651" i="6"/>
  <c r="F5651" i="6"/>
  <c r="E5652" i="6"/>
  <c r="F5652" i="6"/>
  <c r="E5653" i="6"/>
  <c r="F5653" i="6"/>
  <c r="E5654" i="6"/>
  <c r="F5654" i="6"/>
  <c r="E5655" i="6"/>
  <c r="F5655" i="6"/>
  <c r="E5656" i="6"/>
  <c r="F5656" i="6"/>
  <c r="E5657" i="6"/>
  <c r="F5657" i="6"/>
  <c r="E5658" i="6"/>
  <c r="F5658" i="6"/>
  <c r="E5659" i="6"/>
  <c r="F5659" i="6"/>
  <c r="E5660" i="6"/>
  <c r="F5660" i="6"/>
  <c r="E5661" i="6"/>
  <c r="F5661" i="6"/>
  <c r="E5662" i="6"/>
  <c r="F5662" i="6"/>
  <c r="E5663" i="6"/>
  <c r="F5663" i="6"/>
  <c r="E5664" i="6"/>
  <c r="F5664" i="6"/>
  <c r="E5665" i="6"/>
  <c r="F5665" i="6"/>
  <c r="E5666" i="6"/>
  <c r="F5666" i="6"/>
  <c r="E5667" i="6"/>
  <c r="F5667" i="6"/>
  <c r="E5668" i="6"/>
  <c r="F5668" i="6"/>
  <c r="E5669" i="6"/>
  <c r="F5669" i="6"/>
  <c r="E5670" i="6"/>
  <c r="F5670" i="6"/>
  <c r="E5671" i="6"/>
  <c r="F5671" i="6"/>
  <c r="E5672" i="6"/>
  <c r="F5672" i="6"/>
  <c r="E5673" i="6"/>
  <c r="F5673" i="6"/>
  <c r="E5674" i="6"/>
  <c r="F5674" i="6"/>
  <c r="E5675" i="6"/>
  <c r="F5675" i="6"/>
  <c r="E5676" i="6"/>
  <c r="F5676" i="6"/>
  <c r="E5677" i="6"/>
  <c r="F5677" i="6"/>
  <c r="E5678" i="6"/>
  <c r="F5678" i="6"/>
  <c r="E5679" i="6"/>
  <c r="F5679" i="6"/>
  <c r="E5680" i="6"/>
  <c r="F5680" i="6"/>
  <c r="E5681" i="6"/>
  <c r="F5681" i="6"/>
  <c r="E5682" i="6"/>
  <c r="F5682" i="6"/>
  <c r="E5683" i="6"/>
  <c r="F5683" i="6"/>
  <c r="E5684" i="6"/>
  <c r="F5684" i="6"/>
  <c r="E5685" i="6"/>
  <c r="F5685" i="6"/>
  <c r="E5686" i="6"/>
  <c r="F5686" i="6"/>
  <c r="E5687" i="6"/>
  <c r="F5687" i="6"/>
  <c r="E5688" i="6"/>
  <c r="F5688" i="6"/>
  <c r="E5689" i="6"/>
  <c r="F5689" i="6"/>
  <c r="E5690" i="6"/>
  <c r="F5690" i="6"/>
  <c r="E5691" i="6"/>
  <c r="F5691" i="6"/>
  <c r="E5692" i="6"/>
  <c r="F5692" i="6"/>
  <c r="E5693" i="6"/>
  <c r="F5693" i="6"/>
  <c r="E5694" i="6"/>
  <c r="F5694" i="6"/>
  <c r="E5695" i="6"/>
  <c r="F5695" i="6"/>
  <c r="E5696" i="6"/>
  <c r="F5696" i="6"/>
  <c r="E5697" i="6"/>
  <c r="F5697" i="6"/>
  <c r="E5698" i="6"/>
  <c r="F5698" i="6"/>
  <c r="E5699" i="6"/>
  <c r="F5699" i="6"/>
  <c r="E5700" i="6"/>
  <c r="F5700" i="6"/>
  <c r="E5701" i="6"/>
  <c r="F5701" i="6"/>
  <c r="E5702" i="6"/>
  <c r="F5702" i="6"/>
  <c r="E5703" i="6"/>
  <c r="F5703" i="6"/>
  <c r="E5704" i="6"/>
  <c r="F5704" i="6"/>
  <c r="E5705" i="6"/>
  <c r="F5705" i="6"/>
  <c r="E5706" i="6"/>
  <c r="F5706" i="6"/>
  <c r="E5707" i="6"/>
  <c r="F5707" i="6"/>
  <c r="E5708" i="6"/>
  <c r="F5708" i="6"/>
  <c r="E5709" i="6"/>
  <c r="F5709" i="6"/>
  <c r="E5710" i="6"/>
  <c r="F5710" i="6"/>
  <c r="E5711" i="6"/>
  <c r="F5711" i="6"/>
  <c r="E5712" i="6"/>
  <c r="F5712" i="6"/>
  <c r="E5713" i="6"/>
  <c r="F5713" i="6"/>
  <c r="E5714" i="6"/>
  <c r="F5714" i="6"/>
  <c r="E5715" i="6"/>
  <c r="F5715" i="6"/>
  <c r="E5716" i="6"/>
  <c r="F5716" i="6"/>
  <c r="E5717" i="6"/>
  <c r="F5717" i="6"/>
  <c r="E5718" i="6"/>
  <c r="F5718" i="6"/>
  <c r="E5719" i="6"/>
  <c r="F5719" i="6"/>
  <c r="E5720" i="6"/>
  <c r="F5720" i="6"/>
  <c r="E5721" i="6"/>
  <c r="F5721" i="6"/>
  <c r="E5722" i="6"/>
  <c r="F5722" i="6"/>
  <c r="E5723" i="6"/>
  <c r="F5723" i="6"/>
  <c r="E5724" i="6"/>
  <c r="F5724" i="6"/>
  <c r="E5725" i="6"/>
  <c r="F5725" i="6"/>
  <c r="E5726" i="6"/>
  <c r="F5726" i="6"/>
  <c r="E5727" i="6"/>
  <c r="F5727" i="6"/>
  <c r="E5728" i="6"/>
  <c r="F5728" i="6"/>
  <c r="E5729" i="6"/>
  <c r="F5729" i="6"/>
  <c r="E5730" i="6"/>
  <c r="F5730" i="6"/>
  <c r="E5731" i="6"/>
  <c r="F5731" i="6"/>
  <c r="E5732" i="6"/>
  <c r="F5732" i="6"/>
  <c r="E5733" i="6"/>
  <c r="F5733" i="6"/>
  <c r="E5734" i="6"/>
  <c r="F5734" i="6"/>
  <c r="E5735" i="6"/>
  <c r="F5735" i="6"/>
  <c r="E5736" i="6"/>
  <c r="F5736" i="6"/>
  <c r="E5737" i="6"/>
  <c r="F5737" i="6"/>
  <c r="E5738" i="6"/>
  <c r="F5738" i="6"/>
  <c r="E5739" i="6"/>
  <c r="F5739" i="6"/>
  <c r="E5740" i="6"/>
  <c r="F5740" i="6"/>
  <c r="E5741" i="6"/>
  <c r="F5741" i="6"/>
  <c r="E5742" i="6"/>
  <c r="F5742" i="6"/>
  <c r="E5743" i="6"/>
  <c r="F5743" i="6"/>
  <c r="E5744" i="6"/>
  <c r="F5744" i="6"/>
  <c r="E5745" i="6"/>
  <c r="F5745" i="6"/>
  <c r="E5746" i="6"/>
  <c r="F5746" i="6"/>
  <c r="E5747" i="6"/>
  <c r="F5747" i="6"/>
  <c r="E5748" i="6"/>
  <c r="F5748" i="6"/>
  <c r="E5749" i="6"/>
  <c r="F5749" i="6"/>
  <c r="E5750" i="6"/>
  <c r="F5750" i="6"/>
  <c r="E5751" i="6"/>
  <c r="F5751" i="6"/>
  <c r="E5752" i="6"/>
  <c r="F5752" i="6"/>
  <c r="E5753" i="6"/>
  <c r="F5753" i="6"/>
  <c r="E5754" i="6"/>
  <c r="F5754" i="6"/>
  <c r="E5755" i="6"/>
  <c r="F5755" i="6"/>
  <c r="E5756" i="6"/>
  <c r="F5756" i="6"/>
  <c r="E5757" i="6"/>
  <c r="F5757" i="6"/>
  <c r="E5758" i="6"/>
  <c r="F5758" i="6"/>
  <c r="E5759" i="6"/>
  <c r="F5759" i="6"/>
  <c r="E5760" i="6"/>
  <c r="F5760" i="6"/>
  <c r="E5761" i="6"/>
  <c r="F5761" i="6"/>
  <c r="E5762" i="6"/>
  <c r="F5762" i="6"/>
  <c r="E5763" i="6"/>
  <c r="F5763" i="6"/>
  <c r="E5764" i="6"/>
  <c r="F5764" i="6"/>
  <c r="E5765" i="6"/>
  <c r="F5765" i="6"/>
  <c r="E5766" i="6"/>
  <c r="F5766" i="6"/>
  <c r="E5767" i="6"/>
  <c r="F5767" i="6"/>
  <c r="E5768" i="6"/>
  <c r="F5768" i="6"/>
  <c r="E5769" i="6"/>
  <c r="F5769" i="6"/>
  <c r="E5770" i="6"/>
  <c r="F5770" i="6"/>
  <c r="E5771" i="6"/>
  <c r="F5771" i="6"/>
  <c r="E5772" i="6"/>
  <c r="F5772" i="6"/>
  <c r="E5773" i="6"/>
  <c r="F5773" i="6"/>
  <c r="E5774" i="6"/>
  <c r="F5774" i="6"/>
  <c r="E5775" i="6"/>
  <c r="F5775" i="6"/>
  <c r="E5776" i="6"/>
  <c r="F5776" i="6"/>
  <c r="E5777" i="6"/>
  <c r="F5777" i="6"/>
  <c r="E5778" i="6"/>
  <c r="F5778" i="6"/>
  <c r="E5779" i="6"/>
  <c r="F5779" i="6"/>
  <c r="E5780" i="6"/>
  <c r="F5780" i="6"/>
  <c r="E5781" i="6"/>
  <c r="F5781" i="6"/>
  <c r="E5782" i="6"/>
  <c r="F5782" i="6"/>
  <c r="E5783" i="6"/>
  <c r="F5783" i="6"/>
  <c r="E5784" i="6"/>
  <c r="F5784" i="6"/>
  <c r="E5785" i="6"/>
  <c r="F5785" i="6"/>
  <c r="E5786" i="6"/>
  <c r="F5786" i="6"/>
  <c r="E5787" i="6"/>
  <c r="F5787" i="6"/>
  <c r="E5788" i="6"/>
  <c r="F5788" i="6"/>
  <c r="E5789" i="6"/>
  <c r="F5789" i="6"/>
  <c r="E5790" i="6"/>
  <c r="F5790" i="6"/>
  <c r="E5791" i="6"/>
  <c r="F5791" i="6"/>
  <c r="E5792" i="6"/>
  <c r="F5792" i="6"/>
  <c r="E5793" i="6"/>
  <c r="F5793" i="6"/>
  <c r="E5794" i="6"/>
  <c r="F5794" i="6"/>
  <c r="E5795" i="6"/>
  <c r="F5795" i="6"/>
  <c r="E5796" i="6"/>
  <c r="F5796" i="6"/>
  <c r="E5797" i="6"/>
  <c r="F5797" i="6"/>
  <c r="E5798" i="6"/>
  <c r="F5798" i="6"/>
  <c r="E5799" i="6"/>
  <c r="F5799" i="6"/>
  <c r="E5800" i="6"/>
  <c r="F5800" i="6"/>
  <c r="E5801" i="6"/>
  <c r="F5801" i="6"/>
  <c r="E5802" i="6"/>
  <c r="F5802" i="6"/>
  <c r="E5803" i="6"/>
  <c r="F5803" i="6"/>
  <c r="E5804" i="6"/>
  <c r="F5804" i="6"/>
  <c r="E5805" i="6"/>
  <c r="F5805" i="6"/>
  <c r="E5806" i="6"/>
  <c r="F5806" i="6"/>
  <c r="E5807" i="6"/>
  <c r="F5807" i="6"/>
  <c r="E5808" i="6"/>
  <c r="F5808" i="6"/>
  <c r="E5809" i="6"/>
  <c r="F5809" i="6"/>
  <c r="E5810" i="6"/>
  <c r="F5810" i="6"/>
  <c r="E5811" i="6"/>
  <c r="F5811" i="6"/>
  <c r="E5812" i="6"/>
  <c r="F5812" i="6"/>
  <c r="E5813" i="6"/>
  <c r="F5813" i="6"/>
  <c r="E5814" i="6"/>
  <c r="F5814" i="6"/>
  <c r="E5815" i="6"/>
  <c r="F5815" i="6"/>
  <c r="E5816" i="6"/>
  <c r="F5816" i="6"/>
  <c r="E5817" i="6"/>
  <c r="F5817" i="6"/>
  <c r="E5818" i="6"/>
  <c r="F5818" i="6"/>
  <c r="E5819" i="6"/>
  <c r="F5819" i="6"/>
  <c r="E5820" i="6"/>
  <c r="F5820" i="6"/>
  <c r="E5821" i="6"/>
  <c r="F5821" i="6"/>
  <c r="E5822" i="6"/>
  <c r="F5822" i="6"/>
  <c r="E5823" i="6"/>
  <c r="F5823" i="6"/>
  <c r="E5824" i="6"/>
  <c r="F5824" i="6"/>
  <c r="E5825" i="6"/>
  <c r="F5825" i="6"/>
  <c r="E5826" i="6"/>
  <c r="F5826" i="6"/>
  <c r="E5827" i="6"/>
  <c r="F5827" i="6"/>
  <c r="E5828" i="6"/>
  <c r="F5828" i="6"/>
  <c r="E5829" i="6"/>
  <c r="F5829" i="6"/>
  <c r="E5830" i="6"/>
  <c r="F5830" i="6"/>
  <c r="E5831" i="6"/>
  <c r="F5831" i="6"/>
  <c r="E5832" i="6"/>
  <c r="F5832" i="6"/>
  <c r="E5833" i="6"/>
  <c r="F5833" i="6"/>
  <c r="E5834" i="6"/>
  <c r="F5834" i="6"/>
  <c r="E5835" i="6"/>
  <c r="F5835" i="6"/>
  <c r="E5836" i="6"/>
  <c r="F5836" i="6"/>
  <c r="E5837" i="6"/>
  <c r="F5837" i="6"/>
  <c r="E5838" i="6"/>
  <c r="F5838" i="6"/>
  <c r="E5839" i="6"/>
  <c r="F5839" i="6"/>
  <c r="E5840" i="6"/>
  <c r="F5840" i="6"/>
  <c r="E5841" i="6"/>
  <c r="F5841" i="6"/>
  <c r="E5842" i="6"/>
  <c r="F5842" i="6"/>
  <c r="E5843" i="6"/>
  <c r="F5843" i="6"/>
  <c r="E5844" i="6"/>
  <c r="F5844" i="6"/>
  <c r="E5845" i="6"/>
  <c r="F5845" i="6"/>
  <c r="E5846" i="6"/>
  <c r="F5846" i="6"/>
  <c r="E5847" i="6"/>
  <c r="F5847" i="6"/>
  <c r="E5848" i="6"/>
  <c r="F5848" i="6"/>
  <c r="E5849" i="6"/>
  <c r="F5849" i="6"/>
  <c r="E5850" i="6"/>
  <c r="F5850" i="6"/>
  <c r="E5851" i="6"/>
  <c r="F5851" i="6"/>
  <c r="E5852" i="6"/>
  <c r="F5852" i="6"/>
  <c r="E5853" i="6"/>
  <c r="F5853" i="6"/>
  <c r="E5854" i="6"/>
  <c r="F5854" i="6"/>
  <c r="E5855" i="6"/>
  <c r="F5855" i="6"/>
  <c r="E5856" i="6"/>
  <c r="F5856" i="6"/>
  <c r="E5857" i="6"/>
  <c r="F5857" i="6"/>
  <c r="E5858" i="6"/>
  <c r="F5858" i="6"/>
  <c r="E5859" i="6"/>
  <c r="F5859" i="6"/>
  <c r="E5860" i="6"/>
  <c r="F5860" i="6"/>
  <c r="E5861" i="6"/>
  <c r="F5861" i="6"/>
  <c r="E5862" i="6"/>
  <c r="F5862" i="6"/>
  <c r="E5863" i="6"/>
  <c r="F5863" i="6"/>
  <c r="E5864" i="6"/>
  <c r="F5864" i="6"/>
  <c r="E5865" i="6"/>
  <c r="F5865" i="6"/>
  <c r="E5866" i="6"/>
  <c r="F5866" i="6"/>
  <c r="E5867" i="6"/>
  <c r="F5867" i="6"/>
  <c r="E5868" i="6"/>
  <c r="F5868" i="6"/>
  <c r="E5869" i="6"/>
  <c r="F5869" i="6"/>
  <c r="E5870" i="6"/>
  <c r="F5870" i="6"/>
  <c r="E5871" i="6"/>
  <c r="F5871" i="6"/>
  <c r="E5872" i="6"/>
  <c r="F5872" i="6"/>
  <c r="E5873" i="6"/>
  <c r="F5873" i="6"/>
  <c r="E5874" i="6"/>
  <c r="F5874" i="6"/>
  <c r="E5875" i="6"/>
  <c r="F5875" i="6"/>
  <c r="E5876" i="6"/>
  <c r="F5876" i="6"/>
  <c r="E5877" i="6"/>
  <c r="F5877" i="6"/>
  <c r="E5878" i="6"/>
  <c r="F5878" i="6"/>
  <c r="E5879" i="6"/>
  <c r="F5879" i="6"/>
  <c r="E5880" i="6"/>
  <c r="F5880" i="6"/>
  <c r="E5881" i="6"/>
  <c r="F5881" i="6"/>
  <c r="E5882" i="6"/>
  <c r="F5882" i="6"/>
  <c r="E5883" i="6"/>
  <c r="F5883" i="6"/>
  <c r="E5884" i="6"/>
  <c r="F5884" i="6"/>
  <c r="E5885" i="6"/>
  <c r="F5885" i="6"/>
  <c r="E5886" i="6"/>
  <c r="F5886" i="6"/>
  <c r="E5887" i="6"/>
  <c r="F5887" i="6"/>
  <c r="E5888" i="6"/>
  <c r="F5888" i="6"/>
  <c r="E5889" i="6"/>
  <c r="F5889" i="6"/>
  <c r="E5890" i="6"/>
  <c r="F5890" i="6"/>
  <c r="E5891" i="6"/>
  <c r="F5891" i="6"/>
  <c r="E5892" i="6"/>
  <c r="F5892" i="6"/>
  <c r="E5893" i="6"/>
  <c r="F5893" i="6"/>
  <c r="E5894" i="6"/>
  <c r="F5894" i="6"/>
  <c r="E5895" i="6"/>
  <c r="F5895" i="6"/>
  <c r="E5896" i="6"/>
  <c r="F5896" i="6"/>
  <c r="E5897" i="6"/>
  <c r="F5897" i="6"/>
  <c r="E5898" i="6"/>
  <c r="F5898" i="6"/>
  <c r="E5899" i="6"/>
  <c r="F5899" i="6"/>
  <c r="E5900" i="6"/>
  <c r="F5900" i="6"/>
  <c r="E5901" i="6"/>
  <c r="F5901" i="6"/>
  <c r="E5902" i="6"/>
  <c r="F5902" i="6"/>
  <c r="E5903" i="6"/>
  <c r="F5903" i="6"/>
  <c r="E5904" i="6"/>
  <c r="F5904" i="6"/>
  <c r="E5905" i="6"/>
  <c r="F5905" i="6"/>
  <c r="E5906" i="6"/>
  <c r="F5906" i="6"/>
  <c r="E5907" i="6"/>
  <c r="F5907" i="6"/>
  <c r="E5908" i="6"/>
  <c r="F5908" i="6"/>
  <c r="E5909" i="6"/>
  <c r="F5909" i="6"/>
  <c r="E5910" i="6"/>
  <c r="F5910" i="6"/>
  <c r="E5911" i="6"/>
  <c r="F5911" i="6"/>
  <c r="E5912" i="6"/>
  <c r="F5912" i="6"/>
  <c r="E5913" i="6"/>
  <c r="F5913" i="6"/>
  <c r="E5914" i="6"/>
  <c r="F5914" i="6"/>
  <c r="E5915" i="6"/>
  <c r="F5915" i="6"/>
  <c r="E5916" i="6"/>
  <c r="F5916" i="6"/>
  <c r="E5917" i="6"/>
  <c r="F5917" i="6"/>
  <c r="E5918" i="6"/>
  <c r="F5918" i="6"/>
  <c r="E5919" i="6"/>
  <c r="F5919" i="6"/>
  <c r="E5920" i="6"/>
  <c r="F5920" i="6"/>
  <c r="E5921" i="6"/>
  <c r="F5921" i="6"/>
  <c r="E5922" i="6"/>
  <c r="F5922" i="6"/>
  <c r="E5923" i="6"/>
  <c r="F5923" i="6"/>
  <c r="E5924" i="6"/>
  <c r="F5924" i="6"/>
  <c r="E5925" i="6"/>
  <c r="F5925" i="6"/>
  <c r="E5926" i="6"/>
  <c r="F5926" i="6"/>
  <c r="E5927" i="6"/>
  <c r="F5927" i="6"/>
  <c r="E5928" i="6"/>
  <c r="F5928" i="6"/>
  <c r="E5929" i="6"/>
  <c r="F5929" i="6"/>
  <c r="E5930" i="6"/>
  <c r="F5930" i="6"/>
  <c r="E5931" i="6"/>
  <c r="F5931" i="6"/>
  <c r="E5932" i="6"/>
  <c r="F5932" i="6"/>
  <c r="E5933" i="6"/>
  <c r="F5933" i="6"/>
  <c r="E5934" i="6"/>
  <c r="F5934" i="6"/>
  <c r="E5935" i="6"/>
  <c r="F5935" i="6"/>
  <c r="E5936" i="6"/>
  <c r="F5936" i="6"/>
  <c r="E5937" i="6"/>
  <c r="F5937" i="6"/>
  <c r="E5938" i="6"/>
  <c r="F5938" i="6"/>
  <c r="E5939" i="6"/>
  <c r="F5939" i="6"/>
  <c r="E5940" i="6"/>
  <c r="F5940" i="6"/>
  <c r="E5941" i="6"/>
  <c r="F5941" i="6"/>
  <c r="E5942" i="6"/>
  <c r="F5942" i="6"/>
  <c r="E5943" i="6"/>
  <c r="F5943" i="6"/>
  <c r="E5944" i="6"/>
  <c r="F5944" i="6"/>
  <c r="E5945" i="6"/>
  <c r="F5945" i="6"/>
  <c r="E5946" i="6"/>
  <c r="F5946" i="6"/>
  <c r="E5947" i="6"/>
  <c r="F5947" i="6"/>
  <c r="E5948" i="6"/>
  <c r="F5948" i="6"/>
  <c r="E5949" i="6"/>
  <c r="F5949" i="6"/>
  <c r="E5950" i="6"/>
  <c r="F5950" i="6"/>
  <c r="E5951" i="6"/>
  <c r="F5951" i="6"/>
  <c r="E5952" i="6"/>
  <c r="F5952" i="6"/>
  <c r="E5953" i="6"/>
  <c r="F5953" i="6"/>
  <c r="E5954" i="6"/>
  <c r="F5954" i="6"/>
  <c r="E5955" i="6"/>
  <c r="F5955" i="6"/>
  <c r="E5956" i="6"/>
  <c r="F5956" i="6"/>
  <c r="E5957" i="6"/>
  <c r="F5957" i="6"/>
  <c r="E5958" i="6"/>
  <c r="F5958" i="6"/>
  <c r="E5959" i="6"/>
  <c r="F5959" i="6"/>
  <c r="E5960" i="6"/>
  <c r="F5960" i="6"/>
  <c r="E5961" i="6"/>
  <c r="F5961" i="6"/>
  <c r="E5962" i="6"/>
  <c r="F5962" i="6"/>
  <c r="E5963" i="6"/>
  <c r="F5963" i="6"/>
  <c r="E5964" i="6"/>
  <c r="F5964" i="6"/>
  <c r="E5965" i="6"/>
  <c r="F5965" i="6"/>
  <c r="E5966" i="6"/>
  <c r="F5966" i="6"/>
  <c r="E5967" i="6"/>
  <c r="F5967" i="6"/>
  <c r="E5968" i="6"/>
  <c r="F5968" i="6"/>
  <c r="E5969" i="6"/>
  <c r="F5969" i="6"/>
  <c r="E5970" i="6"/>
  <c r="F5970" i="6"/>
  <c r="E5971" i="6"/>
  <c r="F5971" i="6"/>
  <c r="E5972" i="6"/>
  <c r="F5972" i="6"/>
  <c r="E5973" i="6"/>
  <c r="F5973" i="6"/>
  <c r="E5974" i="6"/>
  <c r="F5974" i="6"/>
  <c r="E5975" i="6"/>
  <c r="F5975" i="6"/>
  <c r="E5976" i="6"/>
  <c r="F5976" i="6"/>
  <c r="E5977" i="6"/>
  <c r="F5977" i="6"/>
  <c r="E5978" i="6"/>
  <c r="F5978" i="6"/>
  <c r="E5979" i="6"/>
  <c r="F5979" i="6"/>
  <c r="E5980" i="6"/>
  <c r="F5980" i="6"/>
  <c r="E5981" i="6"/>
  <c r="F5981" i="6"/>
  <c r="E5982" i="6"/>
  <c r="F5982" i="6"/>
  <c r="E5983" i="6"/>
  <c r="F5983" i="6"/>
  <c r="E5984" i="6"/>
  <c r="F5984" i="6"/>
  <c r="E5985" i="6"/>
  <c r="F5985" i="6"/>
  <c r="E5986" i="6"/>
  <c r="F5986" i="6"/>
  <c r="E5987" i="6"/>
  <c r="F5987" i="6"/>
  <c r="E5988" i="6"/>
  <c r="F5988" i="6"/>
  <c r="E5989" i="6"/>
  <c r="F5989" i="6"/>
  <c r="E5990" i="6"/>
  <c r="F5990" i="6"/>
  <c r="E5991" i="6"/>
  <c r="F5991" i="6"/>
  <c r="E5992" i="6"/>
  <c r="F5992" i="6"/>
  <c r="E5993" i="6"/>
  <c r="F5993" i="6"/>
  <c r="E5994" i="6"/>
  <c r="F5994" i="6"/>
  <c r="E5995" i="6"/>
  <c r="F5995" i="6"/>
  <c r="E5996" i="6"/>
  <c r="F5996" i="6"/>
  <c r="E5997" i="6"/>
  <c r="F5997" i="6"/>
  <c r="E5998" i="6"/>
  <c r="F5998" i="6"/>
  <c r="E5999" i="6"/>
  <c r="F5999" i="6"/>
  <c r="E6000" i="6"/>
  <c r="F6000" i="6"/>
  <c r="E6001" i="6"/>
  <c r="F6001" i="6"/>
  <c r="E6002" i="6"/>
  <c r="F6002" i="6"/>
  <c r="E6003" i="6"/>
  <c r="F6003" i="6"/>
  <c r="E6004" i="6"/>
  <c r="F6004" i="6"/>
  <c r="E6005" i="6"/>
  <c r="F6005" i="6"/>
  <c r="E6006" i="6"/>
  <c r="F6006" i="6"/>
  <c r="E6007" i="6"/>
  <c r="F6007" i="6"/>
  <c r="E6008" i="6"/>
  <c r="F6008" i="6"/>
  <c r="E6009" i="6"/>
  <c r="F6009" i="6"/>
  <c r="E6010" i="6"/>
  <c r="F6010" i="6"/>
  <c r="E6011" i="6"/>
  <c r="F6011" i="6"/>
  <c r="E6012" i="6"/>
  <c r="F6012" i="6"/>
  <c r="E6013" i="6"/>
  <c r="F6013" i="6"/>
  <c r="E6014" i="6"/>
  <c r="F6014" i="6"/>
  <c r="E6015" i="6"/>
  <c r="F6015" i="6"/>
  <c r="E6016" i="6"/>
  <c r="F6016" i="6"/>
  <c r="E6017" i="6"/>
  <c r="F6017" i="6"/>
  <c r="E6018" i="6"/>
  <c r="F6018" i="6"/>
  <c r="E6019" i="6"/>
  <c r="F6019" i="6"/>
  <c r="E6020" i="6"/>
  <c r="F6020" i="6"/>
  <c r="E6021" i="6"/>
  <c r="F6021" i="6"/>
  <c r="E6022" i="6"/>
  <c r="F6022" i="6"/>
  <c r="E6023" i="6"/>
  <c r="F6023" i="6"/>
  <c r="E6024" i="6"/>
  <c r="F6024" i="6"/>
  <c r="E6025" i="6"/>
  <c r="F6025" i="6"/>
  <c r="E6026" i="6"/>
  <c r="F6026" i="6"/>
  <c r="E6027" i="6"/>
  <c r="F6027" i="6"/>
  <c r="E6028" i="6"/>
  <c r="F6028" i="6"/>
  <c r="E6029" i="6"/>
  <c r="F6029" i="6"/>
  <c r="E6030" i="6"/>
  <c r="F6030" i="6"/>
  <c r="E6031" i="6"/>
  <c r="F6031" i="6"/>
  <c r="E6032" i="6"/>
  <c r="F6032" i="6"/>
  <c r="E6033" i="6"/>
  <c r="F6033" i="6"/>
  <c r="E6034" i="6"/>
  <c r="F6034" i="6"/>
  <c r="E6035" i="6"/>
  <c r="F6035" i="6"/>
  <c r="E6036" i="6"/>
  <c r="F6036" i="6"/>
  <c r="E6037" i="6"/>
  <c r="F6037" i="6"/>
  <c r="E6038" i="6"/>
  <c r="F6038" i="6"/>
  <c r="E6039" i="6"/>
  <c r="F6039" i="6"/>
  <c r="E6040" i="6"/>
  <c r="F6040" i="6"/>
  <c r="E6041" i="6"/>
  <c r="F6041" i="6"/>
  <c r="E6042" i="6"/>
  <c r="F6042" i="6"/>
  <c r="E6043" i="6"/>
  <c r="F6043" i="6"/>
  <c r="E6044" i="6"/>
  <c r="F6044" i="6"/>
  <c r="E6045" i="6"/>
  <c r="F6045" i="6"/>
  <c r="E6046" i="6"/>
  <c r="F6046" i="6"/>
  <c r="E6047" i="6"/>
  <c r="F6047" i="6"/>
  <c r="E6048" i="6"/>
  <c r="F6048" i="6"/>
  <c r="E6049" i="6"/>
  <c r="F6049" i="6"/>
  <c r="E6050" i="6"/>
  <c r="F6050" i="6"/>
  <c r="E6051" i="6"/>
  <c r="F6051" i="6"/>
  <c r="E6052" i="6"/>
  <c r="F6052" i="6"/>
  <c r="E6053" i="6"/>
  <c r="F6053" i="6"/>
  <c r="E6054" i="6"/>
  <c r="F6054" i="6"/>
  <c r="E6055" i="6"/>
  <c r="F6055" i="6"/>
  <c r="E6056" i="6"/>
  <c r="F6056" i="6"/>
  <c r="E6057" i="6"/>
  <c r="F6057" i="6"/>
  <c r="E6058" i="6"/>
  <c r="F6058" i="6"/>
  <c r="E6059" i="6"/>
  <c r="F6059" i="6"/>
  <c r="E6060" i="6"/>
  <c r="F6060" i="6"/>
  <c r="E6061" i="6"/>
  <c r="F6061" i="6"/>
  <c r="E6062" i="6"/>
  <c r="F6062" i="6"/>
  <c r="E6063" i="6"/>
  <c r="F6063" i="6"/>
  <c r="E6064" i="6"/>
  <c r="F6064" i="6"/>
  <c r="E6065" i="6"/>
  <c r="F6065" i="6"/>
  <c r="E6066" i="6"/>
  <c r="F6066" i="6"/>
  <c r="E6067" i="6"/>
  <c r="F6067" i="6"/>
  <c r="E6068" i="6"/>
  <c r="F6068" i="6"/>
  <c r="E6069" i="6"/>
  <c r="F6069" i="6"/>
  <c r="E6070" i="6"/>
  <c r="F6070" i="6"/>
  <c r="E6071" i="6"/>
  <c r="F6071" i="6"/>
  <c r="E6072" i="6"/>
  <c r="F6072" i="6"/>
  <c r="E6073" i="6"/>
  <c r="F6073" i="6"/>
  <c r="E6074" i="6"/>
  <c r="F6074" i="6"/>
  <c r="E6075" i="6"/>
  <c r="F6075" i="6"/>
  <c r="E6076" i="6"/>
  <c r="F6076" i="6"/>
  <c r="E6077" i="6"/>
  <c r="F6077" i="6"/>
  <c r="E6078" i="6"/>
  <c r="F6078" i="6"/>
  <c r="E6079" i="6"/>
  <c r="F6079" i="6"/>
  <c r="E6080" i="6"/>
  <c r="F6080" i="6"/>
  <c r="E6081" i="6"/>
  <c r="F6081" i="6"/>
  <c r="E6082" i="6"/>
  <c r="F6082" i="6"/>
  <c r="E6083" i="6"/>
  <c r="F6083" i="6"/>
  <c r="E6084" i="6"/>
  <c r="F6084" i="6"/>
  <c r="E6085" i="6"/>
  <c r="F6085" i="6"/>
  <c r="E6086" i="6"/>
  <c r="F6086" i="6"/>
  <c r="E6087" i="6"/>
  <c r="F6087" i="6"/>
  <c r="E6088" i="6"/>
  <c r="F6088" i="6"/>
  <c r="E6089" i="6"/>
  <c r="F6089" i="6"/>
  <c r="E6090" i="6"/>
  <c r="F6090" i="6"/>
  <c r="E6091" i="6"/>
  <c r="F6091" i="6"/>
  <c r="E6092" i="6"/>
  <c r="F6092" i="6"/>
  <c r="E6093" i="6"/>
  <c r="F6093" i="6"/>
  <c r="E6094" i="6"/>
  <c r="F6094" i="6"/>
  <c r="E6095" i="6"/>
  <c r="F6095" i="6"/>
  <c r="E6096" i="6"/>
  <c r="F6096" i="6"/>
  <c r="E6097" i="6"/>
  <c r="F6097" i="6"/>
  <c r="E6098" i="6"/>
  <c r="F6098" i="6"/>
  <c r="E6099" i="6"/>
  <c r="F6099" i="6"/>
  <c r="E6100" i="6"/>
  <c r="F6100" i="6"/>
  <c r="E6101" i="6"/>
  <c r="F6101" i="6"/>
  <c r="E6102" i="6"/>
  <c r="F6102" i="6"/>
  <c r="E6103" i="6"/>
  <c r="F6103" i="6"/>
  <c r="E6104" i="6"/>
  <c r="F6104" i="6"/>
  <c r="E6105" i="6"/>
  <c r="F6105" i="6"/>
  <c r="E6106" i="6"/>
  <c r="F6106" i="6"/>
  <c r="E6107" i="6"/>
  <c r="F6107" i="6"/>
  <c r="E6108" i="6"/>
  <c r="F6108" i="6"/>
  <c r="E6109" i="6"/>
  <c r="F6109" i="6"/>
  <c r="E6110" i="6"/>
  <c r="F6110" i="6"/>
  <c r="E6111" i="6"/>
  <c r="F6111" i="6"/>
  <c r="E6112" i="6"/>
  <c r="F6112" i="6"/>
  <c r="E6113" i="6"/>
  <c r="F6113" i="6"/>
  <c r="E6114" i="6"/>
  <c r="F6114" i="6"/>
  <c r="E6115" i="6"/>
  <c r="F6115" i="6"/>
  <c r="E6116" i="6"/>
  <c r="F6116" i="6"/>
  <c r="E6117" i="6"/>
  <c r="F6117" i="6"/>
  <c r="E6118" i="6"/>
  <c r="F6118" i="6"/>
  <c r="E6119" i="6"/>
  <c r="F6119" i="6"/>
  <c r="E6120" i="6"/>
  <c r="F6120" i="6"/>
  <c r="E6121" i="6"/>
  <c r="F6121" i="6"/>
  <c r="E6122" i="6"/>
  <c r="F6122" i="6"/>
  <c r="E6123" i="6"/>
  <c r="F6123" i="6"/>
  <c r="E6124" i="6"/>
  <c r="F6124" i="6"/>
  <c r="E6125" i="6"/>
  <c r="F6125" i="6"/>
  <c r="E6126" i="6"/>
  <c r="F6126" i="6"/>
  <c r="E6127" i="6"/>
  <c r="F6127" i="6"/>
  <c r="E6128" i="6"/>
  <c r="F6128" i="6"/>
  <c r="E6129" i="6"/>
  <c r="F6129" i="6"/>
  <c r="E6130" i="6"/>
  <c r="F6130" i="6"/>
  <c r="E6131" i="6"/>
  <c r="F6131" i="6"/>
  <c r="E6132" i="6"/>
  <c r="F6132" i="6"/>
  <c r="E6133" i="6"/>
  <c r="F6133" i="6"/>
  <c r="E6134" i="6"/>
  <c r="F6134" i="6"/>
  <c r="E6135" i="6"/>
  <c r="F6135" i="6"/>
  <c r="E6136" i="6"/>
  <c r="F6136" i="6"/>
  <c r="E6137" i="6"/>
  <c r="F6137" i="6"/>
  <c r="E6138" i="6"/>
  <c r="F6138" i="6"/>
  <c r="E6139" i="6"/>
  <c r="F6139" i="6"/>
  <c r="E6140" i="6"/>
  <c r="F6140" i="6"/>
  <c r="E6141" i="6"/>
  <c r="F6141" i="6"/>
  <c r="E6142" i="6"/>
  <c r="F6142" i="6"/>
  <c r="E6143" i="6"/>
  <c r="F6143" i="6"/>
  <c r="E6144" i="6"/>
  <c r="F6144" i="6"/>
  <c r="E6145" i="6"/>
  <c r="F6145" i="6"/>
  <c r="E6146" i="6"/>
  <c r="F6146" i="6"/>
  <c r="E6147" i="6"/>
  <c r="F6147" i="6"/>
  <c r="E6148" i="6"/>
  <c r="F6148" i="6"/>
  <c r="E6149" i="6"/>
  <c r="F6149" i="6"/>
  <c r="E6150" i="6"/>
  <c r="F6150" i="6"/>
  <c r="E6151" i="6"/>
  <c r="F6151" i="6"/>
  <c r="E6152" i="6"/>
  <c r="F6152" i="6"/>
  <c r="E6153" i="6"/>
  <c r="F6153" i="6"/>
  <c r="E6154" i="6"/>
  <c r="F6154" i="6"/>
  <c r="E6155" i="6"/>
  <c r="F6155" i="6"/>
  <c r="E6156" i="6"/>
  <c r="F6156" i="6"/>
  <c r="E6157" i="6"/>
  <c r="F6157" i="6"/>
  <c r="E6158" i="6"/>
  <c r="F6158" i="6"/>
  <c r="E6159" i="6"/>
  <c r="F6159" i="6"/>
  <c r="E6160" i="6"/>
  <c r="F6160" i="6"/>
  <c r="E6161" i="6"/>
  <c r="F6161" i="6"/>
  <c r="E6162" i="6"/>
  <c r="F6162" i="6"/>
  <c r="E6163" i="6"/>
  <c r="F6163" i="6"/>
  <c r="E6164" i="6"/>
  <c r="F6164" i="6"/>
  <c r="E6165" i="6"/>
  <c r="F6165" i="6"/>
  <c r="E6166" i="6"/>
  <c r="F6166" i="6"/>
  <c r="E6167" i="6"/>
  <c r="F6167" i="6"/>
  <c r="E6168" i="6"/>
  <c r="F6168" i="6"/>
  <c r="E6169" i="6"/>
  <c r="F6169" i="6"/>
  <c r="E6170" i="6"/>
  <c r="F6170" i="6"/>
  <c r="E6171" i="6"/>
  <c r="F6171" i="6"/>
  <c r="E6172" i="6"/>
  <c r="F6172" i="6"/>
  <c r="E6173" i="6"/>
  <c r="F6173" i="6"/>
  <c r="E6174" i="6"/>
  <c r="F6174" i="6"/>
  <c r="E6175" i="6"/>
  <c r="F6175" i="6"/>
  <c r="E6176" i="6"/>
  <c r="F6176" i="6"/>
  <c r="E6177" i="6"/>
  <c r="F6177" i="6"/>
  <c r="E6178" i="6"/>
  <c r="F6178" i="6"/>
  <c r="E6179" i="6"/>
  <c r="F6179" i="6"/>
  <c r="E6180" i="6"/>
  <c r="F6180" i="6"/>
  <c r="E6181" i="6"/>
  <c r="F6181" i="6"/>
  <c r="E6182" i="6"/>
  <c r="F6182" i="6"/>
  <c r="E6183" i="6"/>
  <c r="F6183" i="6"/>
  <c r="E6184" i="6"/>
  <c r="F6184" i="6"/>
  <c r="E6185" i="6"/>
  <c r="F6185" i="6"/>
  <c r="E6186" i="6"/>
  <c r="F6186" i="6"/>
  <c r="E6187" i="6"/>
  <c r="F6187" i="6"/>
  <c r="E6188" i="6"/>
  <c r="F6188" i="6"/>
  <c r="E6189" i="6"/>
  <c r="F6189" i="6"/>
  <c r="E6190" i="6"/>
  <c r="F6190" i="6"/>
  <c r="E6191" i="6"/>
  <c r="F6191" i="6"/>
  <c r="E6192" i="6"/>
  <c r="F6192" i="6"/>
  <c r="E6193" i="6"/>
  <c r="F6193" i="6"/>
  <c r="E6194" i="6"/>
  <c r="F6194" i="6"/>
  <c r="E6195" i="6"/>
  <c r="F6195" i="6"/>
  <c r="E6196" i="6"/>
  <c r="F6196" i="6"/>
  <c r="E6197" i="6"/>
  <c r="F6197" i="6"/>
  <c r="E6198" i="6"/>
  <c r="F6198" i="6"/>
  <c r="E6199" i="6"/>
  <c r="F6199" i="6"/>
  <c r="E6200" i="6"/>
  <c r="F6200" i="6"/>
  <c r="E6201" i="6"/>
  <c r="F6201" i="6"/>
  <c r="E6202" i="6"/>
  <c r="F6202" i="6"/>
  <c r="E6203" i="6"/>
  <c r="F6203" i="6"/>
  <c r="E6204" i="6"/>
  <c r="F6204" i="6"/>
  <c r="E6205" i="6"/>
  <c r="F6205" i="6"/>
  <c r="E6206" i="6"/>
  <c r="F6206" i="6"/>
  <c r="E6207" i="6"/>
  <c r="F6207" i="6"/>
  <c r="E6208" i="6"/>
  <c r="F6208" i="6"/>
  <c r="E6209" i="6"/>
  <c r="F6209" i="6"/>
  <c r="E6210" i="6"/>
  <c r="F6210" i="6"/>
  <c r="E6211" i="6"/>
  <c r="F6211" i="6"/>
  <c r="E6212" i="6"/>
  <c r="F6212" i="6"/>
  <c r="E6213" i="6"/>
  <c r="F6213" i="6"/>
  <c r="E6214" i="6"/>
  <c r="F6214" i="6"/>
  <c r="E6215" i="6"/>
  <c r="F6215" i="6"/>
  <c r="E6216" i="6"/>
  <c r="F6216" i="6"/>
  <c r="E6217" i="6"/>
  <c r="F6217" i="6"/>
  <c r="E6218" i="6"/>
  <c r="F6218" i="6"/>
  <c r="E6219" i="6"/>
  <c r="F6219" i="6"/>
  <c r="E6220" i="6"/>
  <c r="F6220" i="6"/>
  <c r="E6221" i="6"/>
  <c r="F6221" i="6"/>
  <c r="E6222" i="6"/>
  <c r="F6222" i="6"/>
  <c r="E6223" i="6"/>
  <c r="F6223" i="6"/>
  <c r="E6224" i="6"/>
  <c r="F6224" i="6"/>
  <c r="E6225" i="6"/>
  <c r="F6225" i="6"/>
  <c r="E6226" i="6"/>
  <c r="F6226" i="6"/>
  <c r="E6227" i="6"/>
  <c r="F6227" i="6"/>
  <c r="E6228" i="6"/>
  <c r="F6228" i="6"/>
  <c r="E6229" i="6"/>
  <c r="F6229" i="6"/>
  <c r="E6230" i="6"/>
  <c r="F6230" i="6"/>
  <c r="E6231" i="6"/>
  <c r="F6231" i="6"/>
  <c r="E6232" i="6"/>
  <c r="F6232" i="6"/>
  <c r="E6233" i="6"/>
  <c r="F6233" i="6"/>
  <c r="E6234" i="6"/>
  <c r="F6234" i="6"/>
  <c r="E6235" i="6"/>
  <c r="F6235" i="6"/>
  <c r="E6236" i="6"/>
  <c r="F6236" i="6"/>
  <c r="E6237" i="6"/>
  <c r="F6237" i="6"/>
  <c r="E6238" i="6"/>
  <c r="F6238" i="6"/>
  <c r="E6239" i="6"/>
  <c r="F6239" i="6"/>
  <c r="E6240" i="6"/>
  <c r="F6240" i="6"/>
  <c r="E6241" i="6"/>
  <c r="F6241" i="6"/>
  <c r="E6242" i="6"/>
  <c r="F6242" i="6"/>
  <c r="E6243" i="6"/>
  <c r="F6243" i="6"/>
  <c r="E6244" i="6"/>
  <c r="F6244" i="6"/>
  <c r="E6245" i="6"/>
  <c r="F6245" i="6"/>
  <c r="E6246" i="6"/>
  <c r="F6246" i="6"/>
  <c r="E6247" i="6"/>
  <c r="F6247" i="6"/>
  <c r="E6248" i="6"/>
  <c r="F6248" i="6"/>
  <c r="E6249" i="6"/>
  <c r="F6249" i="6"/>
  <c r="E6250" i="6"/>
  <c r="F6250" i="6"/>
  <c r="E6251" i="6"/>
  <c r="F6251" i="6"/>
  <c r="E6252" i="6"/>
  <c r="F6252" i="6"/>
  <c r="E6253" i="6"/>
  <c r="F6253" i="6"/>
  <c r="E6254" i="6"/>
  <c r="F6254" i="6"/>
  <c r="E6255" i="6"/>
  <c r="F6255" i="6"/>
  <c r="E6256" i="6"/>
  <c r="F6256" i="6"/>
  <c r="E6257" i="6"/>
  <c r="F6257" i="6"/>
  <c r="E6258" i="6"/>
  <c r="F6258" i="6"/>
  <c r="E6259" i="6"/>
  <c r="F6259" i="6"/>
  <c r="E6260" i="6"/>
  <c r="F6260" i="6"/>
  <c r="E6261" i="6"/>
  <c r="F6261" i="6"/>
  <c r="E6262" i="6"/>
  <c r="F6262" i="6"/>
  <c r="E6263" i="6"/>
  <c r="F6263" i="6"/>
  <c r="E6264" i="6"/>
  <c r="F6264" i="6"/>
  <c r="E6265" i="6"/>
  <c r="F6265" i="6"/>
  <c r="E6266" i="6"/>
  <c r="F6266" i="6"/>
  <c r="E6267" i="6"/>
  <c r="F6267" i="6"/>
  <c r="E6268" i="6"/>
  <c r="F6268" i="6"/>
  <c r="E6269" i="6"/>
  <c r="F6269" i="6"/>
  <c r="E6270" i="6"/>
  <c r="F6270" i="6"/>
  <c r="E6271" i="6"/>
  <c r="F6271" i="6"/>
  <c r="E6272" i="6"/>
  <c r="F6272" i="6"/>
  <c r="E6273" i="6"/>
  <c r="F6273" i="6"/>
  <c r="E6274" i="6"/>
  <c r="F6274" i="6"/>
  <c r="E6275" i="6"/>
  <c r="F6275" i="6"/>
  <c r="E6276" i="6"/>
  <c r="F6276" i="6"/>
  <c r="E6277" i="6"/>
  <c r="F6277" i="6"/>
  <c r="E6278" i="6"/>
  <c r="F6278" i="6"/>
  <c r="E6279" i="6"/>
  <c r="F6279" i="6"/>
  <c r="E6280" i="6"/>
  <c r="F6280" i="6"/>
  <c r="E6281" i="6"/>
  <c r="F6281" i="6"/>
  <c r="E6282" i="6"/>
  <c r="F6282" i="6"/>
  <c r="E6283" i="6"/>
  <c r="F6283" i="6"/>
  <c r="E6284" i="6"/>
  <c r="F6284" i="6"/>
  <c r="E6285" i="6"/>
  <c r="F6285" i="6"/>
  <c r="E6286" i="6"/>
  <c r="F6286" i="6"/>
  <c r="E6287" i="6"/>
  <c r="F6287" i="6"/>
  <c r="E6288" i="6"/>
  <c r="F6288" i="6"/>
  <c r="E6289" i="6"/>
  <c r="F6289" i="6"/>
  <c r="E6290" i="6"/>
  <c r="F6290" i="6"/>
  <c r="E6291" i="6"/>
  <c r="F6291" i="6"/>
  <c r="E6292" i="6"/>
  <c r="F6292" i="6"/>
  <c r="E6293" i="6"/>
  <c r="F6293" i="6"/>
  <c r="E6294" i="6"/>
  <c r="F6294" i="6"/>
  <c r="E6295" i="6"/>
  <c r="F6295" i="6"/>
  <c r="E6296" i="6"/>
  <c r="F6296" i="6"/>
  <c r="E6297" i="6"/>
  <c r="F6297" i="6"/>
  <c r="E6298" i="6"/>
  <c r="F6298" i="6"/>
  <c r="E6299" i="6"/>
  <c r="F6299" i="6"/>
  <c r="E6300" i="6"/>
  <c r="F6300" i="6"/>
  <c r="E6301" i="6"/>
  <c r="F6301" i="6"/>
  <c r="E6302" i="6"/>
  <c r="F6302" i="6"/>
  <c r="E6303" i="6"/>
  <c r="F6303" i="6"/>
  <c r="E6304" i="6"/>
  <c r="F6304" i="6"/>
  <c r="E6305" i="6"/>
  <c r="F6305" i="6"/>
  <c r="E6306" i="6"/>
  <c r="F6306" i="6"/>
  <c r="E6307" i="6"/>
  <c r="F6307" i="6"/>
  <c r="E6308" i="6"/>
  <c r="F6308" i="6"/>
  <c r="E6309" i="6"/>
  <c r="F6309" i="6"/>
  <c r="E6310" i="6"/>
  <c r="F6310" i="6"/>
  <c r="E6311" i="6"/>
  <c r="F6311" i="6"/>
  <c r="E6312" i="6"/>
  <c r="F6312" i="6"/>
  <c r="E6313" i="6"/>
  <c r="F6313" i="6"/>
  <c r="E6314" i="6"/>
  <c r="F6314" i="6"/>
  <c r="E6315" i="6"/>
  <c r="F6315" i="6"/>
  <c r="E6316" i="6"/>
  <c r="F6316" i="6"/>
  <c r="E6317" i="6"/>
  <c r="F6317" i="6"/>
  <c r="E6318" i="6"/>
  <c r="F6318" i="6"/>
  <c r="E6319" i="6"/>
  <c r="F6319" i="6"/>
  <c r="E6320" i="6"/>
  <c r="F6320" i="6"/>
  <c r="E6321" i="6"/>
  <c r="F6321" i="6"/>
  <c r="E6322" i="6"/>
  <c r="F6322" i="6"/>
  <c r="E6323" i="6"/>
  <c r="F6323" i="6"/>
  <c r="E6324" i="6"/>
  <c r="F6324" i="6"/>
  <c r="E6325" i="6"/>
  <c r="F6325" i="6"/>
  <c r="E6326" i="6"/>
  <c r="F6326" i="6"/>
  <c r="E6327" i="6"/>
  <c r="F6327" i="6"/>
  <c r="E6328" i="6"/>
  <c r="F6328" i="6"/>
  <c r="E6329" i="6"/>
  <c r="F6329" i="6"/>
  <c r="E6330" i="6"/>
  <c r="F6330" i="6"/>
  <c r="E6331" i="6"/>
  <c r="F6331" i="6"/>
  <c r="E6332" i="6"/>
  <c r="F6332" i="6"/>
  <c r="E6333" i="6"/>
  <c r="F6333" i="6"/>
  <c r="E6334" i="6"/>
  <c r="F6334" i="6"/>
  <c r="E6335" i="6"/>
  <c r="F6335" i="6"/>
  <c r="E6336" i="6"/>
  <c r="F6336" i="6"/>
  <c r="E6337" i="6"/>
  <c r="F6337" i="6"/>
  <c r="E6338" i="6"/>
  <c r="F6338" i="6"/>
  <c r="E6339" i="6"/>
  <c r="F6339" i="6"/>
  <c r="E6340" i="6"/>
  <c r="F6340" i="6"/>
  <c r="E6341" i="6"/>
  <c r="F6341" i="6"/>
  <c r="E6342" i="6"/>
  <c r="F6342" i="6"/>
  <c r="E6343" i="6"/>
  <c r="F6343" i="6"/>
  <c r="E6344" i="6"/>
  <c r="F6344" i="6"/>
  <c r="E6345" i="6"/>
  <c r="F6345" i="6"/>
  <c r="E6346" i="6"/>
  <c r="F6346" i="6"/>
  <c r="E6347" i="6"/>
  <c r="F6347" i="6"/>
  <c r="E6348" i="6"/>
  <c r="F6348" i="6"/>
  <c r="E6349" i="6"/>
  <c r="F6349" i="6"/>
  <c r="E6350" i="6"/>
  <c r="F6350" i="6"/>
  <c r="E6351" i="6"/>
  <c r="F6351" i="6"/>
  <c r="E6352" i="6"/>
  <c r="F6352" i="6"/>
  <c r="E6353" i="6"/>
  <c r="F6353" i="6"/>
  <c r="E6354" i="6"/>
  <c r="F6354" i="6"/>
  <c r="E6355" i="6"/>
  <c r="F6355" i="6"/>
  <c r="E6356" i="6"/>
  <c r="F6356" i="6"/>
  <c r="E6357" i="6"/>
  <c r="F6357" i="6"/>
  <c r="E6358" i="6"/>
  <c r="F6358" i="6"/>
  <c r="E6359" i="6"/>
  <c r="F6359" i="6"/>
  <c r="E6360" i="6"/>
  <c r="F6360" i="6"/>
  <c r="E6361" i="6"/>
  <c r="F6361" i="6"/>
  <c r="E6362" i="6"/>
  <c r="F6362" i="6"/>
  <c r="E6363" i="6"/>
  <c r="F6363" i="6"/>
  <c r="E6364" i="6"/>
  <c r="F6364" i="6"/>
  <c r="E6365" i="6"/>
  <c r="F6365" i="6"/>
  <c r="E6366" i="6"/>
  <c r="F6366" i="6"/>
  <c r="E6367" i="6"/>
  <c r="F6367" i="6"/>
  <c r="E6368" i="6"/>
  <c r="F6368" i="6"/>
  <c r="E6369" i="6"/>
  <c r="F6369" i="6"/>
  <c r="E6370" i="6"/>
  <c r="F6370" i="6"/>
  <c r="E6371" i="6"/>
  <c r="F6371" i="6"/>
  <c r="E6372" i="6"/>
  <c r="F6372" i="6"/>
  <c r="E6373" i="6"/>
  <c r="F6373" i="6"/>
  <c r="E6374" i="6"/>
  <c r="F6374" i="6"/>
  <c r="E6375" i="6"/>
  <c r="F6375" i="6"/>
  <c r="E6376" i="6"/>
  <c r="F6376" i="6"/>
  <c r="E6377" i="6"/>
  <c r="F6377" i="6"/>
  <c r="E6378" i="6"/>
  <c r="F6378" i="6"/>
  <c r="E6379" i="6"/>
  <c r="F6379" i="6"/>
  <c r="E6380" i="6"/>
  <c r="F6380" i="6"/>
  <c r="E6381" i="6"/>
  <c r="F6381" i="6"/>
  <c r="E6382" i="6"/>
  <c r="F6382" i="6"/>
  <c r="E6383" i="6"/>
  <c r="F6383" i="6"/>
  <c r="E6384" i="6"/>
  <c r="F6384" i="6"/>
  <c r="E6385" i="6"/>
  <c r="F6385" i="6"/>
  <c r="E6386" i="6"/>
  <c r="F6386" i="6"/>
  <c r="E6387" i="6"/>
  <c r="F6387" i="6"/>
  <c r="E6388" i="6"/>
  <c r="F6388" i="6"/>
  <c r="E6389" i="6"/>
  <c r="F6389" i="6"/>
  <c r="E6390" i="6"/>
  <c r="F6390" i="6"/>
  <c r="E6391" i="6"/>
  <c r="F6391" i="6"/>
  <c r="E6392" i="6"/>
  <c r="F6392" i="6"/>
  <c r="E6393" i="6"/>
  <c r="F6393" i="6"/>
  <c r="E6394" i="6"/>
  <c r="F6394" i="6"/>
  <c r="E6395" i="6"/>
  <c r="F6395" i="6"/>
  <c r="E6396" i="6"/>
  <c r="F6396" i="6"/>
  <c r="E6397" i="6"/>
  <c r="F6397" i="6"/>
  <c r="E6398" i="6"/>
  <c r="F6398" i="6"/>
  <c r="E6399" i="6"/>
  <c r="F6399" i="6"/>
  <c r="E6400" i="6"/>
  <c r="F6400" i="6"/>
  <c r="E6401" i="6"/>
  <c r="F6401" i="6"/>
  <c r="E6402" i="6"/>
  <c r="F6402" i="6"/>
  <c r="E6403" i="6"/>
  <c r="F6403" i="6"/>
  <c r="E6404" i="6"/>
  <c r="F6404" i="6"/>
  <c r="E6405" i="6"/>
  <c r="F6405" i="6"/>
  <c r="E6406" i="6"/>
  <c r="F6406" i="6"/>
  <c r="E6407" i="6"/>
  <c r="F6407" i="6"/>
  <c r="E6408" i="6"/>
  <c r="F6408" i="6"/>
  <c r="E6409" i="6"/>
  <c r="F6409" i="6"/>
  <c r="E6410" i="6"/>
  <c r="F6410" i="6"/>
  <c r="E6411" i="6"/>
  <c r="F6411" i="6"/>
  <c r="E6412" i="6"/>
  <c r="F6412" i="6"/>
  <c r="E6413" i="6"/>
  <c r="F6413" i="6"/>
  <c r="E6414" i="6"/>
  <c r="F6414" i="6"/>
  <c r="E6415" i="6"/>
  <c r="F6415" i="6"/>
  <c r="E6416" i="6"/>
  <c r="F6416" i="6"/>
  <c r="E6417" i="6"/>
  <c r="F6417" i="6"/>
  <c r="E6418" i="6"/>
  <c r="F6418" i="6"/>
  <c r="E6419" i="6"/>
  <c r="F6419" i="6"/>
  <c r="E6420" i="6"/>
  <c r="F6420" i="6"/>
  <c r="E6421" i="6"/>
  <c r="F6421" i="6"/>
  <c r="E6422" i="6"/>
  <c r="F6422" i="6"/>
  <c r="E6423" i="6"/>
  <c r="F6423" i="6"/>
  <c r="E6424" i="6"/>
  <c r="F6424" i="6"/>
  <c r="E6425" i="6"/>
  <c r="F6425" i="6"/>
  <c r="E6426" i="6"/>
  <c r="F6426" i="6"/>
  <c r="E6427" i="6"/>
  <c r="F6427" i="6"/>
  <c r="E6428" i="6"/>
  <c r="F6428" i="6"/>
  <c r="E6429" i="6"/>
  <c r="F6429" i="6"/>
  <c r="E6430" i="6"/>
  <c r="F6430" i="6"/>
  <c r="E6431" i="6"/>
  <c r="F6431" i="6"/>
  <c r="E6432" i="6"/>
  <c r="F6432" i="6"/>
  <c r="E6433" i="6"/>
  <c r="F6433" i="6"/>
  <c r="E6434" i="6"/>
  <c r="F6434" i="6"/>
  <c r="E6435" i="6"/>
  <c r="F6435" i="6"/>
  <c r="E6436" i="6"/>
  <c r="F6436" i="6"/>
  <c r="E6437" i="6"/>
  <c r="F6437" i="6"/>
  <c r="E6438" i="6"/>
  <c r="F6438" i="6"/>
  <c r="E6439" i="6"/>
  <c r="F6439" i="6"/>
  <c r="E6440" i="6"/>
  <c r="F6440" i="6"/>
  <c r="E6441" i="6"/>
  <c r="F6441" i="6"/>
  <c r="E6442" i="6"/>
  <c r="F6442" i="6"/>
  <c r="E6443" i="6"/>
  <c r="F6443" i="6"/>
  <c r="E6444" i="6"/>
  <c r="F6444" i="6"/>
  <c r="E6445" i="6"/>
  <c r="F6445" i="6"/>
  <c r="E6446" i="6"/>
  <c r="F6446" i="6"/>
  <c r="E6447" i="6"/>
  <c r="F6447" i="6"/>
  <c r="E6448" i="6"/>
  <c r="F6448" i="6"/>
  <c r="E6449" i="6"/>
  <c r="F6449" i="6"/>
  <c r="E6450" i="6"/>
  <c r="F6450" i="6"/>
  <c r="E6451" i="6"/>
  <c r="F6451" i="6"/>
  <c r="E6452" i="6"/>
  <c r="F6452" i="6"/>
  <c r="E6453" i="6"/>
  <c r="F6453" i="6"/>
  <c r="E6454" i="6"/>
  <c r="F6454" i="6"/>
  <c r="E6455" i="6"/>
  <c r="F6455" i="6"/>
  <c r="E6456" i="6"/>
  <c r="F6456" i="6"/>
  <c r="E6457" i="6"/>
  <c r="F6457" i="6"/>
  <c r="E6458" i="6"/>
  <c r="F6458" i="6"/>
  <c r="E6459" i="6"/>
  <c r="F6459" i="6"/>
  <c r="E6460" i="6"/>
  <c r="F6460" i="6"/>
  <c r="E6461" i="6"/>
  <c r="F6461" i="6"/>
  <c r="E6462" i="6"/>
  <c r="F6462" i="6"/>
  <c r="E6463" i="6"/>
  <c r="F6463" i="6"/>
  <c r="E6464" i="6"/>
  <c r="F6464" i="6"/>
  <c r="E6465" i="6"/>
  <c r="F6465" i="6"/>
  <c r="E6466" i="6"/>
  <c r="F6466" i="6"/>
  <c r="E6467" i="6"/>
  <c r="F6467" i="6"/>
  <c r="E6468" i="6"/>
  <c r="F6468" i="6"/>
  <c r="E6469" i="6"/>
  <c r="F6469" i="6"/>
  <c r="E6470" i="6"/>
  <c r="F6470" i="6"/>
  <c r="E6471" i="6"/>
  <c r="F6471" i="6"/>
  <c r="E6472" i="6"/>
  <c r="F6472" i="6"/>
  <c r="E6473" i="6"/>
  <c r="F6473" i="6"/>
  <c r="E6474" i="6"/>
  <c r="F6474" i="6"/>
  <c r="E6475" i="6"/>
  <c r="F6475" i="6"/>
  <c r="E6476" i="6"/>
  <c r="F6476" i="6"/>
  <c r="E6477" i="6"/>
  <c r="F6477" i="6"/>
  <c r="E6478" i="6"/>
  <c r="F6478" i="6"/>
  <c r="E6479" i="6"/>
  <c r="F6479" i="6"/>
  <c r="E6480" i="6"/>
  <c r="F6480" i="6"/>
  <c r="E6481" i="6"/>
  <c r="F6481" i="6"/>
  <c r="E6482" i="6"/>
  <c r="F6482" i="6"/>
  <c r="E6483" i="6"/>
  <c r="F6483" i="6"/>
  <c r="E6484" i="6"/>
  <c r="F6484" i="6"/>
  <c r="E6485" i="6"/>
  <c r="F6485" i="6"/>
  <c r="E6486" i="6"/>
  <c r="F6486" i="6"/>
  <c r="E6487" i="6"/>
  <c r="F6487" i="6"/>
  <c r="E6488" i="6"/>
  <c r="F6488" i="6"/>
  <c r="E6489" i="6"/>
  <c r="F6489" i="6"/>
  <c r="E6490" i="6"/>
  <c r="F6490" i="6"/>
  <c r="E6491" i="6"/>
  <c r="F6491" i="6"/>
  <c r="E6492" i="6"/>
  <c r="F6492" i="6"/>
  <c r="E6493" i="6"/>
  <c r="F6493" i="6"/>
  <c r="E6494" i="6"/>
  <c r="F6494" i="6"/>
  <c r="E6495" i="6"/>
  <c r="F6495" i="6"/>
  <c r="E6496" i="6"/>
  <c r="F6496" i="6"/>
  <c r="E6497" i="6"/>
  <c r="F6497" i="6"/>
  <c r="E6498" i="6"/>
  <c r="F6498" i="6"/>
  <c r="E6499" i="6"/>
  <c r="F6499" i="6"/>
  <c r="E6500" i="6"/>
  <c r="F6500" i="6"/>
  <c r="E6501" i="6"/>
  <c r="F6501" i="6"/>
  <c r="E6502" i="6"/>
  <c r="F6502" i="6"/>
  <c r="E6503" i="6"/>
  <c r="F6503" i="6"/>
  <c r="E6504" i="6"/>
  <c r="F6504" i="6"/>
  <c r="E6505" i="6"/>
  <c r="F6505" i="6"/>
  <c r="E6506" i="6"/>
  <c r="F6506" i="6"/>
  <c r="E6507" i="6"/>
  <c r="F6507" i="6"/>
  <c r="E6508" i="6"/>
  <c r="F6508" i="6"/>
  <c r="E6509" i="6"/>
  <c r="F6509" i="6"/>
  <c r="E6510" i="6"/>
  <c r="F6510" i="6"/>
  <c r="E6511" i="6"/>
  <c r="F6511" i="6"/>
  <c r="E6512" i="6"/>
  <c r="F6512" i="6"/>
  <c r="E6513" i="6"/>
  <c r="F6513" i="6"/>
  <c r="E6514" i="6"/>
  <c r="F6514" i="6"/>
  <c r="E6515" i="6"/>
  <c r="F6515" i="6"/>
  <c r="E6516" i="6"/>
  <c r="F6516" i="6"/>
  <c r="E6517" i="6"/>
  <c r="F6517" i="6"/>
  <c r="E6518" i="6"/>
  <c r="F6518" i="6"/>
  <c r="E6519" i="6"/>
  <c r="F6519" i="6"/>
  <c r="E6520" i="6"/>
  <c r="F6520" i="6"/>
  <c r="E6521" i="6"/>
  <c r="F6521" i="6"/>
  <c r="E6522" i="6"/>
  <c r="F6522" i="6"/>
  <c r="E6523" i="6"/>
  <c r="F6523" i="6"/>
  <c r="E6524" i="6"/>
  <c r="F6524" i="6"/>
  <c r="E6525" i="6"/>
  <c r="F6525" i="6"/>
  <c r="E6526" i="6"/>
  <c r="F6526" i="6"/>
  <c r="E6527" i="6"/>
  <c r="F6527" i="6"/>
  <c r="E6528" i="6"/>
  <c r="F6528" i="6"/>
  <c r="E6529" i="6"/>
  <c r="F6529" i="6"/>
  <c r="E6530" i="6"/>
  <c r="F6530" i="6"/>
  <c r="E6531" i="6"/>
  <c r="F6531" i="6"/>
  <c r="E6532" i="6"/>
  <c r="F6532" i="6"/>
  <c r="E6533" i="6"/>
  <c r="F6533" i="6"/>
  <c r="E6534" i="6"/>
  <c r="F6534" i="6"/>
  <c r="E6535" i="6"/>
  <c r="F6535" i="6"/>
  <c r="E6536" i="6"/>
  <c r="F6536" i="6"/>
  <c r="E6537" i="6"/>
  <c r="F6537" i="6"/>
  <c r="E6538" i="6"/>
  <c r="F6538" i="6"/>
  <c r="E6539" i="6"/>
  <c r="F6539" i="6"/>
  <c r="E6540" i="6"/>
  <c r="F6540" i="6"/>
  <c r="E6541" i="6"/>
  <c r="F6541" i="6"/>
  <c r="E6542" i="6"/>
  <c r="F6542" i="6"/>
  <c r="E6543" i="6"/>
  <c r="F6543" i="6"/>
  <c r="E6544" i="6"/>
  <c r="F6544" i="6"/>
  <c r="E6545" i="6"/>
  <c r="F6545" i="6"/>
  <c r="E6546" i="6"/>
  <c r="F6546" i="6"/>
  <c r="E6547" i="6"/>
  <c r="F6547" i="6"/>
  <c r="E6548" i="6"/>
  <c r="F6548" i="6"/>
  <c r="E6549" i="6"/>
  <c r="F6549" i="6"/>
  <c r="E6550" i="6"/>
  <c r="F6550" i="6"/>
  <c r="E6551" i="6"/>
  <c r="F6551" i="6"/>
  <c r="E6552" i="6"/>
  <c r="F6552" i="6"/>
  <c r="E6553" i="6"/>
  <c r="F6553" i="6"/>
  <c r="E6554" i="6"/>
  <c r="F6554" i="6"/>
  <c r="E6555" i="6"/>
  <c r="F6555" i="6"/>
  <c r="E6556" i="6"/>
  <c r="F6556" i="6"/>
  <c r="E6557" i="6"/>
  <c r="F6557" i="6"/>
  <c r="E6558" i="6"/>
  <c r="F6558" i="6"/>
  <c r="E6559" i="6"/>
  <c r="F6559" i="6"/>
  <c r="E6560" i="6"/>
  <c r="F6560" i="6"/>
  <c r="E6561" i="6"/>
  <c r="F6561" i="6"/>
  <c r="E6562" i="6"/>
  <c r="F6562" i="6"/>
  <c r="E6563" i="6"/>
  <c r="F6563" i="6"/>
  <c r="E6564" i="6"/>
  <c r="F6564" i="6"/>
  <c r="E6565" i="6"/>
  <c r="F6565" i="6"/>
  <c r="E6566" i="6"/>
  <c r="F6566" i="6"/>
  <c r="E6567" i="6"/>
  <c r="F6567" i="6"/>
  <c r="E6568" i="6"/>
  <c r="F6568" i="6"/>
  <c r="E6569" i="6"/>
  <c r="F6569" i="6"/>
  <c r="E6570" i="6"/>
  <c r="F6570" i="6"/>
  <c r="E6571" i="6"/>
  <c r="F6571" i="6"/>
  <c r="E6572" i="6"/>
  <c r="F6572" i="6"/>
  <c r="E6573" i="6"/>
  <c r="F6573" i="6"/>
  <c r="E6574" i="6"/>
  <c r="F6574" i="6"/>
  <c r="E6575" i="6"/>
  <c r="F6575" i="6"/>
  <c r="E6576" i="6"/>
  <c r="F6576" i="6"/>
  <c r="E6577" i="6"/>
  <c r="F6577" i="6"/>
  <c r="E6578" i="6"/>
  <c r="F6578" i="6"/>
  <c r="E6579" i="6"/>
  <c r="F6579" i="6"/>
  <c r="E6580" i="6"/>
  <c r="F6580" i="6"/>
  <c r="E6581" i="6"/>
  <c r="F6581" i="6"/>
  <c r="E6582" i="6"/>
  <c r="F6582" i="6"/>
  <c r="E6583" i="6"/>
  <c r="F6583" i="6"/>
  <c r="E6584" i="6"/>
  <c r="F6584" i="6"/>
  <c r="E6585" i="6"/>
  <c r="F6585" i="6"/>
  <c r="E6586" i="6"/>
  <c r="F6586" i="6"/>
  <c r="E6587" i="6"/>
  <c r="F6587" i="6"/>
  <c r="E6588" i="6"/>
  <c r="F6588" i="6"/>
  <c r="E6589" i="6"/>
  <c r="F6589" i="6"/>
  <c r="E6590" i="6"/>
  <c r="F6590" i="6"/>
  <c r="E6591" i="6"/>
  <c r="F6591" i="6"/>
  <c r="E6592" i="6"/>
  <c r="F6592" i="6"/>
  <c r="E6593" i="6"/>
  <c r="F6593" i="6"/>
  <c r="E6594" i="6"/>
  <c r="F6594" i="6"/>
  <c r="E6595" i="6"/>
  <c r="F6595" i="6"/>
  <c r="E6596" i="6"/>
  <c r="F6596" i="6"/>
  <c r="E6597" i="6"/>
  <c r="F6597" i="6"/>
  <c r="E6598" i="6"/>
  <c r="F6598" i="6"/>
  <c r="E6599" i="6"/>
  <c r="F6599" i="6"/>
  <c r="E6600" i="6"/>
  <c r="F6600" i="6"/>
  <c r="E6601" i="6"/>
  <c r="F6601" i="6"/>
  <c r="E6602" i="6"/>
  <c r="F6602" i="6"/>
  <c r="E6603" i="6"/>
  <c r="F6603" i="6"/>
  <c r="E6604" i="6"/>
  <c r="F6604" i="6"/>
  <c r="E6605" i="6"/>
  <c r="F6605" i="6"/>
  <c r="E6606" i="6"/>
  <c r="F6606" i="6"/>
  <c r="E6607" i="6"/>
  <c r="F6607" i="6"/>
  <c r="E6608" i="6"/>
  <c r="F6608" i="6"/>
  <c r="E6609" i="6"/>
  <c r="F6609" i="6"/>
  <c r="E6610" i="6"/>
  <c r="F6610" i="6"/>
  <c r="E6611" i="6"/>
  <c r="F6611" i="6"/>
  <c r="E6612" i="6"/>
  <c r="F6612" i="6"/>
  <c r="E6613" i="6"/>
  <c r="F6613" i="6"/>
  <c r="E6614" i="6"/>
  <c r="F6614" i="6"/>
  <c r="E6615" i="6"/>
  <c r="F6615" i="6"/>
  <c r="E6616" i="6"/>
  <c r="F6616" i="6"/>
  <c r="E6617" i="6"/>
  <c r="F6617" i="6"/>
  <c r="E6618" i="6"/>
  <c r="F6618" i="6"/>
  <c r="E6619" i="6"/>
  <c r="F6619" i="6"/>
  <c r="E6620" i="6"/>
  <c r="F6620" i="6"/>
  <c r="E6621" i="6"/>
  <c r="F6621" i="6"/>
  <c r="E6622" i="6"/>
  <c r="F6622" i="6"/>
  <c r="E6623" i="6"/>
  <c r="F6623" i="6"/>
  <c r="E6624" i="6"/>
  <c r="F6624" i="6"/>
  <c r="E6625" i="6"/>
  <c r="F6625" i="6"/>
  <c r="E6626" i="6"/>
  <c r="F6626" i="6"/>
  <c r="E6627" i="6"/>
  <c r="F6627" i="6"/>
  <c r="E6628" i="6"/>
  <c r="F6628" i="6"/>
  <c r="E6629" i="6"/>
  <c r="F6629" i="6"/>
  <c r="E6630" i="6"/>
  <c r="F6630" i="6"/>
  <c r="E6631" i="6"/>
  <c r="F6631" i="6"/>
  <c r="E6632" i="6"/>
  <c r="F6632" i="6"/>
  <c r="E6633" i="6"/>
  <c r="F6633" i="6"/>
  <c r="E6634" i="6"/>
  <c r="F6634" i="6"/>
  <c r="E6635" i="6"/>
  <c r="F6635" i="6"/>
  <c r="E6636" i="6"/>
  <c r="F6636" i="6"/>
  <c r="E6637" i="6"/>
  <c r="F6637" i="6"/>
  <c r="E6638" i="6"/>
  <c r="F6638" i="6"/>
  <c r="E6639" i="6"/>
  <c r="F6639" i="6"/>
  <c r="E6640" i="6"/>
  <c r="F6640" i="6"/>
  <c r="E6641" i="6"/>
  <c r="F6641" i="6"/>
  <c r="E6642" i="6"/>
  <c r="F6642" i="6"/>
  <c r="E6643" i="6"/>
  <c r="F6643" i="6"/>
  <c r="E6644" i="6"/>
  <c r="F6644" i="6"/>
  <c r="E6645" i="6"/>
  <c r="F6645" i="6"/>
  <c r="E6646" i="6"/>
  <c r="F6646" i="6"/>
  <c r="E6647" i="6"/>
  <c r="F6647" i="6"/>
  <c r="E6648" i="6"/>
  <c r="F6648" i="6"/>
  <c r="E6649" i="6"/>
  <c r="F6649" i="6"/>
  <c r="E6650" i="6"/>
  <c r="F6650" i="6"/>
  <c r="E6651" i="6"/>
  <c r="F6651" i="6"/>
  <c r="E6652" i="6"/>
  <c r="F6652" i="6"/>
  <c r="E6653" i="6"/>
  <c r="F6653" i="6"/>
  <c r="E6654" i="6"/>
  <c r="F6654" i="6"/>
  <c r="E6655" i="6"/>
  <c r="F6655" i="6"/>
  <c r="E6656" i="6"/>
  <c r="F6656" i="6"/>
  <c r="E6657" i="6"/>
  <c r="F6657" i="6"/>
  <c r="E6658" i="6"/>
  <c r="F6658" i="6"/>
  <c r="E6659" i="6"/>
  <c r="F6659" i="6"/>
  <c r="E6660" i="6"/>
  <c r="F6660" i="6"/>
  <c r="E6661" i="6"/>
  <c r="F6661" i="6"/>
  <c r="E6662" i="6"/>
  <c r="F6662" i="6"/>
  <c r="E6663" i="6"/>
  <c r="F6663" i="6"/>
  <c r="E6664" i="6"/>
  <c r="F6664" i="6"/>
  <c r="E6665" i="6"/>
  <c r="F6665" i="6"/>
  <c r="E6666" i="6"/>
  <c r="F6666" i="6"/>
  <c r="E6667" i="6"/>
  <c r="F6667" i="6"/>
  <c r="E6668" i="6"/>
  <c r="F6668" i="6"/>
  <c r="E6669" i="6"/>
  <c r="F6669" i="6"/>
  <c r="E6670" i="6"/>
  <c r="F6670" i="6"/>
  <c r="E6671" i="6"/>
  <c r="F6671" i="6"/>
  <c r="E6672" i="6"/>
  <c r="F6672" i="6"/>
  <c r="E6673" i="6"/>
  <c r="F6673" i="6"/>
  <c r="E6674" i="6"/>
  <c r="F6674" i="6"/>
  <c r="E6675" i="6"/>
  <c r="F6675" i="6"/>
  <c r="E6676" i="6"/>
  <c r="F6676" i="6"/>
  <c r="E6677" i="6"/>
  <c r="F6677" i="6"/>
  <c r="E6678" i="6"/>
  <c r="F6678" i="6"/>
  <c r="E6679" i="6"/>
  <c r="F6679" i="6"/>
  <c r="E6680" i="6"/>
  <c r="F6680" i="6"/>
  <c r="E6681" i="6"/>
  <c r="F6681" i="6"/>
  <c r="E6682" i="6"/>
  <c r="F6682" i="6"/>
  <c r="E6683" i="6"/>
  <c r="F6683" i="6"/>
  <c r="E6684" i="6"/>
  <c r="F6684" i="6"/>
  <c r="E6685" i="6"/>
  <c r="F6685" i="6"/>
  <c r="E6686" i="6"/>
  <c r="F6686" i="6"/>
  <c r="E6687" i="6"/>
  <c r="F6687" i="6"/>
  <c r="E6688" i="6"/>
  <c r="F6688" i="6"/>
  <c r="E6689" i="6"/>
  <c r="F6689" i="6"/>
  <c r="E6690" i="6"/>
  <c r="F6690" i="6"/>
  <c r="E6691" i="6"/>
  <c r="F6691" i="6"/>
  <c r="E6692" i="6"/>
  <c r="F6692" i="6"/>
  <c r="E6693" i="6"/>
  <c r="F6693" i="6"/>
  <c r="E6694" i="6"/>
  <c r="F6694" i="6"/>
  <c r="E6695" i="6"/>
  <c r="F6695" i="6"/>
  <c r="E6696" i="6"/>
  <c r="F6696" i="6"/>
  <c r="E6697" i="6"/>
  <c r="F6697" i="6"/>
  <c r="E6698" i="6"/>
  <c r="F6698" i="6"/>
  <c r="E6699" i="6"/>
  <c r="F6699" i="6"/>
  <c r="E6700" i="6"/>
  <c r="F6700" i="6"/>
  <c r="E6701" i="6"/>
  <c r="F6701" i="6"/>
  <c r="E6702" i="6"/>
  <c r="F6702" i="6"/>
  <c r="E6703" i="6"/>
  <c r="F6703" i="6"/>
  <c r="E6704" i="6"/>
  <c r="F6704" i="6"/>
  <c r="E6705" i="6"/>
  <c r="F6705" i="6"/>
  <c r="E6706" i="6"/>
  <c r="F6706" i="6"/>
  <c r="E6707" i="6"/>
  <c r="F6707" i="6"/>
  <c r="E6708" i="6"/>
  <c r="F6708" i="6"/>
  <c r="E6709" i="6"/>
  <c r="F6709" i="6"/>
  <c r="E6710" i="6"/>
  <c r="F6710" i="6"/>
  <c r="E6711" i="6"/>
  <c r="F6711" i="6"/>
  <c r="E6712" i="6"/>
  <c r="F6712" i="6"/>
  <c r="E6713" i="6"/>
  <c r="F6713" i="6"/>
  <c r="E6714" i="6"/>
  <c r="F6714" i="6"/>
  <c r="E6715" i="6"/>
  <c r="F6715" i="6"/>
  <c r="E6716" i="6"/>
  <c r="F6716" i="6"/>
  <c r="E6717" i="6"/>
  <c r="F6717" i="6"/>
  <c r="E6718" i="6"/>
  <c r="F6718" i="6"/>
  <c r="E6719" i="6"/>
  <c r="F6719" i="6"/>
  <c r="E6720" i="6"/>
  <c r="F6720" i="6"/>
  <c r="E6721" i="6"/>
  <c r="F6721" i="6"/>
  <c r="E6722" i="6"/>
  <c r="F6722" i="6"/>
  <c r="E6723" i="6"/>
  <c r="F6723" i="6"/>
  <c r="E6724" i="6"/>
  <c r="F6724" i="6"/>
  <c r="E6725" i="6"/>
  <c r="F6725" i="6"/>
  <c r="E6726" i="6"/>
  <c r="F6726" i="6"/>
  <c r="E6727" i="6"/>
  <c r="F6727" i="6"/>
  <c r="E6728" i="6"/>
  <c r="F6728" i="6"/>
  <c r="E6729" i="6"/>
  <c r="F6729" i="6"/>
  <c r="E6730" i="6"/>
  <c r="F6730" i="6"/>
  <c r="E6731" i="6"/>
  <c r="F6731" i="6"/>
  <c r="E6732" i="6"/>
  <c r="F6732" i="6"/>
  <c r="E6733" i="6"/>
  <c r="F6733" i="6"/>
  <c r="E6734" i="6"/>
  <c r="F6734" i="6"/>
  <c r="E6735" i="6"/>
  <c r="F6735" i="6"/>
  <c r="E6736" i="6"/>
  <c r="F6736" i="6"/>
  <c r="E6737" i="6"/>
  <c r="F6737" i="6"/>
  <c r="E6738" i="6"/>
  <c r="F6738" i="6"/>
  <c r="E6739" i="6"/>
  <c r="F6739" i="6"/>
  <c r="E6740" i="6"/>
  <c r="F6740" i="6"/>
  <c r="E6741" i="6"/>
  <c r="F6741" i="6"/>
  <c r="E6742" i="6"/>
  <c r="F6742" i="6"/>
  <c r="E6743" i="6"/>
  <c r="F6743" i="6"/>
  <c r="E6744" i="6"/>
  <c r="F6744" i="6"/>
  <c r="E6745" i="6"/>
  <c r="F6745" i="6"/>
  <c r="E6746" i="6"/>
  <c r="F6746" i="6"/>
  <c r="E6747" i="6"/>
  <c r="F6747" i="6"/>
  <c r="E6748" i="6"/>
  <c r="F6748" i="6"/>
  <c r="E6749" i="6"/>
  <c r="F6749" i="6"/>
  <c r="E6750" i="6"/>
  <c r="F6750" i="6"/>
  <c r="E6751" i="6"/>
  <c r="F6751" i="6"/>
  <c r="E6752" i="6"/>
  <c r="F6752" i="6"/>
  <c r="E6753" i="6"/>
  <c r="F6753" i="6"/>
  <c r="E6754" i="6"/>
  <c r="F6754" i="6"/>
  <c r="E6755" i="6"/>
  <c r="F6755" i="6"/>
  <c r="E6756" i="6"/>
  <c r="F6756" i="6"/>
  <c r="E6757" i="6"/>
  <c r="F6757" i="6"/>
  <c r="E6758" i="6"/>
  <c r="F6758" i="6"/>
  <c r="E6759" i="6"/>
  <c r="F6759" i="6"/>
  <c r="E6760" i="6"/>
  <c r="F6760" i="6"/>
  <c r="E6761" i="6"/>
  <c r="F6761" i="6"/>
  <c r="E6762" i="6"/>
  <c r="F6762" i="6"/>
  <c r="E6763" i="6"/>
  <c r="F6763" i="6"/>
  <c r="E6764" i="6"/>
  <c r="F6764" i="6"/>
  <c r="E6765" i="6"/>
  <c r="F6765" i="6"/>
  <c r="E6766" i="6"/>
  <c r="F6766" i="6"/>
  <c r="E6767" i="6"/>
  <c r="F6767" i="6"/>
  <c r="E6768" i="6"/>
  <c r="F6768" i="6"/>
  <c r="E6769" i="6"/>
  <c r="F6769" i="6"/>
  <c r="E6770" i="6"/>
  <c r="F6770" i="6"/>
  <c r="E6771" i="6"/>
  <c r="F6771" i="6"/>
  <c r="E6772" i="6"/>
  <c r="F6772" i="6"/>
  <c r="E6773" i="6"/>
  <c r="F6773" i="6"/>
  <c r="E6774" i="6"/>
  <c r="F6774" i="6"/>
  <c r="E6775" i="6"/>
  <c r="F6775" i="6"/>
  <c r="E6776" i="6"/>
  <c r="F6776" i="6"/>
  <c r="E6777" i="6"/>
  <c r="F6777" i="6"/>
  <c r="E6778" i="6"/>
  <c r="F6778" i="6"/>
  <c r="E6779" i="6"/>
  <c r="F6779" i="6"/>
  <c r="E6780" i="6"/>
  <c r="F6780" i="6"/>
  <c r="E6781" i="6"/>
  <c r="F6781" i="6"/>
  <c r="E6782" i="6"/>
  <c r="F6782" i="6"/>
  <c r="E6783" i="6"/>
  <c r="F6783" i="6"/>
  <c r="E6784" i="6"/>
  <c r="F6784" i="6"/>
  <c r="E6785" i="6"/>
  <c r="F6785" i="6"/>
  <c r="E6786" i="6"/>
  <c r="F6786" i="6"/>
  <c r="E6787" i="6"/>
  <c r="F6787" i="6"/>
  <c r="E6788" i="6"/>
  <c r="F6788" i="6"/>
  <c r="E6789" i="6"/>
  <c r="F6789" i="6"/>
  <c r="E6790" i="6"/>
  <c r="F6790" i="6"/>
  <c r="E6791" i="6"/>
  <c r="F6791" i="6"/>
  <c r="E6792" i="6"/>
  <c r="F6792" i="6"/>
  <c r="E6793" i="6"/>
  <c r="F6793" i="6"/>
  <c r="E6794" i="6"/>
  <c r="F6794" i="6"/>
  <c r="E6795" i="6"/>
  <c r="F6795" i="6"/>
  <c r="E6796" i="6"/>
  <c r="F6796" i="6"/>
  <c r="E6797" i="6"/>
  <c r="F6797" i="6"/>
  <c r="E6798" i="6"/>
  <c r="F6798" i="6"/>
  <c r="E6799" i="6"/>
  <c r="F6799" i="6"/>
  <c r="E6800" i="6"/>
  <c r="F6800" i="6"/>
  <c r="E6801" i="6"/>
  <c r="F6801" i="6"/>
  <c r="E6802" i="6"/>
  <c r="F6802" i="6"/>
  <c r="E6803" i="6"/>
  <c r="F6803" i="6"/>
  <c r="E6804" i="6"/>
  <c r="F6804" i="6"/>
  <c r="E6805" i="6"/>
  <c r="F6805" i="6"/>
  <c r="E6806" i="6"/>
  <c r="F6806" i="6"/>
  <c r="E6807" i="6"/>
  <c r="F6807" i="6"/>
  <c r="E6808" i="6"/>
  <c r="F6808" i="6"/>
  <c r="E6809" i="6"/>
  <c r="F6809" i="6"/>
  <c r="E6810" i="6"/>
  <c r="F6810" i="6"/>
  <c r="E6811" i="6"/>
  <c r="F6811" i="6"/>
  <c r="E6812" i="6"/>
  <c r="F6812" i="6"/>
  <c r="E6813" i="6"/>
  <c r="F6813" i="6"/>
  <c r="E6814" i="6"/>
  <c r="F6814" i="6"/>
  <c r="E6815" i="6"/>
  <c r="F6815" i="6"/>
  <c r="E6816" i="6"/>
  <c r="F6816" i="6"/>
  <c r="E6817" i="6"/>
  <c r="F6817" i="6"/>
  <c r="E6818" i="6"/>
  <c r="F6818" i="6"/>
  <c r="E6819" i="6"/>
  <c r="F6819" i="6"/>
  <c r="E6820" i="6"/>
  <c r="F6820" i="6"/>
  <c r="E6821" i="6"/>
  <c r="F6821" i="6"/>
  <c r="E6822" i="6"/>
  <c r="F6822" i="6"/>
  <c r="E6823" i="6"/>
  <c r="F6823" i="6"/>
  <c r="E6824" i="6"/>
  <c r="F6824" i="6"/>
  <c r="E6825" i="6"/>
  <c r="F6825" i="6"/>
  <c r="E6826" i="6"/>
  <c r="F6826" i="6"/>
  <c r="E6827" i="6"/>
  <c r="F6827" i="6"/>
  <c r="E6828" i="6"/>
  <c r="F6828" i="6"/>
  <c r="E6829" i="6"/>
  <c r="F6829" i="6"/>
  <c r="E6830" i="6"/>
  <c r="F6830" i="6"/>
  <c r="E6831" i="6"/>
  <c r="F6831" i="6"/>
  <c r="E6832" i="6"/>
  <c r="F6832" i="6"/>
  <c r="E6833" i="6"/>
  <c r="F6833" i="6"/>
  <c r="E6834" i="6"/>
  <c r="F6834" i="6"/>
  <c r="E6835" i="6"/>
  <c r="F6835" i="6"/>
  <c r="E6836" i="6"/>
  <c r="F6836" i="6"/>
  <c r="E6837" i="6"/>
  <c r="F6837" i="6"/>
  <c r="E6838" i="6"/>
  <c r="F6838" i="6"/>
  <c r="E6839" i="6"/>
  <c r="F6839" i="6"/>
  <c r="E6840" i="6"/>
  <c r="F6840" i="6"/>
  <c r="E6841" i="6"/>
  <c r="F6841" i="6"/>
  <c r="E6842" i="6"/>
  <c r="F6842" i="6"/>
  <c r="E6843" i="6"/>
  <c r="F6843" i="6"/>
  <c r="E6844" i="6"/>
  <c r="F6844" i="6"/>
  <c r="E6845" i="6"/>
  <c r="F6845" i="6"/>
  <c r="E6846" i="6"/>
  <c r="F6846" i="6"/>
  <c r="E6847" i="6"/>
  <c r="F6847" i="6"/>
  <c r="E6848" i="6"/>
  <c r="F6848" i="6"/>
  <c r="E6849" i="6"/>
  <c r="F6849" i="6"/>
  <c r="E6850" i="6"/>
  <c r="F6850" i="6"/>
  <c r="E6851" i="6"/>
  <c r="F6851" i="6"/>
  <c r="E6852" i="6"/>
  <c r="F6852" i="6"/>
  <c r="E6853" i="6"/>
  <c r="F6853" i="6"/>
  <c r="E6854" i="6"/>
  <c r="F6854" i="6"/>
  <c r="E6855" i="6"/>
  <c r="F6855" i="6"/>
  <c r="E6856" i="6"/>
  <c r="F6856" i="6"/>
  <c r="E6857" i="6"/>
  <c r="F6857" i="6"/>
  <c r="E6858" i="6"/>
  <c r="F6858" i="6"/>
  <c r="E6859" i="6"/>
  <c r="F6859" i="6"/>
  <c r="E6860" i="6"/>
  <c r="F6860" i="6"/>
  <c r="E6861" i="6"/>
  <c r="F6861" i="6"/>
  <c r="E6862" i="6"/>
  <c r="F6862" i="6"/>
  <c r="E6863" i="6"/>
  <c r="F6863" i="6"/>
  <c r="E6864" i="6"/>
  <c r="F6864" i="6"/>
  <c r="E6865" i="6"/>
  <c r="F6865" i="6"/>
  <c r="E6866" i="6"/>
  <c r="F6866" i="6"/>
  <c r="E6867" i="6"/>
  <c r="F6867" i="6"/>
  <c r="E6868" i="6"/>
  <c r="F6868" i="6"/>
  <c r="E6869" i="6"/>
  <c r="F6869" i="6"/>
  <c r="E6870" i="6"/>
  <c r="F6870" i="6"/>
  <c r="E6871" i="6"/>
  <c r="F6871" i="6"/>
  <c r="E6872" i="6"/>
  <c r="F6872" i="6"/>
  <c r="E6873" i="6"/>
  <c r="F6873" i="6"/>
  <c r="E6874" i="6"/>
  <c r="F6874" i="6"/>
  <c r="E6875" i="6"/>
  <c r="F6875" i="6"/>
  <c r="E6876" i="6"/>
  <c r="F6876" i="6"/>
  <c r="E6877" i="6"/>
  <c r="F6877" i="6"/>
  <c r="E6878" i="6"/>
  <c r="F6878" i="6"/>
  <c r="E6879" i="6"/>
  <c r="F6879" i="6"/>
  <c r="E6880" i="6"/>
  <c r="F6880" i="6"/>
  <c r="E6881" i="6"/>
  <c r="F6881" i="6"/>
  <c r="E6882" i="6"/>
  <c r="F6882" i="6"/>
  <c r="E6883" i="6"/>
  <c r="F6883" i="6"/>
  <c r="E6884" i="6"/>
  <c r="F6884" i="6"/>
  <c r="E6885" i="6"/>
  <c r="F6885" i="6"/>
  <c r="E6886" i="6"/>
  <c r="F6886" i="6"/>
  <c r="E6887" i="6"/>
  <c r="F6887" i="6"/>
  <c r="E6888" i="6"/>
  <c r="F6888" i="6"/>
  <c r="E6889" i="6"/>
  <c r="F6889" i="6"/>
  <c r="E6890" i="6"/>
  <c r="F6890" i="6"/>
  <c r="E6891" i="6"/>
  <c r="F6891" i="6"/>
  <c r="E6892" i="6"/>
  <c r="F6892" i="6"/>
  <c r="E6893" i="6"/>
  <c r="F6893" i="6"/>
  <c r="E6894" i="6"/>
  <c r="F6894" i="6"/>
  <c r="E6895" i="6"/>
  <c r="F6895" i="6"/>
  <c r="E6896" i="6"/>
  <c r="F6896" i="6"/>
  <c r="E6897" i="6"/>
  <c r="F6897" i="6"/>
  <c r="E6898" i="6"/>
  <c r="F6898" i="6"/>
  <c r="E6899" i="6"/>
  <c r="F6899" i="6"/>
  <c r="E6900" i="6"/>
  <c r="F6900" i="6"/>
  <c r="E6901" i="6"/>
  <c r="F6901" i="6"/>
  <c r="E6902" i="6"/>
  <c r="F6902" i="6"/>
  <c r="E6903" i="6"/>
  <c r="F6903" i="6"/>
  <c r="E6904" i="6"/>
  <c r="F6904" i="6"/>
  <c r="E6905" i="6"/>
  <c r="F6905" i="6"/>
  <c r="E6906" i="6"/>
  <c r="F6906" i="6"/>
  <c r="E6907" i="6"/>
  <c r="F6907" i="6"/>
  <c r="E6908" i="6"/>
  <c r="F6908" i="6"/>
  <c r="E6909" i="6"/>
  <c r="F6909" i="6"/>
  <c r="E6910" i="6"/>
  <c r="F6910" i="6"/>
  <c r="E6911" i="6"/>
  <c r="F6911" i="6"/>
  <c r="E6912" i="6"/>
  <c r="F6912" i="6"/>
  <c r="E6913" i="6"/>
  <c r="F6913" i="6"/>
  <c r="E6914" i="6"/>
  <c r="F6914" i="6"/>
  <c r="E6915" i="6"/>
  <c r="F6915" i="6"/>
  <c r="E6916" i="6"/>
  <c r="F6916" i="6"/>
  <c r="E6917" i="6"/>
  <c r="F6917" i="6"/>
  <c r="E6918" i="6"/>
  <c r="F6918" i="6"/>
  <c r="E6919" i="6"/>
  <c r="F6919" i="6"/>
  <c r="E6920" i="6"/>
  <c r="F6920" i="6"/>
  <c r="E6921" i="6"/>
  <c r="F6921" i="6"/>
  <c r="E6922" i="6"/>
  <c r="F6922" i="6"/>
  <c r="E6923" i="6"/>
  <c r="F6923" i="6"/>
  <c r="E6924" i="6"/>
  <c r="F6924" i="6"/>
  <c r="E6925" i="6"/>
  <c r="F6925" i="6"/>
  <c r="E6926" i="6"/>
  <c r="F6926" i="6"/>
  <c r="E6927" i="6"/>
  <c r="F6927" i="6"/>
  <c r="E6928" i="6"/>
  <c r="F6928" i="6"/>
  <c r="E6929" i="6"/>
  <c r="F6929" i="6"/>
  <c r="E6930" i="6"/>
  <c r="F6930" i="6"/>
  <c r="E6931" i="6"/>
  <c r="F6931" i="6"/>
  <c r="E6932" i="6"/>
  <c r="F6932" i="6"/>
  <c r="E6933" i="6"/>
  <c r="F6933" i="6"/>
  <c r="E6934" i="6"/>
  <c r="F6934" i="6"/>
  <c r="E6935" i="6"/>
  <c r="F6935" i="6"/>
  <c r="E6936" i="6"/>
  <c r="F6936" i="6"/>
  <c r="E6937" i="6"/>
  <c r="F6937" i="6"/>
  <c r="E6938" i="6"/>
  <c r="F6938" i="6"/>
  <c r="E6939" i="6"/>
  <c r="F6939" i="6"/>
  <c r="E6940" i="6"/>
  <c r="F6940" i="6"/>
  <c r="E6941" i="6"/>
  <c r="F6941" i="6"/>
  <c r="E6942" i="6"/>
  <c r="F6942" i="6"/>
  <c r="E6943" i="6"/>
  <c r="F6943" i="6"/>
  <c r="E6944" i="6"/>
  <c r="F6944" i="6"/>
  <c r="E6945" i="6"/>
  <c r="F6945" i="6"/>
  <c r="E6946" i="6"/>
  <c r="F6946" i="6"/>
  <c r="E6947" i="6"/>
  <c r="F6947" i="6"/>
  <c r="E6948" i="6"/>
  <c r="F6948" i="6"/>
  <c r="E6949" i="6"/>
  <c r="F6949" i="6"/>
  <c r="E6950" i="6"/>
  <c r="F6950" i="6"/>
  <c r="E6951" i="6"/>
  <c r="F6951" i="6"/>
  <c r="E6952" i="6"/>
  <c r="F6952" i="6"/>
  <c r="E6953" i="6"/>
  <c r="F6953" i="6"/>
  <c r="E6954" i="6"/>
  <c r="F6954" i="6"/>
  <c r="E6955" i="6"/>
  <c r="F6955" i="6"/>
  <c r="E6956" i="6"/>
  <c r="F6956" i="6"/>
  <c r="E6957" i="6"/>
  <c r="F6957" i="6"/>
  <c r="E6958" i="6"/>
  <c r="F6958" i="6"/>
  <c r="E6959" i="6"/>
  <c r="F6959" i="6"/>
  <c r="E6960" i="6"/>
  <c r="F6960" i="6"/>
  <c r="E6961" i="6"/>
  <c r="F6961" i="6"/>
  <c r="E6962" i="6"/>
  <c r="F6962" i="6"/>
  <c r="E6963" i="6"/>
  <c r="F6963" i="6"/>
  <c r="E6964" i="6"/>
  <c r="F6964" i="6"/>
  <c r="E6965" i="6"/>
  <c r="F6965" i="6"/>
  <c r="E6966" i="6"/>
  <c r="F6966" i="6"/>
  <c r="E6967" i="6"/>
  <c r="F6967" i="6"/>
  <c r="E6968" i="6"/>
  <c r="F6968" i="6"/>
  <c r="E6969" i="6"/>
  <c r="F6969" i="6"/>
  <c r="E6970" i="6"/>
  <c r="F6970" i="6"/>
  <c r="E6971" i="6"/>
  <c r="F6971" i="6"/>
  <c r="E6972" i="6"/>
  <c r="F6972" i="6"/>
  <c r="E6973" i="6"/>
  <c r="F6973" i="6"/>
  <c r="E6974" i="6"/>
  <c r="F6974" i="6"/>
  <c r="E6975" i="6"/>
  <c r="F6975" i="6"/>
  <c r="E6976" i="6"/>
  <c r="F6976" i="6"/>
  <c r="E6977" i="6"/>
  <c r="F6977" i="6"/>
  <c r="E6978" i="6"/>
  <c r="F6978" i="6"/>
  <c r="E6979" i="6"/>
  <c r="F6979" i="6"/>
  <c r="E6980" i="6"/>
  <c r="F6980" i="6"/>
  <c r="E6981" i="6"/>
  <c r="F6981" i="6"/>
  <c r="E6982" i="6"/>
  <c r="F6982" i="6"/>
  <c r="E6983" i="6"/>
  <c r="F6983" i="6"/>
  <c r="E6984" i="6"/>
  <c r="F6984" i="6"/>
  <c r="E6985" i="6"/>
  <c r="F6985" i="6"/>
  <c r="E6986" i="6"/>
  <c r="F6986" i="6"/>
  <c r="E6987" i="6"/>
  <c r="F6987" i="6"/>
  <c r="E6988" i="6"/>
  <c r="F6988" i="6"/>
  <c r="E6989" i="6"/>
  <c r="F6989" i="6"/>
  <c r="E6990" i="6"/>
  <c r="F6990" i="6"/>
  <c r="E6991" i="6"/>
  <c r="F6991" i="6"/>
  <c r="E6992" i="6"/>
  <c r="F6992" i="6"/>
  <c r="E6993" i="6"/>
  <c r="F6993" i="6"/>
  <c r="E6994" i="6"/>
  <c r="F6994" i="6"/>
  <c r="E6995" i="6"/>
  <c r="F6995" i="6"/>
  <c r="E6996" i="6"/>
  <c r="F6996" i="6"/>
  <c r="E6997" i="6"/>
  <c r="F6997" i="6"/>
  <c r="E6998" i="6"/>
  <c r="F6998" i="6"/>
  <c r="E6999" i="6"/>
  <c r="F6999" i="6"/>
  <c r="E7000" i="6"/>
  <c r="F7000" i="6"/>
  <c r="E7001" i="6"/>
  <c r="F7001" i="6"/>
  <c r="E7002" i="6"/>
  <c r="F7002" i="6"/>
  <c r="E7003" i="6"/>
  <c r="F7003" i="6"/>
  <c r="E7004" i="6"/>
  <c r="F7004" i="6"/>
  <c r="E7005" i="6"/>
  <c r="F7005" i="6"/>
  <c r="E7006" i="6"/>
  <c r="F7006" i="6"/>
  <c r="E7007" i="6"/>
  <c r="F7007" i="6"/>
  <c r="E7008" i="6"/>
  <c r="F7008" i="6"/>
  <c r="E7009" i="6"/>
  <c r="F7009" i="6"/>
  <c r="E7010" i="6"/>
  <c r="F7010" i="6"/>
  <c r="E7011" i="6"/>
  <c r="F7011" i="6"/>
  <c r="E7012" i="6"/>
  <c r="F7012" i="6"/>
  <c r="E7013" i="6"/>
  <c r="F7013" i="6"/>
  <c r="E7014" i="6"/>
  <c r="F7014" i="6"/>
  <c r="E7015" i="6"/>
  <c r="F7015" i="6"/>
  <c r="E7016" i="6"/>
  <c r="F7016" i="6"/>
  <c r="E7017" i="6"/>
  <c r="F7017" i="6"/>
  <c r="E7018" i="6"/>
  <c r="F7018" i="6"/>
  <c r="E7019" i="6"/>
  <c r="F7019" i="6"/>
  <c r="E7020" i="6"/>
  <c r="F7020" i="6"/>
  <c r="E7021" i="6"/>
  <c r="F7021" i="6"/>
  <c r="E7022" i="6"/>
  <c r="F7022" i="6"/>
  <c r="E7023" i="6"/>
  <c r="F7023" i="6"/>
  <c r="E7024" i="6"/>
  <c r="F7024" i="6"/>
  <c r="E7025" i="6"/>
  <c r="F7025" i="6"/>
  <c r="E7026" i="6"/>
  <c r="F7026" i="6"/>
  <c r="E7027" i="6"/>
  <c r="F7027" i="6"/>
  <c r="E7028" i="6"/>
  <c r="F7028" i="6"/>
  <c r="E7029" i="6"/>
  <c r="F7029" i="6"/>
  <c r="E7030" i="6"/>
  <c r="F7030" i="6"/>
  <c r="E7031" i="6"/>
  <c r="F7031" i="6"/>
  <c r="E7032" i="6"/>
  <c r="F7032" i="6"/>
  <c r="E7033" i="6"/>
  <c r="F7033" i="6"/>
  <c r="E7034" i="6"/>
  <c r="F7034" i="6"/>
  <c r="E7035" i="6"/>
  <c r="F7035" i="6"/>
  <c r="E7036" i="6"/>
  <c r="F7036" i="6"/>
  <c r="E7037" i="6"/>
  <c r="F7037" i="6"/>
  <c r="E7038" i="6"/>
  <c r="F7038" i="6"/>
  <c r="E7039" i="6"/>
  <c r="F7039" i="6"/>
  <c r="E7040" i="6"/>
  <c r="F7040" i="6"/>
  <c r="E7041" i="6"/>
  <c r="F7041" i="6"/>
  <c r="E7042" i="6"/>
  <c r="F7042" i="6"/>
  <c r="E7043" i="6"/>
  <c r="F7043" i="6"/>
  <c r="E7044" i="6"/>
  <c r="F7044" i="6"/>
  <c r="E7045" i="6"/>
  <c r="F7045" i="6"/>
  <c r="E7046" i="6"/>
  <c r="F7046" i="6"/>
  <c r="E7047" i="6"/>
  <c r="F7047" i="6"/>
  <c r="E7048" i="6"/>
  <c r="F7048" i="6"/>
  <c r="E7049" i="6"/>
  <c r="F7049" i="6"/>
  <c r="E7050" i="6"/>
  <c r="F7050" i="6"/>
  <c r="E7051" i="6"/>
  <c r="F7051" i="6"/>
  <c r="E7052" i="6"/>
  <c r="F7052" i="6"/>
  <c r="E7053" i="6"/>
  <c r="F7053" i="6"/>
  <c r="E7054" i="6"/>
  <c r="F7054" i="6"/>
  <c r="E7055" i="6"/>
  <c r="F7055" i="6"/>
  <c r="E7056" i="6"/>
  <c r="F7056" i="6"/>
  <c r="E7057" i="6"/>
  <c r="F7057" i="6"/>
  <c r="E7058" i="6"/>
  <c r="F7058" i="6"/>
  <c r="E7059" i="6"/>
  <c r="F7059" i="6"/>
  <c r="E7060" i="6"/>
  <c r="F7060" i="6"/>
  <c r="E7061" i="6"/>
  <c r="F7061" i="6"/>
  <c r="E7062" i="6"/>
  <c r="F7062" i="6"/>
  <c r="E7063" i="6"/>
  <c r="F7063" i="6"/>
  <c r="E7064" i="6"/>
  <c r="F7064" i="6"/>
  <c r="E7065" i="6"/>
  <c r="F7065" i="6"/>
  <c r="E7066" i="6"/>
  <c r="F7066" i="6"/>
  <c r="E7067" i="6"/>
  <c r="F7067" i="6"/>
  <c r="E7068" i="6"/>
  <c r="F7068" i="6"/>
  <c r="E7069" i="6"/>
  <c r="F7069" i="6"/>
  <c r="E7070" i="6"/>
  <c r="F7070" i="6"/>
  <c r="E7071" i="6"/>
  <c r="F7071" i="6"/>
  <c r="E7072" i="6"/>
  <c r="F7072" i="6"/>
  <c r="E7073" i="6"/>
  <c r="F7073" i="6"/>
  <c r="E7074" i="6"/>
  <c r="F7074" i="6"/>
  <c r="E7075" i="6"/>
  <c r="F7075" i="6"/>
  <c r="E7076" i="6"/>
  <c r="F7076" i="6"/>
  <c r="E7077" i="6"/>
  <c r="F7077" i="6"/>
  <c r="E7078" i="6"/>
  <c r="F7078" i="6"/>
  <c r="E7079" i="6"/>
  <c r="F7079" i="6"/>
  <c r="E7080" i="6"/>
  <c r="F7080" i="6"/>
  <c r="E7081" i="6"/>
  <c r="F7081" i="6"/>
  <c r="E7082" i="6"/>
  <c r="F7082" i="6"/>
  <c r="E7083" i="6"/>
  <c r="F7083" i="6"/>
  <c r="E7084" i="6"/>
  <c r="F7084" i="6"/>
  <c r="E7085" i="6"/>
  <c r="F7085" i="6"/>
  <c r="E7086" i="6"/>
  <c r="F7086" i="6"/>
  <c r="E7087" i="6"/>
  <c r="F7087" i="6"/>
  <c r="E7088" i="6"/>
  <c r="F7088" i="6"/>
  <c r="E7089" i="6"/>
  <c r="F7089" i="6"/>
  <c r="E7090" i="6"/>
  <c r="F7090" i="6"/>
  <c r="E7091" i="6"/>
  <c r="F7091" i="6"/>
  <c r="E7092" i="6"/>
  <c r="F7092" i="6"/>
  <c r="E7093" i="6"/>
  <c r="F7093" i="6"/>
  <c r="E7094" i="6"/>
  <c r="F7094" i="6"/>
  <c r="E7095" i="6"/>
  <c r="F7095" i="6"/>
  <c r="E7096" i="6"/>
  <c r="F7096" i="6"/>
  <c r="E7097" i="6"/>
  <c r="F7097" i="6"/>
  <c r="E7098" i="6"/>
  <c r="F7098" i="6"/>
  <c r="E7099" i="6"/>
  <c r="F7099" i="6"/>
  <c r="E7100" i="6"/>
  <c r="F7100" i="6"/>
  <c r="E7101" i="6"/>
  <c r="F7101" i="6"/>
  <c r="E7102" i="6"/>
  <c r="F7102" i="6"/>
  <c r="E7103" i="6"/>
  <c r="F7103" i="6"/>
  <c r="E7104" i="6"/>
  <c r="F7104" i="6"/>
  <c r="E7105" i="6"/>
  <c r="F7105" i="6"/>
  <c r="E7106" i="6"/>
  <c r="F7106" i="6"/>
  <c r="E7107" i="6"/>
  <c r="F7107" i="6"/>
  <c r="E7108" i="6"/>
  <c r="F7108" i="6"/>
  <c r="E7109" i="6"/>
  <c r="F7109" i="6"/>
  <c r="E7110" i="6"/>
  <c r="F7110" i="6"/>
  <c r="E7111" i="6"/>
  <c r="F7111" i="6"/>
  <c r="E7112" i="6"/>
  <c r="F7112" i="6"/>
  <c r="E7113" i="6"/>
  <c r="F7113" i="6"/>
  <c r="E7114" i="6"/>
  <c r="F7114" i="6"/>
  <c r="E7115" i="6"/>
  <c r="F7115" i="6"/>
  <c r="E7116" i="6"/>
  <c r="F7116" i="6"/>
  <c r="E7117" i="6"/>
  <c r="F7117" i="6"/>
  <c r="E7118" i="6"/>
  <c r="F7118" i="6"/>
  <c r="E7119" i="6"/>
  <c r="F7119" i="6"/>
  <c r="E7120" i="6"/>
  <c r="F7120" i="6"/>
  <c r="E7121" i="6"/>
  <c r="F7121" i="6"/>
  <c r="E7122" i="6"/>
  <c r="F7122" i="6"/>
  <c r="E7123" i="6"/>
  <c r="F7123" i="6"/>
  <c r="E7124" i="6"/>
  <c r="F7124" i="6"/>
  <c r="E7125" i="6"/>
  <c r="F7125" i="6"/>
  <c r="E7126" i="6"/>
  <c r="F7126" i="6"/>
  <c r="E7127" i="6"/>
  <c r="F7127" i="6"/>
  <c r="E7128" i="6"/>
  <c r="F7128" i="6"/>
  <c r="E7129" i="6"/>
  <c r="F7129" i="6"/>
  <c r="E7130" i="6"/>
  <c r="F7130" i="6"/>
  <c r="E7131" i="6"/>
  <c r="F7131" i="6"/>
  <c r="E7132" i="6"/>
  <c r="F7132" i="6"/>
  <c r="E7133" i="6"/>
  <c r="F7133" i="6"/>
  <c r="E7134" i="6"/>
  <c r="F7134" i="6"/>
  <c r="E7135" i="6"/>
  <c r="F7135" i="6"/>
  <c r="E7136" i="6"/>
  <c r="F7136" i="6"/>
  <c r="E7137" i="6"/>
  <c r="F7137" i="6"/>
  <c r="E7138" i="6"/>
  <c r="F7138" i="6"/>
  <c r="E7139" i="6"/>
  <c r="F7139" i="6"/>
  <c r="E7140" i="6"/>
  <c r="F7140" i="6"/>
  <c r="E7141" i="6"/>
  <c r="F7141" i="6"/>
  <c r="E7142" i="6"/>
  <c r="F7142" i="6"/>
  <c r="E7143" i="6"/>
  <c r="F7143" i="6"/>
  <c r="E7144" i="6"/>
  <c r="F7144" i="6"/>
  <c r="E7145" i="6"/>
  <c r="F7145" i="6"/>
  <c r="E7146" i="6"/>
  <c r="F7146" i="6"/>
  <c r="E7147" i="6"/>
  <c r="F7147" i="6"/>
  <c r="E7148" i="6"/>
  <c r="F7148" i="6"/>
  <c r="E7149" i="6"/>
  <c r="F7149" i="6"/>
  <c r="E7150" i="6"/>
  <c r="F7150" i="6"/>
  <c r="E7151" i="6"/>
  <c r="F7151" i="6"/>
  <c r="E7152" i="6"/>
  <c r="F7152" i="6"/>
  <c r="E7153" i="6"/>
  <c r="F7153" i="6"/>
  <c r="E7154" i="6"/>
  <c r="F7154" i="6"/>
  <c r="E7155" i="6"/>
  <c r="F7155" i="6"/>
  <c r="E7156" i="6"/>
  <c r="F7156" i="6"/>
  <c r="E7157" i="6"/>
  <c r="F7157" i="6"/>
  <c r="E7158" i="6"/>
  <c r="F7158" i="6"/>
  <c r="E7159" i="6"/>
  <c r="F7159" i="6"/>
  <c r="E7160" i="6"/>
  <c r="F7160" i="6"/>
  <c r="E7161" i="6"/>
  <c r="F7161" i="6"/>
  <c r="E7162" i="6"/>
  <c r="F7162" i="6"/>
  <c r="E7163" i="6"/>
  <c r="F7163" i="6"/>
  <c r="E7164" i="6"/>
  <c r="F7164" i="6"/>
  <c r="E7165" i="6"/>
  <c r="F7165" i="6"/>
  <c r="E7166" i="6"/>
  <c r="F7166" i="6"/>
  <c r="E7167" i="6"/>
  <c r="F7167" i="6"/>
  <c r="E7168" i="6"/>
  <c r="F7168" i="6"/>
  <c r="E7169" i="6"/>
  <c r="F7169" i="6"/>
  <c r="E7170" i="6"/>
  <c r="F7170" i="6"/>
  <c r="E7171" i="6"/>
  <c r="F7171" i="6"/>
  <c r="E7172" i="6"/>
  <c r="F7172" i="6"/>
  <c r="E7173" i="6"/>
  <c r="F7173" i="6"/>
  <c r="E7174" i="6"/>
  <c r="F7174" i="6"/>
  <c r="E7175" i="6"/>
  <c r="F7175" i="6"/>
  <c r="E7176" i="6"/>
  <c r="F7176" i="6"/>
  <c r="E7177" i="6"/>
  <c r="F7177" i="6"/>
  <c r="E7178" i="6"/>
  <c r="F7178" i="6"/>
  <c r="E7179" i="6"/>
  <c r="F7179" i="6"/>
  <c r="E7180" i="6"/>
  <c r="F7180" i="6"/>
  <c r="E7181" i="6"/>
  <c r="F7181" i="6"/>
  <c r="E7182" i="6"/>
  <c r="F7182" i="6"/>
  <c r="E7183" i="6"/>
  <c r="F7183" i="6"/>
  <c r="E7184" i="6"/>
  <c r="F7184" i="6"/>
  <c r="E7185" i="6"/>
  <c r="F7185" i="6"/>
  <c r="E7186" i="6"/>
  <c r="F7186" i="6"/>
  <c r="E7187" i="6"/>
  <c r="F7187" i="6"/>
  <c r="E7188" i="6"/>
  <c r="F7188" i="6"/>
  <c r="E7189" i="6"/>
  <c r="F7189" i="6"/>
  <c r="E7190" i="6"/>
  <c r="F7190" i="6"/>
  <c r="E7191" i="6"/>
  <c r="F7191" i="6"/>
  <c r="E7192" i="6"/>
  <c r="F7192" i="6"/>
  <c r="E7193" i="6"/>
  <c r="F7193" i="6"/>
  <c r="E7194" i="6"/>
  <c r="F7194" i="6"/>
  <c r="E7195" i="6"/>
  <c r="F7195" i="6"/>
  <c r="E7196" i="6"/>
  <c r="F7196" i="6"/>
  <c r="E7197" i="6"/>
  <c r="F7197" i="6"/>
  <c r="E7198" i="6"/>
  <c r="F7198" i="6"/>
  <c r="E7199" i="6"/>
  <c r="F7199" i="6"/>
  <c r="E7200" i="6"/>
  <c r="F7200" i="6"/>
  <c r="E7201" i="6"/>
  <c r="F7201" i="6"/>
  <c r="E7202" i="6"/>
  <c r="F7202" i="6"/>
  <c r="E7203" i="6"/>
  <c r="F7203" i="6"/>
  <c r="E7204" i="6"/>
  <c r="F7204" i="6"/>
  <c r="E7205" i="6"/>
  <c r="F7205" i="6"/>
  <c r="E7206" i="6"/>
  <c r="F7206" i="6"/>
  <c r="E7207" i="6"/>
  <c r="F7207" i="6"/>
  <c r="E7208" i="6"/>
  <c r="F7208" i="6"/>
  <c r="E7209" i="6"/>
  <c r="F7209" i="6"/>
  <c r="E7210" i="6"/>
  <c r="F7210" i="6"/>
  <c r="E7211" i="6"/>
  <c r="F7211" i="6"/>
  <c r="E7212" i="6"/>
  <c r="F7212" i="6"/>
  <c r="E7213" i="6"/>
  <c r="F7213" i="6"/>
  <c r="E7214" i="6"/>
  <c r="F7214" i="6"/>
  <c r="E7215" i="6"/>
  <c r="F7215" i="6"/>
  <c r="E7216" i="6"/>
  <c r="F7216" i="6"/>
  <c r="E7217" i="6"/>
  <c r="F7217" i="6"/>
  <c r="E7218" i="6"/>
  <c r="F7218" i="6"/>
  <c r="E7219" i="6"/>
  <c r="F7219" i="6"/>
  <c r="E7220" i="6"/>
  <c r="F7220" i="6"/>
  <c r="E7221" i="6"/>
  <c r="F7221" i="6"/>
  <c r="E7222" i="6"/>
  <c r="F7222" i="6"/>
  <c r="E7223" i="6"/>
  <c r="F7223" i="6"/>
  <c r="E7224" i="6"/>
  <c r="F7224" i="6"/>
  <c r="E7225" i="6"/>
  <c r="F7225" i="6"/>
  <c r="E7226" i="6"/>
  <c r="F7226" i="6"/>
  <c r="E7227" i="6"/>
  <c r="F7227" i="6"/>
  <c r="E7228" i="6"/>
  <c r="F7228" i="6"/>
  <c r="E7229" i="6"/>
  <c r="F7229" i="6"/>
  <c r="E7230" i="6"/>
  <c r="F7230" i="6"/>
  <c r="E7231" i="6"/>
  <c r="F7231" i="6"/>
  <c r="E7232" i="6"/>
  <c r="F7232" i="6"/>
  <c r="E7233" i="6"/>
  <c r="F7233" i="6"/>
  <c r="E7234" i="6"/>
  <c r="F7234" i="6"/>
  <c r="E7235" i="6"/>
  <c r="F7235" i="6"/>
  <c r="E7236" i="6"/>
  <c r="F7236" i="6"/>
  <c r="E7237" i="6"/>
  <c r="F7237" i="6"/>
  <c r="E7238" i="6"/>
  <c r="F7238" i="6"/>
  <c r="E7239" i="6"/>
  <c r="F7239" i="6"/>
  <c r="E7240" i="6"/>
  <c r="F7240" i="6"/>
  <c r="E7241" i="6"/>
  <c r="F7241" i="6"/>
  <c r="E7242" i="6"/>
  <c r="F7242" i="6"/>
  <c r="E7243" i="6"/>
  <c r="F7243" i="6"/>
  <c r="E7244" i="6"/>
  <c r="F7244" i="6"/>
  <c r="E7245" i="6"/>
  <c r="F7245" i="6"/>
  <c r="E7246" i="6"/>
  <c r="F7246" i="6"/>
  <c r="E7247" i="6"/>
  <c r="F7247" i="6"/>
  <c r="E7248" i="6"/>
  <c r="F7248" i="6"/>
  <c r="E7249" i="6"/>
  <c r="F7249" i="6"/>
  <c r="E7250" i="6"/>
  <c r="F7250" i="6"/>
  <c r="E7251" i="6"/>
  <c r="F7251" i="6"/>
  <c r="E7252" i="6"/>
  <c r="F7252" i="6"/>
  <c r="E7253" i="6"/>
  <c r="F7253" i="6"/>
  <c r="E7254" i="6"/>
  <c r="F7254" i="6"/>
  <c r="E7255" i="6"/>
  <c r="F7255" i="6"/>
  <c r="E7256" i="6"/>
  <c r="F7256" i="6"/>
  <c r="E7257" i="6"/>
  <c r="F7257" i="6"/>
  <c r="E7258" i="6"/>
  <c r="F7258" i="6"/>
  <c r="E7259" i="6"/>
  <c r="F7259" i="6"/>
  <c r="E7260" i="6"/>
  <c r="F7260" i="6"/>
  <c r="E7261" i="6"/>
  <c r="F7261" i="6"/>
  <c r="E7262" i="6"/>
  <c r="F7262" i="6"/>
  <c r="E7263" i="6"/>
  <c r="F7263" i="6"/>
  <c r="E7264" i="6"/>
  <c r="F7264" i="6"/>
  <c r="E7265" i="6"/>
  <c r="F7265" i="6"/>
  <c r="E7266" i="6"/>
  <c r="F7266" i="6"/>
  <c r="E7267" i="6"/>
  <c r="F7267" i="6"/>
  <c r="E7268" i="6"/>
  <c r="F7268" i="6"/>
  <c r="E7269" i="6"/>
  <c r="F7269" i="6"/>
  <c r="E7270" i="6"/>
  <c r="F7270" i="6"/>
  <c r="E7271" i="6"/>
  <c r="F7271" i="6"/>
  <c r="E7272" i="6"/>
  <c r="F7272" i="6"/>
  <c r="E7273" i="6"/>
  <c r="F7273" i="6"/>
  <c r="E7274" i="6"/>
  <c r="F7274" i="6"/>
  <c r="E7275" i="6"/>
  <c r="F7275" i="6"/>
  <c r="E7276" i="6"/>
  <c r="F7276" i="6"/>
  <c r="E7277" i="6"/>
  <c r="F7277" i="6"/>
  <c r="E7278" i="6"/>
  <c r="F7278" i="6"/>
  <c r="E7279" i="6"/>
  <c r="F7279" i="6"/>
  <c r="E7280" i="6"/>
  <c r="F7280" i="6"/>
  <c r="E7281" i="6"/>
  <c r="F7281" i="6"/>
  <c r="E7282" i="6"/>
  <c r="F7282" i="6"/>
  <c r="E7283" i="6"/>
  <c r="F7283" i="6"/>
  <c r="E7284" i="6"/>
  <c r="F7284" i="6"/>
  <c r="E7285" i="6"/>
  <c r="F7285" i="6"/>
  <c r="E7286" i="6"/>
  <c r="F7286" i="6"/>
  <c r="E7287" i="6"/>
  <c r="F7287" i="6"/>
  <c r="E7288" i="6"/>
  <c r="F7288" i="6"/>
  <c r="E7289" i="6"/>
  <c r="F7289" i="6"/>
  <c r="E7290" i="6"/>
  <c r="F7290" i="6"/>
  <c r="E7291" i="6"/>
  <c r="F7291" i="6"/>
  <c r="E7292" i="6"/>
  <c r="F7292" i="6"/>
  <c r="E7293" i="6"/>
  <c r="F7293" i="6"/>
  <c r="E7294" i="6"/>
  <c r="F7294" i="6"/>
  <c r="E7295" i="6"/>
  <c r="F7295" i="6"/>
  <c r="E7296" i="6"/>
  <c r="F7296" i="6"/>
  <c r="E7297" i="6"/>
  <c r="F7297" i="6"/>
  <c r="E7298" i="6"/>
  <c r="F7298" i="6"/>
  <c r="E7299" i="6"/>
  <c r="F7299" i="6"/>
  <c r="E7300" i="6"/>
  <c r="F7300" i="6"/>
  <c r="E7301" i="6"/>
  <c r="F7301" i="6"/>
  <c r="E7302" i="6"/>
  <c r="F7302" i="6"/>
  <c r="E7303" i="6"/>
  <c r="F7303" i="6"/>
  <c r="E7304" i="6"/>
  <c r="F7304" i="6"/>
  <c r="E7305" i="6"/>
  <c r="F7305" i="6"/>
  <c r="E7306" i="6"/>
  <c r="F7306" i="6"/>
  <c r="E7307" i="6"/>
  <c r="F7307" i="6"/>
  <c r="E7308" i="6"/>
  <c r="F7308" i="6"/>
  <c r="E7309" i="6"/>
  <c r="F7309" i="6"/>
  <c r="E7310" i="6"/>
  <c r="F7310" i="6"/>
  <c r="E7311" i="6"/>
  <c r="F7311" i="6"/>
  <c r="E7312" i="6"/>
  <c r="F7312" i="6"/>
  <c r="E7313" i="6"/>
  <c r="F7313" i="6"/>
  <c r="E7314" i="6"/>
  <c r="F7314" i="6"/>
  <c r="E7315" i="6"/>
  <c r="F7315" i="6"/>
  <c r="E7316" i="6"/>
  <c r="F7316" i="6"/>
  <c r="E7317" i="6"/>
  <c r="F7317" i="6"/>
  <c r="E7318" i="6"/>
  <c r="F7318" i="6"/>
  <c r="E7319" i="6"/>
  <c r="F7319" i="6"/>
  <c r="E7320" i="6"/>
  <c r="F7320" i="6"/>
  <c r="E7321" i="6"/>
  <c r="F7321" i="6"/>
  <c r="E7322" i="6"/>
  <c r="F7322" i="6"/>
  <c r="E7323" i="6"/>
  <c r="F7323" i="6"/>
  <c r="E7324" i="6"/>
  <c r="F7324" i="6"/>
  <c r="E7325" i="6"/>
  <c r="F7325" i="6"/>
  <c r="E7326" i="6"/>
  <c r="F7326" i="6"/>
  <c r="E7327" i="6"/>
  <c r="F7327" i="6"/>
  <c r="E7328" i="6"/>
  <c r="F7328" i="6"/>
  <c r="E7329" i="6"/>
  <c r="F7329" i="6"/>
  <c r="E7330" i="6"/>
  <c r="F7330" i="6"/>
  <c r="E7331" i="6"/>
  <c r="F7331" i="6"/>
  <c r="E7332" i="6"/>
  <c r="F7332" i="6"/>
  <c r="E7333" i="6"/>
  <c r="F7333" i="6"/>
  <c r="E7334" i="6"/>
  <c r="F7334" i="6"/>
  <c r="E7335" i="6"/>
  <c r="F7335" i="6"/>
  <c r="E7336" i="6"/>
  <c r="F7336" i="6"/>
  <c r="E7337" i="6"/>
  <c r="F7337" i="6"/>
  <c r="E7338" i="6"/>
  <c r="F7338" i="6"/>
  <c r="E7339" i="6"/>
  <c r="F7339" i="6"/>
  <c r="E7340" i="6"/>
  <c r="F7340" i="6"/>
  <c r="E7341" i="6"/>
  <c r="F7341" i="6"/>
  <c r="E7342" i="6"/>
  <c r="F7342" i="6"/>
  <c r="E7343" i="6"/>
  <c r="F7343" i="6"/>
  <c r="E7344" i="6"/>
  <c r="F7344" i="6"/>
  <c r="E7345" i="6"/>
  <c r="F7345" i="6"/>
  <c r="E7346" i="6"/>
  <c r="F7346" i="6"/>
  <c r="E7347" i="6"/>
  <c r="F7347" i="6"/>
  <c r="E7348" i="6"/>
  <c r="F7348" i="6"/>
  <c r="E7349" i="6"/>
  <c r="F7349" i="6"/>
  <c r="E7350" i="6"/>
  <c r="F7350" i="6"/>
  <c r="E7351" i="6"/>
  <c r="F7351" i="6"/>
  <c r="E7352" i="6"/>
  <c r="F7352" i="6"/>
  <c r="E7353" i="6"/>
  <c r="F7353" i="6"/>
  <c r="E7354" i="6"/>
  <c r="F7354" i="6"/>
  <c r="E7355" i="6"/>
  <c r="F7355" i="6"/>
  <c r="E7356" i="6"/>
  <c r="F7356" i="6"/>
  <c r="E7357" i="6"/>
  <c r="F7357" i="6"/>
  <c r="E7358" i="6"/>
  <c r="F7358" i="6"/>
  <c r="E7359" i="6"/>
  <c r="F7359" i="6"/>
  <c r="E7360" i="6"/>
  <c r="F7360" i="6"/>
  <c r="E7361" i="6"/>
  <c r="F7361" i="6"/>
  <c r="E7362" i="6"/>
  <c r="F7362" i="6"/>
  <c r="E7363" i="6"/>
  <c r="F7363" i="6"/>
  <c r="E7364" i="6"/>
  <c r="F7364" i="6"/>
  <c r="E7365" i="6"/>
  <c r="F7365" i="6"/>
  <c r="E7366" i="6"/>
  <c r="F7366" i="6"/>
  <c r="E7367" i="6"/>
  <c r="F7367" i="6"/>
  <c r="E7368" i="6"/>
  <c r="F7368" i="6"/>
  <c r="E7369" i="6"/>
  <c r="F7369" i="6"/>
  <c r="E7370" i="6"/>
  <c r="F7370" i="6"/>
  <c r="E7371" i="6"/>
  <c r="F7371" i="6"/>
  <c r="E7372" i="6"/>
  <c r="F7372" i="6"/>
  <c r="E7373" i="6"/>
  <c r="F7373" i="6"/>
  <c r="E7374" i="6"/>
  <c r="F7374" i="6"/>
  <c r="E7375" i="6"/>
  <c r="F7375" i="6"/>
  <c r="E7376" i="6"/>
  <c r="F7376" i="6"/>
  <c r="E7377" i="6"/>
  <c r="F7377" i="6"/>
  <c r="E7378" i="6"/>
  <c r="F7378" i="6"/>
  <c r="E7379" i="6"/>
  <c r="F7379" i="6"/>
  <c r="E7380" i="6"/>
  <c r="F7380" i="6"/>
  <c r="E7381" i="6"/>
  <c r="F7381" i="6"/>
  <c r="E7382" i="6"/>
  <c r="F7382" i="6"/>
  <c r="E7383" i="6"/>
  <c r="F7383" i="6"/>
  <c r="E7384" i="6"/>
  <c r="F7384" i="6"/>
  <c r="E7385" i="6"/>
  <c r="F7385" i="6"/>
  <c r="E7386" i="6"/>
  <c r="F7386" i="6"/>
  <c r="E7387" i="6"/>
  <c r="F7387" i="6"/>
  <c r="E7388" i="6"/>
  <c r="F7388" i="6"/>
  <c r="E7389" i="6"/>
  <c r="F7389" i="6"/>
  <c r="E7390" i="6"/>
  <c r="F7390" i="6"/>
  <c r="E7391" i="6"/>
  <c r="F7391" i="6"/>
  <c r="E7392" i="6"/>
  <c r="F7392" i="6"/>
  <c r="E7393" i="6"/>
  <c r="F7393" i="6"/>
  <c r="E7394" i="6"/>
  <c r="F7394" i="6"/>
  <c r="E7395" i="6"/>
  <c r="F7395" i="6"/>
  <c r="E7396" i="6"/>
  <c r="F7396" i="6"/>
  <c r="E7397" i="6"/>
  <c r="F7397" i="6"/>
  <c r="E7398" i="6"/>
  <c r="F7398" i="6"/>
  <c r="E7399" i="6"/>
  <c r="F7399" i="6"/>
  <c r="E7400" i="6"/>
  <c r="F7400" i="6"/>
  <c r="E7401" i="6"/>
  <c r="F7401" i="6"/>
  <c r="E7402" i="6"/>
  <c r="F7402" i="6"/>
  <c r="E7403" i="6"/>
  <c r="F7403" i="6"/>
  <c r="E7404" i="6"/>
  <c r="F7404" i="6"/>
  <c r="E7405" i="6"/>
  <c r="F7405" i="6"/>
  <c r="E7406" i="6"/>
  <c r="F7406" i="6"/>
  <c r="E7407" i="6"/>
  <c r="F7407" i="6"/>
  <c r="E7408" i="6"/>
  <c r="F7408" i="6"/>
  <c r="E7409" i="6"/>
  <c r="F7409" i="6"/>
  <c r="E7410" i="6"/>
  <c r="F7410" i="6"/>
  <c r="E7411" i="6"/>
  <c r="F7411" i="6"/>
  <c r="E7412" i="6"/>
  <c r="F7412" i="6"/>
  <c r="E7413" i="6"/>
  <c r="F7413" i="6"/>
  <c r="E7414" i="6"/>
  <c r="F7414" i="6"/>
  <c r="E7415" i="6"/>
  <c r="F7415" i="6"/>
  <c r="E7416" i="6"/>
  <c r="F7416" i="6"/>
  <c r="E7417" i="6"/>
  <c r="F7417" i="6"/>
  <c r="E7418" i="6"/>
  <c r="F7418" i="6"/>
  <c r="E7419" i="6"/>
  <c r="F7419" i="6"/>
  <c r="E7420" i="6"/>
  <c r="F7420" i="6"/>
  <c r="E7421" i="6"/>
  <c r="F7421" i="6"/>
  <c r="E7422" i="6"/>
  <c r="F7422" i="6"/>
  <c r="E7423" i="6"/>
  <c r="F7423" i="6"/>
  <c r="E7424" i="6"/>
  <c r="F7424" i="6"/>
  <c r="E7425" i="6"/>
  <c r="F7425" i="6"/>
  <c r="E7426" i="6"/>
  <c r="F7426" i="6"/>
  <c r="E7427" i="6"/>
  <c r="F7427" i="6"/>
  <c r="E7428" i="6"/>
  <c r="F7428" i="6"/>
  <c r="E7429" i="6"/>
  <c r="F7429" i="6"/>
  <c r="E7430" i="6"/>
  <c r="F7430" i="6"/>
  <c r="E7431" i="6"/>
  <c r="F7431" i="6"/>
  <c r="E7432" i="6"/>
  <c r="F7432" i="6"/>
  <c r="E7433" i="6"/>
  <c r="F7433" i="6"/>
  <c r="E7434" i="6"/>
  <c r="F7434" i="6"/>
  <c r="E7435" i="6"/>
  <c r="F7435" i="6"/>
  <c r="E7436" i="6"/>
  <c r="F7436" i="6"/>
  <c r="E7437" i="6"/>
  <c r="F7437" i="6"/>
  <c r="E7438" i="6"/>
  <c r="F7438" i="6"/>
  <c r="E7439" i="6"/>
  <c r="F7439" i="6"/>
  <c r="E7440" i="6"/>
  <c r="F7440" i="6"/>
  <c r="E7441" i="6"/>
  <c r="F7441" i="6"/>
  <c r="E7442" i="6"/>
  <c r="F7442" i="6"/>
  <c r="E7443" i="6"/>
  <c r="F7443" i="6"/>
  <c r="E7444" i="6"/>
  <c r="F7444" i="6"/>
  <c r="E7445" i="6"/>
  <c r="F7445" i="6"/>
  <c r="E7446" i="6"/>
  <c r="F7446" i="6"/>
  <c r="E7447" i="6"/>
  <c r="F7447" i="6"/>
  <c r="E7448" i="6"/>
  <c r="F7448" i="6"/>
  <c r="E7449" i="6"/>
  <c r="F7449" i="6"/>
  <c r="E7450" i="6"/>
  <c r="F7450" i="6"/>
  <c r="E7451" i="6"/>
  <c r="F7451" i="6"/>
  <c r="E7452" i="6"/>
  <c r="F7452" i="6"/>
  <c r="E7453" i="6"/>
  <c r="F7453" i="6"/>
  <c r="E7454" i="6"/>
  <c r="F7454" i="6"/>
  <c r="E7455" i="6"/>
  <c r="F7455" i="6"/>
  <c r="E7456" i="6"/>
  <c r="F7456" i="6"/>
  <c r="E7457" i="6"/>
  <c r="F7457" i="6"/>
  <c r="E7458" i="6"/>
  <c r="F7458" i="6"/>
  <c r="E7459" i="6"/>
  <c r="F7459" i="6"/>
  <c r="E7460" i="6"/>
  <c r="F7460" i="6"/>
  <c r="E7461" i="6"/>
  <c r="F7461" i="6"/>
  <c r="E7462" i="6"/>
  <c r="F7462" i="6"/>
  <c r="E7463" i="6"/>
  <c r="F7463" i="6"/>
  <c r="E7464" i="6"/>
  <c r="F7464" i="6"/>
  <c r="E7465" i="6"/>
  <c r="F7465" i="6"/>
  <c r="E7466" i="6"/>
  <c r="F7466" i="6"/>
  <c r="E7467" i="6"/>
  <c r="F7467" i="6"/>
  <c r="E7468" i="6"/>
  <c r="F7468" i="6"/>
  <c r="E7469" i="6"/>
  <c r="F7469" i="6"/>
  <c r="E7470" i="6"/>
  <c r="F7470" i="6"/>
  <c r="E7471" i="6"/>
  <c r="F7471" i="6"/>
  <c r="E7472" i="6"/>
  <c r="F7472" i="6"/>
  <c r="E7473" i="6"/>
  <c r="F7473" i="6"/>
  <c r="E7474" i="6"/>
  <c r="F7474" i="6"/>
  <c r="E7475" i="6"/>
  <c r="F7475" i="6"/>
  <c r="E7476" i="6"/>
  <c r="F7476" i="6"/>
  <c r="E7477" i="6"/>
  <c r="F7477" i="6"/>
  <c r="E7478" i="6"/>
  <c r="F7478" i="6"/>
  <c r="E7479" i="6"/>
  <c r="F7479" i="6"/>
  <c r="E7480" i="6"/>
  <c r="F7480" i="6"/>
  <c r="E7481" i="6"/>
  <c r="F7481" i="6"/>
  <c r="E7482" i="6"/>
  <c r="F7482" i="6"/>
  <c r="E7483" i="6"/>
  <c r="F7483" i="6"/>
  <c r="E7484" i="6"/>
  <c r="F7484" i="6"/>
  <c r="E7485" i="6"/>
  <c r="F7485" i="6"/>
  <c r="E7486" i="6"/>
  <c r="F7486" i="6"/>
  <c r="E7487" i="6"/>
  <c r="F7487" i="6"/>
  <c r="E7488" i="6"/>
  <c r="F7488" i="6"/>
  <c r="E7489" i="6"/>
  <c r="F7489" i="6"/>
  <c r="E7490" i="6"/>
  <c r="F7490" i="6"/>
  <c r="E7491" i="6"/>
  <c r="F7491" i="6"/>
  <c r="E7492" i="6"/>
  <c r="F7492" i="6"/>
  <c r="E7493" i="6"/>
  <c r="F7493" i="6"/>
  <c r="E7494" i="6"/>
  <c r="F7494" i="6"/>
  <c r="E7495" i="6"/>
  <c r="F7495" i="6"/>
  <c r="E7496" i="6"/>
  <c r="F7496" i="6"/>
  <c r="E7497" i="6"/>
  <c r="F7497" i="6"/>
  <c r="E7498" i="6"/>
  <c r="F7498" i="6"/>
  <c r="E7499" i="6"/>
  <c r="F7499" i="6"/>
  <c r="E7500" i="6"/>
  <c r="F7500" i="6"/>
  <c r="E7501" i="6"/>
  <c r="F7501" i="6"/>
  <c r="E7502" i="6"/>
  <c r="F7502" i="6"/>
  <c r="E7503" i="6"/>
  <c r="F7503" i="6"/>
  <c r="E7504" i="6"/>
  <c r="F7504" i="6"/>
  <c r="E7505" i="6"/>
  <c r="F7505" i="6"/>
  <c r="E7506" i="6"/>
  <c r="F7506" i="6"/>
  <c r="E7507" i="6"/>
  <c r="F7507" i="6"/>
  <c r="E7508" i="6"/>
  <c r="F7508" i="6"/>
  <c r="E7509" i="6"/>
  <c r="F7509" i="6"/>
  <c r="E7510" i="6"/>
  <c r="F7510" i="6"/>
  <c r="E7511" i="6"/>
  <c r="F7511" i="6"/>
  <c r="E7512" i="6"/>
  <c r="F7512" i="6"/>
  <c r="E7513" i="6"/>
  <c r="F7513" i="6"/>
  <c r="E7514" i="6"/>
  <c r="F7514" i="6"/>
  <c r="E7515" i="6"/>
  <c r="F7515" i="6"/>
  <c r="E7516" i="6"/>
  <c r="F7516" i="6"/>
  <c r="E7517" i="6"/>
  <c r="F7517" i="6"/>
  <c r="E7518" i="6"/>
  <c r="F7518" i="6"/>
  <c r="E7519" i="6"/>
  <c r="F7519" i="6"/>
  <c r="E7520" i="6"/>
  <c r="F7520" i="6"/>
  <c r="E7521" i="6"/>
  <c r="F7521" i="6"/>
  <c r="E7522" i="6"/>
  <c r="F7522" i="6"/>
  <c r="E7523" i="6"/>
  <c r="F7523" i="6"/>
  <c r="E7524" i="6"/>
  <c r="F7524" i="6"/>
  <c r="E7525" i="6"/>
  <c r="F7525" i="6"/>
  <c r="E7526" i="6"/>
  <c r="F7526" i="6"/>
  <c r="E7527" i="6"/>
  <c r="F7527" i="6"/>
  <c r="E7528" i="6"/>
  <c r="F7528" i="6"/>
  <c r="E7529" i="6"/>
  <c r="F7529" i="6"/>
  <c r="E7530" i="6"/>
  <c r="F7530" i="6"/>
  <c r="E7531" i="6"/>
  <c r="F7531" i="6"/>
  <c r="E7532" i="6"/>
  <c r="F7532" i="6"/>
  <c r="E7533" i="6"/>
  <c r="F7533" i="6"/>
  <c r="E7534" i="6"/>
  <c r="F7534" i="6"/>
  <c r="E7535" i="6"/>
  <c r="F7535" i="6"/>
  <c r="E7536" i="6"/>
  <c r="F7536" i="6"/>
  <c r="E7537" i="6"/>
  <c r="F7537" i="6"/>
  <c r="E7538" i="6"/>
  <c r="F7538" i="6"/>
  <c r="E7539" i="6"/>
  <c r="F7539" i="6"/>
  <c r="E7540" i="6"/>
  <c r="F7540" i="6"/>
  <c r="E7541" i="6"/>
  <c r="F7541" i="6"/>
  <c r="E7542" i="6"/>
  <c r="F7542" i="6"/>
  <c r="E7543" i="6"/>
  <c r="F7543" i="6"/>
  <c r="E7544" i="6"/>
  <c r="F7544" i="6"/>
  <c r="E7545" i="6"/>
  <c r="F7545" i="6"/>
  <c r="E7546" i="6"/>
  <c r="F7546" i="6"/>
  <c r="E7547" i="6"/>
  <c r="F7547" i="6"/>
  <c r="E7548" i="6"/>
  <c r="F7548" i="6"/>
  <c r="E7549" i="6"/>
  <c r="F7549" i="6"/>
  <c r="E7550" i="6"/>
  <c r="F7550" i="6"/>
  <c r="E7551" i="6"/>
  <c r="F7551" i="6"/>
  <c r="E7552" i="6"/>
  <c r="F7552" i="6"/>
  <c r="E7553" i="6"/>
  <c r="F7553" i="6"/>
  <c r="E7554" i="6"/>
  <c r="F7554" i="6"/>
  <c r="E7555" i="6"/>
  <c r="F7555" i="6"/>
  <c r="E7556" i="6"/>
  <c r="F7556" i="6"/>
  <c r="E7557" i="6"/>
  <c r="F7557" i="6"/>
  <c r="E7558" i="6"/>
  <c r="F7558" i="6"/>
  <c r="E7559" i="6"/>
  <c r="F7559" i="6"/>
  <c r="E7560" i="6"/>
  <c r="F7560" i="6"/>
  <c r="E7561" i="6"/>
  <c r="F7561" i="6"/>
  <c r="E7562" i="6"/>
  <c r="F7562" i="6"/>
  <c r="E7563" i="6"/>
  <c r="F7563" i="6"/>
  <c r="E7564" i="6"/>
  <c r="F7564" i="6"/>
  <c r="E7565" i="6"/>
  <c r="F7565" i="6"/>
  <c r="E7566" i="6"/>
  <c r="F7566" i="6"/>
  <c r="E7567" i="6"/>
  <c r="F7567" i="6"/>
  <c r="E7568" i="6"/>
  <c r="F7568" i="6"/>
  <c r="E7569" i="6"/>
  <c r="F7569" i="6"/>
  <c r="E7570" i="6"/>
  <c r="F7570" i="6"/>
  <c r="E7571" i="6"/>
  <c r="F7571" i="6"/>
  <c r="E7572" i="6"/>
  <c r="F7572" i="6"/>
  <c r="E7573" i="6"/>
  <c r="F7573" i="6"/>
  <c r="E7574" i="6"/>
  <c r="F7574" i="6"/>
  <c r="E7575" i="6"/>
  <c r="F7575" i="6"/>
  <c r="E7576" i="6"/>
  <c r="F7576" i="6"/>
  <c r="E7577" i="6"/>
  <c r="F7577" i="6"/>
  <c r="E7578" i="6"/>
  <c r="F7578" i="6"/>
  <c r="E7579" i="6"/>
  <c r="F7579" i="6"/>
  <c r="E7580" i="6"/>
  <c r="F7580" i="6"/>
  <c r="E7581" i="6"/>
  <c r="F7581" i="6"/>
  <c r="E7582" i="6"/>
  <c r="F7582" i="6"/>
  <c r="E7583" i="6"/>
  <c r="F7583" i="6"/>
  <c r="E7584" i="6"/>
  <c r="F7584" i="6"/>
  <c r="E7585" i="6"/>
  <c r="F7585" i="6"/>
  <c r="E7586" i="6"/>
  <c r="F7586" i="6"/>
  <c r="E7587" i="6"/>
  <c r="F7587" i="6"/>
  <c r="E7588" i="6"/>
  <c r="F7588" i="6"/>
  <c r="E7589" i="6"/>
  <c r="F7589" i="6"/>
  <c r="E7590" i="6"/>
  <c r="F7590" i="6"/>
  <c r="E7591" i="6"/>
  <c r="F7591" i="6"/>
  <c r="E7592" i="6"/>
  <c r="F7592" i="6"/>
  <c r="E7593" i="6"/>
  <c r="F7593" i="6"/>
  <c r="E7594" i="6"/>
  <c r="F7594" i="6"/>
  <c r="E7595" i="6"/>
  <c r="F7595" i="6"/>
  <c r="E7596" i="6"/>
  <c r="F7596" i="6"/>
  <c r="E7597" i="6"/>
  <c r="F7597" i="6"/>
  <c r="E7598" i="6"/>
  <c r="F7598" i="6"/>
  <c r="E7599" i="6"/>
  <c r="F7599" i="6"/>
  <c r="E7600" i="6"/>
  <c r="F7600" i="6"/>
  <c r="E7601" i="6"/>
  <c r="F7601" i="6"/>
  <c r="E7602" i="6"/>
  <c r="F7602" i="6"/>
  <c r="E7603" i="6"/>
  <c r="F7603" i="6"/>
  <c r="E7604" i="6"/>
  <c r="F7604" i="6"/>
  <c r="E7605" i="6"/>
  <c r="F7605" i="6"/>
  <c r="E7606" i="6"/>
  <c r="F7606" i="6"/>
  <c r="E7607" i="6"/>
  <c r="F7607" i="6"/>
  <c r="E7608" i="6"/>
  <c r="F7608" i="6"/>
  <c r="E7609" i="6"/>
  <c r="F7609" i="6"/>
  <c r="E7610" i="6"/>
  <c r="F7610" i="6"/>
  <c r="E7611" i="6"/>
  <c r="F7611" i="6"/>
  <c r="E7612" i="6"/>
  <c r="F7612" i="6"/>
  <c r="E7613" i="6"/>
  <c r="F7613" i="6"/>
  <c r="E7614" i="6"/>
  <c r="F7614" i="6"/>
  <c r="E7615" i="6"/>
  <c r="F7615" i="6"/>
  <c r="E7616" i="6"/>
  <c r="F7616" i="6"/>
  <c r="E7617" i="6"/>
  <c r="F7617" i="6"/>
  <c r="E7618" i="6"/>
  <c r="F7618" i="6"/>
  <c r="E7619" i="6"/>
  <c r="F7619" i="6"/>
  <c r="E7620" i="6"/>
  <c r="F7620" i="6"/>
  <c r="E7621" i="6"/>
  <c r="F7621" i="6"/>
  <c r="E7622" i="6"/>
  <c r="F7622" i="6"/>
  <c r="E7623" i="6"/>
  <c r="F7623" i="6"/>
  <c r="E7624" i="6"/>
  <c r="F7624" i="6"/>
  <c r="E7625" i="6"/>
  <c r="F7625" i="6"/>
  <c r="E7626" i="6"/>
  <c r="F7626" i="6"/>
  <c r="E7627" i="6"/>
  <c r="F7627" i="6"/>
  <c r="E7628" i="6"/>
  <c r="F7628" i="6"/>
  <c r="E7629" i="6"/>
  <c r="F7629" i="6"/>
  <c r="E7630" i="6"/>
  <c r="F7630" i="6"/>
  <c r="E7631" i="6"/>
  <c r="F7631" i="6"/>
  <c r="E7632" i="6"/>
  <c r="F7632" i="6"/>
  <c r="E7633" i="6"/>
  <c r="F7633" i="6"/>
  <c r="E7634" i="6"/>
  <c r="F7634" i="6"/>
  <c r="E7635" i="6"/>
  <c r="F7635" i="6"/>
  <c r="E7636" i="6"/>
  <c r="F7636" i="6"/>
  <c r="E7637" i="6"/>
  <c r="F7637" i="6"/>
  <c r="E7638" i="6"/>
  <c r="F7638" i="6"/>
  <c r="E7639" i="6"/>
  <c r="F7639" i="6"/>
  <c r="E7640" i="6"/>
  <c r="F7640" i="6"/>
  <c r="E7641" i="6"/>
  <c r="F7641" i="6"/>
  <c r="E7642" i="6"/>
  <c r="F7642" i="6"/>
  <c r="E7643" i="6"/>
  <c r="F7643" i="6"/>
  <c r="E7644" i="6"/>
  <c r="F7644" i="6"/>
  <c r="E7645" i="6"/>
  <c r="F7645" i="6"/>
  <c r="E7646" i="6"/>
  <c r="F7646" i="6"/>
  <c r="E7647" i="6"/>
  <c r="F7647" i="6"/>
  <c r="E7648" i="6"/>
  <c r="F7648" i="6"/>
  <c r="E7649" i="6"/>
  <c r="F7649" i="6"/>
  <c r="E7650" i="6"/>
  <c r="F7650" i="6"/>
  <c r="E7651" i="6"/>
  <c r="F7651" i="6"/>
  <c r="E7652" i="6"/>
  <c r="F7652" i="6"/>
  <c r="E7653" i="6"/>
  <c r="F7653" i="6"/>
  <c r="E7654" i="6"/>
  <c r="F7654" i="6"/>
  <c r="E7655" i="6"/>
  <c r="F7655" i="6"/>
  <c r="E7656" i="6"/>
  <c r="F7656" i="6"/>
  <c r="E7657" i="6"/>
  <c r="F7657" i="6"/>
  <c r="E7658" i="6"/>
  <c r="F7658" i="6"/>
  <c r="E7659" i="6"/>
  <c r="F7659" i="6"/>
  <c r="E7660" i="6"/>
  <c r="F7660" i="6"/>
  <c r="E7661" i="6"/>
  <c r="F7661" i="6"/>
  <c r="E7662" i="6"/>
  <c r="F7662" i="6"/>
  <c r="E7663" i="6"/>
  <c r="F7663" i="6"/>
  <c r="E7664" i="6"/>
  <c r="F7664" i="6"/>
  <c r="E7665" i="6"/>
  <c r="F7665" i="6"/>
  <c r="E7666" i="6"/>
  <c r="F7666" i="6"/>
  <c r="E7667" i="6"/>
  <c r="F7667" i="6"/>
  <c r="E7668" i="6"/>
  <c r="F7668" i="6"/>
  <c r="E7669" i="6"/>
  <c r="F7669" i="6"/>
  <c r="E7670" i="6"/>
  <c r="F7670" i="6"/>
  <c r="E7671" i="6"/>
  <c r="F7671" i="6"/>
  <c r="E7672" i="6"/>
  <c r="F7672" i="6"/>
  <c r="E7673" i="6"/>
  <c r="F7673" i="6"/>
  <c r="E7674" i="6"/>
  <c r="F7674" i="6"/>
  <c r="E7675" i="6"/>
  <c r="F7675" i="6"/>
  <c r="E7676" i="6"/>
  <c r="F7676" i="6"/>
  <c r="E7677" i="6"/>
  <c r="F7677" i="6"/>
  <c r="E7678" i="6"/>
  <c r="F7678" i="6"/>
  <c r="E7679" i="6"/>
  <c r="F7679" i="6"/>
  <c r="E7680" i="6"/>
  <c r="F7680" i="6"/>
  <c r="E7681" i="6"/>
  <c r="F7681" i="6"/>
  <c r="E7682" i="6"/>
  <c r="F7682" i="6"/>
  <c r="E7683" i="6"/>
  <c r="F7683" i="6"/>
  <c r="E7684" i="6"/>
  <c r="F7684" i="6"/>
  <c r="E7685" i="6"/>
  <c r="F7685" i="6"/>
  <c r="E7686" i="6"/>
  <c r="F7686" i="6"/>
  <c r="E7687" i="6"/>
  <c r="F7687" i="6"/>
  <c r="E7688" i="6"/>
  <c r="F7688" i="6"/>
  <c r="E7689" i="6"/>
  <c r="F7689" i="6"/>
  <c r="E7690" i="6"/>
  <c r="F7690" i="6"/>
  <c r="E7691" i="6"/>
  <c r="F7691" i="6"/>
  <c r="E7692" i="6"/>
  <c r="F7692" i="6"/>
  <c r="E7693" i="6"/>
  <c r="F7693" i="6"/>
  <c r="E7694" i="6"/>
  <c r="F7694" i="6"/>
  <c r="E7695" i="6"/>
  <c r="F7695" i="6"/>
  <c r="E7696" i="6"/>
  <c r="F7696" i="6"/>
  <c r="E7697" i="6"/>
  <c r="F7697" i="6"/>
  <c r="E7698" i="6"/>
  <c r="F7698" i="6"/>
  <c r="E7699" i="6"/>
  <c r="F7699" i="6"/>
  <c r="E7700" i="6"/>
  <c r="F7700" i="6"/>
  <c r="E7701" i="6"/>
  <c r="F7701" i="6"/>
  <c r="E7702" i="6"/>
  <c r="F7702" i="6"/>
  <c r="E7703" i="6"/>
  <c r="F7703" i="6"/>
  <c r="E7704" i="6"/>
  <c r="F7704" i="6"/>
  <c r="E7705" i="6"/>
  <c r="F7705" i="6"/>
  <c r="E7706" i="6"/>
  <c r="F7706" i="6"/>
  <c r="E7707" i="6"/>
  <c r="F7707" i="6"/>
  <c r="E7708" i="6"/>
  <c r="F7708" i="6"/>
  <c r="E7709" i="6"/>
  <c r="F7709" i="6"/>
  <c r="E7710" i="6"/>
  <c r="F7710" i="6"/>
  <c r="E7711" i="6"/>
  <c r="F7711" i="6"/>
  <c r="E7712" i="6"/>
  <c r="F7712" i="6"/>
  <c r="E7713" i="6"/>
  <c r="F7713" i="6"/>
  <c r="E7714" i="6"/>
  <c r="F7714" i="6"/>
  <c r="E7715" i="6"/>
  <c r="F7715" i="6"/>
  <c r="E7716" i="6"/>
  <c r="F7716" i="6"/>
  <c r="E7717" i="6"/>
  <c r="F7717" i="6"/>
  <c r="E7718" i="6"/>
  <c r="F7718" i="6"/>
  <c r="E7719" i="6"/>
  <c r="F7719" i="6"/>
  <c r="E7720" i="6"/>
  <c r="F7720" i="6"/>
  <c r="E7721" i="6"/>
  <c r="F7721" i="6"/>
  <c r="E7722" i="6"/>
  <c r="F7722" i="6"/>
  <c r="E7723" i="6"/>
  <c r="F7723" i="6"/>
  <c r="E7724" i="6"/>
  <c r="F7724" i="6"/>
  <c r="E7725" i="6"/>
  <c r="F7725" i="6"/>
  <c r="E7726" i="6"/>
  <c r="F7726" i="6"/>
  <c r="E7727" i="6"/>
  <c r="F7727" i="6"/>
  <c r="E7728" i="6"/>
  <c r="F7728" i="6"/>
  <c r="E7729" i="6"/>
  <c r="F7729" i="6"/>
  <c r="E7730" i="6"/>
  <c r="F7730" i="6"/>
  <c r="E7731" i="6"/>
  <c r="F7731" i="6"/>
  <c r="E7732" i="6"/>
  <c r="F7732" i="6"/>
  <c r="E7733" i="6"/>
  <c r="F7733" i="6"/>
  <c r="E7734" i="6"/>
  <c r="F7734" i="6"/>
  <c r="E7735" i="6"/>
  <c r="F7735" i="6"/>
  <c r="E7736" i="6"/>
  <c r="F7736" i="6"/>
  <c r="E7737" i="6"/>
  <c r="F7737" i="6"/>
  <c r="E7738" i="6"/>
  <c r="F7738" i="6"/>
  <c r="E7739" i="6"/>
  <c r="F7739" i="6"/>
  <c r="E7740" i="6"/>
  <c r="F7740" i="6"/>
  <c r="E7741" i="6"/>
  <c r="F7741" i="6"/>
  <c r="E7742" i="6"/>
  <c r="F7742" i="6"/>
  <c r="E7743" i="6"/>
  <c r="F7743" i="6"/>
  <c r="E7744" i="6"/>
  <c r="F7744" i="6"/>
  <c r="E7745" i="6"/>
  <c r="F7745" i="6"/>
  <c r="E7746" i="6"/>
  <c r="F7746" i="6"/>
  <c r="E7747" i="6"/>
  <c r="F7747" i="6"/>
  <c r="E7748" i="6"/>
  <c r="F7748" i="6"/>
  <c r="E7749" i="6"/>
  <c r="F7749" i="6"/>
  <c r="E7750" i="6"/>
  <c r="F7750" i="6"/>
  <c r="E7751" i="6"/>
  <c r="F7751" i="6"/>
  <c r="E7752" i="6"/>
  <c r="F7752" i="6"/>
  <c r="E7753" i="6"/>
  <c r="F7753" i="6"/>
  <c r="E7754" i="6"/>
  <c r="F7754" i="6"/>
  <c r="E7755" i="6"/>
  <c r="F7755" i="6"/>
  <c r="E7756" i="6"/>
  <c r="F7756" i="6"/>
  <c r="E7757" i="6"/>
  <c r="F7757" i="6"/>
  <c r="E7758" i="6"/>
  <c r="F7758" i="6"/>
  <c r="E7759" i="6"/>
  <c r="F7759" i="6"/>
  <c r="E7760" i="6"/>
  <c r="F7760" i="6"/>
  <c r="E7761" i="6"/>
  <c r="F7761" i="6"/>
  <c r="E7762" i="6"/>
  <c r="F7762" i="6"/>
  <c r="E7763" i="6"/>
  <c r="F7763" i="6"/>
  <c r="E7764" i="6"/>
  <c r="F7764" i="6"/>
  <c r="E7765" i="6"/>
  <c r="F7765" i="6"/>
  <c r="E7766" i="6"/>
  <c r="F7766" i="6"/>
  <c r="E7767" i="6"/>
  <c r="F7767" i="6"/>
  <c r="E7768" i="6"/>
  <c r="F7768" i="6"/>
  <c r="E7769" i="6"/>
  <c r="F7769" i="6"/>
  <c r="E7770" i="6"/>
  <c r="F7770" i="6"/>
  <c r="E7771" i="6"/>
  <c r="F7771" i="6"/>
  <c r="E7772" i="6"/>
  <c r="F7772" i="6"/>
  <c r="E7773" i="6"/>
  <c r="F7773" i="6"/>
  <c r="E7774" i="6"/>
  <c r="F7774" i="6"/>
  <c r="E7775" i="6"/>
  <c r="F7775" i="6"/>
  <c r="E7776" i="6"/>
  <c r="F7776" i="6"/>
  <c r="E7777" i="6"/>
  <c r="F7777" i="6"/>
  <c r="E7778" i="6"/>
  <c r="F7778" i="6"/>
  <c r="E7779" i="6"/>
  <c r="F7779" i="6"/>
  <c r="E7780" i="6"/>
  <c r="F7780" i="6"/>
  <c r="E7781" i="6"/>
  <c r="F7781" i="6"/>
  <c r="E7782" i="6"/>
  <c r="F7782" i="6"/>
  <c r="E7783" i="6"/>
  <c r="F7783" i="6"/>
  <c r="E7784" i="6"/>
  <c r="F7784" i="6"/>
  <c r="E7785" i="6"/>
  <c r="F7785" i="6"/>
  <c r="E7786" i="6"/>
  <c r="F7786" i="6"/>
  <c r="E7787" i="6"/>
  <c r="F7787" i="6"/>
  <c r="E7788" i="6"/>
  <c r="F7788" i="6"/>
  <c r="E7789" i="6"/>
  <c r="F7789" i="6"/>
  <c r="E7790" i="6"/>
  <c r="F7790" i="6"/>
  <c r="E7791" i="6"/>
  <c r="F7791" i="6"/>
  <c r="E7792" i="6"/>
  <c r="F7792" i="6"/>
  <c r="E7793" i="6"/>
  <c r="F7793" i="6"/>
  <c r="E7794" i="6"/>
  <c r="F7794" i="6"/>
  <c r="E7795" i="6"/>
  <c r="F7795" i="6"/>
  <c r="E7796" i="6"/>
  <c r="F7796" i="6"/>
  <c r="E7797" i="6"/>
  <c r="F7797" i="6"/>
  <c r="E7798" i="6"/>
  <c r="F7798" i="6"/>
  <c r="E7799" i="6"/>
  <c r="F7799" i="6"/>
  <c r="E7800" i="6"/>
  <c r="F7800" i="6"/>
  <c r="E7801" i="6"/>
  <c r="F7801" i="6"/>
  <c r="E7802" i="6"/>
  <c r="F7802" i="6"/>
  <c r="E7803" i="6"/>
  <c r="F7803" i="6"/>
  <c r="E7804" i="6"/>
  <c r="F7804" i="6"/>
  <c r="E7805" i="6"/>
  <c r="F7805" i="6"/>
  <c r="E7806" i="6"/>
  <c r="F7806" i="6"/>
  <c r="E7807" i="6"/>
  <c r="F7807" i="6"/>
  <c r="E7808" i="6"/>
  <c r="F7808" i="6"/>
  <c r="E7809" i="6"/>
  <c r="F7809" i="6"/>
  <c r="E7810" i="6"/>
  <c r="F7810" i="6"/>
  <c r="E7811" i="6"/>
  <c r="F7811" i="6"/>
  <c r="E7812" i="6"/>
  <c r="F7812" i="6"/>
  <c r="E7813" i="6"/>
  <c r="F7813" i="6"/>
  <c r="E7814" i="6"/>
  <c r="F7814" i="6"/>
  <c r="E7815" i="6"/>
  <c r="F7815" i="6"/>
  <c r="E7816" i="6"/>
  <c r="F7816" i="6"/>
  <c r="E7817" i="6"/>
  <c r="F7817" i="6"/>
  <c r="E7818" i="6"/>
  <c r="F7818" i="6"/>
  <c r="E7819" i="6"/>
  <c r="F7819" i="6"/>
  <c r="E7820" i="6"/>
  <c r="F7820" i="6"/>
  <c r="E7821" i="6"/>
  <c r="F7821" i="6"/>
  <c r="E7822" i="6"/>
  <c r="F7822" i="6"/>
  <c r="E7823" i="6"/>
  <c r="F7823" i="6"/>
  <c r="E7824" i="6"/>
  <c r="F7824" i="6"/>
  <c r="E7825" i="6"/>
  <c r="F7825" i="6"/>
  <c r="E7826" i="6"/>
  <c r="F7826" i="6"/>
  <c r="E7827" i="6"/>
  <c r="F7827" i="6"/>
  <c r="E7828" i="6"/>
  <c r="F7828" i="6"/>
  <c r="E7829" i="6"/>
  <c r="F7829" i="6"/>
  <c r="E7830" i="6"/>
  <c r="F7830" i="6"/>
  <c r="E7831" i="6"/>
  <c r="F7831" i="6"/>
  <c r="E7832" i="6"/>
  <c r="F7832" i="6"/>
  <c r="E7833" i="6"/>
  <c r="F7833" i="6"/>
  <c r="E7834" i="6"/>
  <c r="F7834" i="6"/>
  <c r="E7835" i="6"/>
  <c r="F7835" i="6"/>
  <c r="E7836" i="6"/>
  <c r="F7836" i="6"/>
  <c r="E7837" i="6"/>
  <c r="F7837" i="6"/>
  <c r="E7838" i="6"/>
  <c r="F7838" i="6"/>
  <c r="E7839" i="6"/>
  <c r="F7839" i="6"/>
  <c r="E7840" i="6"/>
  <c r="F7840" i="6"/>
  <c r="E7841" i="6"/>
  <c r="F7841" i="6"/>
  <c r="E7842" i="6"/>
  <c r="F7842" i="6"/>
  <c r="E7843" i="6"/>
  <c r="F7843" i="6"/>
  <c r="E7844" i="6"/>
  <c r="F7844" i="6"/>
  <c r="E7845" i="6"/>
  <c r="F7845" i="6"/>
  <c r="E7846" i="6"/>
  <c r="F7846" i="6"/>
  <c r="E7847" i="6"/>
  <c r="F7847" i="6"/>
  <c r="E7848" i="6"/>
  <c r="F7848" i="6"/>
  <c r="E7849" i="6"/>
  <c r="F7849" i="6"/>
  <c r="E7850" i="6"/>
  <c r="F7850" i="6"/>
  <c r="E7851" i="6"/>
  <c r="F7851" i="6"/>
  <c r="E7852" i="6"/>
  <c r="F7852" i="6"/>
  <c r="E7853" i="6"/>
  <c r="F7853" i="6"/>
  <c r="E7854" i="6"/>
  <c r="F7854" i="6"/>
  <c r="E7855" i="6"/>
  <c r="F7855" i="6"/>
  <c r="E7856" i="6"/>
  <c r="F7856" i="6"/>
  <c r="E7857" i="6"/>
  <c r="F7857" i="6"/>
  <c r="E7858" i="6"/>
  <c r="F7858" i="6"/>
  <c r="E7859" i="6"/>
  <c r="F7859" i="6"/>
  <c r="E7860" i="6"/>
  <c r="F7860" i="6"/>
  <c r="E7861" i="6"/>
  <c r="F7861" i="6"/>
  <c r="E7862" i="6"/>
  <c r="F7862" i="6"/>
  <c r="E7863" i="6"/>
  <c r="F7863" i="6"/>
  <c r="E7864" i="6"/>
  <c r="F7864" i="6"/>
  <c r="E7865" i="6"/>
  <c r="F7865" i="6"/>
  <c r="E7866" i="6"/>
  <c r="F7866" i="6"/>
  <c r="E7867" i="6"/>
  <c r="F7867" i="6"/>
  <c r="E7868" i="6"/>
  <c r="F7868" i="6"/>
  <c r="E7869" i="6"/>
  <c r="F7869" i="6"/>
  <c r="E7870" i="6"/>
  <c r="F7870" i="6"/>
  <c r="E7871" i="6"/>
  <c r="F7871" i="6"/>
  <c r="E7872" i="6"/>
  <c r="F7872" i="6"/>
  <c r="E7873" i="6"/>
  <c r="F7873" i="6"/>
  <c r="E7874" i="6"/>
  <c r="F7874" i="6"/>
  <c r="E7875" i="6"/>
  <c r="F7875" i="6"/>
  <c r="E7876" i="6"/>
  <c r="F7876" i="6"/>
  <c r="E7877" i="6"/>
  <c r="F7877" i="6"/>
  <c r="E7878" i="6"/>
  <c r="F7878" i="6"/>
  <c r="E7879" i="6"/>
  <c r="F7879" i="6"/>
  <c r="E7880" i="6"/>
  <c r="F7880" i="6"/>
  <c r="E7881" i="6"/>
  <c r="F7881" i="6"/>
  <c r="E7882" i="6"/>
  <c r="F7882" i="6"/>
  <c r="E7883" i="6"/>
  <c r="F7883" i="6"/>
  <c r="E7884" i="6"/>
  <c r="F7884" i="6"/>
  <c r="E7885" i="6"/>
  <c r="F7885" i="6"/>
  <c r="E7886" i="6"/>
  <c r="F7886" i="6"/>
  <c r="E7887" i="6"/>
  <c r="F7887" i="6"/>
  <c r="E7888" i="6"/>
  <c r="F7888" i="6"/>
  <c r="E7889" i="6"/>
  <c r="F7889" i="6"/>
  <c r="E7890" i="6"/>
  <c r="F7890" i="6"/>
  <c r="E7891" i="6"/>
  <c r="F7891" i="6"/>
  <c r="E7892" i="6"/>
  <c r="F7892" i="6"/>
  <c r="E7893" i="6"/>
  <c r="F7893" i="6"/>
  <c r="E7894" i="6"/>
  <c r="F7894" i="6"/>
  <c r="E7895" i="6"/>
  <c r="F7895" i="6"/>
  <c r="E7896" i="6"/>
  <c r="F7896" i="6"/>
  <c r="E7897" i="6"/>
  <c r="F7897" i="6"/>
  <c r="E7898" i="6"/>
  <c r="F7898" i="6"/>
  <c r="E7899" i="6"/>
  <c r="F7899" i="6"/>
  <c r="E7900" i="6"/>
  <c r="F7900" i="6"/>
  <c r="E7901" i="6"/>
  <c r="F7901" i="6"/>
  <c r="E7902" i="6"/>
  <c r="F7902" i="6"/>
  <c r="E7903" i="6"/>
  <c r="F7903" i="6"/>
  <c r="E7904" i="6"/>
  <c r="F7904" i="6"/>
  <c r="E7905" i="6"/>
  <c r="F7905" i="6"/>
  <c r="E7906" i="6"/>
  <c r="F7906" i="6"/>
  <c r="E7907" i="6"/>
  <c r="F7907" i="6"/>
  <c r="E7908" i="6"/>
  <c r="F7908" i="6"/>
  <c r="E7909" i="6"/>
  <c r="F7909" i="6"/>
  <c r="E7910" i="6"/>
  <c r="F7910" i="6"/>
  <c r="E7911" i="6"/>
  <c r="F7911" i="6"/>
  <c r="E7912" i="6"/>
  <c r="F7912" i="6"/>
  <c r="E7913" i="6"/>
  <c r="F7913" i="6"/>
  <c r="E7914" i="6"/>
  <c r="F7914" i="6"/>
  <c r="E7915" i="6"/>
  <c r="F7915" i="6"/>
  <c r="E7916" i="6"/>
  <c r="F7916" i="6"/>
  <c r="E7917" i="6"/>
  <c r="F7917" i="6"/>
  <c r="E7918" i="6"/>
  <c r="F7918" i="6"/>
  <c r="E7919" i="6"/>
  <c r="F7919" i="6"/>
  <c r="E7920" i="6"/>
  <c r="F7920" i="6"/>
  <c r="E7921" i="6"/>
  <c r="F7921" i="6"/>
  <c r="E7922" i="6"/>
  <c r="F7922" i="6"/>
  <c r="E7923" i="6"/>
  <c r="F7923" i="6"/>
  <c r="E7924" i="6"/>
  <c r="F7924" i="6"/>
  <c r="E7925" i="6"/>
  <c r="F7925" i="6"/>
  <c r="E7926" i="6"/>
  <c r="F7926" i="6"/>
  <c r="E7927" i="6"/>
  <c r="F7927" i="6"/>
  <c r="E7928" i="6"/>
  <c r="F7928" i="6"/>
  <c r="E7929" i="6"/>
  <c r="F7929" i="6"/>
  <c r="E7930" i="6"/>
  <c r="F7930" i="6"/>
  <c r="E7931" i="6"/>
  <c r="F7931" i="6"/>
  <c r="E7932" i="6"/>
  <c r="F7932" i="6"/>
  <c r="E7933" i="6"/>
  <c r="F7933" i="6"/>
  <c r="E7934" i="6"/>
  <c r="F7934" i="6"/>
  <c r="E7935" i="6"/>
  <c r="F7935" i="6"/>
  <c r="E7936" i="6"/>
  <c r="F7936" i="6"/>
  <c r="E7937" i="6"/>
  <c r="F7937" i="6"/>
  <c r="E7938" i="6"/>
  <c r="F7938" i="6"/>
  <c r="E7939" i="6"/>
  <c r="F7939" i="6"/>
  <c r="E7940" i="6"/>
  <c r="F7940" i="6"/>
  <c r="E7941" i="6"/>
  <c r="F7941" i="6"/>
  <c r="E7942" i="6"/>
  <c r="F7942" i="6"/>
  <c r="E7943" i="6"/>
  <c r="F7943" i="6"/>
  <c r="E7944" i="6"/>
  <c r="F7944" i="6"/>
  <c r="E7945" i="6"/>
  <c r="F7945" i="6"/>
  <c r="E7946" i="6"/>
  <c r="F7946" i="6"/>
  <c r="E7947" i="6"/>
  <c r="F7947" i="6"/>
  <c r="E7948" i="6"/>
  <c r="F7948" i="6"/>
  <c r="E7949" i="6"/>
  <c r="F7949" i="6"/>
  <c r="E7950" i="6"/>
  <c r="F7950" i="6"/>
  <c r="E7951" i="6"/>
  <c r="F7951" i="6"/>
  <c r="E7952" i="6"/>
  <c r="F7952" i="6"/>
  <c r="E7953" i="6"/>
  <c r="F7953" i="6"/>
  <c r="E7954" i="6"/>
  <c r="F7954" i="6"/>
  <c r="E7955" i="6"/>
  <c r="F7955" i="6"/>
  <c r="E7956" i="6"/>
  <c r="F7956" i="6"/>
  <c r="E7957" i="6"/>
  <c r="F7957" i="6"/>
  <c r="E7958" i="6"/>
  <c r="F7958" i="6"/>
  <c r="E7959" i="6"/>
  <c r="F7959" i="6"/>
  <c r="E7960" i="6"/>
  <c r="F7960" i="6"/>
  <c r="E7961" i="6"/>
  <c r="F7961" i="6"/>
  <c r="E7962" i="6"/>
  <c r="F7962" i="6"/>
  <c r="E7963" i="6"/>
  <c r="F7963" i="6"/>
  <c r="E7964" i="6"/>
  <c r="F7964" i="6"/>
  <c r="E7965" i="6"/>
  <c r="F7965" i="6"/>
  <c r="E7966" i="6"/>
  <c r="F7966" i="6"/>
  <c r="E7967" i="6"/>
  <c r="F7967" i="6"/>
  <c r="E7968" i="6"/>
  <c r="F7968" i="6"/>
  <c r="E7969" i="6"/>
  <c r="F7969" i="6"/>
  <c r="E7970" i="6"/>
  <c r="F7970" i="6"/>
  <c r="E7971" i="6"/>
  <c r="F7971" i="6"/>
  <c r="E7972" i="6"/>
  <c r="F7972" i="6"/>
  <c r="E7973" i="6"/>
  <c r="F7973" i="6"/>
  <c r="E7974" i="6"/>
  <c r="F7974" i="6"/>
  <c r="E7975" i="6"/>
  <c r="F7975" i="6"/>
  <c r="E7976" i="6"/>
  <c r="F7976" i="6"/>
  <c r="E7977" i="6"/>
  <c r="F7977" i="6"/>
  <c r="E7978" i="6"/>
  <c r="F7978" i="6"/>
  <c r="E7979" i="6"/>
  <c r="F7979" i="6"/>
  <c r="E7980" i="6"/>
  <c r="F7980" i="6"/>
  <c r="E7981" i="6"/>
  <c r="F7981" i="6"/>
  <c r="E7982" i="6"/>
  <c r="F7982" i="6"/>
  <c r="E7983" i="6"/>
  <c r="F7983" i="6"/>
  <c r="E7984" i="6"/>
  <c r="F7984" i="6"/>
  <c r="E7985" i="6"/>
  <c r="F7985" i="6"/>
  <c r="E7986" i="6"/>
  <c r="F7986" i="6"/>
  <c r="E7987" i="6"/>
  <c r="F7987" i="6"/>
  <c r="E7988" i="6"/>
  <c r="F7988" i="6"/>
  <c r="E7989" i="6"/>
  <c r="F7989" i="6"/>
  <c r="E7990" i="6"/>
  <c r="F7990" i="6"/>
  <c r="E7991" i="6"/>
  <c r="F7991" i="6"/>
  <c r="E7992" i="6"/>
  <c r="F7992" i="6"/>
  <c r="E7993" i="6"/>
  <c r="F7993" i="6"/>
  <c r="E7994" i="6"/>
  <c r="F7994" i="6"/>
  <c r="E7995" i="6"/>
  <c r="F7995" i="6"/>
  <c r="E7996" i="6"/>
  <c r="F7996" i="6"/>
  <c r="E7997" i="6"/>
  <c r="F7997" i="6"/>
  <c r="E7998" i="6"/>
  <c r="F7998" i="6"/>
  <c r="E7999" i="6"/>
  <c r="F7999" i="6"/>
  <c r="E8000" i="6"/>
  <c r="F8000" i="6"/>
  <c r="E8001" i="6"/>
  <c r="F8001" i="6"/>
  <c r="E8002" i="6"/>
  <c r="F8002" i="6"/>
  <c r="E8003" i="6"/>
  <c r="F8003" i="6"/>
  <c r="E8004" i="6"/>
  <c r="F8004" i="6"/>
  <c r="E8005" i="6"/>
  <c r="F8005" i="6"/>
  <c r="E8006" i="6"/>
  <c r="F8006" i="6"/>
  <c r="E8007" i="6"/>
  <c r="F8007" i="6"/>
  <c r="E8008" i="6"/>
  <c r="F8008" i="6"/>
  <c r="E8009" i="6"/>
  <c r="F8009" i="6"/>
  <c r="E8010" i="6"/>
  <c r="F8010" i="6"/>
  <c r="E8011" i="6"/>
  <c r="F8011" i="6"/>
  <c r="E8012" i="6"/>
  <c r="F8012" i="6"/>
  <c r="E8013" i="6"/>
  <c r="F8013" i="6"/>
  <c r="E8014" i="6"/>
  <c r="F8014" i="6"/>
  <c r="E8015" i="6"/>
  <c r="F8015" i="6"/>
  <c r="E8016" i="6"/>
  <c r="F8016" i="6"/>
  <c r="E8017" i="6"/>
  <c r="F8017" i="6"/>
  <c r="E8018" i="6"/>
  <c r="F8018" i="6"/>
  <c r="E8019" i="6"/>
  <c r="F8019" i="6"/>
  <c r="E8020" i="6"/>
  <c r="F8020" i="6"/>
  <c r="E8021" i="6"/>
  <c r="F8021" i="6"/>
  <c r="E8022" i="6"/>
  <c r="F8022" i="6"/>
  <c r="E8023" i="6"/>
  <c r="F8023" i="6"/>
  <c r="E8024" i="6"/>
  <c r="F8024" i="6"/>
  <c r="E8025" i="6"/>
  <c r="F8025" i="6"/>
  <c r="E8026" i="6"/>
  <c r="F8026" i="6"/>
  <c r="E8027" i="6"/>
  <c r="F8027" i="6"/>
  <c r="E8028" i="6"/>
  <c r="F8028" i="6"/>
  <c r="E8029" i="6"/>
  <c r="F8029" i="6"/>
  <c r="E8030" i="6"/>
  <c r="F8030" i="6"/>
  <c r="E8031" i="6"/>
  <c r="F8031" i="6"/>
  <c r="E8032" i="6"/>
  <c r="F8032" i="6"/>
  <c r="E8033" i="6"/>
  <c r="F8033" i="6"/>
  <c r="E8034" i="6"/>
  <c r="F8034" i="6"/>
  <c r="E8035" i="6"/>
  <c r="F8035" i="6"/>
  <c r="E8036" i="6"/>
  <c r="F8036" i="6"/>
  <c r="E8037" i="6"/>
  <c r="F8037" i="6"/>
  <c r="E8038" i="6"/>
  <c r="F8038" i="6"/>
  <c r="E8039" i="6"/>
  <c r="F8039" i="6"/>
  <c r="E8040" i="6"/>
  <c r="F8040" i="6"/>
  <c r="E8041" i="6"/>
  <c r="F8041" i="6"/>
  <c r="E8042" i="6"/>
  <c r="F8042" i="6"/>
  <c r="E8043" i="6"/>
  <c r="F8043" i="6"/>
  <c r="E8044" i="6"/>
  <c r="F8044" i="6"/>
  <c r="E8045" i="6"/>
  <c r="F8045" i="6"/>
  <c r="E8046" i="6"/>
  <c r="F8046" i="6"/>
  <c r="E8047" i="6"/>
  <c r="F8047" i="6"/>
  <c r="E8048" i="6"/>
  <c r="F8048" i="6"/>
  <c r="E8049" i="6"/>
  <c r="F8049" i="6"/>
  <c r="E8050" i="6"/>
  <c r="F8050" i="6"/>
  <c r="E8051" i="6"/>
  <c r="F8051" i="6"/>
  <c r="E8052" i="6"/>
  <c r="F8052" i="6"/>
  <c r="E8053" i="6"/>
  <c r="F8053" i="6"/>
  <c r="E8054" i="6"/>
  <c r="F8054" i="6"/>
  <c r="E8055" i="6"/>
  <c r="F8055" i="6"/>
  <c r="E8056" i="6"/>
  <c r="F8056" i="6"/>
  <c r="E8057" i="6"/>
  <c r="F8057" i="6"/>
  <c r="E8058" i="6"/>
  <c r="F8058" i="6"/>
  <c r="E8059" i="6"/>
  <c r="F8059" i="6"/>
  <c r="E8060" i="6"/>
  <c r="F8060" i="6"/>
  <c r="E8061" i="6"/>
  <c r="F8061" i="6"/>
  <c r="E8062" i="6"/>
  <c r="F8062" i="6"/>
  <c r="E8063" i="6"/>
  <c r="F8063" i="6"/>
  <c r="E8064" i="6"/>
  <c r="F8064" i="6"/>
  <c r="E8065" i="6"/>
  <c r="F8065" i="6"/>
  <c r="E8066" i="6"/>
  <c r="F8066" i="6"/>
  <c r="E8067" i="6"/>
  <c r="F8067" i="6"/>
  <c r="E8068" i="6"/>
  <c r="F8068" i="6"/>
  <c r="E8069" i="6"/>
  <c r="F8069" i="6"/>
  <c r="E8070" i="6"/>
  <c r="F8070" i="6"/>
  <c r="E8071" i="6"/>
  <c r="F8071" i="6"/>
  <c r="E8072" i="6"/>
  <c r="F8072" i="6"/>
  <c r="E8073" i="6"/>
  <c r="F8073" i="6"/>
  <c r="E8074" i="6"/>
  <c r="F8074" i="6"/>
  <c r="E8075" i="6"/>
  <c r="F8075" i="6"/>
  <c r="E8076" i="6"/>
  <c r="F8076" i="6"/>
  <c r="E8077" i="6"/>
  <c r="F8077" i="6"/>
  <c r="E8078" i="6"/>
  <c r="F8078" i="6"/>
  <c r="E8079" i="6"/>
  <c r="F8079" i="6"/>
  <c r="E8080" i="6"/>
  <c r="F8080" i="6"/>
  <c r="E8081" i="6"/>
  <c r="F8081" i="6"/>
  <c r="E8082" i="6"/>
  <c r="F8082" i="6"/>
  <c r="E8083" i="6"/>
  <c r="F8083" i="6"/>
  <c r="E8084" i="6"/>
  <c r="F8084" i="6"/>
  <c r="E8085" i="6"/>
  <c r="F8085" i="6"/>
  <c r="E8086" i="6"/>
  <c r="F8086" i="6"/>
  <c r="E8087" i="6"/>
  <c r="F8087" i="6"/>
  <c r="E8088" i="6"/>
  <c r="F8088" i="6"/>
  <c r="E8089" i="6"/>
  <c r="F8089" i="6"/>
  <c r="E8090" i="6"/>
  <c r="F8090" i="6"/>
  <c r="E8091" i="6"/>
  <c r="F8091" i="6"/>
  <c r="E8092" i="6"/>
  <c r="F8092" i="6"/>
  <c r="E8093" i="6"/>
  <c r="F8093" i="6"/>
  <c r="E8094" i="6"/>
  <c r="F8094" i="6"/>
  <c r="E8095" i="6"/>
  <c r="F8095" i="6"/>
  <c r="E8096" i="6"/>
  <c r="F8096" i="6"/>
  <c r="E8097" i="6"/>
  <c r="F8097" i="6"/>
  <c r="E8098" i="6"/>
  <c r="F8098" i="6"/>
  <c r="E8099" i="6"/>
  <c r="F8099" i="6"/>
  <c r="E8100" i="6"/>
  <c r="F8100" i="6"/>
  <c r="E8101" i="6"/>
  <c r="F8101" i="6"/>
  <c r="E8102" i="6"/>
  <c r="F8102" i="6"/>
  <c r="E8103" i="6"/>
  <c r="F8103" i="6"/>
  <c r="E8104" i="6"/>
  <c r="F8104" i="6"/>
  <c r="E8105" i="6"/>
  <c r="F8105" i="6"/>
  <c r="E8106" i="6"/>
  <c r="F8106" i="6"/>
  <c r="E8107" i="6"/>
  <c r="F8107" i="6"/>
  <c r="E8108" i="6"/>
  <c r="F8108" i="6"/>
  <c r="E8109" i="6"/>
  <c r="F8109" i="6"/>
  <c r="E8110" i="6"/>
  <c r="F8110" i="6"/>
  <c r="E8111" i="6"/>
  <c r="F8111" i="6"/>
  <c r="E8112" i="6"/>
  <c r="F8112" i="6"/>
  <c r="E8113" i="6"/>
  <c r="F8113" i="6"/>
  <c r="E8114" i="6"/>
  <c r="F8114" i="6"/>
  <c r="E8115" i="6"/>
  <c r="F8115" i="6"/>
  <c r="E8116" i="6"/>
  <c r="F8116" i="6"/>
  <c r="E8117" i="6"/>
  <c r="F8117" i="6"/>
  <c r="E8118" i="6"/>
  <c r="F8118" i="6"/>
  <c r="E8119" i="6"/>
  <c r="F8119" i="6"/>
  <c r="E8120" i="6"/>
  <c r="F8120" i="6"/>
  <c r="E8121" i="6"/>
  <c r="F8121" i="6"/>
  <c r="E8122" i="6"/>
  <c r="F8122" i="6"/>
  <c r="E8123" i="6"/>
  <c r="F8123" i="6"/>
  <c r="E8124" i="6"/>
  <c r="F8124" i="6"/>
  <c r="E8125" i="6"/>
  <c r="F8125" i="6"/>
  <c r="E8126" i="6"/>
  <c r="F8126" i="6"/>
  <c r="E8127" i="6"/>
  <c r="F8127" i="6"/>
  <c r="E8128" i="6"/>
  <c r="F8128" i="6"/>
  <c r="E8129" i="6"/>
  <c r="F8129" i="6"/>
  <c r="E8130" i="6"/>
  <c r="F8130" i="6"/>
  <c r="E8131" i="6"/>
  <c r="F8131" i="6"/>
  <c r="E8132" i="6"/>
  <c r="F8132" i="6"/>
  <c r="E8133" i="6"/>
  <c r="F8133" i="6"/>
  <c r="E8134" i="6"/>
  <c r="F8134" i="6"/>
  <c r="E8135" i="6"/>
  <c r="F8135" i="6"/>
  <c r="E8136" i="6"/>
  <c r="F8136" i="6"/>
  <c r="E8137" i="6"/>
  <c r="F8137" i="6"/>
  <c r="E8138" i="6"/>
  <c r="F8138" i="6"/>
  <c r="E8139" i="6"/>
  <c r="F8139" i="6"/>
  <c r="E8140" i="6"/>
  <c r="F8140" i="6"/>
  <c r="E8141" i="6"/>
  <c r="F8141" i="6"/>
  <c r="E8142" i="6"/>
  <c r="F8142" i="6"/>
  <c r="E8143" i="6"/>
  <c r="F8143" i="6"/>
  <c r="E8144" i="6"/>
  <c r="F8144" i="6"/>
  <c r="E8145" i="6"/>
  <c r="F8145" i="6"/>
  <c r="E8146" i="6"/>
  <c r="F8146" i="6"/>
  <c r="E8147" i="6"/>
  <c r="F8147" i="6"/>
  <c r="E8148" i="6"/>
  <c r="F8148" i="6"/>
  <c r="E8149" i="6"/>
  <c r="F8149" i="6"/>
  <c r="E8150" i="6"/>
  <c r="F8150" i="6"/>
  <c r="E8151" i="6"/>
  <c r="F8151" i="6"/>
  <c r="E8152" i="6"/>
  <c r="F8152" i="6"/>
  <c r="E8153" i="6"/>
  <c r="F8153" i="6"/>
  <c r="E8154" i="6"/>
  <c r="F8154" i="6"/>
  <c r="E8155" i="6"/>
  <c r="F8155" i="6"/>
  <c r="E8156" i="6"/>
  <c r="F8156" i="6"/>
  <c r="E8157" i="6"/>
  <c r="F8157" i="6"/>
  <c r="E8158" i="6"/>
  <c r="F8158" i="6"/>
  <c r="E8159" i="6"/>
  <c r="F8159" i="6"/>
  <c r="E8160" i="6"/>
  <c r="F8160" i="6"/>
  <c r="E8161" i="6"/>
  <c r="F8161" i="6"/>
  <c r="E8162" i="6"/>
  <c r="F8162" i="6"/>
  <c r="E8163" i="6"/>
  <c r="F8163" i="6"/>
  <c r="E8164" i="6"/>
  <c r="F8164" i="6"/>
  <c r="E8165" i="6"/>
  <c r="F8165" i="6"/>
  <c r="E8166" i="6"/>
  <c r="F8166" i="6"/>
  <c r="E8167" i="6"/>
  <c r="F8167" i="6"/>
  <c r="E8168" i="6"/>
  <c r="F8168" i="6"/>
  <c r="E8169" i="6"/>
  <c r="F8169" i="6"/>
  <c r="E8170" i="6"/>
  <c r="F8170" i="6"/>
  <c r="E8171" i="6"/>
  <c r="F8171" i="6"/>
  <c r="E8172" i="6"/>
  <c r="F8172" i="6"/>
  <c r="E8173" i="6"/>
  <c r="F8173" i="6"/>
  <c r="E8174" i="6"/>
  <c r="F8174" i="6"/>
  <c r="E8175" i="6"/>
  <c r="F8175" i="6"/>
  <c r="E8176" i="6"/>
  <c r="F8176" i="6"/>
  <c r="E8177" i="6"/>
  <c r="F8177" i="6"/>
  <c r="E8178" i="6"/>
  <c r="F8178" i="6"/>
  <c r="E8179" i="6"/>
  <c r="F8179" i="6"/>
  <c r="E8180" i="6"/>
  <c r="F8180" i="6"/>
  <c r="E8181" i="6"/>
  <c r="F8181" i="6"/>
  <c r="E8182" i="6"/>
  <c r="F8182" i="6"/>
  <c r="E8183" i="6"/>
  <c r="F8183" i="6"/>
  <c r="E8184" i="6"/>
  <c r="F8184" i="6"/>
  <c r="E8185" i="6"/>
  <c r="F8185" i="6"/>
  <c r="E8186" i="6"/>
  <c r="F8186" i="6"/>
  <c r="E8187" i="6"/>
  <c r="F8187" i="6"/>
  <c r="E8188" i="6"/>
  <c r="F8188" i="6"/>
  <c r="E8189" i="6"/>
  <c r="F8189" i="6"/>
  <c r="E8190" i="6"/>
  <c r="F8190" i="6"/>
  <c r="E8191" i="6"/>
  <c r="F8191" i="6"/>
  <c r="E8192" i="6"/>
  <c r="F8192" i="6"/>
  <c r="E8193" i="6"/>
  <c r="F8193" i="6"/>
  <c r="E8194" i="6"/>
  <c r="F8194" i="6"/>
  <c r="E8195" i="6"/>
  <c r="F8195" i="6"/>
  <c r="E8196" i="6"/>
  <c r="F8196" i="6"/>
  <c r="E8197" i="6"/>
  <c r="F8197" i="6"/>
  <c r="E8198" i="6"/>
  <c r="F8198" i="6"/>
  <c r="E8199" i="6"/>
  <c r="F8199" i="6"/>
  <c r="E8200" i="6"/>
  <c r="F8200" i="6"/>
  <c r="E8201" i="6"/>
  <c r="F8201" i="6"/>
  <c r="E8202" i="6"/>
  <c r="F8202" i="6"/>
  <c r="E8203" i="6"/>
  <c r="F8203" i="6"/>
  <c r="E8204" i="6"/>
  <c r="F8204" i="6"/>
  <c r="E8205" i="6"/>
  <c r="F8205" i="6"/>
  <c r="E8206" i="6"/>
  <c r="F8206" i="6"/>
  <c r="E8207" i="6"/>
  <c r="F8207" i="6"/>
  <c r="E8208" i="6"/>
  <c r="F8208" i="6"/>
  <c r="E8209" i="6"/>
  <c r="F8209" i="6"/>
  <c r="E8210" i="6"/>
  <c r="F8210" i="6"/>
  <c r="E8211" i="6"/>
  <c r="F8211" i="6"/>
  <c r="E8212" i="6"/>
  <c r="F8212" i="6"/>
  <c r="E8213" i="6"/>
  <c r="F8213" i="6"/>
  <c r="E8214" i="6"/>
  <c r="F8214" i="6"/>
  <c r="E8215" i="6"/>
  <c r="F8215" i="6"/>
  <c r="E8216" i="6"/>
  <c r="F8216" i="6"/>
  <c r="E8217" i="6"/>
  <c r="F8217" i="6"/>
  <c r="E8218" i="6"/>
  <c r="F8218" i="6"/>
  <c r="E8219" i="6"/>
  <c r="F8219" i="6"/>
  <c r="E8220" i="6"/>
  <c r="F8220" i="6"/>
  <c r="E8221" i="6"/>
  <c r="F8221" i="6"/>
  <c r="E8222" i="6"/>
  <c r="F8222" i="6"/>
  <c r="E8223" i="6"/>
  <c r="F8223" i="6"/>
  <c r="E8224" i="6"/>
  <c r="F8224" i="6"/>
  <c r="E8225" i="6"/>
  <c r="F8225" i="6"/>
  <c r="E8226" i="6"/>
  <c r="F8226" i="6"/>
  <c r="E8227" i="6"/>
  <c r="F8227" i="6"/>
  <c r="E8228" i="6"/>
  <c r="F8228" i="6"/>
  <c r="E8229" i="6"/>
  <c r="F8229" i="6"/>
  <c r="E8230" i="6"/>
  <c r="F8230" i="6"/>
  <c r="E8231" i="6"/>
  <c r="F8231" i="6"/>
  <c r="E8232" i="6"/>
  <c r="F8232" i="6"/>
  <c r="E8233" i="6"/>
  <c r="F8233" i="6"/>
  <c r="E8234" i="6"/>
  <c r="F8234" i="6"/>
  <c r="E8235" i="6"/>
  <c r="F8235" i="6"/>
  <c r="E8236" i="6"/>
  <c r="F8236" i="6"/>
  <c r="E8237" i="6"/>
  <c r="F8237" i="6"/>
  <c r="E8238" i="6"/>
  <c r="F8238" i="6"/>
  <c r="E8239" i="6"/>
  <c r="F8239" i="6"/>
  <c r="E8240" i="6"/>
  <c r="F8240" i="6"/>
  <c r="E8241" i="6"/>
  <c r="F8241" i="6"/>
  <c r="E8242" i="6"/>
  <c r="F8242" i="6"/>
  <c r="E8243" i="6"/>
  <c r="F8243" i="6"/>
  <c r="E8244" i="6"/>
  <c r="F8244" i="6"/>
  <c r="E8245" i="6"/>
  <c r="F8245" i="6"/>
  <c r="E8246" i="6"/>
  <c r="F8246" i="6"/>
  <c r="E8247" i="6"/>
  <c r="F8247" i="6"/>
  <c r="E8248" i="6"/>
  <c r="F8248" i="6"/>
  <c r="E8249" i="6"/>
  <c r="F8249" i="6"/>
  <c r="E8250" i="6"/>
  <c r="F8250" i="6"/>
  <c r="E8251" i="6"/>
  <c r="F8251" i="6"/>
  <c r="E8252" i="6"/>
  <c r="F8252" i="6"/>
  <c r="E8253" i="6"/>
  <c r="F8253" i="6"/>
  <c r="E8254" i="6"/>
  <c r="F8254" i="6"/>
  <c r="E8255" i="6"/>
  <c r="F8255" i="6"/>
  <c r="E8256" i="6"/>
  <c r="F8256" i="6"/>
  <c r="E8257" i="6"/>
  <c r="F8257" i="6"/>
  <c r="E8258" i="6"/>
  <c r="F8258" i="6"/>
  <c r="E8259" i="6"/>
  <c r="F8259" i="6"/>
  <c r="E8260" i="6"/>
  <c r="F8260" i="6"/>
  <c r="E8261" i="6"/>
  <c r="F8261" i="6"/>
  <c r="E8262" i="6"/>
  <c r="F8262" i="6"/>
  <c r="E8263" i="6"/>
  <c r="F8263" i="6"/>
  <c r="E8264" i="6"/>
  <c r="F8264" i="6"/>
  <c r="E8265" i="6"/>
  <c r="F8265" i="6"/>
  <c r="E8266" i="6"/>
  <c r="F8266" i="6"/>
  <c r="E8267" i="6"/>
  <c r="F8267" i="6"/>
  <c r="E8268" i="6"/>
  <c r="F8268" i="6"/>
  <c r="E8269" i="6"/>
  <c r="F8269" i="6"/>
  <c r="E8270" i="6"/>
  <c r="F8270" i="6"/>
  <c r="E8271" i="6"/>
  <c r="F8271" i="6"/>
  <c r="E8272" i="6"/>
  <c r="F8272" i="6"/>
  <c r="E8273" i="6"/>
  <c r="F8273" i="6"/>
  <c r="E8274" i="6"/>
  <c r="F8274" i="6"/>
  <c r="E8275" i="6"/>
  <c r="F8275" i="6"/>
  <c r="E8276" i="6"/>
  <c r="F8276" i="6"/>
  <c r="E8277" i="6"/>
  <c r="F8277" i="6"/>
  <c r="E8278" i="6"/>
  <c r="F8278" i="6"/>
  <c r="E8279" i="6"/>
  <c r="F8279" i="6"/>
  <c r="E8280" i="6"/>
  <c r="F8280" i="6"/>
  <c r="E8281" i="6"/>
  <c r="F8281" i="6"/>
  <c r="E8282" i="6"/>
  <c r="F8282" i="6"/>
  <c r="E8283" i="6"/>
  <c r="F8283" i="6"/>
  <c r="E8284" i="6"/>
  <c r="F8284" i="6"/>
  <c r="E8285" i="6"/>
  <c r="F8285" i="6"/>
  <c r="E8286" i="6"/>
  <c r="F8286" i="6"/>
  <c r="E8287" i="6"/>
  <c r="F8287" i="6"/>
  <c r="E8288" i="6"/>
  <c r="F8288" i="6"/>
  <c r="E8289" i="6"/>
  <c r="F8289" i="6"/>
  <c r="E8290" i="6"/>
  <c r="F8290" i="6"/>
  <c r="E8291" i="6"/>
  <c r="F8291" i="6"/>
  <c r="E8292" i="6"/>
  <c r="F8292" i="6"/>
  <c r="E8293" i="6"/>
  <c r="F8293" i="6"/>
  <c r="E8294" i="6"/>
  <c r="F8294" i="6"/>
  <c r="E8295" i="6"/>
  <c r="F8295" i="6"/>
  <c r="E8296" i="6"/>
  <c r="F8296" i="6"/>
  <c r="E8297" i="6"/>
  <c r="F8297" i="6"/>
  <c r="E8298" i="6"/>
  <c r="F8298" i="6"/>
  <c r="E8299" i="6"/>
  <c r="F8299" i="6"/>
  <c r="E8300" i="6"/>
  <c r="F8300" i="6"/>
  <c r="E8301" i="6"/>
  <c r="F8301" i="6"/>
  <c r="E8302" i="6"/>
  <c r="F8302" i="6"/>
  <c r="E8303" i="6"/>
  <c r="F8303" i="6"/>
  <c r="E8304" i="6"/>
  <c r="F8304" i="6"/>
  <c r="E8305" i="6"/>
  <c r="F8305" i="6"/>
  <c r="E8306" i="6"/>
  <c r="F8306" i="6"/>
  <c r="E8307" i="6"/>
  <c r="F8307" i="6"/>
  <c r="E8308" i="6"/>
  <c r="F8308" i="6"/>
  <c r="E8309" i="6"/>
  <c r="F8309" i="6"/>
  <c r="E8310" i="6"/>
  <c r="F8310" i="6"/>
  <c r="E8311" i="6"/>
  <c r="F8311" i="6"/>
  <c r="E8312" i="6"/>
  <c r="F8312" i="6"/>
  <c r="E8313" i="6"/>
  <c r="F8313" i="6"/>
  <c r="E8314" i="6"/>
  <c r="F8314" i="6"/>
  <c r="E8315" i="6"/>
  <c r="F8315" i="6"/>
  <c r="E8316" i="6"/>
  <c r="F8316" i="6"/>
  <c r="E8317" i="6"/>
  <c r="F8317" i="6"/>
  <c r="E8318" i="6"/>
  <c r="F8318" i="6"/>
  <c r="E8319" i="6"/>
  <c r="F8319" i="6"/>
  <c r="E8320" i="6"/>
  <c r="F8320" i="6"/>
  <c r="E8321" i="6"/>
  <c r="F8321" i="6"/>
  <c r="E8322" i="6"/>
  <c r="F8322" i="6"/>
  <c r="E8323" i="6"/>
  <c r="F8323" i="6"/>
  <c r="E8324" i="6"/>
  <c r="F8324" i="6"/>
  <c r="E8325" i="6"/>
  <c r="F8325" i="6"/>
  <c r="E8326" i="6"/>
  <c r="F8326" i="6"/>
  <c r="E8327" i="6"/>
  <c r="F8327" i="6"/>
  <c r="E8328" i="6"/>
  <c r="F8328" i="6"/>
  <c r="E8329" i="6"/>
  <c r="F8329" i="6"/>
  <c r="E8330" i="6"/>
  <c r="F8330" i="6"/>
  <c r="E8331" i="6"/>
  <c r="F8331" i="6"/>
  <c r="E8332" i="6"/>
  <c r="F8332" i="6"/>
  <c r="E8333" i="6"/>
  <c r="F8333" i="6"/>
  <c r="E8334" i="6"/>
  <c r="F8334" i="6"/>
  <c r="E8335" i="6"/>
  <c r="F8335" i="6"/>
  <c r="E8336" i="6"/>
  <c r="F8336" i="6"/>
  <c r="E8337" i="6"/>
  <c r="F8337" i="6"/>
  <c r="E8338" i="6"/>
  <c r="F8338" i="6"/>
  <c r="E8339" i="6"/>
  <c r="F8339" i="6"/>
  <c r="E8340" i="6"/>
  <c r="F8340" i="6"/>
  <c r="E8341" i="6"/>
  <c r="F8341" i="6"/>
  <c r="E8342" i="6"/>
  <c r="F8342" i="6"/>
  <c r="E8343" i="6"/>
  <c r="F8343" i="6"/>
  <c r="E8344" i="6"/>
  <c r="F8344" i="6"/>
  <c r="E8345" i="6"/>
  <c r="F8345" i="6"/>
  <c r="E8346" i="6"/>
  <c r="F8346" i="6"/>
  <c r="E8347" i="6"/>
  <c r="F8347" i="6"/>
  <c r="E8348" i="6"/>
  <c r="F8348" i="6"/>
  <c r="E8349" i="6"/>
  <c r="F8349" i="6"/>
  <c r="E8350" i="6"/>
  <c r="F8350" i="6"/>
  <c r="E8351" i="6"/>
  <c r="F8351" i="6"/>
  <c r="E8352" i="6"/>
  <c r="F8352" i="6"/>
  <c r="E8353" i="6"/>
  <c r="F8353" i="6"/>
  <c r="E8354" i="6"/>
  <c r="F8354" i="6"/>
  <c r="E8355" i="6"/>
  <c r="F8355" i="6"/>
  <c r="E8356" i="6"/>
  <c r="F8356" i="6"/>
  <c r="E8357" i="6"/>
  <c r="F8357" i="6"/>
  <c r="E8358" i="6"/>
  <c r="F8358" i="6"/>
  <c r="E8359" i="6"/>
  <c r="F8359" i="6"/>
  <c r="E8360" i="6"/>
  <c r="F8360" i="6"/>
  <c r="E8361" i="6"/>
  <c r="F8361" i="6"/>
  <c r="E8362" i="6"/>
  <c r="F8362" i="6"/>
  <c r="E8363" i="6"/>
  <c r="F8363" i="6"/>
  <c r="E8364" i="6"/>
  <c r="F8364" i="6"/>
  <c r="E8365" i="6"/>
  <c r="F8365" i="6"/>
  <c r="E8366" i="6"/>
  <c r="F8366" i="6"/>
  <c r="E8367" i="6"/>
  <c r="F8367" i="6"/>
  <c r="E8368" i="6"/>
  <c r="F8368" i="6"/>
  <c r="E8369" i="6"/>
  <c r="F8369" i="6"/>
  <c r="E8370" i="6"/>
  <c r="F8370" i="6"/>
  <c r="E8371" i="6"/>
  <c r="F8371" i="6"/>
  <c r="E8372" i="6"/>
  <c r="F8372" i="6"/>
  <c r="E8373" i="6"/>
  <c r="F8373" i="6"/>
  <c r="E8374" i="6"/>
  <c r="F8374" i="6"/>
  <c r="E8375" i="6"/>
  <c r="F8375" i="6"/>
  <c r="E8376" i="6"/>
  <c r="F8376" i="6"/>
  <c r="E8377" i="6"/>
  <c r="F8377" i="6"/>
  <c r="E8378" i="6"/>
  <c r="F8378" i="6"/>
  <c r="E8379" i="6"/>
  <c r="F8379" i="6"/>
  <c r="E8380" i="6"/>
  <c r="F8380" i="6"/>
  <c r="E8381" i="6"/>
  <c r="F8381" i="6"/>
  <c r="E8382" i="6"/>
  <c r="F8382" i="6"/>
  <c r="E8383" i="6"/>
  <c r="F8383" i="6"/>
  <c r="E8384" i="6"/>
  <c r="F8384" i="6"/>
  <c r="E8385" i="6"/>
  <c r="F8385" i="6"/>
  <c r="E8386" i="6"/>
  <c r="F8386" i="6"/>
  <c r="E8387" i="6"/>
  <c r="F8387" i="6"/>
  <c r="E8388" i="6"/>
  <c r="F8388" i="6"/>
  <c r="E8389" i="6"/>
  <c r="F8389" i="6"/>
  <c r="E8390" i="6"/>
  <c r="F8390" i="6"/>
  <c r="E8391" i="6"/>
  <c r="F8391" i="6"/>
  <c r="E8392" i="6"/>
  <c r="F8392" i="6"/>
  <c r="E8393" i="6"/>
  <c r="F8393" i="6"/>
  <c r="E8394" i="6"/>
  <c r="F8394" i="6"/>
  <c r="E8395" i="6"/>
  <c r="F8395" i="6"/>
  <c r="E8396" i="6"/>
  <c r="F8396" i="6"/>
  <c r="E8397" i="6"/>
  <c r="F8397" i="6"/>
  <c r="E8398" i="6"/>
  <c r="F8398" i="6"/>
  <c r="E8399" i="6"/>
  <c r="F8399" i="6"/>
  <c r="E8400" i="6"/>
  <c r="F8400" i="6"/>
  <c r="E8401" i="6"/>
  <c r="F8401" i="6"/>
  <c r="E8402" i="6"/>
  <c r="F8402" i="6"/>
  <c r="E8403" i="6"/>
  <c r="F8403" i="6"/>
  <c r="E8404" i="6"/>
  <c r="F8404" i="6"/>
  <c r="E8405" i="6"/>
  <c r="F8405" i="6"/>
  <c r="E8406" i="6"/>
  <c r="F8406" i="6"/>
  <c r="E8407" i="6"/>
  <c r="F8407" i="6"/>
  <c r="E8408" i="6"/>
  <c r="F8408" i="6"/>
  <c r="E8409" i="6"/>
  <c r="F8409" i="6"/>
  <c r="E8410" i="6"/>
  <c r="F8410" i="6"/>
  <c r="E8411" i="6"/>
  <c r="F8411" i="6"/>
  <c r="E8412" i="6"/>
  <c r="F8412" i="6"/>
  <c r="E8413" i="6"/>
  <c r="F8413" i="6"/>
  <c r="E8414" i="6"/>
  <c r="F8414" i="6"/>
  <c r="E8415" i="6"/>
  <c r="F8415" i="6"/>
  <c r="E8416" i="6"/>
  <c r="F8416" i="6"/>
  <c r="E8417" i="6"/>
  <c r="F8417" i="6"/>
  <c r="E8418" i="6"/>
  <c r="F8418" i="6"/>
  <c r="E8419" i="6"/>
  <c r="F8419" i="6"/>
  <c r="E8420" i="6"/>
  <c r="F8420" i="6"/>
  <c r="E8421" i="6"/>
  <c r="F8421" i="6"/>
  <c r="E8422" i="6"/>
  <c r="F8422" i="6"/>
  <c r="E8423" i="6"/>
  <c r="F8423" i="6"/>
  <c r="E8424" i="6"/>
  <c r="F8424" i="6"/>
  <c r="E8425" i="6"/>
  <c r="F8425" i="6"/>
  <c r="E8426" i="6"/>
  <c r="F8426" i="6"/>
  <c r="E8427" i="6"/>
  <c r="F8427" i="6"/>
  <c r="E8428" i="6"/>
  <c r="F8428" i="6"/>
  <c r="E8429" i="6"/>
  <c r="F8429" i="6"/>
  <c r="E8430" i="6"/>
  <c r="F8430" i="6"/>
  <c r="E8431" i="6"/>
  <c r="F8431" i="6"/>
  <c r="E8432" i="6"/>
  <c r="F8432" i="6"/>
  <c r="E8433" i="6"/>
  <c r="F8433" i="6"/>
  <c r="E8434" i="6"/>
  <c r="F8434" i="6"/>
  <c r="E8435" i="6"/>
  <c r="F8435" i="6"/>
  <c r="E8436" i="6"/>
  <c r="F8436" i="6"/>
  <c r="E8437" i="6"/>
  <c r="F8437" i="6"/>
  <c r="E8438" i="6"/>
  <c r="F8438" i="6"/>
  <c r="E8439" i="6"/>
  <c r="F8439" i="6"/>
  <c r="E8440" i="6"/>
  <c r="F8440" i="6"/>
  <c r="E8441" i="6"/>
  <c r="F8441" i="6"/>
  <c r="E8442" i="6"/>
  <c r="F8442" i="6"/>
  <c r="E8443" i="6"/>
  <c r="F8443" i="6"/>
  <c r="E8444" i="6"/>
  <c r="F8444" i="6"/>
  <c r="E8445" i="6"/>
  <c r="F8445" i="6"/>
  <c r="E8446" i="6"/>
  <c r="F8446" i="6"/>
  <c r="E8447" i="6"/>
  <c r="F8447" i="6"/>
  <c r="E8448" i="6"/>
  <c r="F8448" i="6"/>
  <c r="E8449" i="6"/>
  <c r="F8449" i="6"/>
  <c r="E8450" i="6"/>
  <c r="F8450" i="6"/>
  <c r="E8451" i="6"/>
  <c r="F8451" i="6"/>
  <c r="E8452" i="6"/>
  <c r="F8452" i="6"/>
  <c r="E8453" i="6"/>
  <c r="F8453" i="6"/>
  <c r="E8454" i="6"/>
  <c r="F8454" i="6"/>
  <c r="E8455" i="6"/>
  <c r="F8455" i="6"/>
  <c r="E8456" i="6"/>
  <c r="F8456" i="6"/>
  <c r="E8457" i="6"/>
  <c r="F8457" i="6"/>
  <c r="E8458" i="6"/>
  <c r="F8458" i="6"/>
  <c r="E8459" i="6"/>
  <c r="F8459" i="6"/>
  <c r="E8460" i="6"/>
  <c r="F8460" i="6"/>
  <c r="E8461" i="6"/>
  <c r="F8461" i="6"/>
  <c r="E8462" i="6"/>
  <c r="F8462" i="6"/>
  <c r="E8463" i="6"/>
  <c r="F8463" i="6"/>
  <c r="E8464" i="6"/>
  <c r="F8464" i="6"/>
  <c r="E8465" i="6"/>
  <c r="F8465" i="6"/>
  <c r="E8466" i="6"/>
  <c r="F8466" i="6"/>
  <c r="E8467" i="6"/>
  <c r="F8467" i="6"/>
  <c r="E8468" i="6"/>
  <c r="F8468" i="6"/>
  <c r="E8469" i="6"/>
  <c r="F8469" i="6"/>
  <c r="E8470" i="6"/>
  <c r="F8470" i="6"/>
  <c r="E8471" i="6"/>
  <c r="F8471" i="6"/>
  <c r="E8472" i="6"/>
  <c r="F8472" i="6"/>
  <c r="E8473" i="6"/>
  <c r="F8473" i="6"/>
  <c r="E8474" i="6"/>
  <c r="F8474" i="6"/>
  <c r="E8475" i="6"/>
  <c r="F8475" i="6"/>
  <c r="E8476" i="6"/>
  <c r="F8476" i="6"/>
  <c r="E8477" i="6"/>
  <c r="F8477" i="6"/>
  <c r="E8478" i="6"/>
  <c r="F8478" i="6"/>
  <c r="E8479" i="6"/>
  <c r="F8479" i="6"/>
  <c r="E8480" i="6"/>
  <c r="F8480" i="6"/>
  <c r="E8481" i="6"/>
  <c r="F8481" i="6"/>
  <c r="E8482" i="6"/>
  <c r="F8482" i="6"/>
  <c r="E8483" i="6"/>
  <c r="F8483" i="6"/>
  <c r="E8484" i="6"/>
  <c r="F8484" i="6"/>
  <c r="E8485" i="6"/>
  <c r="F8485" i="6"/>
  <c r="E8486" i="6"/>
  <c r="F8486" i="6"/>
  <c r="E8487" i="6"/>
  <c r="F8487" i="6"/>
  <c r="E8488" i="6"/>
  <c r="F8488" i="6"/>
  <c r="E8489" i="6"/>
  <c r="F8489" i="6"/>
  <c r="E8490" i="6"/>
  <c r="F8490" i="6"/>
  <c r="E8491" i="6"/>
  <c r="F8491" i="6"/>
  <c r="E8492" i="6"/>
  <c r="F8492" i="6"/>
  <c r="E8493" i="6"/>
  <c r="F8493" i="6"/>
  <c r="E8494" i="6"/>
  <c r="F8494" i="6"/>
  <c r="E8495" i="6"/>
  <c r="F8495" i="6"/>
  <c r="E8496" i="6"/>
  <c r="F8496" i="6"/>
  <c r="E8497" i="6"/>
  <c r="F8497" i="6"/>
  <c r="E8498" i="6"/>
  <c r="F8498" i="6"/>
  <c r="E8499" i="6"/>
  <c r="F8499" i="6"/>
  <c r="E8500" i="6"/>
  <c r="F8500" i="6"/>
  <c r="E8501" i="6"/>
  <c r="F8501" i="6"/>
  <c r="E8502" i="6"/>
  <c r="F8502" i="6"/>
  <c r="E8503" i="6"/>
  <c r="F8503" i="6"/>
  <c r="E8504" i="6"/>
  <c r="F8504" i="6"/>
  <c r="E8505" i="6"/>
  <c r="F8505" i="6"/>
  <c r="E8506" i="6"/>
  <c r="F8506" i="6"/>
  <c r="E8507" i="6"/>
  <c r="F8507" i="6"/>
  <c r="E8508" i="6"/>
  <c r="F8508" i="6"/>
  <c r="E8509" i="6"/>
  <c r="F8509" i="6"/>
  <c r="E8510" i="6"/>
  <c r="F8510" i="6"/>
  <c r="E8511" i="6"/>
  <c r="F8511" i="6"/>
  <c r="E8512" i="6"/>
  <c r="F8512" i="6"/>
  <c r="E8513" i="6"/>
  <c r="F8513" i="6"/>
  <c r="E8514" i="6"/>
  <c r="F8514" i="6"/>
  <c r="E8515" i="6"/>
  <c r="F8515" i="6"/>
  <c r="E8516" i="6"/>
  <c r="F8516" i="6"/>
  <c r="E8517" i="6"/>
  <c r="F8517" i="6"/>
  <c r="E8518" i="6"/>
  <c r="F8518" i="6"/>
  <c r="E8519" i="6"/>
  <c r="F8519" i="6"/>
  <c r="E8520" i="6"/>
  <c r="F8520" i="6"/>
  <c r="E8521" i="6"/>
  <c r="F8521" i="6"/>
  <c r="E8522" i="6"/>
  <c r="F8522" i="6"/>
  <c r="E8523" i="6"/>
  <c r="F8523" i="6"/>
  <c r="E8524" i="6"/>
  <c r="F8524" i="6"/>
  <c r="E8525" i="6"/>
  <c r="F8525" i="6"/>
  <c r="E8526" i="6"/>
  <c r="F8526" i="6"/>
  <c r="E8527" i="6"/>
  <c r="F8527" i="6"/>
  <c r="E8528" i="6"/>
  <c r="F8528" i="6"/>
  <c r="E8529" i="6"/>
  <c r="F8529" i="6"/>
  <c r="E8530" i="6"/>
  <c r="F8530" i="6"/>
  <c r="E8531" i="6"/>
  <c r="F8531" i="6"/>
  <c r="E8532" i="6"/>
  <c r="F8532" i="6"/>
  <c r="E8533" i="6"/>
  <c r="F8533" i="6"/>
  <c r="E8534" i="6"/>
  <c r="F8534" i="6"/>
  <c r="E8535" i="6"/>
  <c r="F8535" i="6"/>
  <c r="E8536" i="6"/>
  <c r="F8536" i="6"/>
  <c r="E8537" i="6"/>
  <c r="F8537" i="6"/>
  <c r="E8538" i="6"/>
  <c r="F8538" i="6"/>
  <c r="E8539" i="6"/>
  <c r="F8539" i="6"/>
  <c r="E8540" i="6"/>
  <c r="F8540" i="6"/>
  <c r="E8541" i="6"/>
  <c r="F8541" i="6"/>
  <c r="E8542" i="6"/>
  <c r="F8542" i="6"/>
  <c r="E8543" i="6"/>
  <c r="F8543" i="6"/>
  <c r="E8544" i="6"/>
  <c r="F8544" i="6"/>
  <c r="E8545" i="6"/>
  <c r="F8545" i="6"/>
  <c r="E8546" i="6"/>
  <c r="F8546" i="6"/>
  <c r="E8547" i="6"/>
  <c r="F8547" i="6"/>
  <c r="E8548" i="6"/>
  <c r="F8548" i="6"/>
  <c r="E8549" i="6"/>
  <c r="F8549" i="6"/>
  <c r="E8550" i="6"/>
  <c r="F8550" i="6"/>
  <c r="E8551" i="6"/>
  <c r="F8551" i="6"/>
  <c r="E8552" i="6"/>
  <c r="F8552" i="6"/>
  <c r="E8553" i="6"/>
  <c r="F8553" i="6"/>
  <c r="E8554" i="6"/>
  <c r="F8554" i="6"/>
  <c r="E8555" i="6"/>
  <c r="F8555" i="6"/>
  <c r="E8556" i="6"/>
  <c r="F8556" i="6"/>
  <c r="E8557" i="6"/>
  <c r="F8557" i="6"/>
  <c r="E8558" i="6"/>
  <c r="F8558" i="6"/>
  <c r="E8559" i="6"/>
  <c r="F8559" i="6"/>
  <c r="E8560" i="6"/>
  <c r="F8560" i="6"/>
  <c r="E8561" i="6"/>
  <c r="F8561" i="6"/>
  <c r="E8562" i="6"/>
  <c r="F8562" i="6"/>
  <c r="E8563" i="6"/>
  <c r="F8563" i="6"/>
  <c r="E8564" i="6"/>
  <c r="F8564" i="6"/>
  <c r="E8565" i="6"/>
  <c r="F8565" i="6"/>
  <c r="E8566" i="6"/>
  <c r="F8566" i="6"/>
  <c r="E8567" i="6"/>
  <c r="F8567" i="6"/>
  <c r="E8568" i="6"/>
  <c r="F8568" i="6"/>
  <c r="E8569" i="6"/>
  <c r="F8569" i="6"/>
  <c r="E8570" i="6"/>
  <c r="F8570" i="6"/>
  <c r="E8571" i="6"/>
  <c r="F8571" i="6"/>
  <c r="E8572" i="6"/>
  <c r="F8572" i="6"/>
  <c r="E8573" i="6"/>
  <c r="F8573" i="6"/>
  <c r="E8574" i="6"/>
  <c r="F8574" i="6"/>
  <c r="E8575" i="6"/>
  <c r="F8575" i="6"/>
  <c r="E8576" i="6"/>
  <c r="F8576" i="6"/>
  <c r="E8577" i="6"/>
  <c r="F8577" i="6"/>
  <c r="E8578" i="6"/>
  <c r="F8578" i="6"/>
  <c r="E8579" i="6"/>
  <c r="F8579" i="6"/>
  <c r="E8580" i="6"/>
  <c r="F8580" i="6"/>
  <c r="E8581" i="6"/>
  <c r="F8581" i="6"/>
  <c r="E8582" i="6"/>
  <c r="F8582" i="6"/>
  <c r="E8583" i="6"/>
  <c r="F8583" i="6"/>
  <c r="E8584" i="6"/>
  <c r="F8584" i="6"/>
  <c r="E8585" i="6"/>
  <c r="F8585" i="6"/>
  <c r="E8586" i="6"/>
  <c r="F8586" i="6"/>
  <c r="E8587" i="6"/>
  <c r="F8587" i="6"/>
  <c r="E8588" i="6"/>
  <c r="F8588" i="6"/>
  <c r="E8589" i="6"/>
  <c r="F8589" i="6"/>
  <c r="E8590" i="6"/>
  <c r="F8590" i="6"/>
  <c r="E8591" i="6"/>
  <c r="F8591" i="6"/>
  <c r="E8592" i="6"/>
  <c r="F8592" i="6"/>
  <c r="E8593" i="6"/>
  <c r="F8593" i="6"/>
  <c r="E8594" i="6"/>
  <c r="F8594" i="6"/>
  <c r="E8595" i="6"/>
  <c r="F8595" i="6"/>
  <c r="E8596" i="6"/>
  <c r="F8596" i="6"/>
  <c r="E8597" i="6"/>
  <c r="F8597" i="6"/>
  <c r="E8598" i="6"/>
  <c r="F8598" i="6"/>
  <c r="E8599" i="6"/>
  <c r="F8599" i="6"/>
  <c r="E8600" i="6"/>
  <c r="F8600" i="6"/>
  <c r="E8601" i="6"/>
  <c r="F8601" i="6"/>
  <c r="E8602" i="6"/>
  <c r="F8602" i="6"/>
  <c r="E8603" i="6"/>
  <c r="F8603" i="6"/>
  <c r="E8604" i="6"/>
  <c r="F8604" i="6"/>
  <c r="E8605" i="6"/>
  <c r="F8605" i="6"/>
  <c r="E8606" i="6"/>
  <c r="F8606" i="6"/>
  <c r="E8607" i="6"/>
  <c r="F8607" i="6"/>
  <c r="E8608" i="6"/>
  <c r="F8608" i="6"/>
  <c r="E8609" i="6"/>
  <c r="F8609" i="6"/>
  <c r="E8610" i="6"/>
  <c r="F8610" i="6"/>
  <c r="E8611" i="6"/>
  <c r="F8611" i="6"/>
  <c r="E8612" i="6"/>
  <c r="F8612" i="6"/>
  <c r="E8613" i="6"/>
  <c r="F8613" i="6"/>
  <c r="E8614" i="6"/>
  <c r="F8614" i="6"/>
  <c r="E8615" i="6"/>
  <c r="F8615" i="6"/>
  <c r="E8616" i="6"/>
  <c r="F8616" i="6"/>
  <c r="E8617" i="6"/>
  <c r="F8617" i="6"/>
  <c r="E8618" i="6"/>
  <c r="F8618" i="6"/>
  <c r="E8619" i="6"/>
  <c r="F8619" i="6"/>
  <c r="E8620" i="6"/>
  <c r="F8620" i="6"/>
  <c r="E8621" i="6"/>
  <c r="F8621" i="6"/>
  <c r="E8622" i="6"/>
  <c r="F8622" i="6"/>
  <c r="E8623" i="6"/>
  <c r="F8623" i="6"/>
  <c r="E8624" i="6"/>
  <c r="F8624" i="6"/>
  <c r="E8625" i="6"/>
  <c r="F8625" i="6"/>
  <c r="E8626" i="6"/>
  <c r="F8626" i="6"/>
  <c r="E8627" i="6"/>
  <c r="F8627" i="6"/>
  <c r="E8628" i="6"/>
  <c r="F8628" i="6"/>
  <c r="E8629" i="6"/>
  <c r="F8629" i="6"/>
  <c r="E8630" i="6"/>
  <c r="F8630" i="6"/>
  <c r="E8631" i="6"/>
  <c r="F8631" i="6"/>
  <c r="E8632" i="6"/>
  <c r="F8632" i="6"/>
  <c r="E8633" i="6"/>
  <c r="F8633" i="6"/>
  <c r="E8634" i="6"/>
  <c r="F8634" i="6"/>
  <c r="E8635" i="6"/>
  <c r="F8635" i="6"/>
  <c r="E8636" i="6"/>
  <c r="F8636" i="6"/>
  <c r="E8637" i="6"/>
  <c r="F8637" i="6"/>
  <c r="E8638" i="6"/>
  <c r="F8638" i="6"/>
  <c r="E8639" i="6"/>
  <c r="F8639" i="6"/>
  <c r="E8640" i="6"/>
  <c r="F8640" i="6"/>
  <c r="E8641" i="6"/>
  <c r="F8641" i="6"/>
  <c r="E8642" i="6"/>
  <c r="F8642" i="6"/>
  <c r="E8643" i="6"/>
  <c r="F8643" i="6"/>
  <c r="E8644" i="6"/>
  <c r="F8644" i="6"/>
  <c r="E8645" i="6"/>
  <c r="F8645" i="6"/>
  <c r="E8646" i="6"/>
  <c r="F8646" i="6"/>
  <c r="E8647" i="6"/>
  <c r="F8647" i="6"/>
  <c r="E8648" i="6"/>
  <c r="F8648" i="6"/>
  <c r="E8649" i="6"/>
  <c r="F8649" i="6"/>
  <c r="E8650" i="6"/>
  <c r="F8650" i="6"/>
  <c r="E8651" i="6"/>
  <c r="F8651" i="6"/>
  <c r="E8652" i="6"/>
  <c r="F8652" i="6"/>
  <c r="E8653" i="6"/>
  <c r="F8653" i="6"/>
  <c r="E8654" i="6"/>
  <c r="F8654" i="6"/>
  <c r="E8655" i="6"/>
  <c r="F8655" i="6"/>
  <c r="E8656" i="6"/>
  <c r="F8656" i="6"/>
  <c r="E8657" i="6"/>
  <c r="F8657" i="6"/>
  <c r="E8658" i="6"/>
  <c r="F8658" i="6"/>
  <c r="E8659" i="6"/>
  <c r="F8659" i="6"/>
  <c r="E8660" i="6"/>
  <c r="F8660" i="6"/>
  <c r="E8661" i="6"/>
  <c r="F8661" i="6"/>
  <c r="E8662" i="6"/>
  <c r="F8662" i="6"/>
  <c r="E8663" i="6"/>
  <c r="F8663" i="6"/>
  <c r="E8664" i="6"/>
  <c r="F8664" i="6"/>
  <c r="E8665" i="6"/>
  <c r="F8665" i="6"/>
  <c r="E8666" i="6"/>
  <c r="F8666" i="6"/>
  <c r="E8667" i="6"/>
  <c r="F8667" i="6"/>
  <c r="E8668" i="6"/>
  <c r="F8668" i="6"/>
  <c r="E8669" i="6"/>
  <c r="F8669" i="6"/>
  <c r="E8670" i="6"/>
  <c r="F8670" i="6"/>
  <c r="E8671" i="6"/>
  <c r="F8671" i="6"/>
  <c r="E8672" i="6"/>
  <c r="F8672" i="6"/>
  <c r="E8673" i="6"/>
  <c r="F8673" i="6"/>
  <c r="E8674" i="6"/>
  <c r="F8674" i="6"/>
  <c r="E8675" i="6"/>
  <c r="F8675" i="6"/>
  <c r="E8676" i="6"/>
  <c r="F8676" i="6"/>
  <c r="E8677" i="6"/>
  <c r="F8677" i="6"/>
  <c r="E8678" i="6"/>
  <c r="F8678" i="6"/>
  <c r="E8679" i="6"/>
  <c r="F8679" i="6"/>
  <c r="E8680" i="6"/>
  <c r="F8680" i="6"/>
  <c r="E8681" i="6"/>
  <c r="F8681" i="6"/>
  <c r="E8682" i="6"/>
  <c r="F8682" i="6"/>
  <c r="E8683" i="6"/>
  <c r="F8683" i="6"/>
  <c r="E8684" i="6"/>
  <c r="F8684" i="6"/>
  <c r="E8685" i="6"/>
  <c r="F8685" i="6"/>
  <c r="E8686" i="6"/>
  <c r="F8686" i="6"/>
  <c r="E8687" i="6"/>
  <c r="F8687" i="6"/>
  <c r="E8688" i="6"/>
  <c r="F8688" i="6"/>
  <c r="E8689" i="6"/>
  <c r="F8689" i="6"/>
  <c r="E8690" i="6"/>
  <c r="F8690" i="6"/>
  <c r="E8691" i="6"/>
  <c r="F8691" i="6"/>
  <c r="E8692" i="6"/>
  <c r="F8692" i="6"/>
  <c r="E8693" i="6"/>
  <c r="F8693" i="6"/>
  <c r="E8694" i="6"/>
  <c r="F8694" i="6"/>
  <c r="E8695" i="6"/>
  <c r="F8695" i="6"/>
  <c r="E8696" i="6"/>
  <c r="F8696" i="6"/>
  <c r="E8697" i="6"/>
  <c r="F8697" i="6"/>
  <c r="E8698" i="6"/>
  <c r="F8698" i="6"/>
  <c r="E8699" i="6"/>
  <c r="F8699" i="6"/>
  <c r="E8700" i="6"/>
  <c r="F8700" i="6"/>
  <c r="E8701" i="6"/>
  <c r="F8701" i="6"/>
  <c r="E8702" i="6"/>
  <c r="F8702" i="6"/>
  <c r="E8703" i="6"/>
  <c r="F8703" i="6"/>
  <c r="E8704" i="6"/>
  <c r="F8704" i="6"/>
  <c r="E8705" i="6"/>
  <c r="F8705" i="6"/>
  <c r="E8706" i="6"/>
  <c r="F8706" i="6"/>
  <c r="E8707" i="6"/>
  <c r="F8707" i="6"/>
  <c r="E8708" i="6"/>
  <c r="F8708" i="6"/>
  <c r="E8709" i="6"/>
  <c r="F8709" i="6"/>
  <c r="E8710" i="6"/>
  <c r="F8710" i="6"/>
  <c r="E8711" i="6"/>
  <c r="F8711" i="6"/>
  <c r="E8712" i="6"/>
  <c r="F8712" i="6"/>
  <c r="E8713" i="6"/>
  <c r="F8713" i="6"/>
  <c r="E8714" i="6"/>
  <c r="F8714" i="6"/>
  <c r="E8715" i="6"/>
  <c r="F8715" i="6"/>
  <c r="E8716" i="6"/>
  <c r="F8716" i="6"/>
  <c r="E8717" i="6"/>
  <c r="F8717" i="6"/>
  <c r="E8718" i="6"/>
  <c r="F8718" i="6"/>
  <c r="E8719" i="6"/>
  <c r="F8719" i="6"/>
  <c r="E8720" i="6"/>
  <c r="F8720" i="6"/>
  <c r="E8721" i="6"/>
  <c r="F8721" i="6"/>
  <c r="E8722" i="6"/>
  <c r="F8722" i="6"/>
  <c r="E8723" i="6"/>
  <c r="F8723" i="6"/>
  <c r="E8724" i="6"/>
  <c r="F8724" i="6"/>
  <c r="E8725" i="6"/>
  <c r="F8725" i="6"/>
  <c r="E8726" i="6"/>
  <c r="F8726" i="6"/>
  <c r="E8727" i="6"/>
  <c r="F8727" i="6"/>
  <c r="E8728" i="6"/>
  <c r="F8728" i="6"/>
  <c r="E8729" i="6"/>
  <c r="F8729" i="6"/>
  <c r="E8730" i="6"/>
  <c r="F8730" i="6"/>
  <c r="E8731" i="6"/>
  <c r="F8731" i="6"/>
  <c r="E8732" i="6"/>
  <c r="F8732" i="6"/>
  <c r="E8733" i="6"/>
  <c r="F8733" i="6"/>
  <c r="E8734" i="6"/>
  <c r="F8734" i="6"/>
  <c r="E8735" i="6"/>
  <c r="F8735" i="6"/>
  <c r="E8736" i="6"/>
  <c r="F8736" i="6"/>
  <c r="E8737" i="6"/>
  <c r="F8737" i="6"/>
  <c r="E8738" i="6"/>
  <c r="F8738" i="6"/>
  <c r="E8739" i="6"/>
  <c r="F8739" i="6"/>
  <c r="E8740" i="6"/>
  <c r="F8740" i="6"/>
  <c r="E8741" i="6"/>
  <c r="F8741" i="6"/>
  <c r="E8742" i="6"/>
  <c r="F8742" i="6"/>
  <c r="E8743" i="6"/>
  <c r="F8743" i="6"/>
  <c r="E8744" i="6"/>
  <c r="F8744" i="6"/>
  <c r="E8745" i="6"/>
  <c r="F8745" i="6"/>
  <c r="E8746" i="6"/>
  <c r="F8746" i="6"/>
  <c r="E8747" i="6"/>
  <c r="F8747" i="6"/>
  <c r="E8748" i="6"/>
  <c r="F8748" i="6"/>
  <c r="E8749" i="6"/>
  <c r="F8749" i="6"/>
  <c r="E8750" i="6"/>
  <c r="F8750" i="6"/>
  <c r="E8751" i="6"/>
  <c r="F8751" i="6"/>
  <c r="E8752" i="6"/>
  <c r="F8752" i="6"/>
  <c r="E8753" i="6"/>
  <c r="F8753" i="6"/>
  <c r="E8754" i="6"/>
  <c r="F8754" i="6"/>
  <c r="E8755" i="6"/>
  <c r="F8755" i="6"/>
  <c r="E8756" i="6"/>
  <c r="F8756" i="6"/>
  <c r="E8757" i="6"/>
  <c r="F8757" i="6"/>
  <c r="E8758" i="6"/>
  <c r="F8758" i="6"/>
  <c r="E8759" i="6"/>
  <c r="F8759" i="6"/>
  <c r="E8760" i="6"/>
  <c r="F8760" i="6"/>
  <c r="E8761" i="6"/>
  <c r="F8761" i="6"/>
  <c r="E8762" i="6"/>
  <c r="F8762" i="6"/>
  <c r="E8763" i="6"/>
  <c r="F8763" i="6"/>
  <c r="E8764" i="6"/>
  <c r="F8764" i="6"/>
  <c r="E8765" i="6"/>
  <c r="F8765" i="6"/>
  <c r="E8766" i="6"/>
  <c r="F8766" i="6"/>
  <c r="E8767" i="6"/>
  <c r="F8767" i="6"/>
  <c r="E8768" i="6"/>
  <c r="F8768" i="6"/>
  <c r="E8769" i="6"/>
  <c r="F8769" i="6"/>
  <c r="E8770" i="6"/>
  <c r="F8770" i="6"/>
  <c r="E8771" i="6"/>
  <c r="F8771" i="6"/>
  <c r="E8772" i="6"/>
  <c r="F8772" i="6"/>
  <c r="E8773" i="6"/>
  <c r="F8773" i="6"/>
  <c r="E8774" i="6"/>
  <c r="F8774" i="6"/>
  <c r="E8775" i="6"/>
  <c r="F8775" i="6"/>
  <c r="E8776" i="6"/>
  <c r="F8776" i="6"/>
  <c r="E8777" i="6"/>
  <c r="F8777" i="6"/>
  <c r="E8778" i="6"/>
  <c r="F8778" i="6"/>
  <c r="E8779" i="6"/>
  <c r="F8779" i="6"/>
  <c r="E8780" i="6"/>
  <c r="F8780" i="6"/>
  <c r="E8781" i="6"/>
  <c r="F8781" i="6"/>
  <c r="E8782" i="6"/>
  <c r="F8782" i="6"/>
  <c r="E8783" i="6"/>
  <c r="F8783" i="6"/>
  <c r="E8784" i="6"/>
  <c r="F8784" i="6"/>
  <c r="E8785" i="6"/>
  <c r="F8785" i="6"/>
  <c r="E8786" i="6"/>
  <c r="F8786" i="6"/>
  <c r="E8787" i="6"/>
  <c r="F8787" i="6"/>
  <c r="E8788" i="6"/>
  <c r="F8788" i="6"/>
  <c r="E8789" i="6"/>
  <c r="F8789" i="6"/>
  <c r="E8790" i="6"/>
  <c r="F8790" i="6"/>
  <c r="E8791" i="6"/>
  <c r="F8791" i="6"/>
  <c r="E8792" i="6"/>
  <c r="F8792" i="6"/>
  <c r="E8793" i="6"/>
  <c r="F8793" i="6"/>
  <c r="E8794" i="6"/>
  <c r="F8794" i="6"/>
  <c r="E8795" i="6"/>
  <c r="F8795" i="6"/>
  <c r="E8796" i="6"/>
  <c r="F8796" i="6"/>
  <c r="E8797" i="6"/>
  <c r="F8797" i="6"/>
  <c r="E8798" i="6"/>
  <c r="F8798" i="6"/>
  <c r="E8799" i="6"/>
  <c r="F8799" i="6"/>
  <c r="E8800" i="6"/>
  <c r="F8800" i="6"/>
  <c r="E8801" i="6"/>
  <c r="F8801" i="6"/>
  <c r="E8802" i="6"/>
  <c r="F8802" i="6"/>
  <c r="E8803" i="6"/>
  <c r="F8803" i="6"/>
  <c r="E8804" i="6"/>
  <c r="F8804" i="6"/>
  <c r="E8805" i="6"/>
  <c r="F8805" i="6"/>
  <c r="E8806" i="6"/>
  <c r="F8806" i="6"/>
  <c r="E8807" i="6"/>
  <c r="F8807" i="6"/>
  <c r="E8808" i="6"/>
  <c r="F8808" i="6"/>
  <c r="E8809" i="6"/>
  <c r="F8809" i="6"/>
  <c r="E8810" i="6"/>
  <c r="F8810" i="6"/>
  <c r="E8811" i="6"/>
  <c r="F8811" i="6"/>
  <c r="E8812" i="6"/>
  <c r="F8812" i="6"/>
  <c r="E8813" i="6"/>
  <c r="F8813" i="6"/>
  <c r="E8814" i="6"/>
  <c r="F8814" i="6"/>
  <c r="E8815" i="6"/>
  <c r="F8815" i="6"/>
  <c r="E8816" i="6"/>
  <c r="F8816" i="6"/>
  <c r="E8817" i="6"/>
  <c r="F8817" i="6"/>
  <c r="E8818" i="6"/>
  <c r="F8818" i="6"/>
  <c r="E8819" i="6"/>
  <c r="F8819" i="6"/>
  <c r="E8820" i="6"/>
  <c r="F8820" i="6"/>
  <c r="E8821" i="6"/>
  <c r="F8821" i="6"/>
  <c r="E8822" i="6"/>
  <c r="F8822" i="6"/>
  <c r="E8823" i="6"/>
  <c r="F8823" i="6"/>
  <c r="E8824" i="6"/>
  <c r="F8824" i="6"/>
  <c r="E8825" i="6"/>
  <c r="F8825" i="6"/>
  <c r="E8826" i="6"/>
  <c r="F8826" i="6"/>
  <c r="E8827" i="6"/>
  <c r="F8827" i="6"/>
  <c r="E8828" i="6"/>
  <c r="F8828" i="6"/>
  <c r="E8829" i="6"/>
  <c r="F8829" i="6"/>
  <c r="E8830" i="6"/>
  <c r="F8830" i="6"/>
  <c r="E8831" i="6"/>
  <c r="F8831" i="6"/>
  <c r="E8832" i="6"/>
  <c r="F8832" i="6"/>
  <c r="E8833" i="6"/>
  <c r="F8833" i="6"/>
  <c r="E8834" i="6"/>
  <c r="F8834" i="6"/>
  <c r="E8835" i="6"/>
  <c r="F8835" i="6"/>
  <c r="E8836" i="6"/>
  <c r="F8836" i="6"/>
  <c r="E8837" i="6"/>
  <c r="F8837" i="6"/>
  <c r="E8838" i="6"/>
  <c r="F8838" i="6"/>
  <c r="E8839" i="6"/>
  <c r="F8839" i="6"/>
  <c r="E8840" i="6"/>
  <c r="F8840" i="6"/>
  <c r="E8841" i="6"/>
  <c r="F8841" i="6"/>
  <c r="E8842" i="6"/>
  <c r="F8842" i="6"/>
  <c r="E8843" i="6"/>
  <c r="F8843" i="6"/>
  <c r="E8844" i="6"/>
  <c r="F8844" i="6"/>
  <c r="E8845" i="6"/>
  <c r="F8845" i="6"/>
  <c r="E8846" i="6"/>
  <c r="F8846" i="6"/>
  <c r="E8847" i="6"/>
  <c r="F8847" i="6"/>
  <c r="E8848" i="6"/>
  <c r="F8848" i="6"/>
  <c r="E8849" i="6"/>
  <c r="F8849" i="6"/>
  <c r="E8850" i="6"/>
  <c r="F8850" i="6"/>
  <c r="E8851" i="6"/>
  <c r="F8851" i="6"/>
  <c r="E8852" i="6"/>
  <c r="F8852" i="6"/>
  <c r="E8853" i="6"/>
  <c r="F8853" i="6"/>
  <c r="E8854" i="6"/>
  <c r="F8854" i="6"/>
  <c r="E8855" i="6"/>
  <c r="F8855" i="6"/>
  <c r="E8856" i="6"/>
  <c r="F8856" i="6"/>
  <c r="E8857" i="6"/>
  <c r="F8857" i="6"/>
  <c r="E8858" i="6"/>
  <c r="F8858" i="6"/>
  <c r="E8859" i="6"/>
  <c r="F8859" i="6"/>
  <c r="E8860" i="6"/>
  <c r="F8860" i="6"/>
  <c r="E8861" i="6"/>
  <c r="F8861" i="6"/>
  <c r="E8862" i="6"/>
  <c r="F8862" i="6"/>
  <c r="E8863" i="6"/>
  <c r="F8863" i="6"/>
  <c r="E8864" i="6"/>
  <c r="F8864" i="6"/>
  <c r="E8865" i="6"/>
  <c r="F8865" i="6"/>
  <c r="E8866" i="6"/>
  <c r="F8866" i="6"/>
  <c r="E8867" i="6"/>
  <c r="F8867" i="6"/>
  <c r="E8868" i="6"/>
  <c r="F8868" i="6"/>
  <c r="E8869" i="6"/>
  <c r="F8869" i="6"/>
  <c r="E8870" i="6"/>
  <c r="F8870" i="6"/>
  <c r="E8871" i="6"/>
  <c r="F8871" i="6"/>
  <c r="E8872" i="6"/>
  <c r="F8872" i="6"/>
  <c r="E8873" i="6"/>
  <c r="F8873" i="6"/>
  <c r="E8874" i="6"/>
  <c r="F8874" i="6"/>
  <c r="E8875" i="6"/>
  <c r="F8875" i="6"/>
  <c r="E8876" i="6"/>
  <c r="F8876" i="6"/>
  <c r="E8877" i="6"/>
  <c r="F8877" i="6"/>
  <c r="E8878" i="6"/>
  <c r="F8878" i="6"/>
  <c r="E8879" i="6"/>
  <c r="F8879" i="6"/>
  <c r="E8880" i="6"/>
  <c r="F8880" i="6"/>
  <c r="E8881" i="6"/>
  <c r="F8881" i="6"/>
  <c r="E8882" i="6"/>
  <c r="F8882" i="6"/>
  <c r="E8883" i="6"/>
  <c r="F8883" i="6"/>
  <c r="E8884" i="6"/>
  <c r="F8884" i="6"/>
  <c r="E8885" i="6"/>
  <c r="F8885" i="6"/>
  <c r="E8886" i="6"/>
  <c r="F8886" i="6"/>
  <c r="E8887" i="6"/>
  <c r="F8887" i="6"/>
  <c r="E8888" i="6"/>
  <c r="F8888" i="6"/>
  <c r="E8889" i="6"/>
  <c r="F8889" i="6"/>
  <c r="E8890" i="6"/>
  <c r="F8890" i="6"/>
  <c r="E8891" i="6"/>
  <c r="F8891" i="6"/>
  <c r="E8892" i="6"/>
  <c r="F8892" i="6"/>
  <c r="E8893" i="6"/>
  <c r="F8893" i="6"/>
  <c r="E8894" i="6"/>
  <c r="F8894" i="6"/>
  <c r="E8895" i="6"/>
  <c r="F8895" i="6"/>
  <c r="E8896" i="6"/>
  <c r="F8896" i="6"/>
  <c r="E8897" i="6"/>
  <c r="F8897" i="6"/>
  <c r="E8898" i="6"/>
  <c r="F8898" i="6"/>
  <c r="E8899" i="6"/>
  <c r="F8899" i="6"/>
  <c r="E8900" i="6"/>
  <c r="F8900" i="6"/>
  <c r="E8901" i="6"/>
  <c r="F8901" i="6"/>
  <c r="E8902" i="6"/>
  <c r="F8902" i="6"/>
  <c r="E8903" i="6"/>
  <c r="F8903" i="6"/>
  <c r="E8904" i="6"/>
  <c r="F8904" i="6"/>
  <c r="E8905" i="6"/>
  <c r="F8905" i="6"/>
  <c r="E8906" i="6"/>
  <c r="F8906" i="6"/>
  <c r="E8907" i="6"/>
  <c r="F8907" i="6"/>
  <c r="E8908" i="6"/>
  <c r="F8908" i="6"/>
  <c r="E8909" i="6"/>
  <c r="F8909" i="6"/>
  <c r="E8910" i="6"/>
  <c r="F8910" i="6"/>
  <c r="E8911" i="6"/>
  <c r="F8911" i="6"/>
  <c r="E8912" i="6"/>
  <c r="F8912" i="6"/>
  <c r="E8913" i="6"/>
  <c r="F8913" i="6"/>
  <c r="E8914" i="6"/>
  <c r="F8914" i="6"/>
  <c r="E8915" i="6"/>
  <c r="F8915" i="6"/>
  <c r="E8916" i="6"/>
  <c r="F8916" i="6"/>
  <c r="E8917" i="6"/>
  <c r="F8917" i="6"/>
  <c r="E8918" i="6"/>
  <c r="F8918" i="6"/>
  <c r="E8919" i="6"/>
  <c r="F8919" i="6"/>
  <c r="E8920" i="6"/>
  <c r="F8920" i="6"/>
  <c r="E8921" i="6"/>
  <c r="F8921" i="6"/>
  <c r="E8922" i="6"/>
  <c r="F8922" i="6"/>
  <c r="E8923" i="6"/>
  <c r="F8923" i="6"/>
  <c r="E8924" i="6"/>
  <c r="F8924" i="6"/>
  <c r="E8925" i="6"/>
  <c r="F8925" i="6"/>
  <c r="E8926" i="6"/>
  <c r="F8926" i="6"/>
  <c r="E8927" i="6"/>
  <c r="F8927" i="6"/>
  <c r="E8928" i="6"/>
  <c r="F8928" i="6"/>
  <c r="E8929" i="6"/>
  <c r="F8929" i="6"/>
  <c r="E8930" i="6"/>
  <c r="F8930" i="6"/>
  <c r="E8931" i="6"/>
  <c r="F8931" i="6"/>
  <c r="E8932" i="6"/>
  <c r="F8932" i="6"/>
  <c r="E8933" i="6"/>
  <c r="F8933" i="6"/>
  <c r="E8934" i="6"/>
  <c r="F8934" i="6"/>
  <c r="E8935" i="6"/>
  <c r="F8935" i="6"/>
  <c r="E8936" i="6"/>
  <c r="F8936" i="6"/>
  <c r="E8937" i="6"/>
  <c r="F8937" i="6"/>
  <c r="E8938" i="6"/>
  <c r="F8938" i="6"/>
  <c r="E8939" i="6"/>
  <c r="F8939" i="6"/>
  <c r="E8940" i="6"/>
  <c r="F8940" i="6"/>
  <c r="E8941" i="6"/>
  <c r="F8941" i="6"/>
  <c r="E8942" i="6"/>
  <c r="F8942" i="6"/>
  <c r="E8943" i="6"/>
  <c r="F8943" i="6"/>
  <c r="E8944" i="6"/>
  <c r="F8944" i="6"/>
  <c r="E8945" i="6"/>
  <c r="F8945" i="6"/>
  <c r="E8946" i="6"/>
  <c r="F8946" i="6"/>
  <c r="E8947" i="6"/>
  <c r="F8947" i="6"/>
  <c r="E8948" i="6"/>
  <c r="F8948" i="6"/>
  <c r="E8949" i="6"/>
  <c r="F8949" i="6"/>
  <c r="E8950" i="6"/>
  <c r="F8950" i="6"/>
  <c r="E8951" i="6"/>
  <c r="F8951" i="6"/>
  <c r="E8952" i="6"/>
  <c r="F8952" i="6"/>
  <c r="E8953" i="6"/>
  <c r="F8953" i="6"/>
  <c r="E8954" i="6"/>
  <c r="F8954" i="6"/>
  <c r="E8955" i="6"/>
  <c r="F8955" i="6"/>
  <c r="E8956" i="6"/>
  <c r="F8956" i="6"/>
  <c r="E8957" i="6"/>
  <c r="F8957" i="6"/>
  <c r="E8958" i="6"/>
  <c r="F8958" i="6"/>
  <c r="E8959" i="6"/>
  <c r="F8959" i="6"/>
  <c r="E8960" i="6"/>
  <c r="F8960" i="6"/>
  <c r="E8961" i="6"/>
  <c r="F8961" i="6"/>
  <c r="E8962" i="6"/>
  <c r="F8962" i="6"/>
  <c r="E8963" i="6"/>
  <c r="F8963" i="6"/>
  <c r="E8964" i="6"/>
  <c r="F8964" i="6"/>
  <c r="E8965" i="6"/>
  <c r="F8965" i="6"/>
  <c r="E8966" i="6"/>
  <c r="F8966" i="6"/>
  <c r="E8967" i="6"/>
  <c r="F8967" i="6"/>
  <c r="E8968" i="6"/>
  <c r="F8968" i="6"/>
  <c r="E8969" i="6"/>
  <c r="F8969" i="6"/>
  <c r="E8970" i="6"/>
  <c r="F8970" i="6"/>
  <c r="E8971" i="6"/>
  <c r="F8971" i="6"/>
  <c r="E8972" i="6"/>
  <c r="F8972" i="6"/>
  <c r="E8973" i="6"/>
  <c r="F8973" i="6"/>
  <c r="E8974" i="6"/>
  <c r="F8974" i="6"/>
  <c r="E8975" i="6"/>
  <c r="F8975" i="6"/>
  <c r="E8976" i="6"/>
  <c r="F8976" i="6"/>
  <c r="E8977" i="6"/>
  <c r="F8977" i="6"/>
  <c r="E8978" i="6"/>
  <c r="F8978" i="6"/>
  <c r="E8979" i="6"/>
  <c r="F8979" i="6"/>
  <c r="E8980" i="6"/>
  <c r="F8980" i="6"/>
  <c r="E8981" i="6"/>
  <c r="F8981" i="6"/>
  <c r="E8982" i="6"/>
  <c r="F8982" i="6"/>
  <c r="E8983" i="6"/>
  <c r="F8983" i="6"/>
  <c r="E8984" i="6"/>
  <c r="F8984" i="6"/>
  <c r="E8985" i="6"/>
  <c r="F8985" i="6"/>
  <c r="E8986" i="6"/>
  <c r="F8986" i="6"/>
  <c r="E8987" i="6"/>
  <c r="F8987" i="6"/>
  <c r="E8988" i="6"/>
  <c r="F8988" i="6"/>
  <c r="E8989" i="6"/>
  <c r="F8989" i="6"/>
  <c r="E8990" i="6"/>
  <c r="F8990" i="6"/>
  <c r="E8991" i="6"/>
  <c r="F8991" i="6"/>
  <c r="E8992" i="6"/>
  <c r="F8992" i="6"/>
  <c r="E8993" i="6"/>
  <c r="F8993" i="6"/>
  <c r="E8994" i="6"/>
  <c r="F8994" i="6"/>
  <c r="E8995" i="6"/>
  <c r="F8995" i="6"/>
  <c r="E8996" i="6"/>
  <c r="F8996" i="6"/>
  <c r="E8997" i="6"/>
  <c r="F8997" i="6"/>
  <c r="E8998" i="6"/>
  <c r="F8998" i="6"/>
  <c r="E8999" i="6"/>
  <c r="F8999" i="6"/>
  <c r="E9000" i="6"/>
  <c r="F9000" i="6"/>
  <c r="E9001" i="6"/>
  <c r="F9001" i="6"/>
  <c r="E9002" i="6"/>
  <c r="F9002" i="6"/>
  <c r="E9003" i="6"/>
  <c r="F9003" i="6"/>
  <c r="E9004" i="6"/>
  <c r="F9004" i="6"/>
  <c r="E9005" i="6"/>
  <c r="F9005" i="6"/>
  <c r="E9006" i="6"/>
  <c r="F9006" i="6"/>
  <c r="E9007" i="6"/>
  <c r="F9007" i="6"/>
  <c r="E9008" i="6"/>
  <c r="F9008" i="6"/>
  <c r="E9009" i="6"/>
  <c r="F9009" i="6"/>
  <c r="E9010" i="6"/>
  <c r="F9010" i="6"/>
  <c r="E9011" i="6"/>
  <c r="F9011" i="6"/>
  <c r="E9012" i="6"/>
  <c r="F9012" i="6"/>
  <c r="E9013" i="6"/>
  <c r="F9013" i="6"/>
  <c r="E9014" i="6"/>
  <c r="F9014" i="6"/>
  <c r="E9015" i="6"/>
  <c r="F9015" i="6"/>
  <c r="E9016" i="6"/>
  <c r="F9016" i="6"/>
  <c r="E9017" i="6"/>
  <c r="F9017" i="6"/>
  <c r="E9018" i="6"/>
  <c r="F9018" i="6"/>
  <c r="E9019" i="6"/>
  <c r="F9019" i="6"/>
  <c r="E9020" i="6"/>
  <c r="F9020" i="6"/>
  <c r="E9021" i="6"/>
  <c r="F9021" i="6"/>
  <c r="E9022" i="6"/>
  <c r="F9022" i="6"/>
  <c r="E9023" i="6"/>
  <c r="F9023" i="6"/>
  <c r="E9024" i="6"/>
  <c r="F9024" i="6"/>
  <c r="E9025" i="6"/>
  <c r="F9025" i="6"/>
  <c r="E9026" i="6"/>
  <c r="F9026" i="6"/>
  <c r="E9027" i="6"/>
  <c r="F9027" i="6"/>
  <c r="E9028" i="6"/>
  <c r="F9028" i="6"/>
  <c r="E9029" i="6"/>
  <c r="F9029" i="6"/>
  <c r="E9030" i="6"/>
  <c r="F9030" i="6"/>
  <c r="E9031" i="6"/>
  <c r="F9031" i="6"/>
  <c r="E9032" i="6"/>
  <c r="F9032" i="6"/>
  <c r="E9033" i="6"/>
  <c r="F9033" i="6"/>
  <c r="E9034" i="6"/>
  <c r="F9034" i="6"/>
  <c r="E9035" i="6"/>
  <c r="F9035" i="6"/>
  <c r="E9036" i="6"/>
  <c r="F9036" i="6"/>
  <c r="E9037" i="6"/>
  <c r="F9037" i="6"/>
  <c r="E9038" i="6"/>
  <c r="F9038" i="6"/>
  <c r="E9039" i="6"/>
  <c r="F9039" i="6"/>
  <c r="E9040" i="6"/>
  <c r="F9040" i="6"/>
  <c r="E9041" i="6"/>
  <c r="F9041" i="6"/>
  <c r="E9042" i="6"/>
  <c r="F9042" i="6"/>
  <c r="E9043" i="6"/>
  <c r="F9043" i="6"/>
  <c r="E9044" i="6"/>
  <c r="F9044" i="6"/>
  <c r="E9045" i="6"/>
  <c r="F9045" i="6"/>
  <c r="E9046" i="6"/>
  <c r="F9046" i="6"/>
  <c r="E9047" i="6"/>
  <c r="F9047" i="6"/>
  <c r="E9048" i="6"/>
  <c r="F9048" i="6"/>
  <c r="E9049" i="6"/>
  <c r="F9049" i="6"/>
  <c r="E9050" i="6"/>
  <c r="F9050" i="6"/>
  <c r="E9051" i="6"/>
  <c r="F9051" i="6"/>
  <c r="E9052" i="6"/>
  <c r="F9052" i="6"/>
  <c r="E9053" i="6"/>
  <c r="F9053" i="6"/>
  <c r="E9054" i="6"/>
  <c r="F9054" i="6"/>
  <c r="E9055" i="6"/>
  <c r="F9055" i="6"/>
  <c r="E9056" i="6"/>
  <c r="F9056" i="6"/>
  <c r="E9057" i="6"/>
  <c r="F9057" i="6"/>
  <c r="E9058" i="6"/>
  <c r="F9058" i="6"/>
  <c r="E9059" i="6"/>
  <c r="F9059" i="6"/>
  <c r="E9060" i="6"/>
  <c r="F9060" i="6"/>
  <c r="E9061" i="6"/>
  <c r="F9061" i="6"/>
  <c r="E9062" i="6"/>
  <c r="F9062" i="6"/>
  <c r="E9063" i="6"/>
  <c r="F9063" i="6"/>
  <c r="E9064" i="6"/>
  <c r="F9064" i="6"/>
  <c r="E9065" i="6"/>
  <c r="F9065" i="6"/>
  <c r="E9066" i="6"/>
  <c r="F9066" i="6"/>
  <c r="E9067" i="6"/>
  <c r="F9067" i="6"/>
  <c r="E9068" i="6"/>
  <c r="F9068" i="6"/>
  <c r="E9069" i="6"/>
  <c r="F9069" i="6"/>
  <c r="E9070" i="6"/>
  <c r="F9070" i="6"/>
  <c r="E9071" i="6"/>
  <c r="F9071" i="6"/>
  <c r="E9072" i="6"/>
  <c r="F9072" i="6"/>
  <c r="E9073" i="6"/>
  <c r="F9073" i="6"/>
  <c r="E9074" i="6"/>
  <c r="F9074" i="6"/>
  <c r="E9075" i="6"/>
  <c r="F9075" i="6"/>
  <c r="E9076" i="6"/>
  <c r="F9076" i="6"/>
  <c r="E9077" i="6"/>
  <c r="F9077" i="6"/>
  <c r="E9078" i="6"/>
  <c r="F9078" i="6"/>
  <c r="E9079" i="6"/>
  <c r="F9079" i="6"/>
  <c r="E9080" i="6"/>
  <c r="F9080" i="6"/>
  <c r="E9081" i="6"/>
  <c r="F9081" i="6"/>
  <c r="E9082" i="6"/>
  <c r="F9082" i="6"/>
  <c r="E9083" i="6"/>
  <c r="F9083" i="6"/>
  <c r="E9084" i="6"/>
  <c r="F9084" i="6"/>
  <c r="E9085" i="6"/>
  <c r="F9085" i="6"/>
  <c r="E9086" i="6"/>
  <c r="F9086" i="6"/>
  <c r="E9087" i="6"/>
  <c r="F9087" i="6"/>
  <c r="E9088" i="6"/>
  <c r="F9088" i="6"/>
  <c r="E9089" i="6"/>
  <c r="F9089" i="6"/>
  <c r="E9090" i="6"/>
  <c r="F9090" i="6"/>
  <c r="E9091" i="6"/>
  <c r="F9091" i="6"/>
  <c r="E9092" i="6"/>
  <c r="F9092" i="6"/>
  <c r="E9093" i="6"/>
  <c r="F9093" i="6"/>
  <c r="E9094" i="6"/>
  <c r="F9094" i="6"/>
  <c r="E9095" i="6"/>
  <c r="F9095" i="6"/>
  <c r="E9096" i="6"/>
  <c r="F9096" i="6"/>
  <c r="E9097" i="6"/>
  <c r="F9097" i="6"/>
  <c r="E9098" i="6"/>
  <c r="F9098" i="6"/>
  <c r="E9099" i="6"/>
  <c r="F9099" i="6"/>
  <c r="E9100" i="6"/>
  <c r="F9100" i="6"/>
  <c r="E9101" i="6"/>
  <c r="F9101" i="6"/>
  <c r="E9102" i="6"/>
  <c r="F9102" i="6"/>
  <c r="E9103" i="6"/>
  <c r="F9103" i="6"/>
  <c r="E9104" i="6"/>
  <c r="F9104" i="6"/>
  <c r="E9105" i="6"/>
  <c r="F9105" i="6"/>
  <c r="E9106" i="6"/>
  <c r="F9106" i="6"/>
  <c r="E9107" i="6"/>
  <c r="F9107" i="6"/>
  <c r="E9108" i="6"/>
  <c r="F9108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B4741" i="6"/>
  <c r="B4742" i="6"/>
  <c r="B4743" i="6"/>
  <c r="B4744" i="6"/>
  <c r="B4745" i="6"/>
  <c r="B4746" i="6"/>
  <c r="B4747" i="6"/>
  <c r="B4748" i="6"/>
  <c r="B4749" i="6"/>
  <c r="B4750" i="6"/>
  <c r="B4751" i="6"/>
  <c r="B4752" i="6"/>
  <c r="B4753" i="6"/>
  <c r="B4754" i="6"/>
  <c r="B4755" i="6"/>
  <c r="B4756" i="6"/>
  <c r="B4757" i="6"/>
  <c r="B4758" i="6"/>
  <c r="B4759" i="6"/>
  <c r="B4760" i="6"/>
  <c r="B4761" i="6"/>
  <c r="B4762" i="6"/>
  <c r="B4763" i="6"/>
  <c r="B4764" i="6"/>
  <c r="B4765" i="6"/>
  <c r="B4766" i="6"/>
  <c r="B4767" i="6"/>
  <c r="B4768" i="6"/>
  <c r="B4769" i="6"/>
  <c r="B4770" i="6"/>
  <c r="B4771" i="6"/>
  <c r="B4772" i="6"/>
  <c r="B4773" i="6"/>
  <c r="B4774" i="6"/>
  <c r="B4775" i="6"/>
  <c r="B4776" i="6"/>
  <c r="B4777" i="6"/>
  <c r="B4778" i="6"/>
  <c r="B4779" i="6"/>
  <c r="B4780" i="6"/>
  <c r="B4781" i="6"/>
  <c r="B4782" i="6"/>
  <c r="B4783" i="6"/>
  <c r="B4784" i="6"/>
  <c r="B4785" i="6"/>
  <c r="B4786" i="6"/>
  <c r="B4787" i="6"/>
  <c r="B4788" i="6"/>
  <c r="B4789" i="6"/>
  <c r="B4790" i="6"/>
  <c r="B4791" i="6"/>
  <c r="B4792" i="6"/>
  <c r="B4793" i="6"/>
  <c r="B4794" i="6"/>
  <c r="B4795" i="6"/>
  <c r="B4796" i="6"/>
  <c r="B4797" i="6"/>
  <c r="B4798" i="6"/>
  <c r="B4799" i="6"/>
  <c r="B4800" i="6"/>
  <c r="B4801" i="6"/>
  <c r="B4802" i="6"/>
  <c r="B4803" i="6"/>
  <c r="B4804" i="6"/>
  <c r="B4805" i="6"/>
  <c r="B4806" i="6"/>
  <c r="B4807" i="6"/>
  <c r="B4808" i="6"/>
  <c r="B4809" i="6"/>
  <c r="B4810" i="6"/>
  <c r="B4811" i="6"/>
  <c r="B4812" i="6"/>
  <c r="B4813" i="6"/>
  <c r="B4814" i="6"/>
  <c r="B4815" i="6"/>
  <c r="B4816" i="6"/>
  <c r="B4817" i="6"/>
  <c r="B4818" i="6"/>
  <c r="B4819" i="6"/>
  <c r="B4820" i="6"/>
  <c r="B4821" i="6"/>
  <c r="B4822" i="6"/>
  <c r="B4823" i="6"/>
  <c r="B4824" i="6"/>
  <c r="B4825" i="6"/>
  <c r="B4826" i="6"/>
  <c r="B4827" i="6"/>
  <c r="B4828" i="6"/>
  <c r="B4829" i="6"/>
  <c r="B4830" i="6"/>
  <c r="B4831" i="6"/>
  <c r="B4832" i="6"/>
  <c r="B4833" i="6"/>
  <c r="B4834" i="6"/>
  <c r="B4835" i="6"/>
  <c r="B4836" i="6"/>
  <c r="B4837" i="6"/>
  <c r="B4838" i="6"/>
  <c r="B4839" i="6"/>
  <c r="B4840" i="6"/>
  <c r="B4841" i="6"/>
  <c r="B4842" i="6"/>
  <c r="B4843" i="6"/>
  <c r="B4844" i="6"/>
  <c r="B4845" i="6"/>
  <c r="B4846" i="6"/>
  <c r="B4847" i="6"/>
  <c r="B4848" i="6"/>
  <c r="B4849" i="6"/>
  <c r="B4850" i="6"/>
  <c r="B4851" i="6"/>
  <c r="B4852" i="6"/>
  <c r="B4853" i="6"/>
  <c r="B4854" i="6"/>
  <c r="B4855" i="6"/>
  <c r="B4856" i="6"/>
  <c r="B4857" i="6"/>
  <c r="B4858" i="6"/>
  <c r="B4859" i="6"/>
  <c r="B4860" i="6"/>
  <c r="B4861" i="6"/>
  <c r="B4862" i="6"/>
  <c r="B4863" i="6"/>
  <c r="B4864" i="6"/>
  <c r="B4865" i="6"/>
  <c r="B4866" i="6"/>
  <c r="B4867" i="6"/>
  <c r="B4868" i="6"/>
  <c r="B4869" i="6"/>
  <c r="B4870" i="6"/>
  <c r="B4871" i="6"/>
  <c r="B4872" i="6"/>
  <c r="B4873" i="6"/>
  <c r="B4874" i="6"/>
  <c r="B4875" i="6"/>
  <c r="B4876" i="6"/>
  <c r="B4877" i="6"/>
  <c r="B4878" i="6"/>
  <c r="B4879" i="6"/>
  <c r="B4880" i="6"/>
  <c r="B4881" i="6"/>
  <c r="B4882" i="6"/>
  <c r="B4883" i="6"/>
  <c r="B4884" i="6"/>
  <c r="B4885" i="6"/>
  <c r="B4886" i="6"/>
  <c r="B4887" i="6"/>
  <c r="B4888" i="6"/>
  <c r="B4889" i="6"/>
  <c r="B4890" i="6"/>
  <c r="B4891" i="6"/>
  <c r="B4892" i="6"/>
  <c r="B4893" i="6"/>
  <c r="B4894" i="6"/>
  <c r="B4895" i="6"/>
  <c r="B4896" i="6"/>
  <c r="B4897" i="6"/>
  <c r="B4898" i="6"/>
  <c r="B4899" i="6"/>
  <c r="B4900" i="6"/>
  <c r="B4901" i="6"/>
  <c r="B4902" i="6"/>
  <c r="B4903" i="6"/>
  <c r="B4904" i="6"/>
  <c r="B4905" i="6"/>
  <c r="B4906" i="6"/>
  <c r="B4907" i="6"/>
  <c r="B4908" i="6"/>
  <c r="B4909" i="6"/>
  <c r="B4910" i="6"/>
  <c r="B4911" i="6"/>
  <c r="B4912" i="6"/>
  <c r="B4913" i="6"/>
  <c r="B4914" i="6"/>
  <c r="B4915" i="6"/>
  <c r="B4916" i="6"/>
  <c r="B4917" i="6"/>
  <c r="B4918" i="6"/>
  <c r="B4919" i="6"/>
  <c r="B4920" i="6"/>
  <c r="B4921" i="6"/>
  <c r="B4922" i="6"/>
  <c r="B4923" i="6"/>
  <c r="B4924" i="6"/>
  <c r="B4925" i="6"/>
  <c r="B4926" i="6"/>
  <c r="B4927" i="6"/>
  <c r="B4928" i="6"/>
  <c r="B4929" i="6"/>
  <c r="B4930" i="6"/>
  <c r="B4931" i="6"/>
  <c r="B4932" i="6"/>
  <c r="B4933" i="6"/>
  <c r="B4934" i="6"/>
  <c r="B4935" i="6"/>
  <c r="B4936" i="6"/>
  <c r="B4937" i="6"/>
  <c r="B4938" i="6"/>
  <c r="B4939" i="6"/>
  <c r="B4940" i="6"/>
  <c r="B4941" i="6"/>
  <c r="B4942" i="6"/>
  <c r="B4943" i="6"/>
  <c r="B4944" i="6"/>
  <c r="B4945" i="6"/>
  <c r="B4946" i="6"/>
  <c r="B4947" i="6"/>
  <c r="B4948" i="6"/>
  <c r="B4949" i="6"/>
  <c r="B4950" i="6"/>
  <c r="B4951" i="6"/>
  <c r="B4952" i="6"/>
  <c r="B4953" i="6"/>
  <c r="B4954" i="6"/>
  <c r="B4955" i="6"/>
  <c r="B4956" i="6"/>
  <c r="B4957" i="6"/>
  <c r="B4958" i="6"/>
  <c r="B4959" i="6"/>
  <c r="B4960" i="6"/>
  <c r="B4961" i="6"/>
  <c r="B4962" i="6"/>
  <c r="B4963" i="6"/>
  <c r="B4964" i="6"/>
  <c r="B4965" i="6"/>
  <c r="B4966" i="6"/>
  <c r="B4967" i="6"/>
  <c r="B4968" i="6"/>
  <c r="B4969" i="6"/>
  <c r="B4970" i="6"/>
  <c r="B4971" i="6"/>
  <c r="B4972" i="6"/>
  <c r="B4973" i="6"/>
  <c r="B4974" i="6"/>
  <c r="B4975" i="6"/>
  <c r="B4976" i="6"/>
  <c r="B4977" i="6"/>
  <c r="B4978" i="6"/>
  <c r="B4979" i="6"/>
  <c r="B4980" i="6"/>
  <c r="B4981" i="6"/>
  <c r="B4982" i="6"/>
  <c r="B4983" i="6"/>
  <c r="B4984" i="6"/>
  <c r="B4985" i="6"/>
  <c r="B4986" i="6"/>
  <c r="B4987" i="6"/>
  <c r="B4988" i="6"/>
  <c r="B4989" i="6"/>
  <c r="B4990" i="6"/>
  <c r="B4991" i="6"/>
  <c r="B4992" i="6"/>
  <c r="B4993" i="6"/>
  <c r="B4994" i="6"/>
  <c r="B4995" i="6"/>
  <c r="B4996" i="6"/>
  <c r="B4997" i="6"/>
  <c r="B4998" i="6"/>
  <c r="B4999" i="6"/>
  <c r="B5000" i="6"/>
  <c r="B5001" i="6"/>
  <c r="B5002" i="6"/>
  <c r="B5003" i="6"/>
  <c r="B5004" i="6"/>
  <c r="B5005" i="6"/>
  <c r="B5006" i="6"/>
  <c r="B5007" i="6"/>
  <c r="B5008" i="6"/>
  <c r="B5009" i="6"/>
  <c r="B5010" i="6"/>
  <c r="B5011" i="6"/>
  <c r="B5012" i="6"/>
  <c r="B5013" i="6"/>
  <c r="B5014" i="6"/>
  <c r="B5015" i="6"/>
  <c r="B5016" i="6"/>
  <c r="B5017" i="6"/>
  <c r="B5018" i="6"/>
  <c r="B5019" i="6"/>
  <c r="B5020" i="6"/>
  <c r="B5021" i="6"/>
  <c r="B5022" i="6"/>
  <c r="B5023" i="6"/>
  <c r="B5024" i="6"/>
  <c r="B5025" i="6"/>
  <c r="B5026" i="6"/>
  <c r="B5027" i="6"/>
  <c r="B5028" i="6"/>
  <c r="B5029" i="6"/>
  <c r="B5030" i="6"/>
  <c r="B5031" i="6"/>
  <c r="B5032" i="6"/>
  <c r="B5033" i="6"/>
  <c r="B5034" i="6"/>
  <c r="B5035" i="6"/>
  <c r="B5036" i="6"/>
  <c r="B5037" i="6"/>
  <c r="B5038" i="6"/>
  <c r="B5039" i="6"/>
  <c r="B5040" i="6"/>
  <c r="B5041" i="6"/>
  <c r="B5042" i="6"/>
  <c r="B5043" i="6"/>
  <c r="B5044" i="6"/>
  <c r="B5045" i="6"/>
  <c r="B5046" i="6"/>
  <c r="B5047" i="6"/>
  <c r="B5048" i="6"/>
  <c r="B5049" i="6"/>
  <c r="B5050" i="6"/>
  <c r="B5051" i="6"/>
  <c r="B5052" i="6"/>
  <c r="B5053" i="6"/>
  <c r="B5054" i="6"/>
  <c r="B5055" i="6"/>
  <c r="B5056" i="6"/>
  <c r="B5057" i="6"/>
  <c r="B5058" i="6"/>
  <c r="B5059" i="6"/>
  <c r="B5060" i="6"/>
  <c r="B5061" i="6"/>
  <c r="B5062" i="6"/>
  <c r="B5063" i="6"/>
  <c r="B5064" i="6"/>
  <c r="B5065" i="6"/>
  <c r="B5066" i="6"/>
  <c r="B5067" i="6"/>
  <c r="B5068" i="6"/>
  <c r="B5069" i="6"/>
  <c r="B5070" i="6"/>
  <c r="B5071" i="6"/>
  <c r="B5072" i="6"/>
  <c r="B5073" i="6"/>
  <c r="B5074" i="6"/>
  <c r="B5075" i="6"/>
  <c r="B5076" i="6"/>
  <c r="B5077" i="6"/>
  <c r="B5078" i="6"/>
  <c r="B5079" i="6"/>
  <c r="B5080" i="6"/>
  <c r="B5081" i="6"/>
  <c r="B5082" i="6"/>
  <c r="B5083" i="6"/>
  <c r="B5084" i="6"/>
  <c r="B5085" i="6"/>
  <c r="B5086" i="6"/>
  <c r="B5087" i="6"/>
  <c r="B5088" i="6"/>
  <c r="B5089" i="6"/>
  <c r="B5090" i="6"/>
  <c r="B5091" i="6"/>
  <c r="B5092" i="6"/>
  <c r="B5093" i="6"/>
  <c r="B5094" i="6"/>
  <c r="B5095" i="6"/>
  <c r="B5096" i="6"/>
  <c r="B5097" i="6"/>
  <c r="B5098" i="6"/>
  <c r="B5099" i="6"/>
  <c r="B5100" i="6"/>
  <c r="B5101" i="6"/>
  <c r="B5102" i="6"/>
  <c r="B5103" i="6"/>
  <c r="B5104" i="6"/>
  <c r="B5105" i="6"/>
  <c r="B5106" i="6"/>
  <c r="B5107" i="6"/>
  <c r="B5108" i="6"/>
  <c r="B5109" i="6"/>
  <c r="B5110" i="6"/>
  <c r="B5111" i="6"/>
  <c r="B5112" i="6"/>
  <c r="B5113" i="6"/>
  <c r="B5114" i="6"/>
  <c r="B5115" i="6"/>
  <c r="B5116" i="6"/>
  <c r="B5117" i="6"/>
  <c r="B5118" i="6"/>
  <c r="B5119" i="6"/>
  <c r="B5120" i="6"/>
  <c r="B5121" i="6"/>
  <c r="B5122" i="6"/>
  <c r="B5123" i="6"/>
  <c r="B5124" i="6"/>
  <c r="B5125" i="6"/>
  <c r="B5126" i="6"/>
  <c r="B5127" i="6"/>
  <c r="B5128" i="6"/>
  <c r="B5129" i="6"/>
  <c r="B5130" i="6"/>
  <c r="B5131" i="6"/>
  <c r="B5132" i="6"/>
  <c r="B5133" i="6"/>
  <c r="B5134" i="6"/>
  <c r="B5135" i="6"/>
  <c r="B5136" i="6"/>
  <c r="B5137" i="6"/>
  <c r="B5138" i="6"/>
  <c r="B5139" i="6"/>
  <c r="B5140" i="6"/>
  <c r="B5141" i="6"/>
  <c r="B5142" i="6"/>
  <c r="B5143" i="6"/>
  <c r="B5144" i="6"/>
  <c r="B5145" i="6"/>
  <c r="B5146" i="6"/>
  <c r="B5147" i="6"/>
  <c r="B5148" i="6"/>
  <c r="B5149" i="6"/>
  <c r="B5150" i="6"/>
  <c r="B5151" i="6"/>
  <c r="B5152" i="6"/>
  <c r="B5153" i="6"/>
  <c r="B5154" i="6"/>
  <c r="B5155" i="6"/>
  <c r="B5156" i="6"/>
  <c r="B5157" i="6"/>
  <c r="B5158" i="6"/>
  <c r="B5159" i="6"/>
  <c r="B5160" i="6"/>
  <c r="B5161" i="6"/>
  <c r="B5162" i="6"/>
  <c r="B5163" i="6"/>
  <c r="B5164" i="6"/>
  <c r="B5165" i="6"/>
  <c r="B5166" i="6"/>
  <c r="B5167" i="6"/>
  <c r="B5168" i="6"/>
  <c r="B5169" i="6"/>
  <c r="B5170" i="6"/>
  <c r="B5171" i="6"/>
  <c r="B5172" i="6"/>
  <c r="B5173" i="6"/>
  <c r="B5174" i="6"/>
  <c r="B5175" i="6"/>
  <c r="B5176" i="6"/>
  <c r="B5177" i="6"/>
  <c r="B5178" i="6"/>
  <c r="B5179" i="6"/>
  <c r="B5180" i="6"/>
  <c r="B5181" i="6"/>
  <c r="B5182" i="6"/>
  <c r="B5183" i="6"/>
  <c r="B5184" i="6"/>
  <c r="B5185" i="6"/>
  <c r="B5186" i="6"/>
  <c r="B5187" i="6"/>
  <c r="B5188" i="6"/>
  <c r="B5189" i="6"/>
  <c r="B5190" i="6"/>
  <c r="B5191" i="6"/>
  <c r="B5192" i="6"/>
  <c r="B5193" i="6"/>
  <c r="B5194" i="6"/>
  <c r="B5195" i="6"/>
  <c r="B5196" i="6"/>
  <c r="B5197" i="6"/>
  <c r="B5198" i="6"/>
  <c r="B5199" i="6"/>
  <c r="B5200" i="6"/>
  <c r="B5201" i="6"/>
  <c r="B5202" i="6"/>
  <c r="B5203" i="6"/>
  <c r="B5204" i="6"/>
  <c r="B5205" i="6"/>
  <c r="B5206" i="6"/>
  <c r="B5207" i="6"/>
  <c r="B5208" i="6"/>
  <c r="B5209" i="6"/>
  <c r="B5210" i="6"/>
  <c r="B5211" i="6"/>
  <c r="B5212" i="6"/>
  <c r="B5213" i="6"/>
  <c r="B5214" i="6"/>
  <c r="B5215" i="6"/>
  <c r="B5216" i="6"/>
  <c r="B5217" i="6"/>
  <c r="B5218" i="6"/>
  <c r="B5219" i="6"/>
  <c r="B5220" i="6"/>
  <c r="B5221" i="6"/>
  <c r="B5222" i="6"/>
  <c r="B5223" i="6"/>
  <c r="B5224" i="6"/>
  <c r="B5225" i="6"/>
  <c r="B5226" i="6"/>
  <c r="B5227" i="6"/>
  <c r="B5228" i="6"/>
  <c r="B5229" i="6"/>
  <c r="B5230" i="6"/>
  <c r="B5231" i="6"/>
  <c r="B5232" i="6"/>
  <c r="B5233" i="6"/>
  <c r="B5234" i="6"/>
  <c r="B5235" i="6"/>
  <c r="B5236" i="6"/>
  <c r="B5237" i="6"/>
  <c r="B5238" i="6"/>
  <c r="B5239" i="6"/>
  <c r="B5240" i="6"/>
  <c r="B5241" i="6"/>
  <c r="B5242" i="6"/>
  <c r="B5243" i="6"/>
  <c r="B5244" i="6"/>
  <c r="B5245" i="6"/>
  <c r="B5246" i="6"/>
  <c r="B5247" i="6"/>
  <c r="B5248" i="6"/>
  <c r="B5249" i="6"/>
  <c r="B5250" i="6"/>
  <c r="B5251" i="6"/>
  <c r="B5252" i="6"/>
  <c r="B5253" i="6"/>
  <c r="B5254" i="6"/>
  <c r="B5255" i="6"/>
  <c r="B5256" i="6"/>
  <c r="B5257" i="6"/>
  <c r="B5258" i="6"/>
  <c r="B5259" i="6"/>
  <c r="B5260" i="6"/>
  <c r="B5261" i="6"/>
  <c r="B5262" i="6"/>
  <c r="B5263" i="6"/>
  <c r="B5264" i="6"/>
  <c r="B5265" i="6"/>
  <c r="B5266" i="6"/>
  <c r="B5267" i="6"/>
  <c r="B5268" i="6"/>
  <c r="B5269" i="6"/>
  <c r="B5270" i="6"/>
  <c r="B5271" i="6"/>
  <c r="B5272" i="6"/>
  <c r="B5273" i="6"/>
  <c r="B5274" i="6"/>
  <c r="B5275" i="6"/>
  <c r="B5276" i="6"/>
  <c r="B5277" i="6"/>
  <c r="B5278" i="6"/>
  <c r="B5279" i="6"/>
  <c r="B5280" i="6"/>
  <c r="B5281" i="6"/>
  <c r="B5282" i="6"/>
  <c r="B5283" i="6"/>
  <c r="B5284" i="6"/>
  <c r="B5285" i="6"/>
  <c r="B5286" i="6"/>
  <c r="B5287" i="6"/>
  <c r="B5288" i="6"/>
  <c r="B5289" i="6"/>
  <c r="B5290" i="6"/>
  <c r="B5291" i="6"/>
  <c r="B5292" i="6"/>
  <c r="B5293" i="6"/>
  <c r="B5294" i="6"/>
  <c r="B5295" i="6"/>
  <c r="B5296" i="6"/>
  <c r="B5297" i="6"/>
  <c r="B5298" i="6"/>
  <c r="B5299" i="6"/>
  <c r="B5300" i="6"/>
  <c r="B5301" i="6"/>
  <c r="B5302" i="6"/>
  <c r="B5303" i="6"/>
  <c r="B5304" i="6"/>
  <c r="B5305" i="6"/>
  <c r="B5306" i="6"/>
  <c r="B5307" i="6"/>
  <c r="B5308" i="6"/>
  <c r="B5309" i="6"/>
  <c r="B5310" i="6"/>
  <c r="B5311" i="6"/>
  <c r="B5312" i="6"/>
  <c r="B5313" i="6"/>
  <c r="B5314" i="6"/>
  <c r="B5315" i="6"/>
  <c r="B5316" i="6"/>
  <c r="B5317" i="6"/>
  <c r="B5318" i="6"/>
  <c r="B5319" i="6"/>
  <c r="B5320" i="6"/>
  <c r="B5321" i="6"/>
  <c r="B5322" i="6"/>
  <c r="B5323" i="6"/>
  <c r="B5324" i="6"/>
  <c r="B5325" i="6"/>
  <c r="B5326" i="6"/>
  <c r="B5327" i="6"/>
  <c r="B5328" i="6"/>
  <c r="B5329" i="6"/>
  <c r="B5330" i="6"/>
  <c r="B5331" i="6"/>
  <c r="B5332" i="6"/>
  <c r="B5333" i="6"/>
  <c r="B5334" i="6"/>
  <c r="B5335" i="6"/>
  <c r="B5336" i="6"/>
  <c r="B5337" i="6"/>
  <c r="B5338" i="6"/>
  <c r="B5339" i="6"/>
  <c r="B5340" i="6"/>
  <c r="B5341" i="6"/>
  <c r="B5342" i="6"/>
  <c r="B5343" i="6"/>
  <c r="B5344" i="6"/>
  <c r="B5345" i="6"/>
  <c r="B5346" i="6"/>
  <c r="B5347" i="6"/>
  <c r="B5348" i="6"/>
  <c r="B5349" i="6"/>
  <c r="B5350" i="6"/>
  <c r="B5351" i="6"/>
  <c r="B5352" i="6"/>
  <c r="B5353" i="6"/>
  <c r="B5354" i="6"/>
  <c r="B5355" i="6"/>
  <c r="B5356" i="6"/>
  <c r="B5357" i="6"/>
  <c r="B5358" i="6"/>
  <c r="B5359" i="6"/>
  <c r="B5360" i="6"/>
  <c r="B5361" i="6"/>
  <c r="B5362" i="6"/>
  <c r="B5363" i="6"/>
  <c r="B5364" i="6"/>
  <c r="B5365" i="6"/>
  <c r="B5366" i="6"/>
  <c r="B5367" i="6"/>
  <c r="B5368" i="6"/>
  <c r="B5369" i="6"/>
  <c r="B5370" i="6"/>
  <c r="B5371" i="6"/>
  <c r="B5372" i="6"/>
  <c r="B5373" i="6"/>
  <c r="B5374" i="6"/>
  <c r="B5375" i="6"/>
  <c r="B5376" i="6"/>
  <c r="B5377" i="6"/>
  <c r="B5378" i="6"/>
  <c r="B5379" i="6"/>
  <c r="B5380" i="6"/>
  <c r="B5381" i="6"/>
  <c r="B5382" i="6"/>
  <c r="B5383" i="6"/>
  <c r="B5384" i="6"/>
  <c r="B5385" i="6"/>
  <c r="B5386" i="6"/>
  <c r="B5387" i="6"/>
  <c r="B5388" i="6"/>
  <c r="B5389" i="6"/>
  <c r="B5390" i="6"/>
  <c r="B5391" i="6"/>
  <c r="B5392" i="6"/>
  <c r="B5393" i="6"/>
  <c r="B5394" i="6"/>
  <c r="B5395" i="6"/>
  <c r="B5396" i="6"/>
  <c r="B5397" i="6"/>
  <c r="B5398" i="6"/>
  <c r="B5399" i="6"/>
  <c r="B5400" i="6"/>
  <c r="B5401" i="6"/>
  <c r="B5402" i="6"/>
  <c r="B5403" i="6"/>
  <c r="B5404" i="6"/>
  <c r="B5405" i="6"/>
  <c r="B5406" i="6"/>
  <c r="B5407" i="6"/>
  <c r="B5408" i="6"/>
  <c r="B5409" i="6"/>
  <c r="B5410" i="6"/>
  <c r="B5411" i="6"/>
  <c r="B5412" i="6"/>
  <c r="B5413" i="6"/>
  <c r="B5414" i="6"/>
  <c r="B5415" i="6"/>
  <c r="B5416" i="6"/>
  <c r="B5417" i="6"/>
  <c r="B5418" i="6"/>
  <c r="B5419" i="6"/>
  <c r="B5420" i="6"/>
  <c r="B5421" i="6"/>
  <c r="B5422" i="6"/>
  <c r="B5423" i="6"/>
  <c r="B5424" i="6"/>
  <c r="B5425" i="6"/>
  <c r="B5426" i="6"/>
  <c r="B5427" i="6"/>
  <c r="B5428" i="6"/>
  <c r="B5429" i="6"/>
  <c r="B5430" i="6"/>
  <c r="B5431" i="6"/>
  <c r="B5432" i="6"/>
  <c r="B5433" i="6"/>
  <c r="B5434" i="6"/>
  <c r="B5435" i="6"/>
  <c r="B5436" i="6"/>
  <c r="B5437" i="6"/>
  <c r="B5438" i="6"/>
  <c r="B5439" i="6"/>
  <c r="B5440" i="6"/>
  <c r="B5441" i="6"/>
  <c r="B5442" i="6"/>
  <c r="B5443" i="6"/>
  <c r="B5444" i="6"/>
  <c r="B5445" i="6"/>
  <c r="B5446" i="6"/>
  <c r="B5447" i="6"/>
  <c r="B5448" i="6"/>
  <c r="B5449" i="6"/>
  <c r="B5450" i="6"/>
  <c r="B5451" i="6"/>
  <c r="B5452" i="6"/>
  <c r="B5453" i="6"/>
  <c r="B5454" i="6"/>
  <c r="B5455" i="6"/>
  <c r="B5456" i="6"/>
  <c r="B5457" i="6"/>
  <c r="B5458" i="6"/>
  <c r="B5459" i="6"/>
  <c r="B5460" i="6"/>
  <c r="B5461" i="6"/>
  <c r="B5462" i="6"/>
  <c r="B5463" i="6"/>
  <c r="B5464" i="6"/>
  <c r="B5465" i="6"/>
  <c r="B5466" i="6"/>
  <c r="B5467" i="6"/>
  <c r="B5468" i="6"/>
  <c r="B5469" i="6"/>
  <c r="B5470" i="6"/>
  <c r="B5471" i="6"/>
  <c r="B5472" i="6"/>
  <c r="B5473" i="6"/>
  <c r="B5474" i="6"/>
  <c r="B5475" i="6"/>
  <c r="B5476" i="6"/>
  <c r="B5477" i="6"/>
  <c r="B5478" i="6"/>
  <c r="B5479" i="6"/>
  <c r="B5480" i="6"/>
  <c r="B5481" i="6"/>
  <c r="B5482" i="6"/>
  <c r="B5483" i="6"/>
  <c r="B5484" i="6"/>
  <c r="B5485" i="6"/>
  <c r="B5486" i="6"/>
  <c r="B5487" i="6"/>
  <c r="B5488" i="6"/>
  <c r="B5489" i="6"/>
  <c r="B5490" i="6"/>
  <c r="B5491" i="6"/>
  <c r="B5492" i="6"/>
  <c r="B5493" i="6"/>
  <c r="B5494" i="6"/>
  <c r="B5495" i="6"/>
  <c r="B5496" i="6"/>
  <c r="B5497" i="6"/>
  <c r="B5498" i="6"/>
  <c r="B5499" i="6"/>
  <c r="B5500" i="6"/>
  <c r="B5501" i="6"/>
  <c r="B5502" i="6"/>
  <c r="B5503" i="6"/>
  <c r="B5504" i="6"/>
  <c r="B5505" i="6"/>
  <c r="B5506" i="6"/>
  <c r="B5507" i="6"/>
  <c r="B5508" i="6"/>
  <c r="B5509" i="6"/>
  <c r="B5510" i="6"/>
  <c r="B5511" i="6"/>
  <c r="B5512" i="6"/>
  <c r="B5513" i="6"/>
  <c r="B5514" i="6"/>
  <c r="B5515" i="6"/>
  <c r="B5516" i="6"/>
  <c r="B5517" i="6"/>
  <c r="B5518" i="6"/>
  <c r="B5519" i="6"/>
  <c r="B5520" i="6"/>
  <c r="B5521" i="6"/>
  <c r="B5522" i="6"/>
  <c r="B5523" i="6"/>
  <c r="B5524" i="6"/>
  <c r="B5525" i="6"/>
  <c r="B5526" i="6"/>
  <c r="B5527" i="6"/>
  <c r="B5528" i="6"/>
  <c r="B5529" i="6"/>
  <c r="B5530" i="6"/>
  <c r="B5531" i="6"/>
  <c r="B5532" i="6"/>
  <c r="B5533" i="6"/>
  <c r="B5534" i="6"/>
  <c r="B5535" i="6"/>
  <c r="B5536" i="6"/>
  <c r="B5537" i="6"/>
  <c r="B5538" i="6"/>
  <c r="B5539" i="6"/>
  <c r="B5540" i="6"/>
  <c r="B5541" i="6"/>
  <c r="B5542" i="6"/>
  <c r="B5543" i="6"/>
  <c r="B5544" i="6"/>
  <c r="B5545" i="6"/>
  <c r="B5546" i="6"/>
  <c r="B5547" i="6"/>
  <c r="B5548" i="6"/>
  <c r="B5549" i="6"/>
  <c r="B5550" i="6"/>
  <c r="B5551" i="6"/>
  <c r="B5552" i="6"/>
  <c r="B5553" i="6"/>
  <c r="B5554" i="6"/>
  <c r="B5555" i="6"/>
  <c r="B5556" i="6"/>
  <c r="B5557" i="6"/>
  <c r="B5558" i="6"/>
  <c r="B5559" i="6"/>
  <c r="B5560" i="6"/>
  <c r="B5561" i="6"/>
  <c r="B5562" i="6"/>
  <c r="B5563" i="6"/>
  <c r="B5564" i="6"/>
  <c r="B5565" i="6"/>
  <c r="B5566" i="6"/>
  <c r="B5567" i="6"/>
  <c r="B5568" i="6"/>
  <c r="B5569" i="6"/>
  <c r="B5570" i="6"/>
  <c r="B5571" i="6"/>
  <c r="B5572" i="6"/>
  <c r="B5573" i="6"/>
  <c r="B5574" i="6"/>
  <c r="B5575" i="6"/>
  <c r="B5576" i="6"/>
  <c r="B5577" i="6"/>
  <c r="B5578" i="6"/>
  <c r="B5579" i="6"/>
  <c r="B5580" i="6"/>
  <c r="B5581" i="6"/>
  <c r="B5582" i="6"/>
  <c r="B5583" i="6"/>
  <c r="B5584" i="6"/>
  <c r="B5585" i="6"/>
  <c r="B5586" i="6"/>
  <c r="B5587" i="6"/>
  <c r="B5588" i="6"/>
  <c r="B5589" i="6"/>
  <c r="B5590" i="6"/>
  <c r="B5591" i="6"/>
  <c r="B5592" i="6"/>
  <c r="B5593" i="6"/>
  <c r="B5594" i="6"/>
  <c r="B5595" i="6"/>
  <c r="B5596" i="6"/>
  <c r="B5597" i="6"/>
  <c r="B5598" i="6"/>
  <c r="B5599" i="6"/>
  <c r="B5600" i="6"/>
  <c r="B5601" i="6"/>
  <c r="B5602" i="6"/>
  <c r="B5603" i="6"/>
  <c r="B5604" i="6"/>
  <c r="B5605" i="6"/>
  <c r="B5606" i="6"/>
  <c r="B5607" i="6"/>
  <c r="B5608" i="6"/>
  <c r="B5609" i="6"/>
  <c r="B5610" i="6"/>
  <c r="B5611" i="6"/>
  <c r="B5612" i="6"/>
  <c r="B5613" i="6"/>
  <c r="B5614" i="6"/>
  <c r="B5615" i="6"/>
  <c r="B5616" i="6"/>
  <c r="B5617" i="6"/>
  <c r="B5618" i="6"/>
  <c r="B5619" i="6"/>
  <c r="B5620" i="6"/>
  <c r="B5621" i="6"/>
  <c r="B5622" i="6"/>
  <c r="B5623" i="6"/>
  <c r="B5624" i="6"/>
  <c r="B5625" i="6"/>
  <c r="B5626" i="6"/>
  <c r="B5627" i="6"/>
  <c r="B5628" i="6"/>
  <c r="B5629" i="6"/>
  <c r="B5630" i="6"/>
  <c r="B5631" i="6"/>
  <c r="B5632" i="6"/>
  <c r="B5633" i="6"/>
  <c r="B5634" i="6"/>
  <c r="B5635" i="6"/>
  <c r="B5636" i="6"/>
  <c r="B5637" i="6"/>
  <c r="B5638" i="6"/>
  <c r="B5639" i="6"/>
  <c r="B5640" i="6"/>
  <c r="B5641" i="6"/>
  <c r="B5642" i="6"/>
  <c r="B5643" i="6"/>
  <c r="B5644" i="6"/>
  <c r="B5645" i="6"/>
  <c r="B5646" i="6"/>
  <c r="B5647" i="6"/>
  <c r="B5648" i="6"/>
  <c r="B5649" i="6"/>
  <c r="B5650" i="6"/>
  <c r="B5651" i="6"/>
  <c r="B5652" i="6"/>
  <c r="B5653" i="6"/>
  <c r="B5654" i="6"/>
  <c r="B5655" i="6"/>
  <c r="B5656" i="6"/>
  <c r="B5657" i="6"/>
  <c r="B5658" i="6"/>
  <c r="B5659" i="6"/>
  <c r="B5660" i="6"/>
  <c r="B5661" i="6"/>
  <c r="B5662" i="6"/>
  <c r="B5663" i="6"/>
  <c r="B5664" i="6"/>
  <c r="B5665" i="6"/>
  <c r="B5666" i="6"/>
  <c r="B5667" i="6"/>
  <c r="B5668" i="6"/>
  <c r="B5669" i="6"/>
  <c r="B5670" i="6"/>
  <c r="B5671" i="6"/>
  <c r="B5672" i="6"/>
  <c r="B5673" i="6"/>
  <c r="B5674" i="6"/>
  <c r="B5675" i="6"/>
  <c r="B5676" i="6"/>
  <c r="B5677" i="6"/>
  <c r="B5678" i="6"/>
  <c r="B5679" i="6"/>
  <c r="B5680" i="6"/>
  <c r="B5681" i="6"/>
  <c r="B5682" i="6"/>
  <c r="B5683" i="6"/>
  <c r="B5684" i="6"/>
  <c r="B5685" i="6"/>
  <c r="B5686" i="6"/>
  <c r="B5687" i="6"/>
  <c r="B5688" i="6"/>
  <c r="B5689" i="6"/>
  <c r="B5690" i="6"/>
  <c r="B5691" i="6"/>
  <c r="B5692" i="6"/>
  <c r="B5693" i="6"/>
  <c r="B5694" i="6"/>
  <c r="B5695" i="6"/>
  <c r="B5696" i="6"/>
  <c r="B5697" i="6"/>
  <c r="B5698" i="6"/>
  <c r="B5699" i="6"/>
  <c r="B5700" i="6"/>
  <c r="B5701" i="6"/>
  <c r="B5702" i="6"/>
  <c r="B5703" i="6"/>
  <c r="B5704" i="6"/>
  <c r="B5705" i="6"/>
  <c r="B5706" i="6"/>
  <c r="B5707" i="6"/>
  <c r="B5708" i="6"/>
  <c r="B5709" i="6"/>
  <c r="B5710" i="6"/>
  <c r="B5711" i="6"/>
  <c r="B5712" i="6"/>
  <c r="B5713" i="6"/>
  <c r="B5714" i="6"/>
  <c r="B5715" i="6"/>
  <c r="B5716" i="6"/>
  <c r="B5717" i="6"/>
  <c r="B5718" i="6"/>
  <c r="B5719" i="6"/>
  <c r="B5720" i="6"/>
  <c r="B5721" i="6"/>
  <c r="B5722" i="6"/>
  <c r="B5723" i="6"/>
  <c r="B5724" i="6"/>
  <c r="B5725" i="6"/>
  <c r="B5726" i="6"/>
  <c r="B5727" i="6"/>
  <c r="B5728" i="6"/>
  <c r="B5729" i="6"/>
  <c r="B5730" i="6"/>
  <c r="B5731" i="6"/>
  <c r="B5732" i="6"/>
  <c r="B5733" i="6"/>
  <c r="B5734" i="6"/>
  <c r="B5735" i="6"/>
  <c r="B5736" i="6"/>
  <c r="B5737" i="6"/>
  <c r="B5738" i="6"/>
  <c r="B5739" i="6"/>
  <c r="B5740" i="6"/>
  <c r="B5741" i="6"/>
  <c r="B5742" i="6"/>
  <c r="B5743" i="6"/>
  <c r="B5744" i="6"/>
  <c r="B5745" i="6"/>
  <c r="B5746" i="6"/>
  <c r="B5747" i="6"/>
  <c r="B5748" i="6"/>
  <c r="B5749" i="6"/>
  <c r="B5750" i="6"/>
  <c r="B5751" i="6"/>
  <c r="B5752" i="6"/>
  <c r="B5753" i="6"/>
  <c r="B5754" i="6"/>
  <c r="B5755" i="6"/>
  <c r="B5756" i="6"/>
  <c r="B5757" i="6"/>
  <c r="B5758" i="6"/>
  <c r="B5759" i="6"/>
  <c r="B5760" i="6"/>
  <c r="B5761" i="6"/>
  <c r="B5762" i="6"/>
  <c r="B5763" i="6"/>
  <c r="B5764" i="6"/>
  <c r="B5765" i="6"/>
  <c r="B5766" i="6"/>
  <c r="B5767" i="6"/>
  <c r="B5768" i="6"/>
  <c r="B5769" i="6"/>
  <c r="B5770" i="6"/>
  <c r="B5771" i="6"/>
  <c r="B5772" i="6"/>
  <c r="B5773" i="6"/>
  <c r="B5774" i="6"/>
  <c r="B5775" i="6"/>
  <c r="B5776" i="6"/>
  <c r="B5777" i="6"/>
  <c r="B5778" i="6"/>
  <c r="B5779" i="6"/>
  <c r="B5780" i="6"/>
  <c r="B5781" i="6"/>
  <c r="B5782" i="6"/>
  <c r="B5783" i="6"/>
  <c r="B5784" i="6"/>
  <c r="B5785" i="6"/>
  <c r="B5786" i="6"/>
  <c r="B5787" i="6"/>
  <c r="B5788" i="6"/>
  <c r="B5789" i="6"/>
  <c r="B5790" i="6"/>
  <c r="B5791" i="6"/>
  <c r="B5792" i="6"/>
  <c r="B5793" i="6"/>
  <c r="B5794" i="6"/>
  <c r="B5795" i="6"/>
  <c r="B5796" i="6"/>
  <c r="B5797" i="6"/>
  <c r="B5798" i="6"/>
  <c r="B5799" i="6"/>
  <c r="B5800" i="6"/>
  <c r="B5801" i="6"/>
  <c r="B5802" i="6"/>
  <c r="B5803" i="6"/>
  <c r="B5804" i="6"/>
  <c r="B5805" i="6"/>
  <c r="B5806" i="6"/>
  <c r="B5807" i="6"/>
  <c r="B5808" i="6"/>
  <c r="B5809" i="6"/>
  <c r="B5810" i="6"/>
  <c r="B5811" i="6"/>
  <c r="B5812" i="6"/>
  <c r="B5813" i="6"/>
  <c r="B5814" i="6"/>
  <c r="B5815" i="6"/>
  <c r="B5816" i="6"/>
  <c r="B5817" i="6"/>
  <c r="B5818" i="6"/>
  <c r="B5819" i="6"/>
  <c r="B5820" i="6"/>
  <c r="B5821" i="6"/>
  <c r="B5822" i="6"/>
  <c r="B5823" i="6"/>
  <c r="B5824" i="6"/>
  <c r="B5825" i="6"/>
  <c r="B5826" i="6"/>
  <c r="B5827" i="6"/>
  <c r="B5828" i="6"/>
  <c r="B5829" i="6"/>
  <c r="B5830" i="6"/>
  <c r="B5831" i="6"/>
  <c r="B5832" i="6"/>
  <c r="B5833" i="6"/>
  <c r="B5834" i="6"/>
  <c r="B5835" i="6"/>
  <c r="B5836" i="6"/>
  <c r="B5837" i="6"/>
  <c r="B5838" i="6"/>
  <c r="B5839" i="6"/>
  <c r="B5840" i="6"/>
  <c r="B5841" i="6"/>
  <c r="B5842" i="6"/>
  <c r="B5843" i="6"/>
  <c r="B5844" i="6"/>
  <c r="B5845" i="6"/>
  <c r="B5846" i="6"/>
  <c r="B5847" i="6"/>
  <c r="B5848" i="6"/>
  <c r="B5849" i="6"/>
  <c r="B5850" i="6"/>
  <c r="B5851" i="6"/>
  <c r="B5852" i="6"/>
  <c r="B5853" i="6"/>
  <c r="B5854" i="6"/>
  <c r="B5855" i="6"/>
  <c r="B5856" i="6"/>
  <c r="B5857" i="6"/>
  <c r="B5858" i="6"/>
  <c r="B5859" i="6"/>
  <c r="B5860" i="6"/>
  <c r="B5861" i="6"/>
  <c r="B5862" i="6"/>
  <c r="B5863" i="6"/>
  <c r="B5864" i="6"/>
  <c r="B5865" i="6"/>
  <c r="B5866" i="6"/>
  <c r="B5867" i="6"/>
  <c r="B5868" i="6"/>
  <c r="B5869" i="6"/>
  <c r="B5870" i="6"/>
  <c r="B5871" i="6"/>
  <c r="B5872" i="6"/>
  <c r="B5873" i="6"/>
  <c r="B5874" i="6"/>
  <c r="B5875" i="6"/>
  <c r="B5876" i="6"/>
  <c r="B5877" i="6"/>
  <c r="B5878" i="6"/>
  <c r="B5879" i="6"/>
  <c r="B5880" i="6"/>
  <c r="B5881" i="6"/>
  <c r="B5882" i="6"/>
  <c r="B5883" i="6"/>
  <c r="B5884" i="6"/>
  <c r="B5885" i="6"/>
  <c r="B5886" i="6"/>
  <c r="B5887" i="6"/>
  <c r="B5888" i="6"/>
  <c r="B5889" i="6"/>
  <c r="B5890" i="6"/>
  <c r="B5891" i="6"/>
  <c r="B5892" i="6"/>
  <c r="B5893" i="6"/>
  <c r="B5894" i="6"/>
  <c r="B5895" i="6"/>
  <c r="B5896" i="6"/>
  <c r="B5897" i="6"/>
  <c r="B5898" i="6"/>
  <c r="B5899" i="6"/>
  <c r="B5900" i="6"/>
  <c r="B5901" i="6"/>
  <c r="B5902" i="6"/>
  <c r="B5903" i="6"/>
  <c r="B5904" i="6"/>
  <c r="B5905" i="6"/>
  <c r="B5906" i="6"/>
  <c r="B5907" i="6"/>
  <c r="B5908" i="6"/>
  <c r="B5909" i="6"/>
  <c r="B5910" i="6"/>
  <c r="B5911" i="6"/>
  <c r="B5912" i="6"/>
  <c r="B5913" i="6"/>
  <c r="B5914" i="6"/>
  <c r="B5915" i="6"/>
  <c r="B5916" i="6"/>
  <c r="B5917" i="6"/>
  <c r="B5918" i="6"/>
  <c r="B5919" i="6"/>
  <c r="B5920" i="6"/>
  <c r="B5921" i="6"/>
  <c r="B5922" i="6"/>
  <c r="B5923" i="6"/>
  <c r="B5924" i="6"/>
  <c r="B5925" i="6"/>
  <c r="B5926" i="6"/>
  <c r="B5927" i="6"/>
  <c r="B5928" i="6"/>
  <c r="B5929" i="6"/>
  <c r="B5930" i="6"/>
  <c r="B5931" i="6"/>
  <c r="B5932" i="6"/>
  <c r="B5933" i="6"/>
  <c r="B5934" i="6"/>
  <c r="B5935" i="6"/>
  <c r="B5936" i="6"/>
  <c r="B5937" i="6"/>
  <c r="B5938" i="6"/>
  <c r="B5939" i="6"/>
  <c r="B5940" i="6"/>
  <c r="B5941" i="6"/>
  <c r="B5942" i="6"/>
  <c r="B5943" i="6"/>
  <c r="B5944" i="6"/>
  <c r="B5945" i="6"/>
  <c r="B5946" i="6"/>
  <c r="B5947" i="6"/>
  <c r="B5948" i="6"/>
  <c r="B5949" i="6"/>
  <c r="B5950" i="6"/>
  <c r="B5951" i="6"/>
  <c r="B5952" i="6"/>
  <c r="B5953" i="6"/>
  <c r="B5954" i="6"/>
  <c r="B5955" i="6"/>
  <c r="B5956" i="6"/>
  <c r="B5957" i="6"/>
  <c r="B5958" i="6"/>
  <c r="B5959" i="6"/>
  <c r="B5960" i="6"/>
  <c r="B5961" i="6"/>
  <c r="B5962" i="6"/>
  <c r="B5963" i="6"/>
  <c r="B5964" i="6"/>
  <c r="B5965" i="6"/>
  <c r="B5966" i="6"/>
  <c r="B5967" i="6"/>
  <c r="B5968" i="6"/>
  <c r="B5969" i="6"/>
  <c r="B5970" i="6"/>
  <c r="B5971" i="6"/>
  <c r="B5972" i="6"/>
  <c r="B5973" i="6"/>
  <c r="B5974" i="6"/>
  <c r="B5975" i="6"/>
  <c r="B5976" i="6"/>
  <c r="B5977" i="6"/>
  <c r="B5978" i="6"/>
  <c r="B5979" i="6"/>
  <c r="B5980" i="6"/>
  <c r="B5981" i="6"/>
  <c r="B5982" i="6"/>
  <c r="B5983" i="6"/>
  <c r="B5984" i="6"/>
  <c r="B5985" i="6"/>
  <c r="B5986" i="6"/>
  <c r="B5987" i="6"/>
  <c r="B5988" i="6"/>
  <c r="B5989" i="6"/>
  <c r="B5990" i="6"/>
  <c r="B5991" i="6"/>
  <c r="B5992" i="6"/>
  <c r="B5993" i="6"/>
  <c r="B5994" i="6"/>
  <c r="B5995" i="6"/>
  <c r="B5996" i="6"/>
  <c r="B5997" i="6"/>
  <c r="B5998" i="6"/>
  <c r="B5999" i="6"/>
  <c r="B6000" i="6"/>
  <c r="B6001" i="6"/>
  <c r="B6002" i="6"/>
  <c r="B6003" i="6"/>
  <c r="B6004" i="6"/>
  <c r="B6005" i="6"/>
  <c r="B6006" i="6"/>
  <c r="B6007" i="6"/>
  <c r="B6008" i="6"/>
  <c r="B6009" i="6"/>
  <c r="B6010" i="6"/>
  <c r="B6011" i="6"/>
  <c r="B6012" i="6"/>
  <c r="B6013" i="6"/>
  <c r="B6014" i="6"/>
  <c r="B6015" i="6"/>
  <c r="B6016" i="6"/>
  <c r="B6017" i="6"/>
  <c r="B6018" i="6"/>
  <c r="B6019" i="6"/>
  <c r="B6020" i="6"/>
  <c r="B6021" i="6"/>
  <c r="B6022" i="6"/>
  <c r="B6023" i="6"/>
  <c r="B6024" i="6"/>
  <c r="B6025" i="6"/>
  <c r="B6026" i="6"/>
  <c r="B6027" i="6"/>
  <c r="B6028" i="6"/>
  <c r="B6029" i="6"/>
  <c r="B6030" i="6"/>
  <c r="B6031" i="6"/>
  <c r="B6032" i="6"/>
  <c r="B6033" i="6"/>
  <c r="B6034" i="6"/>
  <c r="B6035" i="6"/>
  <c r="B6036" i="6"/>
  <c r="B6037" i="6"/>
  <c r="B6038" i="6"/>
  <c r="B6039" i="6"/>
  <c r="B6040" i="6"/>
  <c r="B6041" i="6"/>
  <c r="B6042" i="6"/>
  <c r="B6043" i="6"/>
  <c r="B6044" i="6"/>
  <c r="B6045" i="6"/>
  <c r="B6046" i="6"/>
  <c r="B6047" i="6"/>
  <c r="B6048" i="6"/>
  <c r="B6049" i="6"/>
  <c r="B6050" i="6"/>
  <c r="B6051" i="6"/>
  <c r="B6052" i="6"/>
  <c r="B6053" i="6"/>
  <c r="B6054" i="6"/>
  <c r="B6055" i="6"/>
  <c r="B6056" i="6"/>
  <c r="B6057" i="6"/>
  <c r="B6058" i="6"/>
  <c r="B6059" i="6"/>
  <c r="B6060" i="6"/>
  <c r="B6061" i="6"/>
  <c r="B6062" i="6"/>
  <c r="B6063" i="6"/>
  <c r="B6064" i="6"/>
  <c r="B6065" i="6"/>
  <c r="B6066" i="6"/>
  <c r="B6067" i="6"/>
  <c r="B6068" i="6"/>
  <c r="B6069" i="6"/>
  <c r="B6070" i="6"/>
  <c r="B6071" i="6"/>
  <c r="B6072" i="6"/>
  <c r="B6073" i="6"/>
  <c r="B6074" i="6"/>
  <c r="B6075" i="6"/>
  <c r="B6076" i="6"/>
  <c r="B6077" i="6"/>
  <c r="B6078" i="6"/>
  <c r="B6079" i="6"/>
  <c r="B6080" i="6"/>
  <c r="B6081" i="6"/>
  <c r="B6082" i="6"/>
  <c r="B6083" i="6"/>
  <c r="B6084" i="6"/>
  <c r="B6085" i="6"/>
  <c r="B6086" i="6"/>
  <c r="B6087" i="6"/>
  <c r="B6088" i="6"/>
  <c r="B6089" i="6"/>
  <c r="B6090" i="6"/>
  <c r="B6091" i="6"/>
  <c r="B6092" i="6"/>
  <c r="B6093" i="6"/>
  <c r="B6094" i="6"/>
  <c r="B6095" i="6"/>
  <c r="B6096" i="6"/>
  <c r="B6097" i="6"/>
  <c r="B6098" i="6"/>
  <c r="B6099" i="6"/>
  <c r="B6100" i="6"/>
  <c r="B6101" i="6"/>
  <c r="B6102" i="6"/>
  <c r="B6103" i="6"/>
  <c r="B6104" i="6"/>
  <c r="B6105" i="6"/>
  <c r="B6106" i="6"/>
  <c r="B6107" i="6"/>
  <c r="B6108" i="6"/>
  <c r="B6109" i="6"/>
  <c r="B6110" i="6"/>
  <c r="B6111" i="6"/>
  <c r="B6112" i="6"/>
  <c r="B6113" i="6"/>
  <c r="B6114" i="6"/>
  <c r="B6115" i="6"/>
  <c r="B6116" i="6"/>
  <c r="B6117" i="6"/>
  <c r="B6118" i="6"/>
  <c r="B6119" i="6"/>
  <c r="B6120" i="6"/>
  <c r="B6121" i="6"/>
  <c r="B6122" i="6"/>
  <c r="B6123" i="6"/>
  <c r="B6124" i="6"/>
  <c r="B6125" i="6"/>
  <c r="B6126" i="6"/>
  <c r="B6127" i="6"/>
  <c r="B6128" i="6"/>
  <c r="B6129" i="6"/>
  <c r="B6130" i="6"/>
  <c r="B6131" i="6"/>
  <c r="B6132" i="6"/>
  <c r="B6133" i="6"/>
  <c r="B6134" i="6"/>
  <c r="B6135" i="6"/>
  <c r="B6136" i="6"/>
  <c r="B6137" i="6"/>
  <c r="B6138" i="6"/>
  <c r="B6139" i="6"/>
  <c r="B6140" i="6"/>
  <c r="B6141" i="6"/>
  <c r="B6142" i="6"/>
  <c r="B6143" i="6"/>
  <c r="B6144" i="6"/>
  <c r="B6145" i="6"/>
  <c r="B6146" i="6"/>
  <c r="B6147" i="6"/>
  <c r="B6148" i="6"/>
  <c r="B6149" i="6"/>
  <c r="B6150" i="6"/>
  <c r="B6151" i="6"/>
  <c r="B6152" i="6"/>
  <c r="B6153" i="6"/>
  <c r="B6154" i="6"/>
  <c r="B6155" i="6"/>
  <c r="B6156" i="6"/>
  <c r="B6157" i="6"/>
  <c r="B6158" i="6"/>
  <c r="B6159" i="6"/>
  <c r="B6160" i="6"/>
  <c r="B6161" i="6"/>
  <c r="B6162" i="6"/>
  <c r="B6163" i="6"/>
  <c r="B6164" i="6"/>
  <c r="B6165" i="6"/>
  <c r="B6166" i="6"/>
  <c r="B6167" i="6"/>
  <c r="B6168" i="6"/>
  <c r="B6169" i="6"/>
  <c r="B6170" i="6"/>
  <c r="B6171" i="6"/>
  <c r="B6172" i="6"/>
  <c r="B6173" i="6"/>
  <c r="B6174" i="6"/>
  <c r="B6175" i="6"/>
  <c r="B6176" i="6"/>
  <c r="B6177" i="6"/>
  <c r="B6178" i="6"/>
  <c r="B6179" i="6"/>
  <c r="B6180" i="6"/>
  <c r="B6181" i="6"/>
  <c r="B6182" i="6"/>
  <c r="B6183" i="6"/>
  <c r="B6184" i="6"/>
  <c r="B6185" i="6"/>
  <c r="B6186" i="6"/>
  <c r="B6187" i="6"/>
  <c r="B6188" i="6"/>
  <c r="B6189" i="6"/>
  <c r="B6190" i="6"/>
  <c r="B6191" i="6"/>
  <c r="B6192" i="6"/>
  <c r="B6193" i="6"/>
  <c r="B6194" i="6"/>
  <c r="B6195" i="6"/>
  <c r="B6196" i="6"/>
  <c r="B6197" i="6"/>
  <c r="B6198" i="6"/>
  <c r="B6199" i="6"/>
  <c r="B6200" i="6"/>
  <c r="B6201" i="6"/>
  <c r="B6202" i="6"/>
  <c r="B6203" i="6"/>
  <c r="B6204" i="6"/>
  <c r="B6205" i="6"/>
  <c r="B6206" i="6"/>
  <c r="B6207" i="6"/>
  <c r="B6208" i="6"/>
  <c r="B6209" i="6"/>
  <c r="B6210" i="6"/>
  <c r="B6211" i="6"/>
  <c r="B6212" i="6"/>
  <c r="B6213" i="6"/>
  <c r="B6214" i="6"/>
  <c r="B6215" i="6"/>
  <c r="B6216" i="6"/>
  <c r="B6217" i="6"/>
  <c r="B6218" i="6"/>
  <c r="B6219" i="6"/>
  <c r="B6220" i="6"/>
  <c r="B6221" i="6"/>
  <c r="B6222" i="6"/>
  <c r="B6223" i="6"/>
  <c r="B6224" i="6"/>
  <c r="B6225" i="6"/>
  <c r="B6226" i="6"/>
  <c r="B6227" i="6"/>
  <c r="B6228" i="6"/>
  <c r="B6229" i="6"/>
  <c r="B6230" i="6"/>
  <c r="B6231" i="6"/>
  <c r="B6232" i="6"/>
  <c r="B6233" i="6"/>
  <c r="B6234" i="6"/>
  <c r="B6235" i="6"/>
  <c r="B6236" i="6"/>
  <c r="B6237" i="6"/>
  <c r="B6238" i="6"/>
  <c r="B6239" i="6"/>
  <c r="B6240" i="6"/>
  <c r="B6241" i="6"/>
  <c r="B6242" i="6"/>
  <c r="B6243" i="6"/>
  <c r="B6244" i="6"/>
  <c r="B6245" i="6"/>
  <c r="B6246" i="6"/>
  <c r="B6247" i="6"/>
  <c r="B6248" i="6"/>
  <c r="B6249" i="6"/>
  <c r="B6250" i="6"/>
  <c r="B6251" i="6"/>
  <c r="B6252" i="6"/>
  <c r="B6253" i="6"/>
  <c r="B6254" i="6"/>
  <c r="B6255" i="6"/>
  <c r="B6256" i="6"/>
  <c r="B6257" i="6"/>
  <c r="B6258" i="6"/>
  <c r="B6259" i="6"/>
  <c r="B6260" i="6"/>
  <c r="B6261" i="6"/>
  <c r="B6262" i="6"/>
  <c r="B6263" i="6"/>
  <c r="B6264" i="6"/>
  <c r="B6265" i="6"/>
  <c r="B6266" i="6"/>
  <c r="B6267" i="6"/>
  <c r="B6268" i="6"/>
  <c r="B6269" i="6"/>
  <c r="B6270" i="6"/>
  <c r="B6271" i="6"/>
  <c r="B6272" i="6"/>
  <c r="B6273" i="6"/>
  <c r="B6274" i="6"/>
  <c r="B6275" i="6"/>
  <c r="B6276" i="6"/>
  <c r="B6277" i="6"/>
  <c r="B6278" i="6"/>
  <c r="B6279" i="6"/>
  <c r="B6280" i="6"/>
  <c r="B6281" i="6"/>
  <c r="B6282" i="6"/>
  <c r="B6283" i="6"/>
  <c r="B6284" i="6"/>
  <c r="B6285" i="6"/>
  <c r="B6286" i="6"/>
  <c r="B6287" i="6"/>
  <c r="B6288" i="6"/>
  <c r="B6289" i="6"/>
  <c r="B6290" i="6"/>
  <c r="B6291" i="6"/>
  <c r="B6292" i="6"/>
  <c r="B6293" i="6"/>
  <c r="B6294" i="6"/>
  <c r="B6295" i="6"/>
  <c r="B6296" i="6"/>
  <c r="B6297" i="6"/>
  <c r="B6298" i="6"/>
  <c r="B6299" i="6"/>
  <c r="B6300" i="6"/>
  <c r="B6301" i="6"/>
  <c r="B6302" i="6"/>
  <c r="B6303" i="6"/>
  <c r="B6304" i="6"/>
  <c r="B6305" i="6"/>
  <c r="B6306" i="6"/>
  <c r="B6307" i="6"/>
  <c r="B6308" i="6"/>
  <c r="B6309" i="6"/>
  <c r="B6310" i="6"/>
  <c r="B6311" i="6"/>
  <c r="B6312" i="6"/>
  <c r="B6313" i="6"/>
  <c r="B6314" i="6"/>
  <c r="B6315" i="6"/>
  <c r="B6316" i="6"/>
  <c r="B6317" i="6"/>
  <c r="B6318" i="6"/>
  <c r="B6319" i="6"/>
  <c r="B6320" i="6"/>
  <c r="B6321" i="6"/>
  <c r="B6322" i="6"/>
  <c r="B6323" i="6"/>
  <c r="B6324" i="6"/>
  <c r="B6325" i="6"/>
  <c r="B6326" i="6"/>
  <c r="B6327" i="6"/>
  <c r="B6328" i="6"/>
  <c r="B6329" i="6"/>
  <c r="B6330" i="6"/>
  <c r="B6331" i="6"/>
  <c r="B6332" i="6"/>
  <c r="B6333" i="6"/>
  <c r="B6334" i="6"/>
  <c r="B6335" i="6"/>
  <c r="B6336" i="6"/>
  <c r="B6337" i="6"/>
  <c r="B6338" i="6"/>
  <c r="B6339" i="6"/>
  <c r="B6340" i="6"/>
  <c r="B6341" i="6"/>
  <c r="B6342" i="6"/>
  <c r="B6343" i="6"/>
  <c r="B6344" i="6"/>
  <c r="B6345" i="6"/>
  <c r="B6346" i="6"/>
  <c r="B6347" i="6"/>
  <c r="B6348" i="6"/>
  <c r="B6349" i="6"/>
  <c r="B6350" i="6"/>
  <c r="B6351" i="6"/>
  <c r="B6352" i="6"/>
  <c r="B6353" i="6"/>
  <c r="B6354" i="6"/>
  <c r="B6355" i="6"/>
  <c r="B6356" i="6"/>
  <c r="B6357" i="6"/>
  <c r="B6358" i="6"/>
  <c r="B6359" i="6"/>
  <c r="B6360" i="6"/>
  <c r="B6361" i="6"/>
  <c r="B6362" i="6"/>
  <c r="B6363" i="6"/>
  <c r="B6364" i="6"/>
  <c r="B6365" i="6"/>
  <c r="B6366" i="6"/>
  <c r="B6367" i="6"/>
  <c r="B6368" i="6"/>
  <c r="B6369" i="6"/>
  <c r="B6370" i="6"/>
  <c r="B6371" i="6"/>
  <c r="B6372" i="6"/>
  <c r="B6373" i="6"/>
  <c r="B6374" i="6"/>
  <c r="B6375" i="6"/>
  <c r="B6376" i="6"/>
  <c r="B6377" i="6"/>
  <c r="B6378" i="6"/>
  <c r="B6379" i="6"/>
  <c r="B6380" i="6"/>
  <c r="B6381" i="6"/>
  <c r="B6382" i="6"/>
  <c r="B6383" i="6"/>
  <c r="B6384" i="6"/>
  <c r="B6385" i="6"/>
  <c r="B6386" i="6"/>
  <c r="B6387" i="6"/>
  <c r="B6388" i="6"/>
  <c r="B6389" i="6"/>
  <c r="B6390" i="6"/>
  <c r="B6391" i="6"/>
  <c r="B6392" i="6"/>
  <c r="B6393" i="6"/>
  <c r="B6394" i="6"/>
  <c r="B6395" i="6"/>
  <c r="B6396" i="6"/>
  <c r="B6397" i="6"/>
  <c r="B6398" i="6"/>
  <c r="B6399" i="6"/>
  <c r="B6400" i="6"/>
  <c r="B6401" i="6"/>
  <c r="B6402" i="6"/>
  <c r="B6403" i="6"/>
  <c r="B6404" i="6"/>
  <c r="B6405" i="6"/>
  <c r="B6406" i="6"/>
  <c r="B6407" i="6"/>
  <c r="B6408" i="6"/>
  <c r="B6409" i="6"/>
  <c r="B6410" i="6"/>
  <c r="B6411" i="6"/>
  <c r="B6412" i="6"/>
  <c r="B6413" i="6"/>
  <c r="B6414" i="6"/>
  <c r="B6415" i="6"/>
  <c r="B6416" i="6"/>
  <c r="B6417" i="6"/>
  <c r="B6418" i="6"/>
  <c r="B6419" i="6"/>
  <c r="B6420" i="6"/>
  <c r="B6421" i="6"/>
  <c r="B6422" i="6"/>
  <c r="B6423" i="6"/>
  <c r="B6424" i="6"/>
  <c r="B6425" i="6"/>
  <c r="B6426" i="6"/>
  <c r="B6427" i="6"/>
  <c r="B6428" i="6"/>
  <c r="B6429" i="6"/>
  <c r="B6430" i="6"/>
  <c r="B6431" i="6"/>
  <c r="B6432" i="6"/>
  <c r="B6433" i="6"/>
  <c r="B6434" i="6"/>
  <c r="B6435" i="6"/>
  <c r="B6436" i="6"/>
  <c r="B6437" i="6"/>
  <c r="B6438" i="6"/>
  <c r="B6439" i="6"/>
  <c r="B6440" i="6"/>
  <c r="B6441" i="6"/>
  <c r="B6442" i="6"/>
  <c r="B6443" i="6"/>
  <c r="B6444" i="6"/>
  <c r="B6445" i="6"/>
  <c r="B6446" i="6"/>
  <c r="B6447" i="6"/>
  <c r="B6448" i="6"/>
  <c r="B6449" i="6"/>
  <c r="B6450" i="6"/>
  <c r="B6451" i="6"/>
  <c r="B6452" i="6"/>
  <c r="B6453" i="6"/>
  <c r="B6454" i="6"/>
  <c r="B6455" i="6"/>
  <c r="B6456" i="6"/>
  <c r="B6457" i="6"/>
  <c r="B6458" i="6"/>
  <c r="B6459" i="6"/>
  <c r="B6460" i="6"/>
  <c r="B6461" i="6"/>
  <c r="B6462" i="6"/>
  <c r="B6463" i="6"/>
  <c r="B6464" i="6"/>
  <c r="B6465" i="6"/>
  <c r="B6466" i="6"/>
  <c r="B6467" i="6"/>
  <c r="B6468" i="6"/>
  <c r="B6469" i="6"/>
  <c r="B6470" i="6"/>
  <c r="B6471" i="6"/>
  <c r="B6472" i="6"/>
  <c r="B6473" i="6"/>
  <c r="B6474" i="6"/>
  <c r="B6475" i="6"/>
  <c r="B6476" i="6"/>
  <c r="B6477" i="6"/>
  <c r="B6478" i="6"/>
  <c r="B6479" i="6"/>
  <c r="B6480" i="6"/>
  <c r="B6481" i="6"/>
  <c r="B6482" i="6"/>
  <c r="B6483" i="6"/>
  <c r="B6484" i="6"/>
  <c r="B6485" i="6"/>
  <c r="B6486" i="6"/>
  <c r="B6487" i="6"/>
  <c r="B6488" i="6"/>
  <c r="B6489" i="6"/>
  <c r="B6490" i="6"/>
  <c r="B6491" i="6"/>
  <c r="B6492" i="6"/>
  <c r="B6493" i="6"/>
  <c r="B6494" i="6"/>
  <c r="B6495" i="6"/>
  <c r="B6496" i="6"/>
  <c r="B6497" i="6"/>
  <c r="B6498" i="6"/>
  <c r="B6499" i="6"/>
  <c r="B6500" i="6"/>
  <c r="B6501" i="6"/>
  <c r="B6502" i="6"/>
  <c r="B6503" i="6"/>
  <c r="B6504" i="6"/>
  <c r="B6505" i="6"/>
  <c r="B6506" i="6"/>
  <c r="B6507" i="6"/>
  <c r="B6508" i="6"/>
  <c r="B6509" i="6"/>
  <c r="B6510" i="6"/>
  <c r="B6511" i="6"/>
  <c r="B6512" i="6"/>
  <c r="B6513" i="6"/>
  <c r="B6514" i="6"/>
  <c r="B6515" i="6"/>
  <c r="B6516" i="6"/>
  <c r="B6517" i="6"/>
  <c r="B6518" i="6"/>
  <c r="B6519" i="6"/>
  <c r="B6520" i="6"/>
  <c r="B6521" i="6"/>
  <c r="B6522" i="6"/>
  <c r="B6523" i="6"/>
  <c r="B6524" i="6"/>
  <c r="B6525" i="6"/>
  <c r="B6526" i="6"/>
  <c r="B6527" i="6"/>
  <c r="B6528" i="6"/>
  <c r="B6529" i="6"/>
  <c r="B6530" i="6"/>
  <c r="B6531" i="6"/>
  <c r="B6532" i="6"/>
  <c r="B6533" i="6"/>
  <c r="B6534" i="6"/>
  <c r="B6535" i="6"/>
  <c r="B6536" i="6"/>
  <c r="B6537" i="6"/>
  <c r="B6538" i="6"/>
  <c r="B6539" i="6"/>
  <c r="B6540" i="6"/>
  <c r="B6541" i="6"/>
  <c r="B6542" i="6"/>
  <c r="B6543" i="6"/>
  <c r="B6544" i="6"/>
  <c r="B6545" i="6"/>
  <c r="B6546" i="6"/>
  <c r="B6547" i="6"/>
  <c r="B6548" i="6"/>
  <c r="B6549" i="6"/>
  <c r="B6550" i="6"/>
  <c r="B6551" i="6"/>
  <c r="B6552" i="6"/>
  <c r="B6553" i="6"/>
  <c r="B6554" i="6"/>
  <c r="B6555" i="6"/>
  <c r="B6556" i="6"/>
  <c r="B6557" i="6"/>
  <c r="B6558" i="6"/>
  <c r="B6559" i="6"/>
  <c r="B6560" i="6"/>
  <c r="B6561" i="6"/>
  <c r="B6562" i="6"/>
  <c r="B6563" i="6"/>
  <c r="B6564" i="6"/>
  <c r="B6565" i="6"/>
  <c r="B6566" i="6"/>
  <c r="B6567" i="6"/>
  <c r="B6568" i="6"/>
  <c r="B6569" i="6"/>
  <c r="B6570" i="6"/>
  <c r="B6571" i="6"/>
  <c r="B6572" i="6"/>
  <c r="B6573" i="6"/>
  <c r="B6574" i="6"/>
  <c r="B6575" i="6"/>
  <c r="B6576" i="6"/>
  <c r="B6577" i="6"/>
  <c r="B6578" i="6"/>
  <c r="B6579" i="6"/>
  <c r="B6580" i="6"/>
  <c r="B6581" i="6"/>
  <c r="B6582" i="6"/>
  <c r="B6583" i="6"/>
  <c r="B6584" i="6"/>
  <c r="B6585" i="6"/>
  <c r="B6586" i="6"/>
  <c r="B6587" i="6"/>
  <c r="B6588" i="6"/>
  <c r="B6589" i="6"/>
  <c r="B6590" i="6"/>
  <c r="B6591" i="6"/>
  <c r="B6592" i="6"/>
  <c r="B6593" i="6"/>
  <c r="B6594" i="6"/>
  <c r="B6595" i="6"/>
  <c r="B6596" i="6"/>
  <c r="B6597" i="6"/>
  <c r="B6598" i="6"/>
  <c r="B6599" i="6"/>
  <c r="B6600" i="6"/>
  <c r="B6601" i="6"/>
  <c r="B6602" i="6"/>
  <c r="B6603" i="6"/>
  <c r="B6604" i="6"/>
  <c r="B6605" i="6"/>
  <c r="B6606" i="6"/>
  <c r="B6607" i="6"/>
  <c r="B6608" i="6"/>
  <c r="B6609" i="6"/>
  <c r="B6610" i="6"/>
  <c r="B6611" i="6"/>
  <c r="B6612" i="6"/>
  <c r="B6613" i="6"/>
  <c r="B6614" i="6"/>
  <c r="B6615" i="6"/>
  <c r="B6616" i="6"/>
  <c r="B6617" i="6"/>
  <c r="B6618" i="6"/>
  <c r="B6619" i="6"/>
  <c r="B6620" i="6"/>
  <c r="B6621" i="6"/>
  <c r="B6622" i="6"/>
  <c r="B6623" i="6"/>
  <c r="B6624" i="6"/>
  <c r="B6625" i="6"/>
  <c r="B6626" i="6"/>
  <c r="B6627" i="6"/>
  <c r="B6628" i="6"/>
  <c r="B6629" i="6"/>
  <c r="B6630" i="6"/>
  <c r="B6631" i="6"/>
  <c r="B6632" i="6"/>
  <c r="B6633" i="6"/>
  <c r="B6634" i="6"/>
  <c r="B6635" i="6"/>
  <c r="B6636" i="6"/>
  <c r="B6637" i="6"/>
  <c r="B6638" i="6"/>
  <c r="B6639" i="6"/>
  <c r="B6640" i="6"/>
  <c r="B6641" i="6"/>
  <c r="B6642" i="6"/>
  <c r="B6643" i="6"/>
  <c r="B6644" i="6"/>
  <c r="B6645" i="6"/>
  <c r="B6646" i="6"/>
  <c r="B6647" i="6"/>
  <c r="B6648" i="6"/>
  <c r="B6649" i="6"/>
  <c r="B6650" i="6"/>
  <c r="B6651" i="6"/>
  <c r="B6652" i="6"/>
  <c r="B6653" i="6"/>
  <c r="B6654" i="6"/>
  <c r="B6655" i="6"/>
  <c r="B6656" i="6"/>
  <c r="B6657" i="6"/>
  <c r="B6658" i="6"/>
  <c r="B6659" i="6"/>
  <c r="B6660" i="6"/>
  <c r="B6661" i="6"/>
  <c r="B6662" i="6"/>
  <c r="B6663" i="6"/>
  <c r="B6664" i="6"/>
  <c r="B6665" i="6"/>
  <c r="B6666" i="6"/>
  <c r="B6667" i="6"/>
  <c r="B6668" i="6"/>
  <c r="B6669" i="6"/>
  <c r="B6670" i="6"/>
  <c r="B6671" i="6"/>
  <c r="B6672" i="6"/>
  <c r="B6673" i="6"/>
  <c r="B6674" i="6"/>
  <c r="B6675" i="6"/>
  <c r="B6676" i="6"/>
  <c r="B6677" i="6"/>
  <c r="B6678" i="6"/>
  <c r="B6679" i="6"/>
  <c r="B6680" i="6"/>
  <c r="B6681" i="6"/>
  <c r="B6682" i="6"/>
  <c r="B6683" i="6"/>
  <c r="B6684" i="6"/>
  <c r="B6685" i="6"/>
  <c r="B6686" i="6"/>
  <c r="B6687" i="6"/>
  <c r="B6688" i="6"/>
  <c r="B6689" i="6"/>
  <c r="B6690" i="6"/>
  <c r="B6691" i="6"/>
  <c r="B6692" i="6"/>
  <c r="B6693" i="6"/>
  <c r="B6694" i="6"/>
  <c r="B6695" i="6"/>
  <c r="B6696" i="6"/>
  <c r="B6697" i="6"/>
  <c r="B6698" i="6"/>
  <c r="B6699" i="6"/>
  <c r="B6700" i="6"/>
  <c r="B6701" i="6"/>
  <c r="B6702" i="6"/>
  <c r="B6703" i="6"/>
  <c r="B6704" i="6"/>
  <c r="B6705" i="6"/>
  <c r="B6706" i="6"/>
  <c r="B6707" i="6"/>
  <c r="B6708" i="6"/>
  <c r="B6709" i="6"/>
  <c r="B6710" i="6"/>
  <c r="B6711" i="6"/>
  <c r="B6712" i="6"/>
  <c r="B6713" i="6"/>
  <c r="B6714" i="6"/>
  <c r="B6715" i="6"/>
  <c r="B6716" i="6"/>
  <c r="B6717" i="6"/>
  <c r="B6718" i="6"/>
  <c r="B6719" i="6"/>
  <c r="B6720" i="6"/>
  <c r="B6721" i="6"/>
  <c r="B6722" i="6"/>
  <c r="B6723" i="6"/>
  <c r="B6724" i="6"/>
  <c r="B6725" i="6"/>
  <c r="B6726" i="6"/>
  <c r="B6727" i="6"/>
  <c r="B6728" i="6"/>
  <c r="B6729" i="6"/>
  <c r="B6730" i="6"/>
  <c r="B6731" i="6"/>
  <c r="B6732" i="6"/>
  <c r="B6733" i="6"/>
  <c r="B6734" i="6"/>
  <c r="B6735" i="6"/>
  <c r="B6736" i="6"/>
  <c r="B6737" i="6"/>
  <c r="B6738" i="6"/>
  <c r="B6739" i="6"/>
  <c r="B6740" i="6"/>
  <c r="B6741" i="6"/>
  <c r="B6742" i="6"/>
  <c r="B6743" i="6"/>
  <c r="B6744" i="6"/>
  <c r="B6745" i="6"/>
  <c r="B6746" i="6"/>
  <c r="B6747" i="6"/>
  <c r="B6748" i="6"/>
  <c r="B6749" i="6"/>
  <c r="B6750" i="6"/>
  <c r="B6751" i="6"/>
  <c r="B6752" i="6"/>
  <c r="B6753" i="6"/>
  <c r="B6754" i="6"/>
  <c r="B6755" i="6"/>
  <c r="B6756" i="6"/>
  <c r="B6757" i="6"/>
  <c r="B6758" i="6"/>
  <c r="B6759" i="6"/>
  <c r="B6760" i="6"/>
  <c r="B6761" i="6"/>
  <c r="B6762" i="6"/>
  <c r="B6763" i="6"/>
  <c r="B6764" i="6"/>
  <c r="B6765" i="6"/>
  <c r="B6766" i="6"/>
  <c r="B6767" i="6"/>
  <c r="B6768" i="6"/>
  <c r="B6769" i="6"/>
  <c r="B6770" i="6"/>
  <c r="B6771" i="6"/>
  <c r="B6772" i="6"/>
  <c r="B6773" i="6"/>
  <c r="B6774" i="6"/>
  <c r="B6775" i="6"/>
  <c r="B6776" i="6"/>
  <c r="B6777" i="6"/>
  <c r="B6778" i="6"/>
  <c r="B6779" i="6"/>
  <c r="B6780" i="6"/>
  <c r="B6781" i="6"/>
  <c r="B6782" i="6"/>
  <c r="B6783" i="6"/>
  <c r="B6784" i="6"/>
  <c r="B6785" i="6"/>
  <c r="B6786" i="6"/>
  <c r="B6787" i="6"/>
  <c r="B6788" i="6"/>
  <c r="B6789" i="6"/>
  <c r="B6790" i="6"/>
  <c r="B6791" i="6"/>
  <c r="B6792" i="6"/>
  <c r="B6793" i="6"/>
  <c r="B6794" i="6"/>
  <c r="B6795" i="6"/>
  <c r="B6796" i="6"/>
  <c r="B6797" i="6"/>
  <c r="B6798" i="6"/>
  <c r="B6799" i="6"/>
  <c r="B6800" i="6"/>
  <c r="B6801" i="6"/>
  <c r="B6802" i="6"/>
  <c r="B6803" i="6"/>
  <c r="B6804" i="6"/>
  <c r="B6805" i="6"/>
  <c r="B6806" i="6"/>
  <c r="B6807" i="6"/>
  <c r="B6808" i="6"/>
  <c r="B6809" i="6"/>
  <c r="B6810" i="6"/>
  <c r="B6811" i="6"/>
  <c r="B6812" i="6"/>
  <c r="B6813" i="6"/>
  <c r="B6814" i="6"/>
  <c r="B6815" i="6"/>
  <c r="B6816" i="6"/>
  <c r="B6817" i="6"/>
  <c r="B6818" i="6"/>
  <c r="B6819" i="6"/>
  <c r="B6820" i="6"/>
  <c r="B6821" i="6"/>
  <c r="B6822" i="6"/>
  <c r="B6823" i="6"/>
  <c r="B6824" i="6"/>
  <c r="B6825" i="6"/>
  <c r="B6826" i="6"/>
  <c r="B6827" i="6"/>
  <c r="B6828" i="6"/>
  <c r="B6829" i="6"/>
  <c r="B6830" i="6"/>
  <c r="B6831" i="6"/>
  <c r="B6832" i="6"/>
  <c r="B6833" i="6"/>
  <c r="B6834" i="6"/>
  <c r="B6835" i="6"/>
  <c r="B6836" i="6"/>
  <c r="B6837" i="6"/>
  <c r="B6838" i="6"/>
  <c r="B6839" i="6"/>
  <c r="B6840" i="6"/>
  <c r="B6841" i="6"/>
  <c r="B6842" i="6"/>
  <c r="B6843" i="6"/>
  <c r="B6844" i="6"/>
  <c r="B6845" i="6"/>
  <c r="B6846" i="6"/>
  <c r="B6847" i="6"/>
  <c r="B6848" i="6"/>
  <c r="B6849" i="6"/>
  <c r="B6850" i="6"/>
  <c r="B6851" i="6"/>
  <c r="B6852" i="6"/>
  <c r="B6853" i="6"/>
  <c r="B6854" i="6"/>
  <c r="B6855" i="6"/>
  <c r="B6856" i="6"/>
  <c r="B6857" i="6"/>
  <c r="B6858" i="6"/>
  <c r="B6859" i="6"/>
  <c r="B6860" i="6"/>
  <c r="B6861" i="6"/>
  <c r="B6862" i="6"/>
  <c r="B6863" i="6"/>
  <c r="B6864" i="6"/>
  <c r="B6865" i="6"/>
  <c r="B6866" i="6"/>
  <c r="B6867" i="6"/>
  <c r="B6868" i="6"/>
  <c r="B6869" i="6"/>
  <c r="B6870" i="6"/>
  <c r="B6871" i="6"/>
  <c r="B6872" i="6"/>
  <c r="B6873" i="6"/>
  <c r="B6874" i="6"/>
  <c r="B6875" i="6"/>
  <c r="B6876" i="6"/>
  <c r="B6877" i="6"/>
  <c r="B6878" i="6"/>
  <c r="B6879" i="6"/>
  <c r="B6880" i="6"/>
  <c r="B6881" i="6"/>
  <c r="B6882" i="6"/>
  <c r="B6883" i="6"/>
  <c r="B6884" i="6"/>
  <c r="B6885" i="6"/>
  <c r="B6886" i="6"/>
  <c r="B6887" i="6"/>
  <c r="B6888" i="6"/>
  <c r="B6889" i="6"/>
  <c r="B6890" i="6"/>
  <c r="B6891" i="6"/>
  <c r="B6892" i="6"/>
  <c r="B6893" i="6"/>
  <c r="B6894" i="6"/>
  <c r="B6895" i="6"/>
  <c r="B6896" i="6"/>
  <c r="B6897" i="6"/>
  <c r="B6898" i="6"/>
  <c r="B6899" i="6"/>
  <c r="B6900" i="6"/>
  <c r="B6901" i="6"/>
  <c r="B6902" i="6"/>
  <c r="B6903" i="6"/>
  <c r="B6904" i="6"/>
  <c r="B6905" i="6"/>
  <c r="B6906" i="6"/>
  <c r="B6907" i="6"/>
  <c r="B6908" i="6"/>
  <c r="B6909" i="6"/>
  <c r="B6910" i="6"/>
  <c r="B6911" i="6"/>
  <c r="B6912" i="6"/>
  <c r="B6913" i="6"/>
  <c r="B6914" i="6"/>
  <c r="B6915" i="6"/>
  <c r="B6916" i="6"/>
  <c r="B6917" i="6"/>
  <c r="B6918" i="6"/>
  <c r="B6919" i="6"/>
  <c r="B6920" i="6"/>
  <c r="B6921" i="6"/>
  <c r="B6922" i="6"/>
  <c r="B6923" i="6"/>
  <c r="B6924" i="6"/>
  <c r="B6925" i="6"/>
  <c r="B6926" i="6"/>
  <c r="B6927" i="6"/>
  <c r="B6928" i="6"/>
  <c r="B6929" i="6"/>
  <c r="B6930" i="6"/>
  <c r="B6931" i="6"/>
  <c r="B6932" i="6"/>
  <c r="B6933" i="6"/>
  <c r="B6934" i="6"/>
  <c r="B6935" i="6"/>
  <c r="B6936" i="6"/>
  <c r="B6937" i="6"/>
  <c r="B6938" i="6"/>
  <c r="B6939" i="6"/>
  <c r="B6940" i="6"/>
  <c r="B6941" i="6"/>
  <c r="B6942" i="6"/>
  <c r="B6943" i="6"/>
  <c r="B6944" i="6"/>
  <c r="B6945" i="6"/>
  <c r="B6946" i="6"/>
  <c r="B6947" i="6"/>
  <c r="B6948" i="6"/>
  <c r="B6949" i="6"/>
  <c r="B6950" i="6"/>
  <c r="B6951" i="6"/>
  <c r="B6952" i="6"/>
  <c r="B6953" i="6"/>
  <c r="B6954" i="6"/>
  <c r="B6955" i="6"/>
  <c r="B6956" i="6"/>
  <c r="B6957" i="6"/>
  <c r="B6958" i="6"/>
  <c r="B6959" i="6"/>
  <c r="B6960" i="6"/>
  <c r="B6961" i="6"/>
  <c r="B6962" i="6"/>
  <c r="B6963" i="6"/>
  <c r="B6964" i="6"/>
  <c r="B6965" i="6"/>
  <c r="B6966" i="6"/>
  <c r="B6967" i="6"/>
  <c r="B6968" i="6"/>
  <c r="B6969" i="6"/>
  <c r="B6970" i="6"/>
  <c r="B6971" i="6"/>
  <c r="B6972" i="6"/>
  <c r="B6973" i="6"/>
  <c r="B6974" i="6"/>
  <c r="B6975" i="6"/>
  <c r="B6976" i="6"/>
  <c r="B6977" i="6"/>
  <c r="B6978" i="6"/>
  <c r="B6979" i="6"/>
  <c r="B6980" i="6"/>
  <c r="B6981" i="6"/>
  <c r="B6982" i="6"/>
  <c r="B6983" i="6"/>
  <c r="B6984" i="6"/>
  <c r="B6985" i="6"/>
  <c r="B6986" i="6"/>
  <c r="B6987" i="6"/>
  <c r="B6988" i="6"/>
  <c r="B6989" i="6"/>
  <c r="B6990" i="6"/>
  <c r="B6991" i="6"/>
  <c r="B6992" i="6"/>
  <c r="B6993" i="6"/>
  <c r="B6994" i="6"/>
  <c r="B6995" i="6"/>
  <c r="B6996" i="6"/>
  <c r="B6997" i="6"/>
  <c r="B6998" i="6"/>
  <c r="B6999" i="6"/>
  <c r="B7000" i="6"/>
  <c r="B7001" i="6"/>
  <c r="B7002" i="6"/>
  <c r="B7003" i="6"/>
  <c r="B7004" i="6"/>
  <c r="B7005" i="6"/>
  <c r="B7006" i="6"/>
  <c r="B7007" i="6"/>
  <c r="B7008" i="6"/>
  <c r="B7009" i="6"/>
  <c r="B7010" i="6"/>
  <c r="B7011" i="6"/>
  <c r="B7012" i="6"/>
  <c r="B7013" i="6"/>
  <c r="B7014" i="6"/>
  <c r="B7015" i="6"/>
  <c r="B7016" i="6"/>
  <c r="B7017" i="6"/>
  <c r="B7018" i="6"/>
  <c r="B7019" i="6"/>
  <c r="B7020" i="6"/>
  <c r="B7021" i="6"/>
  <c r="B7022" i="6"/>
  <c r="B7023" i="6"/>
  <c r="B7024" i="6"/>
  <c r="B7025" i="6"/>
  <c r="B7026" i="6"/>
  <c r="B7027" i="6"/>
  <c r="B7028" i="6"/>
  <c r="B7029" i="6"/>
  <c r="B7030" i="6"/>
  <c r="B7031" i="6"/>
  <c r="B7032" i="6"/>
  <c r="B7033" i="6"/>
  <c r="B7034" i="6"/>
  <c r="B7035" i="6"/>
  <c r="B7036" i="6"/>
  <c r="B7037" i="6"/>
  <c r="B7038" i="6"/>
  <c r="B7039" i="6"/>
  <c r="B7040" i="6"/>
  <c r="B7041" i="6"/>
  <c r="B7042" i="6"/>
  <c r="B7043" i="6"/>
  <c r="B7044" i="6"/>
  <c r="B7045" i="6"/>
  <c r="B7046" i="6"/>
  <c r="B7047" i="6"/>
  <c r="B7048" i="6"/>
  <c r="B7049" i="6"/>
  <c r="B7050" i="6"/>
  <c r="B7051" i="6"/>
  <c r="B7052" i="6"/>
  <c r="B7053" i="6"/>
  <c r="B7054" i="6"/>
  <c r="B7055" i="6"/>
  <c r="B7056" i="6"/>
  <c r="B7057" i="6"/>
  <c r="B7058" i="6"/>
  <c r="B7059" i="6"/>
  <c r="B7060" i="6"/>
  <c r="B7061" i="6"/>
  <c r="B7062" i="6"/>
  <c r="B7063" i="6"/>
  <c r="B7064" i="6"/>
  <c r="B7065" i="6"/>
  <c r="B7066" i="6"/>
  <c r="B7067" i="6"/>
  <c r="B7068" i="6"/>
  <c r="B7069" i="6"/>
  <c r="B7070" i="6"/>
  <c r="B7071" i="6"/>
  <c r="B7072" i="6"/>
  <c r="B7073" i="6"/>
  <c r="B7074" i="6"/>
  <c r="B7075" i="6"/>
  <c r="B7076" i="6"/>
  <c r="B7077" i="6"/>
  <c r="B7078" i="6"/>
  <c r="B7079" i="6"/>
  <c r="B7080" i="6"/>
  <c r="B7081" i="6"/>
  <c r="B7082" i="6"/>
  <c r="B7083" i="6"/>
  <c r="B7084" i="6"/>
  <c r="B7085" i="6"/>
  <c r="B7086" i="6"/>
  <c r="B7087" i="6"/>
  <c r="B7088" i="6"/>
  <c r="B7089" i="6"/>
  <c r="B7090" i="6"/>
  <c r="B7091" i="6"/>
  <c r="B7092" i="6"/>
  <c r="B7093" i="6"/>
  <c r="B7094" i="6"/>
  <c r="B7095" i="6"/>
  <c r="B7096" i="6"/>
  <c r="B7097" i="6"/>
  <c r="B7098" i="6"/>
  <c r="B7099" i="6"/>
  <c r="B7100" i="6"/>
  <c r="B7101" i="6"/>
  <c r="B7102" i="6"/>
  <c r="B7103" i="6"/>
  <c r="B7104" i="6"/>
  <c r="B7105" i="6"/>
  <c r="B7106" i="6"/>
  <c r="B7107" i="6"/>
  <c r="B7108" i="6"/>
  <c r="B7109" i="6"/>
  <c r="B7110" i="6"/>
  <c r="B7111" i="6"/>
  <c r="B7112" i="6"/>
  <c r="B7113" i="6"/>
  <c r="B7114" i="6"/>
  <c r="B7115" i="6"/>
  <c r="B7116" i="6"/>
  <c r="B7117" i="6"/>
  <c r="B7118" i="6"/>
  <c r="B7119" i="6"/>
  <c r="B7120" i="6"/>
  <c r="B7121" i="6"/>
  <c r="B7122" i="6"/>
  <c r="B7123" i="6"/>
  <c r="B7124" i="6"/>
  <c r="B7125" i="6"/>
  <c r="B7126" i="6"/>
  <c r="B7127" i="6"/>
  <c r="B7128" i="6"/>
  <c r="B7129" i="6"/>
  <c r="B7130" i="6"/>
  <c r="B7131" i="6"/>
  <c r="B7132" i="6"/>
  <c r="B7133" i="6"/>
  <c r="B7134" i="6"/>
  <c r="B7135" i="6"/>
  <c r="B7136" i="6"/>
  <c r="B7137" i="6"/>
  <c r="B7138" i="6"/>
  <c r="B7139" i="6"/>
  <c r="B7140" i="6"/>
  <c r="B7141" i="6"/>
  <c r="B7142" i="6"/>
  <c r="B7143" i="6"/>
  <c r="B7144" i="6"/>
  <c r="B7145" i="6"/>
  <c r="B7146" i="6"/>
  <c r="B7147" i="6"/>
  <c r="B7148" i="6"/>
  <c r="B7149" i="6"/>
  <c r="B7150" i="6"/>
  <c r="B7151" i="6"/>
  <c r="B7152" i="6"/>
  <c r="B7153" i="6"/>
  <c r="B7154" i="6"/>
  <c r="B7155" i="6"/>
  <c r="B7156" i="6"/>
  <c r="B7157" i="6"/>
  <c r="B7158" i="6"/>
  <c r="B7159" i="6"/>
  <c r="B7160" i="6"/>
  <c r="B7161" i="6"/>
  <c r="B7162" i="6"/>
  <c r="B7163" i="6"/>
  <c r="B7164" i="6"/>
  <c r="B7165" i="6"/>
  <c r="B7166" i="6"/>
  <c r="B7167" i="6"/>
  <c r="B7168" i="6"/>
  <c r="B7169" i="6"/>
  <c r="B7170" i="6"/>
  <c r="B7171" i="6"/>
  <c r="B7172" i="6"/>
  <c r="B7173" i="6"/>
  <c r="B7174" i="6"/>
  <c r="B7175" i="6"/>
  <c r="B7176" i="6"/>
  <c r="B7177" i="6"/>
  <c r="B7178" i="6"/>
  <c r="B7179" i="6"/>
  <c r="B7180" i="6"/>
  <c r="B7181" i="6"/>
  <c r="B7182" i="6"/>
  <c r="B7183" i="6"/>
  <c r="B7184" i="6"/>
  <c r="B7185" i="6"/>
  <c r="B7186" i="6"/>
  <c r="B7187" i="6"/>
  <c r="B7188" i="6"/>
  <c r="B7189" i="6"/>
  <c r="B7190" i="6"/>
  <c r="B7191" i="6"/>
  <c r="B7192" i="6"/>
  <c r="B7193" i="6"/>
  <c r="B7194" i="6"/>
  <c r="B7195" i="6"/>
  <c r="B7196" i="6"/>
  <c r="B7197" i="6"/>
  <c r="B7198" i="6"/>
  <c r="B7199" i="6"/>
  <c r="B7200" i="6"/>
  <c r="B7201" i="6"/>
  <c r="B7202" i="6"/>
  <c r="B7203" i="6"/>
  <c r="B7204" i="6"/>
  <c r="B7205" i="6"/>
  <c r="B7206" i="6"/>
  <c r="B7207" i="6"/>
  <c r="B7208" i="6"/>
  <c r="B7209" i="6"/>
  <c r="B7210" i="6"/>
  <c r="B7211" i="6"/>
  <c r="B7212" i="6"/>
  <c r="B7213" i="6"/>
  <c r="B7214" i="6"/>
  <c r="B7215" i="6"/>
  <c r="B7216" i="6"/>
  <c r="B7217" i="6"/>
  <c r="B7218" i="6"/>
  <c r="B7219" i="6"/>
  <c r="B7220" i="6"/>
  <c r="B7221" i="6"/>
  <c r="B7222" i="6"/>
  <c r="B7223" i="6"/>
  <c r="B7224" i="6"/>
  <c r="B7225" i="6"/>
  <c r="B7226" i="6"/>
  <c r="B7227" i="6"/>
  <c r="B7228" i="6"/>
  <c r="B7229" i="6"/>
  <c r="B7230" i="6"/>
  <c r="B7231" i="6"/>
  <c r="B7232" i="6"/>
  <c r="B7233" i="6"/>
  <c r="B7234" i="6"/>
  <c r="B7235" i="6"/>
  <c r="B7236" i="6"/>
  <c r="B7237" i="6"/>
  <c r="B7238" i="6"/>
  <c r="B7239" i="6"/>
  <c r="B7240" i="6"/>
  <c r="B7241" i="6"/>
  <c r="B7242" i="6"/>
  <c r="B7243" i="6"/>
  <c r="B7244" i="6"/>
  <c r="B7245" i="6"/>
  <c r="B7246" i="6"/>
  <c r="B7247" i="6"/>
  <c r="B7248" i="6"/>
  <c r="B7249" i="6"/>
  <c r="B7250" i="6"/>
  <c r="B7251" i="6"/>
  <c r="B7252" i="6"/>
  <c r="B7253" i="6"/>
  <c r="B7254" i="6"/>
  <c r="B7255" i="6"/>
  <c r="B7256" i="6"/>
  <c r="B7257" i="6"/>
  <c r="B7258" i="6"/>
  <c r="B7259" i="6"/>
  <c r="B7260" i="6"/>
  <c r="B7261" i="6"/>
  <c r="B7262" i="6"/>
  <c r="B7263" i="6"/>
  <c r="B7264" i="6"/>
  <c r="B7265" i="6"/>
  <c r="B7266" i="6"/>
  <c r="B7267" i="6"/>
  <c r="B7268" i="6"/>
  <c r="B7269" i="6"/>
  <c r="B7270" i="6"/>
  <c r="B7271" i="6"/>
  <c r="B7272" i="6"/>
  <c r="B7273" i="6"/>
  <c r="B7274" i="6"/>
  <c r="B7275" i="6"/>
  <c r="B7276" i="6"/>
  <c r="B7277" i="6"/>
  <c r="B7278" i="6"/>
  <c r="B7279" i="6"/>
  <c r="B7280" i="6"/>
  <c r="B7281" i="6"/>
  <c r="B7282" i="6"/>
  <c r="B7283" i="6"/>
  <c r="B7284" i="6"/>
  <c r="B7285" i="6"/>
  <c r="B7286" i="6"/>
  <c r="B7287" i="6"/>
  <c r="B7288" i="6"/>
  <c r="B7289" i="6"/>
  <c r="B7290" i="6"/>
  <c r="B7291" i="6"/>
  <c r="B7292" i="6"/>
  <c r="B7293" i="6"/>
  <c r="B7294" i="6"/>
  <c r="B7295" i="6"/>
  <c r="B7296" i="6"/>
  <c r="B7297" i="6"/>
  <c r="B7298" i="6"/>
  <c r="B7299" i="6"/>
  <c r="B7300" i="6"/>
  <c r="B7301" i="6"/>
  <c r="B7302" i="6"/>
  <c r="B7303" i="6"/>
  <c r="B7304" i="6"/>
  <c r="B7305" i="6"/>
  <c r="B7306" i="6"/>
  <c r="B7307" i="6"/>
  <c r="B7308" i="6"/>
  <c r="B7309" i="6"/>
  <c r="B7310" i="6"/>
  <c r="B7311" i="6"/>
  <c r="B7312" i="6"/>
  <c r="B7313" i="6"/>
  <c r="B7314" i="6"/>
  <c r="B7315" i="6"/>
  <c r="B7316" i="6"/>
  <c r="B7317" i="6"/>
  <c r="B7318" i="6"/>
  <c r="B7319" i="6"/>
  <c r="B7320" i="6"/>
  <c r="B7321" i="6"/>
  <c r="B7322" i="6"/>
  <c r="B7323" i="6"/>
  <c r="B7324" i="6"/>
  <c r="B7325" i="6"/>
  <c r="B7326" i="6"/>
  <c r="B7327" i="6"/>
  <c r="B7328" i="6"/>
  <c r="B7329" i="6"/>
  <c r="B7330" i="6"/>
  <c r="B7331" i="6"/>
  <c r="B7332" i="6"/>
  <c r="B7333" i="6"/>
  <c r="B7334" i="6"/>
  <c r="B7335" i="6"/>
  <c r="B7336" i="6"/>
  <c r="B7337" i="6"/>
  <c r="B7338" i="6"/>
  <c r="B7339" i="6"/>
  <c r="B7340" i="6"/>
  <c r="B7341" i="6"/>
  <c r="B7342" i="6"/>
  <c r="B7343" i="6"/>
  <c r="B7344" i="6"/>
  <c r="B7345" i="6"/>
  <c r="B7346" i="6"/>
  <c r="B7347" i="6"/>
  <c r="B7348" i="6"/>
  <c r="B7349" i="6"/>
  <c r="B7350" i="6"/>
  <c r="B7351" i="6"/>
  <c r="B7352" i="6"/>
  <c r="B7353" i="6"/>
  <c r="B7354" i="6"/>
  <c r="B7355" i="6"/>
  <c r="B7356" i="6"/>
  <c r="B7357" i="6"/>
  <c r="B7358" i="6"/>
  <c r="B7359" i="6"/>
  <c r="B7360" i="6"/>
  <c r="B7361" i="6"/>
  <c r="B7362" i="6"/>
  <c r="B7363" i="6"/>
  <c r="B7364" i="6"/>
  <c r="B7365" i="6"/>
  <c r="B7366" i="6"/>
  <c r="B7367" i="6"/>
  <c r="B7368" i="6"/>
  <c r="B7369" i="6"/>
  <c r="B7370" i="6"/>
  <c r="B7371" i="6"/>
  <c r="B7372" i="6"/>
  <c r="B7373" i="6"/>
  <c r="B7374" i="6"/>
  <c r="B7375" i="6"/>
  <c r="B7376" i="6"/>
  <c r="B7377" i="6"/>
  <c r="B7378" i="6"/>
  <c r="B7379" i="6"/>
  <c r="B7380" i="6"/>
  <c r="B7381" i="6"/>
  <c r="B7382" i="6"/>
  <c r="B7383" i="6"/>
  <c r="B7384" i="6"/>
  <c r="B7385" i="6"/>
  <c r="B7386" i="6"/>
  <c r="B7387" i="6"/>
  <c r="B7388" i="6"/>
  <c r="B7389" i="6"/>
  <c r="B7390" i="6"/>
  <c r="B7391" i="6"/>
  <c r="B7392" i="6"/>
  <c r="B7393" i="6"/>
  <c r="B7394" i="6"/>
  <c r="B7395" i="6"/>
  <c r="B7396" i="6"/>
  <c r="B7397" i="6"/>
  <c r="B7398" i="6"/>
  <c r="B7399" i="6"/>
  <c r="B7400" i="6"/>
  <c r="B7401" i="6"/>
  <c r="B7402" i="6"/>
  <c r="B7403" i="6"/>
  <c r="B7404" i="6"/>
  <c r="B7405" i="6"/>
  <c r="B7406" i="6"/>
  <c r="B7407" i="6"/>
  <c r="B7408" i="6"/>
  <c r="B7409" i="6"/>
  <c r="B7410" i="6"/>
  <c r="B7411" i="6"/>
  <c r="B7412" i="6"/>
  <c r="B7413" i="6"/>
  <c r="B7414" i="6"/>
  <c r="B7415" i="6"/>
  <c r="B7416" i="6"/>
  <c r="B7417" i="6"/>
  <c r="B7418" i="6"/>
  <c r="B7419" i="6"/>
  <c r="B7420" i="6"/>
  <c r="B7421" i="6"/>
  <c r="B7422" i="6"/>
  <c r="B7423" i="6"/>
  <c r="B7424" i="6"/>
  <c r="B7425" i="6"/>
  <c r="B7426" i="6"/>
  <c r="B7427" i="6"/>
  <c r="B7428" i="6"/>
  <c r="B7429" i="6"/>
  <c r="B7430" i="6"/>
  <c r="B7431" i="6"/>
  <c r="B7432" i="6"/>
  <c r="B7433" i="6"/>
  <c r="B7434" i="6"/>
  <c r="B7435" i="6"/>
  <c r="B7436" i="6"/>
  <c r="B7437" i="6"/>
  <c r="B7438" i="6"/>
  <c r="B7439" i="6"/>
  <c r="B7440" i="6"/>
  <c r="B7441" i="6"/>
  <c r="B7442" i="6"/>
  <c r="B7443" i="6"/>
  <c r="B7444" i="6"/>
  <c r="B7445" i="6"/>
  <c r="B7446" i="6"/>
  <c r="B7447" i="6"/>
  <c r="B7448" i="6"/>
  <c r="B7449" i="6"/>
  <c r="B7450" i="6"/>
  <c r="B7451" i="6"/>
  <c r="B7452" i="6"/>
  <c r="B7453" i="6"/>
  <c r="B7454" i="6"/>
  <c r="B7455" i="6"/>
  <c r="B7456" i="6"/>
  <c r="B7457" i="6"/>
  <c r="B7458" i="6"/>
  <c r="B7459" i="6"/>
  <c r="B7460" i="6"/>
  <c r="B7461" i="6"/>
  <c r="B7462" i="6"/>
  <c r="B7463" i="6"/>
  <c r="B7464" i="6"/>
  <c r="B7465" i="6"/>
  <c r="B7466" i="6"/>
  <c r="B7467" i="6"/>
  <c r="B7468" i="6"/>
  <c r="B7469" i="6"/>
  <c r="B7470" i="6"/>
  <c r="B7471" i="6"/>
  <c r="B7472" i="6"/>
  <c r="B7473" i="6"/>
  <c r="B7474" i="6"/>
  <c r="B7475" i="6"/>
  <c r="B7476" i="6"/>
  <c r="B7477" i="6"/>
  <c r="B7478" i="6"/>
  <c r="B7479" i="6"/>
  <c r="B7480" i="6"/>
  <c r="B7481" i="6"/>
  <c r="B7482" i="6"/>
  <c r="B7483" i="6"/>
  <c r="B7484" i="6"/>
  <c r="B7485" i="6"/>
  <c r="B7486" i="6"/>
  <c r="B7487" i="6"/>
  <c r="B7488" i="6"/>
  <c r="B7489" i="6"/>
  <c r="B7490" i="6"/>
  <c r="B7491" i="6"/>
  <c r="B7492" i="6"/>
  <c r="B7493" i="6"/>
  <c r="B7494" i="6"/>
  <c r="B7495" i="6"/>
  <c r="B7496" i="6"/>
  <c r="B7497" i="6"/>
  <c r="B7498" i="6"/>
  <c r="B7499" i="6"/>
  <c r="B7500" i="6"/>
  <c r="B7501" i="6"/>
  <c r="B7502" i="6"/>
  <c r="B7503" i="6"/>
  <c r="B7504" i="6"/>
  <c r="B7505" i="6"/>
  <c r="B7506" i="6"/>
  <c r="B7507" i="6"/>
  <c r="B7508" i="6"/>
  <c r="B7509" i="6"/>
  <c r="B7510" i="6"/>
  <c r="B7511" i="6"/>
  <c r="B7512" i="6"/>
  <c r="B7513" i="6"/>
  <c r="B7514" i="6"/>
  <c r="B7515" i="6"/>
  <c r="B7516" i="6"/>
  <c r="B7517" i="6"/>
  <c r="B7518" i="6"/>
  <c r="B7519" i="6"/>
  <c r="B7520" i="6"/>
  <c r="B7521" i="6"/>
  <c r="B7522" i="6"/>
  <c r="B7523" i="6"/>
  <c r="B7524" i="6"/>
  <c r="B7525" i="6"/>
  <c r="B7526" i="6"/>
  <c r="B7527" i="6"/>
  <c r="B7528" i="6"/>
  <c r="B7529" i="6"/>
  <c r="B7530" i="6"/>
  <c r="B7531" i="6"/>
  <c r="B7532" i="6"/>
  <c r="B7533" i="6"/>
  <c r="B7534" i="6"/>
  <c r="B7535" i="6"/>
  <c r="B7536" i="6"/>
  <c r="B7537" i="6"/>
  <c r="B7538" i="6"/>
  <c r="B7539" i="6"/>
  <c r="B7540" i="6"/>
  <c r="B7541" i="6"/>
  <c r="B7542" i="6"/>
  <c r="B7543" i="6"/>
  <c r="B7544" i="6"/>
  <c r="B7545" i="6"/>
  <c r="B7546" i="6"/>
  <c r="B7547" i="6"/>
  <c r="B7548" i="6"/>
  <c r="B7549" i="6"/>
  <c r="B7550" i="6"/>
  <c r="B7551" i="6"/>
  <c r="B7552" i="6"/>
  <c r="B7553" i="6"/>
  <c r="B7554" i="6"/>
  <c r="B7555" i="6"/>
  <c r="B7556" i="6"/>
  <c r="B7557" i="6"/>
  <c r="B7558" i="6"/>
  <c r="B7559" i="6"/>
  <c r="B7560" i="6"/>
  <c r="B7561" i="6"/>
  <c r="B7562" i="6"/>
  <c r="B7563" i="6"/>
  <c r="B7564" i="6"/>
  <c r="B7565" i="6"/>
  <c r="B7566" i="6"/>
  <c r="B7567" i="6"/>
  <c r="B7568" i="6"/>
  <c r="B7569" i="6"/>
  <c r="B7570" i="6"/>
  <c r="B7571" i="6"/>
  <c r="B7572" i="6"/>
  <c r="B7573" i="6"/>
  <c r="B7574" i="6"/>
  <c r="B7575" i="6"/>
  <c r="B7576" i="6"/>
  <c r="B7577" i="6"/>
  <c r="B7578" i="6"/>
  <c r="B7579" i="6"/>
  <c r="B7580" i="6"/>
  <c r="B7581" i="6"/>
  <c r="B7582" i="6"/>
  <c r="B7583" i="6"/>
  <c r="B7584" i="6"/>
  <c r="B7585" i="6"/>
  <c r="B7586" i="6"/>
  <c r="B7587" i="6"/>
  <c r="B7588" i="6"/>
  <c r="B7589" i="6"/>
  <c r="B7590" i="6"/>
  <c r="B7591" i="6"/>
  <c r="B7592" i="6"/>
  <c r="B7593" i="6"/>
  <c r="B7594" i="6"/>
  <c r="B7595" i="6"/>
  <c r="B7596" i="6"/>
  <c r="B7597" i="6"/>
  <c r="B7598" i="6"/>
  <c r="B7599" i="6"/>
  <c r="B7600" i="6"/>
  <c r="B7601" i="6"/>
  <c r="B7602" i="6"/>
  <c r="B7603" i="6"/>
  <c r="B7604" i="6"/>
  <c r="B7605" i="6"/>
  <c r="B7606" i="6"/>
  <c r="B7607" i="6"/>
  <c r="B7608" i="6"/>
  <c r="B7609" i="6"/>
  <c r="B7610" i="6"/>
  <c r="B7611" i="6"/>
  <c r="B7612" i="6"/>
  <c r="B7613" i="6"/>
  <c r="B7614" i="6"/>
  <c r="B7615" i="6"/>
  <c r="B7616" i="6"/>
  <c r="B7617" i="6"/>
  <c r="B7618" i="6"/>
  <c r="B7619" i="6"/>
  <c r="B7620" i="6"/>
  <c r="B7621" i="6"/>
  <c r="B7622" i="6"/>
  <c r="B7623" i="6"/>
  <c r="B7624" i="6"/>
  <c r="B7625" i="6"/>
  <c r="B7626" i="6"/>
  <c r="B7627" i="6"/>
  <c r="B7628" i="6"/>
  <c r="B7629" i="6"/>
  <c r="B7630" i="6"/>
  <c r="B7631" i="6"/>
  <c r="B7632" i="6"/>
  <c r="B7633" i="6"/>
  <c r="B7634" i="6"/>
  <c r="B7635" i="6"/>
  <c r="B7636" i="6"/>
  <c r="B7637" i="6"/>
  <c r="B7638" i="6"/>
  <c r="B7639" i="6"/>
  <c r="B7640" i="6"/>
  <c r="B7641" i="6"/>
  <c r="B7642" i="6"/>
  <c r="B7643" i="6"/>
  <c r="B7644" i="6"/>
  <c r="B7645" i="6"/>
  <c r="B7646" i="6"/>
  <c r="B7647" i="6"/>
  <c r="B7648" i="6"/>
  <c r="B7649" i="6"/>
  <c r="B7650" i="6"/>
  <c r="B7651" i="6"/>
  <c r="B7652" i="6"/>
  <c r="B7653" i="6"/>
  <c r="B7654" i="6"/>
  <c r="B7655" i="6"/>
  <c r="B7656" i="6"/>
  <c r="B7657" i="6"/>
  <c r="B7658" i="6"/>
  <c r="B7659" i="6"/>
  <c r="B7660" i="6"/>
  <c r="B7661" i="6"/>
  <c r="B7662" i="6"/>
  <c r="B7663" i="6"/>
  <c r="B7664" i="6"/>
  <c r="B7665" i="6"/>
  <c r="B7666" i="6"/>
  <c r="B7667" i="6"/>
  <c r="B7668" i="6"/>
  <c r="B7669" i="6"/>
  <c r="B7670" i="6"/>
  <c r="B7671" i="6"/>
  <c r="B7672" i="6"/>
  <c r="B7673" i="6"/>
  <c r="B7674" i="6"/>
  <c r="B7675" i="6"/>
  <c r="B7676" i="6"/>
  <c r="B7677" i="6"/>
  <c r="B7678" i="6"/>
  <c r="B7679" i="6"/>
  <c r="B7680" i="6"/>
  <c r="B7681" i="6"/>
  <c r="B7682" i="6"/>
  <c r="B7683" i="6"/>
  <c r="B7684" i="6"/>
  <c r="B7685" i="6"/>
  <c r="B7686" i="6"/>
  <c r="B7687" i="6"/>
  <c r="B7688" i="6"/>
  <c r="B7689" i="6"/>
  <c r="B7690" i="6"/>
  <c r="B7691" i="6"/>
  <c r="B7692" i="6"/>
  <c r="B7693" i="6"/>
  <c r="B7694" i="6"/>
  <c r="B7695" i="6"/>
  <c r="B7696" i="6"/>
  <c r="B7697" i="6"/>
  <c r="B7698" i="6"/>
  <c r="B7699" i="6"/>
  <c r="B7700" i="6"/>
  <c r="B7701" i="6"/>
  <c r="B7702" i="6"/>
  <c r="B7703" i="6"/>
  <c r="B7704" i="6"/>
  <c r="B7705" i="6"/>
  <c r="B7706" i="6"/>
  <c r="B7707" i="6"/>
  <c r="B7708" i="6"/>
  <c r="B7709" i="6"/>
  <c r="B7710" i="6"/>
  <c r="B7711" i="6"/>
  <c r="B7712" i="6"/>
  <c r="B7713" i="6"/>
  <c r="B7714" i="6"/>
  <c r="B7715" i="6"/>
  <c r="B7716" i="6"/>
  <c r="B7717" i="6"/>
  <c r="B7718" i="6"/>
  <c r="B7719" i="6"/>
  <c r="B7720" i="6"/>
  <c r="B7721" i="6"/>
  <c r="B7722" i="6"/>
  <c r="B7723" i="6"/>
  <c r="B7724" i="6"/>
  <c r="B7725" i="6"/>
  <c r="B7726" i="6"/>
  <c r="B7727" i="6"/>
  <c r="B7728" i="6"/>
  <c r="B7729" i="6"/>
  <c r="B7730" i="6"/>
  <c r="B7731" i="6"/>
  <c r="B7732" i="6"/>
  <c r="B7733" i="6"/>
  <c r="B7734" i="6"/>
  <c r="B7735" i="6"/>
  <c r="B7736" i="6"/>
  <c r="B7737" i="6"/>
  <c r="B7738" i="6"/>
  <c r="B7739" i="6"/>
  <c r="B7740" i="6"/>
  <c r="B7741" i="6"/>
  <c r="B7742" i="6"/>
  <c r="B7743" i="6"/>
  <c r="B7744" i="6"/>
  <c r="B7745" i="6"/>
  <c r="B7746" i="6"/>
  <c r="B7747" i="6"/>
  <c r="B7748" i="6"/>
  <c r="B7749" i="6"/>
  <c r="B7750" i="6"/>
  <c r="B7751" i="6"/>
  <c r="B7752" i="6"/>
  <c r="B7753" i="6"/>
  <c r="B7754" i="6"/>
  <c r="B7755" i="6"/>
  <c r="B7756" i="6"/>
  <c r="B7757" i="6"/>
  <c r="B7758" i="6"/>
  <c r="B7759" i="6"/>
  <c r="B7760" i="6"/>
  <c r="B7761" i="6"/>
  <c r="B7762" i="6"/>
  <c r="B7763" i="6"/>
  <c r="B7764" i="6"/>
  <c r="B7765" i="6"/>
  <c r="B7766" i="6"/>
  <c r="B7767" i="6"/>
  <c r="B7768" i="6"/>
  <c r="B7769" i="6"/>
  <c r="B7770" i="6"/>
  <c r="B7771" i="6"/>
  <c r="B7772" i="6"/>
  <c r="B7773" i="6"/>
  <c r="B7774" i="6"/>
  <c r="B7775" i="6"/>
  <c r="B7776" i="6"/>
  <c r="B7777" i="6"/>
  <c r="B7778" i="6"/>
  <c r="B7779" i="6"/>
  <c r="B7780" i="6"/>
  <c r="B7781" i="6"/>
  <c r="B7782" i="6"/>
  <c r="B7783" i="6"/>
  <c r="B7784" i="6"/>
  <c r="B7785" i="6"/>
  <c r="B7786" i="6"/>
  <c r="B7787" i="6"/>
  <c r="B7788" i="6"/>
  <c r="B7789" i="6"/>
  <c r="B7790" i="6"/>
  <c r="B7791" i="6"/>
  <c r="B7792" i="6"/>
  <c r="B7793" i="6"/>
  <c r="B7794" i="6"/>
  <c r="B7795" i="6"/>
  <c r="B7796" i="6"/>
  <c r="B7797" i="6"/>
  <c r="B7798" i="6"/>
  <c r="B7799" i="6"/>
  <c r="B7800" i="6"/>
  <c r="B7801" i="6"/>
  <c r="B7802" i="6"/>
  <c r="B7803" i="6"/>
  <c r="B7804" i="6"/>
  <c r="B7805" i="6"/>
  <c r="B7806" i="6"/>
  <c r="B7807" i="6"/>
  <c r="B7808" i="6"/>
  <c r="B7809" i="6"/>
  <c r="B7810" i="6"/>
  <c r="B7811" i="6"/>
  <c r="B7812" i="6"/>
  <c r="B7813" i="6"/>
  <c r="B7814" i="6"/>
  <c r="B7815" i="6"/>
  <c r="B7816" i="6"/>
  <c r="B7817" i="6"/>
  <c r="B7818" i="6"/>
  <c r="B7819" i="6"/>
  <c r="B7820" i="6"/>
  <c r="B7821" i="6"/>
  <c r="B7822" i="6"/>
  <c r="B7823" i="6"/>
  <c r="B7824" i="6"/>
  <c r="B7825" i="6"/>
  <c r="B7826" i="6"/>
  <c r="B7827" i="6"/>
  <c r="B7828" i="6"/>
  <c r="B7829" i="6"/>
  <c r="B7830" i="6"/>
  <c r="B7831" i="6"/>
  <c r="B7832" i="6"/>
  <c r="B7833" i="6"/>
  <c r="B7834" i="6"/>
  <c r="B7835" i="6"/>
  <c r="B7836" i="6"/>
  <c r="B7837" i="6"/>
  <c r="B7838" i="6"/>
  <c r="B7839" i="6"/>
  <c r="B7840" i="6"/>
  <c r="B7841" i="6"/>
  <c r="B7842" i="6"/>
  <c r="B7843" i="6"/>
  <c r="B7844" i="6"/>
  <c r="B7845" i="6"/>
  <c r="B7846" i="6"/>
  <c r="B7847" i="6"/>
  <c r="B7848" i="6"/>
  <c r="B7849" i="6"/>
  <c r="B7850" i="6"/>
  <c r="B7851" i="6"/>
  <c r="B7852" i="6"/>
  <c r="B7853" i="6"/>
  <c r="B7854" i="6"/>
  <c r="B7855" i="6"/>
  <c r="B7856" i="6"/>
  <c r="B7857" i="6"/>
  <c r="B7858" i="6"/>
  <c r="B7859" i="6"/>
  <c r="B7860" i="6"/>
  <c r="B7861" i="6"/>
  <c r="B7862" i="6"/>
  <c r="B7863" i="6"/>
  <c r="B7864" i="6"/>
  <c r="B7865" i="6"/>
  <c r="B7866" i="6"/>
  <c r="B7867" i="6"/>
  <c r="B7868" i="6"/>
  <c r="B7869" i="6"/>
  <c r="B7870" i="6"/>
  <c r="B7871" i="6"/>
  <c r="B7872" i="6"/>
  <c r="B7873" i="6"/>
  <c r="B7874" i="6"/>
  <c r="B7875" i="6"/>
  <c r="B7876" i="6"/>
  <c r="B7877" i="6"/>
  <c r="B7878" i="6"/>
  <c r="B7879" i="6"/>
  <c r="B7880" i="6"/>
  <c r="B7881" i="6"/>
  <c r="B7882" i="6"/>
  <c r="B7883" i="6"/>
  <c r="B7884" i="6"/>
  <c r="B7885" i="6"/>
  <c r="B7886" i="6"/>
  <c r="B7887" i="6"/>
  <c r="B7888" i="6"/>
  <c r="B7889" i="6"/>
  <c r="B7890" i="6"/>
  <c r="B7891" i="6"/>
  <c r="B7892" i="6"/>
  <c r="B7893" i="6"/>
  <c r="B7894" i="6"/>
  <c r="B7895" i="6"/>
  <c r="B7896" i="6"/>
  <c r="B7897" i="6"/>
  <c r="B7898" i="6"/>
  <c r="B7899" i="6"/>
  <c r="B7900" i="6"/>
  <c r="B7901" i="6"/>
  <c r="B7902" i="6"/>
  <c r="B7903" i="6"/>
  <c r="B7904" i="6"/>
  <c r="B7905" i="6"/>
  <c r="B7906" i="6"/>
  <c r="B7907" i="6"/>
  <c r="B7908" i="6"/>
  <c r="B7909" i="6"/>
  <c r="B7910" i="6"/>
  <c r="B7911" i="6"/>
  <c r="B7912" i="6"/>
  <c r="B7913" i="6"/>
  <c r="B7914" i="6"/>
  <c r="B7915" i="6"/>
  <c r="B7916" i="6"/>
  <c r="B7917" i="6"/>
  <c r="B7918" i="6"/>
  <c r="B7919" i="6"/>
  <c r="B7920" i="6"/>
  <c r="B7921" i="6"/>
  <c r="B7922" i="6"/>
  <c r="B7923" i="6"/>
  <c r="B7924" i="6"/>
  <c r="B7925" i="6"/>
  <c r="B7926" i="6"/>
  <c r="B7927" i="6"/>
  <c r="B7928" i="6"/>
  <c r="B7929" i="6"/>
  <c r="B7930" i="6"/>
  <c r="B7931" i="6"/>
  <c r="B7932" i="6"/>
  <c r="B7933" i="6"/>
  <c r="B7934" i="6"/>
  <c r="B7935" i="6"/>
  <c r="B7936" i="6"/>
  <c r="B7937" i="6"/>
  <c r="B7938" i="6"/>
  <c r="B7939" i="6"/>
  <c r="B7940" i="6"/>
  <c r="B7941" i="6"/>
  <c r="B7942" i="6"/>
  <c r="B7943" i="6"/>
  <c r="B7944" i="6"/>
  <c r="B7945" i="6"/>
  <c r="B7946" i="6"/>
  <c r="B7947" i="6"/>
  <c r="B7948" i="6"/>
  <c r="B7949" i="6"/>
  <c r="B7950" i="6"/>
  <c r="B7951" i="6"/>
  <c r="B7952" i="6"/>
  <c r="B7953" i="6"/>
  <c r="B7954" i="6"/>
  <c r="B7955" i="6"/>
  <c r="B7956" i="6"/>
  <c r="B7957" i="6"/>
  <c r="B7958" i="6"/>
  <c r="B7959" i="6"/>
  <c r="B7960" i="6"/>
  <c r="B7961" i="6"/>
  <c r="B7962" i="6"/>
  <c r="B7963" i="6"/>
  <c r="B7964" i="6"/>
  <c r="B7965" i="6"/>
  <c r="B7966" i="6"/>
  <c r="B7967" i="6"/>
  <c r="B7968" i="6"/>
  <c r="B7969" i="6"/>
  <c r="B7970" i="6"/>
  <c r="B7971" i="6"/>
  <c r="B7972" i="6"/>
  <c r="B7973" i="6"/>
  <c r="B7974" i="6"/>
  <c r="B7975" i="6"/>
  <c r="B7976" i="6"/>
  <c r="B7977" i="6"/>
  <c r="B7978" i="6"/>
  <c r="B7979" i="6"/>
  <c r="B7980" i="6"/>
  <c r="B7981" i="6"/>
  <c r="B7982" i="6"/>
  <c r="B7983" i="6"/>
  <c r="B7984" i="6"/>
  <c r="B7985" i="6"/>
  <c r="B7986" i="6"/>
  <c r="B7987" i="6"/>
  <c r="B7988" i="6"/>
  <c r="B7989" i="6"/>
  <c r="B7990" i="6"/>
  <c r="B7991" i="6"/>
  <c r="B7992" i="6"/>
  <c r="B7993" i="6"/>
  <c r="B7994" i="6"/>
  <c r="B7995" i="6"/>
  <c r="B7996" i="6"/>
  <c r="B7997" i="6"/>
  <c r="B7998" i="6"/>
  <c r="B7999" i="6"/>
  <c r="B8000" i="6"/>
  <c r="B8001" i="6"/>
  <c r="B8002" i="6"/>
  <c r="B8003" i="6"/>
  <c r="B8004" i="6"/>
  <c r="B8005" i="6"/>
  <c r="B8006" i="6"/>
  <c r="B8007" i="6"/>
  <c r="B8008" i="6"/>
  <c r="B8009" i="6"/>
  <c r="B8010" i="6"/>
  <c r="B8011" i="6"/>
  <c r="B8012" i="6"/>
  <c r="B8013" i="6"/>
  <c r="B8014" i="6"/>
  <c r="B8015" i="6"/>
  <c r="B8016" i="6"/>
  <c r="B8017" i="6"/>
  <c r="B8018" i="6"/>
  <c r="B8019" i="6"/>
  <c r="B8020" i="6"/>
  <c r="B8021" i="6"/>
  <c r="B8022" i="6"/>
  <c r="B8023" i="6"/>
  <c r="B8024" i="6"/>
  <c r="B8025" i="6"/>
  <c r="B8026" i="6"/>
  <c r="B8027" i="6"/>
  <c r="B8028" i="6"/>
  <c r="B8029" i="6"/>
  <c r="B8030" i="6"/>
  <c r="B8031" i="6"/>
  <c r="B8032" i="6"/>
  <c r="B8033" i="6"/>
  <c r="B8034" i="6"/>
  <c r="B8035" i="6"/>
  <c r="B8036" i="6"/>
  <c r="B8037" i="6"/>
  <c r="B8038" i="6"/>
  <c r="B8039" i="6"/>
  <c r="B8040" i="6"/>
  <c r="B8041" i="6"/>
  <c r="B8042" i="6"/>
  <c r="B8043" i="6"/>
  <c r="B8044" i="6"/>
  <c r="B8045" i="6"/>
  <c r="B8046" i="6"/>
  <c r="B8047" i="6"/>
  <c r="B8048" i="6"/>
  <c r="B8049" i="6"/>
  <c r="B8050" i="6"/>
  <c r="B8051" i="6"/>
  <c r="B8052" i="6"/>
  <c r="B8053" i="6"/>
  <c r="B8054" i="6"/>
  <c r="B8055" i="6"/>
  <c r="B8056" i="6"/>
  <c r="B8057" i="6"/>
  <c r="B8058" i="6"/>
  <c r="B8059" i="6"/>
  <c r="B8060" i="6"/>
  <c r="B8061" i="6"/>
  <c r="B8062" i="6"/>
  <c r="B8063" i="6"/>
  <c r="B8064" i="6"/>
  <c r="B8065" i="6"/>
  <c r="B8066" i="6"/>
  <c r="B8067" i="6"/>
  <c r="B8068" i="6"/>
  <c r="B8069" i="6"/>
  <c r="B8070" i="6"/>
  <c r="B8071" i="6"/>
  <c r="B8072" i="6"/>
  <c r="B8073" i="6"/>
  <c r="B8074" i="6"/>
  <c r="B8075" i="6"/>
  <c r="B8076" i="6"/>
  <c r="B8077" i="6"/>
  <c r="B8078" i="6"/>
  <c r="B8079" i="6"/>
  <c r="B8080" i="6"/>
  <c r="B8081" i="6"/>
  <c r="B8082" i="6"/>
  <c r="B8083" i="6"/>
  <c r="B8084" i="6"/>
  <c r="B8085" i="6"/>
  <c r="B8086" i="6"/>
  <c r="B8087" i="6"/>
  <c r="B8088" i="6"/>
  <c r="B8089" i="6"/>
  <c r="B8090" i="6"/>
  <c r="B8091" i="6"/>
  <c r="B8092" i="6"/>
  <c r="B8093" i="6"/>
  <c r="B8094" i="6"/>
  <c r="B8095" i="6"/>
  <c r="B8096" i="6"/>
  <c r="B8097" i="6"/>
  <c r="B8098" i="6"/>
  <c r="B8099" i="6"/>
  <c r="B8100" i="6"/>
  <c r="B8101" i="6"/>
  <c r="B8102" i="6"/>
  <c r="B8103" i="6"/>
  <c r="B8104" i="6"/>
  <c r="B8105" i="6"/>
  <c r="B8106" i="6"/>
  <c r="B8107" i="6"/>
  <c r="B8108" i="6"/>
  <c r="B8109" i="6"/>
  <c r="B8110" i="6"/>
  <c r="B8111" i="6"/>
  <c r="B8112" i="6"/>
  <c r="B8113" i="6"/>
  <c r="B8114" i="6"/>
  <c r="B8115" i="6"/>
  <c r="B8116" i="6"/>
  <c r="B8117" i="6"/>
  <c r="B8118" i="6"/>
  <c r="B8119" i="6"/>
  <c r="B8120" i="6"/>
  <c r="B8121" i="6"/>
  <c r="B8122" i="6"/>
  <c r="B8123" i="6"/>
  <c r="B8124" i="6"/>
  <c r="B8125" i="6"/>
  <c r="B8126" i="6"/>
  <c r="B8127" i="6"/>
  <c r="B8128" i="6"/>
  <c r="B8129" i="6"/>
  <c r="B8130" i="6"/>
  <c r="B8131" i="6"/>
  <c r="B8132" i="6"/>
  <c r="B8133" i="6"/>
  <c r="B8134" i="6"/>
  <c r="B8135" i="6"/>
  <c r="B8136" i="6"/>
  <c r="B8137" i="6"/>
  <c r="B8138" i="6"/>
  <c r="B8139" i="6"/>
  <c r="B8140" i="6"/>
  <c r="B8141" i="6"/>
  <c r="B8142" i="6"/>
  <c r="B8143" i="6"/>
  <c r="B8144" i="6"/>
  <c r="B8145" i="6"/>
  <c r="B8146" i="6"/>
  <c r="B8147" i="6"/>
  <c r="B8148" i="6"/>
  <c r="B8149" i="6"/>
  <c r="B8150" i="6"/>
  <c r="B8151" i="6"/>
  <c r="B8152" i="6"/>
  <c r="B8153" i="6"/>
  <c r="B8154" i="6"/>
  <c r="B8155" i="6"/>
  <c r="B8156" i="6"/>
  <c r="B8157" i="6"/>
  <c r="B8158" i="6"/>
  <c r="B8159" i="6"/>
  <c r="B8160" i="6"/>
  <c r="B8161" i="6"/>
  <c r="B8162" i="6"/>
  <c r="B8163" i="6"/>
  <c r="B8164" i="6"/>
  <c r="B8165" i="6"/>
  <c r="B8166" i="6"/>
  <c r="B8167" i="6"/>
  <c r="B8168" i="6"/>
  <c r="B8169" i="6"/>
  <c r="B8170" i="6"/>
  <c r="B8171" i="6"/>
  <c r="B8172" i="6"/>
  <c r="B8173" i="6"/>
  <c r="B8174" i="6"/>
  <c r="B8175" i="6"/>
  <c r="B8176" i="6"/>
  <c r="B8177" i="6"/>
  <c r="B8178" i="6"/>
  <c r="B8179" i="6"/>
  <c r="B8180" i="6"/>
  <c r="B8181" i="6"/>
  <c r="B8182" i="6"/>
  <c r="B8183" i="6"/>
  <c r="B8184" i="6"/>
  <c r="B8185" i="6"/>
  <c r="B8186" i="6"/>
  <c r="B8187" i="6"/>
  <c r="B8188" i="6"/>
  <c r="B8189" i="6"/>
  <c r="B8190" i="6"/>
  <c r="B8191" i="6"/>
  <c r="B8192" i="6"/>
  <c r="B8193" i="6"/>
  <c r="B8194" i="6"/>
  <c r="B8195" i="6"/>
  <c r="B8196" i="6"/>
  <c r="B8197" i="6"/>
  <c r="B8198" i="6"/>
  <c r="B8199" i="6"/>
  <c r="B8200" i="6"/>
  <c r="B8201" i="6"/>
  <c r="B8202" i="6"/>
  <c r="B8203" i="6"/>
  <c r="B8204" i="6"/>
  <c r="B8205" i="6"/>
  <c r="B8206" i="6"/>
  <c r="B8207" i="6"/>
  <c r="B8208" i="6"/>
  <c r="B8209" i="6"/>
  <c r="B8210" i="6"/>
  <c r="B8211" i="6"/>
  <c r="B8212" i="6"/>
  <c r="B8213" i="6"/>
  <c r="B8214" i="6"/>
  <c r="B8215" i="6"/>
  <c r="B8216" i="6"/>
  <c r="B8217" i="6"/>
  <c r="B8218" i="6"/>
  <c r="B8219" i="6"/>
  <c r="B8220" i="6"/>
  <c r="B8221" i="6"/>
  <c r="B8222" i="6"/>
  <c r="B8223" i="6"/>
  <c r="B8224" i="6"/>
  <c r="B8225" i="6"/>
  <c r="B8226" i="6"/>
  <c r="B8227" i="6"/>
  <c r="B8228" i="6"/>
  <c r="B8229" i="6"/>
  <c r="B8230" i="6"/>
  <c r="B8231" i="6"/>
  <c r="B8232" i="6"/>
  <c r="B8233" i="6"/>
  <c r="B8234" i="6"/>
  <c r="B8235" i="6"/>
  <c r="B8236" i="6"/>
  <c r="B8237" i="6"/>
  <c r="B8238" i="6"/>
  <c r="B8239" i="6"/>
  <c r="B8240" i="6"/>
  <c r="B8241" i="6"/>
  <c r="B8242" i="6"/>
  <c r="B8243" i="6"/>
  <c r="B8244" i="6"/>
  <c r="B8245" i="6"/>
  <c r="B8246" i="6"/>
  <c r="B8247" i="6"/>
  <c r="B8248" i="6"/>
  <c r="B8249" i="6"/>
  <c r="B8250" i="6"/>
  <c r="B8251" i="6"/>
  <c r="B8252" i="6"/>
  <c r="B8253" i="6"/>
  <c r="B8254" i="6"/>
  <c r="B8255" i="6"/>
  <c r="B8256" i="6"/>
  <c r="B8257" i="6"/>
  <c r="B8258" i="6"/>
  <c r="B8259" i="6"/>
  <c r="B8260" i="6"/>
  <c r="B8261" i="6"/>
  <c r="B8262" i="6"/>
  <c r="B8263" i="6"/>
  <c r="B8264" i="6"/>
  <c r="B8265" i="6"/>
  <c r="B8266" i="6"/>
  <c r="B8267" i="6"/>
  <c r="B8268" i="6"/>
  <c r="B8269" i="6"/>
  <c r="B8270" i="6"/>
  <c r="B8271" i="6"/>
  <c r="B8272" i="6"/>
  <c r="B8273" i="6"/>
  <c r="B8274" i="6"/>
  <c r="B8275" i="6"/>
  <c r="B8276" i="6"/>
  <c r="B8277" i="6"/>
  <c r="B8278" i="6"/>
  <c r="B8279" i="6"/>
  <c r="B8280" i="6"/>
  <c r="B8281" i="6"/>
  <c r="B8282" i="6"/>
  <c r="B8283" i="6"/>
  <c r="B8284" i="6"/>
  <c r="B8285" i="6"/>
  <c r="B8286" i="6"/>
  <c r="B8287" i="6"/>
  <c r="B8288" i="6"/>
  <c r="B8289" i="6"/>
  <c r="B8290" i="6"/>
  <c r="B8291" i="6"/>
  <c r="B8292" i="6"/>
  <c r="B8293" i="6"/>
  <c r="B8294" i="6"/>
  <c r="B8295" i="6"/>
  <c r="B8296" i="6"/>
  <c r="B8297" i="6"/>
  <c r="B8298" i="6"/>
  <c r="B8299" i="6"/>
  <c r="B8300" i="6"/>
  <c r="B8301" i="6"/>
  <c r="B8302" i="6"/>
  <c r="B8303" i="6"/>
  <c r="B8304" i="6"/>
  <c r="B8305" i="6"/>
  <c r="B8306" i="6"/>
  <c r="B8307" i="6"/>
  <c r="B8308" i="6"/>
  <c r="B8309" i="6"/>
  <c r="B8310" i="6"/>
  <c r="B8311" i="6"/>
  <c r="B8312" i="6"/>
  <c r="B8313" i="6"/>
  <c r="B8314" i="6"/>
  <c r="B8315" i="6"/>
  <c r="B8316" i="6"/>
  <c r="B8317" i="6"/>
  <c r="B8318" i="6"/>
  <c r="B8319" i="6"/>
  <c r="B8320" i="6"/>
  <c r="B8321" i="6"/>
  <c r="B8322" i="6"/>
  <c r="B8323" i="6"/>
  <c r="B8324" i="6"/>
  <c r="B8325" i="6"/>
  <c r="B8326" i="6"/>
  <c r="B8327" i="6"/>
  <c r="B8328" i="6"/>
  <c r="B8329" i="6"/>
  <c r="B8330" i="6"/>
  <c r="B8331" i="6"/>
  <c r="B8332" i="6"/>
  <c r="B8333" i="6"/>
  <c r="B8334" i="6"/>
  <c r="B8335" i="6"/>
  <c r="B8336" i="6"/>
  <c r="B8337" i="6"/>
  <c r="B8338" i="6"/>
  <c r="B8339" i="6"/>
  <c r="B8340" i="6"/>
  <c r="B8341" i="6"/>
  <c r="B8342" i="6"/>
  <c r="B8343" i="6"/>
  <c r="B8344" i="6"/>
  <c r="B8345" i="6"/>
  <c r="B8346" i="6"/>
  <c r="B8347" i="6"/>
  <c r="B8348" i="6"/>
  <c r="B8349" i="6"/>
  <c r="B8350" i="6"/>
  <c r="B8351" i="6"/>
  <c r="B8352" i="6"/>
  <c r="B8353" i="6"/>
  <c r="B8354" i="6"/>
  <c r="B8355" i="6"/>
  <c r="B8356" i="6"/>
  <c r="B8357" i="6"/>
  <c r="B8358" i="6"/>
  <c r="B8359" i="6"/>
  <c r="B8360" i="6"/>
  <c r="B8361" i="6"/>
  <c r="B8362" i="6"/>
  <c r="B8363" i="6"/>
  <c r="B8364" i="6"/>
  <c r="B8365" i="6"/>
  <c r="B8366" i="6"/>
  <c r="B8367" i="6"/>
  <c r="B8368" i="6"/>
  <c r="B8369" i="6"/>
  <c r="B8370" i="6"/>
  <c r="B8371" i="6"/>
  <c r="B8372" i="6"/>
  <c r="B8373" i="6"/>
  <c r="B8374" i="6"/>
  <c r="B8375" i="6"/>
  <c r="B8376" i="6"/>
  <c r="B8377" i="6"/>
  <c r="B8378" i="6"/>
  <c r="B8379" i="6"/>
  <c r="B8380" i="6"/>
  <c r="B8381" i="6"/>
  <c r="B8382" i="6"/>
  <c r="B8383" i="6"/>
  <c r="B8384" i="6"/>
  <c r="B8385" i="6"/>
  <c r="B8386" i="6"/>
  <c r="B8387" i="6"/>
  <c r="B8388" i="6"/>
  <c r="B8389" i="6"/>
  <c r="B8390" i="6"/>
  <c r="B8391" i="6"/>
  <c r="B8392" i="6"/>
  <c r="B8393" i="6"/>
  <c r="B8394" i="6"/>
  <c r="B8395" i="6"/>
  <c r="B8396" i="6"/>
  <c r="B8397" i="6"/>
  <c r="B8398" i="6"/>
  <c r="B8399" i="6"/>
  <c r="B8400" i="6"/>
  <c r="B8401" i="6"/>
  <c r="B8402" i="6"/>
  <c r="B8403" i="6"/>
  <c r="B8404" i="6"/>
  <c r="B8405" i="6"/>
  <c r="B8406" i="6"/>
  <c r="B8407" i="6"/>
  <c r="B8408" i="6"/>
  <c r="B8409" i="6"/>
  <c r="B8410" i="6"/>
  <c r="B8411" i="6"/>
  <c r="B8412" i="6"/>
  <c r="B8413" i="6"/>
  <c r="B8414" i="6"/>
  <c r="B8415" i="6"/>
  <c r="B8416" i="6"/>
  <c r="B8417" i="6"/>
  <c r="B8418" i="6"/>
  <c r="B8419" i="6"/>
  <c r="B8420" i="6"/>
  <c r="B8421" i="6"/>
  <c r="B8422" i="6"/>
  <c r="B8423" i="6"/>
  <c r="B8424" i="6"/>
  <c r="B8425" i="6"/>
  <c r="B8426" i="6"/>
  <c r="B8427" i="6"/>
  <c r="B8428" i="6"/>
  <c r="B8429" i="6"/>
  <c r="B8430" i="6"/>
  <c r="B8431" i="6"/>
  <c r="B8432" i="6"/>
  <c r="B8433" i="6"/>
  <c r="B8434" i="6"/>
  <c r="B8435" i="6"/>
  <c r="B8436" i="6"/>
  <c r="B8437" i="6"/>
  <c r="B8438" i="6"/>
  <c r="B8439" i="6"/>
  <c r="B8440" i="6"/>
  <c r="B8441" i="6"/>
  <c r="B8442" i="6"/>
  <c r="B8443" i="6"/>
  <c r="B8444" i="6"/>
  <c r="B8445" i="6"/>
  <c r="B8446" i="6"/>
  <c r="B8447" i="6"/>
  <c r="B8448" i="6"/>
  <c r="B8449" i="6"/>
  <c r="B8450" i="6"/>
  <c r="B8451" i="6"/>
  <c r="B8452" i="6"/>
  <c r="B8453" i="6"/>
  <c r="B8454" i="6"/>
  <c r="B8455" i="6"/>
  <c r="B8456" i="6"/>
  <c r="B8457" i="6"/>
  <c r="B8458" i="6"/>
  <c r="B8459" i="6"/>
  <c r="B8460" i="6"/>
  <c r="B8461" i="6"/>
  <c r="B8462" i="6"/>
  <c r="B8463" i="6"/>
  <c r="B8464" i="6"/>
  <c r="B8465" i="6"/>
  <c r="B8466" i="6"/>
  <c r="B8467" i="6"/>
  <c r="B8468" i="6"/>
  <c r="B8469" i="6"/>
  <c r="B8470" i="6"/>
  <c r="B8471" i="6"/>
  <c r="B8472" i="6"/>
  <c r="B8473" i="6"/>
  <c r="B8474" i="6"/>
  <c r="B8475" i="6"/>
  <c r="B8476" i="6"/>
  <c r="B8477" i="6"/>
  <c r="B8478" i="6"/>
  <c r="B8479" i="6"/>
  <c r="B8480" i="6"/>
  <c r="B8481" i="6"/>
  <c r="B8482" i="6"/>
  <c r="B8483" i="6"/>
  <c r="B8484" i="6"/>
  <c r="B8485" i="6"/>
  <c r="B8486" i="6"/>
  <c r="B8487" i="6"/>
  <c r="B8488" i="6"/>
  <c r="B8489" i="6"/>
  <c r="B8490" i="6"/>
  <c r="B8491" i="6"/>
  <c r="B8492" i="6"/>
  <c r="B8493" i="6"/>
  <c r="B8494" i="6"/>
  <c r="B8495" i="6"/>
  <c r="B8496" i="6"/>
  <c r="B8497" i="6"/>
  <c r="B8498" i="6"/>
  <c r="B8499" i="6"/>
  <c r="B8500" i="6"/>
  <c r="B8501" i="6"/>
  <c r="B8502" i="6"/>
  <c r="B8503" i="6"/>
  <c r="B8504" i="6"/>
  <c r="B8505" i="6"/>
  <c r="B8506" i="6"/>
  <c r="B8507" i="6"/>
  <c r="B8508" i="6"/>
  <c r="B8509" i="6"/>
  <c r="B8510" i="6"/>
  <c r="B8511" i="6"/>
  <c r="B8512" i="6"/>
  <c r="B8513" i="6"/>
  <c r="B8514" i="6"/>
  <c r="B8515" i="6"/>
  <c r="B8516" i="6"/>
  <c r="B8517" i="6"/>
  <c r="B8518" i="6"/>
  <c r="B8519" i="6"/>
  <c r="B8520" i="6"/>
  <c r="B8521" i="6"/>
  <c r="B8522" i="6"/>
  <c r="B8523" i="6"/>
  <c r="B8524" i="6"/>
  <c r="B8525" i="6"/>
  <c r="B8526" i="6"/>
  <c r="B8527" i="6"/>
  <c r="B8528" i="6"/>
  <c r="B8529" i="6"/>
  <c r="B8530" i="6"/>
  <c r="B8531" i="6"/>
  <c r="B8532" i="6"/>
  <c r="B8533" i="6"/>
  <c r="B8534" i="6"/>
  <c r="B8535" i="6"/>
  <c r="B8536" i="6"/>
  <c r="B8537" i="6"/>
  <c r="B8538" i="6"/>
  <c r="B8539" i="6"/>
  <c r="B8540" i="6"/>
  <c r="B8541" i="6"/>
  <c r="B8542" i="6"/>
  <c r="B8543" i="6"/>
  <c r="B8544" i="6"/>
  <c r="B8545" i="6"/>
  <c r="B8546" i="6"/>
  <c r="B8547" i="6"/>
  <c r="B8548" i="6"/>
  <c r="B8549" i="6"/>
  <c r="B8550" i="6"/>
  <c r="B8551" i="6"/>
  <c r="B8552" i="6"/>
  <c r="B8553" i="6"/>
  <c r="B8554" i="6"/>
  <c r="B8555" i="6"/>
  <c r="B8556" i="6"/>
  <c r="B8557" i="6"/>
  <c r="B8558" i="6"/>
  <c r="B8559" i="6"/>
  <c r="B8560" i="6"/>
  <c r="B8561" i="6"/>
  <c r="B8562" i="6"/>
  <c r="B8563" i="6"/>
  <c r="B8564" i="6"/>
  <c r="B8565" i="6"/>
  <c r="B8566" i="6"/>
  <c r="B8567" i="6"/>
  <c r="B8568" i="6"/>
  <c r="B8569" i="6"/>
  <c r="B8570" i="6"/>
  <c r="B8571" i="6"/>
  <c r="B8572" i="6"/>
  <c r="B8573" i="6"/>
  <c r="B8574" i="6"/>
  <c r="B8575" i="6"/>
  <c r="B8576" i="6"/>
  <c r="B8577" i="6"/>
  <c r="B8578" i="6"/>
  <c r="B8579" i="6"/>
  <c r="B8580" i="6"/>
  <c r="B8581" i="6"/>
  <c r="B8582" i="6"/>
  <c r="B8583" i="6"/>
  <c r="B8584" i="6"/>
  <c r="B8585" i="6"/>
  <c r="B8586" i="6"/>
  <c r="B8587" i="6"/>
  <c r="B8588" i="6"/>
  <c r="B8589" i="6"/>
  <c r="B8590" i="6"/>
  <c r="B8591" i="6"/>
  <c r="B8592" i="6"/>
  <c r="B8593" i="6"/>
  <c r="B8594" i="6"/>
  <c r="B8595" i="6"/>
  <c r="B8596" i="6"/>
  <c r="B8597" i="6"/>
  <c r="B8598" i="6"/>
  <c r="B8599" i="6"/>
  <c r="B8600" i="6"/>
  <c r="B8601" i="6"/>
  <c r="B8602" i="6"/>
  <c r="B8603" i="6"/>
  <c r="B8604" i="6"/>
  <c r="B8605" i="6"/>
  <c r="B8606" i="6"/>
  <c r="B8607" i="6"/>
  <c r="B8608" i="6"/>
  <c r="B8609" i="6"/>
  <c r="B8610" i="6"/>
  <c r="B8611" i="6"/>
  <c r="B8612" i="6"/>
  <c r="B8613" i="6"/>
  <c r="B8614" i="6"/>
  <c r="B8615" i="6"/>
  <c r="B8616" i="6"/>
  <c r="B8617" i="6"/>
  <c r="B8618" i="6"/>
  <c r="B8619" i="6"/>
  <c r="B8620" i="6"/>
  <c r="B8621" i="6"/>
  <c r="B8622" i="6"/>
  <c r="B8623" i="6"/>
  <c r="B8624" i="6"/>
  <c r="B8625" i="6"/>
  <c r="B8626" i="6"/>
  <c r="B8627" i="6"/>
  <c r="B8628" i="6"/>
  <c r="B8629" i="6"/>
  <c r="B8630" i="6"/>
  <c r="B8631" i="6"/>
  <c r="B8632" i="6"/>
  <c r="B8633" i="6"/>
  <c r="B8634" i="6"/>
  <c r="B8635" i="6"/>
  <c r="B8636" i="6"/>
  <c r="B8637" i="6"/>
  <c r="B8638" i="6"/>
  <c r="B8639" i="6"/>
  <c r="B8640" i="6"/>
  <c r="B8641" i="6"/>
  <c r="B8642" i="6"/>
  <c r="B8643" i="6"/>
  <c r="B8644" i="6"/>
  <c r="B8645" i="6"/>
  <c r="B8646" i="6"/>
  <c r="B8647" i="6"/>
  <c r="B8648" i="6"/>
  <c r="B8649" i="6"/>
  <c r="B8650" i="6"/>
  <c r="B8651" i="6"/>
  <c r="B8652" i="6"/>
  <c r="B8653" i="6"/>
  <c r="B8654" i="6"/>
  <c r="B8655" i="6"/>
  <c r="B8656" i="6"/>
  <c r="B8657" i="6"/>
  <c r="B8658" i="6"/>
  <c r="B8659" i="6"/>
  <c r="B8660" i="6"/>
  <c r="B8661" i="6"/>
  <c r="B8662" i="6"/>
  <c r="B8663" i="6"/>
  <c r="B8664" i="6"/>
  <c r="B8665" i="6"/>
  <c r="B8666" i="6"/>
  <c r="B8667" i="6"/>
  <c r="B8668" i="6"/>
  <c r="B8669" i="6"/>
  <c r="B8670" i="6"/>
  <c r="B8671" i="6"/>
  <c r="B8672" i="6"/>
  <c r="B8673" i="6"/>
  <c r="B8674" i="6"/>
  <c r="B8675" i="6"/>
  <c r="B8676" i="6"/>
  <c r="B8677" i="6"/>
  <c r="B8678" i="6"/>
  <c r="B8679" i="6"/>
  <c r="B8680" i="6"/>
  <c r="B8681" i="6"/>
  <c r="B8682" i="6"/>
  <c r="B8683" i="6"/>
  <c r="B8684" i="6"/>
  <c r="B8685" i="6"/>
  <c r="B8686" i="6"/>
  <c r="B8687" i="6"/>
  <c r="B8688" i="6"/>
  <c r="B8689" i="6"/>
  <c r="B8690" i="6"/>
  <c r="B8691" i="6"/>
  <c r="B8692" i="6"/>
  <c r="B8693" i="6"/>
  <c r="B8694" i="6"/>
  <c r="B8695" i="6"/>
  <c r="B8696" i="6"/>
  <c r="B8697" i="6"/>
  <c r="B8698" i="6"/>
  <c r="B8699" i="6"/>
  <c r="B8700" i="6"/>
  <c r="B8701" i="6"/>
  <c r="B8702" i="6"/>
  <c r="B8703" i="6"/>
  <c r="B8704" i="6"/>
  <c r="B8705" i="6"/>
  <c r="B8706" i="6"/>
  <c r="B8707" i="6"/>
  <c r="B8708" i="6"/>
  <c r="B8709" i="6"/>
  <c r="B8710" i="6"/>
  <c r="B8711" i="6"/>
  <c r="B8712" i="6"/>
  <c r="B8713" i="6"/>
  <c r="B8714" i="6"/>
  <c r="B8715" i="6"/>
  <c r="B8716" i="6"/>
  <c r="B8717" i="6"/>
  <c r="B8718" i="6"/>
  <c r="B8719" i="6"/>
  <c r="B8720" i="6"/>
  <c r="B8721" i="6"/>
  <c r="B8722" i="6"/>
  <c r="B8723" i="6"/>
  <c r="B8724" i="6"/>
  <c r="B8725" i="6"/>
  <c r="B8726" i="6"/>
  <c r="B8727" i="6"/>
  <c r="B8728" i="6"/>
  <c r="B8729" i="6"/>
  <c r="B8730" i="6"/>
  <c r="B8731" i="6"/>
  <c r="B8732" i="6"/>
  <c r="B8733" i="6"/>
  <c r="B8734" i="6"/>
  <c r="B8735" i="6"/>
  <c r="B8736" i="6"/>
  <c r="B8737" i="6"/>
  <c r="B8738" i="6"/>
  <c r="B8739" i="6"/>
  <c r="B8740" i="6"/>
  <c r="B8741" i="6"/>
  <c r="B8742" i="6"/>
  <c r="B8743" i="6"/>
  <c r="B8744" i="6"/>
  <c r="B8745" i="6"/>
  <c r="B8746" i="6"/>
  <c r="B8747" i="6"/>
  <c r="B8748" i="6"/>
  <c r="B8749" i="6"/>
  <c r="B8750" i="6"/>
  <c r="B8751" i="6"/>
  <c r="B8752" i="6"/>
  <c r="B8753" i="6"/>
  <c r="B8754" i="6"/>
  <c r="B8755" i="6"/>
  <c r="B8756" i="6"/>
  <c r="B8757" i="6"/>
  <c r="B8758" i="6"/>
  <c r="B8759" i="6"/>
  <c r="B8760" i="6"/>
  <c r="B8761" i="6"/>
  <c r="B8762" i="6"/>
  <c r="B8763" i="6"/>
  <c r="B8764" i="6"/>
  <c r="B8765" i="6"/>
  <c r="B8766" i="6"/>
  <c r="B8767" i="6"/>
  <c r="B8768" i="6"/>
  <c r="B8769" i="6"/>
  <c r="B8770" i="6"/>
  <c r="B8771" i="6"/>
  <c r="B8772" i="6"/>
  <c r="B8773" i="6"/>
  <c r="B8774" i="6"/>
  <c r="B8775" i="6"/>
  <c r="B8776" i="6"/>
  <c r="B8777" i="6"/>
  <c r="B8778" i="6"/>
  <c r="B8779" i="6"/>
  <c r="B8780" i="6"/>
  <c r="B8781" i="6"/>
  <c r="B8782" i="6"/>
  <c r="B8783" i="6"/>
  <c r="B8784" i="6"/>
  <c r="B8785" i="6"/>
  <c r="B8786" i="6"/>
  <c r="B8787" i="6"/>
  <c r="B8788" i="6"/>
  <c r="B8789" i="6"/>
  <c r="B8790" i="6"/>
  <c r="B8791" i="6"/>
  <c r="B8792" i="6"/>
  <c r="B8793" i="6"/>
  <c r="B8794" i="6"/>
  <c r="B8795" i="6"/>
  <c r="B8796" i="6"/>
  <c r="B8797" i="6"/>
  <c r="B8798" i="6"/>
  <c r="B8799" i="6"/>
  <c r="B8800" i="6"/>
  <c r="B8801" i="6"/>
  <c r="B8802" i="6"/>
  <c r="B8803" i="6"/>
  <c r="B8804" i="6"/>
  <c r="B8805" i="6"/>
  <c r="B8806" i="6"/>
  <c r="B8807" i="6"/>
  <c r="B8808" i="6"/>
  <c r="B8809" i="6"/>
  <c r="B8810" i="6"/>
  <c r="B8811" i="6"/>
  <c r="B8812" i="6"/>
  <c r="B8813" i="6"/>
  <c r="B8814" i="6"/>
  <c r="B8815" i="6"/>
  <c r="B8816" i="6"/>
  <c r="B8817" i="6"/>
  <c r="B8818" i="6"/>
  <c r="B8819" i="6"/>
  <c r="B8820" i="6"/>
  <c r="B8821" i="6"/>
  <c r="B8822" i="6"/>
  <c r="B8823" i="6"/>
  <c r="B8824" i="6"/>
  <c r="B8825" i="6"/>
  <c r="B8826" i="6"/>
  <c r="B8827" i="6"/>
  <c r="B8828" i="6"/>
  <c r="B8829" i="6"/>
  <c r="B8830" i="6"/>
  <c r="B8831" i="6"/>
  <c r="B8832" i="6"/>
  <c r="B8833" i="6"/>
  <c r="B8834" i="6"/>
  <c r="B8835" i="6"/>
  <c r="B8836" i="6"/>
  <c r="B8837" i="6"/>
  <c r="B8838" i="6"/>
  <c r="B8839" i="6"/>
  <c r="B8840" i="6"/>
  <c r="B8841" i="6"/>
  <c r="B8842" i="6"/>
  <c r="B8843" i="6"/>
  <c r="B8844" i="6"/>
  <c r="B8845" i="6"/>
  <c r="B8846" i="6"/>
  <c r="B8847" i="6"/>
  <c r="B8848" i="6"/>
  <c r="B8849" i="6"/>
  <c r="B8850" i="6"/>
  <c r="B8851" i="6"/>
  <c r="B8852" i="6"/>
  <c r="B8853" i="6"/>
  <c r="B8854" i="6"/>
  <c r="B8855" i="6"/>
  <c r="B8856" i="6"/>
  <c r="B8857" i="6"/>
  <c r="B8858" i="6"/>
  <c r="B8859" i="6"/>
  <c r="B8860" i="6"/>
  <c r="B8861" i="6"/>
  <c r="B8862" i="6"/>
  <c r="B8863" i="6"/>
  <c r="B8864" i="6"/>
  <c r="B8865" i="6"/>
  <c r="B8866" i="6"/>
  <c r="B8867" i="6"/>
  <c r="B8868" i="6"/>
  <c r="B8869" i="6"/>
  <c r="B8870" i="6"/>
  <c r="B8871" i="6"/>
  <c r="B8872" i="6"/>
  <c r="B8873" i="6"/>
  <c r="B8874" i="6"/>
  <c r="B8875" i="6"/>
  <c r="B8876" i="6"/>
  <c r="B8877" i="6"/>
  <c r="B8878" i="6"/>
  <c r="B8879" i="6"/>
  <c r="B8880" i="6"/>
  <c r="B8881" i="6"/>
  <c r="B8882" i="6"/>
  <c r="B8883" i="6"/>
  <c r="B8884" i="6"/>
  <c r="B8885" i="6"/>
  <c r="B8886" i="6"/>
  <c r="B8887" i="6"/>
  <c r="B8888" i="6"/>
  <c r="B8889" i="6"/>
  <c r="B8890" i="6"/>
  <c r="B8891" i="6"/>
  <c r="B8892" i="6"/>
  <c r="B8893" i="6"/>
  <c r="B8894" i="6"/>
  <c r="B8895" i="6"/>
  <c r="B8896" i="6"/>
  <c r="B8897" i="6"/>
  <c r="B8898" i="6"/>
  <c r="B8899" i="6"/>
  <c r="B8900" i="6"/>
  <c r="B8901" i="6"/>
  <c r="B8902" i="6"/>
  <c r="B8903" i="6"/>
  <c r="B8904" i="6"/>
  <c r="B8905" i="6"/>
  <c r="B8906" i="6"/>
  <c r="B8907" i="6"/>
  <c r="B8908" i="6"/>
  <c r="B8909" i="6"/>
  <c r="B8910" i="6"/>
  <c r="B8911" i="6"/>
  <c r="B8912" i="6"/>
  <c r="B8913" i="6"/>
  <c r="B8914" i="6"/>
  <c r="B8915" i="6"/>
  <c r="B8916" i="6"/>
  <c r="B8917" i="6"/>
  <c r="B8918" i="6"/>
  <c r="B8919" i="6"/>
  <c r="B8920" i="6"/>
  <c r="B8921" i="6"/>
  <c r="B8922" i="6"/>
  <c r="B8923" i="6"/>
  <c r="B8924" i="6"/>
  <c r="B8925" i="6"/>
  <c r="B8926" i="6"/>
  <c r="B8927" i="6"/>
  <c r="B8928" i="6"/>
  <c r="B8929" i="6"/>
  <c r="B8930" i="6"/>
  <c r="B8931" i="6"/>
  <c r="B8932" i="6"/>
  <c r="B8933" i="6"/>
  <c r="B8934" i="6"/>
  <c r="B8935" i="6"/>
  <c r="B8936" i="6"/>
  <c r="B8937" i="6"/>
  <c r="B8938" i="6"/>
  <c r="B8939" i="6"/>
  <c r="B8940" i="6"/>
  <c r="B8941" i="6"/>
  <c r="B8942" i="6"/>
  <c r="B8943" i="6"/>
  <c r="B8944" i="6"/>
  <c r="B8945" i="6"/>
  <c r="B8946" i="6"/>
  <c r="B8947" i="6"/>
  <c r="B8948" i="6"/>
  <c r="B8949" i="6"/>
  <c r="B8950" i="6"/>
  <c r="B8951" i="6"/>
  <c r="B8952" i="6"/>
  <c r="B8953" i="6"/>
  <c r="B8954" i="6"/>
  <c r="B8955" i="6"/>
  <c r="B8956" i="6"/>
  <c r="B8957" i="6"/>
  <c r="B8958" i="6"/>
  <c r="B8959" i="6"/>
  <c r="B8960" i="6"/>
  <c r="B8961" i="6"/>
  <c r="B8962" i="6"/>
  <c r="B8963" i="6"/>
  <c r="B8964" i="6"/>
  <c r="B8965" i="6"/>
  <c r="B8966" i="6"/>
  <c r="B8967" i="6"/>
  <c r="B8968" i="6"/>
  <c r="B8969" i="6"/>
  <c r="B8970" i="6"/>
  <c r="B8971" i="6"/>
  <c r="B8972" i="6"/>
  <c r="B8973" i="6"/>
  <c r="B8974" i="6"/>
  <c r="B8975" i="6"/>
  <c r="B8976" i="6"/>
  <c r="B8977" i="6"/>
  <c r="B8978" i="6"/>
  <c r="B8979" i="6"/>
  <c r="B8980" i="6"/>
  <c r="B8981" i="6"/>
  <c r="B8982" i="6"/>
  <c r="B8983" i="6"/>
  <c r="B8984" i="6"/>
  <c r="B8985" i="6"/>
  <c r="B8986" i="6"/>
  <c r="B8987" i="6"/>
  <c r="B8988" i="6"/>
  <c r="B8989" i="6"/>
  <c r="B8990" i="6"/>
  <c r="B8991" i="6"/>
  <c r="B8992" i="6"/>
  <c r="B8993" i="6"/>
  <c r="B8994" i="6"/>
  <c r="B8995" i="6"/>
  <c r="B8996" i="6"/>
  <c r="B8997" i="6"/>
  <c r="B8998" i="6"/>
  <c r="B8999" i="6"/>
  <c r="B9000" i="6"/>
  <c r="B9001" i="6"/>
  <c r="B9002" i="6"/>
  <c r="B9003" i="6"/>
  <c r="B9004" i="6"/>
  <c r="B9005" i="6"/>
  <c r="B9006" i="6"/>
  <c r="B9007" i="6"/>
  <c r="B9008" i="6"/>
  <c r="B9009" i="6"/>
  <c r="B9010" i="6"/>
  <c r="B9011" i="6"/>
  <c r="B9012" i="6"/>
  <c r="B9013" i="6"/>
  <c r="B9014" i="6"/>
  <c r="B9015" i="6"/>
  <c r="B9016" i="6"/>
  <c r="B9017" i="6"/>
  <c r="B9018" i="6"/>
  <c r="B9019" i="6"/>
  <c r="B9020" i="6"/>
  <c r="B9021" i="6"/>
  <c r="B9022" i="6"/>
  <c r="B9023" i="6"/>
  <c r="B9024" i="6"/>
  <c r="B9025" i="6"/>
  <c r="B9026" i="6"/>
  <c r="B9027" i="6"/>
  <c r="B9028" i="6"/>
  <c r="B9029" i="6"/>
  <c r="B9030" i="6"/>
  <c r="B9031" i="6"/>
  <c r="B9032" i="6"/>
  <c r="B9033" i="6"/>
  <c r="B9034" i="6"/>
  <c r="B9035" i="6"/>
  <c r="B9036" i="6"/>
  <c r="B9037" i="6"/>
  <c r="B9038" i="6"/>
  <c r="B9039" i="6"/>
  <c r="B9040" i="6"/>
  <c r="B9041" i="6"/>
  <c r="B9042" i="6"/>
  <c r="B9043" i="6"/>
  <c r="B9044" i="6"/>
  <c r="B9045" i="6"/>
  <c r="B9046" i="6"/>
  <c r="B9047" i="6"/>
  <c r="B9048" i="6"/>
  <c r="B9049" i="6"/>
  <c r="B9050" i="6"/>
  <c r="B9051" i="6"/>
  <c r="B9052" i="6"/>
  <c r="B9053" i="6"/>
  <c r="B9054" i="6"/>
  <c r="B9055" i="6"/>
  <c r="B9056" i="6"/>
  <c r="B9057" i="6"/>
  <c r="B9058" i="6"/>
  <c r="B9059" i="6"/>
  <c r="B9060" i="6"/>
  <c r="B9061" i="6"/>
  <c r="B9062" i="6"/>
  <c r="B9063" i="6"/>
  <c r="B9064" i="6"/>
  <c r="B9065" i="6"/>
  <c r="B9066" i="6"/>
  <c r="B9067" i="6"/>
  <c r="B9068" i="6"/>
  <c r="B9069" i="6"/>
  <c r="B9070" i="6"/>
  <c r="B9071" i="6"/>
  <c r="B9072" i="6"/>
  <c r="B9073" i="6"/>
  <c r="B9074" i="6"/>
  <c r="B9075" i="6"/>
  <c r="B9076" i="6"/>
  <c r="B9077" i="6"/>
  <c r="B9078" i="6"/>
  <c r="B9079" i="6"/>
  <c r="B9080" i="6"/>
  <c r="B9081" i="6"/>
  <c r="B9082" i="6"/>
  <c r="B9083" i="6"/>
  <c r="B9084" i="6"/>
  <c r="B9085" i="6"/>
  <c r="B9086" i="6"/>
  <c r="B9087" i="6"/>
  <c r="B9088" i="6"/>
  <c r="B9089" i="6"/>
  <c r="B9090" i="6"/>
  <c r="B9091" i="6"/>
  <c r="B9092" i="6"/>
  <c r="B9093" i="6"/>
  <c r="B9094" i="6"/>
  <c r="B9095" i="6"/>
  <c r="B9096" i="6"/>
  <c r="B9097" i="6"/>
  <c r="B9098" i="6"/>
  <c r="B9099" i="6"/>
  <c r="B9100" i="6"/>
  <c r="B9101" i="6"/>
  <c r="B9102" i="6"/>
  <c r="B9103" i="6"/>
  <c r="B9104" i="6"/>
  <c r="B9105" i="6"/>
  <c r="B9106" i="6"/>
  <c r="B9107" i="6"/>
  <c r="B9108" i="6"/>
  <c r="E574" i="6"/>
  <c r="F574" i="6" s="1"/>
  <c r="E572" i="6"/>
  <c r="F572" i="6" s="1"/>
  <c r="E565" i="6"/>
  <c r="F565" i="6" s="1"/>
  <c r="E562" i="6"/>
  <c r="F562" i="6" s="1"/>
  <c r="E559" i="6"/>
  <c r="F559" i="6" s="1"/>
  <c r="E558" i="6"/>
  <c r="F558" i="6" s="1"/>
  <c r="E547" i="6"/>
  <c r="F547" i="6" s="1"/>
  <c r="E545" i="6"/>
  <c r="F545" i="6" s="1"/>
  <c r="E544" i="6"/>
  <c r="F544" i="6" s="1"/>
  <c r="E541" i="6"/>
  <c r="F541" i="6" s="1"/>
  <c r="E539" i="6"/>
  <c r="F539" i="6" s="1"/>
  <c r="E528" i="6"/>
  <c r="F528" i="6" s="1"/>
  <c r="E524" i="6"/>
  <c r="F524" i="6" s="1"/>
  <c r="E519" i="6"/>
  <c r="F519" i="6" s="1"/>
  <c r="E518" i="6"/>
  <c r="F518" i="6" s="1"/>
  <c r="E515" i="6"/>
  <c r="F515" i="6" s="1"/>
  <c r="E513" i="6"/>
  <c r="F513" i="6" s="1"/>
  <c r="E496" i="6"/>
  <c r="F496" i="6" s="1"/>
  <c r="E495" i="6"/>
  <c r="F495" i="6" s="1"/>
  <c r="E492" i="6"/>
  <c r="F492" i="6" s="1"/>
  <c r="E490" i="6"/>
  <c r="F490" i="6" s="1"/>
  <c r="E474" i="6"/>
  <c r="F474" i="6" s="1"/>
  <c r="E473" i="6"/>
  <c r="F473" i="6" s="1"/>
  <c r="E470" i="6"/>
  <c r="F470" i="6" s="1"/>
  <c r="E468" i="6"/>
  <c r="F468" i="6" s="1"/>
  <c r="E452" i="6"/>
  <c r="F452" i="6" s="1"/>
  <c r="E451" i="6"/>
  <c r="E448" i="6"/>
  <c r="E446" i="6"/>
  <c r="E215" i="6"/>
  <c r="E173" i="6"/>
  <c r="E170" i="6"/>
  <c r="H1911" i="10" l="1"/>
  <c r="O1911" i="10" s="1"/>
  <c r="H1956" i="10"/>
  <c r="O1956" i="10" s="1"/>
  <c r="H1978" i="10"/>
  <c r="O1978" i="10" s="1"/>
  <c r="H1933" i="10"/>
  <c r="O1933" i="10" s="1"/>
  <c r="E2054" i="6"/>
  <c r="B1855" i="10"/>
  <c r="B1856" i="10"/>
  <c r="B1857" i="10"/>
  <c r="B3" i="6"/>
  <c r="C3" i="6"/>
  <c r="AJ114" i="3"/>
  <c r="O1857" i="10"/>
  <c r="Q1857" i="10"/>
  <c r="O1856" i="10"/>
  <c r="Q1856" i="10"/>
  <c r="O1855" i="10"/>
  <c r="Q1855" i="10"/>
  <c r="E2009" i="6" l="1"/>
  <c r="F2009" i="6"/>
  <c r="E2010" i="6"/>
  <c r="F2010" i="6"/>
  <c r="E2011" i="6"/>
  <c r="F2011" i="6"/>
  <c r="E2012" i="6"/>
  <c r="F2012" i="6"/>
  <c r="E2013" i="6"/>
  <c r="F2013" i="6"/>
  <c r="E2014" i="6"/>
  <c r="F2014" i="6"/>
  <c r="E2015" i="6"/>
  <c r="F2015" i="6"/>
  <c r="E2016" i="6"/>
  <c r="F2016" i="6"/>
  <c r="E2017" i="6"/>
  <c r="F2017" i="6"/>
  <c r="E2018" i="6"/>
  <c r="F2018" i="6"/>
  <c r="E2019" i="6"/>
  <c r="F2019" i="6"/>
  <c r="E2020" i="6"/>
  <c r="F2020" i="6"/>
  <c r="E2021" i="6"/>
  <c r="F2021" i="6"/>
  <c r="E2022" i="6"/>
  <c r="F2022" i="6"/>
  <c r="E2023" i="6"/>
  <c r="F2023" i="6"/>
  <c r="E2024" i="6"/>
  <c r="F2024" i="6"/>
  <c r="E2025" i="6"/>
  <c r="F2025" i="6"/>
  <c r="E2026" i="6"/>
  <c r="F2026" i="6"/>
  <c r="E2027" i="6"/>
  <c r="F2027" i="6"/>
  <c r="E2028" i="6"/>
  <c r="F2028" i="6"/>
  <c r="E2029" i="6"/>
  <c r="F2029" i="6"/>
  <c r="E2030" i="6"/>
  <c r="F2030" i="6"/>
  <c r="E2031" i="6"/>
  <c r="F2031" i="6"/>
  <c r="E2032" i="6"/>
  <c r="F2032" i="6"/>
  <c r="E2033" i="6"/>
  <c r="F2033" i="6"/>
  <c r="E2034" i="6"/>
  <c r="F2034" i="6"/>
  <c r="E2035" i="6"/>
  <c r="F2035" i="6"/>
  <c r="E2036" i="6"/>
  <c r="F2036" i="6"/>
  <c r="E2037" i="6"/>
  <c r="F2037" i="6"/>
  <c r="E2038" i="6"/>
  <c r="F2038" i="6"/>
  <c r="E2039" i="6"/>
  <c r="F2039" i="6"/>
  <c r="E2040" i="6"/>
  <c r="F2040" i="6"/>
  <c r="E2041" i="6"/>
  <c r="F2041" i="6"/>
  <c r="E2042" i="6"/>
  <c r="F2042" i="6"/>
  <c r="E2043" i="6"/>
  <c r="F2043" i="6"/>
  <c r="E2044" i="6"/>
  <c r="F2044" i="6"/>
  <c r="E2045" i="6"/>
  <c r="F2045" i="6"/>
  <c r="E2046" i="6"/>
  <c r="F2046" i="6"/>
  <c r="E2047" i="6"/>
  <c r="F2047" i="6"/>
  <c r="E2048" i="6"/>
  <c r="F2048" i="6"/>
  <c r="E2049" i="6"/>
  <c r="F2049" i="6"/>
  <c r="E2050" i="6"/>
  <c r="F2050" i="6"/>
  <c r="E2051" i="6"/>
  <c r="F2051" i="6"/>
  <c r="E2052" i="6"/>
  <c r="F2052" i="6"/>
  <c r="E2053" i="6"/>
  <c r="F2053" i="6"/>
  <c r="F2054" i="6"/>
  <c r="E2055" i="6"/>
  <c r="F2055" i="6"/>
  <c r="E2056" i="6"/>
  <c r="F2056" i="6"/>
  <c r="E2057" i="6"/>
  <c r="F2057" i="6"/>
  <c r="E2058" i="6"/>
  <c r="F205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E1921" i="6"/>
  <c r="F1921" i="6" s="1"/>
  <c r="B1921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E1959" i="6"/>
  <c r="F1959" i="6"/>
  <c r="E1960" i="6"/>
  <c r="F1960" i="6"/>
  <c r="E1961" i="6"/>
  <c r="F1961" i="6"/>
  <c r="E1962" i="6"/>
  <c r="F1962" i="6"/>
  <c r="E1963" i="6"/>
  <c r="F1963" i="6"/>
  <c r="E1964" i="6"/>
  <c r="F1964" i="6"/>
  <c r="E1965" i="6"/>
  <c r="F1965" i="6"/>
  <c r="E1966" i="6"/>
  <c r="F1966" i="6"/>
  <c r="E1967" i="6"/>
  <c r="F1967" i="6"/>
  <c r="E1968" i="6"/>
  <c r="F1968" i="6"/>
  <c r="E1969" i="6"/>
  <c r="F1969" i="6"/>
  <c r="E1970" i="6"/>
  <c r="F1970" i="6"/>
  <c r="E1971" i="6"/>
  <c r="F1971" i="6"/>
  <c r="E1972" i="6"/>
  <c r="F1972" i="6"/>
  <c r="E1973" i="6"/>
  <c r="F1973" i="6"/>
  <c r="E1974" i="6"/>
  <c r="F1974" i="6"/>
  <c r="E1975" i="6"/>
  <c r="F1975" i="6"/>
  <c r="E1976" i="6"/>
  <c r="F1976" i="6"/>
  <c r="E1977" i="6"/>
  <c r="F1977" i="6"/>
  <c r="E1978" i="6"/>
  <c r="F1978" i="6"/>
  <c r="E1979" i="6"/>
  <c r="F1979" i="6"/>
  <c r="E1980" i="6"/>
  <c r="F1980" i="6"/>
  <c r="E1981" i="6"/>
  <c r="F1981" i="6"/>
  <c r="E1982" i="6"/>
  <c r="F1982" i="6"/>
  <c r="E1983" i="6"/>
  <c r="F1983" i="6"/>
  <c r="E1984" i="6"/>
  <c r="F1984" i="6"/>
  <c r="E1985" i="6"/>
  <c r="F1985" i="6"/>
  <c r="E1986" i="6"/>
  <c r="F1986" i="6"/>
  <c r="E1987" i="6"/>
  <c r="F1987" i="6"/>
  <c r="E1988" i="6"/>
  <c r="F1988" i="6"/>
  <c r="E1989" i="6"/>
  <c r="F1989" i="6"/>
  <c r="E1990" i="6"/>
  <c r="F1990" i="6"/>
  <c r="E1991" i="6"/>
  <c r="F1991" i="6"/>
  <c r="E1992" i="6"/>
  <c r="F1992" i="6"/>
  <c r="E1993" i="6"/>
  <c r="F1993" i="6"/>
  <c r="E1994" i="6"/>
  <c r="F1994" i="6"/>
  <c r="E1995" i="6"/>
  <c r="F1995" i="6"/>
  <c r="E1996" i="6"/>
  <c r="F1996" i="6"/>
  <c r="E1997" i="6"/>
  <c r="F1997" i="6"/>
  <c r="E1998" i="6"/>
  <c r="F1998" i="6"/>
  <c r="E1999" i="6"/>
  <c r="F1999" i="6"/>
  <c r="E2000" i="6"/>
  <c r="F2000" i="6"/>
  <c r="E2001" i="6"/>
  <c r="F2001" i="6"/>
  <c r="E2002" i="6"/>
  <c r="F2002" i="6"/>
  <c r="E2003" i="6"/>
  <c r="F2003" i="6"/>
  <c r="E2004" i="6"/>
  <c r="F2004" i="6"/>
  <c r="E2005" i="6"/>
  <c r="F2005" i="6"/>
  <c r="E2006" i="6"/>
  <c r="F2006" i="6"/>
  <c r="E2007" i="6"/>
  <c r="F2007" i="6"/>
  <c r="E2008" i="6"/>
  <c r="F2008" i="6"/>
  <c r="E1908" i="6"/>
  <c r="F1908" i="6"/>
  <c r="E1909" i="6"/>
  <c r="F1909" i="6"/>
  <c r="E1910" i="6"/>
  <c r="F1910" i="6"/>
  <c r="E1911" i="6"/>
  <c r="F1911" i="6"/>
  <c r="E1912" i="6"/>
  <c r="F1912" i="6"/>
  <c r="E1913" i="6"/>
  <c r="F1913" i="6"/>
  <c r="E1914" i="6"/>
  <c r="F1914" i="6"/>
  <c r="E1915" i="6"/>
  <c r="F1915" i="6"/>
  <c r="E1916" i="6"/>
  <c r="F1916" i="6"/>
  <c r="E1917" i="6"/>
  <c r="F1917" i="6"/>
  <c r="E1918" i="6"/>
  <c r="F1918" i="6"/>
  <c r="E1919" i="6"/>
  <c r="F1919" i="6"/>
  <c r="E1920" i="6"/>
  <c r="F1920" i="6"/>
  <c r="E1922" i="6"/>
  <c r="F1922" i="6"/>
  <c r="E1923" i="6"/>
  <c r="F1923" i="6"/>
  <c r="E1924" i="6"/>
  <c r="F1924" i="6"/>
  <c r="E1925" i="6"/>
  <c r="F1925" i="6"/>
  <c r="E1926" i="6"/>
  <c r="F1926" i="6"/>
  <c r="E1927" i="6"/>
  <c r="F1927" i="6"/>
  <c r="E1928" i="6"/>
  <c r="F1928" i="6"/>
  <c r="E1929" i="6"/>
  <c r="F1929" i="6"/>
  <c r="E1930" i="6"/>
  <c r="F1930" i="6"/>
  <c r="E1931" i="6"/>
  <c r="F1931" i="6"/>
  <c r="E1932" i="6"/>
  <c r="F1932" i="6"/>
  <c r="E1933" i="6"/>
  <c r="F1933" i="6"/>
  <c r="E1934" i="6"/>
  <c r="F1934" i="6"/>
  <c r="E1935" i="6"/>
  <c r="F1935" i="6"/>
  <c r="E1936" i="6"/>
  <c r="F1936" i="6"/>
  <c r="E1937" i="6"/>
  <c r="F1937" i="6"/>
  <c r="E1938" i="6"/>
  <c r="F1938" i="6"/>
  <c r="E1939" i="6"/>
  <c r="F1939" i="6"/>
  <c r="E1940" i="6"/>
  <c r="F1940" i="6"/>
  <c r="E1941" i="6"/>
  <c r="F1941" i="6"/>
  <c r="E1942" i="6"/>
  <c r="F1942" i="6"/>
  <c r="E1943" i="6"/>
  <c r="F1943" i="6"/>
  <c r="E1944" i="6"/>
  <c r="F1944" i="6"/>
  <c r="E1945" i="6"/>
  <c r="F1945" i="6"/>
  <c r="E1946" i="6"/>
  <c r="F1946" i="6"/>
  <c r="E1947" i="6"/>
  <c r="F1947" i="6"/>
  <c r="E1948" i="6"/>
  <c r="F1948" i="6"/>
  <c r="E1949" i="6"/>
  <c r="F1949" i="6"/>
  <c r="E1950" i="6"/>
  <c r="F1950" i="6"/>
  <c r="E1951" i="6"/>
  <c r="F1951" i="6"/>
  <c r="E1952" i="6"/>
  <c r="F1952" i="6"/>
  <c r="E1953" i="6"/>
  <c r="F1953" i="6"/>
  <c r="E1954" i="6"/>
  <c r="F1954" i="6"/>
  <c r="E1955" i="6"/>
  <c r="F1955" i="6"/>
  <c r="E1956" i="6"/>
  <c r="F1956" i="6"/>
  <c r="E1957" i="6"/>
  <c r="F1957" i="6"/>
  <c r="E1958" i="6"/>
  <c r="F1958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AJ113" i="3" l="1"/>
  <c r="O1806" i="10" l="1"/>
  <c r="Q1806" i="10"/>
  <c r="O1805" i="10"/>
  <c r="Q1805" i="10"/>
  <c r="O1804" i="10"/>
  <c r="Q1804" i="10"/>
  <c r="AJ112" i="3"/>
  <c r="N2" i="3" l="1"/>
  <c r="O2" i="3"/>
  <c r="R2" i="3"/>
  <c r="S2" i="3"/>
  <c r="T2" i="3"/>
  <c r="U2" i="3"/>
  <c r="V2" i="3"/>
  <c r="AB2" i="3"/>
  <c r="AC2" i="3"/>
  <c r="AD2" i="3"/>
  <c r="AE2" i="3"/>
  <c r="AF2" i="3"/>
  <c r="AG2" i="3"/>
  <c r="AH2" i="3"/>
  <c r="AI2" i="3"/>
  <c r="AK2" i="3"/>
  <c r="AM2" i="3"/>
  <c r="AN2" i="3"/>
  <c r="AO2" i="3"/>
  <c r="AR2" i="3"/>
  <c r="AS2" i="3"/>
  <c r="AT2" i="3"/>
  <c r="AU2" i="3"/>
  <c r="AV2" i="3"/>
  <c r="AW2" i="3"/>
  <c r="G2" i="3"/>
  <c r="H2" i="3"/>
  <c r="AJ111" i="3"/>
  <c r="P1793" i="10"/>
  <c r="Q1793" i="10"/>
  <c r="P1794" i="10"/>
  <c r="Q1794" i="10"/>
  <c r="P1795" i="10"/>
  <c r="Q1795" i="10"/>
  <c r="B1792" i="10"/>
  <c r="B1793" i="10"/>
  <c r="B1794" i="10"/>
  <c r="B1795" i="10"/>
  <c r="B1907" i="6"/>
  <c r="E1907" i="6"/>
  <c r="F1907" i="6"/>
  <c r="B1893" i="6"/>
  <c r="B1894" i="6"/>
  <c r="B1895" i="6"/>
  <c r="E1893" i="6"/>
  <c r="F1893" i="6"/>
  <c r="E1894" i="6"/>
  <c r="F1894" i="6"/>
  <c r="E1895" i="6"/>
  <c r="F1895" i="6"/>
  <c r="E1858" i="6"/>
  <c r="F1858" i="6"/>
  <c r="E1859" i="6"/>
  <c r="F1859" i="6"/>
  <c r="E1860" i="6"/>
  <c r="F1860" i="6"/>
  <c r="E1861" i="6"/>
  <c r="F1861" i="6"/>
  <c r="E1862" i="6"/>
  <c r="F1862" i="6"/>
  <c r="E1863" i="6"/>
  <c r="F1863" i="6"/>
  <c r="E1864" i="6"/>
  <c r="F1864" i="6"/>
  <c r="E1865" i="6"/>
  <c r="F1865" i="6"/>
  <c r="E1866" i="6"/>
  <c r="F1866" i="6"/>
  <c r="E1867" i="6"/>
  <c r="F1867" i="6"/>
  <c r="E1868" i="6"/>
  <c r="F1868" i="6"/>
  <c r="E1869" i="6"/>
  <c r="F1869" i="6"/>
  <c r="E1870" i="6"/>
  <c r="F1870" i="6"/>
  <c r="E1871" i="6"/>
  <c r="F1871" i="6"/>
  <c r="E1872" i="6"/>
  <c r="F1872" i="6"/>
  <c r="E1873" i="6"/>
  <c r="F1873" i="6"/>
  <c r="E1874" i="6"/>
  <c r="F1874" i="6"/>
  <c r="E1875" i="6"/>
  <c r="F1875" i="6"/>
  <c r="E1876" i="6"/>
  <c r="F1876" i="6"/>
  <c r="E1877" i="6"/>
  <c r="F1877" i="6"/>
  <c r="E1878" i="6"/>
  <c r="F1878" i="6"/>
  <c r="E1879" i="6"/>
  <c r="F1879" i="6"/>
  <c r="E1880" i="6"/>
  <c r="F1880" i="6"/>
  <c r="E1881" i="6"/>
  <c r="F1881" i="6"/>
  <c r="E1882" i="6"/>
  <c r="F1882" i="6"/>
  <c r="E1883" i="6"/>
  <c r="F1883" i="6"/>
  <c r="E1884" i="6"/>
  <c r="F1884" i="6"/>
  <c r="E1885" i="6"/>
  <c r="F1885" i="6"/>
  <c r="E1886" i="6"/>
  <c r="F1886" i="6"/>
  <c r="E1887" i="6"/>
  <c r="F1887" i="6"/>
  <c r="E1888" i="6"/>
  <c r="F1888" i="6"/>
  <c r="E1889" i="6"/>
  <c r="F1889" i="6"/>
  <c r="E1890" i="6"/>
  <c r="F1890" i="6"/>
  <c r="E1891" i="6"/>
  <c r="F1891" i="6"/>
  <c r="E1892" i="6"/>
  <c r="F1892" i="6"/>
  <c r="E1896" i="6"/>
  <c r="F1896" i="6"/>
  <c r="E1897" i="6"/>
  <c r="F1897" i="6"/>
  <c r="E1898" i="6"/>
  <c r="F1898" i="6"/>
  <c r="E1899" i="6"/>
  <c r="F1899" i="6"/>
  <c r="E1900" i="6"/>
  <c r="F1900" i="6"/>
  <c r="E1901" i="6"/>
  <c r="F1901" i="6"/>
  <c r="E1902" i="6"/>
  <c r="F1902" i="6"/>
  <c r="E1903" i="6"/>
  <c r="F1903" i="6"/>
  <c r="E1904" i="6"/>
  <c r="F1904" i="6"/>
  <c r="E1905" i="6"/>
  <c r="F1905" i="6"/>
  <c r="E1906" i="6"/>
  <c r="F1906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6" i="6"/>
  <c r="B1897" i="6"/>
  <c r="B1898" i="6"/>
  <c r="B1899" i="6"/>
  <c r="B1900" i="6"/>
  <c r="B1901" i="6"/>
  <c r="B1902" i="6"/>
  <c r="B1903" i="6"/>
  <c r="B1904" i="6"/>
  <c r="B1905" i="6"/>
  <c r="B1906" i="6"/>
  <c r="B1842" i="6"/>
  <c r="F1842" i="6"/>
  <c r="E1842" i="6"/>
  <c r="B1825" i="6"/>
  <c r="E1825" i="6"/>
  <c r="F1825" i="6"/>
  <c r="E1812" i="6"/>
  <c r="F1812" i="6"/>
  <c r="E1813" i="6"/>
  <c r="F1813" i="6"/>
  <c r="E1814" i="6"/>
  <c r="F1814" i="6"/>
  <c r="E1815" i="6"/>
  <c r="F1815" i="6"/>
  <c r="E1816" i="6"/>
  <c r="F1816" i="6"/>
  <c r="E1817" i="6"/>
  <c r="F1817" i="6"/>
  <c r="E1818" i="6"/>
  <c r="F1818" i="6"/>
  <c r="E1819" i="6"/>
  <c r="F1819" i="6"/>
  <c r="E1820" i="6"/>
  <c r="F1820" i="6"/>
  <c r="E1821" i="6"/>
  <c r="F1821" i="6"/>
  <c r="E1822" i="6"/>
  <c r="F1822" i="6"/>
  <c r="E1823" i="6"/>
  <c r="F1823" i="6"/>
  <c r="E1824" i="6"/>
  <c r="F1824" i="6"/>
  <c r="E1826" i="6"/>
  <c r="F1826" i="6"/>
  <c r="E1827" i="6"/>
  <c r="F1827" i="6"/>
  <c r="E1828" i="6"/>
  <c r="F1828" i="6"/>
  <c r="E1829" i="6"/>
  <c r="F1829" i="6"/>
  <c r="E1830" i="6"/>
  <c r="F1830" i="6"/>
  <c r="E1831" i="6"/>
  <c r="F1831" i="6"/>
  <c r="E1832" i="6"/>
  <c r="F1832" i="6"/>
  <c r="E1833" i="6"/>
  <c r="F1833" i="6"/>
  <c r="E1834" i="6"/>
  <c r="F1834" i="6"/>
  <c r="E1835" i="6"/>
  <c r="F1835" i="6"/>
  <c r="E1836" i="6"/>
  <c r="F1836" i="6"/>
  <c r="E1837" i="6"/>
  <c r="F1837" i="6"/>
  <c r="E1838" i="6"/>
  <c r="F1838" i="6"/>
  <c r="E1839" i="6"/>
  <c r="F1839" i="6"/>
  <c r="E1840" i="6"/>
  <c r="F1840" i="6"/>
  <c r="E1841" i="6"/>
  <c r="F1841" i="6"/>
  <c r="E1843" i="6"/>
  <c r="F1843" i="6"/>
  <c r="E1844" i="6"/>
  <c r="F1844" i="6"/>
  <c r="E1845" i="6"/>
  <c r="F1845" i="6"/>
  <c r="E1846" i="6"/>
  <c r="F1846" i="6"/>
  <c r="E1847" i="6"/>
  <c r="F1847" i="6"/>
  <c r="E1848" i="6"/>
  <c r="F1848" i="6"/>
  <c r="E1849" i="6"/>
  <c r="F1849" i="6"/>
  <c r="E1850" i="6"/>
  <c r="F1850" i="6"/>
  <c r="E1851" i="6"/>
  <c r="F1851" i="6"/>
  <c r="E1852" i="6"/>
  <c r="F1852" i="6"/>
  <c r="E1853" i="6"/>
  <c r="F1853" i="6"/>
  <c r="E1854" i="6"/>
  <c r="F1854" i="6"/>
  <c r="E1855" i="6"/>
  <c r="F1855" i="6"/>
  <c r="E1856" i="6"/>
  <c r="F1856" i="6"/>
  <c r="E1857" i="6"/>
  <c r="F1857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P1769" i="10"/>
  <c r="Q1769" i="10"/>
  <c r="AJ110" i="3"/>
  <c r="AJ105" i="3"/>
  <c r="D40" i="15" l="1"/>
  <c r="N21" i="11" l="1"/>
  <c r="AJ109" i="3"/>
  <c r="B1750" i="10"/>
  <c r="B1749" i="10"/>
  <c r="B1748" i="10"/>
  <c r="Q1706" i="10" l="1"/>
  <c r="P1706" i="10"/>
  <c r="B1706" i="10"/>
  <c r="Q1727" i="10" l="1"/>
  <c r="O1727" i="10"/>
  <c r="B1727" i="10"/>
  <c r="Q1726" i="10"/>
  <c r="O1726" i="10"/>
  <c r="B1726" i="10"/>
  <c r="Q1725" i="10"/>
  <c r="O1725" i="10"/>
  <c r="B1725" i="10"/>
  <c r="P2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E1768" i="6"/>
  <c r="F1768" i="6"/>
  <c r="E1769" i="6"/>
  <c r="F1769" i="6"/>
  <c r="E1770" i="6"/>
  <c r="F1770" i="6"/>
  <c r="E1771" i="6"/>
  <c r="F1771" i="6"/>
  <c r="E1772" i="6"/>
  <c r="F1772" i="6"/>
  <c r="E1773" i="6"/>
  <c r="F1773" i="6"/>
  <c r="E1774" i="6"/>
  <c r="F1774" i="6"/>
  <c r="E1775" i="6"/>
  <c r="F1775" i="6"/>
  <c r="E1776" i="6"/>
  <c r="F1776" i="6"/>
  <c r="E1777" i="6"/>
  <c r="F1777" i="6"/>
  <c r="E1778" i="6"/>
  <c r="F1778" i="6"/>
  <c r="E1779" i="6"/>
  <c r="F1779" i="6"/>
  <c r="E1780" i="6"/>
  <c r="F1780" i="6"/>
  <c r="E1781" i="6"/>
  <c r="F1781" i="6"/>
  <c r="E1782" i="6"/>
  <c r="F1782" i="6"/>
  <c r="E1783" i="6"/>
  <c r="F1783" i="6"/>
  <c r="E1784" i="6"/>
  <c r="F1784" i="6"/>
  <c r="E1785" i="6"/>
  <c r="F1785" i="6"/>
  <c r="E1786" i="6"/>
  <c r="F1786" i="6"/>
  <c r="E1787" i="6"/>
  <c r="F1787" i="6"/>
  <c r="E1788" i="6"/>
  <c r="F1788" i="6"/>
  <c r="E1789" i="6"/>
  <c r="F1789" i="6"/>
  <c r="E1790" i="6"/>
  <c r="F1790" i="6"/>
  <c r="E1791" i="6"/>
  <c r="F1791" i="6"/>
  <c r="E1792" i="6"/>
  <c r="F1792" i="6"/>
  <c r="E1793" i="6"/>
  <c r="F1793" i="6"/>
  <c r="E1794" i="6"/>
  <c r="F1794" i="6"/>
  <c r="E1795" i="6"/>
  <c r="F1795" i="6"/>
  <c r="E1796" i="6"/>
  <c r="F1796" i="6"/>
  <c r="E1797" i="6"/>
  <c r="F1797" i="6"/>
  <c r="E1798" i="6"/>
  <c r="F1798" i="6"/>
  <c r="E1799" i="6"/>
  <c r="F1799" i="6"/>
  <c r="E1800" i="6"/>
  <c r="F1800" i="6"/>
  <c r="E1801" i="6"/>
  <c r="F1801" i="6"/>
  <c r="E1802" i="6"/>
  <c r="F1802" i="6"/>
  <c r="E1803" i="6"/>
  <c r="F1803" i="6"/>
  <c r="E1804" i="6"/>
  <c r="F1804" i="6"/>
  <c r="E1805" i="6"/>
  <c r="F1805" i="6"/>
  <c r="E1806" i="6"/>
  <c r="F1806" i="6"/>
  <c r="E1807" i="6"/>
  <c r="F1807" i="6"/>
  <c r="E1808" i="6"/>
  <c r="F1808" i="6"/>
  <c r="E1809" i="6"/>
  <c r="F1809" i="6"/>
  <c r="E1810" i="6"/>
  <c r="F1810" i="6"/>
  <c r="E1811" i="6"/>
  <c r="F1811" i="6"/>
  <c r="AJ107" i="3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6" i="10"/>
  <c r="B1797" i="10"/>
  <c r="B1798" i="10"/>
  <c r="B1799" i="10"/>
  <c r="B1800" i="10"/>
  <c r="B1801" i="10"/>
  <c r="B1802" i="10"/>
  <c r="B1803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5" i="10"/>
  <c r="B1886" i="10"/>
  <c r="B1887" i="10"/>
  <c r="B1888" i="10"/>
  <c r="B1889" i="10"/>
  <c r="B1890" i="10"/>
  <c r="B1891" i="10"/>
  <c r="B1892" i="10"/>
  <c r="B1893" i="10"/>
  <c r="B1894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4" i="10"/>
  <c r="B1935" i="10"/>
  <c r="B1936" i="10"/>
  <c r="B1937" i="10"/>
  <c r="B1938" i="10"/>
  <c r="B1939" i="10"/>
  <c r="B1940" i="10"/>
  <c r="B1941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Q1724" i="10"/>
  <c r="P1724" i="10"/>
  <c r="O1724" i="10"/>
  <c r="P1723" i="10"/>
  <c r="O1723" i="10"/>
  <c r="Q1722" i="10"/>
  <c r="P1722" i="10"/>
  <c r="Q1721" i="10"/>
  <c r="P1721" i="10"/>
  <c r="Q1720" i="10"/>
  <c r="P1720" i="10"/>
  <c r="P1719" i="10"/>
  <c r="O1719" i="10"/>
  <c r="P1718" i="10"/>
  <c r="O1718" i="10"/>
  <c r="Q1717" i="10"/>
  <c r="P1717" i="10"/>
  <c r="Q1716" i="10"/>
  <c r="P1716" i="10"/>
  <c r="Q1715" i="10"/>
  <c r="O1715" i="10"/>
  <c r="Q1714" i="10"/>
  <c r="O1714" i="10"/>
  <c r="Q1713" i="10"/>
  <c r="O1713" i="10"/>
  <c r="Q1712" i="10"/>
  <c r="P1712" i="10"/>
  <c r="Q1711" i="10"/>
  <c r="P1711" i="10"/>
  <c r="Q1710" i="10"/>
  <c r="P1710" i="10"/>
  <c r="Q1709" i="10"/>
  <c r="P1709" i="10"/>
  <c r="O1709" i="10"/>
  <c r="P1708" i="10"/>
  <c r="O1708" i="10"/>
  <c r="Q1707" i="10"/>
  <c r="P1707" i="10"/>
  <c r="O1707" i="10"/>
  <c r="Q1705" i="10"/>
  <c r="P1705" i="10"/>
  <c r="O1705" i="10"/>
  <c r="Q1704" i="10"/>
  <c r="P1704" i="10"/>
  <c r="O1704" i="10"/>
  <c r="AJ108" i="3" l="1"/>
  <c r="F1767" i="6"/>
  <c r="E1767" i="6"/>
  <c r="B1767" i="6"/>
  <c r="F1766" i="6"/>
  <c r="E1766" i="6"/>
  <c r="B1766" i="6"/>
  <c r="F1765" i="6"/>
  <c r="E1765" i="6"/>
  <c r="B1765" i="6"/>
  <c r="F1764" i="6"/>
  <c r="E1764" i="6"/>
  <c r="B1764" i="6"/>
  <c r="F1763" i="6"/>
  <c r="E1763" i="6"/>
  <c r="B1763" i="6"/>
  <c r="F1762" i="6"/>
  <c r="E1762" i="6"/>
  <c r="B1762" i="6"/>
  <c r="F1761" i="6"/>
  <c r="E1761" i="6"/>
  <c r="B1761" i="6"/>
  <c r="F1760" i="6"/>
  <c r="E1760" i="6"/>
  <c r="B1760" i="6"/>
  <c r="F1759" i="6"/>
  <c r="E1759" i="6"/>
  <c r="B1759" i="6"/>
  <c r="F1758" i="6"/>
  <c r="E1758" i="6"/>
  <c r="B1758" i="6"/>
  <c r="F1757" i="6"/>
  <c r="E1757" i="6"/>
  <c r="B1757" i="6"/>
  <c r="F1756" i="6"/>
  <c r="E1756" i="6"/>
  <c r="B1756" i="6"/>
  <c r="F1755" i="6"/>
  <c r="E1755" i="6"/>
  <c r="B1755" i="6"/>
  <c r="F1754" i="6"/>
  <c r="E1754" i="6"/>
  <c r="B1754" i="6"/>
  <c r="F1753" i="6"/>
  <c r="E1753" i="6"/>
  <c r="B1753" i="6"/>
  <c r="F1752" i="6"/>
  <c r="E1752" i="6"/>
  <c r="B1752" i="6"/>
  <c r="F1751" i="6"/>
  <c r="E1751" i="6"/>
  <c r="B1751" i="6"/>
  <c r="F1750" i="6"/>
  <c r="E1750" i="6"/>
  <c r="B1750" i="6"/>
  <c r="F1749" i="6"/>
  <c r="E1749" i="6"/>
  <c r="B1749" i="6"/>
  <c r="F1748" i="6"/>
  <c r="E1748" i="6"/>
  <c r="B1748" i="6"/>
  <c r="F1747" i="6"/>
  <c r="E1747" i="6"/>
  <c r="B1747" i="6"/>
  <c r="F1746" i="6"/>
  <c r="E1746" i="6"/>
  <c r="B1746" i="6"/>
  <c r="F1745" i="6"/>
  <c r="E1745" i="6"/>
  <c r="B1745" i="6"/>
  <c r="F1744" i="6"/>
  <c r="E1744" i="6"/>
  <c r="B1744" i="6"/>
  <c r="F1743" i="6"/>
  <c r="E1743" i="6"/>
  <c r="B1743" i="6"/>
  <c r="F1742" i="6"/>
  <c r="E1742" i="6"/>
  <c r="B1742" i="6"/>
  <c r="F1741" i="6"/>
  <c r="E1741" i="6"/>
  <c r="B1741" i="6"/>
  <c r="F1740" i="6"/>
  <c r="E1740" i="6"/>
  <c r="B1740" i="6"/>
  <c r="F1739" i="6"/>
  <c r="E1739" i="6"/>
  <c r="B1739" i="6"/>
  <c r="F1738" i="6"/>
  <c r="E1738" i="6"/>
  <c r="B1738" i="6"/>
  <c r="F1737" i="6"/>
  <c r="E1737" i="6"/>
  <c r="B1737" i="6"/>
  <c r="F1736" i="6"/>
  <c r="E1736" i="6"/>
  <c r="B1736" i="6"/>
  <c r="F1735" i="6"/>
  <c r="E1735" i="6"/>
  <c r="B1735" i="6"/>
  <c r="F1734" i="6"/>
  <c r="E1734" i="6"/>
  <c r="B1734" i="6"/>
  <c r="F1733" i="6"/>
  <c r="E1733" i="6"/>
  <c r="B1733" i="6"/>
  <c r="F1732" i="6"/>
  <c r="E1732" i="6"/>
  <c r="B1732" i="6"/>
  <c r="F1731" i="6"/>
  <c r="E1731" i="6"/>
  <c r="B1731" i="6"/>
  <c r="F1730" i="6"/>
  <c r="E1730" i="6"/>
  <c r="B1730" i="6"/>
  <c r="F1729" i="6"/>
  <c r="E1729" i="6"/>
  <c r="B1729" i="6"/>
  <c r="F1728" i="6"/>
  <c r="E1728" i="6"/>
  <c r="B1728" i="6"/>
  <c r="F1727" i="6"/>
  <c r="E1727" i="6"/>
  <c r="B1727" i="6"/>
  <c r="F1726" i="6"/>
  <c r="E1726" i="6"/>
  <c r="B1726" i="6"/>
  <c r="F1725" i="6"/>
  <c r="E1725" i="6"/>
  <c r="B1725" i="6"/>
  <c r="F1724" i="6"/>
  <c r="E1724" i="6"/>
  <c r="B1724" i="6"/>
  <c r="E1680" i="6"/>
  <c r="F1680" i="6"/>
  <c r="E1681" i="6"/>
  <c r="F1681" i="6"/>
  <c r="E1682" i="6"/>
  <c r="F1682" i="6"/>
  <c r="E1683" i="6"/>
  <c r="F1683" i="6"/>
  <c r="E1684" i="6"/>
  <c r="F1684" i="6"/>
  <c r="E1685" i="6"/>
  <c r="F1685" i="6"/>
  <c r="E1686" i="6"/>
  <c r="F1686" i="6"/>
  <c r="E1687" i="6"/>
  <c r="F1687" i="6"/>
  <c r="E1688" i="6"/>
  <c r="F1688" i="6"/>
  <c r="E1689" i="6"/>
  <c r="F1689" i="6"/>
  <c r="E1690" i="6"/>
  <c r="F1690" i="6"/>
  <c r="E1691" i="6"/>
  <c r="F1691" i="6"/>
  <c r="E1692" i="6"/>
  <c r="F1692" i="6"/>
  <c r="E1693" i="6"/>
  <c r="F1693" i="6"/>
  <c r="E1694" i="6"/>
  <c r="F1694" i="6"/>
  <c r="E1695" i="6"/>
  <c r="F1695" i="6"/>
  <c r="E1696" i="6"/>
  <c r="F1696" i="6"/>
  <c r="E1697" i="6"/>
  <c r="F1697" i="6"/>
  <c r="E1698" i="6"/>
  <c r="F1698" i="6"/>
  <c r="E1699" i="6"/>
  <c r="F1699" i="6"/>
  <c r="E1700" i="6"/>
  <c r="F1700" i="6"/>
  <c r="E1701" i="6"/>
  <c r="F1701" i="6"/>
  <c r="E1702" i="6"/>
  <c r="F1702" i="6"/>
  <c r="E1703" i="6"/>
  <c r="F1703" i="6"/>
  <c r="E1704" i="6"/>
  <c r="F1704" i="6"/>
  <c r="E1705" i="6"/>
  <c r="F1705" i="6"/>
  <c r="E1706" i="6"/>
  <c r="F1706" i="6"/>
  <c r="E1707" i="6"/>
  <c r="F1707" i="6"/>
  <c r="E1708" i="6"/>
  <c r="F1708" i="6"/>
  <c r="E1709" i="6"/>
  <c r="F1709" i="6"/>
  <c r="E1710" i="6"/>
  <c r="F1710" i="6"/>
  <c r="E1711" i="6"/>
  <c r="F1711" i="6"/>
  <c r="E1712" i="6"/>
  <c r="F1712" i="6"/>
  <c r="E1713" i="6"/>
  <c r="F1713" i="6"/>
  <c r="E1714" i="6"/>
  <c r="F1714" i="6"/>
  <c r="E1715" i="6"/>
  <c r="F1715" i="6"/>
  <c r="E1716" i="6"/>
  <c r="F1716" i="6"/>
  <c r="E1717" i="6"/>
  <c r="F1717" i="6"/>
  <c r="E1718" i="6"/>
  <c r="F1718" i="6"/>
  <c r="E1719" i="6"/>
  <c r="F1719" i="6"/>
  <c r="E1720" i="6"/>
  <c r="F1720" i="6"/>
  <c r="E1721" i="6"/>
  <c r="F1721" i="6"/>
  <c r="E1722" i="6"/>
  <c r="F1722" i="6"/>
  <c r="E1723" i="6"/>
  <c r="F1723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F1678" i="6" l="1"/>
  <c r="E1678" i="6"/>
  <c r="B1678" i="6"/>
  <c r="F1679" i="6"/>
  <c r="E1679" i="6"/>
  <c r="B1679" i="6"/>
  <c r="E1636" i="6"/>
  <c r="F1636" i="6"/>
  <c r="E1637" i="6"/>
  <c r="F1637" i="6"/>
  <c r="E1638" i="6"/>
  <c r="F1638" i="6"/>
  <c r="E1639" i="6"/>
  <c r="F1639" i="6"/>
  <c r="E1640" i="6"/>
  <c r="F1640" i="6"/>
  <c r="E1641" i="6"/>
  <c r="F1641" i="6"/>
  <c r="E1642" i="6"/>
  <c r="F1642" i="6"/>
  <c r="E1643" i="6"/>
  <c r="F1643" i="6"/>
  <c r="E1644" i="6"/>
  <c r="F1644" i="6"/>
  <c r="E1645" i="6"/>
  <c r="F1645" i="6"/>
  <c r="E1646" i="6"/>
  <c r="F1646" i="6"/>
  <c r="E1647" i="6"/>
  <c r="F1647" i="6"/>
  <c r="E1648" i="6"/>
  <c r="F1648" i="6"/>
  <c r="E1649" i="6"/>
  <c r="F1649" i="6"/>
  <c r="E1650" i="6"/>
  <c r="F1650" i="6"/>
  <c r="E1651" i="6"/>
  <c r="F1651" i="6"/>
  <c r="E1652" i="6"/>
  <c r="F1652" i="6"/>
  <c r="E1653" i="6"/>
  <c r="F1653" i="6"/>
  <c r="E1654" i="6"/>
  <c r="F1654" i="6"/>
  <c r="E1655" i="6"/>
  <c r="F1655" i="6"/>
  <c r="E1656" i="6"/>
  <c r="F1656" i="6"/>
  <c r="E1657" i="6"/>
  <c r="F1657" i="6"/>
  <c r="E1658" i="6"/>
  <c r="F1658" i="6"/>
  <c r="E1659" i="6"/>
  <c r="F1659" i="6"/>
  <c r="E1660" i="6"/>
  <c r="F1660" i="6"/>
  <c r="E1661" i="6"/>
  <c r="F1661" i="6"/>
  <c r="E1662" i="6"/>
  <c r="F1662" i="6"/>
  <c r="E1663" i="6"/>
  <c r="F1663" i="6"/>
  <c r="E1664" i="6"/>
  <c r="F1664" i="6"/>
  <c r="E1665" i="6"/>
  <c r="F1665" i="6"/>
  <c r="E1666" i="6"/>
  <c r="F1666" i="6"/>
  <c r="E1667" i="6"/>
  <c r="F1667" i="6"/>
  <c r="E1668" i="6"/>
  <c r="F1668" i="6"/>
  <c r="E1669" i="6"/>
  <c r="F1669" i="6"/>
  <c r="E1670" i="6"/>
  <c r="F1670" i="6"/>
  <c r="E1671" i="6"/>
  <c r="F1671" i="6"/>
  <c r="E1672" i="6"/>
  <c r="F1672" i="6"/>
  <c r="E1673" i="6"/>
  <c r="F1673" i="6"/>
  <c r="E1674" i="6"/>
  <c r="F1674" i="6"/>
  <c r="E1675" i="6"/>
  <c r="F1675" i="6"/>
  <c r="E1676" i="6"/>
  <c r="F1676" i="6"/>
  <c r="E1677" i="6"/>
  <c r="F1677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E1593" i="6"/>
  <c r="F1593" i="6"/>
  <c r="E1594" i="6"/>
  <c r="F1594" i="6"/>
  <c r="E1595" i="6"/>
  <c r="F1595" i="6"/>
  <c r="E1596" i="6"/>
  <c r="F1596" i="6"/>
  <c r="E1597" i="6"/>
  <c r="F1597" i="6"/>
  <c r="E1598" i="6"/>
  <c r="F1598" i="6"/>
  <c r="E1599" i="6"/>
  <c r="F1599" i="6"/>
  <c r="E1600" i="6"/>
  <c r="F1600" i="6"/>
  <c r="E1601" i="6"/>
  <c r="F1601" i="6"/>
  <c r="E1602" i="6"/>
  <c r="F1602" i="6"/>
  <c r="E1603" i="6"/>
  <c r="F1603" i="6"/>
  <c r="E1604" i="6"/>
  <c r="F1604" i="6"/>
  <c r="E1605" i="6"/>
  <c r="F1605" i="6"/>
  <c r="E1606" i="6"/>
  <c r="F1606" i="6"/>
  <c r="E1607" i="6"/>
  <c r="F1607" i="6"/>
  <c r="E1608" i="6"/>
  <c r="F1608" i="6"/>
  <c r="E1609" i="6"/>
  <c r="F1609" i="6"/>
  <c r="E1610" i="6"/>
  <c r="F1610" i="6"/>
  <c r="E1611" i="6"/>
  <c r="F1611" i="6"/>
  <c r="E1612" i="6"/>
  <c r="F1612" i="6"/>
  <c r="E1613" i="6"/>
  <c r="F1613" i="6"/>
  <c r="E1614" i="6"/>
  <c r="F1614" i="6"/>
  <c r="E1615" i="6"/>
  <c r="F1615" i="6"/>
  <c r="E1616" i="6"/>
  <c r="F1616" i="6"/>
  <c r="E1617" i="6"/>
  <c r="F1617" i="6"/>
  <c r="E1618" i="6"/>
  <c r="F1618" i="6"/>
  <c r="E1619" i="6"/>
  <c r="F1619" i="6"/>
  <c r="E1620" i="6"/>
  <c r="F1620" i="6"/>
  <c r="E1621" i="6"/>
  <c r="F1621" i="6"/>
  <c r="E1622" i="6"/>
  <c r="F1622" i="6"/>
  <c r="E1623" i="6"/>
  <c r="F1623" i="6"/>
  <c r="E1624" i="6"/>
  <c r="F1624" i="6"/>
  <c r="E1625" i="6"/>
  <c r="F1625" i="6"/>
  <c r="E1626" i="6"/>
  <c r="F1626" i="6"/>
  <c r="E1627" i="6"/>
  <c r="F1627" i="6"/>
  <c r="E1628" i="6"/>
  <c r="F1628" i="6"/>
  <c r="E1629" i="6"/>
  <c r="F1629" i="6"/>
  <c r="E1630" i="6"/>
  <c r="F1630" i="6"/>
  <c r="E1631" i="6"/>
  <c r="F1631" i="6"/>
  <c r="E1632" i="6"/>
  <c r="F1632" i="6"/>
  <c r="E1633" i="6"/>
  <c r="F1633" i="6"/>
  <c r="E1634" i="6"/>
  <c r="F1634" i="6"/>
  <c r="E1635" i="6"/>
  <c r="F1635" i="6"/>
  <c r="B1598" i="6"/>
  <c r="B1599" i="6"/>
  <c r="B1600" i="6"/>
  <c r="B1601" i="6"/>
  <c r="B1602" i="6"/>
  <c r="B1603" i="6"/>
  <c r="B1593" i="6"/>
  <c r="B1594" i="6"/>
  <c r="B1595" i="6"/>
  <c r="B1596" i="6"/>
  <c r="B1597" i="6"/>
  <c r="E7" i="10" l="1"/>
  <c r="E11" i="10"/>
  <c r="E15" i="10"/>
  <c r="E19" i="10"/>
  <c r="E23" i="10"/>
  <c r="E27" i="10"/>
  <c r="E31" i="10"/>
  <c r="E35" i="10"/>
  <c r="E39" i="10"/>
  <c r="E43" i="10"/>
  <c r="E47" i="10"/>
  <c r="E51" i="10"/>
  <c r="E55" i="10"/>
  <c r="E59" i="10"/>
  <c r="E63" i="10"/>
  <c r="E67" i="10"/>
  <c r="E71" i="10"/>
  <c r="E75" i="10"/>
  <c r="E79" i="10"/>
  <c r="E83" i="10"/>
  <c r="E87" i="10"/>
  <c r="E91" i="10"/>
  <c r="E95" i="10"/>
  <c r="E99" i="10"/>
  <c r="E103" i="10"/>
  <c r="E107" i="10"/>
  <c r="E111" i="10"/>
  <c r="E115" i="10"/>
  <c r="E119" i="10"/>
  <c r="E123" i="10"/>
  <c r="E127" i="10"/>
  <c r="E131" i="10"/>
  <c r="E135" i="10"/>
  <c r="E139" i="10"/>
  <c r="E143" i="10"/>
  <c r="E147" i="10"/>
  <c r="E151" i="10"/>
  <c r="E155" i="10"/>
  <c r="E159" i="10"/>
  <c r="E163" i="10"/>
  <c r="E167" i="10"/>
  <c r="E171" i="10"/>
  <c r="E175" i="10"/>
  <c r="E179" i="10"/>
  <c r="E183" i="10"/>
  <c r="E187" i="10"/>
  <c r="E191" i="10"/>
  <c r="E195" i="10"/>
  <c r="E199" i="10"/>
  <c r="E203" i="10"/>
  <c r="E207" i="10"/>
  <c r="E211" i="10"/>
  <c r="E215" i="10"/>
  <c r="E219" i="10"/>
  <c r="E223" i="10"/>
  <c r="E227" i="10"/>
  <c r="E231" i="10"/>
  <c r="E235" i="10"/>
  <c r="E239" i="10"/>
  <c r="E243" i="10"/>
  <c r="E247" i="10"/>
  <c r="E251" i="10"/>
  <c r="E255" i="10"/>
  <c r="E259" i="10"/>
  <c r="E263" i="10"/>
  <c r="E267" i="10"/>
  <c r="E271" i="10"/>
  <c r="E275" i="10"/>
  <c r="E279" i="10"/>
  <c r="E283" i="10"/>
  <c r="E287" i="10"/>
  <c r="E291" i="10"/>
  <c r="E295" i="10"/>
  <c r="E299" i="10"/>
  <c r="E303" i="10"/>
  <c r="E307" i="10"/>
  <c r="E311" i="10"/>
  <c r="E315" i="10"/>
  <c r="E319" i="10"/>
  <c r="E323" i="10"/>
  <c r="E327" i="10"/>
  <c r="E331" i="10"/>
  <c r="E335" i="10"/>
  <c r="E339" i="10"/>
  <c r="E343" i="10"/>
  <c r="H15" i="10"/>
  <c r="H19" i="10"/>
  <c r="H35" i="10"/>
  <c r="H39" i="10"/>
  <c r="H55" i="10"/>
  <c r="H59" i="10"/>
  <c r="H75" i="10"/>
  <c r="H79" i="10"/>
  <c r="H95" i="10"/>
  <c r="H99" i="10"/>
  <c r="H115" i="10"/>
  <c r="H119" i="10"/>
  <c r="H135" i="10"/>
  <c r="H139" i="10"/>
  <c r="H155" i="10"/>
  <c r="H159" i="10"/>
  <c r="H175" i="10"/>
  <c r="H179" i="10"/>
  <c r="H195" i="10"/>
  <c r="H199" i="10"/>
  <c r="H215" i="10"/>
  <c r="H219" i="10"/>
  <c r="H235" i="10"/>
  <c r="H239" i="10"/>
  <c r="H247" i="10"/>
  <c r="H255" i="10"/>
  <c r="H263" i="10"/>
  <c r="E8" i="10"/>
  <c r="E12" i="10"/>
  <c r="E16" i="10"/>
  <c r="E20" i="10"/>
  <c r="E24" i="10"/>
  <c r="E28" i="10"/>
  <c r="E32" i="10"/>
  <c r="E36" i="10"/>
  <c r="E40" i="10"/>
  <c r="E44" i="10"/>
  <c r="E48" i="10"/>
  <c r="E52" i="10"/>
  <c r="E56" i="10"/>
  <c r="E60" i="10"/>
  <c r="E64" i="10"/>
  <c r="E68" i="10"/>
  <c r="E72" i="10"/>
  <c r="E76" i="10"/>
  <c r="E80" i="10"/>
  <c r="E84" i="10"/>
  <c r="E88" i="10"/>
  <c r="E92" i="10"/>
  <c r="E96" i="10"/>
  <c r="E100" i="10"/>
  <c r="E104" i="10"/>
  <c r="E108" i="10"/>
  <c r="E112" i="10"/>
  <c r="E116" i="10"/>
  <c r="E120" i="10"/>
  <c r="E124" i="10"/>
  <c r="E128" i="10"/>
  <c r="E132" i="10"/>
  <c r="E136" i="10"/>
  <c r="E140" i="10"/>
  <c r="E144" i="10"/>
  <c r="E148" i="10"/>
  <c r="E152" i="10"/>
  <c r="E156" i="10"/>
  <c r="E160" i="10"/>
  <c r="E164" i="10"/>
  <c r="E168" i="10"/>
  <c r="E172" i="10"/>
  <c r="E176" i="10"/>
  <c r="E180" i="10"/>
  <c r="E184" i="10"/>
  <c r="E188" i="10"/>
  <c r="E192" i="10"/>
  <c r="E196" i="10"/>
  <c r="E200" i="10"/>
  <c r="E204" i="10"/>
  <c r="E208" i="10"/>
  <c r="E212" i="10"/>
  <c r="E216" i="10"/>
  <c r="E220" i="10"/>
  <c r="E224" i="10"/>
  <c r="E228" i="10"/>
  <c r="E232" i="10"/>
  <c r="E236" i="10"/>
  <c r="E240" i="10"/>
  <c r="E244" i="10"/>
  <c r="E248" i="10"/>
  <c r="E252" i="10"/>
  <c r="E256" i="10"/>
  <c r="E260" i="10"/>
  <c r="E264" i="10"/>
  <c r="E268" i="10"/>
  <c r="E272" i="10"/>
  <c r="E276" i="10"/>
  <c r="E280" i="10"/>
  <c r="E284" i="10"/>
  <c r="E288" i="10"/>
  <c r="E292" i="10"/>
  <c r="E296" i="10"/>
  <c r="E300" i="10"/>
  <c r="E304" i="10"/>
  <c r="E308" i="10"/>
  <c r="E312" i="10"/>
  <c r="E316" i="10"/>
  <c r="E320" i="10"/>
  <c r="E324" i="10"/>
  <c r="E328" i="10"/>
  <c r="E332" i="10"/>
  <c r="E336" i="10"/>
  <c r="E340" i="10"/>
  <c r="E344" i="10"/>
  <c r="F7" i="10"/>
  <c r="G12" i="10"/>
  <c r="F17" i="10"/>
  <c r="E22" i="10"/>
  <c r="F32" i="10"/>
  <c r="E37" i="10"/>
  <c r="G46" i="10"/>
  <c r="G51" i="10"/>
  <c r="G61" i="10"/>
  <c r="F66" i="10"/>
  <c r="F71" i="10"/>
  <c r="G76" i="10"/>
  <c r="F81" i="10"/>
  <c r="E86" i="10"/>
  <c r="H90" i="10"/>
  <c r="F96" i="10"/>
  <c r="E101" i="10"/>
  <c r="H105" i="10"/>
  <c r="G110" i="10"/>
  <c r="G115" i="10"/>
  <c r="H120" i="10"/>
  <c r="G125" i="10"/>
  <c r="F130" i="10"/>
  <c r="F135" i="10"/>
  <c r="G140" i="10"/>
  <c r="F145" i="10"/>
  <c r="E150" i="10"/>
  <c r="H154" i="10"/>
  <c r="F160" i="10"/>
  <c r="E165" i="10"/>
  <c r="H169" i="10"/>
  <c r="G174" i="10"/>
  <c r="G179" i="10"/>
  <c r="H184" i="10"/>
  <c r="G189" i="10"/>
  <c r="F194" i="10"/>
  <c r="F199" i="10"/>
  <c r="G204" i="10"/>
  <c r="F209" i="10"/>
  <c r="E214" i="10"/>
  <c r="F224" i="10"/>
  <c r="E229" i="10"/>
  <c r="G238" i="10"/>
  <c r="G243" i="10"/>
  <c r="H248" i="10"/>
  <c r="G253" i="10"/>
  <c r="F258" i="10"/>
  <c r="F263" i="10"/>
  <c r="G268" i="10"/>
  <c r="E273" i="10"/>
  <c r="G277" i="10"/>
  <c r="E282" i="10"/>
  <c r="G286" i="10"/>
  <c r="F291" i="10"/>
  <c r="H295" i="10"/>
  <c r="G300" i="10"/>
  <c r="E305" i="10"/>
  <c r="G309" i="10"/>
  <c r="E314" i="10"/>
  <c r="G318" i="10"/>
  <c r="F323" i="10"/>
  <c r="G332" i="10"/>
  <c r="E337" i="10"/>
  <c r="G341" i="10"/>
  <c r="E346" i="10"/>
  <c r="E350" i="10"/>
  <c r="E354" i="10"/>
  <c r="E358" i="10"/>
  <c r="E362" i="10"/>
  <c r="E366" i="10"/>
  <c r="E370" i="10"/>
  <c r="E374" i="10"/>
  <c r="E378" i="10"/>
  <c r="E382" i="10"/>
  <c r="E386" i="10"/>
  <c r="E390" i="10"/>
  <c r="E394" i="10"/>
  <c r="E398" i="10"/>
  <c r="E402" i="10"/>
  <c r="F8" i="10"/>
  <c r="E13" i="10"/>
  <c r="G22" i="10"/>
  <c r="G27" i="10"/>
  <c r="G37" i="10"/>
  <c r="F42" i="10"/>
  <c r="F47" i="10"/>
  <c r="G52" i="10"/>
  <c r="F57" i="10"/>
  <c r="E62" i="10"/>
  <c r="F72" i="10"/>
  <c r="E77" i="10"/>
  <c r="G86" i="10"/>
  <c r="G91" i="10"/>
  <c r="G101" i="10"/>
  <c r="F106" i="10"/>
  <c r="F111" i="10"/>
  <c r="G116" i="10"/>
  <c r="F121" i="10"/>
  <c r="E126" i="10"/>
  <c r="H130" i="10"/>
  <c r="G8" i="10"/>
  <c r="F13" i="10"/>
  <c r="E18" i="10"/>
  <c r="F28" i="10"/>
  <c r="E33" i="10"/>
  <c r="G42" i="10"/>
  <c r="G47" i="10"/>
  <c r="G57" i="10"/>
  <c r="F62" i="10"/>
  <c r="F67" i="10"/>
  <c r="G72" i="10"/>
  <c r="F77" i="10"/>
  <c r="E82" i="10"/>
  <c r="F92" i="10"/>
  <c r="E97" i="10"/>
  <c r="G106" i="10"/>
  <c r="G111" i="10"/>
  <c r="G121" i="10"/>
  <c r="F126" i="10"/>
  <c r="F131" i="10"/>
  <c r="G136" i="10"/>
  <c r="F141" i="10"/>
  <c r="E146" i="10"/>
  <c r="H150" i="10"/>
  <c r="F156" i="10"/>
  <c r="E161" i="10"/>
  <c r="H165" i="10"/>
  <c r="G170" i="10"/>
  <c r="G175" i="10"/>
  <c r="H180" i="10"/>
  <c r="G185" i="10"/>
  <c r="F190" i="10"/>
  <c r="F195" i="10"/>
  <c r="G200" i="10"/>
  <c r="F205" i="10"/>
  <c r="E210" i="10"/>
  <c r="H214" i="10"/>
  <c r="F220" i="10"/>
  <c r="E225" i="10"/>
  <c r="H229" i="10"/>
  <c r="G234" i="10"/>
  <c r="G239" i="10"/>
  <c r="H244" i="10"/>
  <c r="G249" i="10"/>
  <c r="F254" i="10"/>
  <c r="F259" i="10"/>
  <c r="G264" i="10"/>
  <c r="F269" i="10"/>
  <c r="H273" i="10"/>
  <c r="F278" i="10"/>
  <c r="H282" i="10"/>
  <c r="G287" i="10"/>
  <c r="F292" i="10"/>
  <c r="H296" i="10"/>
  <c r="F301" i="10"/>
  <c r="H305" i="10"/>
  <c r="F310" i="10"/>
  <c r="H314" i="10"/>
  <c r="G319" i="10"/>
  <c r="F324" i="10"/>
  <c r="F9" i="10"/>
  <c r="E14" i="10"/>
  <c r="F24" i="10"/>
  <c r="E29" i="10"/>
  <c r="G38" i="10"/>
  <c r="G43" i="10"/>
  <c r="G53" i="10"/>
  <c r="F58" i="10"/>
  <c r="F63" i="10"/>
  <c r="G68" i="10"/>
  <c r="F73" i="10"/>
  <c r="E78" i="10"/>
  <c r="F88" i="10"/>
  <c r="E93" i="10"/>
  <c r="G102" i="10"/>
  <c r="G107" i="10"/>
  <c r="G117" i="10"/>
  <c r="F122" i="10"/>
  <c r="F127" i="10"/>
  <c r="G132" i="10"/>
  <c r="G7" i="10"/>
  <c r="G14" i="10"/>
  <c r="E21" i="10"/>
  <c r="F27" i="10"/>
  <c r="F34" i="10"/>
  <c r="H40" i="10"/>
  <c r="E54" i="10"/>
  <c r="G60" i="10"/>
  <c r="G66" i="10"/>
  <c r="F80" i="10"/>
  <c r="F86" i="10"/>
  <c r="G93" i="10"/>
  <c r="G99" i="10"/>
  <c r="E106" i="10"/>
  <c r="F113" i="10"/>
  <c r="F119" i="10"/>
  <c r="H125" i="10"/>
  <c r="E133" i="10"/>
  <c r="F138" i="10"/>
  <c r="F144" i="10"/>
  <c r="G149" i="10"/>
  <c r="F155" i="10"/>
  <c r="F161" i="10"/>
  <c r="G166" i="10"/>
  <c r="G172" i="10"/>
  <c r="F183" i="10"/>
  <c r="E189" i="10"/>
  <c r="G194" i="10"/>
  <c r="H200" i="10"/>
  <c r="E206" i="10"/>
  <c r="G211" i="10"/>
  <c r="F217" i="10"/>
  <c r="G222" i="10"/>
  <c r="G228" i="10"/>
  <c r="E234" i="10"/>
  <c r="F240" i="10"/>
  <c r="G245" i="10"/>
  <c r="H256" i="10"/>
  <c r="E262" i="10"/>
  <c r="G267" i="10"/>
  <c r="F273" i="10"/>
  <c r="G278" i="10"/>
  <c r="E289" i="10"/>
  <c r="E294" i="10"/>
  <c r="F299" i="10"/>
  <c r="G304" i="10"/>
  <c r="F315" i="10"/>
  <c r="G320" i="10"/>
  <c r="G325" i="10"/>
  <c r="F330" i="10"/>
  <c r="F335" i="10"/>
  <c r="F340" i="10"/>
  <c r="E345" i="10"/>
  <c r="F349" i="10"/>
  <c r="G353" i="10"/>
  <c r="H357" i="10"/>
  <c r="F362" i="10"/>
  <c r="G366" i="10"/>
  <c r="E375" i="10"/>
  <c r="F379" i="10"/>
  <c r="G383" i="10"/>
  <c r="E392" i="10"/>
  <c r="F396" i="10"/>
  <c r="G400" i="10"/>
  <c r="H408" i="10"/>
  <c r="H416" i="10"/>
  <c r="H424" i="10"/>
  <c r="H432" i="10"/>
  <c r="H444" i="10"/>
  <c r="H448" i="10"/>
  <c r="H452" i="10"/>
  <c r="H460" i="10"/>
  <c r="H468" i="10"/>
  <c r="H476" i="10"/>
  <c r="H484" i="10"/>
  <c r="H492" i="10"/>
  <c r="H500" i="10"/>
  <c r="H512" i="10"/>
  <c r="H516" i="10"/>
  <c r="H520" i="10"/>
  <c r="E9" i="10"/>
  <c r="F15" i="10"/>
  <c r="G21" i="10"/>
  <c r="H34" i="10"/>
  <c r="F41" i="10"/>
  <c r="G48" i="10"/>
  <c r="G54" i="10"/>
  <c r="E61" i="10"/>
  <c r="F68" i="10"/>
  <c r="F74" i="10"/>
  <c r="H80" i="10"/>
  <c r="G87" i="10"/>
  <c r="E94" i="10"/>
  <c r="G100" i="10"/>
  <c r="F107" i="10"/>
  <c r="F120" i="10"/>
  <c r="G133" i="10"/>
  <c r="H144" i="10"/>
  <c r="F150" i="10"/>
  <c r="G156" i="10"/>
  <c r="F167" i="10"/>
  <c r="E173" i="10"/>
  <c r="F178" i="10"/>
  <c r="F184" i="10"/>
  <c r="H189" i="10"/>
  <c r="G195" i="10"/>
  <c r="F201" i="10"/>
  <c r="G206" i="10"/>
  <c r="G212" i="10"/>
  <c r="F223" i="10"/>
  <c r="F229" i="10"/>
  <c r="H234" i="10"/>
  <c r="H240" i="10"/>
  <c r="E246" i="10"/>
  <c r="G251" i="10"/>
  <c r="F257" i="10"/>
  <c r="G262" i="10"/>
  <c r="E274" i="10"/>
  <c r="F279" i="10"/>
  <c r="G284" i="10"/>
  <c r="G289" i="10"/>
  <c r="G294" i="10"/>
  <c r="H299" i="10"/>
  <c r="F305" i="10"/>
  <c r="G310" i="10"/>
  <c r="G9" i="10"/>
  <c r="G15" i="10"/>
  <c r="F29" i="10"/>
  <c r="F35" i="10"/>
  <c r="G41" i="10"/>
  <c r="E49" i="10"/>
  <c r="H54" i="10"/>
  <c r="F61" i="10"/>
  <c r="G74" i="10"/>
  <c r="E81" i="10"/>
  <c r="G88" i="10"/>
  <c r="F94" i="10"/>
  <c r="H100" i="10"/>
  <c r="F108" i="10"/>
  <c r="E114" i="10"/>
  <c r="G120" i="10"/>
  <c r="G127" i="10"/>
  <c r="F139" i="10"/>
  <c r="E145" i="10"/>
  <c r="G150" i="10"/>
  <c r="E162" i="10"/>
  <c r="G167" i="10"/>
  <c r="F173" i="10"/>
  <c r="G178" i="10"/>
  <c r="G184" i="10"/>
  <c r="E190" i="10"/>
  <c r="F196" i="10"/>
  <c r="G201" i="10"/>
  <c r="E218" i="10"/>
  <c r="G223" i="10"/>
  <c r="G229" i="10"/>
  <c r="F235" i="10"/>
  <c r="E241" i="10"/>
  <c r="F246" i="10"/>
  <c r="F252" i="10"/>
  <c r="G257" i="10"/>
  <c r="H262" i="10"/>
  <c r="E269" i="10"/>
  <c r="F274" i="10"/>
  <c r="G279" i="10"/>
  <c r="H289" i="10"/>
  <c r="F300" i="10"/>
  <c r="G305" i="10"/>
  <c r="F316" i="10"/>
  <c r="F321" i="10"/>
  <c r="F326" i="10"/>
  <c r="F331" i="10"/>
  <c r="F336" i="10"/>
  <c r="E341" i="10"/>
  <c r="F350" i="10"/>
  <c r="G354" i="10"/>
  <c r="H358" i="10"/>
  <c r="E363" i="10"/>
  <c r="F367" i="10"/>
  <c r="G371" i="10"/>
  <c r="H375" i="10"/>
  <c r="E380" i="10"/>
  <c r="F384" i="10"/>
  <c r="G388" i="10"/>
  <c r="H392" i="10"/>
  <c r="E397" i="10"/>
  <c r="F401" i="10"/>
  <c r="G405" i="10"/>
  <c r="G409" i="10"/>
  <c r="G413" i="10"/>
  <c r="G417" i="10"/>
  <c r="G421" i="10"/>
  <c r="G425" i="10"/>
  <c r="G429" i="10"/>
  <c r="G433" i="10"/>
  <c r="G437" i="10"/>
  <c r="G441" i="10"/>
  <c r="G445" i="10"/>
  <c r="G449" i="10"/>
  <c r="G453" i="10"/>
  <c r="F10" i="10"/>
  <c r="G23" i="10"/>
  <c r="E30" i="10"/>
  <c r="G36" i="10"/>
  <c r="F43" i="10"/>
  <c r="H49" i="10"/>
  <c r="F56" i="10"/>
  <c r="G69" i="10"/>
  <c r="G75" i="10"/>
  <c r="G82" i="10"/>
  <c r="F89" i="10"/>
  <c r="F95" i="10"/>
  <c r="F102" i="10"/>
  <c r="E109" i="10"/>
  <c r="H114" i="10"/>
  <c r="E122" i="10"/>
  <c r="G134" i="10"/>
  <c r="H140" i="10"/>
  <c r="F146" i="10"/>
  <c r="F152" i="10"/>
  <c r="G157" i="10"/>
  <c r="E174" i="10"/>
  <c r="F180" i="10"/>
  <c r="H185" i="10"/>
  <c r="F191" i="10"/>
  <c r="E197" i="10"/>
  <c r="F202" i="10"/>
  <c r="F208" i="10"/>
  <c r="G213" i="10"/>
  <c r="F219" i="10"/>
  <c r="F225" i="10"/>
  <c r="G230" i="10"/>
  <c r="G236" i="10"/>
  <c r="F247" i="10"/>
  <c r="E253" i="10"/>
  <c r="G258" i="10"/>
  <c r="H264" i="10"/>
  <c r="E270" i="10"/>
  <c r="F275" i="10"/>
  <c r="G280" i="10"/>
  <c r="G285" i="10"/>
  <c r="G290" i="10"/>
  <c r="F296" i="10"/>
  <c r="G301" i="10"/>
  <c r="G306" i="10"/>
  <c r="E317" i="10"/>
  <c r="E322" i="10"/>
  <c r="F327" i="10"/>
  <c r="F332" i="10"/>
  <c r="F337" i="10"/>
  <c r="E342" i="10"/>
  <c r="H346" i="10"/>
  <c r="E351" i="10"/>
  <c r="F355" i="10"/>
  <c r="G359" i="10"/>
  <c r="H363" i="10"/>
  <c r="E368" i="10"/>
  <c r="F372" i="10"/>
  <c r="G376" i="10"/>
  <c r="H380" i="10"/>
  <c r="E385" i="10"/>
  <c r="F389" i="10"/>
  <c r="G393" i="10"/>
  <c r="G17" i="10"/>
  <c r="H25" i="10"/>
  <c r="G34" i="10"/>
  <c r="G44" i="10"/>
  <c r="F52" i="10"/>
  <c r="H60" i="10"/>
  <c r="E70" i="10"/>
  <c r="G78" i="10"/>
  <c r="F87" i="10"/>
  <c r="G96" i="10"/>
  <c r="H104" i="10"/>
  <c r="G113" i="10"/>
  <c r="G130" i="10"/>
  <c r="G138" i="10"/>
  <c r="G161" i="10"/>
  <c r="F169" i="10"/>
  <c r="G183" i="10"/>
  <c r="F192" i="10"/>
  <c r="G198" i="10"/>
  <c r="F206" i="10"/>
  <c r="F214" i="10"/>
  <c r="G221" i="10"/>
  <c r="E237" i="10"/>
  <c r="F244" i="10"/>
  <c r="F251" i="10"/>
  <c r="G259" i="10"/>
  <c r="F266" i="10"/>
  <c r="G273" i="10"/>
  <c r="E281" i="10"/>
  <c r="F294" i="10"/>
  <c r="E302" i="10"/>
  <c r="G308" i="10"/>
  <c r="G315" i="10"/>
  <c r="G328" i="10"/>
  <c r="E334" i="10"/>
  <c r="H339" i="10"/>
  <c r="F346" i="10"/>
  <c r="G351" i="10"/>
  <c r="G356" i="10"/>
  <c r="G361" i="10"/>
  <c r="E367" i="10"/>
  <c r="G372" i="10"/>
  <c r="G377" i="10"/>
  <c r="H382" i="10"/>
  <c r="E388" i="10"/>
  <c r="F393" i="10"/>
  <c r="G398" i="10"/>
  <c r="F403" i="10"/>
  <c r="H407" i="10"/>
  <c r="F412" i="10"/>
  <c r="E417" i="10"/>
  <c r="F426" i="10"/>
  <c r="F435" i="10"/>
  <c r="F444" i="10"/>
  <c r="E449" i="10"/>
  <c r="E458" i="10"/>
  <c r="F462" i="10"/>
  <c r="G466" i="10"/>
  <c r="E475" i="10"/>
  <c r="F479" i="10"/>
  <c r="G483" i="10"/>
  <c r="E492" i="10"/>
  <c r="F496" i="10"/>
  <c r="G500" i="10"/>
  <c r="E505" i="10"/>
  <c r="F509" i="10"/>
  <c r="G513" i="10"/>
  <c r="H517" i="10"/>
  <c r="E522" i="10"/>
  <c r="F526" i="10"/>
  <c r="F530" i="10"/>
  <c r="F534" i="10"/>
  <c r="F538" i="10"/>
  <c r="F542" i="10"/>
  <c r="F546" i="10"/>
  <c r="F550" i="10"/>
  <c r="E10" i="10"/>
  <c r="G18" i="10"/>
  <c r="F26" i="10"/>
  <c r="F36" i="10"/>
  <c r="E45" i="10"/>
  <c r="F53" i="10"/>
  <c r="G62" i="10"/>
  <c r="G70" i="10"/>
  <c r="F79" i="10"/>
  <c r="E89" i="10"/>
  <c r="G97" i="10"/>
  <c r="F105" i="10"/>
  <c r="G114" i="10"/>
  <c r="G123" i="10"/>
  <c r="F132" i="10"/>
  <c r="F140" i="10"/>
  <c r="G147" i="10"/>
  <c r="F154" i="10"/>
  <c r="G162" i="10"/>
  <c r="E170" i="10"/>
  <c r="F177" i="10"/>
  <c r="F185" i="10"/>
  <c r="G199" i="10"/>
  <c r="G207" i="10"/>
  <c r="F215" i="10"/>
  <c r="E222" i="10"/>
  <c r="F230" i="10"/>
  <c r="G237" i="10"/>
  <c r="E245" i="10"/>
  <c r="G260" i="10"/>
  <c r="H274" i="10"/>
  <c r="G281" i="10"/>
  <c r="G288" i="10"/>
  <c r="G295" i="10"/>
  <c r="G302" i="10"/>
  <c r="E309" i="10"/>
  <c r="G316" i="10"/>
  <c r="G322" i="10"/>
  <c r="E329" i="10"/>
  <c r="G334" i="10"/>
  <c r="H340" i="10"/>
  <c r="E347" i="10"/>
  <c r="E352" i="10"/>
  <c r="E357" i="10"/>
  <c r="G362" i="10"/>
  <c r="H367" i="10"/>
  <c r="E373" i="10"/>
  <c r="F378" i="10"/>
  <c r="F383" i="10"/>
  <c r="F394" i="10"/>
  <c r="E399" i="10"/>
  <c r="F408" i="10"/>
  <c r="E413" i="10"/>
  <c r="H417" i="10"/>
  <c r="F422" i="10"/>
  <c r="H426" i="10"/>
  <c r="F431" i="10"/>
  <c r="H435" i="10"/>
  <c r="F440" i="10"/>
  <c r="E445" i="10"/>
  <c r="H449" i="10"/>
  <c r="F454" i="10"/>
  <c r="G458" i="10"/>
  <c r="E467" i="10"/>
  <c r="F471" i="10"/>
  <c r="G475" i="10"/>
  <c r="E484" i="10"/>
  <c r="F488" i="10"/>
  <c r="G492" i="10"/>
  <c r="E497" i="10"/>
  <c r="F501" i="10"/>
  <c r="F11" i="10"/>
  <c r="F20" i="10"/>
  <c r="G29" i="10"/>
  <c r="E38" i="10"/>
  <c r="H45" i="10"/>
  <c r="F55" i="10"/>
  <c r="G64" i="10"/>
  <c r="G81" i="10"/>
  <c r="E90" i="10"/>
  <c r="G98" i="10"/>
  <c r="G108" i="10"/>
  <c r="E117" i="10"/>
  <c r="H124" i="10"/>
  <c r="E134" i="10"/>
  <c r="E157" i="10"/>
  <c r="F164" i="10"/>
  <c r="F171" i="10"/>
  <c r="G186" i="10"/>
  <c r="G193" i="10"/>
  <c r="E209" i="10"/>
  <c r="G216" i="10"/>
  <c r="G224" i="10"/>
  <c r="G231" i="10"/>
  <c r="F238" i="10"/>
  <c r="G246" i="10"/>
  <c r="E254" i="10"/>
  <c r="F261" i="10"/>
  <c r="G269" i="10"/>
  <c r="F276" i="10"/>
  <c r="G282" i="10"/>
  <c r="E290" i="10"/>
  <c r="F297" i="10"/>
  <c r="G303" i="10"/>
  <c r="F311" i="10"/>
  <c r="G317" i="10"/>
  <c r="H323" i="10"/>
  <c r="H329" i="10"/>
  <c r="F342" i="10"/>
  <c r="H347" i="10"/>
  <c r="F358" i="10"/>
  <c r="G363" i="10"/>
  <c r="H373" i="10"/>
  <c r="E379" i="10"/>
  <c r="G384" i="10"/>
  <c r="E395" i="10"/>
  <c r="H399" i="10"/>
  <c r="G404" i="10"/>
  <c r="F409" i="10"/>
  <c r="E414" i="10"/>
  <c r="G418" i="10"/>
  <c r="E423" i="10"/>
  <c r="G427" i="10"/>
  <c r="E432" i="10"/>
  <c r="G436" i="10"/>
  <c r="F441" i="10"/>
  <c r="E446" i="10"/>
  <c r="G450" i="10"/>
  <c r="E455" i="10"/>
  <c r="F459" i="10"/>
  <c r="G463" i="10"/>
  <c r="H467" i="10"/>
  <c r="E472" i="10"/>
  <c r="F476" i="10"/>
  <c r="G480" i="10"/>
  <c r="E485" i="10"/>
  <c r="F489" i="10"/>
  <c r="G493" i="10"/>
  <c r="E502" i="10"/>
  <c r="F506" i="10"/>
  <c r="G510" i="10"/>
  <c r="E519" i="10"/>
  <c r="F523" i="10"/>
  <c r="G527" i="10"/>
  <c r="G531" i="10"/>
  <c r="F12" i="10"/>
  <c r="H20" i="10"/>
  <c r="F30" i="10"/>
  <c r="F46" i="10"/>
  <c r="G56" i="10"/>
  <c r="E65" i="10"/>
  <c r="G73" i="10"/>
  <c r="F83" i="10"/>
  <c r="G90" i="10"/>
  <c r="F99" i="10"/>
  <c r="F109" i="10"/>
  <c r="F125" i="10"/>
  <c r="H134" i="10"/>
  <c r="F142" i="10"/>
  <c r="F149" i="10"/>
  <c r="H164" i="10"/>
  <c r="F172" i="10"/>
  <c r="G180" i="10"/>
  <c r="F187" i="10"/>
  <c r="E194" i="10"/>
  <c r="G202" i="10"/>
  <c r="H209" i="10"/>
  <c r="E217" i="10"/>
  <c r="G225" i="10"/>
  <c r="G232" i="10"/>
  <c r="F239" i="10"/>
  <c r="G247" i="10"/>
  <c r="H254" i="10"/>
  <c r="H261" i="10"/>
  <c r="F270" i="10"/>
  <c r="G283" i="10"/>
  <c r="H290" i="10"/>
  <c r="H297" i="10"/>
  <c r="F304" i="10"/>
  <c r="F312" i="10"/>
  <c r="E318" i="10"/>
  <c r="H324" i="10"/>
  <c r="G330" i="10"/>
  <c r="H342" i="10"/>
  <c r="F348" i="10"/>
  <c r="F353" i="10"/>
  <c r="E359" i="10"/>
  <c r="F364" i="10"/>
  <c r="F369" i="10"/>
  <c r="G374" i="10"/>
  <c r="F385" i="10"/>
  <c r="G390" i="10"/>
  <c r="G395" i="10"/>
  <c r="F400" i="10"/>
  <c r="F405" i="10"/>
  <c r="E410" i="10"/>
  <c r="G414" i="10"/>
  <c r="H9" i="10"/>
  <c r="F21" i="10"/>
  <c r="G32" i="10"/>
  <c r="H44" i="10"/>
  <c r="E57" i="10"/>
  <c r="G67" i="10"/>
  <c r="F91" i="10"/>
  <c r="F103" i="10"/>
  <c r="F114" i="10"/>
  <c r="G126" i="10"/>
  <c r="F137" i="10"/>
  <c r="F147" i="10"/>
  <c r="E158" i="10"/>
  <c r="E177" i="10"/>
  <c r="G187" i="10"/>
  <c r="G197" i="10"/>
  <c r="F207" i="10"/>
  <c r="G217" i="10"/>
  <c r="F237" i="10"/>
  <c r="F248" i="10"/>
  <c r="E257" i="10"/>
  <c r="G266" i="10"/>
  <c r="E277" i="10"/>
  <c r="E286" i="10"/>
  <c r="F295" i="10"/>
  <c r="G313" i="10"/>
  <c r="F322" i="10"/>
  <c r="H330" i="10"/>
  <c r="G338" i="10"/>
  <c r="G346" i="10"/>
  <c r="G360" i="10"/>
  <c r="G367" i="10"/>
  <c r="H374" i="10"/>
  <c r="G381" i="10"/>
  <c r="F388" i="10"/>
  <c r="F402" i="10"/>
  <c r="E408" i="10"/>
  <c r="H414" i="10"/>
  <c r="E420" i="10"/>
  <c r="H425" i="10"/>
  <c r="G431" i="10"/>
  <c r="F437" i="10"/>
  <c r="H442" i="10"/>
  <c r="E448" i="10"/>
  <c r="E454" i="10"/>
  <c r="G459" i="10"/>
  <c r="G464" i="10"/>
  <c r="H469" i="10"/>
  <c r="F480" i="10"/>
  <c r="H485" i="10"/>
  <c r="H495" i="10"/>
  <c r="G501" i="10"/>
  <c r="G506" i="10"/>
  <c r="F511" i="10"/>
  <c r="E516" i="10"/>
  <c r="E521" i="10"/>
  <c r="G530" i="10"/>
  <c r="E535" i="10"/>
  <c r="F539" i="10"/>
  <c r="G543" i="10"/>
  <c r="E552" i="10"/>
  <c r="E556" i="10"/>
  <c r="E560" i="10"/>
  <c r="E564" i="10"/>
  <c r="E568" i="10"/>
  <c r="E572" i="10"/>
  <c r="E576" i="10"/>
  <c r="E580" i="10"/>
  <c r="E584" i="10"/>
  <c r="E588" i="10"/>
  <c r="E592" i="10"/>
  <c r="E596" i="10"/>
  <c r="E600" i="10"/>
  <c r="E604" i="10"/>
  <c r="E608" i="10"/>
  <c r="E612" i="10"/>
  <c r="E616" i="10"/>
  <c r="E620" i="10"/>
  <c r="E624" i="10"/>
  <c r="E628" i="10"/>
  <c r="E632" i="10"/>
  <c r="E636" i="10"/>
  <c r="E640" i="10"/>
  <c r="E644" i="10"/>
  <c r="E648" i="10"/>
  <c r="E652" i="10"/>
  <c r="E656" i="10"/>
  <c r="E660" i="10"/>
  <c r="E664" i="10"/>
  <c r="E668" i="10"/>
  <c r="E672" i="10"/>
  <c r="E676" i="10"/>
  <c r="E680" i="10"/>
  <c r="E684" i="10"/>
  <c r="E688" i="10"/>
  <c r="E692" i="10"/>
  <c r="E696" i="10"/>
  <c r="E700" i="10"/>
  <c r="E704" i="10"/>
  <c r="E708" i="10"/>
  <c r="E712" i="10"/>
  <c r="E716" i="10"/>
  <c r="E720" i="10"/>
  <c r="E724" i="10"/>
  <c r="E728" i="10"/>
  <c r="E732" i="10"/>
  <c r="E736" i="10"/>
  <c r="E740" i="10"/>
  <c r="H10" i="10"/>
  <c r="F23" i="10"/>
  <c r="G33" i="10"/>
  <c r="G45" i="10"/>
  <c r="E58" i="10"/>
  <c r="F69" i="10"/>
  <c r="G80" i="10"/>
  <c r="F104" i="10"/>
  <c r="F116" i="10"/>
  <c r="G128" i="10"/>
  <c r="G148" i="10"/>
  <c r="G158" i="10"/>
  <c r="G168" i="10"/>
  <c r="E178" i="10"/>
  <c r="G188" i="10"/>
  <c r="E198" i="10"/>
  <c r="G218" i="10"/>
  <c r="G227" i="10"/>
  <c r="E238" i="10"/>
  <c r="E249" i="10"/>
  <c r="E258" i="10"/>
  <c r="F268" i="10"/>
  <c r="E297" i="10"/>
  <c r="F306" i="10"/>
  <c r="F314" i="10"/>
  <c r="G323" i="10"/>
  <c r="H331" i="10"/>
  <c r="F339" i="10"/>
  <c r="G347" i="10"/>
  <c r="E361" i="10"/>
  <c r="G368" i="10"/>
  <c r="G375" i="10"/>
  <c r="F382" i="10"/>
  <c r="G389" i="10"/>
  <c r="G396" i="10"/>
  <c r="E409" i="10"/>
  <c r="F415" i="10"/>
  <c r="G420" i="10"/>
  <c r="G426" i="10"/>
  <c r="F432" i="10"/>
  <c r="E438" i="10"/>
  <c r="F443" i="10"/>
  <c r="G448" i="10"/>
  <c r="E460" i="10"/>
  <c r="F465" i="10"/>
  <c r="F470" i="10"/>
  <c r="H475" i="10"/>
  <c r="F481" i="10"/>
  <c r="F486" i="10"/>
  <c r="F491" i="10"/>
  <c r="G496" i="10"/>
  <c r="F502" i="10"/>
  <c r="E507" i="10"/>
  <c r="H511" i="10"/>
  <c r="G516" i="10"/>
  <c r="G521" i="10"/>
  <c r="G526" i="10"/>
  <c r="E531" i="10"/>
  <c r="G535" i="10"/>
  <c r="E544" i="10"/>
  <c r="F548" i="10"/>
  <c r="G552" i="10"/>
  <c r="G556" i="10"/>
  <c r="G560" i="10"/>
  <c r="G564" i="10"/>
  <c r="G568" i="10"/>
  <c r="G572" i="10"/>
  <c r="G576" i="10"/>
  <c r="G580" i="10"/>
  <c r="G584" i="10"/>
  <c r="G588" i="10"/>
  <c r="G592" i="10"/>
  <c r="G596" i="10"/>
  <c r="G600" i="10"/>
  <c r="G604" i="10"/>
  <c r="G608" i="10"/>
  <c r="G13" i="10"/>
  <c r="E25" i="10"/>
  <c r="F49" i="10"/>
  <c r="F59" i="10"/>
  <c r="H70" i="10"/>
  <c r="F84" i="10"/>
  <c r="G94" i="10"/>
  <c r="G105" i="10"/>
  <c r="F118" i="10"/>
  <c r="G129" i="10"/>
  <c r="E141" i="10"/>
  <c r="F151" i="10"/>
  <c r="G159" i="10"/>
  <c r="F170" i="10"/>
  <c r="F181" i="10"/>
  <c r="G190" i="10"/>
  <c r="F200" i="10"/>
  <c r="G210" i="10"/>
  <c r="H220" i="10"/>
  <c r="H230" i="10"/>
  <c r="F241" i="10"/>
  <c r="E250" i="10"/>
  <c r="H279" i="10"/>
  <c r="H288" i="10"/>
  <c r="F298" i="10"/>
  <c r="G307" i="10"/>
  <c r="H316" i="10"/>
  <c r="F325" i="10"/>
  <c r="F333" i="10"/>
  <c r="F341" i="10"/>
  <c r="H348" i="10"/>
  <c r="H376" i="10"/>
  <c r="H383" i="10"/>
  <c r="E391" i="10"/>
  <c r="G397" i="10"/>
  <c r="E404" i="10"/>
  <c r="G410" i="10"/>
  <c r="E416" i="10"/>
  <c r="E422" i="10"/>
  <c r="H427" i="10"/>
  <c r="F433" i="10"/>
  <c r="E444" i="10"/>
  <c r="F450" i="10"/>
  <c r="E461" i="10"/>
  <c r="E466" i="10"/>
  <c r="G471" i="10"/>
  <c r="E477" i="10"/>
  <c r="E482" i="10"/>
  <c r="E487" i="10"/>
  <c r="F492" i="10"/>
  <c r="E498" i="10"/>
  <c r="E503" i="10"/>
  <c r="G512" i="10"/>
  <c r="G517" i="10"/>
  <c r="G522" i="10"/>
  <c r="F527" i="10"/>
  <c r="E532" i="10"/>
  <c r="F536" i="10"/>
  <c r="G540" i="10"/>
  <c r="H544" i="10"/>
  <c r="E549" i="10"/>
  <c r="F553" i="10"/>
  <c r="F557" i="10"/>
  <c r="F561" i="10"/>
  <c r="F565" i="10"/>
  <c r="F569" i="10"/>
  <c r="F573" i="10"/>
  <c r="F577" i="10"/>
  <c r="F581" i="10"/>
  <c r="F585" i="10"/>
  <c r="F589" i="10"/>
  <c r="F593" i="10"/>
  <c r="F597" i="10"/>
  <c r="F601" i="10"/>
  <c r="F605" i="10"/>
  <c r="F609" i="10"/>
  <c r="F613" i="10"/>
  <c r="F617" i="10"/>
  <c r="F621" i="10"/>
  <c r="F625" i="10"/>
  <c r="F629" i="10"/>
  <c r="F633" i="10"/>
  <c r="F637" i="10"/>
  <c r="F641" i="10"/>
  <c r="F645" i="10"/>
  <c r="F649" i="10"/>
  <c r="F653" i="10"/>
  <c r="F657" i="10"/>
  <c r="F661" i="10"/>
  <c r="F665" i="10"/>
  <c r="F669" i="10"/>
  <c r="F14" i="10"/>
  <c r="G25" i="10"/>
  <c r="F38" i="10"/>
  <c r="E50" i="10"/>
  <c r="F60" i="10"/>
  <c r="E73" i="10"/>
  <c r="H84" i="10"/>
  <c r="G95" i="10"/>
  <c r="E130" i="10"/>
  <c r="E142" i="10"/>
  <c r="G152" i="10"/>
  <c r="H160" i="10"/>
  <c r="G171" i="10"/>
  <c r="G191" i="10"/>
  <c r="E202" i="10"/>
  <c r="F211" i="10"/>
  <c r="F221" i="10"/>
  <c r="F232" i="10"/>
  <c r="E242" i="10"/>
  <c r="G250" i="10"/>
  <c r="G261" i="10"/>
  <c r="G271" i="10"/>
  <c r="H280" i="10"/>
  <c r="F290" i="10"/>
  <c r="H298" i="10"/>
  <c r="F308" i="10"/>
  <c r="E326" i="10"/>
  <c r="H333" i="10"/>
  <c r="G342" i="10"/>
  <c r="G349" i="10"/>
  <c r="F356" i="10"/>
  <c r="E364" i="10"/>
  <c r="G370" i="10"/>
  <c r="F377" i="10"/>
  <c r="H384" i="10"/>
  <c r="G391" i="10"/>
  <c r="F398" i="10"/>
  <c r="E405" i="10"/>
  <c r="E411" i="10"/>
  <c r="G416" i="10"/>
  <c r="F428" i="10"/>
  <c r="E434" i="10"/>
  <c r="F439" i="10"/>
  <c r="F445" i="10"/>
  <c r="E451" i="10"/>
  <c r="F456" i="10"/>
  <c r="G461" i="10"/>
  <c r="H466" i="10"/>
  <c r="F472" i="10"/>
  <c r="G477" i="10"/>
  <c r="G482" i="10"/>
  <c r="G487" i="10"/>
  <c r="F493" i="10"/>
  <c r="G498" i="10"/>
  <c r="G10" i="10"/>
  <c r="E26" i="10"/>
  <c r="E41" i="10"/>
  <c r="E74" i="10"/>
  <c r="G103" i="10"/>
  <c r="G119" i="10"/>
  <c r="G135" i="10"/>
  <c r="F148" i="10"/>
  <c r="F162" i="10"/>
  <c r="H174" i="10"/>
  <c r="F188" i="10"/>
  <c r="G214" i="10"/>
  <c r="F227" i="10"/>
  <c r="F242" i="10"/>
  <c r="F255" i="10"/>
  <c r="F267" i="10"/>
  <c r="F281" i="10"/>
  <c r="E293" i="10"/>
  <c r="E306" i="10"/>
  <c r="F318" i="10"/>
  <c r="H349" i="10"/>
  <c r="F359" i="10"/>
  <c r="F368" i="10"/>
  <c r="E396" i="10"/>
  <c r="G412" i="10"/>
  <c r="F420" i="10"/>
  <c r="G428" i="10"/>
  <c r="G435" i="10"/>
  <c r="E443" i="10"/>
  <c r="F451" i="10"/>
  <c r="E465" i="10"/>
  <c r="G472" i="10"/>
  <c r="H478" i="10"/>
  <c r="E486" i="10"/>
  <c r="H493" i="10"/>
  <c r="H499" i="10"/>
  <c r="E506" i="10"/>
  <c r="F512" i="10"/>
  <c r="G518" i="10"/>
  <c r="F524" i="10"/>
  <c r="H529" i="10"/>
  <c r="H535" i="10"/>
  <c r="E541" i="10"/>
  <c r="E546" i="10"/>
  <c r="F551" i="10"/>
  <c r="F556" i="10"/>
  <c r="G561" i="10"/>
  <c r="F566" i="10"/>
  <c r="E571" i="10"/>
  <c r="E581" i="10"/>
  <c r="E586" i="10"/>
  <c r="G595" i="10"/>
  <c r="H605" i="10"/>
  <c r="G610" i="10"/>
  <c r="E615" i="10"/>
  <c r="G619" i="10"/>
  <c r="F624" i="10"/>
  <c r="H628" i="10"/>
  <c r="G633" i="10"/>
  <c r="E638" i="10"/>
  <c r="G642" i="10"/>
  <c r="E647" i="10"/>
  <c r="G651" i="10"/>
  <c r="F656" i="10"/>
  <c r="G665" i="10"/>
  <c r="E670" i="10"/>
  <c r="F674" i="10"/>
  <c r="G678" i="10"/>
  <c r="H682" i="10"/>
  <c r="E687" i="10"/>
  <c r="F691" i="10"/>
  <c r="G695" i="10"/>
  <c r="H699" i="10"/>
  <c r="F704" i="10"/>
  <c r="G708" i="10"/>
  <c r="E717" i="10"/>
  <c r="F721" i="10"/>
  <c r="G725" i="10"/>
  <c r="E734" i="10"/>
  <c r="F738" i="10"/>
  <c r="G742" i="10"/>
  <c r="G746" i="10"/>
  <c r="G750" i="10"/>
  <c r="G754" i="10"/>
  <c r="G758" i="10"/>
  <c r="G762" i="10"/>
  <c r="G766" i="10"/>
  <c r="G770" i="10"/>
  <c r="G774" i="10"/>
  <c r="G778" i="10"/>
  <c r="G782" i="10"/>
  <c r="G786" i="10"/>
  <c r="G790" i="10"/>
  <c r="G794" i="10"/>
  <c r="G798" i="10"/>
  <c r="G802" i="10"/>
  <c r="G806" i="10"/>
  <c r="G810" i="10"/>
  <c r="G814" i="10"/>
  <c r="G818" i="10"/>
  <c r="G822" i="10"/>
  <c r="G826" i="10"/>
  <c r="G830" i="10"/>
  <c r="G834" i="10"/>
  <c r="G838" i="10"/>
  <c r="G842" i="10"/>
  <c r="G846" i="10"/>
  <c r="G850" i="10"/>
  <c r="G854" i="10"/>
  <c r="G858" i="10"/>
  <c r="G862" i="10"/>
  <c r="G866" i="10"/>
  <c r="G870" i="10"/>
  <c r="G874" i="10"/>
  <c r="G878" i="10"/>
  <c r="G882" i="10"/>
  <c r="G886" i="10"/>
  <c r="G28" i="10"/>
  <c r="F75" i="10"/>
  <c r="H89" i="10"/>
  <c r="E105" i="10"/>
  <c r="H149" i="10"/>
  <c r="G163" i="10"/>
  <c r="F176" i="10"/>
  <c r="F189" i="10"/>
  <c r="G203" i="10"/>
  <c r="F216" i="10"/>
  <c r="E230" i="10"/>
  <c r="F256" i="10"/>
  <c r="G270" i="10"/>
  <c r="F282" i="10"/>
  <c r="G293" i="10"/>
  <c r="F307" i="10"/>
  <c r="F319" i="10"/>
  <c r="G329" i="10"/>
  <c r="G340" i="10"/>
  <c r="H350" i="10"/>
  <c r="E360" i="10"/>
  <c r="G369" i="10"/>
  <c r="F387" i="10"/>
  <c r="F397" i="10"/>
  <c r="F406" i="10"/>
  <c r="F421" i="10"/>
  <c r="F429" i="10"/>
  <c r="F436" i="10"/>
  <c r="H443" i="10"/>
  <c r="H451" i="10"/>
  <c r="H458" i="10"/>
  <c r="H465" i="10"/>
  <c r="F473" i="10"/>
  <c r="G479" i="10"/>
  <c r="H486" i="10"/>
  <c r="F494" i="10"/>
  <c r="F500" i="10"/>
  <c r="F507" i="10"/>
  <c r="F513" i="10"/>
  <c r="F519" i="10"/>
  <c r="E525" i="10"/>
  <c r="G536" i="10"/>
  <c r="G541" i="10"/>
  <c r="H546" i="10"/>
  <c r="H551" i="10"/>
  <c r="E557" i="10"/>
  <c r="E562" i="10"/>
  <c r="G571" i="10"/>
  <c r="G586" i="10"/>
  <c r="F591" i="10"/>
  <c r="F596" i="10"/>
  <c r="G601" i="10"/>
  <c r="F606" i="10"/>
  <c r="E611" i="10"/>
  <c r="G615" i="10"/>
  <c r="F620" i="10"/>
  <c r="G629" i="10"/>
  <c r="E634" i="10"/>
  <c r="G638" i="10"/>
  <c r="E643" i="10"/>
  <c r="G647" i="10"/>
  <c r="F652" i="10"/>
  <c r="H656" i="10"/>
  <c r="G661" i="10"/>
  <c r="E666" i="10"/>
  <c r="G670" i="10"/>
  <c r="E679" i="10"/>
  <c r="F683" i="10"/>
  <c r="G687" i="10"/>
  <c r="F696" i="10"/>
  <c r="G700" i="10"/>
  <c r="H704" i="10"/>
  <c r="E709" i="10"/>
  <c r="F713" i="10"/>
  <c r="G717" i="10"/>
  <c r="H721" i="10"/>
  <c r="E726" i="10"/>
  <c r="F730" i="10"/>
  <c r="G734" i="10"/>
  <c r="H738" i="10"/>
  <c r="E743" i="10"/>
  <c r="E747" i="10"/>
  <c r="E751" i="10"/>
  <c r="E755" i="10"/>
  <c r="E759" i="10"/>
  <c r="E763" i="10"/>
  <c r="E767" i="10"/>
  <c r="E771" i="10"/>
  <c r="E775" i="10"/>
  <c r="E779" i="10"/>
  <c r="F16" i="10"/>
  <c r="H30" i="10"/>
  <c r="E46" i="10"/>
  <c r="G63" i="10"/>
  <c r="G77" i="10"/>
  <c r="F93" i="10"/>
  <c r="H109" i="10"/>
  <c r="F124" i="10"/>
  <c r="E138" i="10"/>
  <c r="E153" i="10"/>
  <c r="G165" i="10"/>
  <c r="F179" i="10"/>
  <c r="E193" i="10"/>
  <c r="E205" i="10"/>
  <c r="G219" i="10"/>
  <c r="E233" i="10"/>
  <c r="F245" i="10"/>
  <c r="F272" i="10"/>
  <c r="E285" i="10"/>
  <c r="G297" i="10"/>
  <c r="F309" i="10"/>
  <c r="H332" i="10"/>
  <c r="G343" i="10"/>
  <c r="F352" i="10"/>
  <c r="F361" i="10"/>
  <c r="F371" i="10"/>
  <c r="G380" i="10"/>
  <c r="F390" i="10"/>
  <c r="F399" i="10"/>
  <c r="E407" i="10"/>
  <c r="G415" i="10"/>
  <c r="G423" i="10"/>
  <c r="F430" i="10"/>
  <c r="F438" i="10"/>
  <c r="F446" i="10"/>
  <c r="G452" i="10"/>
  <c r="F460" i="10"/>
  <c r="G467" i="10"/>
  <c r="E474" i="10"/>
  <c r="G481" i="10"/>
  <c r="G488" i="10"/>
  <c r="E495" i="10"/>
  <c r="G502" i="10"/>
  <c r="F508" i="10"/>
  <c r="F514" i="10"/>
  <c r="E520" i="10"/>
  <c r="E526" i="10"/>
  <c r="F532" i="10"/>
  <c r="F537" i="10"/>
  <c r="G542" i="10"/>
  <c r="G547" i="10"/>
  <c r="E553" i="10"/>
  <c r="E558" i="10"/>
  <c r="H562" i="10"/>
  <c r="G567" i="10"/>
  <c r="H577" i="10"/>
  <c r="G582" i="10"/>
  <c r="F587" i="10"/>
  <c r="F592" i="10"/>
  <c r="G597" i="10"/>
  <c r="F602" i="10"/>
  <c r="E607" i="10"/>
  <c r="H611" i="10"/>
  <c r="G616" i="10"/>
  <c r="E621" i="10"/>
  <c r="F630" i="10"/>
  <c r="F639" i="10"/>
  <c r="G648" i="10"/>
  <c r="E653" i="10"/>
  <c r="F662" i="10"/>
  <c r="F671" i="10"/>
  <c r="G675" i="10"/>
  <c r="H679" i="10"/>
  <c r="F684" i="10"/>
  <c r="G688" i="10"/>
  <c r="E697" i="10"/>
  <c r="F701" i="10"/>
  <c r="G705" i="10"/>
  <c r="E714" i="10"/>
  <c r="F718" i="10"/>
  <c r="G722" i="10"/>
  <c r="E731" i="10"/>
  <c r="F735" i="10"/>
  <c r="G739" i="10"/>
  <c r="H747" i="10"/>
  <c r="H755" i="10"/>
  <c r="H767" i="10"/>
  <c r="H771" i="10"/>
  <c r="H775" i="10"/>
  <c r="H783" i="10"/>
  <c r="H791" i="10"/>
  <c r="H799" i="10"/>
  <c r="H807" i="10"/>
  <c r="H815" i="10"/>
  <c r="H823" i="10"/>
  <c r="H835" i="10"/>
  <c r="H839" i="10"/>
  <c r="H843" i="10"/>
  <c r="H851" i="10"/>
  <c r="E17" i="10"/>
  <c r="G31" i="10"/>
  <c r="G49" i="10"/>
  <c r="H64" i="10"/>
  <c r="F78" i="10"/>
  <c r="H94" i="10"/>
  <c r="F110" i="10"/>
  <c r="E125" i="10"/>
  <c r="G141" i="10"/>
  <c r="G153" i="10"/>
  <c r="F166" i="10"/>
  <c r="G181" i="10"/>
  <c r="H205" i="10"/>
  <c r="E221" i="10"/>
  <c r="G233" i="10"/>
  <c r="H246" i="10"/>
  <c r="E261" i="10"/>
  <c r="H272" i="10"/>
  <c r="G298" i="10"/>
  <c r="G311" i="10"/>
  <c r="G321" i="10"/>
  <c r="G333" i="10"/>
  <c r="F344" i="10"/>
  <c r="E353" i="10"/>
  <c r="F363" i="10"/>
  <c r="E372" i="10"/>
  <c r="F381" i="10"/>
  <c r="F391" i="10"/>
  <c r="E400" i="10"/>
  <c r="G407" i="10"/>
  <c r="F416" i="10"/>
  <c r="E424" i="10"/>
  <c r="E431" i="10"/>
  <c r="E439" i="10"/>
  <c r="F453" i="10"/>
  <c r="F461" i="10"/>
  <c r="F468" i="10"/>
  <c r="G474" i="10"/>
  <c r="F482" i="10"/>
  <c r="G489" i="10"/>
  <c r="G495" i="10"/>
  <c r="F503" i="10"/>
  <c r="E509" i="10"/>
  <c r="E515" i="10"/>
  <c r="G520" i="10"/>
  <c r="E527" i="10"/>
  <c r="H537" i="10"/>
  <c r="E543" i="10"/>
  <c r="G548" i="10"/>
  <c r="H553" i="10"/>
  <c r="G558" i="10"/>
  <c r="F563" i="10"/>
  <c r="F568" i="10"/>
  <c r="G573" i="10"/>
  <c r="F578" i="10"/>
  <c r="E583" i="10"/>
  <c r="H587" i="10"/>
  <c r="E593" i="10"/>
  <c r="E598" i="10"/>
  <c r="H602" i="10"/>
  <c r="G607" i="10"/>
  <c r="G612" i="10"/>
  <c r="E617" i="10"/>
  <c r="H621" i="10"/>
  <c r="F626" i="10"/>
  <c r="H630" i="10"/>
  <c r="F635" i="10"/>
  <c r="H639" i="10"/>
  <c r="G644" i="10"/>
  <c r="E649" i="10"/>
  <c r="H653" i="10"/>
  <c r="F658" i="10"/>
  <c r="H662" i="10"/>
  <c r="F667" i="10"/>
  <c r="H671" i="10"/>
  <c r="F676" i="10"/>
  <c r="G680" i="10"/>
  <c r="E689" i="10"/>
  <c r="F693" i="10"/>
  <c r="G697" i="10"/>
  <c r="G11" i="10"/>
  <c r="F33" i="10"/>
  <c r="E53" i="10"/>
  <c r="H74" i="10"/>
  <c r="F97" i="10"/>
  <c r="F115" i="10"/>
  <c r="F136" i="10"/>
  <c r="E154" i="10"/>
  <c r="G208" i="10"/>
  <c r="H225" i="10"/>
  <c r="G242" i="10"/>
  <c r="F262" i="10"/>
  <c r="F277" i="10"/>
  <c r="F293" i="10"/>
  <c r="G312" i="10"/>
  <c r="G326" i="10"/>
  <c r="G339" i="10"/>
  <c r="F354" i="10"/>
  <c r="G365" i="10"/>
  <c r="G378" i="10"/>
  <c r="H391" i="10"/>
  <c r="G402" i="10"/>
  <c r="F413" i="10"/>
  <c r="F424" i="10"/>
  <c r="F434" i="10"/>
  <c r="G443" i="10"/>
  <c r="G454" i="10"/>
  <c r="F463" i="10"/>
  <c r="E473" i="10"/>
  <c r="H482" i="10"/>
  <c r="E491" i="10"/>
  <c r="E500" i="10"/>
  <c r="G509" i="10"/>
  <c r="E517" i="10"/>
  <c r="G524" i="10"/>
  <c r="E533" i="10"/>
  <c r="G539" i="10"/>
  <c r="G546" i="10"/>
  <c r="E554" i="10"/>
  <c r="G566" i="10"/>
  <c r="G579" i="10"/>
  <c r="F586" i="10"/>
  <c r="G593" i="10"/>
  <c r="F599" i="10"/>
  <c r="E606" i="10"/>
  <c r="H612" i="10"/>
  <c r="G618" i="10"/>
  <c r="G624" i="10"/>
  <c r="E631" i="10"/>
  <c r="H636" i="10"/>
  <c r="G649" i="10"/>
  <c r="E655" i="10"/>
  <c r="E661" i="10"/>
  <c r="G667" i="10"/>
  <c r="F673" i="10"/>
  <c r="E685" i="10"/>
  <c r="F690" i="10"/>
  <c r="H706" i="10"/>
  <c r="F717" i="10"/>
  <c r="H722" i="10"/>
  <c r="E733" i="10"/>
  <c r="E738" i="10"/>
  <c r="G743" i="10"/>
  <c r="G748" i="10"/>
  <c r="F753" i="10"/>
  <c r="E758" i="10"/>
  <c r="F763" i="10"/>
  <c r="F768" i="10"/>
  <c r="E773" i="10"/>
  <c r="H782" i="10"/>
  <c r="F787" i="10"/>
  <c r="E792" i="10"/>
  <c r="G796" i="10"/>
  <c r="E801" i="10"/>
  <c r="G805" i="10"/>
  <c r="E810" i="10"/>
  <c r="F819" i="10"/>
  <c r="E824" i="10"/>
  <c r="G828" i="10"/>
  <c r="E833" i="10"/>
  <c r="G837" i="10"/>
  <c r="E842" i="10"/>
  <c r="F851" i="10"/>
  <c r="E860" i="10"/>
  <c r="F864" i="10"/>
  <c r="G868" i="10"/>
  <c r="E877" i="10"/>
  <c r="F881" i="10"/>
  <c r="G885" i="10"/>
  <c r="H893" i="10"/>
  <c r="H901" i="10"/>
  <c r="H909" i="10"/>
  <c r="H917" i="10"/>
  <c r="H925" i="10"/>
  <c r="H14" i="10"/>
  <c r="G35" i="10"/>
  <c r="F54" i="10"/>
  <c r="F98" i="10"/>
  <c r="E118" i="10"/>
  <c r="G137" i="10"/>
  <c r="G155" i="10"/>
  <c r="G192" i="10"/>
  <c r="F210" i="10"/>
  <c r="F226" i="10"/>
  <c r="G244" i="10"/>
  <c r="F264" i="10"/>
  <c r="H278" i="10"/>
  <c r="G296" i="10"/>
  <c r="E313" i="10"/>
  <c r="G327" i="10"/>
  <c r="F343" i="10"/>
  <c r="G355" i="10"/>
  <c r="F366" i="10"/>
  <c r="F380" i="10"/>
  <c r="G392" i="10"/>
  <c r="G403" i="10"/>
  <c r="E415" i="10"/>
  <c r="E425" i="10"/>
  <c r="H434" i="10"/>
  <c r="G455" i="10"/>
  <c r="E464" i="10"/>
  <c r="F483" i="10"/>
  <c r="H501" i="10"/>
  <c r="E510" i="10"/>
  <c r="E518" i="10"/>
  <c r="G525" i="10"/>
  <c r="G533" i="10"/>
  <c r="F540" i="10"/>
  <c r="F547" i="10"/>
  <c r="G554" i="10"/>
  <c r="H560" i="10"/>
  <c r="F567" i="10"/>
  <c r="F574" i="10"/>
  <c r="F580" i="10"/>
  <c r="E587" i="10"/>
  <c r="E594" i="10"/>
  <c r="G613" i="10"/>
  <c r="E619" i="10"/>
  <c r="G625" i="10"/>
  <c r="G631" i="10"/>
  <c r="G637" i="10"/>
  <c r="G643" i="10"/>
  <c r="E650" i="10"/>
  <c r="G655" i="10"/>
  <c r="E662" i="10"/>
  <c r="F668" i="10"/>
  <c r="H673" i="10"/>
  <c r="G679" i="10"/>
  <c r="G685" i="10"/>
  <c r="H690" i="10"/>
  <c r="H696" i="10"/>
  <c r="F702" i="10"/>
  <c r="F707" i="10"/>
  <c r="G712" i="10"/>
  <c r="E718" i="10"/>
  <c r="F723" i="10"/>
  <c r="G728" i="10"/>
  <c r="G733" i="10"/>
  <c r="E739" i="10"/>
  <c r="F744" i="10"/>
  <c r="E749" i="10"/>
  <c r="H758" i="10"/>
  <c r="E764" i="10"/>
  <c r="G773" i="10"/>
  <c r="F778" i="10"/>
  <c r="F783" i="10"/>
  <c r="E788" i="10"/>
  <c r="G792" i="10"/>
  <c r="E797" i="10"/>
  <c r="G801" i="10"/>
  <c r="E806" i="10"/>
  <c r="F815" i="10"/>
  <c r="E820" i="10"/>
  <c r="G824" i="10"/>
  <c r="E829" i="10"/>
  <c r="G833" i="10"/>
  <c r="E838" i="10"/>
  <c r="H842" i="10"/>
  <c r="F847" i="10"/>
  <c r="G19" i="10"/>
  <c r="F40" i="10"/>
  <c r="G83" i="10"/>
  <c r="E102" i="10"/>
  <c r="F123" i="10"/>
  <c r="F143" i="10"/>
  <c r="F159" i="10"/>
  <c r="G177" i="10"/>
  <c r="F213" i="10"/>
  <c r="H265" i="10"/>
  <c r="F284" i="10"/>
  <c r="E301" i="10"/>
  <c r="H315" i="10"/>
  <c r="G331" i="10"/>
  <c r="F345" i="10"/>
  <c r="G357" i="10"/>
  <c r="E371" i="10"/>
  <c r="E383" i="10"/>
  <c r="F418" i="10"/>
  <c r="F427" i="10"/>
  <c r="G447" i="10"/>
  <c r="F457" i="10"/>
  <c r="F467" i="10"/>
  <c r="G476" i="10"/>
  <c r="F485" i="10"/>
  <c r="H494" i="10"/>
  <c r="E504" i="10"/>
  <c r="G511" i="10"/>
  <c r="H519" i="10"/>
  <c r="F528" i="10"/>
  <c r="H534" i="10"/>
  <c r="E542" i="10"/>
  <c r="G549" i="10"/>
  <c r="G555" i="10"/>
  <c r="G562" i="10"/>
  <c r="G569" i="10"/>
  <c r="F575" i="10"/>
  <c r="F582" i="10"/>
  <c r="E589" i="10"/>
  <c r="E595" i="10"/>
  <c r="E602" i="10"/>
  <c r="G614" i="10"/>
  <c r="H620" i="10"/>
  <c r="E627" i="10"/>
  <c r="E639" i="10"/>
  <c r="G645" i="10"/>
  <c r="E651" i="10"/>
  <c r="G657" i="10"/>
  <c r="G663" i="10"/>
  <c r="G669" i="10"/>
  <c r="F675" i="10"/>
  <c r="F681" i="10"/>
  <c r="G686" i="10"/>
  <c r="G692" i="10"/>
  <c r="F698" i="10"/>
  <c r="F703" i="10"/>
  <c r="F714" i="10"/>
  <c r="F719" i="10"/>
  <c r="G724" i="10"/>
  <c r="G729" i="10"/>
  <c r="E735" i="10"/>
  <c r="G740" i="10"/>
  <c r="F745" i="10"/>
  <c r="E750" i="10"/>
  <c r="F755" i="10"/>
  <c r="F760" i="10"/>
  <c r="E765" i="10"/>
  <c r="H774" i="10"/>
  <c r="E780" i="10"/>
  <c r="G784" i="10"/>
  <c r="E789" i="10"/>
  <c r="G793" i="10"/>
  <c r="E798" i="10"/>
  <c r="G20" i="10"/>
  <c r="G40" i="10"/>
  <c r="F64" i="10"/>
  <c r="G84" i="10"/>
  <c r="G124" i="10"/>
  <c r="G143" i="10"/>
  <c r="G160" i="10"/>
  <c r="E181" i="10"/>
  <c r="F197" i="10"/>
  <c r="F233" i="10"/>
  <c r="F250" i="10"/>
  <c r="E266" i="10"/>
  <c r="F285" i="10"/>
  <c r="F317" i="10"/>
  <c r="E333" i="10"/>
  <c r="G345" i="10"/>
  <c r="G358" i="10"/>
  <c r="E384" i="10"/>
  <c r="F395" i="10"/>
  <c r="F407" i="10"/>
  <c r="H418" i="10"/>
  <c r="E428" i="10"/>
  <c r="G438" i="10"/>
  <c r="G457" i="10"/>
  <c r="E468" i="10"/>
  <c r="F477" i="10"/>
  <c r="G485" i="10"/>
  <c r="F495" i="10"/>
  <c r="F504" i="10"/>
  <c r="E512" i="10"/>
  <c r="F520" i="10"/>
  <c r="G528" i="10"/>
  <c r="F535" i="10"/>
  <c r="E563" i="10"/>
  <c r="H569" i="10"/>
  <c r="G575" i="10"/>
  <c r="G589" i="10"/>
  <c r="F595" i="10"/>
  <c r="G602" i="10"/>
  <c r="E609" i="10"/>
  <c r="H614" i="10"/>
  <c r="G621" i="10"/>
  <c r="F627" i="10"/>
  <c r="E633" i="10"/>
  <c r="G639" i="10"/>
  <c r="H645" i="10"/>
  <c r="F651" i="10"/>
  <c r="E658" i="10"/>
  <c r="H663" i="10"/>
  <c r="H669" i="10"/>
  <c r="G681" i="10"/>
  <c r="H686" i="10"/>
  <c r="E693" i="10"/>
  <c r="G698" i="10"/>
  <c r="G703" i="10"/>
  <c r="F709" i="10"/>
  <c r="G714" i="10"/>
  <c r="G719" i="10"/>
  <c r="H724" i="10"/>
  <c r="E42" i="10"/>
  <c r="E69" i="10"/>
  <c r="E98" i="10"/>
  <c r="F128" i="10"/>
  <c r="E149" i="10"/>
  <c r="G173" i="10"/>
  <c r="F243" i="10"/>
  <c r="G291" i="10"/>
  <c r="H312" i="10"/>
  <c r="F334" i="10"/>
  <c r="G350" i="10"/>
  <c r="H365" i="10"/>
  <c r="G385" i="10"/>
  <c r="H400" i="10"/>
  <c r="F414" i="10"/>
  <c r="E429" i="10"/>
  <c r="H441" i="10"/>
  <c r="F455" i="10"/>
  <c r="G468" i="10"/>
  <c r="E479" i="10"/>
  <c r="G491" i="10"/>
  <c r="G504" i="10"/>
  <c r="F515" i="10"/>
  <c r="F525" i="10"/>
  <c r="E536" i="10"/>
  <c r="E545" i="10"/>
  <c r="F554" i="10"/>
  <c r="G563" i="10"/>
  <c r="F571" i="10"/>
  <c r="H579" i="10"/>
  <c r="F598" i="10"/>
  <c r="G606" i="10"/>
  <c r="F615" i="10"/>
  <c r="E623" i="10"/>
  <c r="F631" i="10"/>
  <c r="F640" i="10"/>
  <c r="F647" i="10"/>
  <c r="F655" i="10"/>
  <c r="F664" i="10"/>
  <c r="F672" i="10"/>
  <c r="F679" i="10"/>
  <c r="F687" i="10"/>
  <c r="G694" i="10"/>
  <c r="E702" i="10"/>
  <c r="G709" i="10"/>
  <c r="H715" i="10"/>
  <c r="E723" i="10"/>
  <c r="E730" i="10"/>
  <c r="G736" i="10"/>
  <c r="F742" i="10"/>
  <c r="H748" i="10"/>
  <c r="H754" i="10"/>
  <c r="E761" i="10"/>
  <c r="H766" i="10"/>
  <c r="H772" i="10"/>
  <c r="F779" i="10"/>
  <c r="E785" i="10"/>
  <c r="F790" i="10"/>
  <c r="E796" i="10"/>
  <c r="H801" i="10"/>
  <c r="F807" i="10"/>
  <c r="G812" i="10"/>
  <c r="G817" i="10"/>
  <c r="H822" i="10"/>
  <c r="E828" i="10"/>
  <c r="F833" i="10"/>
  <c r="E844" i="10"/>
  <c r="E849" i="10"/>
  <c r="F858" i="10"/>
  <c r="E863" i="10"/>
  <c r="G867" i="10"/>
  <c r="E872" i="10"/>
  <c r="G876" i="10"/>
  <c r="E881" i="10"/>
  <c r="H885" i="10"/>
  <c r="F890" i="10"/>
  <c r="G894" i="10"/>
  <c r="E903" i="10"/>
  <c r="F907" i="10"/>
  <c r="G911" i="10"/>
  <c r="E920" i="10"/>
  <c r="F924" i="10"/>
  <c r="G928" i="10"/>
  <c r="E937" i="10"/>
  <c r="E941" i="10"/>
  <c r="E945" i="10"/>
  <c r="E949" i="10"/>
  <c r="E953" i="10"/>
  <c r="E957" i="10"/>
  <c r="E961" i="10"/>
  <c r="E965" i="10"/>
  <c r="E969" i="10"/>
  <c r="E973" i="10"/>
  <c r="E977" i="10"/>
  <c r="E981" i="10"/>
  <c r="E985" i="10"/>
  <c r="E989" i="10"/>
  <c r="E993" i="10"/>
  <c r="E997" i="10"/>
  <c r="E1001" i="10"/>
  <c r="E1005" i="10"/>
  <c r="E1009" i="10"/>
  <c r="E1013" i="10"/>
  <c r="E1017" i="10"/>
  <c r="E1021" i="10"/>
  <c r="E1025" i="10"/>
  <c r="E1029" i="10"/>
  <c r="E1033" i="10"/>
  <c r="E1037" i="10"/>
  <c r="E1041" i="10"/>
  <c r="E1045" i="10"/>
  <c r="E1049" i="10"/>
  <c r="E1053" i="10"/>
  <c r="E1057" i="10"/>
  <c r="E1061" i="10"/>
  <c r="E1065" i="10"/>
  <c r="E1069" i="10"/>
  <c r="E1073" i="10"/>
  <c r="E1077" i="10"/>
  <c r="E1081" i="10"/>
  <c r="E1085" i="10"/>
  <c r="E1089" i="10"/>
  <c r="E1093" i="10"/>
  <c r="E1097" i="10"/>
  <c r="E1101" i="10"/>
  <c r="E1105" i="10"/>
  <c r="E1109" i="10"/>
  <c r="E1113" i="10"/>
  <c r="E1117" i="10"/>
  <c r="E1121" i="10"/>
  <c r="E1125" i="10"/>
  <c r="E1129" i="10"/>
  <c r="E1133" i="10"/>
  <c r="E1137" i="10"/>
  <c r="E1141" i="10"/>
  <c r="E1145" i="10"/>
  <c r="E1149" i="10"/>
  <c r="E1153" i="10"/>
  <c r="E1157" i="10"/>
  <c r="E1161" i="10"/>
  <c r="E1165" i="10"/>
  <c r="E1169" i="10"/>
  <c r="E1173" i="10"/>
  <c r="E1177" i="10"/>
  <c r="E1181" i="10"/>
  <c r="E1185" i="10"/>
  <c r="E1189" i="10"/>
  <c r="E1193" i="10"/>
  <c r="E1197" i="10"/>
  <c r="E1201" i="10"/>
  <c r="E1205" i="10"/>
  <c r="E1209" i="10"/>
  <c r="E1213" i="10"/>
  <c r="E1217" i="10"/>
  <c r="G16" i="10"/>
  <c r="F18" i="10"/>
  <c r="F45" i="10"/>
  <c r="F70" i="10"/>
  <c r="F100" i="10"/>
  <c r="F129" i="10"/>
  <c r="F175" i="10"/>
  <c r="G248" i="10"/>
  <c r="H271" i="10"/>
  <c r="G292" i="10"/>
  <c r="H313" i="10"/>
  <c r="G335" i="10"/>
  <c r="E369" i="10"/>
  <c r="F386" i="10"/>
  <c r="G401" i="10"/>
  <c r="F417" i="10"/>
  <c r="E430" i="10"/>
  <c r="F442" i="10"/>
  <c r="G456" i="10"/>
  <c r="F469" i="10"/>
  <c r="E481" i="10"/>
  <c r="E494" i="10"/>
  <c r="G505" i="10"/>
  <c r="H527" i="10"/>
  <c r="E537" i="10"/>
  <c r="G545" i="10"/>
  <c r="E555" i="10"/>
  <c r="F564" i="10"/>
  <c r="F572" i="10"/>
  <c r="G581" i="10"/>
  <c r="F590" i="10"/>
  <c r="F616" i="10"/>
  <c r="G623" i="10"/>
  <c r="F632" i="10"/>
  <c r="F648" i="10"/>
  <c r="G656" i="10"/>
  <c r="H664" i="10"/>
  <c r="H672" i="10"/>
  <c r="H680" i="10"/>
  <c r="F688" i="10"/>
  <c r="E695" i="10"/>
  <c r="F710" i="10"/>
  <c r="G716" i="10"/>
  <c r="H723" i="10"/>
  <c r="H730" i="10"/>
  <c r="E737" i="10"/>
  <c r="F743" i="10"/>
  <c r="G749" i="10"/>
  <c r="E756" i="10"/>
  <c r="G761" i="10"/>
  <c r="G767" i="10"/>
  <c r="H773" i="10"/>
  <c r="F780" i="10"/>
  <c r="G785" i="10"/>
  <c r="E791" i="10"/>
  <c r="F802" i="10"/>
  <c r="E808" i="10"/>
  <c r="E813" i="10"/>
  <c r="E818" i="10"/>
  <c r="F823" i="10"/>
  <c r="E834" i="10"/>
  <c r="F839" i="10"/>
  <c r="G844" i="10"/>
  <c r="G849" i="10"/>
  <c r="F854" i="10"/>
  <c r="E859" i="10"/>
  <c r="G863" i="10"/>
  <c r="E868" i="10"/>
  <c r="G872" i="10"/>
  <c r="F877" i="10"/>
  <c r="F886" i="10"/>
  <c r="H890" i="10"/>
  <c r="E895" i="10"/>
  <c r="F899" i="10"/>
  <c r="G903" i="10"/>
  <c r="H907" i="10"/>
  <c r="E912" i="10"/>
  <c r="F916" i="10"/>
  <c r="G920" i="10"/>
  <c r="H924" i="10"/>
  <c r="E929" i="10"/>
  <c r="F933" i="10"/>
  <c r="G937" i="10"/>
  <c r="G941" i="10"/>
  <c r="G945" i="10"/>
  <c r="G949" i="10"/>
  <c r="G953" i="10"/>
  <c r="G957" i="10"/>
  <c r="G961" i="10"/>
  <c r="G965" i="10"/>
  <c r="G969" i="10"/>
  <c r="G973" i="10"/>
  <c r="G977" i="10"/>
  <c r="G981" i="10"/>
  <c r="G985" i="10"/>
  <c r="G989" i="10"/>
  <c r="G993" i="10"/>
  <c r="G997" i="10"/>
  <c r="G1001" i="10"/>
  <c r="G1005" i="10"/>
  <c r="G1009" i="10"/>
  <c r="G1013" i="10"/>
  <c r="G1017" i="10"/>
  <c r="G1021" i="10"/>
  <c r="G1025" i="10"/>
  <c r="G1029" i="10"/>
  <c r="G1033" i="10"/>
  <c r="G1037" i="10"/>
  <c r="G1041" i="10"/>
  <c r="G1045" i="10"/>
  <c r="G1049" i="10"/>
  <c r="G1053" i="10"/>
  <c r="G1057" i="10"/>
  <c r="G1061" i="10"/>
  <c r="G1065" i="10"/>
  <c r="G1069" i="10"/>
  <c r="G1073" i="10"/>
  <c r="G1077" i="10"/>
  <c r="G1081" i="10"/>
  <c r="G1085" i="10"/>
  <c r="G1089" i="10"/>
  <c r="G1093" i="10"/>
  <c r="G1097" i="10"/>
  <c r="G1101" i="10"/>
  <c r="G1105" i="10"/>
  <c r="G1109" i="10"/>
  <c r="G1113" i="10"/>
  <c r="G1117" i="10"/>
  <c r="G1121" i="10"/>
  <c r="G1125" i="10"/>
  <c r="G1129" i="10"/>
  <c r="G1133" i="10"/>
  <c r="G1137" i="10"/>
  <c r="G1141" i="10"/>
  <c r="G1145" i="10"/>
  <c r="G1149" i="10"/>
  <c r="G1153" i="10"/>
  <c r="G1157" i="10"/>
  <c r="G1161" i="10"/>
  <c r="G1165" i="10"/>
  <c r="G1169" i="10"/>
  <c r="G1173" i="10"/>
  <c r="G1177" i="10"/>
  <c r="G1181" i="10"/>
  <c r="G1185" i="10"/>
  <c r="G1189" i="10"/>
  <c r="G1193" i="10"/>
  <c r="G1197" i="10"/>
  <c r="G1201" i="10"/>
  <c r="G1205" i="10"/>
  <c r="G1209" i="10"/>
  <c r="G1213" i="10"/>
  <c r="G1217" i="10"/>
  <c r="G1221" i="10"/>
  <c r="G1225" i="10"/>
  <c r="G1229" i="10"/>
  <c r="G1233" i="10"/>
  <c r="G1237" i="10"/>
  <c r="G1241" i="10"/>
  <c r="H24" i="10"/>
  <c r="H50" i="10"/>
  <c r="G79" i="10"/>
  <c r="G109" i="10"/>
  <c r="F133" i="10"/>
  <c r="F158" i="10"/>
  <c r="G182" i="10"/>
  <c r="H204" i="10"/>
  <c r="F228" i="10"/>
  <c r="G299" i="10"/>
  <c r="F320" i="10"/>
  <c r="E338" i="10"/>
  <c r="H356" i="10"/>
  <c r="G373" i="10"/>
  <c r="E389" i="10"/>
  <c r="E406" i="10"/>
  <c r="G419" i="10"/>
  <c r="E433" i="10"/>
  <c r="E447" i="10"/>
  <c r="H459" i="10"/>
  <c r="E471" i="10"/>
  <c r="F484" i="10"/>
  <c r="G497" i="10"/>
  <c r="E508" i="10"/>
  <c r="H518" i="10"/>
  <c r="F529" i="10"/>
  <c r="E601" i="10"/>
  <c r="E610" i="10"/>
  <c r="E618" i="10"/>
  <c r="G626" i="10"/>
  <c r="G634" i="10"/>
  <c r="E642" i="10"/>
  <c r="G650" i="10"/>
  <c r="E659" i="10"/>
  <c r="G666" i="10"/>
  <c r="G674" i="10"/>
  <c r="F682" i="10"/>
  <c r="H689" i="10"/>
  <c r="H697" i="10"/>
  <c r="E705" i="10"/>
  <c r="F711" i="10"/>
  <c r="F732" i="10"/>
  <c r="G738" i="10"/>
  <c r="E745" i="10"/>
  <c r="F751" i="10"/>
  <c r="E757" i="10"/>
  <c r="F769" i="10"/>
  <c r="G775" i="10"/>
  <c r="F781" i="10"/>
  <c r="H792" i="10"/>
  <c r="F798" i="10"/>
  <c r="E804" i="10"/>
  <c r="E809" i="10"/>
  <c r="E814" i="10"/>
  <c r="G819" i="10"/>
  <c r="E825" i="10"/>
  <c r="E830" i="10"/>
  <c r="F835" i="10"/>
  <c r="G840" i="10"/>
  <c r="G845" i="10"/>
  <c r="H850" i="10"/>
  <c r="G855" i="10"/>
  <c r="F860" i="10"/>
  <c r="F869" i="10"/>
  <c r="H873" i="10"/>
  <c r="F878" i="10"/>
  <c r="E883" i="10"/>
  <c r="G887" i="10"/>
  <c r="H891" i="10"/>
  <c r="E896" i="10"/>
  <c r="F900" i="10"/>
  <c r="G904" i="10"/>
  <c r="H908" i="10"/>
  <c r="E913" i="10"/>
  <c r="F917" i="10"/>
  <c r="G921" i="10"/>
  <c r="E926" i="10"/>
  <c r="F930" i="10"/>
  <c r="G934" i="10"/>
  <c r="G938" i="10"/>
  <c r="G942" i="10"/>
  <c r="G946" i="10"/>
  <c r="G950" i="10"/>
  <c r="G954" i="10"/>
  <c r="G958" i="10"/>
  <c r="G962" i="10"/>
  <c r="G966" i="10"/>
  <c r="G970" i="10"/>
  <c r="G974" i="10"/>
  <c r="G978" i="10"/>
  <c r="G982" i="10"/>
  <c r="G986" i="10"/>
  <c r="G990" i="10"/>
  <c r="G994" i="10"/>
  <c r="G998" i="10"/>
  <c r="G1002" i="10"/>
  <c r="G1006" i="10"/>
  <c r="G1010" i="10"/>
  <c r="G1014" i="10"/>
  <c r="G1018" i="10"/>
  <c r="G1022" i="10"/>
  <c r="G1026" i="10"/>
  <c r="G1030" i="10"/>
  <c r="G1034" i="10"/>
  <c r="G1038" i="10"/>
  <c r="G1042" i="10"/>
  <c r="G1046" i="10"/>
  <c r="G1050" i="10"/>
  <c r="G1054" i="10"/>
  <c r="G1058" i="10"/>
  <c r="G1062" i="10"/>
  <c r="G1066" i="10"/>
  <c r="G1070" i="10"/>
  <c r="G1074" i="10"/>
  <c r="G1078" i="10"/>
  <c r="G1082" i="10"/>
  <c r="G1086" i="10"/>
  <c r="G1090" i="10"/>
  <c r="G1094" i="10"/>
  <c r="G1098" i="10"/>
  <c r="G1102" i="10"/>
  <c r="G1106" i="10"/>
  <c r="G1110" i="10"/>
  <c r="G1114" i="10"/>
  <c r="G1118" i="10"/>
  <c r="G1122" i="10"/>
  <c r="G1126" i="10"/>
  <c r="G1130" i="10"/>
  <c r="G1134" i="10"/>
  <c r="G1138" i="10"/>
  <c r="F25" i="10"/>
  <c r="F51" i="10"/>
  <c r="F82" i="10"/>
  <c r="E110" i="10"/>
  <c r="F134" i="10"/>
  <c r="G205" i="10"/>
  <c r="F231" i="10"/>
  <c r="G254" i="10"/>
  <c r="G276" i="10"/>
  <c r="E321" i="10"/>
  <c r="F338" i="10"/>
  <c r="F357" i="10"/>
  <c r="F374" i="10"/>
  <c r="H390" i="10"/>
  <c r="G406" i="10"/>
  <c r="H433" i="10"/>
  <c r="F447" i="10"/>
  <c r="G460" i="10"/>
  <c r="G484" i="10"/>
  <c r="F498" i="10"/>
  <c r="G508" i="10"/>
  <c r="G519" i="10"/>
  <c r="G529" i="10"/>
  <c r="E539" i="10"/>
  <c r="F549" i="10"/>
  <c r="F558" i="10"/>
  <c r="E566" i="10"/>
  <c r="E575" i="10"/>
  <c r="F584" i="10"/>
  <c r="H601" i="10"/>
  <c r="F610" i="10"/>
  <c r="F618" i="10"/>
  <c r="E635" i="10"/>
  <c r="F642" i="10"/>
  <c r="F659" i="10"/>
  <c r="E667" i="10"/>
  <c r="E675" i="10"/>
  <c r="G682" i="10"/>
  <c r="E690" i="10"/>
  <c r="E698" i="10"/>
  <c r="F705" i="10"/>
  <c r="G711" i="10"/>
  <c r="E719" i="10"/>
  <c r="F726" i="10"/>
  <c r="G732" i="10"/>
  <c r="F739" i="10"/>
  <c r="G745" i="10"/>
  <c r="G751" i="10"/>
  <c r="F757" i="10"/>
  <c r="G763" i="10"/>
  <c r="G769" i="10"/>
  <c r="E776" i="10"/>
  <c r="G781" i="10"/>
  <c r="E787" i="10"/>
  <c r="E793" i="10"/>
  <c r="H798" i="10"/>
  <c r="F804" i="10"/>
  <c r="F809" i="10"/>
  <c r="F814" i="10"/>
  <c r="F820" i="10"/>
  <c r="F825" i="10"/>
  <c r="F830" i="10"/>
  <c r="G835" i="10"/>
  <c r="H840" i="10"/>
  <c r="E851" i="10"/>
  <c r="E856" i="10"/>
  <c r="G860" i="10"/>
  <c r="E865" i="10"/>
  <c r="G869" i="10"/>
  <c r="E874" i="10"/>
  <c r="F883" i="10"/>
  <c r="E892" i="10"/>
  <c r="F896" i="10"/>
  <c r="G900" i="10"/>
  <c r="E909" i="10"/>
  <c r="F913" i="10"/>
  <c r="G917" i="10"/>
  <c r="E922" i="10"/>
  <c r="F926" i="10"/>
  <c r="G930" i="10"/>
  <c r="H934" i="10"/>
  <c r="H942" i="10"/>
  <c r="H954" i="10"/>
  <c r="H958" i="10"/>
  <c r="H962" i="10"/>
  <c r="H970" i="10"/>
  <c r="H978" i="10"/>
  <c r="H986" i="10"/>
  <c r="H994" i="10"/>
  <c r="H1002" i="10"/>
  <c r="H1010" i="10"/>
  <c r="H1022" i="10"/>
  <c r="H1026" i="10"/>
  <c r="H1030" i="10"/>
  <c r="H1038" i="10"/>
  <c r="H1046" i="10"/>
  <c r="H1054" i="10"/>
  <c r="H1062" i="10"/>
  <c r="H1070" i="10"/>
  <c r="H1078" i="10"/>
  <c r="F19" i="10"/>
  <c r="G55" i="10"/>
  <c r="F90" i="10"/>
  <c r="H129" i="10"/>
  <c r="G164" i="10"/>
  <c r="F193" i="10"/>
  <c r="H224" i="10"/>
  <c r="G256" i="10"/>
  <c r="F287" i="10"/>
  <c r="G314" i="10"/>
  <c r="H364" i="10"/>
  <c r="G386" i="10"/>
  <c r="H409" i="10"/>
  <c r="F425" i="10"/>
  <c r="G442" i="10"/>
  <c r="E462" i="10"/>
  <c r="E478" i="10"/>
  <c r="G494" i="10"/>
  <c r="F510" i="10"/>
  <c r="G523" i="10"/>
  <c r="G537" i="10"/>
  <c r="G550" i="10"/>
  <c r="E561" i="10"/>
  <c r="E573" i="10"/>
  <c r="E585" i="10"/>
  <c r="H596" i="10"/>
  <c r="F608" i="10"/>
  <c r="F619" i="10"/>
  <c r="H629" i="10"/>
  <c r="E641" i="10"/>
  <c r="G652" i="10"/>
  <c r="G662" i="10"/>
  <c r="E673" i="10"/>
  <c r="G683" i="10"/>
  <c r="E703" i="10"/>
  <c r="E713" i="10"/>
  <c r="G721" i="10"/>
  <c r="F731" i="10"/>
  <c r="F740" i="10"/>
  <c r="G747" i="10"/>
  <c r="F756" i="10"/>
  <c r="G764" i="10"/>
  <c r="E772" i="10"/>
  <c r="G780" i="10"/>
  <c r="F788" i="10"/>
  <c r="E795" i="10"/>
  <c r="E803" i="10"/>
  <c r="H809" i="10"/>
  <c r="H816" i="10"/>
  <c r="G823" i="10"/>
  <c r="E831" i="10"/>
  <c r="F837" i="10"/>
  <c r="E852" i="10"/>
  <c r="G857" i="10"/>
  <c r="E870" i="10"/>
  <c r="H875" i="10"/>
  <c r="E882" i="10"/>
  <c r="F888" i="10"/>
  <c r="G893" i="10"/>
  <c r="G899" i="10"/>
  <c r="F905" i="10"/>
  <c r="H910" i="10"/>
  <c r="G916" i="10"/>
  <c r="G922" i="10"/>
  <c r="H927" i="10"/>
  <c r="G933" i="10"/>
  <c r="F939" i="10"/>
  <c r="F944" i="10"/>
  <c r="F955" i="10"/>
  <c r="F960" i="10"/>
  <c r="F22" i="10"/>
  <c r="G58" i="10"/>
  <c r="G92" i="10"/>
  <c r="G131" i="10"/>
  <c r="F165" i="10"/>
  <c r="H194" i="10"/>
  <c r="E226" i="10"/>
  <c r="H257" i="10"/>
  <c r="F288" i="10"/>
  <c r="G344" i="10"/>
  <c r="E365" i="10"/>
  <c r="E387" i="10"/>
  <c r="F410" i="10"/>
  <c r="E426" i="10"/>
  <c r="G444" i="10"/>
  <c r="G462" i="10"/>
  <c r="F478" i="10"/>
  <c r="E496" i="10"/>
  <c r="H510" i="10"/>
  <c r="E538" i="10"/>
  <c r="H550" i="10"/>
  <c r="H561" i="10"/>
  <c r="E574" i="10"/>
  <c r="G585" i="10"/>
  <c r="E597" i="10"/>
  <c r="G609" i="10"/>
  <c r="H619" i="10"/>
  <c r="E630" i="10"/>
  <c r="G641" i="10"/>
  <c r="H652" i="10"/>
  <c r="E663" i="10"/>
  <c r="G673" i="10"/>
  <c r="E694" i="10"/>
  <c r="H703" i="10"/>
  <c r="G713" i="10"/>
  <c r="E722" i="10"/>
  <c r="G731" i="10"/>
  <c r="H740" i="10"/>
  <c r="E748" i="10"/>
  <c r="G756" i="10"/>
  <c r="H764" i="10"/>
  <c r="F772" i="10"/>
  <c r="G788" i="10"/>
  <c r="F795" i="10"/>
  <c r="F803" i="10"/>
  <c r="F810" i="10"/>
  <c r="E817" i="10"/>
  <c r="F824" i="10"/>
  <c r="F831" i="10"/>
  <c r="E845" i="10"/>
  <c r="F852" i="10"/>
  <c r="H857" i="10"/>
  <c r="E864" i="10"/>
  <c r="F870" i="10"/>
  <c r="E876" i="10"/>
  <c r="F882" i="10"/>
  <c r="G888" i="10"/>
  <c r="E894" i="10"/>
  <c r="G905" i="10"/>
  <c r="E911" i="10"/>
  <c r="E928" i="10"/>
  <c r="E934" i="10"/>
  <c r="G939" i="10"/>
  <c r="G944" i="10"/>
  <c r="E950" i="10"/>
  <c r="G955" i="10"/>
  <c r="G960" i="10"/>
  <c r="E966" i="10"/>
  <c r="G971" i="10"/>
  <c r="G976" i="10"/>
  <c r="E982" i="10"/>
  <c r="G987" i="10"/>
  <c r="G992" i="10"/>
  <c r="E998" i="10"/>
  <c r="G1003" i="10"/>
  <c r="G1008" i="10"/>
  <c r="E1014" i="10"/>
  <c r="G24" i="10"/>
  <c r="G59" i="10"/>
  <c r="E166" i="10"/>
  <c r="G196" i="10"/>
  <c r="G226" i="10"/>
  <c r="F260" i="10"/>
  <c r="F289" i="10"/>
  <c r="F365" i="10"/>
  <c r="G387" i="10"/>
  <c r="H410" i="10"/>
  <c r="E427" i="10"/>
  <c r="G446" i="10"/>
  <c r="E463" i="10"/>
  <c r="G478" i="10"/>
  <c r="F497" i="10"/>
  <c r="E511" i="10"/>
  <c r="E524" i="10"/>
  <c r="G538" i="10"/>
  <c r="E551" i="10"/>
  <c r="F562" i="10"/>
  <c r="G574" i="10"/>
  <c r="H585" i="10"/>
  <c r="H597" i="10"/>
  <c r="G620" i="10"/>
  <c r="G630" i="10"/>
  <c r="G653" i="10"/>
  <c r="F663" i="10"/>
  <c r="E674" i="10"/>
  <c r="G684" i="10"/>
  <c r="F694" i="10"/>
  <c r="G704" i="10"/>
  <c r="H713" i="10"/>
  <c r="F722" i="10"/>
  <c r="H731" i="10"/>
  <c r="E741" i="10"/>
  <c r="F748" i="10"/>
  <c r="H756" i="10"/>
  <c r="F765" i="10"/>
  <c r="G772" i="10"/>
  <c r="E781" i="10"/>
  <c r="H788" i="10"/>
  <c r="G795" i="10"/>
  <c r="G803" i="10"/>
  <c r="E811" i="10"/>
  <c r="F817" i="10"/>
  <c r="H824" i="10"/>
  <c r="G831" i="10"/>
  <c r="F838" i="10"/>
  <c r="F845" i="10"/>
  <c r="G852" i="10"/>
  <c r="E858" i="10"/>
  <c r="G864" i="10"/>
  <c r="F876" i="10"/>
  <c r="F894" i="10"/>
  <c r="E900" i="10"/>
  <c r="E906" i="10"/>
  <c r="F911" i="10"/>
  <c r="E917" i="10"/>
  <c r="E923" i="10"/>
  <c r="F928" i="10"/>
  <c r="G26" i="10"/>
  <c r="F65" i="10"/>
  <c r="E137" i="10"/>
  <c r="F168" i="10"/>
  <c r="F198" i="10"/>
  <c r="F234" i="10"/>
  <c r="G263" i="10"/>
  <c r="H291" i="10"/>
  <c r="H322" i="10"/>
  <c r="F347" i="10"/>
  <c r="H366" i="10"/>
  <c r="F392" i="10"/>
  <c r="F411" i="10"/>
  <c r="F448" i="10"/>
  <c r="E480" i="10"/>
  <c r="E513" i="10"/>
  <c r="H526" i="10"/>
  <c r="E540" i="10"/>
  <c r="G551" i="10"/>
  <c r="H563" i="10"/>
  <c r="F576" i="10"/>
  <c r="H586" i="10"/>
  <c r="G598" i="10"/>
  <c r="E622" i="10"/>
  <c r="H631" i="10"/>
  <c r="F643" i="10"/>
  <c r="E654" i="10"/>
  <c r="G664" i="10"/>
  <c r="G676" i="10"/>
  <c r="F685" i="10"/>
  <c r="H705" i="10"/>
  <c r="H714" i="10"/>
  <c r="G723" i="10"/>
  <c r="H732" i="10"/>
  <c r="F741" i="10"/>
  <c r="F749" i="10"/>
  <c r="G757" i="10"/>
  <c r="G765" i="10"/>
  <c r="F773" i="10"/>
  <c r="H781" i="10"/>
  <c r="F789" i="10"/>
  <c r="F796" i="10"/>
  <c r="G804" i="10"/>
  <c r="F811" i="10"/>
  <c r="H817" i="10"/>
  <c r="G825" i="10"/>
  <c r="E832" i="10"/>
  <c r="E839" i="10"/>
  <c r="E846" i="10"/>
  <c r="H852" i="10"/>
  <c r="H858" i="10"/>
  <c r="F865" i="10"/>
  <c r="E871" i="10"/>
  <c r="H876" i="10"/>
  <c r="G883" i="10"/>
  <c r="E889" i="10"/>
  <c r="H894" i="10"/>
  <c r="H900" i="10"/>
  <c r="F906" i="10"/>
  <c r="H911" i="10"/>
  <c r="F31" i="10"/>
  <c r="E66" i="10"/>
  <c r="H170" i="10"/>
  <c r="F204" i="10"/>
  <c r="G265" i="10"/>
  <c r="E298" i="10"/>
  <c r="H325" i="10"/>
  <c r="E349" i="10"/>
  <c r="F373" i="10"/>
  <c r="G394" i="10"/>
  <c r="E412" i="10"/>
  <c r="G432" i="10"/>
  <c r="H450" i="10"/>
  <c r="F466" i="10"/>
  <c r="H483" i="10"/>
  <c r="G499" i="10"/>
  <c r="G514" i="10"/>
  <c r="E529" i="10"/>
  <c r="G553" i="10"/>
  <c r="G565" i="10"/>
  <c r="E578" i="10"/>
  <c r="H588" i="10"/>
  <c r="F600" i="10"/>
  <c r="F612" i="10"/>
  <c r="H622" i="10"/>
  <c r="F634" i="10"/>
  <c r="E645" i="10"/>
  <c r="H654" i="10"/>
  <c r="F666" i="10"/>
  <c r="F677" i="10"/>
  <c r="F686" i="10"/>
  <c r="F697" i="10"/>
  <c r="G706" i="10"/>
  <c r="G715" i="10"/>
  <c r="F725" i="10"/>
  <c r="F734" i="10"/>
  <c r="E742" i="10"/>
  <c r="H750" i="10"/>
  <c r="F759" i="10"/>
  <c r="F766" i="10"/>
  <c r="F775" i="10"/>
  <c r="E783" i="10"/>
  <c r="E790" i="10"/>
  <c r="F805" i="10"/>
  <c r="F812" i="10"/>
  <c r="E819" i="10"/>
  <c r="F826" i="10"/>
  <c r="H832" i="10"/>
  <c r="F840" i="10"/>
  <c r="G847" i="10"/>
  <c r="G853" i="10"/>
  <c r="H859" i="10"/>
  <c r="E866" i="10"/>
  <c r="E878" i="10"/>
  <c r="F884" i="10"/>
  <c r="E890" i="10"/>
  <c r="H29" i="10"/>
  <c r="E129" i="10"/>
  <c r="E182" i="10"/>
  <c r="G220" i="10"/>
  <c r="G272" i="10"/>
  <c r="H308" i="10"/>
  <c r="F351" i="10"/>
  <c r="E381" i="10"/>
  <c r="G439" i="10"/>
  <c r="F464" i="10"/>
  <c r="E489" i="10"/>
  <c r="H509" i="10"/>
  <c r="E548" i="10"/>
  <c r="H567" i="10"/>
  <c r="F583" i="10"/>
  <c r="E603" i="10"/>
  <c r="H647" i="10"/>
  <c r="E665" i="10"/>
  <c r="F678" i="10"/>
  <c r="G693" i="10"/>
  <c r="H707" i="10"/>
  <c r="H720" i="10"/>
  <c r="G735" i="10"/>
  <c r="F746" i="10"/>
  <c r="G759" i="10"/>
  <c r="F770" i="10"/>
  <c r="F782" i="10"/>
  <c r="F793" i="10"/>
  <c r="E823" i="10"/>
  <c r="H834" i="10"/>
  <c r="G843" i="10"/>
  <c r="F862" i="10"/>
  <c r="F872" i="10"/>
  <c r="F880" i="10"/>
  <c r="G889" i="10"/>
  <c r="F897" i="10"/>
  <c r="F904" i="10"/>
  <c r="G919" i="10"/>
  <c r="H926" i="10"/>
  <c r="E933" i="10"/>
  <c r="E940" i="10"/>
  <c r="E946" i="10"/>
  <c r="E952" i="10"/>
  <c r="E958" i="10"/>
  <c r="E964" i="10"/>
  <c r="H969" i="10"/>
  <c r="G975" i="10"/>
  <c r="E987" i="10"/>
  <c r="F992" i="10"/>
  <c r="F998" i="10"/>
  <c r="E1004" i="10"/>
  <c r="H1009" i="10"/>
  <c r="G1015" i="10"/>
  <c r="G1020" i="10"/>
  <c r="E1026" i="10"/>
  <c r="G1031" i="10"/>
  <c r="G1036" i="10"/>
  <c r="E1042" i="10"/>
  <c r="G1047" i="10"/>
  <c r="G1052" i="10"/>
  <c r="E1058" i="10"/>
  <c r="G1063" i="10"/>
  <c r="G1068" i="10"/>
  <c r="E1074" i="10"/>
  <c r="G1079" i="10"/>
  <c r="F1084" i="10"/>
  <c r="F1089" i="10"/>
  <c r="F1094" i="10"/>
  <c r="F1099" i="10"/>
  <c r="E1104" i="10"/>
  <c r="E1114" i="10"/>
  <c r="E1119" i="10"/>
  <c r="H1123" i="10"/>
  <c r="G1128" i="10"/>
  <c r="H1138" i="10"/>
  <c r="F1143" i="10"/>
  <c r="H1147" i="10"/>
  <c r="F1152" i="10"/>
  <c r="H1156" i="10"/>
  <c r="F1166" i="10"/>
  <c r="F1175" i="10"/>
  <c r="H1179" i="10"/>
  <c r="F1184" i="10"/>
  <c r="F1198" i="10"/>
  <c r="F1207" i="10"/>
  <c r="F1216" i="10"/>
  <c r="E1225" i="10"/>
  <c r="F1229" i="10"/>
  <c r="H1233" i="10"/>
  <c r="E1238" i="10"/>
  <c r="F1242" i="10"/>
  <c r="F1246" i="10"/>
  <c r="F1250" i="10"/>
  <c r="F1254" i="10"/>
  <c r="F1258" i="10"/>
  <c r="F1262" i="10"/>
  <c r="F1266" i="10"/>
  <c r="F1270" i="10"/>
  <c r="F1274" i="10"/>
  <c r="F1278" i="10"/>
  <c r="F1282" i="10"/>
  <c r="F1286" i="10"/>
  <c r="F1290" i="10"/>
  <c r="F1294" i="10"/>
  <c r="F1298" i="10"/>
  <c r="F1302" i="10"/>
  <c r="F1306" i="10"/>
  <c r="F1310" i="10"/>
  <c r="F1314" i="10"/>
  <c r="F1318" i="10"/>
  <c r="F1322" i="10"/>
  <c r="F1326" i="10"/>
  <c r="F1330" i="10"/>
  <c r="F1334" i="10"/>
  <c r="F1338" i="10"/>
  <c r="F1342" i="10"/>
  <c r="F1346" i="10"/>
  <c r="F1350" i="10"/>
  <c r="F1354" i="10"/>
  <c r="F1358" i="10"/>
  <c r="F1362" i="10"/>
  <c r="F1366" i="10"/>
  <c r="F1370" i="10"/>
  <c r="F1374" i="10"/>
  <c r="F1378" i="10"/>
  <c r="F1382" i="10"/>
  <c r="F1386" i="10"/>
  <c r="F1390" i="10"/>
  <c r="F1394" i="10"/>
  <c r="F1398" i="10"/>
  <c r="F1402" i="10"/>
  <c r="F1406" i="10"/>
  <c r="F1410" i="10"/>
  <c r="F1414" i="10"/>
  <c r="F1418" i="10"/>
  <c r="F1422" i="10"/>
  <c r="F1426" i="10"/>
  <c r="F1430" i="10"/>
  <c r="F1434" i="10"/>
  <c r="F1438" i="10"/>
  <c r="F1442" i="10"/>
  <c r="F1446" i="10"/>
  <c r="F1450" i="10"/>
  <c r="F1454" i="10"/>
  <c r="F1458" i="10"/>
  <c r="F1462" i="10"/>
  <c r="F1466" i="10"/>
  <c r="F1470" i="10"/>
  <c r="F1474" i="10"/>
  <c r="F1478" i="10"/>
  <c r="F1482" i="10"/>
  <c r="G30" i="10"/>
  <c r="E85" i="10"/>
  <c r="G139" i="10"/>
  <c r="F182" i="10"/>
  <c r="F222" i="10"/>
  <c r="G274" i="10"/>
  <c r="E310" i="10"/>
  <c r="G352" i="10"/>
  <c r="H381" i="10"/>
  <c r="H415" i="10"/>
  <c r="E440" i="10"/>
  <c r="G465" i="10"/>
  <c r="G532" i="10"/>
  <c r="E550" i="10"/>
  <c r="H568" i="10"/>
  <c r="G583" i="10"/>
  <c r="F603" i="10"/>
  <c r="G617" i="10"/>
  <c r="G635" i="10"/>
  <c r="H648" i="10"/>
  <c r="H665" i="10"/>
  <c r="F680" i="10"/>
  <c r="F695" i="10"/>
  <c r="F708" i="10"/>
  <c r="E721" i="10"/>
  <c r="E760" i="10"/>
  <c r="G783" i="10"/>
  <c r="E805" i="10"/>
  <c r="E815" i="10"/>
  <c r="H825" i="10"/>
  <c r="E835" i="10"/>
  <c r="F844" i="10"/>
  <c r="E855" i="10"/>
  <c r="E873" i="10"/>
  <c r="G880" i="10"/>
  <c r="G890" i="10"/>
  <c r="G897" i="10"/>
  <c r="E905" i="10"/>
  <c r="G913" i="10"/>
  <c r="H919" i="10"/>
  <c r="E927" i="10"/>
  <c r="F934" i="10"/>
  <c r="F940" i="10"/>
  <c r="F946" i="10"/>
  <c r="F952" i="10"/>
  <c r="F958" i="10"/>
  <c r="F964" i="10"/>
  <c r="E970" i="10"/>
  <c r="H975" i="10"/>
  <c r="F981" i="10"/>
  <c r="F987" i="10"/>
  <c r="H992" i="10"/>
  <c r="E999" i="10"/>
  <c r="F1004" i="10"/>
  <c r="E1010" i="10"/>
  <c r="H1020" i="10"/>
  <c r="F1026" i="10"/>
  <c r="H1036" i="10"/>
  <c r="F1042" i="10"/>
  <c r="H1047" i="10"/>
  <c r="F1058" i="10"/>
  <c r="H1063" i="10"/>
  <c r="F1074" i="10"/>
  <c r="H1079" i="10"/>
  <c r="G1084" i="10"/>
  <c r="H1089" i="10"/>
  <c r="H1094" i="10"/>
  <c r="G1099" i="10"/>
  <c r="F1104" i="10"/>
  <c r="F1109" i="10"/>
  <c r="F1114" i="10"/>
  <c r="F1119" i="10"/>
  <c r="E1124" i="10"/>
  <c r="H1128" i="10"/>
  <c r="E1134" i="10"/>
  <c r="E1139" i="10"/>
  <c r="G1143" i="10"/>
  <c r="E1148" i="10"/>
  <c r="G1152" i="10"/>
  <c r="F1157" i="10"/>
  <c r="E1162" i="10"/>
  <c r="G1166" i="10"/>
  <c r="E1171" i="10"/>
  <c r="G1175" i="10"/>
  <c r="E1180" i="10"/>
  <c r="G1184" i="10"/>
  <c r="F1189" i="10"/>
  <c r="E1194" i="10"/>
  <c r="G1198" i="10"/>
  <c r="E1203" i="10"/>
  <c r="G1207" i="10"/>
  <c r="E1212" i="10"/>
  <c r="G1216" i="10"/>
  <c r="E1221" i="10"/>
  <c r="F1225" i="10"/>
  <c r="E1234" i="10"/>
  <c r="F1238" i="10"/>
  <c r="G1242" i="10"/>
  <c r="G1246" i="10"/>
  <c r="G1250" i="10"/>
  <c r="G1254" i="10"/>
  <c r="G1258" i="10"/>
  <c r="G1262" i="10"/>
  <c r="G1266" i="10"/>
  <c r="G1270" i="10"/>
  <c r="G1274" i="10"/>
  <c r="G1278" i="10"/>
  <c r="G1282" i="10"/>
  <c r="G1286" i="10"/>
  <c r="G1290" i="10"/>
  <c r="G1294" i="10"/>
  <c r="G1298" i="10"/>
  <c r="G1302" i="10"/>
  <c r="G1306" i="10"/>
  <c r="G1310" i="10"/>
  <c r="G1314" i="10"/>
  <c r="G1318" i="10"/>
  <c r="E34" i="10"/>
  <c r="F85" i="10"/>
  <c r="G142" i="10"/>
  <c r="E185" i="10"/>
  <c r="G235" i="10"/>
  <c r="G275" i="10"/>
  <c r="F313" i="10"/>
  <c r="E355" i="10"/>
  <c r="G382" i="10"/>
  <c r="E418" i="10"/>
  <c r="G440" i="10"/>
  <c r="E469" i="10"/>
  <c r="E490" i="10"/>
  <c r="E514" i="10"/>
  <c r="F533" i="10"/>
  <c r="F552" i="10"/>
  <c r="E569" i="10"/>
  <c r="H584" i="10"/>
  <c r="G603" i="10"/>
  <c r="H635" i="10"/>
  <c r="E681" i="10"/>
  <c r="G696" i="10"/>
  <c r="E710" i="10"/>
  <c r="F724" i="10"/>
  <c r="F736" i="10"/>
  <c r="F747" i="10"/>
  <c r="G760" i="10"/>
  <c r="F771" i="10"/>
  <c r="E784" i="10"/>
  <c r="E794" i="10"/>
  <c r="H805" i="10"/>
  <c r="G815" i="10"/>
  <c r="E826" i="10"/>
  <c r="E836" i="10"/>
  <c r="F846" i="10"/>
  <c r="F855" i="10"/>
  <c r="F863" i="10"/>
  <c r="F873" i="10"/>
  <c r="E891" i="10"/>
  <c r="E898" i="10"/>
  <c r="G906" i="10"/>
  <c r="E914" i="10"/>
  <c r="F920" i="10"/>
  <c r="F927" i="10"/>
  <c r="E935" i="10"/>
  <c r="G940" i="10"/>
  <c r="E947" i="10"/>
  <c r="G952" i="10"/>
  <c r="E959" i="10"/>
  <c r="G964" i="10"/>
  <c r="F970" i="10"/>
  <c r="E976" i="10"/>
  <c r="H987" i="10"/>
  <c r="F993" i="10"/>
  <c r="F999" i="10"/>
  <c r="G1004" i="10"/>
  <c r="F1010" i="10"/>
  <c r="E1016" i="10"/>
  <c r="F1021" i="10"/>
  <c r="E1027" i="10"/>
  <c r="E1032" i="10"/>
  <c r="F1037" i="10"/>
  <c r="E1043" i="10"/>
  <c r="E1048" i="10"/>
  <c r="F1053" i="10"/>
  <c r="E1059" i="10"/>
  <c r="E1064" i="10"/>
  <c r="F1069" i="10"/>
  <c r="E1075" i="10"/>
  <c r="E1080" i="10"/>
  <c r="E1090" i="10"/>
  <c r="E1095" i="10"/>
  <c r="G1104" i="10"/>
  <c r="H1114" i="10"/>
  <c r="G1119" i="10"/>
  <c r="F1124" i="10"/>
  <c r="F1129" i="10"/>
  <c r="F1134" i="10"/>
  <c r="F1139" i="10"/>
  <c r="F1148" i="10"/>
  <c r="H1157" i="10"/>
  <c r="F1162" i="10"/>
  <c r="H1166" i="10"/>
  <c r="F1171" i="10"/>
  <c r="H1175" i="10"/>
  <c r="F1180" i="10"/>
  <c r="H1189" i="10"/>
  <c r="F1194" i="10"/>
  <c r="H1198" i="10"/>
  <c r="F1203" i="10"/>
  <c r="H1207" i="10"/>
  <c r="F1212" i="10"/>
  <c r="H1216" i="10"/>
  <c r="F1221" i="10"/>
  <c r="H1225" i="10"/>
  <c r="E1230" i="10"/>
  <c r="F1234" i="10"/>
  <c r="G1238" i="10"/>
  <c r="H1242" i="10"/>
  <c r="H1250" i="10"/>
  <c r="H1258" i="10"/>
  <c r="H1266" i="10"/>
  <c r="H1278" i="10"/>
  <c r="H1286" i="10"/>
  <c r="H1294" i="10"/>
  <c r="H1302" i="10"/>
  <c r="H1310" i="10"/>
  <c r="H1318" i="10"/>
  <c r="H1322" i="10"/>
  <c r="H1330" i="10"/>
  <c r="H1338" i="10"/>
  <c r="H1350" i="10"/>
  <c r="H1358" i="10"/>
  <c r="H1370" i="10"/>
  <c r="H1374" i="10"/>
  <c r="H1378" i="10"/>
  <c r="H1390" i="10"/>
  <c r="H1398" i="10"/>
  <c r="H1406" i="10"/>
  <c r="H1414" i="10"/>
  <c r="H1426" i="10"/>
  <c r="H1430" i="10"/>
  <c r="H1434" i="10"/>
  <c r="H1442" i="10"/>
  <c r="H1450" i="10"/>
  <c r="H1462" i="10"/>
  <c r="H1470" i="10"/>
  <c r="H1478" i="10"/>
  <c r="H1486" i="10"/>
  <c r="F37" i="10"/>
  <c r="G85" i="10"/>
  <c r="G144" i="10"/>
  <c r="E186" i="10"/>
  <c r="F236" i="10"/>
  <c r="E278" i="10"/>
  <c r="G324" i="10"/>
  <c r="E356" i="10"/>
  <c r="E419" i="10"/>
  <c r="E441" i="10"/>
  <c r="G469" i="10"/>
  <c r="F490" i="10"/>
  <c r="G515" i="10"/>
  <c r="H533" i="10"/>
  <c r="H552" i="10"/>
  <c r="E570" i="10"/>
  <c r="G587" i="10"/>
  <c r="H603" i="10"/>
  <c r="H618" i="10"/>
  <c r="F636" i="10"/>
  <c r="F650" i="10"/>
  <c r="G668" i="10"/>
  <c r="H681" i="10"/>
  <c r="H698" i="10"/>
  <c r="G710" i="10"/>
  <c r="E725" i="10"/>
  <c r="H749" i="10"/>
  <c r="G771" i="10"/>
  <c r="F784" i="10"/>
  <c r="F794" i="10"/>
  <c r="F806" i="10"/>
  <c r="E816" i="10"/>
  <c r="H826" i="10"/>
  <c r="F836" i="10"/>
  <c r="E847" i="10"/>
  <c r="F856" i="10"/>
  <c r="G865" i="10"/>
  <c r="G873" i="10"/>
  <c r="G881" i="10"/>
  <c r="F891" i="10"/>
  <c r="F898" i="10"/>
  <c r="F914" i="10"/>
  <c r="H920" i="10"/>
  <c r="G927" i="10"/>
  <c r="F935" i="10"/>
  <c r="F947" i="10"/>
  <c r="H952" i="10"/>
  <c r="F959" i="10"/>
  <c r="E971" i="10"/>
  <c r="F976" i="10"/>
  <c r="F982" i="10"/>
  <c r="E988" i="10"/>
  <c r="H993" i="10"/>
  <c r="G999" i="10"/>
  <c r="H1004" i="10"/>
  <c r="E1011" i="10"/>
  <c r="F1016" i="10"/>
  <c r="H1021" i="10"/>
  <c r="F1027" i="10"/>
  <c r="F1032" i="10"/>
  <c r="H1037" i="10"/>
  <c r="F1043" i="10"/>
  <c r="F1048" i="10"/>
  <c r="H1053" i="10"/>
  <c r="F1059" i="10"/>
  <c r="F1064" i="10"/>
  <c r="F1075" i="10"/>
  <c r="F1080" i="10"/>
  <c r="F1085" i="10"/>
  <c r="F1090" i="10"/>
  <c r="F1095" i="10"/>
  <c r="E1100" i="10"/>
  <c r="H1104" i="10"/>
  <c r="E1110" i="10"/>
  <c r="E1115" i="10"/>
  <c r="G1124" i="10"/>
  <c r="H1129" i="10"/>
  <c r="G1139" i="10"/>
  <c r="E1144" i="10"/>
  <c r="G1148" i="10"/>
  <c r="F1153" i="10"/>
  <c r="E1158" i="10"/>
  <c r="G1162" i="10"/>
  <c r="E1167" i="10"/>
  <c r="G1171" i="10"/>
  <c r="E1176" i="10"/>
  <c r="G1180" i="10"/>
  <c r="F1185" i="10"/>
  <c r="E1190" i="10"/>
  <c r="G1194" i="10"/>
  <c r="E1199" i="10"/>
  <c r="G1203" i="10"/>
  <c r="E1208" i="10"/>
  <c r="G1212" i="10"/>
  <c r="F1217" i="10"/>
  <c r="E1226" i="10"/>
  <c r="F1230" i="10"/>
  <c r="G1234" i="10"/>
  <c r="E1243" i="10"/>
  <c r="E1247" i="10"/>
  <c r="E1251" i="10"/>
  <c r="E1255" i="10"/>
  <c r="E1259" i="10"/>
  <c r="E1263" i="10"/>
  <c r="E1267" i="10"/>
  <c r="E1271" i="10"/>
  <c r="E1275" i="10"/>
  <c r="E1279" i="10"/>
  <c r="E1283" i="10"/>
  <c r="E1287" i="10"/>
  <c r="E1291" i="10"/>
  <c r="E1295" i="10"/>
  <c r="E1299" i="10"/>
  <c r="E1303" i="10"/>
  <c r="E1307" i="10"/>
  <c r="E1311" i="10"/>
  <c r="E1315" i="10"/>
  <c r="E1319" i="10"/>
  <c r="F48" i="10"/>
  <c r="G104" i="10"/>
  <c r="G151" i="10"/>
  <c r="E201" i="10"/>
  <c r="G241" i="10"/>
  <c r="F286" i="10"/>
  <c r="F329" i="10"/>
  <c r="H397" i="10"/>
  <c r="F423" i="10"/>
  <c r="G451" i="10"/>
  <c r="F474" i="10"/>
  <c r="F499" i="10"/>
  <c r="F521" i="10"/>
  <c r="G557" i="10"/>
  <c r="H571" i="10"/>
  <c r="E591" i="10"/>
  <c r="G605" i="10"/>
  <c r="F638" i="10"/>
  <c r="H655" i="10"/>
  <c r="H670" i="10"/>
  <c r="E686" i="10"/>
  <c r="F700" i="10"/>
  <c r="E715" i="10"/>
  <c r="G727" i="10"/>
  <c r="H739" i="10"/>
  <c r="G752" i="10"/>
  <c r="F762" i="10"/>
  <c r="G776" i="10"/>
  <c r="E786" i="10"/>
  <c r="E799" i="10"/>
  <c r="F808" i="10"/>
  <c r="H818" i="10"/>
  <c r="F828" i="10"/>
  <c r="G839" i="10"/>
  <c r="F857" i="10"/>
  <c r="E867" i="10"/>
  <c r="F875" i="10"/>
  <c r="H884" i="10"/>
  <c r="H892" i="10"/>
  <c r="F901" i="10"/>
  <c r="F908" i="10"/>
  <c r="F915" i="10"/>
  <c r="F923" i="10"/>
  <c r="E930" i="10"/>
  <c r="F936" i="10"/>
  <c r="F942" i="10"/>
  <c r="F948" i="10"/>
  <c r="F954" i="10"/>
  <c r="H960" i="10"/>
  <c r="E967" i="10"/>
  <c r="F972" i="10"/>
  <c r="E978" i="10"/>
  <c r="F989" i="10"/>
  <c r="F995" i="10"/>
  <c r="G1000" i="10"/>
  <c r="F1006" i="10"/>
  <c r="E1012" i="10"/>
  <c r="F1023" i="10"/>
  <c r="F1028" i="10"/>
  <c r="F1039" i="10"/>
  <c r="F1044" i="10"/>
  <c r="F1055" i="10"/>
  <c r="F1060" i="10"/>
  <c r="F1071" i="10"/>
  <c r="F1076" i="10"/>
  <c r="H1081" i="10"/>
  <c r="G1091" i="10"/>
  <c r="F1096" i="10"/>
  <c r="F1101" i="10"/>
  <c r="F1106" i="10"/>
  <c r="F1111" i="10"/>
  <c r="E1116" i="10"/>
  <c r="E1126" i="10"/>
  <c r="E1131" i="10"/>
  <c r="G1140" i="10"/>
  <c r="F1145" i="10"/>
  <c r="E1150" i="10"/>
  <c r="G1154" i="10"/>
  <c r="E1159" i="10"/>
  <c r="G1163" i="10"/>
  <c r="E1168" i="10"/>
  <c r="G1172" i="10"/>
  <c r="F1177" i="10"/>
  <c r="E1182" i="10"/>
  <c r="G1186" i="10"/>
  <c r="E1191" i="10"/>
  <c r="G1195" i="10"/>
  <c r="E1200" i="10"/>
  <c r="G1204" i="10"/>
  <c r="F1209" i="10"/>
  <c r="E1214" i="10"/>
  <c r="G1218" i="10"/>
  <c r="E1227" i="10"/>
  <c r="F1231" i="10"/>
  <c r="G1235" i="10"/>
  <c r="E1244" i="10"/>
  <c r="E1248" i="10"/>
  <c r="E1252" i="10"/>
  <c r="E1256" i="10"/>
  <c r="E1260" i="10"/>
  <c r="E1264" i="10"/>
  <c r="E1268" i="10"/>
  <c r="E1272" i="10"/>
  <c r="E1276" i="10"/>
  <c r="E1280" i="10"/>
  <c r="E1284" i="10"/>
  <c r="E1288" i="10"/>
  <c r="E1292" i="10"/>
  <c r="E1296" i="10"/>
  <c r="E1300" i="10"/>
  <c r="E1304" i="10"/>
  <c r="E1308" i="10"/>
  <c r="E1312" i="10"/>
  <c r="E1316" i="10"/>
  <c r="E1320" i="10"/>
  <c r="F39" i="10"/>
  <c r="G112" i="10"/>
  <c r="G176" i="10"/>
  <c r="F249" i="10"/>
  <c r="H306" i="10"/>
  <c r="G364" i="10"/>
  <c r="F404" i="10"/>
  <c r="E450" i="10"/>
  <c r="E483" i="10"/>
  <c r="F517" i="10"/>
  <c r="F544" i="10"/>
  <c r="F570" i="10"/>
  <c r="F594" i="10"/>
  <c r="G640" i="10"/>
  <c r="G660" i="10"/>
  <c r="H687" i="10"/>
  <c r="F706" i="10"/>
  <c r="F727" i="10"/>
  <c r="G744" i="10"/>
  <c r="G777" i="10"/>
  <c r="G809" i="10"/>
  <c r="F822" i="10"/>
  <c r="E841" i="10"/>
  <c r="F853" i="10"/>
  <c r="F867" i="10"/>
  <c r="G879" i="10"/>
  <c r="G892" i="10"/>
  <c r="H902" i="10"/>
  <c r="G924" i="10"/>
  <c r="G935" i="10"/>
  <c r="G943" i="10"/>
  <c r="H951" i="10"/>
  <c r="H961" i="10"/>
  <c r="H968" i="10"/>
  <c r="F978" i="10"/>
  <c r="H985" i="10"/>
  <c r="E995" i="10"/>
  <c r="F1002" i="10"/>
  <c r="G1011" i="10"/>
  <c r="F1019" i="10"/>
  <c r="G1027" i="10"/>
  <c r="E1035" i="10"/>
  <c r="F1050" i="10"/>
  <c r="F1057" i="10"/>
  <c r="E1066" i="10"/>
  <c r="H1072" i="10"/>
  <c r="F1081" i="10"/>
  <c r="E1088" i="10"/>
  <c r="H1095" i="10"/>
  <c r="F1110" i="10"/>
  <c r="G1123" i="10"/>
  <c r="G1131" i="10"/>
  <c r="E1138" i="10"/>
  <c r="H1145" i="10"/>
  <c r="G1151" i="10"/>
  <c r="H1158" i="10"/>
  <c r="H1164" i="10"/>
  <c r="E1172" i="10"/>
  <c r="G1178" i="10"/>
  <c r="H1191" i="10"/>
  <c r="E1198" i="10"/>
  <c r="F1205" i="10"/>
  <c r="F1211" i="10"/>
  <c r="F1224" i="10"/>
  <c r="E1231" i="10"/>
  <c r="G1243" i="10"/>
  <c r="E1249" i="10"/>
  <c r="F1255" i="10"/>
  <c r="H1260" i="10"/>
  <c r="E1266" i="10"/>
  <c r="G1272" i="10"/>
  <c r="H1277" i="10"/>
  <c r="F1284" i="10"/>
  <c r="G1289" i="10"/>
  <c r="H1295" i="10"/>
  <c r="F1301" i="10"/>
  <c r="G1307" i="10"/>
  <c r="E1313" i="10"/>
  <c r="F1319" i="10"/>
  <c r="E1324" i="10"/>
  <c r="G1328" i="10"/>
  <c r="E1333" i="10"/>
  <c r="G1337" i="10"/>
  <c r="E1342" i="10"/>
  <c r="E1347" i="10"/>
  <c r="G1351" i="10"/>
  <c r="E1356" i="10"/>
  <c r="G1360" i="10"/>
  <c r="E1365" i="10"/>
  <c r="G1369" i="10"/>
  <c r="E1374" i="10"/>
  <c r="E1379" i="10"/>
  <c r="G1383" i="10"/>
  <c r="E1388" i="10"/>
  <c r="G1392" i="10"/>
  <c r="E1397" i="10"/>
  <c r="G1401" i="10"/>
  <c r="E1406" i="10"/>
  <c r="E1411" i="10"/>
  <c r="G1415" i="10"/>
  <c r="E1420" i="10"/>
  <c r="G1424" i="10"/>
  <c r="E1429" i="10"/>
  <c r="G1433" i="10"/>
  <c r="E1438" i="10"/>
  <c r="E1443" i="10"/>
  <c r="G1447" i="10"/>
  <c r="E1452" i="10"/>
  <c r="G1456" i="10"/>
  <c r="E1461" i="10"/>
  <c r="G1465" i="10"/>
  <c r="E1470" i="10"/>
  <c r="E1475" i="10"/>
  <c r="G1479" i="10"/>
  <c r="E1484" i="10"/>
  <c r="F1488" i="10"/>
  <c r="F1492" i="10"/>
  <c r="F1496" i="10"/>
  <c r="F1500" i="10"/>
  <c r="F1504" i="10"/>
  <c r="F1508" i="10"/>
  <c r="F1512" i="10"/>
  <c r="F1516" i="10"/>
  <c r="F1520" i="10"/>
  <c r="F1524" i="10"/>
  <c r="F1528" i="10"/>
  <c r="F1532" i="10"/>
  <c r="F1536" i="10"/>
  <c r="F1540" i="10"/>
  <c r="F1544" i="10"/>
  <c r="F1548" i="10"/>
  <c r="F1552" i="10"/>
  <c r="F1556" i="10"/>
  <c r="F1560" i="10"/>
  <c r="F1564" i="10"/>
  <c r="F1568" i="10"/>
  <c r="F1572" i="10"/>
  <c r="F1576" i="10"/>
  <c r="F1580" i="10"/>
  <c r="F1584" i="10"/>
  <c r="F1588" i="10"/>
  <c r="F1592" i="10"/>
  <c r="F1596" i="10"/>
  <c r="F1600" i="10"/>
  <c r="F1604" i="10"/>
  <c r="F1608" i="10"/>
  <c r="F1612" i="10"/>
  <c r="F1616" i="10"/>
  <c r="F1620" i="10"/>
  <c r="F1624" i="10"/>
  <c r="G39" i="10"/>
  <c r="E113" i="10"/>
  <c r="F186" i="10"/>
  <c r="G252" i="10"/>
  <c r="H307" i="10"/>
  <c r="F370" i="10"/>
  <c r="G408" i="10"/>
  <c r="E452" i="10"/>
  <c r="G486" i="10"/>
  <c r="F518" i="10"/>
  <c r="G544" i="10"/>
  <c r="G570" i="10"/>
  <c r="G594" i="10"/>
  <c r="F622" i="10"/>
  <c r="F644" i="10"/>
  <c r="H688" i="10"/>
  <c r="E707" i="10"/>
  <c r="F728" i="10"/>
  <c r="E762" i="10"/>
  <c r="E778" i="10"/>
  <c r="F797" i="10"/>
  <c r="G811" i="10"/>
  <c r="E827" i="10"/>
  <c r="F841" i="10"/>
  <c r="E854" i="10"/>
  <c r="H867" i="10"/>
  <c r="E893" i="10"/>
  <c r="F903" i="10"/>
  <c r="E915" i="10"/>
  <c r="E925" i="10"/>
  <c r="H935" i="10"/>
  <c r="H943" i="10"/>
  <c r="F953" i="10"/>
  <c r="E962" i="10"/>
  <c r="F969" i="10"/>
  <c r="E979" i="10"/>
  <c r="E986" i="10"/>
  <c r="G995" i="10"/>
  <c r="E1003" i="10"/>
  <c r="H1011" i="10"/>
  <c r="G1019" i="10"/>
  <c r="H1027" i="10"/>
  <c r="F1035" i="10"/>
  <c r="G1043" i="10"/>
  <c r="E1051" i="10"/>
  <c r="F1066" i="10"/>
  <c r="F1073" i="10"/>
  <c r="E1082" i="10"/>
  <c r="F1088" i="10"/>
  <c r="E1096" i="10"/>
  <c r="E1103" i="10"/>
  <c r="F1117" i="10"/>
  <c r="H1124" i="10"/>
  <c r="H1131" i="10"/>
  <c r="F1138" i="10"/>
  <c r="E1146" i="10"/>
  <c r="F1159" i="10"/>
  <c r="F1165" i="10"/>
  <c r="F1172" i="10"/>
  <c r="E1186" i="10"/>
  <c r="E1192" i="10"/>
  <c r="F1199" i="10"/>
  <c r="G1211" i="10"/>
  <c r="E1219" i="10"/>
  <c r="G1224" i="10"/>
  <c r="G1231" i="10"/>
  <c r="E1237" i="10"/>
  <c r="H1243" i="10"/>
  <c r="F1249" i="10"/>
  <c r="G1255" i="10"/>
  <c r="E1261" i="10"/>
  <c r="F1267" i="10"/>
  <c r="E1278" i="10"/>
  <c r="G1284" i="10"/>
  <c r="F1296" i="10"/>
  <c r="G1301" i="10"/>
  <c r="F1313" i="10"/>
  <c r="G1319" i="10"/>
  <c r="F1324" i="10"/>
  <c r="H1328" i="10"/>
  <c r="F1333" i="10"/>
  <c r="H1337" i="10"/>
  <c r="G1342" i="10"/>
  <c r="F1347" i="10"/>
  <c r="H1351" i="10"/>
  <c r="F1356" i="10"/>
  <c r="H1360" i="10"/>
  <c r="F1365" i="10"/>
  <c r="H1369" i="10"/>
  <c r="G1374" i="10"/>
  <c r="F1379" i="10"/>
  <c r="F1388" i="10"/>
  <c r="H1392" i="10"/>
  <c r="F1397" i="10"/>
  <c r="G1406" i="10"/>
  <c r="F1411" i="10"/>
  <c r="H1415" i="10"/>
  <c r="F1420" i="10"/>
  <c r="H1424" i="10"/>
  <c r="F1429" i="10"/>
  <c r="H1433" i="10"/>
  <c r="G1438" i="10"/>
  <c r="F1443" i="10"/>
  <c r="H1447" i="10"/>
  <c r="F1452" i="10"/>
  <c r="F1461" i="10"/>
  <c r="G1470" i="10"/>
  <c r="F1475" i="10"/>
  <c r="H1479" i="10"/>
  <c r="F1484" i="10"/>
  <c r="G1488" i="10"/>
  <c r="G1492" i="10"/>
  <c r="G1496" i="10"/>
  <c r="G1500" i="10"/>
  <c r="G1504" i="10"/>
  <c r="G1508" i="10"/>
  <c r="G1512" i="10"/>
  <c r="G1516" i="10"/>
  <c r="G1520" i="10"/>
  <c r="G1524" i="10"/>
  <c r="G1528" i="10"/>
  <c r="G1532" i="10"/>
  <c r="G1536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G1596" i="10"/>
  <c r="G1600" i="10"/>
  <c r="G1604" i="10"/>
  <c r="G1608" i="10"/>
  <c r="G1612" i="10"/>
  <c r="G1616" i="10"/>
  <c r="G1620" i="10"/>
  <c r="G1624" i="10"/>
  <c r="G1628" i="10"/>
  <c r="G1632" i="10"/>
  <c r="G1636" i="10"/>
  <c r="G1640" i="10"/>
  <c r="G1644" i="10"/>
  <c r="G1648" i="10"/>
  <c r="G1652" i="10"/>
  <c r="G1656" i="10"/>
  <c r="G1660" i="10"/>
  <c r="G1664" i="10"/>
  <c r="F44" i="10"/>
  <c r="F117" i="10"/>
  <c r="F253" i="10"/>
  <c r="E325" i="10"/>
  <c r="G411" i="10"/>
  <c r="F452" i="10"/>
  <c r="F487" i="10"/>
  <c r="F545" i="10"/>
  <c r="H570" i="10"/>
  <c r="H594" i="10"/>
  <c r="G622" i="10"/>
  <c r="F689" i="10"/>
  <c r="G707" i="10"/>
  <c r="F764" i="10"/>
  <c r="G797" i="10"/>
  <c r="E812" i="10"/>
  <c r="F827" i="10"/>
  <c r="G841" i="10"/>
  <c r="G856" i="10"/>
  <c r="F868" i="10"/>
  <c r="E880" i="10"/>
  <c r="F893" i="10"/>
  <c r="H903" i="10"/>
  <c r="G915" i="10"/>
  <c r="F925" i="10"/>
  <c r="E936" i="10"/>
  <c r="E944" i="10"/>
  <c r="H953" i="10"/>
  <c r="F962" i="10"/>
  <c r="F971" i="10"/>
  <c r="F979" i="10"/>
  <c r="F986" i="10"/>
  <c r="H995" i="10"/>
  <c r="F1003" i="10"/>
  <c r="F1012" i="10"/>
  <c r="H1019" i="10"/>
  <c r="E1028" i="10"/>
  <c r="G1035" i="10"/>
  <c r="H1043" i="10"/>
  <c r="F1051" i="10"/>
  <c r="G1059" i="10"/>
  <c r="E1067" i="10"/>
  <c r="H1073" i="10"/>
  <c r="F1082" i="10"/>
  <c r="G1088" i="10"/>
  <c r="G1096" i="10"/>
  <c r="F1103" i="10"/>
  <c r="E1111" i="10"/>
  <c r="F1125" i="10"/>
  <c r="E1132" i="10"/>
  <c r="H1139" i="10"/>
  <c r="F1146" i="10"/>
  <c r="E1152" i="10"/>
  <c r="G1159" i="10"/>
  <c r="H1165" i="10"/>
  <c r="H1172" i="10"/>
  <c r="E1179" i="10"/>
  <c r="F1186" i="10"/>
  <c r="F1192" i="10"/>
  <c r="G1199" i="10"/>
  <c r="E1206" i="10"/>
  <c r="F1219" i="10"/>
  <c r="H1224" i="10"/>
  <c r="H1231" i="10"/>
  <c r="F1237" i="10"/>
  <c r="F1244" i="10"/>
  <c r="G1249" i="10"/>
  <c r="F1261" i="10"/>
  <c r="G1267" i="10"/>
  <c r="E1273" i="10"/>
  <c r="F1279" i="10"/>
  <c r="H1284" i="10"/>
  <c r="E1290" i="10"/>
  <c r="G1296" i="10"/>
  <c r="H1301" i="10"/>
  <c r="F1308" i="10"/>
  <c r="G1313" i="10"/>
  <c r="H1319" i="10"/>
  <c r="G1324" i="10"/>
  <c r="E1329" i="10"/>
  <c r="G1333" i="10"/>
  <c r="E1338" i="10"/>
  <c r="E1343" i="10"/>
  <c r="G1347" i="10"/>
  <c r="E1352" i="10"/>
  <c r="G1356" i="10"/>
  <c r="E1361" i="10"/>
  <c r="G1365" i="10"/>
  <c r="E1370" i="10"/>
  <c r="E1375" i="10"/>
  <c r="G1379" i="10"/>
  <c r="E1384" i="10"/>
  <c r="G1388" i="10"/>
  <c r="E1393" i="10"/>
  <c r="G1397" i="10"/>
  <c r="E1402" i="10"/>
  <c r="E1407" i="10"/>
  <c r="G1411" i="10"/>
  <c r="E1416" i="10"/>
  <c r="G1420" i="10"/>
  <c r="E1425" i="10"/>
  <c r="G1429" i="10"/>
  <c r="E1434" i="10"/>
  <c r="E1439" i="10"/>
  <c r="G1443" i="10"/>
  <c r="E1448" i="10"/>
  <c r="G1452" i="10"/>
  <c r="E1457" i="10"/>
  <c r="G1461" i="10"/>
  <c r="E1466" i="10"/>
  <c r="E1471" i="10"/>
  <c r="G1475" i="10"/>
  <c r="E1480" i="10"/>
  <c r="G1484" i="10"/>
  <c r="H1488" i="10"/>
  <c r="H1496" i="10"/>
  <c r="H1504" i="10"/>
  <c r="H1516" i="10"/>
  <c r="H1524" i="10"/>
  <c r="H1536" i="10"/>
  <c r="H1544" i="10"/>
  <c r="H1552" i="10"/>
  <c r="H1560" i="10"/>
  <c r="H1564" i="10"/>
  <c r="H1576" i="10"/>
  <c r="H1584" i="10"/>
  <c r="H1596" i="10"/>
  <c r="H1600" i="10"/>
  <c r="H1608" i="10"/>
  <c r="F50" i="10"/>
  <c r="G118" i="10"/>
  <c r="H190" i="10"/>
  <c r="G255" i="10"/>
  <c r="F375" i="10"/>
  <c r="F419" i="10"/>
  <c r="E453" i="10"/>
  <c r="E488" i="10"/>
  <c r="F522" i="10"/>
  <c r="H545" i="10"/>
  <c r="E577" i="10"/>
  <c r="H595" i="10"/>
  <c r="F623" i="10"/>
  <c r="E646" i="10"/>
  <c r="E669" i="10"/>
  <c r="G689" i="10"/>
  <c r="E729" i="10"/>
  <c r="E746" i="10"/>
  <c r="H765" i="10"/>
  <c r="G779" i="10"/>
  <c r="F799" i="10"/>
  <c r="G827" i="10"/>
  <c r="H841" i="10"/>
  <c r="H856" i="10"/>
  <c r="H868" i="10"/>
  <c r="H883" i="10"/>
  <c r="F895" i="10"/>
  <c r="E904" i="10"/>
  <c r="E916" i="10"/>
  <c r="G925" i="10"/>
  <c r="G936" i="10"/>
  <c r="H944" i="10"/>
  <c r="E954" i="10"/>
  <c r="E963" i="10"/>
  <c r="H971" i="10"/>
  <c r="G979" i="10"/>
  <c r="F988" i="10"/>
  <c r="E996" i="10"/>
  <c r="H1003" i="10"/>
  <c r="G1012" i="10"/>
  <c r="E1020" i="10"/>
  <c r="G1028" i="10"/>
  <c r="E1044" i="10"/>
  <c r="G1051" i="10"/>
  <c r="F1067" i="10"/>
  <c r="G1075" i="10"/>
  <c r="H1088" i="10"/>
  <c r="H1096" i="10"/>
  <c r="G1103" i="10"/>
  <c r="G1111" i="10"/>
  <c r="E1118" i="10"/>
  <c r="F1132" i="10"/>
  <c r="E1140" i="10"/>
  <c r="G1146" i="10"/>
  <c r="E1166" i="10"/>
  <c r="F1173" i="10"/>
  <c r="F1179" i="10"/>
  <c r="G1192" i="10"/>
  <c r="H1199" i="10"/>
  <c r="F1206" i="10"/>
  <c r="F1213" i="10"/>
  <c r="G1219" i="10"/>
  <c r="F1226" i="10"/>
  <c r="E1232" i="10"/>
  <c r="G1244" i="10"/>
  <c r="H1249" i="10"/>
  <c r="F1256" i="10"/>
  <c r="G1261" i="10"/>
  <c r="H1267" i="10"/>
  <c r="F1273" i="10"/>
  <c r="G1279" i="10"/>
  <c r="E1285" i="10"/>
  <c r="F1291" i="10"/>
  <c r="H1296" i="10"/>
  <c r="E1302" i="10"/>
  <c r="G1308" i="10"/>
  <c r="H1313" i="10"/>
  <c r="F1320" i="10"/>
  <c r="F1329" i="10"/>
  <c r="G1338" i="10"/>
  <c r="F1343" i="10"/>
  <c r="F1352" i="10"/>
  <c r="H1356" i="10"/>
  <c r="F1361" i="10"/>
  <c r="G1370" i="10"/>
  <c r="F1375" i="10"/>
  <c r="F1384" i="10"/>
  <c r="F1393" i="10"/>
  <c r="H1397" i="10"/>
  <c r="G1402" i="10"/>
  <c r="F1407" i="10"/>
  <c r="F1416" i="10"/>
  <c r="F1425" i="10"/>
  <c r="G1434" i="10"/>
  <c r="F1439" i="10"/>
  <c r="H1443" i="10"/>
  <c r="F1448" i="10"/>
  <c r="F1457" i="10"/>
  <c r="H1461" i="10"/>
  <c r="G1466" i="10"/>
  <c r="F1471" i="10"/>
  <c r="F1480" i="10"/>
  <c r="H1484" i="10"/>
  <c r="E1489" i="10"/>
  <c r="E1493" i="10"/>
  <c r="E1497" i="10"/>
  <c r="E1501" i="10"/>
  <c r="E1505" i="10"/>
  <c r="E1509" i="10"/>
  <c r="E1513" i="10"/>
  <c r="E1517" i="10"/>
  <c r="E1521" i="10"/>
  <c r="E1525" i="10"/>
  <c r="E1529" i="10"/>
  <c r="E1533" i="10"/>
  <c r="H65" i="10"/>
  <c r="H145" i="10"/>
  <c r="F212" i="10"/>
  <c r="F280" i="10"/>
  <c r="G336" i="10"/>
  <c r="G379" i="10"/>
  <c r="G424" i="10"/>
  <c r="E459" i="10"/>
  <c r="E501" i="10"/>
  <c r="H528" i="10"/>
  <c r="E579" i="10"/>
  <c r="H604" i="10"/>
  <c r="G672" i="10"/>
  <c r="F692" i="10"/>
  <c r="F716" i="10"/>
  <c r="H733" i="10"/>
  <c r="G768" i="10"/>
  <c r="G800" i="10"/>
  <c r="G816" i="10"/>
  <c r="E848" i="10"/>
  <c r="H860" i="10"/>
  <c r="G871" i="10"/>
  <c r="F885" i="10"/>
  <c r="G908" i="10"/>
  <c r="H918" i="10"/>
  <c r="G929" i="10"/>
  <c r="E938" i="10"/>
  <c r="F956" i="10"/>
  <c r="F965" i="10"/>
  <c r="F973" i="10"/>
  <c r="G980" i="10"/>
  <c r="E990" i="10"/>
  <c r="F997" i="10"/>
  <c r="E1007" i="10"/>
  <c r="F1014" i="10"/>
  <c r="E1023" i="10"/>
  <c r="E1030" i="10"/>
  <c r="F1038" i="10"/>
  <c r="H1045" i="10"/>
  <c r="E1054" i="10"/>
  <c r="F1061" i="10"/>
  <c r="F1068" i="10"/>
  <c r="F1098" i="10"/>
  <c r="E1106" i="10"/>
  <c r="G1112" i="10"/>
  <c r="F1120" i="10"/>
  <c r="F1127" i="10"/>
  <c r="E1135" i="10"/>
  <c r="H1141" i="10"/>
  <c r="G1147" i="10"/>
  <c r="E1155" i="10"/>
  <c r="F1168" i="10"/>
  <c r="G1174" i="10"/>
  <c r="H1181" i="10"/>
  <c r="E1195" i="10"/>
  <c r="F1201" i="10"/>
  <c r="F1208" i="10"/>
  <c r="H1214" i="10"/>
  <c r="G1220" i="10"/>
  <c r="G1227" i="10"/>
  <c r="E1233" i="10"/>
  <c r="E1240" i="10"/>
  <c r="G1245" i="10"/>
  <c r="H1251" i="10"/>
  <c r="F1257" i="10"/>
  <c r="G1263" i="10"/>
  <c r="E1269" i="10"/>
  <c r="F1275" i="10"/>
  <c r="E1286" i="10"/>
  <c r="G1292" i="10"/>
  <c r="F1304" i="10"/>
  <c r="G1309" i="10"/>
  <c r="F1321" i="10"/>
  <c r="G1330" i="10"/>
  <c r="F1335" i="10"/>
  <c r="H1339" i="10"/>
  <c r="F1344" i="10"/>
  <c r="H1348" i="10"/>
  <c r="F1353" i="10"/>
  <c r="H1357" i="10"/>
  <c r="G1362" i="10"/>
  <c r="F1367" i="10"/>
  <c r="F1376" i="10"/>
  <c r="F1385" i="10"/>
  <c r="H1389" i="10"/>
  <c r="G1394" i="10"/>
  <c r="F1399" i="10"/>
  <c r="F1408" i="10"/>
  <c r="F1417" i="10"/>
  <c r="G1426" i="10"/>
  <c r="F1431" i="10"/>
  <c r="F1440" i="10"/>
  <c r="F1449" i="10"/>
  <c r="G1458" i="10"/>
  <c r="F1463" i="10"/>
  <c r="H1467" i="10"/>
  <c r="F1472" i="10"/>
  <c r="F1481" i="10"/>
  <c r="H1485" i="10"/>
  <c r="E1490" i="10"/>
  <c r="E1494" i="10"/>
  <c r="E1498" i="10"/>
  <c r="E1502" i="10"/>
  <c r="E1506" i="10"/>
  <c r="E1510" i="10"/>
  <c r="E1514" i="10"/>
  <c r="E1518" i="10"/>
  <c r="E1522" i="10"/>
  <c r="E1526" i="10"/>
  <c r="E1530" i="10"/>
  <c r="E1534" i="10"/>
  <c r="E1538" i="10"/>
  <c r="E1542" i="10"/>
  <c r="E1546" i="10"/>
  <c r="E1550" i="10"/>
  <c r="E1554" i="10"/>
  <c r="E1558" i="10"/>
  <c r="E1562" i="10"/>
  <c r="E1566" i="10"/>
  <c r="E1570" i="10"/>
  <c r="E1574" i="10"/>
  <c r="E1578" i="10"/>
  <c r="E1582" i="10"/>
  <c r="E1586" i="10"/>
  <c r="E1590" i="10"/>
  <c r="E1594" i="10"/>
  <c r="E1598" i="10"/>
  <c r="E1602" i="10"/>
  <c r="E1606" i="10"/>
  <c r="E1610" i="10"/>
  <c r="G50" i="10"/>
  <c r="G154" i="10"/>
  <c r="H245" i="10"/>
  <c r="H401" i="10"/>
  <c r="H461" i="10"/>
  <c r="F555" i="10"/>
  <c r="E590" i="10"/>
  <c r="E626" i="10"/>
  <c r="G658" i="10"/>
  <c r="G690" i="10"/>
  <c r="G718" i="10"/>
  <c r="E744" i="10"/>
  <c r="E770" i="10"/>
  <c r="G791" i="10"/>
  <c r="F818" i="10"/>
  <c r="G859" i="10"/>
  <c r="G877" i="10"/>
  <c r="F910" i="10"/>
  <c r="G926" i="10"/>
  <c r="G951" i="10"/>
  <c r="F966" i="10"/>
  <c r="F977" i="10"/>
  <c r="F990" i="10"/>
  <c r="F1001" i="10"/>
  <c r="H1013" i="10"/>
  <c r="G1024" i="10"/>
  <c r="F1036" i="10"/>
  <c r="F1047" i="10"/>
  <c r="E1060" i="10"/>
  <c r="E1071" i="10"/>
  <c r="H1080" i="10"/>
  <c r="F1092" i="10"/>
  <c r="E1102" i="10"/>
  <c r="H1112" i="10"/>
  <c r="H1122" i="10"/>
  <c r="F1133" i="10"/>
  <c r="E1143" i="10"/>
  <c r="F1154" i="10"/>
  <c r="F1163" i="10"/>
  <c r="H1173" i="10"/>
  <c r="H1182" i="10"/>
  <c r="G1191" i="10"/>
  <c r="E1202" i="10"/>
  <c r="E1222" i="10"/>
  <c r="E1229" i="10"/>
  <c r="G1239" i="10"/>
  <c r="H1247" i="10"/>
  <c r="G1273" i="10"/>
  <c r="G1281" i="10"/>
  <c r="F1289" i="10"/>
  <c r="F1299" i="10"/>
  <c r="E1306" i="10"/>
  <c r="F1316" i="10"/>
  <c r="F1323" i="10"/>
  <c r="E1330" i="10"/>
  <c r="G1336" i="10"/>
  <c r="H1349" i="10"/>
  <c r="E1357" i="10"/>
  <c r="G1363" i="10"/>
  <c r="F1369" i="10"/>
  <c r="H1376" i="10"/>
  <c r="E1383" i="10"/>
  <c r="E1390" i="10"/>
  <c r="F1396" i="10"/>
  <c r="G1403" i="10"/>
  <c r="G1409" i="10"/>
  <c r="H1416" i="10"/>
  <c r="F1423" i="10"/>
  <c r="E1430" i="10"/>
  <c r="G1436" i="10"/>
  <c r="G1442" i="10"/>
  <c r="H1449" i="10"/>
  <c r="E1456" i="10"/>
  <c r="G1463" i="10"/>
  <c r="F1469" i="10"/>
  <c r="G1476" i="10"/>
  <c r="E1483" i="10"/>
  <c r="G1489" i="10"/>
  <c r="E1495" i="10"/>
  <c r="F1501" i="10"/>
  <c r="H1506" i="10"/>
  <c r="E1512" i="10"/>
  <c r="G1518" i="10"/>
  <c r="H1523" i="10"/>
  <c r="F1530" i="10"/>
  <c r="G1535" i="10"/>
  <c r="F1541" i="10"/>
  <c r="G1546" i="10"/>
  <c r="G1551" i="10"/>
  <c r="F1557" i="10"/>
  <c r="G1562" i="10"/>
  <c r="G1567" i="10"/>
  <c r="F1573" i="10"/>
  <c r="G1578" i="10"/>
  <c r="G1583" i="10"/>
  <c r="F1589" i="10"/>
  <c r="G1594" i="10"/>
  <c r="G1599" i="10"/>
  <c r="F1605" i="10"/>
  <c r="G1610" i="10"/>
  <c r="F1615" i="10"/>
  <c r="E1620" i="10"/>
  <c r="E1625" i="10"/>
  <c r="F1629" i="10"/>
  <c r="G1633" i="10"/>
  <c r="H1637" i="10"/>
  <c r="E1642" i="10"/>
  <c r="F1646" i="10"/>
  <c r="G1650" i="10"/>
  <c r="E1659" i="10"/>
  <c r="F1663" i="10"/>
  <c r="G1667" i="10"/>
  <c r="G1671" i="10"/>
  <c r="G1675" i="10"/>
  <c r="G1679" i="10"/>
  <c r="G1683" i="10"/>
  <c r="G1687" i="10"/>
  <c r="G1691" i="10"/>
  <c r="G1695" i="10"/>
  <c r="G1699" i="10"/>
  <c r="G1703" i="10"/>
  <c r="G1707" i="10"/>
  <c r="G1711" i="10"/>
  <c r="G1715" i="10"/>
  <c r="G1719" i="10"/>
  <c r="G1723" i="10"/>
  <c r="G1727" i="10"/>
  <c r="G1731" i="10"/>
  <c r="G1735" i="10"/>
  <c r="G1739" i="10"/>
  <c r="G1743" i="10"/>
  <c r="G1747" i="10"/>
  <c r="G1751" i="10"/>
  <c r="G1755" i="10"/>
  <c r="G1759" i="10"/>
  <c r="G1763" i="10"/>
  <c r="G1767" i="10"/>
  <c r="G1771" i="10"/>
  <c r="G1775" i="10"/>
  <c r="G1779" i="10"/>
  <c r="G1783" i="10"/>
  <c r="G1787" i="10"/>
  <c r="G1791" i="10"/>
  <c r="G1795" i="10"/>
  <c r="G1799" i="10"/>
  <c r="G1803" i="10"/>
  <c r="G1807" i="10"/>
  <c r="G1811" i="10"/>
  <c r="G1815" i="10"/>
  <c r="G1819" i="10"/>
  <c r="G1823" i="10"/>
  <c r="G1827" i="10"/>
  <c r="G1831" i="10"/>
  <c r="G1835" i="10"/>
  <c r="G1839" i="10"/>
  <c r="G1843" i="10"/>
  <c r="G1847" i="10"/>
  <c r="G1851" i="10"/>
  <c r="G1855" i="10"/>
  <c r="G1859" i="10"/>
  <c r="G1863" i="10"/>
  <c r="G1867" i="10"/>
  <c r="G1871" i="10"/>
  <c r="G1875" i="10"/>
  <c r="F157" i="10"/>
  <c r="E265" i="10"/>
  <c r="H341" i="10"/>
  <c r="E403" i="10"/>
  <c r="E470" i="10"/>
  <c r="G507" i="10"/>
  <c r="G590" i="10"/>
  <c r="G627" i="10"/>
  <c r="E691" i="10"/>
  <c r="F750" i="10"/>
  <c r="E774" i="10"/>
  <c r="F792" i="10"/>
  <c r="G820" i="10"/>
  <c r="E837" i="10"/>
  <c r="E861" i="10"/>
  <c r="H877" i="10"/>
  <c r="G896" i="10"/>
  <c r="G910" i="10"/>
  <c r="H928" i="10"/>
  <c r="F941" i="10"/>
  <c r="E955" i="10"/>
  <c r="F967" i="10"/>
  <c r="H977" i="10"/>
  <c r="E991" i="10"/>
  <c r="E1015" i="10"/>
  <c r="E1038" i="10"/>
  <c r="G1048" i="10"/>
  <c r="G1060" i="10"/>
  <c r="G1071" i="10"/>
  <c r="E1083" i="10"/>
  <c r="G1092" i="10"/>
  <c r="F1102" i="10"/>
  <c r="F1113" i="10"/>
  <c r="E1123" i="10"/>
  <c r="F1135" i="10"/>
  <c r="F1144" i="10"/>
  <c r="H1163" i="10"/>
  <c r="E1174" i="10"/>
  <c r="E1183" i="10"/>
  <c r="H1192" i="10"/>
  <c r="F1202" i="10"/>
  <c r="E1211" i="10"/>
  <c r="F1222" i="10"/>
  <c r="G1230" i="10"/>
  <c r="F1240" i="10"/>
  <c r="F1248" i="10"/>
  <c r="E1257" i="10"/>
  <c r="E1265" i="10"/>
  <c r="G1291" i="10"/>
  <c r="G1299" i="10"/>
  <c r="F1307" i="10"/>
  <c r="G1316" i="10"/>
  <c r="G1323" i="10"/>
  <c r="E1331" i="10"/>
  <c r="H1336" i="10"/>
  <c r="E1344" i="10"/>
  <c r="E1350" i="10"/>
  <c r="F1357" i="10"/>
  <c r="E1371" i="10"/>
  <c r="E1377" i="10"/>
  <c r="F1383" i="10"/>
  <c r="G1390" i="10"/>
  <c r="G1396" i="10"/>
  <c r="E1404" i="10"/>
  <c r="H1409" i="10"/>
  <c r="E1417" i="10"/>
  <c r="G1423" i="10"/>
  <c r="G1430" i="10"/>
  <c r="E1444" i="10"/>
  <c r="E1450" i="10"/>
  <c r="F1456" i="10"/>
  <c r="H1463" i="10"/>
  <c r="G1469" i="10"/>
  <c r="E1477" i="10"/>
  <c r="F1483" i="10"/>
  <c r="F1495" i="10"/>
  <c r="G1501" i="10"/>
  <c r="E1507" i="10"/>
  <c r="F1513" i="10"/>
  <c r="E1524" i="10"/>
  <c r="G1530" i="10"/>
  <c r="H1535" i="10"/>
  <c r="G65" i="10"/>
  <c r="F163" i="10"/>
  <c r="F265" i="10"/>
  <c r="E348" i="10"/>
  <c r="E421" i="10"/>
  <c r="G470" i="10"/>
  <c r="F516" i="10"/>
  <c r="E559" i="10"/>
  <c r="G591" i="10"/>
  <c r="F628" i="10"/>
  <c r="G659" i="10"/>
  <c r="G691" i="10"/>
  <c r="F720" i="10"/>
  <c r="E752" i="10"/>
  <c r="F774" i="10"/>
  <c r="G799" i="10"/>
  <c r="E840" i="10"/>
  <c r="F861" i="10"/>
  <c r="E879" i="10"/>
  <c r="E897" i="10"/>
  <c r="F912" i="10"/>
  <c r="F929" i="10"/>
  <c r="H941" i="10"/>
  <c r="G967" i="10"/>
  <c r="H979" i="10"/>
  <c r="F991" i="10"/>
  <c r="E1002" i="10"/>
  <c r="F1015" i="10"/>
  <c r="F1025" i="10"/>
  <c r="E1039" i="10"/>
  <c r="H1060" i="10"/>
  <c r="H1071" i="10"/>
  <c r="F1083" i="10"/>
  <c r="H1113" i="10"/>
  <c r="F1123" i="10"/>
  <c r="G1135" i="10"/>
  <c r="G1144" i="10"/>
  <c r="F1155" i="10"/>
  <c r="E1164" i="10"/>
  <c r="F1174" i="10"/>
  <c r="F1183" i="10"/>
  <c r="F1193" i="10"/>
  <c r="G1202" i="10"/>
  <c r="H1213" i="10"/>
  <c r="G1222" i="10"/>
  <c r="H1230" i="10"/>
  <c r="G1240" i="10"/>
  <c r="G1248" i="10"/>
  <c r="G1257" i="10"/>
  <c r="F1265" i="10"/>
  <c r="E1274" i="10"/>
  <c r="E1282" i="10"/>
  <c r="F1331" i="10"/>
  <c r="E1337" i="10"/>
  <c r="G1344" i="10"/>
  <c r="G1350" i="10"/>
  <c r="G1357" i="10"/>
  <c r="E1364" i="10"/>
  <c r="F1371" i="10"/>
  <c r="F1377" i="10"/>
  <c r="G1384" i="10"/>
  <c r="E1391" i="10"/>
  <c r="H1396" i="10"/>
  <c r="F1404" i="10"/>
  <c r="E1410" i="10"/>
  <c r="G1417" i="10"/>
  <c r="H1423" i="10"/>
  <c r="E1431" i="10"/>
  <c r="E1437" i="10"/>
  <c r="F1444" i="10"/>
  <c r="G1450" i="10"/>
  <c r="G1457" i="10"/>
  <c r="E1464" i="10"/>
  <c r="H1469" i="10"/>
  <c r="F1477" i="10"/>
  <c r="G1483" i="10"/>
  <c r="F1490" i="10"/>
  <c r="G1495" i="10"/>
  <c r="F1507" i="10"/>
  <c r="G1513" i="10"/>
  <c r="E1519" i="10"/>
  <c r="F1525" i="10"/>
  <c r="E1536" i="10"/>
  <c r="H1541" i="10"/>
  <c r="E1547" i="10"/>
  <c r="E1552" i="10"/>
  <c r="E1563" i="10"/>
  <c r="E1568" i="10"/>
  <c r="E1579" i="10"/>
  <c r="E1584" i="10"/>
  <c r="E1595" i="10"/>
  <c r="E1600" i="10"/>
  <c r="H1605" i="10"/>
  <c r="E1611" i="10"/>
  <c r="E1621" i="10"/>
  <c r="G1625" i="10"/>
  <c r="H1629" i="10"/>
  <c r="E1634" i="10"/>
  <c r="F1638" i="10"/>
  <c r="G1642" i="10"/>
  <c r="E1651" i="10"/>
  <c r="F1655" i="10"/>
  <c r="G1659" i="10"/>
  <c r="H1663" i="10"/>
  <c r="E1668" i="10"/>
  <c r="E1672" i="10"/>
  <c r="E1676" i="10"/>
  <c r="E1680" i="10"/>
  <c r="E1684" i="10"/>
  <c r="E1688" i="10"/>
  <c r="E1692" i="10"/>
  <c r="E1696" i="10"/>
  <c r="E1700" i="10"/>
  <c r="E1704" i="10"/>
  <c r="E1708" i="10"/>
  <c r="E1712" i="10"/>
  <c r="E1716" i="10"/>
  <c r="E1720" i="10"/>
  <c r="E1724" i="10"/>
  <c r="E1728" i="10"/>
  <c r="E1732" i="10"/>
  <c r="E1736" i="10"/>
  <c r="E1740" i="10"/>
  <c r="E1744" i="10"/>
  <c r="E1748" i="10"/>
  <c r="E1752" i="10"/>
  <c r="E1756" i="10"/>
  <c r="E1760" i="10"/>
  <c r="E1764" i="10"/>
  <c r="E1768" i="10"/>
  <c r="E1772" i="10"/>
  <c r="E1776" i="10"/>
  <c r="H69" i="10"/>
  <c r="E169" i="10"/>
  <c r="F271" i="10"/>
  <c r="G348" i="10"/>
  <c r="G422" i="10"/>
  <c r="G473" i="10"/>
  <c r="F559" i="10"/>
  <c r="G628" i="10"/>
  <c r="E699" i="10"/>
  <c r="G720" i="10"/>
  <c r="F752" i="10"/>
  <c r="F776" i="10"/>
  <c r="E800" i="10"/>
  <c r="E821" i="10"/>
  <c r="F842" i="10"/>
  <c r="G861" i="10"/>
  <c r="F879" i="10"/>
  <c r="G898" i="10"/>
  <c r="G912" i="10"/>
  <c r="E942" i="10"/>
  <c r="E956" i="10"/>
  <c r="E980" i="10"/>
  <c r="G991" i="10"/>
  <c r="F1005" i="10"/>
  <c r="G1016" i="10"/>
  <c r="G1039" i="10"/>
  <c r="F1049" i="10"/>
  <c r="H1061" i="10"/>
  <c r="E1072" i="10"/>
  <c r="G1083" i="10"/>
  <c r="F1093" i="10"/>
  <c r="F1105" i="10"/>
  <c r="F1115" i="10"/>
  <c r="F1126" i="10"/>
  <c r="E1136" i="10"/>
  <c r="G1155" i="10"/>
  <c r="F1164" i="10"/>
  <c r="H1174" i="10"/>
  <c r="G1183" i="10"/>
  <c r="F1214" i="10"/>
  <c r="E1223" i="10"/>
  <c r="F1232" i="10"/>
  <c r="H1240" i="10"/>
  <c r="H1248" i="10"/>
  <c r="H1257" i="10"/>
  <c r="G1265" i="10"/>
  <c r="G1275" i="10"/>
  <c r="F1283" i="10"/>
  <c r="F1292" i="10"/>
  <c r="F1300" i="10"/>
  <c r="E1309" i="10"/>
  <c r="E1317" i="10"/>
  <c r="E1325" i="10"/>
  <c r="G1331" i="10"/>
  <c r="F1337" i="10"/>
  <c r="E1351" i="10"/>
  <c r="E1358" i="10"/>
  <c r="F1364" i="10"/>
  <c r="G1371" i="10"/>
  <c r="G1377" i="10"/>
  <c r="F1391" i="10"/>
  <c r="E1398" i="10"/>
  <c r="G1404" i="10"/>
  <c r="G1410" i="10"/>
  <c r="H1417" i="10"/>
  <c r="E1424" i="10"/>
  <c r="G1431" i="10"/>
  <c r="F1437" i="10"/>
  <c r="G1444" i="10"/>
  <c r="E1451" i="10"/>
  <c r="F1464" i="10"/>
  <c r="G1471" i="10"/>
  <c r="G1477" i="10"/>
  <c r="G1490" i="10"/>
  <c r="F1502" i="10"/>
  <c r="G1507" i="10"/>
  <c r="H1513" i="10"/>
  <c r="F1519" i="10"/>
  <c r="G1525" i="10"/>
  <c r="E1531" i="10"/>
  <c r="E1537" i="10"/>
  <c r="F1542" i="10"/>
  <c r="F1547" i="10"/>
  <c r="E1553" i="10"/>
  <c r="F1558" i="10"/>
  <c r="F1563" i="10"/>
  <c r="E1569" i="10"/>
  <c r="F1574" i="10"/>
  <c r="F1579" i="10"/>
  <c r="E1585" i="10"/>
  <c r="F1590" i="10"/>
  <c r="F1595" i="10"/>
  <c r="E1601" i="10"/>
  <c r="F1606" i="10"/>
  <c r="F1611" i="10"/>
  <c r="E1616" i="10"/>
  <c r="F1621" i="10"/>
  <c r="E1630" i="10"/>
  <c r="F1634" i="10"/>
  <c r="G1638" i="10"/>
  <c r="H1642" i="10"/>
  <c r="E1647" i="10"/>
  <c r="F1651" i="10"/>
  <c r="G1655" i="10"/>
  <c r="H1659" i="10"/>
  <c r="E1664" i="10"/>
  <c r="F1668" i="10"/>
  <c r="F1672" i="10"/>
  <c r="F1676" i="10"/>
  <c r="F1680" i="10"/>
  <c r="F1684" i="10"/>
  <c r="F1688" i="10"/>
  <c r="F1692" i="10"/>
  <c r="F1696" i="10"/>
  <c r="F1700" i="10"/>
  <c r="F1704" i="10"/>
  <c r="F1708" i="10"/>
  <c r="F1712" i="10"/>
  <c r="F1716" i="10"/>
  <c r="G71" i="10"/>
  <c r="G169" i="10"/>
  <c r="H281" i="10"/>
  <c r="H359" i="10"/>
  <c r="F475" i="10"/>
  <c r="E523" i="10"/>
  <c r="G559" i="10"/>
  <c r="E599" i="10"/>
  <c r="E629" i="10"/>
  <c r="F660" i="10"/>
  <c r="F699" i="10"/>
  <c r="G726" i="10"/>
  <c r="E753" i="10"/>
  <c r="F800" i="10"/>
  <c r="F821" i="10"/>
  <c r="E843" i="10"/>
  <c r="E884" i="10"/>
  <c r="E899" i="10"/>
  <c r="G914" i="10"/>
  <c r="E931" i="10"/>
  <c r="E943" i="10"/>
  <c r="G956" i="10"/>
  <c r="E968" i="10"/>
  <c r="F980" i="10"/>
  <c r="H1005" i="10"/>
  <c r="H1028" i="10"/>
  <c r="H1039" i="10"/>
  <c r="E1050" i="10"/>
  <c r="E1062" i="10"/>
  <c r="F1072" i="10"/>
  <c r="E1084" i="10"/>
  <c r="H1105" i="10"/>
  <c r="G1115" i="10"/>
  <c r="F1136" i="10"/>
  <c r="H1146" i="10"/>
  <c r="H1155" i="10"/>
  <c r="G1164" i="10"/>
  <c r="E1175" i="10"/>
  <c r="H1183" i="10"/>
  <c r="F1195" i="10"/>
  <c r="E1204" i="10"/>
  <c r="G1214" i="10"/>
  <c r="F1223" i="10"/>
  <c r="G1232" i="10"/>
  <c r="E1241" i="10"/>
  <c r="E1250" i="10"/>
  <c r="E1258" i="10"/>
  <c r="H1265" i="10"/>
  <c r="H1275" i="10"/>
  <c r="G1283" i="10"/>
  <c r="G1300" i="10"/>
  <c r="F1309" i="10"/>
  <c r="F1317" i="10"/>
  <c r="F1325" i="10"/>
  <c r="H1331" i="10"/>
  <c r="E1339" i="10"/>
  <c r="E1345" i="10"/>
  <c r="F1351" i="10"/>
  <c r="G1358" i="10"/>
  <c r="G1364" i="10"/>
  <c r="E1372" i="10"/>
  <c r="H1377" i="10"/>
  <c r="E1385" i="10"/>
  <c r="G1391" i="10"/>
  <c r="G1398" i="10"/>
  <c r="E1412" i="10"/>
  <c r="E1418" i="10"/>
  <c r="F1424" i="10"/>
  <c r="H1431" i="10"/>
  <c r="G1437" i="10"/>
  <c r="E1445" i="10"/>
  <c r="F1451" i="10"/>
  <c r="E1458" i="10"/>
  <c r="G1464" i="10"/>
  <c r="H1471" i="10"/>
  <c r="H1477" i="10"/>
  <c r="E1485" i="10"/>
  <c r="E1496" i="10"/>
  <c r="G1502" i="10"/>
  <c r="H1507" i="10"/>
  <c r="F1514" i="10"/>
  <c r="G1519" i="10"/>
  <c r="H1525" i="10"/>
  <c r="F1531" i="10"/>
  <c r="F1537" i="10"/>
  <c r="G1542" i="10"/>
  <c r="G1547" i="10"/>
  <c r="F1553" i="10"/>
  <c r="G1558" i="10"/>
  <c r="G1563" i="10"/>
  <c r="F1569" i="10"/>
  <c r="G1574" i="10"/>
  <c r="G1579" i="10"/>
  <c r="F1585" i="10"/>
  <c r="G1590" i="10"/>
  <c r="G1595" i="10"/>
  <c r="F1601" i="10"/>
  <c r="G1606" i="10"/>
  <c r="G1611" i="10"/>
  <c r="E1617" i="10"/>
  <c r="G1621" i="10"/>
  <c r="E1626" i="10"/>
  <c r="F1630" i="10"/>
  <c r="G1634" i="10"/>
  <c r="H1638" i="10"/>
  <c r="E1643" i="10"/>
  <c r="F1647" i="10"/>
  <c r="G1651" i="10"/>
  <c r="E1660" i="10"/>
  <c r="F1664" i="10"/>
  <c r="G1668" i="10"/>
  <c r="G1672" i="10"/>
  <c r="G1676" i="10"/>
  <c r="G1680" i="10"/>
  <c r="G1684" i="10"/>
  <c r="G1688" i="10"/>
  <c r="G1692" i="10"/>
  <c r="G1696" i="10"/>
  <c r="G1700" i="10"/>
  <c r="G1704" i="10"/>
  <c r="G1708" i="10"/>
  <c r="G1712" i="10"/>
  <c r="G1716" i="10"/>
  <c r="G1720" i="10"/>
  <c r="G1724" i="10"/>
  <c r="G1728" i="10"/>
  <c r="G1732" i="10"/>
  <c r="G1736" i="10"/>
  <c r="G1740" i="10"/>
  <c r="G1744" i="10"/>
  <c r="G1748" i="10"/>
  <c r="G1752" i="10"/>
  <c r="G1756" i="10"/>
  <c r="G1760" i="10"/>
  <c r="G1764" i="10"/>
  <c r="G1768" i="10"/>
  <c r="G1772" i="10"/>
  <c r="G1776" i="10"/>
  <c r="G1780" i="10"/>
  <c r="G1784" i="10"/>
  <c r="G1788" i="10"/>
  <c r="G1792" i="10"/>
  <c r="G1796" i="10"/>
  <c r="G1800" i="10"/>
  <c r="G1804" i="10"/>
  <c r="G1808" i="10"/>
  <c r="G1812" i="10"/>
  <c r="G1816" i="10"/>
  <c r="G1820" i="10"/>
  <c r="G1824" i="10"/>
  <c r="G1828" i="10"/>
  <c r="G1832" i="10"/>
  <c r="G1836" i="10"/>
  <c r="G1840" i="10"/>
  <c r="G1844" i="10"/>
  <c r="G1848" i="10"/>
  <c r="G1852" i="10"/>
  <c r="G1856" i="10"/>
  <c r="G1860" i="10"/>
  <c r="G89" i="10"/>
  <c r="G209" i="10"/>
  <c r="E376" i="10"/>
  <c r="G434" i="10"/>
  <c r="F531" i="10"/>
  <c r="E565" i="10"/>
  <c r="E605" i="10"/>
  <c r="E637" i="10"/>
  <c r="G671" i="10"/>
  <c r="E701" i="10"/>
  <c r="G730" i="10"/>
  <c r="F754" i="10"/>
  <c r="E782" i="10"/>
  <c r="E802" i="10"/>
  <c r="E822" i="10"/>
  <c r="G848" i="10"/>
  <c r="F866" i="10"/>
  <c r="E886" i="10"/>
  <c r="E902" i="10"/>
  <c r="G918" i="10"/>
  <c r="H945" i="10"/>
  <c r="E972" i="10"/>
  <c r="G983" i="10"/>
  <c r="F994" i="10"/>
  <c r="G1007" i="10"/>
  <c r="F1018" i="10"/>
  <c r="F1030" i="10"/>
  <c r="G1040" i="10"/>
  <c r="F1052" i="10"/>
  <c r="F1063" i="10"/>
  <c r="E1076" i="10"/>
  <c r="F1086" i="10"/>
  <c r="F1097" i="10"/>
  <c r="F1107" i="10"/>
  <c r="G1116" i="10"/>
  <c r="F1137" i="10"/>
  <c r="H1148" i="10"/>
  <c r="G1156" i="10"/>
  <c r="F1187" i="10"/>
  <c r="F1196" i="10"/>
  <c r="G1206" i="10"/>
  <c r="G1215" i="10"/>
  <c r="E1224" i="10"/>
  <c r="H1234" i="10"/>
  <c r="E1242" i="10"/>
  <c r="F1252" i="10"/>
  <c r="H1259" i="10"/>
  <c r="H1268" i="10"/>
  <c r="H1276" i="10"/>
  <c r="G1285" i="10"/>
  <c r="G1293" i="10"/>
  <c r="F1303" i="10"/>
  <c r="F1311" i="10"/>
  <c r="E1318" i="10"/>
  <c r="G1326" i="10"/>
  <c r="G1332" i="10"/>
  <c r="E1340" i="10"/>
  <c r="E1353" i="10"/>
  <c r="G1359" i="10"/>
  <c r="G1366" i="10"/>
  <c r="E1380" i="10"/>
  <c r="E1386" i="10"/>
  <c r="F1392" i="10"/>
  <c r="H1399" i="10"/>
  <c r="G1405" i="10"/>
  <c r="E1413" i="10"/>
  <c r="F1419" i="10"/>
  <c r="E1426" i="10"/>
  <c r="G1432" i="10"/>
  <c r="E1453" i="10"/>
  <c r="G1459" i="10"/>
  <c r="F1465" i="10"/>
  <c r="E1479" i="10"/>
  <c r="E1486" i="10"/>
  <c r="G1491" i="10"/>
  <c r="H1497" i="10"/>
  <c r="F1503" i="10"/>
  <c r="G1509" i="10"/>
  <c r="E1515" i="10"/>
  <c r="F1521" i="10"/>
  <c r="E1532" i="10"/>
  <c r="F1538" i="10"/>
  <c r="F1543" i="10"/>
  <c r="E1549" i="10"/>
  <c r="F1554" i="10"/>
  <c r="F1559" i="10"/>
  <c r="E1565" i="10"/>
  <c r="F1570" i="10"/>
  <c r="F1575" i="10"/>
  <c r="E1581" i="10"/>
  <c r="F1586" i="10"/>
  <c r="F1591" i="10"/>
  <c r="E1597" i="10"/>
  <c r="F1602" i="10"/>
  <c r="F1607" i="10"/>
  <c r="E1613" i="10"/>
  <c r="F1622" i="10"/>
  <c r="E1631" i="10"/>
  <c r="F1635" i="10"/>
  <c r="G1639" i="10"/>
  <c r="H1643" i="10"/>
  <c r="E1648" i="10"/>
  <c r="F1652" i="10"/>
  <c r="E1661" i="10"/>
  <c r="F1665" i="10"/>
  <c r="F1669" i="10"/>
  <c r="F1673" i="10"/>
  <c r="F1677" i="10"/>
  <c r="F1681" i="10"/>
  <c r="F1685" i="10"/>
  <c r="F1689" i="10"/>
  <c r="F1693" i="10"/>
  <c r="F1697" i="10"/>
  <c r="F1701" i="10"/>
  <c r="F1705" i="10"/>
  <c r="F1709" i="10"/>
  <c r="F1713" i="10"/>
  <c r="F1717" i="10"/>
  <c r="F1721" i="10"/>
  <c r="F1725" i="10"/>
  <c r="F1729" i="10"/>
  <c r="F1733" i="10"/>
  <c r="F1737" i="10"/>
  <c r="F1741" i="10"/>
  <c r="F1745" i="10"/>
  <c r="F1749" i="10"/>
  <c r="F1753" i="10"/>
  <c r="F1757" i="10"/>
  <c r="F1761" i="10"/>
  <c r="F1765" i="10"/>
  <c r="F1769" i="10"/>
  <c r="F1773" i="10"/>
  <c r="F1777" i="10"/>
  <c r="F1781" i="10"/>
  <c r="F1785" i="10"/>
  <c r="F1789" i="10"/>
  <c r="F101" i="10"/>
  <c r="H210" i="10"/>
  <c r="F302" i="10"/>
  <c r="F376" i="10"/>
  <c r="E435" i="10"/>
  <c r="G490" i="10"/>
  <c r="E534" i="10"/>
  <c r="E567" i="10"/>
  <c r="F607" i="10"/>
  <c r="H637" i="10"/>
  <c r="G701" i="10"/>
  <c r="F733" i="10"/>
  <c r="G755" i="10"/>
  <c r="H784" i="10"/>
  <c r="F76" i="10"/>
  <c r="E499" i="10"/>
  <c r="E625" i="10"/>
  <c r="E682" i="10"/>
  <c r="G737" i="10"/>
  <c r="F785" i="10"/>
  <c r="F816" i="10"/>
  <c r="F850" i="10"/>
  <c r="E885" i="10"/>
  <c r="F909" i="10"/>
  <c r="F932" i="10"/>
  <c r="F951" i="10"/>
  <c r="E974" i="10"/>
  <c r="E994" i="10"/>
  <c r="F1011" i="10"/>
  <c r="F1031" i="10"/>
  <c r="E1047" i="10"/>
  <c r="G1067" i="10"/>
  <c r="E1086" i="10"/>
  <c r="G1100" i="10"/>
  <c r="H1132" i="10"/>
  <c r="G1150" i="10"/>
  <c r="G1167" i="10"/>
  <c r="F1181" i="10"/>
  <c r="H1196" i="10"/>
  <c r="G1210" i="10"/>
  <c r="H1241" i="10"/>
  <c r="G1269" i="10"/>
  <c r="F1281" i="10"/>
  <c r="G1295" i="10"/>
  <c r="E1310" i="10"/>
  <c r="E1322" i="10"/>
  <c r="E1334" i="10"/>
  <c r="G1343" i="10"/>
  <c r="G1354" i="10"/>
  <c r="E1366" i="10"/>
  <c r="H1375" i="10"/>
  <c r="E1387" i="10"/>
  <c r="E1396" i="10"/>
  <c r="E1408" i="10"/>
  <c r="E1419" i="10"/>
  <c r="F1428" i="10"/>
  <c r="G1440" i="10"/>
  <c r="G1449" i="10"/>
  <c r="G1460" i="10"/>
  <c r="G1472" i="10"/>
  <c r="E1492" i="10"/>
  <c r="E1500" i="10"/>
  <c r="E1520" i="10"/>
  <c r="F1529" i="10"/>
  <c r="H1545" i="10"/>
  <c r="G1554" i="10"/>
  <c r="G1561" i="10"/>
  <c r="F1577" i="10"/>
  <c r="G1585" i="10"/>
  <c r="E1593" i="10"/>
  <c r="H1599" i="10"/>
  <c r="E1608" i="10"/>
  <c r="E1615" i="10"/>
  <c r="H1622" i="10"/>
  <c r="H1628" i="10"/>
  <c r="G1635" i="10"/>
  <c r="F1641" i="10"/>
  <c r="H1647" i="10"/>
  <c r="F1660" i="10"/>
  <c r="F1666" i="10"/>
  <c r="H1671" i="10"/>
  <c r="E1678" i="10"/>
  <c r="F1683" i="10"/>
  <c r="H1689" i="10"/>
  <c r="E1695" i="10"/>
  <c r="G1701" i="10"/>
  <c r="E1713" i="10"/>
  <c r="G1718" i="10"/>
  <c r="H1723" i="10"/>
  <c r="G1729" i="10"/>
  <c r="G1734" i="10"/>
  <c r="G1745" i="10"/>
  <c r="G1750" i="10"/>
  <c r="H1755" i="10"/>
  <c r="G1761" i="10"/>
  <c r="G1766" i="10"/>
  <c r="H1771" i="10"/>
  <c r="G1777" i="10"/>
  <c r="F1782" i="10"/>
  <c r="E1787" i="10"/>
  <c r="E1792" i="10"/>
  <c r="F1801" i="10"/>
  <c r="F1810" i="10"/>
  <c r="H1814" i="10"/>
  <c r="F1819" i="10"/>
  <c r="E1824" i="10"/>
  <c r="H1828" i="10"/>
  <c r="F1833" i="10"/>
  <c r="H1837" i="10"/>
  <c r="F1842" i="10"/>
  <c r="F1851" i="10"/>
  <c r="E1856" i="10"/>
  <c r="H1860" i="10"/>
  <c r="E1865" i="10"/>
  <c r="F1869" i="10"/>
  <c r="H85" i="10"/>
  <c r="G240" i="10"/>
  <c r="H398" i="10"/>
  <c r="H502" i="10"/>
  <c r="G577" i="10"/>
  <c r="G632" i="10"/>
  <c r="E683" i="10"/>
  <c r="H737" i="10"/>
  <c r="F786" i="10"/>
  <c r="G821" i="10"/>
  <c r="G851" i="10"/>
  <c r="H886" i="10"/>
  <c r="G909" i="10"/>
  <c r="G932" i="10"/>
  <c r="F974" i="10"/>
  <c r="F996" i="10"/>
  <c r="H1012" i="10"/>
  <c r="G1032" i="10"/>
  <c r="E1087" i="10"/>
  <c r="E1120" i="10"/>
  <c r="G1136" i="10"/>
  <c r="G1168" i="10"/>
  <c r="F1182" i="10"/>
  <c r="F1197" i="10"/>
  <c r="E1215" i="10"/>
  <c r="E1228" i="10"/>
  <c r="F1243" i="10"/>
  <c r="E1254" i="10"/>
  <c r="H1269" i="10"/>
  <c r="H1283" i="10"/>
  <c r="E1297" i="10"/>
  <c r="G1311" i="10"/>
  <c r="G1322" i="10"/>
  <c r="G1334" i="10"/>
  <c r="F1345" i="10"/>
  <c r="E1355" i="10"/>
  <c r="E1367" i="10"/>
  <c r="E1376" i="10"/>
  <c r="F1387" i="10"/>
  <c r="E1399" i="10"/>
  <c r="G1408" i="10"/>
  <c r="G1419" i="10"/>
  <c r="G1428" i="10"/>
  <c r="H1440" i="10"/>
  <c r="G1451" i="10"/>
  <c r="H1460" i="10"/>
  <c r="E1473" i="10"/>
  <c r="E1482" i="10"/>
  <c r="F1493" i="10"/>
  <c r="E1511" i="10"/>
  <c r="G1521" i="10"/>
  <c r="G1529" i="10"/>
  <c r="E1539" i="10"/>
  <c r="F1546" i="10"/>
  <c r="H1554" i="10"/>
  <c r="H1561" i="10"/>
  <c r="G1570" i="10"/>
  <c r="G1577" i="10"/>
  <c r="H1585" i="10"/>
  <c r="F1593" i="10"/>
  <c r="G1601" i="10"/>
  <c r="E1609" i="10"/>
  <c r="G1615" i="10"/>
  <c r="E1623" i="10"/>
  <c r="E1629" i="10"/>
  <c r="G1641" i="10"/>
  <c r="F1648" i="10"/>
  <c r="H110" i="10"/>
  <c r="F283" i="10"/>
  <c r="G399" i="10"/>
  <c r="F112" i="10"/>
  <c r="E121" i="10"/>
  <c r="G430" i="10"/>
  <c r="F505" i="10"/>
  <c r="F579" i="10"/>
  <c r="F646" i="10"/>
  <c r="H789" i="10"/>
  <c r="G829" i="10"/>
  <c r="F859" i="10"/>
  <c r="E888" i="10"/>
  <c r="F918" i="10"/>
  <c r="H937" i="10"/>
  <c r="H959" i="10"/>
  <c r="H976" i="10"/>
  <c r="E1018" i="10"/>
  <c r="E1034" i="10"/>
  <c r="E1055" i="10"/>
  <c r="F1070" i="10"/>
  <c r="H1087" i="10"/>
  <c r="E1107" i="10"/>
  <c r="H1121" i="10"/>
  <c r="F1140" i="10"/>
  <c r="E1154" i="10"/>
  <c r="E1187" i="10"/>
  <c r="G1200" i="10"/>
  <c r="E1216" i="10"/>
  <c r="F1245" i="10"/>
  <c r="G1259" i="10"/>
  <c r="G1271" i="10"/>
  <c r="F1287" i="10"/>
  <c r="E1298" i="10"/>
  <c r="G1312" i="10"/>
  <c r="E1326" i="10"/>
  <c r="G1346" i="10"/>
  <c r="E1368" i="10"/>
  <c r="G1378" i="10"/>
  <c r="E1389" i="10"/>
  <c r="F1400" i="10"/>
  <c r="F1409" i="10"/>
  <c r="F1421" i="10"/>
  <c r="F1432" i="10"/>
  <c r="G1441" i="10"/>
  <c r="G1453" i="10"/>
  <c r="E1463" i="10"/>
  <c r="G1485" i="10"/>
  <c r="F1494" i="10"/>
  <c r="H1503" i="10"/>
  <c r="G1522" i="10"/>
  <c r="E1548" i="10"/>
  <c r="G1555" i="10"/>
  <c r="H1563" i="10"/>
  <c r="F1571" i="10"/>
  <c r="H1578" i="10"/>
  <c r="E1587" i="10"/>
  <c r="F1594" i="10"/>
  <c r="H1609" i="10"/>
  <c r="E1618" i="10"/>
  <c r="H1623" i="10"/>
  <c r="H1630" i="10"/>
  <c r="F1643" i="10"/>
  <c r="F1649" i="10"/>
  <c r="E1655" i="10"/>
  <c r="H1661" i="10"/>
  <c r="F1667" i="10"/>
  <c r="E1679" i="10"/>
  <c r="G1685" i="10"/>
  <c r="H1690" i="10"/>
  <c r="E1697" i="10"/>
  <c r="G1702" i="10"/>
  <c r="G122" i="10"/>
  <c r="F303" i="10"/>
  <c r="H431" i="10"/>
  <c r="H580" i="10"/>
  <c r="G646" i="10"/>
  <c r="G702" i="10"/>
  <c r="G753" i="10"/>
  <c r="H790" i="10"/>
  <c r="E862" i="10"/>
  <c r="F889" i="10"/>
  <c r="E919" i="10"/>
  <c r="F938" i="10"/>
  <c r="E960" i="10"/>
  <c r="E983" i="10"/>
  <c r="E1019" i="10"/>
  <c r="F1034" i="10"/>
  <c r="G1055" i="10"/>
  <c r="G1072" i="10"/>
  <c r="H1090" i="10"/>
  <c r="G1107" i="10"/>
  <c r="E1122" i="10"/>
  <c r="H1140" i="10"/>
  <c r="E1156" i="10"/>
  <c r="E1170" i="10"/>
  <c r="G1187" i="10"/>
  <c r="H1200" i="10"/>
  <c r="H1217" i="10"/>
  <c r="H1232" i="10"/>
  <c r="F1260" i="10"/>
  <c r="G1287" i="10"/>
  <c r="H1300" i="10"/>
  <c r="G145" i="10"/>
  <c r="E436" i="10"/>
  <c r="E528" i="10"/>
  <c r="E582" i="10"/>
  <c r="H646" i="10"/>
  <c r="E706" i="10"/>
  <c r="E754" i="10"/>
  <c r="F791" i="10"/>
  <c r="F832" i="10"/>
  <c r="G891" i="10"/>
  <c r="F919" i="10"/>
  <c r="E939" i="10"/>
  <c r="F961" i="10"/>
  <c r="F983" i="10"/>
  <c r="E1000" i="10"/>
  <c r="F1020" i="10"/>
  <c r="E1036" i="10"/>
  <c r="H1055" i="10"/>
  <c r="E1091" i="10"/>
  <c r="H1107" i="10"/>
  <c r="F1122" i="10"/>
  <c r="G146" i="10"/>
  <c r="F328" i="10"/>
  <c r="E437" i="10"/>
  <c r="E530" i="10"/>
  <c r="F588" i="10"/>
  <c r="F654" i="10"/>
  <c r="E711" i="10"/>
  <c r="H757" i="10"/>
  <c r="H800" i="10"/>
  <c r="G832" i="10"/>
  <c r="H866" i="10"/>
  <c r="F892" i="10"/>
  <c r="E921" i="10"/>
  <c r="F943" i="10"/>
  <c r="F963" i="10"/>
  <c r="E984" i="10"/>
  <c r="F1000" i="10"/>
  <c r="E1022" i="10"/>
  <c r="E1040" i="10"/>
  <c r="E1056" i="10"/>
  <c r="G1076" i="10"/>
  <c r="F1091" i="10"/>
  <c r="E1108" i="10"/>
  <c r="E1127" i="10"/>
  <c r="E1142" i="10"/>
  <c r="F1158" i="10"/>
  <c r="G1170" i="10"/>
  <c r="F1188" i="10"/>
  <c r="F1204" i="10"/>
  <c r="F1218" i="10"/>
  <c r="E1235" i="10"/>
  <c r="F1247" i="10"/>
  <c r="H1261" i="10"/>
  <c r="F1276" i="10"/>
  <c r="F1288" i="10"/>
  <c r="G1303" i="10"/>
  <c r="F1315" i="10"/>
  <c r="G1327" i="10"/>
  <c r="F1339" i="10"/>
  <c r="G1348" i="10"/>
  <c r="H1359" i="10"/>
  <c r="H1368" i="10"/>
  <c r="E1381" i="10"/>
  <c r="H1391" i="10"/>
  <c r="E1401" i="10"/>
  <c r="F1413" i="10"/>
  <c r="G1422" i="10"/>
  <c r="F1433" i="10"/>
  <c r="F1445" i="10"/>
  <c r="E1455" i="10"/>
  <c r="E1467" i="10"/>
  <c r="E1476" i="10"/>
  <c r="E1487" i="10"/>
  <c r="F1497" i="10"/>
  <c r="G1505" i="10"/>
  <c r="F1515" i="10"/>
  <c r="F1523" i="10"/>
  <c r="G1541" i="10"/>
  <c r="E1557" i="10"/>
  <c r="G1565" i="10"/>
  <c r="E1572" i="10"/>
  <c r="F1581" i="10"/>
  <c r="H1587" i="10"/>
  <c r="E1596" i="10"/>
  <c r="G1603" i="10"/>
  <c r="H1618" i="10"/>
  <c r="F1625" i="10"/>
  <c r="H1631" i="10"/>
  <c r="G1637" i="10"/>
  <c r="F1644" i="10"/>
  <c r="E1650" i="10"/>
  <c r="E1657" i="10"/>
  <c r="G1662" i="10"/>
  <c r="E1669" i="10"/>
  <c r="G1674" i="10"/>
  <c r="H1680" i="10"/>
  <c r="F1686" i="10"/>
  <c r="H1691" i="10"/>
  <c r="E1698" i="10"/>
  <c r="F153" i="10"/>
  <c r="E330" i="10"/>
  <c r="E442" i="10"/>
  <c r="G534" i="10"/>
  <c r="G599" i="10"/>
  <c r="G654" i="10"/>
  <c r="F712" i="10"/>
  <c r="F758" i="10"/>
  <c r="F801" i="10"/>
  <c r="H833" i="10"/>
  <c r="E869" i="10"/>
  <c r="G895" i="10"/>
  <c r="F921" i="10"/>
  <c r="F945" i="10"/>
  <c r="G963" i="10"/>
  <c r="F984" i="10"/>
  <c r="F1022" i="10"/>
  <c r="F1040" i="10"/>
  <c r="F1056" i="10"/>
  <c r="F1077" i="10"/>
  <c r="E1092" i="10"/>
  <c r="F1108" i="10"/>
  <c r="G1127" i="10"/>
  <c r="F1142" i="10"/>
  <c r="G1158" i="10"/>
  <c r="G1188" i="10"/>
  <c r="F1235" i="10"/>
  <c r="G1247" i="10"/>
  <c r="E1262" i="10"/>
  <c r="G1276" i="10"/>
  <c r="G1288" i="10"/>
  <c r="H1303" i="10"/>
  <c r="G1315" i="10"/>
  <c r="G1339" i="10"/>
  <c r="E1349" i="10"/>
  <c r="E1360" i="10"/>
  <c r="E1369" i="10"/>
  <c r="F1381" i="10"/>
  <c r="E1392" i="10"/>
  <c r="F1401" i="10"/>
  <c r="G1413" i="10"/>
  <c r="E1423" i="10"/>
  <c r="E1435" i="10"/>
  <c r="G1445" i="10"/>
  <c r="F1455" i="10"/>
  <c r="F1467" i="10"/>
  <c r="F1476" i="10"/>
  <c r="F1487" i="10"/>
  <c r="G1497" i="10"/>
  <c r="H1505" i="10"/>
  <c r="G1515" i="10"/>
  <c r="G1523" i="10"/>
  <c r="F1534" i="10"/>
  <c r="H1542" i="10"/>
  <c r="F1550" i="10"/>
  <c r="G1557" i="10"/>
  <c r="H1565" i="10"/>
  <c r="E1573" i="10"/>
  <c r="G1581" i="10"/>
  <c r="E1588" i="10"/>
  <c r="F1597" i="10"/>
  <c r="E1612" i="10"/>
  <c r="E1619" i="10"/>
  <c r="F1626" i="10"/>
  <c r="E1632" i="10"/>
  <c r="E1638" i="10"/>
  <c r="F1650" i="10"/>
  <c r="F1657" i="10"/>
  <c r="H1662" i="10"/>
  <c r="G1669" i="10"/>
  <c r="E1681" i="10"/>
  <c r="G1686" i="10"/>
  <c r="F1698" i="10"/>
  <c r="H1703" i="10"/>
  <c r="E1710" i="10"/>
  <c r="F1715" i="10"/>
  <c r="F174" i="10"/>
  <c r="F449" i="10"/>
  <c r="H536" i="10"/>
  <c r="F203" i="10"/>
  <c r="G337" i="10"/>
  <c r="E456" i="10"/>
  <c r="F541" i="10"/>
  <c r="F611" i="10"/>
  <c r="F670" i="10"/>
  <c r="H716" i="10"/>
  <c r="E766" i="10"/>
  <c r="E807" i="10"/>
  <c r="G836" i="10"/>
  <c r="F871" i="10"/>
  <c r="G901" i="10"/>
  <c r="G923" i="10"/>
  <c r="E948" i="10"/>
  <c r="F1007" i="10"/>
  <c r="F1041" i="10"/>
  <c r="H1056" i="10"/>
  <c r="E1078" i="10"/>
  <c r="G1095" i="10"/>
  <c r="H1111" i="10"/>
  <c r="F1128" i="10"/>
  <c r="F1160" i="10"/>
  <c r="G1176" i="10"/>
  <c r="G1190" i="10"/>
  <c r="E1207" i="10"/>
  <c r="F1220" i="10"/>
  <c r="E1236" i="10"/>
  <c r="G1251" i="10"/>
  <c r="F1277" i="10"/>
  <c r="E1289" i="10"/>
  <c r="H1304" i="10"/>
  <c r="F1328" i="10"/>
  <c r="G1340" i="10"/>
  <c r="G1349" i="10"/>
  <c r="G1361" i="10"/>
  <c r="G1372" i="10"/>
  <c r="F1403" i="10"/>
  <c r="E1414" i="10"/>
  <c r="H1425" i="10"/>
  <c r="G1435" i="10"/>
  <c r="G1446" i="10"/>
  <c r="E1468" i="10"/>
  <c r="G1478" i="10"/>
  <c r="H1487" i="10"/>
  <c r="G1498" i="10"/>
  <c r="G1506" i="10"/>
  <c r="E1516" i="10"/>
  <c r="G1526" i="10"/>
  <c r="E213" i="10"/>
  <c r="G503" i="10"/>
  <c r="H638" i="10"/>
  <c r="H741" i="10"/>
  <c r="F829" i="10"/>
  <c r="F887" i="10"/>
  <c r="F937" i="10"/>
  <c r="F975" i="10"/>
  <c r="F1017" i="10"/>
  <c r="F1054" i="10"/>
  <c r="G1087" i="10"/>
  <c r="F1121" i="10"/>
  <c r="E1151" i="10"/>
  <c r="G1179" i="10"/>
  <c r="H1208" i="10"/>
  <c r="F1259" i="10"/>
  <c r="E1281" i="10"/>
  <c r="G1305" i="10"/>
  <c r="F1327" i="10"/>
  <c r="E1378" i="10"/>
  <c r="F1395" i="10"/>
  <c r="G1412" i="10"/>
  <c r="E1428" i="10"/>
  <c r="E1447" i="10"/>
  <c r="G1462" i="10"/>
  <c r="H1480" i="10"/>
  <c r="G1510" i="10"/>
  <c r="E1527" i="10"/>
  <c r="F1539" i="10"/>
  <c r="F1561" i="10"/>
  <c r="G1573" i="10"/>
  <c r="F1583" i="10"/>
  <c r="E1607" i="10"/>
  <c r="F1618" i="10"/>
  <c r="G1627" i="10"/>
  <c r="F1636" i="10"/>
  <c r="G1645" i="10"/>
  <c r="E1654" i="10"/>
  <c r="F1662" i="10"/>
  <c r="G1670" i="10"/>
  <c r="F1678" i="10"/>
  <c r="E1686" i="10"/>
  <c r="E1694" i="10"/>
  <c r="H1701" i="10"/>
  <c r="H1708" i="10"/>
  <c r="G1721" i="10"/>
  <c r="H1732" i="10"/>
  <c r="F1738" i="10"/>
  <c r="H1743" i="10"/>
  <c r="E1755" i="10"/>
  <c r="E1761" i="10"/>
  <c r="H1766" i="10"/>
  <c r="F1778" i="10"/>
  <c r="F1783" i="10"/>
  <c r="H1788" i="10"/>
  <c r="H1793" i="10"/>
  <c r="G1798" i="10"/>
  <c r="F1803" i="10"/>
  <c r="F1808" i="10"/>
  <c r="F1813" i="10"/>
  <c r="E1818" i="10"/>
  <c r="H1822" i="10"/>
  <c r="H1827" i="10"/>
  <c r="G1837" i="10"/>
  <c r="G1842" i="10"/>
  <c r="F1847" i="10"/>
  <c r="F1852" i="10"/>
  <c r="F1857" i="10"/>
  <c r="E1862" i="10"/>
  <c r="G1866" i="10"/>
  <c r="E1871" i="10"/>
  <c r="F1875" i="10"/>
  <c r="G1879" i="10"/>
  <c r="G1883" i="10"/>
  <c r="G1888" i="10"/>
  <c r="G1892" i="10"/>
  <c r="G1898" i="10"/>
  <c r="G1902" i="10"/>
  <c r="G1906" i="10"/>
  <c r="G1910" i="10"/>
  <c r="G215" i="10"/>
  <c r="H503" i="10"/>
  <c r="E657" i="10"/>
  <c r="F761" i="10"/>
  <c r="F834" i="10"/>
  <c r="E901" i="10"/>
  <c r="G947" i="10"/>
  <c r="G984" i="10"/>
  <c r="G1023" i="10"/>
  <c r="G1056" i="10"/>
  <c r="E1094" i="10"/>
  <c r="E1128" i="10"/>
  <c r="F1151" i="10"/>
  <c r="H1180" i="10"/>
  <c r="H1209" i="10"/>
  <c r="F1236" i="10"/>
  <c r="G1260" i="10"/>
  <c r="F1285" i="10"/>
  <c r="E1328" i="10"/>
  <c r="G1345" i="10"/>
  <c r="E1362" i="10"/>
  <c r="F1380" i="10"/>
  <c r="G1395" i="10"/>
  <c r="H1413" i="10"/>
  <c r="F1447" i="10"/>
  <c r="E1481" i="10"/>
  <c r="F1498" i="10"/>
  <c r="F1511" i="10"/>
  <c r="F1527" i="10"/>
  <c r="G1539" i="10"/>
  <c r="E1551" i="10"/>
  <c r="F1562" i="10"/>
  <c r="H1574" i="10"/>
  <c r="H1583" i="10"/>
  <c r="G1597" i="10"/>
  <c r="G1607" i="10"/>
  <c r="G1618" i="10"/>
  <c r="H1627" i="10"/>
  <c r="E1637" i="10"/>
  <c r="F1654" i="10"/>
  <c r="E1663" i="10"/>
  <c r="H1670" i="10"/>
  <c r="G1678" i="10"/>
  <c r="F1694" i="10"/>
  <c r="E1702" i="10"/>
  <c r="E1709" i="10"/>
  <c r="E1715" i="10"/>
  <c r="H1721" i="10"/>
  <c r="E1727" i="10"/>
  <c r="E1733" i="10"/>
  <c r="G1738" i="10"/>
  <c r="F1744" i="10"/>
  <c r="E1750" i="10"/>
  <c r="F1755" i="10"/>
  <c r="E1767" i="10"/>
  <c r="E1773" i="10"/>
  <c r="G1778" i="10"/>
  <c r="E1789" i="10"/>
  <c r="E1794" i="10"/>
  <c r="H1803" i="10"/>
  <c r="G1813" i="10"/>
  <c r="F1818" i="10"/>
  <c r="E1823" i="10"/>
  <c r="E1828" i="10"/>
  <c r="E1833" i="10"/>
  <c r="E1838" i="10"/>
  <c r="H1842" i="10"/>
  <c r="H1847" i="10"/>
  <c r="F543" i="10"/>
  <c r="E671" i="10"/>
  <c r="F767" i="10"/>
  <c r="F843" i="10"/>
  <c r="F902" i="10"/>
  <c r="G948" i="10"/>
  <c r="F985" i="10"/>
  <c r="E1024" i="10"/>
  <c r="F1062" i="10"/>
  <c r="H1097" i="10"/>
  <c r="E1130" i="10"/>
  <c r="F1156" i="10"/>
  <c r="G1182" i="10"/>
  <c r="E1210" i="10"/>
  <c r="G1236" i="10"/>
  <c r="F1263" i="10"/>
  <c r="H1285" i="10"/>
  <c r="G1329" i="10"/>
  <c r="E1346" i="10"/>
  <c r="E1363" i="10"/>
  <c r="G1380" i="10"/>
  <c r="G1414" i="10"/>
  <c r="E1432" i="10"/>
  <c r="G1448" i="10"/>
  <c r="E1465" i="10"/>
  <c r="G1481" i="10"/>
  <c r="H1498" i="10"/>
  <c r="G1511" i="10"/>
  <c r="G1527" i="10"/>
  <c r="E1540" i="10"/>
  <c r="F1551" i="10"/>
  <c r="H1562" i="10"/>
  <c r="E1575" i="10"/>
  <c r="G1586" i="10"/>
  <c r="H1597" i="10"/>
  <c r="H1607" i="10"/>
  <c r="F1619" i="10"/>
  <c r="E1628" i="10"/>
  <c r="F1637" i="10"/>
  <c r="E1646" i="10"/>
  <c r="G1654" i="10"/>
  <c r="G1663" i="10"/>
  <c r="E1671" i="10"/>
  <c r="H1678" i="10"/>
  <c r="E1687" i="10"/>
  <c r="G1694" i="10"/>
  <c r="F1702" i="10"/>
  <c r="G1709" i="10"/>
  <c r="E1722" i="10"/>
  <c r="F1727" i="10"/>
  <c r="G1733" i="10"/>
  <c r="H1744" i="10"/>
  <c r="F1750" i="10"/>
  <c r="F1756" i="10"/>
  <c r="E1762" i="10"/>
  <c r="F1767" i="10"/>
  <c r="G1773" i="10"/>
  <c r="F218" i="10"/>
  <c r="H543" i="10"/>
  <c r="E677" i="10"/>
  <c r="E768" i="10"/>
  <c r="F848" i="10"/>
  <c r="G902" i="10"/>
  <c r="G988" i="10"/>
  <c r="F1024" i="10"/>
  <c r="E1063" i="10"/>
  <c r="E1098" i="10"/>
  <c r="F1130" i="10"/>
  <c r="E1160" i="10"/>
  <c r="E1184" i="10"/>
  <c r="F1210" i="10"/>
  <c r="E1239" i="10"/>
  <c r="F1264" i="10"/>
  <c r="H1287" i="10"/>
  <c r="H1311" i="10"/>
  <c r="H1329" i="10"/>
  <c r="E1348" i="10"/>
  <c r="F1363" i="10"/>
  <c r="G1381" i="10"/>
  <c r="G1399" i="10"/>
  <c r="E1415" i="10"/>
  <c r="H1432" i="10"/>
  <c r="H1448" i="10"/>
  <c r="G1467" i="10"/>
  <c r="G1482" i="10"/>
  <c r="E1499" i="10"/>
  <c r="G1514" i="10"/>
  <c r="E1541" i="10"/>
  <c r="H1551" i="10"/>
  <c r="E1564" i="10"/>
  <c r="G1575" i="10"/>
  <c r="H1586" i="10"/>
  <c r="F1598" i="10"/>
  <c r="F1609" i="10"/>
  <c r="G1619" i="10"/>
  <c r="F1628" i="10"/>
  <c r="E1639" i="10"/>
  <c r="G1646" i="10"/>
  <c r="E1656" i="10"/>
  <c r="F1671" i="10"/>
  <c r="F1679" i="10"/>
  <c r="F1687" i="10"/>
  <c r="H1702" i="10"/>
  <c r="H1709" i="10"/>
  <c r="F1722" i="10"/>
  <c r="H1733" i="10"/>
  <c r="E1739" i="10"/>
  <c r="E1745" i="10"/>
  <c r="H1756" i="10"/>
  <c r="F1762" i="10"/>
  <c r="H1767" i="10"/>
  <c r="E1779" i="10"/>
  <c r="F1784" i="10"/>
  <c r="H1789" i="10"/>
  <c r="G1794" i="10"/>
  <c r="F1799" i="10"/>
  <c r="F1804" i="10"/>
  <c r="F1809" i="10"/>
  <c r="E1814" i="10"/>
  <c r="H1818" i="10"/>
  <c r="E1829" i="10"/>
  <c r="G1838" i="10"/>
  <c r="F1843" i="10"/>
  <c r="F1848" i="10"/>
  <c r="F1853" i="10"/>
  <c r="E1858" i="10"/>
  <c r="H1862" i="10"/>
  <c r="F1867" i="10"/>
  <c r="E547" i="10"/>
  <c r="G677" i="10"/>
  <c r="E769" i="10"/>
  <c r="F849" i="10"/>
  <c r="E907" i="10"/>
  <c r="F949" i="10"/>
  <c r="H988" i="10"/>
  <c r="F1029" i="10"/>
  <c r="G1064" i="10"/>
  <c r="H1098" i="10"/>
  <c r="H1130" i="10"/>
  <c r="G1160" i="10"/>
  <c r="E1188" i="10"/>
  <c r="F1215" i="10"/>
  <c r="F1239" i="10"/>
  <c r="G1264" i="10"/>
  <c r="F1312" i="10"/>
  <c r="E1332" i="10"/>
  <c r="F1348" i="10"/>
  <c r="E1382" i="10"/>
  <c r="E1400" i="10"/>
  <c r="F1415" i="10"/>
  <c r="E1433" i="10"/>
  <c r="E1449" i="10"/>
  <c r="F1468" i="10"/>
  <c r="F1485" i="10"/>
  <c r="F1499" i="10"/>
  <c r="H1514" i="10"/>
  <c r="E1528" i="10"/>
  <c r="E1543" i="10"/>
  <c r="G1553" i="10"/>
  <c r="F1565" i="10"/>
  <c r="H1575" i="10"/>
  <c r="F1587" i="10"/>
  <c r="G1598" i="10"/>
  <c r="G1609" i="10"/>
  <c r="H1619" i="10"/>
  <c r="G1629" i="10"/>
  <c r="F1639" i="10"/>
  <c r="G1647" i="10"/>
  <c r="F1656" i="10"/>
  <c r="E1665" i="10"/>
  <c r="H1679" i="10"/>
  <c r="H1687" i="10"/>
  <c r="F1695" i="10"/>
  <c r="E1703" i="10"/>
  <c r="F1710" i="10"/>
  <c r="E1717" i="10"/>
  <c r="G1722" i="10"/>
  <c r="F1728" i="10"/>
  <c r="E1734" i="10"/>
  <c r="F1739" i="10"/>
  <c r="H1745" i="10"/>
  <c r="E1751" i="10"/>
  <c r="F360" i="10"/>
  <c r="H554" i="10"/>
  <c r="E777" i="10"/>
  <c r="H849" i="10"/>
  <c r="G907" i="10"/>
  <c r="F950" i="10"/>
  <c r="H1029" i="10"/>
  <c r="H1064" i="10"/>
  <c r="E1099" i="10"/>
  <c r="F1131" i="10"/>
  <c r="F1161" i="10"/>
  <c r="F1190" i="10"/>
  <c r="H1215" i="10"/>
  <c r="F1241" i="10"/>
  <c r="F1268" i="10"/>
  <c r="E1293" i="10"/>
  <c r="H1312" i="10"/>
  <c r="F1332" i="10"/>
  <c r="F1349" i="10"/>
  <c r="G1367" i="10"/>
  <c r="G1382" i="10"/>
  <c r="G1400" i="10"/>
  <c r="G1416" i="10"/>
  <c r="F1435" i="10"/>
  <c r="H1451" i="10"/>
  <c r="G1468" i="10"/>
  <c r="F1486" i="10"/>
  <c r="G1499" i="10"/>
  <c r="H1515" i="10"/>
  <c r="G1543" i="10"/>
  <c r="H1553" i="10"/>
  <c r="F1566" i="10"/>
  <c r="E1576" i="10"/>
  <c r="G1587" i="10"/>
  <c r="H1598" i="10"/>
  <c r="F1610" i="10"/>
  <c r="H1620" i="10"/>
  <c r="G1630" i="10"/>
  <c r="H1639" i="10"/>
  <c r="H1648" i="10"/>
  <c r="G1657" i="10"/>
  <c r="G1665" i="10"/>
  <c r="E1673" i="10"/>
  <c r="G1681" i="10"/>
  <c r="H1688" i="10"/>
  <c r="F1703" i="10"/>
  <c r="G1710" i="10"/>
  <c r="G1717" i="10"/>
  <c r="H1722" i="10"/>
  <c r="F1734" i="10"/>
  <c r="F1740" i="10"/>
  <c r="E1746" i="10"/>
  <c r="F1751" i="10"/>
  <c r="G1757" i="10"/>
  <c r="H1768" i="10"/>
  <c r="F1774" i="10"/>
  <c r="H1779" i="10"/>
  <c r="E1785" i="10"/>
  <c r="F1790" i="10"/>
  <c r="E1795" i="10"/>
  <c r="E1800" i="10"/>
  <c r="E1805" i="10"/>
  <c r="G1814" i="10"/>
  <c r="H1819" i="10"/>
  <c r="G1829" i="10"/>
  <c r="F1834" i="10"/>
  <c r="E1839" i="10"/>
  <c r="E1844" i="10"/>
  <c r="E1849" i="10"/>
  <c r="G1858" i="10"/>
  <c r="F1863" i="10"/>
  <c r="E1868" i="10"/>
  <c r="G1872" i="10"/>
  <c r="H1885" i="10"/>
  <c r="H1889" i="10"/>
  <c r="H1899" i="10"/>
  <c r="H1912" i="10"/>
  <c r="H1916" i="10"/>
  <c r="F560" i="10"/>
  <c r="E678" i="10"/>
  <c r="F777" i="10"/>
  <c r="E850" i="10"/>
  <c r="E908" i="10"/>
  <c r="E951" i="10"/>
  <c r="E992" i="10"/>
  <c r="E1031" i="10"/>
  <c r="F1065" i="10"/>
  <c r="F1100" i="10"/>
  <c r="G1132" i="10"/>
  <c r="H1162" i="10"/>
  <c r="H1190" i="10"/>
  <c r="E1218" i="10"/>
  <c r="G1268" i="10"/>
  <c r="F1293" i="10"/>
  <c r="E1314" i="10"/>
  <c r="G1352" i="10"/>
  <c r="H1367" i="10"/>
  <c r="G1385" i="10"/>
  <c r="H1400" i="10"/>
  <c r="G1418" i="10"/>
  <c r="E1436" i="10"/>
  <c r="F1453" i="10"/>
  <c r="H1468" i="10"/>
  <c r="G1486" i="10"/>
  <c r="H1499" i="10"/>
  <c r="F1517" i="10"/>
  <c r="G1531" i="10"/>
  <c r="H1543" i="10"/>
  <c r="E1555" i="10"/>
  <c r="G1566" i="10"/>
  <c r="E1577" i="10"/>
  <c r="E1589" i="10"/>
  <c r="E1599" i="10"/>
  <c r="H1621" i="10"/>
  <c r="F1631" i="10"/>
  <c r="E1640" i="10"/>
  <c r="E1649" i="10"/>
  <c r="H1657" i="10"/>
  <c r="G1673" i="10"/>
  <c r="H1681" i="10"/>
  <c r="E1689" i="10"/>
  <c r="H1710" i="10"/>
  <c r="E1723" i="10"/>
  <c r="E377" i="10"/>
  <c r="G578" i="10"/>
  <c r="G787" i="10"/>
  <c r="E853" i="10"/>
  <c r="E910" i="10"/>
  <c r="F957" i="10"/>
  <c r="G996" i="10"/>
  <c r="E1068" i="10"/>
  <c r="E1163" i="10"/>
  <c r="F1191" i="10"/>
  <c r="E1220" i="10"/>
  <c r="E1245" i="10"/>
  <c r="F1269" i="10"/>
  <c r="H1293" i="10"/>
  <c r="G1317" i="10"/>
  <c r="E1335" i="10"/>
  <c r="H1352" i="10"/>
  <c r="F1368" i="10"/>
  <c r="E1403" i="10"/>
  <c r="F1436" i="10"/>
  <c r="E1454" i="10"/>
  <c r="E1469" i="10"/>
  <c r="G1487" i="10"/>
  <c r="E1503" i="10"/>
  <c r="G1517" i="10"/>
  <c r="F1533" i="10"/>
  <c r="E1544" i="10"/>
  <c r="F1555" i="10"/>
  <c r="H1566" i="10"/>
  <c r="H1577" i="10"/>
  <c r="G1589" i="10"/>
  <c r="F1599" i="10"/>
  <c r="F1613" i="10"/>
  <c r="E1622" i="10"/>
  <c r="G1631" i="10"/>
  <c r="F1640" i="10"/>
  <c r="G1649" i="10"/>
  <c r="E1658" i="10"/>
  <c r="E1666" i="10"/>
  <c r="E1674" i="10"/>
  <c r="E1682" i="10"/>
  <c r="G1689" i="10"/>
  <c r="G1697" i="10"/>
  <c r="E1705" i="10"/>
  <c r="E1711" i="10"/>
  <c r="E1718" i="10"/>
  <c r="F1723" i="10"/>
  <c r="E1735" i="10"/>
  <c r="E1741" i="10"/>
  <c r="G1746" i="10"/>
  <c r="F1752" i="10"/>
  <c r="E1758" i="10"/>
  <c r="F1763" i="10"/>
  <c r="G1769" i="10"/>
  <c r="F1780" i="10"/>
  <c r="H1785" i="10"/>
  <c r="H1790" i="10"/>
  <c r="H1795" i="10"/>
  <c r="O1795" i="10" s="1"/>
  <c r="H1800" i="10"/>
  <c r="G1805" i="10"/>
  <c r="G1810" i="10"/>
  <c r="F1815" i="10"/>
  <c r="F1820" i="10"/>
  <c r="F1825" i="10"/>
  <c r="E1830" i="10"/>
  <c r="H1839" i="10"/>
  <c r="G1849" i="10"/>
  <c r="F1854" i="10"/>
  <c r="E1859" i="10"/>
  <c r="E1864" i="10"/>
  <c r="G1868" i="10"/>
  <c r="E1873" i="10"/>
  <c r="F1877" i="10"/>
  <c r="F1881" i="10"/>
  <c r="F1886" i="10"/>
  <c r="F1890" i="10"/>
  <c r="F1894" i="10"/>
  <c r="H393" i="10"/>
  <c r="F604" i="10"/>
  <c r="F715" i="10"/>
  <c r="H806" i="10"/>
  <c r="H869" i="10"/>
  <c r="F922" i="10"/>
  <c r="E1006" i="10"/>
  <c r="H1077" i="10"/>
  <c r="G1108" i="10"/>
  <c r="F1141" i="10"/>
  <c r="E1196" i="10"/>
  <c r="H1223" i="10"/>
  <c r="E401" i="10"/>
  <c r="G611" i="10"/>
  <c r="G807" i="10"/>
  <c r="F874" i="10"/>
  <c r="F968" i="10"/>
  <c r="G1044" i="10"/>
  <c r="F1078" i="10"/>
  <c r="E1112" i="10"/>
  <c r="G1142" i="10"/>
  <c r="F1169" i="10"/>
  <c r="G1196" i="10"/>
  <c r="G1226" i="10"/>
  <c r="G1252" i="10"/>
  <c r="F1272" i="10"/>
  <c r="F1297" i="10"/>
  <c r="E1321" i="10"/>
  <c r="F1336" i="10"/>
  <c r="E1354" i="10"/>
  <c r="E1373" i="10"/>
  <c r="E1422" i="10"/>
  <c r="E1440" i="10"/>
  <c r="E1459" i="10"/>
  <c r="G1473" i="10"/>
  <c r="E1491" i="10"/>
  <c r="F1505" i="10"/>
  <c r="H1534" i="10"/>
  <c r="E457" i="10"/>
  <c r="E613" i="10"/>
  <c r="E727" i="10"/>
  <c r="G808" i="10"/>
  <c r="H874" i="10"/>
  <c r="E924" i="10"/>
  <c r="G968" i="10"/>
  <c r="E1008" i="10"/>
  <c r="H1044" i="10"/>
  <c r="E1079" i="10"/>
  <c r="F1112" i="10"/>
  <c r="E1147" i="10"/>
  <c r="F1170" i="10"/>
  <c r="H1197" i="10"/>
  <c r="H1226" i="10"/>
  <c r="E1277" i="10"/>
  <c r="G1297" i="10"/>
  <c r="G1321" i="10"/>
  <c r="F1340" i="10"/>
  <c r="F1355" i="10"/>
  <c r="F1373" i="10"/>
  <c r="F1389" i="10"/>
  <c r="G1407" i="10"/>
  <c r="G1425" i="10"/>
  <c r="E1441" i="10"/>
  <c r="F1459" i="10"/>
  <c r="E1474" i="10"/>
  <c r="F1491" i="10"/>
  <c r="F1506" i="10"/>
  <c r="H1521" i="10"/>
  <c r="E1535" i="10"/>
  <c r="E1559" i="10"/>
  <c r="G1569" i="10"/>
  <c r="F1603" i="10"/>
  <c r="F1614" i="10"/>
  <c r="E1624" i="10"/>
  <c r="F1633" i="10"/>
  <c r="F1642" i="10"/>
  <c r="E1652" i="10"/>
  <c r="F1659" i="10"/>
  <c r="H1667" i="10"/>
  <c r="E1683" i="10"/>
  <c r="E1691" i="10"/>
  <c r="E1699" i="10"/>
  <c r="F1706" i="10"/>
  <c r="G1713" i="10"/>
  <c r="F1719" i="10"/>
  <c r="G1725" i="10"/>
  <c r="F1742" i="10"/>
  <c r="H1747" i="10"/>
  <c r="E1759" i="10"/>
  <c r="E1765" i="10"/>
  <c r="G1770" i="10"/>
  <c r="F1776" i="10"/>
  <c r="H1786" i="10"/>
  <c r="F1792" i="10"/>
  <c r="F1797" i="10"/>
  <c r="E1802" i="10"/>
  <c r="H1816" i="10"/>
  <c r="G1821" i="10"/>
  <c r="F1826" i="10"/>
  <c r="E1831" i="10"/>
  <c r="E1836" i="10"/>
  <c r="E1841" i="10"/>
  <c r="G1850" i="10"/>
  <c r="F1855" i="10"/>
  <c r="F1860" i="10"/>
  <c r="F1865" i="10"/>
  <c r="E1874" i="10"/>
  <c r="F1878" i="10"/>
  <c r="F1882" i="10"/>
  <c r="F1887" i="10"/>
  <c r="H477" i="10"/>
  <c r="F614" i="10"/>
  <c r="F737" i="10"/>
  <c r="G813" i="10"/>
  <c r="G884" i="10"/>
  <c r="E932" i="10"/>
  <c r="F1009" i="10"/>
  <c r="F1046" i="10"/>
  <c r="F1118" i="10"/>
  <c r="H1149" i="10"/>
  <c r="E1178" i="10"/>
  <c r="H1206" i="10"/>
  <c r="G1228" i="10"/>
  <c r="G1253" i="10"/>
  <c r="F1280" i="10"/>
  <c r="E1305" i="10"/>
  <c r="G1325" i="10"/>
  <c r="F1341" i="10"/>
  <c r="F1359" i="10"/>
  <c r="G1375" i="10"/>
  <c r="E1394" i="10"/>
  <c r="E1409" i="10"/>
  <c r="G1427" i="10"/>
  <c r="E1442" i="10"/>
  <c r="F1460" i="10"/>
  <c r="F1479" i="10"/>
  <c r="E1523" i="10"/>
  <c r="H1537" i="10"/>
  <c r="E393" i="10"/>
  <c r="E857" i="10"/>
  <c r="F1033" i="10"/>
  <c r="F1167" i="10"/>
  <c r="G1256" i="10"/>
  <c r="G1335" i="10"/>
  <c r="G1387" i="10"/>
  <c r="F1441" i="10"/>
  <c r="G1493" i="10"/>
  <c r="G1538" i="10"/>
  <c r="F1567" i="10"/>
  <c r="E1592" i="10"/>
  <c r="F1617" i="10"/>
  <c r="H1640" i="10"/>
  <c r="H1658" i="10"/>
  <c r="E1677" i="10"/>
  <c r="H1711" i="10"/>
  <c r="E1737" i="10"/>
  <c r="F1748" i="10"/>
  <c r="H1758" i="10"/>
  <c r="H1769" i="10"/>
  <c r="O1769" i="10" s="1"/>
  <c r="H1778" i="10"/>
  <c r="F1787" i="10"/>
  <c r="F1795" i="10"/>
  <c r="H1802" i="10"/>
  <c r="E1811" i="10"/>
  <c r="G1818" i="10"/>
  <c r="G1826" i="10"/>
  <c r="G1834" i="10"/>
  <c r="H1841" i="10"/>
  <c r="E1850" i="10"/>
  <c r="G1857" i="10"/>
  <c r="G1864" i="10"/>
  <c r="G1876" i="10"/>
  <c r="E1882" i="10"/>
  <c r="F1888" i="10"/>
  <c r="F1893" i="10"/>
  <c r="F1900" i="10"/>
  <c r="F1909" i="10"/>
  <c r="H1914" i="10"/>
  <c r="E1919" i="10"/>
  <c r="E1923" i="10"/>
  <c r="E1927" i="10"/>
  <c r="E1932" i="10"/>
  <c r="E1937" i="10"/>
  <c r="E1941" i="10"/>
  <c r="E1946" i="10"/>
  <c r="E1950" i="10"/>
  <c r="E1960" i="10"/>
  <c r="E1964" i="10"/>
  <c r="E1967" i="10"/>
  <c r="E1971" i="10"/>
  <c r="E1975" i="10"/>
  <c r="E1982" i="10"/>
  <c r="E1986" i="10"/>
  <c r="E1990" i="10"/>
  <c r="E1994" i="10"/>
  <c r="E1998" i="10"/>
  <c r="E2002" i="10"/>
  <c r="E2006" i="10"/>
  <c r="E2010" i="10"/>
  <c r="E2014" i="10"/>
  <c r="E2019" i="10"/>
  <c r="E2023" i="10"/>
  <c r="E2027" i="10"/>
  <c r="E2031" i="10"/>
  <c r="E2035" i="10"/>
  <c r="E2039" i="10"/>
  <c r="E2043" i="10"/>
  <c r="E2047" i="10"/>
  <c r="E2051" i="10"/>
  <c r="E2055" i="10"/>
  <c r="E2059" i="10"/>
  <c r="E2063" i="10"/>
  <c r="E2067" i="10"/>
  <c r="E2071" i="10"/>
  <c r="E2075" i="10"/>
  <c r="E2079" i="10"/>
  <c r="E2083" i="10"/>
  <c r="E2087" i="10"/>
  <c r="E2091" i="10"/>
  <c r="E2095" i="10"/>
  <c r="E2099" i="10"/>
  <c r="E2103" i="10"/>
  <c r="E2107" i="10"/>
  <c r="E2111" i="10"/>
  <c r="E2115" i="10"/>
  <c r="E2119" i="10"/>
  <c r="E2123" i="10"/>
  <c r="E2127" i="10"/>
  <c r="E2131" i="10"/>
  <c r="E2135" i="10"/>
  <c r="E2139" i="10"/>
  <c r="E2143" i="10"/>
  <c r="E2147" i="10"/>
  <c r="E2151" i="10"/>
  <c r="E2155" i="10"/>
  <c r="E2159" i="10"/>
  <c r="E2163" i="10"/>
  <c r="E2167" i="10"/>
  <c r="E2171" i="10"/>
  <c r="E2175" i="10"/>
  <c r="E2179" i="10"/>
  <c r="E2183" i="10"/>
  <c r="E2187" i="10"/>
  <c r="E2191" i="10"/>
  <c r="E2195" i="10"/>
  <c r="E2199" i="10"/>
  <c r="E2203" i="10"/>
  <c r="E2207" i="10"/>
  <c r="E2211" i="10"/>
  <c r="E2215" i="10"/>
  <c r="E2219" i="10"/>
  <c r="E2223" i="10"/>
  <c r="E2227" i="10"/>
  <c r="E2231" i="10"/>
  <c r="E2235" i="10"/>
  <c r="E2239" i="10"/>
  <c r="E2243" i="10"/>
  <c r="E2247" i="10"/>
  <c r="E2251" i="10"/>
  <c r="E2255" i="10"/>
  <c r="E2259" i="10"/>
  <c r="E2263" i="10"/>
  <c r="E2267" i="10"/>
  <c r="E2271" i="10"/>
  <c r="E2275" i="10"/>
  <c r="E2279" i="10"/>
  <c r="E2283" i="10"/>
  <c r="E2287" i="10"/>
  <c r="E2291" i="10"/>
  <c r="E2295" i="10"/>
  <c r="E2299" i="10"/>
  <c r="E2303" i="10"/>
  <c r="E2307" i="10"/>
  <c r="E2311" i="10"/>
  <c r="E2315" i="10"/>
  <c r="E2319" i="10"/>
  <c r="E2323" i="10"/>
  <c r="E2327" i="10"/>
  <c r="E2331" i="10"/>
  <c r="E2335" i="10"/>
  <c r="E2339" i="10"/>
  <c r="E2343" i="10"/>
  <c r="E2347" i="10"/>
  <c r="E2351" i="10"/>
  <c r="E2355" i="10"/>
  <c r="E2359" i="10"/>
  <c r="E2363" i="10"/>
  <c r="E2367" i="10"/>
  <c r="E2371" i="10"/>
  <c r="E2375" i="10"/>
  <c r="E2379" i="10"/>
  <c r="E2383" i="10"/>
  <c r="E2387" i="10"/>
  <c r="E2391" i="10"/>
  <c r="E2395" i="10"/>
  <c r="E2399" i="10"/>
  <c r="E2403" i="10"/>
  <c r="E2407" i="10"/>
  <c r="E2411" i="10"/>
  <c r="E2415" i="10"/>
  <c r="E2419" i="10"/>
  <c r="E2423" i="10"/>
  <c r="E2427" i="10"/>
  <c r="E2431" i="10"/>
  <c r="E2435" i="10"/>
  <c r="E2439" i="10"/>
  <c r="E2443" i="10"/>
  <c r="E2447" i="10"/>
  <c r="E2451" i="10"/>
  <c r="E2455" i="10"/>
  <c r="E2459" i="10"/>
  <c r="E2463" i="10"/>
  <c r="E2467" i="10"/>
  <c r="E2471" i="10"/>
  <c r="E2475" i="10"/>
  <c r="E2479" i="10"/>
  <c r="E2483" i="10"/>
  <c r="E2487" i="10"/>
  <c r="E2491" i="10"/>
  <c r="E2495" i="10"/>
  <c r="E2499" i="10"/>
  <c r="E2503" i="10"/>
  <c r="E2507" i="10"/>
  <c r="E2511" i="10"/>
  <c r="E2515" i="10"/>
  <c r="E2519" i="10"/>
  <c r="E2523" i="10"/>
  <c r="E2527" i="10"/>
  <c r="E2531" i="10"/>
  <c r="F458" i="10"/>
  <c r="E875" i="10"/>
  <c r="F1045" i="10"/>
  <c r="F1176" i="10"/>
  <c r="E1270" i="10"/>
  <c r="E1336" i="10"/>
  <c r="G1389" i="10"/>
  <c r="H1441" i="10"/>
  <c r="G1494" i="10"/>
  <c r="E1545" i="10"/>
  <c r="G1593" i="10"/>
  <c r="G1617" i="10"/>
  <c r="E1641" i="10"/>
  <c r="H1660" i="10"/>
  <c r="G1677" i="10"/>
  <c r="H1697" i="10"/>
  <c r="H1712" i="10"/>
  <c r="E1726" i="10"/>
  <c r="G1737" i="10"/>
  <c r="F1759" i="10"/>
  <c r="E1770" i="10"/>
  <c r="F1779" i="10"/>
  <c r="H1787" i="10"/>
  <c r="E1796" i="10"/>
  <c r="E1803" i="10"/>
  <c r="F1811" i="10"/>
  <c r="E1819" i="10"/>
  <c r="H1826" i="10"/>
  <c r="E1835" i="10"/>
  <c r="E1842" i="10"/>
  <c r="F1850" i="10"/>
  <c r="H1864" i="10"/>
  <c r="F1871" i="10"/>
  <c r="E1877" i="10"/>
  <c r="G1882" i="10"/>
  <c r="H1888" i="10"/>
  <c r="G1893" i="10"/>
  <c r="G1900" i="10"/>
  <c r="E1905" i="10"/>
  <c r="G1909" i="10"/>
  <c r="E1915" i="10"/>
  <c r="F1919" i="10"/>
  <c r="F1923" i="10"/>
  <c r="F1927" i="10"/>
  <c r="F1932" i="10"/>
  <c r="F1937" i="10"/>
  <c r="F1941" i="10"/>
  <c r="F1946" i="10"/>
  <c r="F1950" i="10"/>
  <c r="F1955" i="10"/>
  <c r="F1960" i="10"/>
  <c r="F1964" i="10"/>
  <c r="F1967" i="10"/>
  <c r="F1971" i="10"/>
  <c r="F1975" i="10"/>
  <c r="F1982" i="10"/>
  <c r="F1986" i="10"/>
  <c r="F1990" i="10"/>
  <c r="F1994" i="10"/>
  <c r="F1998" i="10"/>
  <c r="F2002" i="10"/>
  <c r="F2006" i="10"/>
  <c r="F2010" i="10"/>
  <c r="F2014" i="10"/>
  <c r="F2019" i="10"/>
  <c r="F2023" i="10"/>
  <c r="F2027" i="10"/>
  <c r="F2031" i="10"/>
  <c r="F2035" i="10"/>
  <c r="F2039" i="10"/>
  <c r="F2043" i="10"/>
  <c r="F2047" i="10"/>
  <c r="F2051" i="10"/>
  <c r="F2055" i="10"/>
  <c r="F2059" i="10"/>
  <c r="F2063" i="10"/>
  <c r="F2067" i="10"/>
  <c r="F2071" i="10"/>
  <c r="F2075" i="10"/>
  <c r="F2079" i="10"/>
  <c r="F2083" i="10"/>
  <c r="F2087" i="10"/>
  <c r="F2091" i="10"/>
  <c r="F2095" i="10"/>
  <c r="F2099" i="10"/>
  <c r="E476" i="10"/>
  <c r="G875" i="10"/>
  <c r="E1046" i="10"/>
  <c r="F1271" i="10"/>
  <c r="H1340" i="10"/>
  <c r="G1393" i="10"/>
  <c r="E1446" i="10"/>
  <c r="G1503" i="10"/>
  <c r="F1545" i="10"/>
  <c r="G1622" i="10"/>
  <c r="H1641" i="10"/>
  <c r="F1661" i="10"/>
  <c r="H1677" i="10"/>
  <c r="G1698" i="10"/>
  <c r="F1726" i="10"/>
  <c r="E1749" i="10"/>
  <c r="F1770" i="10"/>
  <c r="E1780" i="10"/>
  <c r="E1788" i="10"/>
  <c r="F1796" i="10"/>
  <c r="E1804" i="10"/>
  <c r="E1812" i="10"/>
  <c r="E1820" i="10"/>
  <c r="E1827" i="10"/>
  <c r="F1835" i="10"/>
  <c r="E1843" i="10"/>
  <c r="H1850" i="10"/>
  <c r="F1858" i="10"/>
  <c r="G1865" i="10"/>
  <c r="H1871" i="10"/>
  <c r="G1877" i="10"/>
  <c r="E1889" i="10"/>
  <c r="E1894" i="10"/>
  <c r="H1900" i="10"/>
  <c r="F1905" i="10"/>
  <c r="F1915" i="10"/>
  <c r="G1919" i="10"/>
  <c r="G1923" i="10"/>
  <c r="G1927" i="10"/>
  <c r="G1932" i="10"/>
  <c r="G1937" i="10"/>
  <c r="G1941" i="10"/>
  <c r="G1946" i="10"/>
  <c r="G1950" i="10"/>
  <c r="G1955" i="10"/>
  <c r="G1960" i="10"/>
  <c r="G1964" i="10"/>
  <c r="G1967" i="10"/>
  <c r="G1971" i="10"/>
  <c r="G1975" i="10"/>
  <c r="G1982" i="10"/>
  <c r="G1986" i="10"/>
  <c r="G1990" i="10"/>
  <c r="G1994" i="10"/>
  <c r="G1998" i="10"/>
  <c r="G2002" i="10"/>
  <c r="G2006" i="10"/>
  <c r="G2010" i="10"/>
  <c r="G2014" i="10"/>
  <c r="G2019" i="10"/>
  <c r="G2023" i="10"/>
  <c r="G2027" i="10"/>
  <c r="G2031" i="10"/>
  <c r="G2035" i="10"/>
  <c r="G2039" i="10"/>
  <c r="G2043" i="10"/>
  <c r="G2047" i="10"/>
  <c r="G2051" i="10"/>
  <c r="G2055" i="10"/>
  <c r="G2059" i="10"/>
  <c r="G2063" i="10"/>
  <c r="G2067" i="10"/>
  <c r="G2071" i="10"/>
  <c r="G2075" i="10"/>
  <c r="G2079" i="10"/>
  <c r="G2083" i="10"/>
  <c r="G2087" i="10"/>
  <c r="G2091" i="10"/>
  <c r="G2095" i="10"/>
  <c r="G2099" i="10"/>
  <c r="G2103" i="10"/>
  <c r="G2107" i="10"/>
  <c r="G2111" i="10"/>
  <c r="G2115" i="10"/>
  <c r="G2119" i="10"/>
  <c r="G2123" i="10"/>
  <c r="G2127" i="10"/>
  <c r="G2131" i="10"/>
  <c r="G2135" i="10"/>
  <c r="G2139" i="10"/>
  <c r="G2143" i="10"/>
  <c r="G2147" i="10"/>
  <c r="G2151" i="10"/>
  <c r="G2155" i="10"/>
  <c r="G2159" i="10"/>
  <c r="G2163" i="10"/>
  <c r="G2167" i="10"/>
  <c r="G2171" i="10"/>
  <c r="G2175" i="10"/>
  <c r="G2179" i="10"/>
  <c r="G2183" i="10"/>
  <c r="G2187" i="10"/>
  <c r="G2191" i="10"/>
  <c r="G2195" i="10"/>
  <c r="G2199" i="10"/>
  <c r="G2203" i="10"/>
  <c r="G2207" i="10"/>
  <c r="G2211" i="10"/>
  <c r="G2215" i="10"/>
  <c r="G2219" i="10"/>
  <c r="G2223" i="10"/>
  <c r="G2227" i="10"/>
  <c r="G2231" i="10"/>
  <c r="G2235" i="10"/>
  <c r="G2239" i="10"/>
  <c r="G2243" i="10"/>
  <c r="G2247" i="10"/>
  <c r="G2251" i="10"/>
  <c r="G2255" i="10"/>
  <c r="G2259" i="10"/>
  <c r="G2263" i="10"/>
  <c r="G2267" i="10"/>
  <c r="G2271" i="10"/>
  <c r="G2275" i="10"/>
  <c r="G2279" i="10"/>
  <c r="G2283" i="10"/>
  <c r="G2287" i="10"/>
  <c r="G2291" i="10"/>
  <c r="G2295" i="10"/>
  <c r="G2299" i="10"/>
  <c r="G2303" i="10"/>
  <c r="G2307" i="10"/>
  <c r="G2311" i="10"/>
  <c r="G2315" i="10"/>
  <c r="G2319" i="10"/>
  <c r="G2323" i="10"/>
  <c r="G2327" i="10"/>
  <c r="G2331" i="10"/>
  <c r="G2335" i="10"/>
  <c r="G2339" i="10"/>
  <c r="E493" i="10"/>
  <c r="E887" i="10"/>
  <c r="E1052" i="10"/>
  <c r="F1178" i="10"/>
  <c r="G1277" i="10"/>
  <c r="E1341" i="10"/>
  <c r="E1395" i="10"/>
  <c r="G1454" i="10"/>
  <c r="E1504" i="10"/>
  <c r="G1545" i="10"/>
  <c r="E1571" i="10"/>
  <c r="F1623" i="10"/>
  <c r="G1643" i="10"/>
  <c r="G1661" i="10"/>
  <c r="F1682" i="10"/>
  <c r="H1698" i="10"/>
  <c r="E1714" i="10"/>
  <c r="G1726" i="10"/>
  <c r="E1738" i="10"/>
  <c r="G1749" i="10"/>
  <c r="F1760" i="10"/>
  <c r="H1770" i="10"/>
  <c r="F1788" i="10"/>
  <c r="E1797" i="10"/>
  <c r="F1812" i="10"/>
  <c r="H1820" i="10"/>
  <c r="F1827" i="10"/>
  <c r="H1843" i="10"/>
  <c r="E1851" i="10"/>
  <c r="H1865" i="10"/>
  <c r="E1872" i="10"/>
  <c r="E1883" i="10"/>
  <c r="F1889" i="10"/>
  <c r="G1894" i="10"/>
  <c r="E1901" i="10"/>
  <c r="G1905" i="10"/>
  <c r="E1910" i="10"/>
  <c r="G1915" i="10"/>
  <c r="H1919" i="10"/>
  <c r="H1923" i="10"/>
  <c r="H1927" i="10"/>
  <c r="H1937" i="10"/>
  <c r="H1941" i="10"/>
  <c r="H1946" i="10"/>
  <c r="H1950" i="10"/>
  <c r="H1960" i="10"/>
  <c r="H1964" i="10"/>
  <c r="H1971" i="10"/>
  <c r="H1982" i="10"/>
  <c r="H1986" i="10"/>
  <c r="H1990" i="10"/>
  <c r="R1990" i="10" s="1"/>
  <c r="H1998" i="10"/>
  <c r="H2006" i="10"/>
  <c r="H2010" i="10"/>
  <c r="H2014" i="10"/>
  <c r="H2019" i="10"/>
  <c r="H2023" i="10"/>
  <c r="H2027" i="10"/>
  <c r="H2031" i="10"/>
  <c r="H2035" i="10"/>
  <c r="H2039" i="10"/>
  <c r="H2043" i="10"/>
  <c r="H2047" i="10"/>
  <c r="H2051" i="10"/>
  <c r="H2055" i="10"/>
  <c r="H2059" i="10"/>
  <c r="H2063" i="10"/>
  <c r="H2067" i="10"/>
  <c r="H2071" i="10"/>
  <c r="H2075" i="10"/>
  <c r="H2079" i="10"/>
  <c r="H2083" i="10"/>
  <c r="H2087" i="10"/>
  <c r="H578" i="10"/>
  <c r="E918" i="10"/>
  <c r="E1070" i="10"/>
  <c r="H1279" i="10"/>
  <c r="G1341" i="10"/>
  <c r="E1405" i="10"/>
  <c r="G1455" i="10"/>
  <c r="E1508" i="10"/>
  <c r="G1571" i="10"/>
  <c r="H1601" i="10"/>
  <c r="G1623" i="10"/>
  <c r="E1644" i="10"/>
  <c r="E1662" i="10"/>
  <c r="G1682" i="10"/>
  <c r="F1699" i="10"/>
  <c r="F1714" i="10"/>
  <c r="E1729" i="10"/>
  <c r="E1771" i="10"/>
  <c r="E1781" i="10"/>
  <c r="G1789" i="10"/>
  <c r="G1797" i="10"/>
  <c r="F1805" i="10"/>
  <c r="H1812" i="10"/>
  <c r="E1821" i="10"/>
  <c r="F1828" i="10"/>
  <c r="F1836" i="10"/>
  <c r="F1844" i="10"/>
  <c r="H1851" i="10"/>
  <c r="F1859" i="10"/>
  <c r="E1866" i="10"/>
  <c r="F1872" i="10"/>
  <c r="E1878" i="10"/>
  <c r="F1883" i="10"/>
  <c r="G1889" i="10"/>
  <c r="F1901" i="10"/>
  <c r="F1910" i="10"/>
  <c r="H1915" i="10"/>
  <c r="E1920" i="10"/>
  <c r="E1924" i="10"/>
  <c r="E1928" i="10"/>
  <c r="E1934" i="10"/>
  <c r="E1938" i="10"/>
  <c r="E1943" i="10"/>
  <c r="E1947" i="10"/>
  <c r="E1951" i="10"/>
  <c r="E1957" i="10"/>
  <c r="E1961" i="10"/>
  <c r="E1965" i="10"/>
  <c r="E1968" i="10"/>
  <c r="E1972" i="10"/>
  <c r="E1979" i="10"/>
  <c r="E1983" i="10"/>
  <c r="E1987" i="10"/>
  <c r="E1991" i="10"/>
  <c r="E1995" i="10"/>
  <c r="E1999" i="10"/>
  <c r="E2003" i="10"/>
  <c r="E2007" i="10"/>
  <c r="E2011" i="10"/>
  <c r="E2015" i="10"/>
  <c r="E2020" i="10"/>
  <c r="E2024" i="10"/>
  <c r="E2028" i="10"/>
  <c r="E2032" i="10"/>
  <c r="E2036" i="10"/>
  <c r="E2040" i="10"/>
  <c r="E2044" i="10"/>
  <c r="E2048" i="10"/>
  <c r="E2052" i="10"/>
  <c r="E2056" i="10"/>
  <c r="E2060" i="10"/>
  <c r="E2064" i="10"/>
  <c r="E2068" i="10"/>
  <c r="E2072" i="10"/>
  <c r="E2076" i="10"/>
  <c r="E2080" i="10"/>
  <c r="E2084" i="10"/>
  <c r="E2088" i="10"/>
  <c r="E2092" i="10"/>
  <c r="E2096" i="10"/>
  <c r="E2100" i="10"/>
  <c r="E2104" i="10"/>
  <c r="E2108" i="10"/>
  <c r="E2112" i="10"/>
  <c r="E2116" i="10"/>
  <c r="E2120" i="10"/>
  <c r="E2124" i="10"/>
  <c r="E2128" i="10"/>
  <c r="E2132" i="10"/>
  <c r="E2136" i="10"/>
  <c r="E2140" i="10"/>
  <c r="E2144" i="10"/>
  <c r="E2148" i="10"/>
  <c r="E2152" i="10"/>
  <c r="E2156" i="10"/>
  <c r="E2160" i="10"/>
  <c r="E2164" i="10"/>
  <c r="E2168" i="10"/>
  <c r="E2172" i="10"/>
  <c r="E2176" i="10"/>
  <c r="E2180" i="10"/>
  <c r="E2184" i="10"/>
  <c r="E2188" i="10"/>
  <c r="E2192" i="10"/>
  <c r="E2196" i="10"/>
  <c r="E2200" i="10"/>
  <c r="E2204" i="10"/>
  <c r="E2208" i="10"/>
  <c r="E2212" i="10"/>
  <c r="E2216" i="10"/>
  <c r="E2220" i="10"/>
  <c r="E2224" i="10"/>
  <c r="E2228" i="10"/>
  <c r="E2232" i="10"/>
  <c r="E2236" i="10"/>
  <c r="E2240" i="10"/>
  <c r="E2244" i="10"/>
  <c r="E2248" i="10"/>
  <c r="E2252" i="10"/>
  <c r="E2256" i="10"/>
  <c r="E2260" i="10"/>
  <c r="E2264" i="10"/>
  <c r="E2268" i="10"/>
  <c r="E2272" i="10"/>
  <c r="E2276" i="10"/>
  <c r="E2280" i="10"/>
  <c r="E2284" i="10"/>
  <c r="E2288" i="10"/>
  <c r="E2292" i="10"/>
  <c r="E2296" i="10"/>
  <c r="E2300" i="10"/>
  <c r="E2304" i="10"/>
  <c r="E2308" i="10"/>
  <c r="E2312" i="10"/>
  <c r="E2316" i="10"/>
  <c r="E2320" i="10"/>
  <c r="E2324" i="10"/>
  <c r="E2328" i="10"/>
  <c r="E2332" i="10"/>
  <c r="E2336" i="10"/>
  <c r="E2340" i="10"/>
  <c r="E2344" i="10"/>
  <c r="E2348" i="10"/>
  <c r="E2352" i="10"/>
  <c r="E2356" i="10"/>
  <c r="E2360" i="10"/>
  <c r="E2364" i="10"/>
  <c r="E2368" i="10"/>
  <c r="E2372" i="10"/>
  <c r="E2376" i="10"/>
  <c r="E2380" i="10"/>
  <c r="E2384" i="10"/>
  <c r="E2388" i="10"/>
  <c r="E2392" i="10"/>
  <c r="E2396" i="10"/>
  <c r="E2400" i="10"/>
  <c r="E2404" i="10"/>
  <c r="E2408" i="10"/>
  <c r="E2412" i="10"/>
  <c r="E2416" i="10"/>
  <c r="E2420" i="10"/>
  <c r="E2424" i="10"/>
  <c r="E2428" i="10"/>
  <c r="E2432" i="10"/>
  <c r="E2436" i="10"/>
  <c r="E2440" i="10"/>
  <c r="E2444" i="10"/>
  <c r="E2448" i="10"/>
  <c r="E2452" i="10"/>
  <c r="E2456" i="10"/>
  <c r="E2460" i="10"/>
  <c r="E2464" i="10"/>
  <c r="E2468" i="10"/>
  <c r="E2472" i="10"/>
  <c r="E2476" i="10"/>
  <c r="E2480" i="10"/>
  <c r="E2484" i="10"/>
  <c r="E2488" i="10"/>
  <c r="E2492" i="10"/>
  <c r="E2496" i="10"/>
  <c r="E2500" i="10"/>
  <c r="E2504" i="10"/>
  <c r="E2508" i="10"/>
  <c r="E2512" i="10"/>
  <c r="E2516" i="10"/>
  <c r="E2520" i="10"/>
  <c r="E2524" i="10"/>
  <c r="E2528" i="10"/>
  <c r="E2532" i="10"/>
  <c r="E2536" i="10"/>
  <c r="E2540" i="10"/>
  <c r="E2544" i="10"/>
  <c r="E2548" i="10"/>
  <c r="E2552" i="10"/>
  <c r="H613" i="10"/>
  <c r="F931" i="10"/>
  <c r="F1079" i="10"/>
  <c r="F1200" i="10"/>
  <c r="G1280" i="10"/>
  <c r="G1353" i="10"/>
  <c r="F1405" i="10"/>
  <c r="F1509" i="10"/>
  <c r="F1549" i="10"/>
  <c r="G1602" i="10"/>
  <c r="E1645" i="10"/>
  <c r="G1666" i="10"/>
  <c r="H1682" i="10"/>
  <c r="H1699" i="10"/>
  <c r="G1714" i="10"/>
  <c r="E1730" i="10"/>
  <c r="G1741" i="10"/>
  <c r="G1762" i="10"/>
  <c r="F1771" i="10"/>
  <c r="G1781" i="10"/>
  <c r="E1790" i="10"/>
  <c r="E1806" i="10"/>
  <c r="E1813" i="10"/>
  <c r="F1821" i="10"/>
  <c r="F1829" i="10"/>
  <c r="H1836" i="10"/>
  <c r="E1845" i="10"/>
  <c r="E1852" i="10"/>
  <c r="F1866" i="10"/>
  <c r="H1872" i="10"/>
  <c r="G1878" i="10"/>
  <c r="E1890" i="10"/>
  <c r="E1897" i="10"/>
  <c r="G1901" i="10"/>
  <c r="E1906" i="10"/>
  <c r="E1916" i="10"/>
  <c r="F1920" i="10"/>
  <c r="F1924" i="10"/>
  <c r="F1928" i="10"/>
  <c r="F1934" i="10"/>
  <c r="F1938" i="10"/>
  <c r="F1943" i="10"/>
  <c r="F1947" i="10"/>
  <c r="F1951" i="10"/>
  <c r="F1957" i="10"/>
  <c r="F1961" i="10"/>
  <c r="F1965" i="10"/>
  <c r="F1968" i="10"/>
  <c r="F1972" i="10"/>
  <c r="F1979" i="10"/>
  <c r="F1983" i="10"/>
  <c r="F1987" i="10"/>
  <c r="F1991" i="10"/>
  <c r="F1995" i="10"/>
  <c r="F1999" i="10"/>
  <c r="F2003" i="10"/>
  <c r="F2007" i="10"/>
  <c r="F2011" i="10"/>
  <c r="F2015" i="10"/>
  <c r="F2020" i="10"/>
  <c r="F2024" i="10"/>
  <c r="F2028" i="10"/>
  <c r="F2032" i="10"/>
  <c r="F2036" i="10"/>
  <c r="F2040" i="10"/>
  <c r="F2044" i="10"/>
  <c r="F2048" i="10"/>
  <c r="F2052" i="10"/>
  <c r="F2056" i="10"/>
  <c r="F2060" i="10"/>
  <c r="F2064" i="10"/>
  <c r="F2068" i="10"/>
  <c r="F2072" i="10"/>
  <c r="F2076" i="10"/>
  <c r="F2080" i="10"/>
  <c r="F2084" i="10"/>
  <c r="F2088" i="10"/>
  <c r="F2092" i="10"/>
  <c r="F2096" i="10"/>
  <c r="F2100" i="10"/>
  <c r="F2104" i="10"/>
  <c r="F2108" i="10"/>
  <c r="F2112" i="10"/>
  <c r="F2116" i="10"/>
  <c r="F2120" i="10"/>
  <c r="F2124" i="10"/>
  <c r="F2128" i="10"/>
  <c r="F2132" i="10"/>
  <c r="F2136" i="10"/>
  <c r="F2140" i="10"/>
  <c r="F2144" i="10"/>
  <c r="F2148" i="10"/>
  <c r="F2152" i="10"/>
  <c r="F2156" i="10"/>
  <c r="F2160" i="10"/>
  <c r="F2164" i="10"/>
  <c r="F2168" i="10"/>
  <c r="E614" i="10"/>
  <c r="G931" i="10"/>
  <c r="G1080" i="10"/>
  <c r="E1294" i="10"/>
  <c r="H1407" i="10"/>
  <c r="E1460" i="10"/>
  <c r="F1510" i="10"/>
  <c r="G1549" i="10"/>
  <c r="F1578" i="10"/>
  <c r="E1603" i="10"/>
  <c r="G1626" i="10"/>
  <c r="F1645" i="10"/>
  <c r="H1683" i="10"/>
  <c r="H1700" i="10"/>
  <c r="F1718" i="10"/>
  <c r="F1730" i="10"/>
  <c r="H1741" i="10"/>
  <c r="E1753" i="10"/>
  <c r="E1763" i="10"/>
  <c r="F1772" i="10"/>
  <c r="E1782" i="10"/>
  <c r="G1790" i="10"/>
  <c r="E1798" i="10"/>
  <c r="F1806" i="10"/>
  <c r="H1813" i="10"/>
  <c r="H1821" i="10"/>
  <c r="H1829" i="10"/>
  <c r="E1837" i="10"/>
  <c r="F1845" i="10"/>
  <c r="E1853" i="10"/>
  <c r="E1860" i="10"/>
  <c r="H1866" i="10"/>
  <c r="F1873" i="10"/>
  <c r="E1885" i="10"/>
  <c r="G1890" i="10"/>
  <c r="F1897" i="10"/>
  <c r="H1901" i="10"/>
  <c r="F1906" i="10"/>
  <c r="E1912" i="10"/>
  <c r="F1916" i="10"/>
  <c r="G1920" i="10"/>
  <c r="G1924" i="10"/>
  <c r="G1928" i="10"/>
  <c r="G1934" i="10"/>
  <c r="G1938" i="10"/>
  <c r="G1943" i="10"/>
  <c r="G1947" i="10"/>
  <c r="G1951" i="10"/>
  <c r="G1957" i="10"/>
  <c r="G1961" i="10"/>
  <c r="G1965" i="10"/>
  <c r="G1968" i="10"/>
  <c r="G1972" i="10"/>
  <c r="G1979" i="10"/>
  <c r="G1983" i="10"/>
  <c r="G1987" i="10"/>
  <c r="G1991" i="10"/>
  <c r="G1995" i="10"/>
  <c r="G1999" i="10"/>
  <c r="G2003" i="10"/>
  <c r="G2007" i="10"/>
  <c r="G2011" i="10"/>
  <c r="G2015" i="10"/>
  <c r="G2020" i="10"/>
  <c r="G2024" i="10"/>
  <c r="G2028" i="10"/>
  <c r="G2032" i="10"/>
  <c r="G2036" i="10"/>
  <c r="G2040" i="10"/>
  <c r="G2044" i="10"/>
  <c r="G2048" i="10"/>
  <c r="G2052" i="10"/>
  <c r="G2056" i="10"/>
  <c r="G2060" i="10"/>
  <c r="G2064" i="10"/>
  <c r="G2068" i="10"/>
  <c r="G2072" i="10"/>
  <c r="G2076" i="10"/>
  <c r="G2080" i="10"/>
  <c r="G2084" i="10"/>
  <c r="G636" i="10"/>
  <c r="H936" i="10"/>
  <c r="F1087" i="10"/>
  <c r="G1208" i="10"/>
  <c r="F1295" i="10"/>
  <c r="G1355" i="10"/>
  <c r="H1408" i="10"/>
  <c r="E1462" i="10"/>
  <c r="G1550" i="10"/>
  <c r="H1579" i="10"/>
  <c r="E1604" i="10"/>
  <c r="E1627" i="10"/>
  <c r="H1649" i="10"/>
  <c r="E1667" i="10"/>
  <c r="E1701" i="10"/>
  <c r="H1718" i="10"/>
  <c r="G1730" i="10"/>
  <c r="E1742" i="10"/>
  <c r="G1753" i="10"/>
  <c r="E1774" i="10"/>
  <c r="G1782" i="10"/>
  <c r="E1791" i="10"/>
  <c r="F1798" i="10"/>
  <c r="G1806" i="10"/>
  <c r="F1814" i="10"/>
  <c r="E1822" i="10"/>
  <c r="F1830" i="10"/>
  <c r="F1837" i="10"/>
  <c r="G1845" i="10"/>
  <c r="G1853" i="10"/>
  <c r="E1861" i="10"/>
  <c r="E1867" i="10"/>
  <c r="G1873" i="10"/>
  <c r="E1879" i="10"/>
  <c r="F1885" i="10"/>
  <c r="H1890" i="10"/>
  <c r="G1897" i="10"/>
  <c r="E1902" i="10"/>
  <c r="F1912" i="10"/>
  <c r="G1916" i="10"/>
  <c r="H1924" i="10"/>
  <c r="H1934" i="10"/>
  <c r="H1938" i="10"/>
  <c r="H1947" i="10"/>
  <c r="H1957" i="10"/>
  <c r="H1961" i="10"/>
  <c r="H1968" i="10"/>
  <c r="H1972" i="10"/>
  <c r="H1983" i="10"/>
  <c r="H1987" i="10"/>
  <c r="H1991" i="10"/>
  <c r="R1991" i="10" s="1"/>
  <c r="H1999" i="10"/>
  <c r="H2011" i="10"/>
  <c r="H2015" i="10"/>
  <c r="H2020" i="10"/>
  <c r="H2024" i="10"/>
  <c r="H2028" i="10"/>
  <c r="H2032" i="10"/>
  <c r="H2036" i="10"/>
  <c r="H2040" i="10"/>
  <c r="H2044" i="10"/>
  <c r="H2048" i="10"/>
  <c r="H2052" i="10"/>
  <c r="H2056" i="10"/>
  <c r="H2060" i="10"/>
  <c r="H2064" i="10"/>
  <c r="H2068" i="10"/>
  <c r="H2072" i="10"/>
  <c r="H2076" i="10"/>
  <c r="H2080" i="10"/>
  <c r="H2084" i="10"/>
  <c r="H2088" i="10"/>
  <c r="H2092" i="10"/>
  <c r="H2096" i="10"/>
  <c r="H2100" i="10"/>
  <c r="H2104" i="10"/>
  <c r="H2108" i="10"/>
  <c r="H2112" i="10"/>
  <c r="H2116" i="10"/>
  <c r="H2120" i="10"/>
  <c r="H2124" i="10"/>
  <c r="H2128" i="10"/>
  <c r="H2132" i="10"/>
  <c r="H2136" i="10"/>
  <c r="H2140" i="10"/>
  <c r="H2144" i="10"/>
  <c r="H2148" i="10"/>
  <c r="H2152" i="10"/>
  <c r="H2156" i="10"/>
  <c r="H2160" i="10"/>
  <c r="H2164" i="10"/>
  <c r="H2168" i="10"/>
  <c r="H2172" i="10"/>
  <c r="H2176" i="10"/>
  <c r="H2180" i="10"/>
  <c r="H2184" i="10"/>
  <c r="H2188" i="10"/>
  <c r="H2192" i="10"/>
  <c r="H2196" i="10"/>
  <c r="H2200" i="10"/>
  <c r="H2204" i="10"/>
  <c r="H2208" i="10"/>
  <c r="H2212" i="10"/>
  <c r="H2216" i="10"/>
  <c r="H2220" i="10"/>
  <c r="H2224" i="10"/>
  <c r="H2228" i="10"/>
  <c r="H2232" i="10"/>
  <c r="H2236" i="10"/>
  <c r="H2240" i="10"/>
  <c r="H2244" i="10"/>
  <c r="H2248" i="10"/>
  <c r="H2252" i="10"/>
  <c r="H2256" i="10"/>
  <c r="H2260" i="10"/>
  <c r="H2264" i="10"/>
  <c r="H2268" i="10"/>
  <c r="H2272" i="10"/>
  <c r="H2276" i="10"/>
  <c r="H2280" i="10"/>
  <c r="H2284" i="10"/>
  <c r="H2288" i="10"/>
  <c r="H2292" i="10"/>
  <c r="H2296" i="10"/>
  <c r="H2300" i="10"/>
  <c r="H2304" i="10"/>
  <c r="H2308" i="10"/>
  <c r="H2312" i="10"/>
  <c r="H2316" i="10"/>
  <c r="H2320" i="10"/>
  <c r="H2324" i="10"/>
  <c r="H2328" i="10"/>
  <c r="H2332" i="10"/>
  <c r="H2336" i="10"/>
  <c r="H2340" i="10"/>
  <c r="H2344" i="10"/>
  <c r="H2348" i="10"/>
  <c r="H2352" i="10"/>
  <c r="H2356" i="10"/>
  <c r="H2360" i="10"/>
  <c r="H2364" i="10"/>
  <c r="H2368" i="10"/>
  <c r="H2372" i="10"/>
  <c r="H2376" i="10"/>
  <c r="H2380" i="10"/>
  <c r="H2384" i="10"/>
  <c r="H2388" i="10"/>
  <c r="H2392" i="10"/>
  <c r="H2396" i="10"/>
  <c r="H2400" i="10"/>
  <c r="H2404" i="10"/>
  <c r="H2408" i="10"/>
  <c r="H2412" i="10"/>
  <c r="H2416" i="10"/>
  <c r="G699" i="10"/>
  <c r="G959" i="10"/>
  <c r="H1106" i="10"/>
  <c r="G1223" i="10"/>
  <c r="E1301" i="10"/>
  <c r="E1359" i="10"/>
  <c r="F1412" i="10"/>
  <c r="F729" i="10"/>
  <c r="G972" i="10"/>
  <c r="H1115" i="10"/>
  <c r="F1227" i="10"/>
  <c r="G1304" i="10"/>
  <c r="F1360" i="10"/>
  <c r="E1421" i="10"/>
  <c r="F1473" i="10"/>
  <c r="F1522" i="10"/>
  <c r="E1556" i="10"/>
  <c r="F1582" i="10"/>
  <c r="G1605" i="10"/>
  <c r="F1632" i="10"/>
  <c r="H1651" i="10"/>
  <c r="H1669" i="10"/>
  <c r="H1719" i="10"/>
  <c r="F1731" i="10"/>
  <c r="H1742" i="10"/>
  <c r="F1754" i="10"/>
  <c r="H1764" i="10"/>
  <c r="E1775" i="10"/>
  <c r="E1783" i="10"/>
  <c r="H1791" i="10"/>
  <c r="H1799" i="10"/>
  <c r="F1807" i="10"/>
  <c r="H1815" i="10"/>
  <c r="G1822" i="10"/>
  <c r="H1830" i="10"/>
  <c r="H1838" i="10"/>
  <c r="F1846" i="10"/>
  <c r="G1854" i="10"/>
  <c r="G1861" i="10"/>
  <c r="F1868" i="10"/>
  <c r="F1874" i="10"/>
  <c r="E1886" i="10"/>
  <c r="F1891" i="10"/>
  <c r="E1898" i="10"/>
  <c r="H1902" i="10"/>
  <c r="F1907" i="10"/>
  <c r="E1913" i="10"/>
  <c r="F1917" i="10"/>
  <c r="F1921" i="10"/>
  <c r="F1925" i="10"/>
  <c r="F1929" i="10"/>
  <c r="F1935" i="10"/>
  <c r="F813" i="10"/>
  <c r="F1149" i="10"/>
  <c r="E1253" i="10"/>
  <c r="E1323" i="10"/>
  <c r="G1376" i="10"/>
  <c r="F1489" i="10"/>
  <c r="F1535" i="10"/>
  <c r="F1233" i="10"/>
  <c r="F1427" i="10"/>
  <c r="F1658" i="10"/>
  <c r="G1705" i="10"/>
  <c r="F1732" i="10"/>
  <c r="H1757" i="10"/>
  <c r="E1778" i="10"/>
  <c r="F1800" i="10"/>
  <c r="E1817" i="10"/>
  <c r="G1833" i="10"/>
  <c r="E1854" i="10"/>
  <c r="E1869" i="10"/>
  <c r="E1881" i="10"/>
  <c r="E1893" i="10"/>
  <c r="G1907" i="10"/>
  <c r="E1918" i="10"/>
  <c r="G1926" i="10"/>
  <c r="E1935" i="10"/>
  <c r="F1944" i="10"/>
  <c r="F1952" i="10"/>
  <c r="F1958" i="10"/>
  <c r="F1973" i="10"/>
  <c r="F1984" i="10"/>
  <c r="F2000" i="10"/>
  <c r="F2008" i="10"/>
  <c r="F2016" i="10"/>
  <c r="F2021" i="10"/>
  <c r="F2029" i="10"/>
  <c r="F2037" i="10"/>
  <c r="F2045" i="10"/>
  <c r="F2053" i="10"/>
  <c r="F2061" i="10"/>
  <c r="F2069" i="10"/>
  <c r="F2077" i="10"/>
  <c r="F2085" i="10"/>
  <c r="H2091" i="10"/>
  <c r="E2098" i="10"/>
  <c r="G2104" i="10"/>
  <c r="E2110" i="10"/>
  <c r="H2115" i="10"/>
  <c r="H2121" i="10"/>
  <c r="F2127" i="10"/>
  <c r="G2133" i="10"/>
  <c r="H2138" i="10"/>
  <c r="F2145" i="10"/>
  <c r="G2150" i="10"/>
  <c r="E2157" i="10"/>
  <c r="F2162" i="10"/>
  <c r="G2168" i="10"/>
  <c r="H2173" i="10"/>
  <c r="H2178" i="10"/>
  <c r="G2184" i="10"/>
  <c r="H2189" i="10"/>
  <c r="H2194" i="10"/>
  <c r="G2200" i="10"/>
  <c r="H2205" i="10"/>
  <c r="H2210" i="10"/>
  <c r="G2216" i="10"/>
  <c r="H2221" i="10"/>
  <c r="H2226" i="10"/>
  <c r="G2232" i="10"/>
  <c r="H2237" i="10"/>
  <c r="H2242" i="10"/>
  <c r="G2248" i="10"/>
  <c r="H2253" i="10"/>
  <c r="H2258" i="10"/>
  <c r="G2264" i="10"/>
  <c r="H2269" i="10"/>
  <c r="H2274" i="10"/>
  <c r="G2280" i="10"/>
  <c r="H2285" i="10"/>
  <c r="H2290" i="10"/>
  <c r="G2296" i="10"/>
  <c r="H2301" i="10"/>
  <c r="H2306" i="10"/>
  <c r="G2312" i="10"/>
  <c r="H2317" i="10"/>
  <c r="H2322" i="10"/>
  <c r="G2328" i="10"/>
  <c r="H2333" i="10"/>
  <c r="H2338" i="10"/>
  <c r="F2344" i="10"/>
  <c r="F2349" i="10"/>
  <c r="E2354" i="10"/>
  <c r="H2358" i="10"/>
  <c r="H2363" i="10"/>
  <c r="E2369" i="10"/>
  <c r="H2373" i="10"/>
  <c r="G2378" i="10"/>
  <c r="G2383" i="10"/>
  <c r="G2388" i="10"/>
  <c r="G2393" i="10"/>
  <c r="F2398" i="10"/>
  <c r="F2403" i="10"/>
  <c r="F2408" i="10"/>
  <c r="F2413" i="10"/>
  <c r="G741" i="10"/>
  <c r="E1246" i="10"/>
  <c r="G1559" i="10"/>
  <c r="E1614" i="10"/>
  <c r="G1658" i="10"/>
  <c r="E1706" i="10"/>
  <c r="H1734" i="10"/>
  <c r="F1758" i="10"/>
  <c r="E1801" i="10"/>
  <c r="F1817" i="10"/>
  <c r="E1834" i="10"/>
  <c r="G1869" i="10"/>
  <c r="G1881" i="10"/>
  <c r="E1908" i="10"/>
  <c r="F1918" i="10"/>
  <c r="H1926" i="10"/>
  <c r="G1935" i="10"/>
  <c r="G1944" i="10"/>
  <c r="G1952" i="10"/>
  <c r="G1958" i="10"/>
  <c r="G1973" i="10"/>
  <c r="G1984" i="10"/>
  <c r="G2000" i="10"/>
  <c r="G2008" i="10"/>
  <c r="G2016" i="10"/>
  <c r="G2021" i="10"/>
  <c r="G2029" i="10"/>
  <c r="G2037" i="10"/>
  <c r="G2045" i="10"/>
  <c r="G2053" i="10"/>
  <c r="G2061" i="10"/>
  <c r="G2069" i="10"/>
  <c r="G2077" i="10"/>
  <c r="G2085" i="10"/>
  <c r="G2092" i="10"/>
  <c r="F2098" i="10"/>
  <c r="E2105" i="10"/>
  <c r="F2110" i="10"/>
  <c r="G2116" i="10"/>
  <c r="E2122" i="10"/>
  <c r="H2127" i="10"/>
  <c r="H2133" i="10"/>
  <c r="F2139" i="10"/>
  <c r="G2145" i="10"/>
  <c r="H2150" i="10"/>
  <c r="F2157" i="10"/>
  <c r="G2162" i="10"/>
  <c r="E2169" i="10"/>
  <c r="E2174" i="10"/>
  <c r="F2179" i="10"/>
  <c r="E2185" i="10"/>
  <c r="E2190" i="10"/>
  <c r="F2195" i="10"/>
  <c r="E2201" i="10"/>
  <c r="E2206" i="10"/>
  <c r="F2211" i="10"/>
  <c r="E2217" i="10"/>
  <c r="E2222" i="10"/>
  <c r="F2227" i="10"/>
  <c r="E2233" i="10"/>
  <c r="E2238" i="10"/>
  <c r="F2243" i="10"/>
  <c r="E2249" i="10"/>
  <c r="E2254" i="10"/>
  <c r="F2259" i="10"/>
  <c r="E2265" i="10"/>
  <c r="E2270" i="10"/>
  <c r="F2275" i="10"/>
  <c r="E2281" i="10"/>
  <c r="E2286" i="10"/>
  <c r="F2291" i="10"/>
  <c r="E2297" i="10"/>
  <c r="E2302" i="10"/>
  <c r="F2307" i="10"/>
  <c r="E2313" i="10"/>
  <c r="E2318" i="10"/>
  <c r="F2323" i="10"/>
  <c r="E2329" i="10"/>
  <c r="E2334" i="10"/>
  <c r="F2339" i="10"/>
  <c r="G2344" i="10"/>
  <c r="G2349" i="10"/>
  <c r="F2354" i="10"/>
  <c r="F2359" i="10"/>
  <c r="F2364" i="10"/>
  <c r="F2369" i="10"/>
  <c r="E2374" i="10"/>
  <c r="H2378" i="10"/>
  <c r="H2383" i="10"/>
  <c r="E2389" i="10"/>
  <c r="H2393" i="10"/>
  <c r="G2398" i="10"/>
  <c r="G2403" i="10"/>
  <c r="G2408" i="10"/>
  <c r="G2413" i="10"/>
  <c r="F2418" i="10"/>
  <c r="H2422" i="10"/>
  <c r="G2427" i="10"/>
  <c r="F2432" i="10"/>
  <c r="H2436" i="10"/>
  <c r="F2441" i="10"/>
  <c r="H2445" i="10"/>
  <c r="F2450" i="10"/>
  <c r="H2454" i="10"/>
  <c r="G2459" i="10"/>
  <c r="F2464" i="10"/>
  <c r="H2468" i="10"/>
  <c r="F2473" i="10"/>
  <c r="H2477" i="10"/>
  <c r="F2482" i="10"/>
  <c r="H2486" i="10"/>
  <c r="G2491" i="10"/>
  <c r="F2496" i="10"/>
  <c r="H2500" i="10"/>
  <c r="F2505" i="10"/>
  <c r="H2509" i="10"/>
  <c r="F2514" i="10"/>
  <c r="H2518" i="10"/>
  <c r="G2523" i="10"/>
  <c r="F2528" i="10"/>
  <c r="H2532" i="10"/>
  <c r="E2537" i="10"/>
  <c r="F2541" i="10"/>
  <c r="G2545" i="10"/>
  <c r="H2549" i="10"/>
  <c r="E2554" i="10"/>
  <c r="E2558" i="10"/>
  <c r="E2562" i="10"/>
  <c r="E2566" i="10"/>
  <c r="E2570" i="10"/>
  <c r="E2574" i="10"/>
  <c r="E2578" i="10"/>
  <c r="E2582" i="10"/>
  <c r="E2586" i="10"/>
  <c r="E2590" i="10"/>
  <c r="E2594" i="10"/>
  <c r="E2598" i="10"/>
  <c r="G789" i="10"/>
  <c r="F1251" i="10"/>
  <c r="G1439" i="10"/>
  <c r="H1559" i="10"/>
  <c r="G1614" i="10"/>
  <c r="H1668" i="10"/>
  <c r="G1706" i="10"/>
  <c r="F1735" i="10"/>
  <c r="G1758" i="10"/>
  <c r="E1784" i="10"/>
  <c r="G1801" i="10"/>
  <c r="G1817" i="10"/>
  <c r="F1838" i="10"/>
  <c r="E1855" i="10"/>
  <c r="E1870" i="10"/>
  <c r="F1898" i="10"/>
  <c r="F1908" i="10"/>
  <c r="G1918" i="10"/>
  <c r="E1929" i="10"/>
  <c r="H1935" i="10"/>
  <c r="H1958" i="10"/>
  <c r="H1984" i="10"/>
  <c r="H1992" i="10"/>
  <c r="R1992" i="10" s="1"/>
  <c r="H2000" i="10"/>
  <c r="H2016" i="10"/>
  <c r="H2021" i="10"/>
  <c r="H2029" i="10"/>
  <c r="H2037" i="10"/>
  <c r="H2045" i="10"/>
  <c r="H2053" i="10"/>
  <c r="H2061" i="10"/>
  <c r="H2069" i="10"/>
  <c r="H2077" i="10"/>
  <c r="H2085" i="10"/>
  <c r="E2093" i="10"/>
  <c r="G2098" i="10"/>
  <c r="F2105" i="10"/>
  <c r="G2110" i="10"/>
  <c r="E2117" i="10"/>
  <c r="F2122" i="10"/>
  <c r="G2128" i="10"/>
  <c r="E2134" i="10"/>
  <c r="H2139" i="10"/>
  <c r="H2145" i="10"/>
  <c r="F2151" i="10"/>
  <c r="G2157" i="10"/>
  <c r="H2162" i="10"/>
  <c r="F2169" i="10"/>
  <c r="F2174" i="10"/>
  <c r="H2179" i="10"/>
  <c r="F2185" i="10"/>
  <c r="F2190" i="10"/>
  <c r="H2195" i="10"/>
  <c r="F2201" i="10"/>
  <c r="F2206" i="10"/>
  <c r="H2211" i="10"/>
  <c r="F2217" i="10"/>
  <c r="F2222" i="10"/>
  <c r="H2227" i="10"/>
  <c r="F2233" i="10"/>
  <c r="F2238" i="10"/>
  <c r="H2243" i="10"/>
  <c r="F2249" i="10"/>
  <c r="F2254" i="10"/>
  <c r="H2259" i="10"/>
  <c r="F2265" i="10"/>
  <c r="F2270" i="10"/>
  <c r="H2275" i="10"/>
  <c r="F2281" i="10"/>
  <c r="F2286" i="10"/>
  <c r="H2291" i="10"/>
  <c r="F2297" i="10"/>
  <c r="F2302" i="10"/>
  <c r="H2307" i="10"/>
  <c r="F2313" i="10"/>
  <c r="F2318" i="10"/>
  <c r="H2323" i="10"/>
  <c r="F2329" i="10"/>
  <c r="F2334" i="10"/>
  <c r="H2339" i="10"/>
  <c r="E2345" i="10"/>
  <c r="H2349" i="10"/>
  <c r="G2354" i="10"/>
  <c r="G2359" i="10"/>
  <c r="G2364" i="10"/>
  <c r="G2369" i="10"/>
  <c r="F2374" i="10"/>
  <c r="F2379" i="10"/>
  <c r="F2384" i="10"/>
  <c r="F2389" i="10"/>
  <c r="E2394" i="10"/>
  <c r="H2398" i="10"/>
  <c r="H2403" i="10"/>
  <c r="E2409" i="10"/>
  <c r="H2413" i="10"/>
  <c r="G2418" i="10"/>
  <c r="F2423" i="10"/>
  <c r="H2427" i="10"/>
  <c r="G2432" i="10"/>
  <c r="E2437" i="10"/>
  <c r="G2441" i="10"/>
  <c r="E2446" i="10"/>
  <c r="G2450" i="10"/>
  <c r="F2455" i="10"/>
  <c r="H2459" i="10"/>
  <c r="G2464" i="10"/>
  <c r="E2469" i="10"/>
  <c r="G2473" i="10"/>
  <c r="E2478" i="10"/>
  <c r="G2482" i="10"/>
  <c r="F2487" i="10"/>
  <c r="H2491" i="10"/>
  <c r="G2496" i="10"/>
  <c r="E2501" i="10"/>
  <c r="G2505" i="10"/>
  <c r="E2510" i="10"/>
  <c r="G2514" i="10"/>
  <c r="F2519" i="10"/>
  <c r="H2523" i="10"/>
  <c r="G2528" i="10"/>
  <c r="E2533" i="10"/>
  <c r="F2537" i="10"/>
  <c r="G2541" i="10"/>
  <c r="H2545" i="10"/>
  <c r="E2550" i="10"/>
  <c r="F2554" i="10"/>
  <c r="F2558" i="10"/>
  <c r="F2562" i="10"/>
  <c r="F2566" i="10"/>
  <c r="F2570" i="10"/>
  <c r="F2574" i="10"/>
  <c r="F2578" i="10"/>
  <c r="F2582" i="10"/>
  <c r="H808" i="10"/>
  <c r="F1253" i="10"/>
  <c r="E1472" i="10"/>
  <c r="E1560" i="10"/>
  <c r="E1670" i="10"/>
  <c r="E1707" i="10"/>
  <c r="H1735" i="10"/>
  <c r="F1764" i="10"/>
  <c r="H1801" i="10"/>
  <c r="H1817" i="10"/>
  <c r="F1839" i="10"/>
  <c r="F1870" i="10"/>
  <c r="G1885" i="10"/>
  <c r="H1898" i="10"/>
  <c r="G1908" i="10"/>
  <c r="H1918" i="10"/>
  <c r="G1929" i="10"/>
  <c r="E1936" i="10"/>
  <c r="E1945" i="10"/>
  <c r="E1953" i="10"/>
  <c r="E1959" i="10"/>
  <c r="E1966" i="10"/>
  <c r="E1974" i="10"/>
  <c r="E1985" i="10"/>
  <c r="E1993" i="10"/>
  <c r="E2001" i="10"/>
  <c r="E2009" i="10"/>
  <c r="E2017" i="10"/>
  <c r="E2022" i="10"/>
  <c r="E2030" i="10"/>
  <c r="E2038" i="10"/>
  <c r="E2046" i="10"/>
  <c r="E2054" i="10"/>
  <c r="E2062" i="10"/>
  <c r="E2070" i="10"/>
  <c r="E2078" i="10"/>
  <c r="E2086" i="10"/>
  <c r="F2093" i="10"/>
  <c r="H2098" i="10"/>
  <c r="G2105" i="10"/>
  <c r="H2110" i="10"/>
  <c r="F2117" i="10"/>
  <c r="G2122" i="10"/>
  <c r="E2129" i="10"/>
  <c r="F2134" i="10"/>
  <c r="G2140" i="10"/>
  <c r="E2146" i="10"/>
  <c r="H2151" i="10"/>
  <c r="H2157" i="10"/>
  <c r="F2163" i="10"/>
  <c r="G2169" i="10"/>
  <c r="G2174" i="10"/>
  <c r="F2180" i="10"/>
  <c r="G2185" i="10"/>
  <c r="G2190" i="10"/>
  <c r="F2196" i="10"/>
  <c r="G2201" i="10"/>
  <c r="G2206" i="10"/>
  <c r="F2212" i="10"/>
  <c r="G2217" i="10"/>
  <c r="G2222" i="10"/>
  <c r="F2228" i="10"/>
  <c r="G2233" i="10"/>
  <c r="G2238" i="10"/>
  <c r="F2244" i="10"/>
  <c r="G2249" i="10"/>
  <c r="G2254" i="10"/>
  <c r="F2260" i="10"/>
  <c r="G2265" i="10"/>
  <c r="G2270" i="10"/>
  <c r="F2276" i="10"/>
  <c r="G2281" i="10"/>
  <c r="G2286" i="10"/>
  <c r="F2292" i="10"/>
  <c r="G2297" i="10"/>
  <c r="G2302" i="10"/>
  <c r="F2308" i="10"/>
  <c r="G2313" i="10"/>
  <c r="G2318" i="10"/>
  <c r="F2324" i="10"/>
  <c r="G2329" i="10"/>
  <c r="F1305" i="10"/>
  <c r="G1474" i="10"/>
  <c r="E1561" i="10"/>
  <c r="F1627" i="10"/>
  <c r="F1670" i="10"/>
  <c r="F1707" i="10"/>
  <c r="F1736" i="10"/>
  <c r="G1765" i="10"/>
  <c r="G1785" i="10"/>
  <c r="F1802" i="10"/>
  <c r="F1822" i="10"/>
  <c r="E1840" i="10"/>
  <c r="F1856" i="10"/>
  <c r="G1870" i="10"/>
  <c r="G1886" i="10"/>
  <c r="E1899" i="10"/>
  <c r="E1921" i="10"/>
  <c r="F1936" i="10"/>
  <c r="F1945" i="10"/>
  <c r="F1953" i="10"/>
  <c r="F1959" i="10"/>
  <c r="F1966" i="10"/>
  <c r="F1974" i="10"/>
  <c r="F1985" i="10"/>
  <c r="F1993" i="10"/>
  <c r="F2001" i="10"/>
  <c r="F2009" i="10"/>
  <c r="F2017" i="10"/>
  <c r="F2022" i="10"/>
  <c r="F2030" i="10"/>
  <c r="F2038" i="10"/>
  <c r="F2046" i="10"/>
  <c r="F2054" i="10"/>
  <c r="F2062" i="10"/>
  <c r="F2070" i="10"/>
  <c r="F2078" i="10"/>
  <c r="F2086" i="10"/>
  <c r="G2093" i="10"/>
  <c r="H2099" i="10"/>
  <c r="H2105" i="10"/>
  <c r="F2111" i="10"/>
  <c r="G2117" i="10"/>
  <c r="H2122" i="10"/>
  <c r="F2129" i="10"/>
  <c r="G2134" i="10"/>
  <c r="E2141" i="10"/>
  <c r="F2146" i="10"/>
  <c r="G2152" i="10"/>
  <c r="E2158" i="10"/>
  <c r="H2163" i="10"/>
  <c r="H2169" i="10"/>
  <c r="H2174" i="10"/>
  <c r="G2180" i="10"/>
  <c r="H2185" i="10"/>
  <c r="H2190" i="10"/>
  <c r="G2196" i="10"/>
  <c r="H2201" i="10"/>
  <c r="H2206" i="10"/>
  <c r="G2212" i="10"/>
  <c r="H2217" i="10"/>
  <c r="H2222" i="10"/>
  <c r="G2228" i="10"/>
  <c r="H2233" i="10"/>
  <c r="H2238" i="10"/>
  <c r="G2244" i="10"/>
  <c r="H2249" i="10"/>
  <c r="H2254" i="10"/>
  <c r="G2260" i="10"/>
  <c r="H2265" i="10"/>
  <c r="H2270" i="10"/>
  <c r="G2276" i="10"/>
  <c r="H2281" i="10"/>
  <c r="H2286" i="10"/>
  <c r="G2292" i="10"/>
  <c r="H2297" i="10"/>
  <c r="H2302" i="10"/>
  <c r="G2308" i="10"/>
  <c r="H2313" i="10"/>
  <c r="H2318" i="10"/>
  <c r="G2324" i="10"/>
  <c r="G1320" i="10"/>
  <c r="E1478" i="10"/>
  <c r="E1567" i="10"/>
  <c r="F1674" i="10"/>
  <c r="G1742" i="10"/>
  <c r="H1765" i="10"/>
  <c r="E1786" i="10"/>
  <c r="G1802" i="10"/>
  <c r="F1823" i="10"/>
  <c r="F1840" i="10"/>
  <c r="H1873" i="10"/>
  <c r="H1886" i="10"/>
  <c r="F1899" i="10"/>
  <c r="E1909" i="10"/>
  <c r="G1921" i="10"/>
  <c r="E1930" i="10"/>
  <c r="G1936" i="10"/>
  <c r="G1945" i="10"/>
  <c r="G1953" i="10"/>
  <c r="G1959" i="10"/>
  <c r="G1966" i="10"/>
  <c r="G1974" i="10"/>
  <c r="G1985" i="10"/>
  <c r="G1993" i="10"/>
  <c r="G2001" i="10"/>
  <c r="G2009" i="10"/>
  <c r="G2017" i="10"/>
  <c r="G2022" i="10"/>
  <c r="G2030" i="10"/>
  <c r="G2038" i="10"/>
  <c r="G2046" i="10"/>
  <c r="G2054" i="10"/>
  <c r="G2062" i="10"/>
  <c r="G2070" i="10"/>
  <c r="G2078" i="10"/>
  <c r="G2086" i="10"/>
  <c r="H2093" i="10"/>
  <c r="G2100" i="10"/>
  <c r="E2106" i="10"/>
  <c r="H2111" i="10"/>
  <c r="H2117" i="10"/>
  <c r="F2123" i="10"/>
  <c r="G2129" i="10"/>
  <c r="H2134" i="10"/>
  <c r="F2141" i="10"/>
  <c r="G2146" i="10"/>
  <c r="E2153" i="10"/>
  <c r="F2158" i="10"/>
  <c r="G2164" i="10"/>
  <c r="E2170" i="10"/>
  <c r="E975" i="10"/>
  <c r="H1320" i="10"/>
  <c r="G1480" i="10"/>
  <c r="E1580" i="10"/>
  <c r="E1633" i="10"/>
  <c r="E1675" i="10"/>
  <c r="F1711" i="10"/>
  <c r="E1743" i="10"/>
  <c r="E1766" i="10"/>
  <c r="F1786" i="10"/>
  <c r="E1807" i="10"/>
  <c r="F1824" i="10"/>
  <c r="H1840" i="10"/>
  <c r="E1857" i="10"/>
  <c r="G1874" i="10"/>
  <c r="E1887" i="10"/>
  <c r="G1899" i="10"/>
  <c r="G1912" i="10"/>
  <c r="F1930" i="10"/>
  <c r="H1936" i="10"/>
  <c r="H1959" i="10"/>
  <c r="H1985" i="10"/>
  <c r="H2009" i="10"/>
  <c r="H2017" i="10"/>
  <c r="H2022" i="10"/>
  <c r="H2030" i="10"/>
  <c r="H2038" i="10"/>
  <c r="H2046" i="10"/>
  <c r="H2054" i="10"/>
  <c r="H2062" i="10"/>
  <c r="H2070" i="10"/>
  <c r="H2078" i="10"/>
  <c r="H2086" i="10"/>
  <c r="E2094" i="10"/>
  <c r="E2101" i="10"/>
  <c r="F2106" i="10"/>
  <c r="G2112" i="10"/>
  <c r="E2118" i="10"/>
  <c r="H2123" i="10"/>
  <c r="H2129" i="10"/>
  <c r="F2135" i="10"/>
  <c r="G2141" i="10"/>
  <c r="H2146" i="10"/>
  <c r="F2153" i="10"/>
  <c r="G2158" i="10"/>
  <c r="E2165" i="10"/>
  <c r="F2170" i="10"/>
  <c r="H2175" i="10"/>
  <c r="F2181" i="10"/>
  <c r="F2186" i="10"/>
  <c r="H2191" i="10"/>
  <c r="F2197" i="10"/>
  <c r="F2202" i="10"/>
  <c r="H2207" i="10"/>
  <c r="F2213" i="10"/>
  <c r="F2218" i="10"/>
  <c r="H2223" i="10"/>
  <c r="F2229" i="10"/>
  <c r="F2234" i="10"/>
  <c r="H2239" i="10"/>
  <c r="F2245" i="10"/>
  <c r="F2250" i="10"/>
  <c r="H2255" i="10"/>
  <c r="F2261" i="10"/>
  <c r="F2266" i="10"/>
  <c r="H2271" i="10"/>
  <c r="F2277" i="10"/>
  <c r="F2282" i="10"/>
  <c r="H2287" i="10"/>
  <c r="F2293" i="10"/>
  <c r="F2298" i="10"/>
  <c r="H2303" i="10"/>
  <c r="F2309" i="10"/>
  <c r="F2314" i="10"/>
  <c r="H2319" i="10"/>
  <c r="F2325" i="10"/>
  <c r="F2330" i="10"/>
  <c r="H2335" i="10"/>
  <c r="F2341" i="10"/>
  <c r="E2346" i="10"/>
  <c r="H2350" i="10"/>
  <c r="H2355" i="10"/>
  <c r="E2361" i="10"/>
  <c r="H2365" i="10"/>
  <c r="G2370" i="10"/>
  <c r="G2375" i="10"/>
  <c r="G2380" i="10"/>
  <c r="G2385" i="10"/>
  <c r="F2390" i="10"/>
  <c r="F2395" i="10"/>
  <c r="F2400" i="10"/>
  <c r="F2405" i="10"/>
  <c r="E2410" i="10"/>
  <c r="H2414" i="10"/>
  <c r="H2419" i="10"/>
  <c r="G2424" i="10"/>
  <c r="E2429" i="10"/>
  <c r="G2433" i="10"/>
  <c r="E2438" i="10"/>
  <c r="G2442" i="10"/>
  <c r="F2447" i="10"/>
  <c r="H2451" i="10"/>
  <c r="G2456" i="10"/>
  <c r="E2461" i="10"/>
  <c r="G2465" i="10"/>
  <c r="E2470" i="10"/>
  <c r="G2474" i="10"/>
  <c r="F2479" i="10"/>
  <c r="H2483" i="10"/>
  <c r="G2488" i="10"/>
  <c r="E2493" i="10"/>
  <c r="G2497" i="10"/>
  <c r="E2502" i="10"/>
  <c r="G2506" i="10"/>
  <c r="F2511" i="10"/>
  <c r="H2515" i="10"/>
  <c r="G2520" i="10"/>
  <c r="E2525" i="10"/>
  <c r="G2529" i="10"/>
  <c r="E2534" i="10"/>
  <c r="F2538" i="10"/>
  <c r="G2542" i="10"/>
  <c r="H2546" i="10"/>
  <c r="E2551" i="10"/>
  <c r="F2555" i="10"/>
  <c r="F2559" i="10"/>
  <c r="F2563" i="10"/>
  <c r="F2567" i="10"/>
  <c r="F2571" i="10"/>
  <c r="F2575" i="10"/>
  <c r="F2579" i="10"/>
  <c r="F2583" i="10"/>
  <c r="F2587" i="10"/>
  <c r="F2591" i="10"/>
  <c r="F2595" i="10"/>
  <c r="F2599" i="10"/>
  <c r="F2603" i="10"/>
  <c r="F2607" i="10"/>
  <c r="F2611" i="10"/>
  <c r="F2615" i="10"/>
  <c r="F2619" i="10"/>
  <c r="F2623" i="10"/>
  <c r="F2627" i="10"/>
  <c r="F2631" i="10"/>
  <c r="F2635" i="10"/>
  <c r="F2639" i="10"/>
  <c r="F2643" i="10"/>
  <c r="F2647" i="10"/>
  <c r="F2651" i="10"/>
  <c r="F2655" i="10"/>
  <c r="F2659" i="10"/>
  <c r="F2663" i="10"/>
  <c r="F2667" i="10"/>
  <c r="F2671" i="10"/>
  <c r="F2675" i="10"/>
  <c r="F2679" i="10"/>
  <c r="F2683" i="10"/>
  <c r="F2687" i="10"/>
  <c r="F2691" i="10"/>
  <c r="F2695" i="10"/>
  <c r="F2699" i="10"/>
  <c r="F1013" i="10"/>
  <c r="G1368" i="10"/>
  <c r="F1518" i="10"/>
  <c r="E1583" i="10"/>
  <c r="E1635" i="10"/>
  <c r="E1685" i="10"/>
  <c r="H1720" i="10"/>
  <c r="H1746" i="10"/>
  <c r="E1769" i="10"/>
  <c r="H1792" i="10"/>
  <c r="E1809" i="10"/>
  <c r="E1846" i="10"/>
  <c r="F1862" i="10"/>
  <c r="H1875" i="10"/>
  <c r="E1888" i="10"/>
  <c r="E1903" i="10"/>
  <c r="H1913" i="10"/>
  <c r="G1922" i="10"/>
  <c r="G1939" i="10"/>
  <c r="G1948" i="10"/>
  <c r="G1962" i="10"/>
  <c r="G1969" i="10"/>
  <c r="G1980" i="10"/>
  <c r="G1988" i="10"/>
  <c r="G1996" i="10"/>
  <c r="G2004" i="10"/>
  <c r="G2012" i="10"/>
  <c r="G2025" i="10"/>
  <c r="G2033" i="10"/>
  <c r="G2041" i="10"/>
  <c r="G2049" i="10"/>
  <c r="G2057" i="10"/>
  <c r="G2065" i="10"/>
  <c r="G2073" i="10"/>
  <c r="G2081" i="10"/>
  <c r="F2089" i="10"/>
  <c r="H2094" i="10"/>
  <c r="H2101" i="10"/>
  <c r="F2107" i="10"/>
  <c r="G2113" i="10"/>
  <c r="H2118" i="10"/>
  <c r="F2125" i="10"/>
  <c r="G2130" i="10"/>
  <c r="E2137" i="10"/>
  <c r="F2142" i="10"/>
  <c r="G2148" i="10"/>
  <c r="E2154" i="10"/>
  <c r="H2159" i="10"/>
  <c r="H2165" i="10"/>
  <c r="F2171" i="10"/>
  <c r="E2177" i="10"/>
  <c r="E2182" i="10"/>
  <c r="F2187" i="10"/>
  <c r="E2193" i="10"/>
  <c r="E2198" i="10"/>
  <c r="F2203" i="10"/>
  <c r="E2209" i="10"/>
  <c r="E2214" i="10"/>
  <c r="F2219" i="10"/>
  <c r="E2225" i="10"/>
  <c r="E2230" i="10"/>
  <c r="F2235" i="10"/>
  <c r="E2241" i="10"/>
  <c r="E2246" i="10"/>
  <c r="F2251" i="10"/>
  <c r="E2257" i="10"/>
  <c r="E2262" i="10"/>
  <c r="F2267" i="10"/>
  <c r="E2273" i="10"/>
  <c r="E2278" i="10"/>
  <c r="F2283" i="10"/>
  <c r="E2289" i="10"/>
  <c r="E2294" i="10"/>
  <c r="F2299" i="10"/>
  <c r="E2305" i="10"/>
  <c r="E2310" i="10"/>
  <c r="F2315" i="10"/>
  <c r="F1116" i="10"/>
  <c r="F1372" i="10"/>
  <c r="H1522" i="10"/>
  <c r="E1636" i="10"/>
  <c r="E1690" i="10"/>
  <c r="E1721" i="10"/>
  <c r="E1747" i="10"/>
  <c r="G1774" i="10"/>
  <c r="E1793" i="10"/>
  <c r="G1809" i="10"/>
  <c r="E1826" i="10"/>
  <c r="G1846" i="10"/>
  <c r="G1862" i="10"/>
  <c r="E1876" i="10"/>
  <c r="E1891" i="10"/>
  <c r="F1903" i="10"/>
  <c r="E1914" i="10"/>
  <c r="H1939" i="10"/>
  <c r="H1948" i="10"/>
  <c r="H1962" i="10"/>
  <c r="H1969" i="10"/>
  <c r="H1988" i="10"/>
  <c r="H1996" i="10"/>
  <c r="H2012" i="10"/>
  <c r="H2025" i="10"/>
  <c r="H2033" i="10"/>
  <c r="H2041" i="10"/>
  <c r="H2049" i="10"/>
  <c r="H2057" i="10"/>
  <c r="H2065" i="10"/>
  <c r="H2073" i="10"/>
  <c r="H2081" i="10"/>
  <c r="G2089" i="10"/>
  <c r="H2095" i="10"/>
  <c r="E2102" i="10"/>
  <c r="H2107" i="10"/>
  <c r="H2113" i="10"/>
  <c r="F2119" i="10"/>
  <c r="G2125" i="10"/>
  <c r="H2130" i="10"/>
  <c r="F2137" i="10"/>
  <c r="G2142" i="10"/>
  <c r="E2149" i="10"/>
  <c r="F2154" i="10"/>
  <c r="G2160" i="10"/>
  <c r="E2166" i="10"/>
  <c r="H2171" i="10"/>
  <c r="F2177" i="10"/>
  <c r="F2182" i="10"/>
  <c r="H2187" i="10"/>
  <c r="F2193" i="10"/>
  <c r="F2198" i="10"/>
  <c r="H2203" i="10"/>
  <c r="F2209" i="10"/>
  <c r="F2214" i="10"/>
  <c r="H2219" i="10"/>
  <c r="F2225" i="10"/>
  <c r="F2230" i="10"/>
  <c r="H2235" i="10"/>
  <c r="F2241" i="10"/>
  <c r="F2246" i="10"/>
  <c r="H2251" i="10"/>
  <c r="F2257" i="10"/>
  <c r="F2262" i="10"/>
  <c r="H2267" i="10"/>
  <c r="F2273" i="10"/>
  <c r="F2278" i="10"/>
  <c r="H2283" i="10"/>
  <c r="F2289" i="10"/>
  <c r="F2294" i="10"/>
  <c r="H2299" i="10"/>
  <c r="F2305" i="10"/>
  <c r="F2310" i="10"/>
  <c r="H2315" i="10"/>
  <c r="F2321" i="10"/>
  <c r="F2326" i="10"/>
  <c r="H2331" i="10"/>
  <c r="F2337" i="10"/>
  <c r="H996" i="10"/>
  <c r="F1526" i="10"/>
  <c r="E1653" i="10"/>
  <c r="H1731" i="10"/>
  <c r="F1791" i="10"/>
  <c r="F1831" i="10"/>
  <c r="H1867" i="10"/>
  <c r="E1900" i="10"/>
  <c r="E1925" i="10"/>
  <c r="G1940" i="10"/>
  <c r="E1958" i="10"/>
  <c r="F1980" i="10"/>
  <c r="F1997" i="10"/>
  <c r="H2013" i="10"/>
  <c r="E2033" i="10"/>
  <c r="E2050" i="10"/>
  <c r="G2066" i="10"/>
  <c r="E2085" i="10"/>
  <c r="G2101" i="10"/>
  <c r="F2114" i="10"/>
  <c r="G2126" i="10"/>
  <c r="H2141" i="10"/>
  <c r="G2154" i="10"/>
  <c r="H2166" i="10"/>
  <c r="F2178" i="10"/>
  <c r="F2189" i="10"/>
  <c r="H2199" i="10"/>
  <c r="F2210" i="10"/>
  <c r="F2221" i="10"/>
  <c r="H2231" i="10"/>
  <c r="F2242" i="10"/>
  <c r="F2253" i="10"/>
  <c r="H2263" i="10"/>
  <c r="F2274" i="10"/>
  <c r="F2285" i="10"/>
  <c r="H2295" i="10"/>
  <c r="F2306" i="10"/>
  <c r="F2317" i="10"/>
  <c r="H2326" i="10"/>
  <c r="F2335" i="10"/>
  <c r="G2342" i="10"/>
  <c r="E2349" i="10"/>
  <c r="F2356" i="10"/>
  <c r="F2362" i="10"/>
  <c r="G2368" i="10"/>
  <c r="H2375" i="10"/>
  <c r="E2382" i="10"/>
  <c r="F2388" i="10"/>
  <c r="G2395" i="10"/>
  <c r="H2401" i="10"/>
  <c r="H2407" i="10"/>
  <c r="F2415" i="10"/>
  <c r="E2421" i="10"/>
  <c r="F2426" i="10"/>
  <c r="H2431" i="10"/>
  <c r="H2437" i="10"/>
  <c r="G2443" i="10"/>
  <c r="E2449" i="10"/>
  <c r="F2454" i="10"/>
  <c r="G2460" i="10"/>
  <c r="E2466" i="10"/>
  <c r="G2471" i="10"/>
  <c r="E2477" i="10"/>
  <c r="H2482" i="10"/>
  <c r="H2488" i="10"/>
  <c r="E2494" i="10"/>
  <c r="G2499" i="10"/>
  <c r="E2505" i="10"/>
  <c r="H2510" i="10"/>
  <c r="H2516" i="10"/>
  <c r="E2522" i="10"/>
  <c r="G2527" i="10"/>
  <c r="G2533" i="10"/>
  <c r="H2538" i="10"/>
  <c r="H2543" i="10"/>
  <c r="E2549" i="10"/>
  <c r="G2554" i="10"/>
  <c r="G2559" i="10"/>
  <c r="F2564" i="10"/>
  <c r="E2569" i="10"/>
  <c r="H2573" i="10"/>
  <c r="E2579" i="10"/>
  <c r="E2584" i="10"/>
  <c r="G2588" i="10"/>
  <c r="E2593" i="10"/>
  <c r="G2597" i="10"/>
  <c r="E2602" i="10"/>
  <c r="F2606" i="10"/>
  <c r="G2610" i="10"/>
  <c r="H2614" i="10"/>
  <c r="E2619" i="10"/>
  <c r="G2623" i="10"/>
  <c r="H2627" i="10"/>
  <c r="E2632" i="10"/>
  <c r="F2636" i="10"/>
  <c r="G2640" i="10"/>
  <c r="H2644" i="10"/>
  <c r="E2649" i="10"/>
  <c r="F2653" i="10"/>
  <c r="G2657" i="10"/>
  <c r="H2661" i="10"/>
  <c r="E2666" i="10"/>
  <c r="F2670" i="10"/>
  <c r="G2674" i="10"/>
  <c r="H2678" i="10"/>
  <c r="E2683" i="10"/>
  <c r="G2687" i="10"/>
  <c r="H2691" i="10"/>
  <c r="E2696" i="10"/>
  <c r="F2700" i="10"/>
  <c r="F2704" i="10"/>
  <c r="F2708" i="10"/>
  <c r="F2712" i="10"/>
  <c r="F2716" i="10"/>
  <c r="F2720" i="10"/>
  <c r="F2724" i="10"/>
  <c r="F2728" i="10"/>
  <c r="F2732" i="10"/>
  <c r="F2736" i="10"/>
  <c r="F2740" i="10"/>
  <c r="F2744" i="10"/>
  <c r="F2748" i="10"/>
  <c r="F2752" i="10"/>
  <c r="F2756" i="10"/>
  <c r="F2760" i="10"/>
  <c r="F2764" i="10"/>
  <c r="F2768" i="10"/>
  <c r="F2772" i="10"/>
  <c r="F2776" i="10"/>
  <c r="F2780" i="10"/>
  <c r="F2784" i="10"/>
  <c r="F2788" i="10"/>
  <c r="F2792" i="10"/>
  <c r="F2796" i="10"/>
  <c r="F2800" i="10"/>
  <c r="F2804" i="10"/>
  <c r="F2808" i="10"/>
  <c r="F2812" i="10"/>
  <c r="F2816" i="10"/>
  <c r="F2820" i="10"/>
  <c r="F2824" i="10"/>
  <c r="F2828" i="10"/>
  <c r="F2832" i="10"/>
  <c r="F2836" i="10"/>
  <c r="F2840" i="10"/>
  <c r="F2844" i="10"/>
  <c r="F2848" i="10"/>
  <c r="F2852" i="10"/>
  <c r="F2856" i="10"/>
  <c r="F2860" i="10"/>
  <c r="F2864" i="10"/>
  <c r="F2868" i="10"/>
  <c r="F2872" i="10"/>
  <c r="F2876" i="10"/>
  <c r="F2880" i="10"/>
  <c r="F2884" i="10"/>
  <c r="F2888" i="10"/>
  <c r="F2892" i="10"/>
  <c r="F2896" i="10"/>
  <c r="F2900" i="10"/>
  <c r="F2904" i="10"/>
  <c r="F2908" i="10"/>
  <c r="F2912" i="10"/>
  <c r="F2916" i="10"/>
  <c r="F2920" i="10"/>
  <c r="F2924" i="10"/>
  <c r="F2928" i="10"/>
  <c r="F2932" i="10"/>
  <c r="F2936" i="10"/>
  <c r="F2940" i="10"/>
  <c r="F2944" i="10"/>
  <c r="F2948" i="10"/>
  <c r="F1008" i="10"/>
  <c r="G1533" i="10"/>
  <c r="F1653" i="10"/>
  <c r="F1743" i="10"/>
  <c r="F1793" i="10"/>
  <c r="F1902" i="10"/>
  <c r="G1925" i="10"/>
  <c r="H1940" i="10"/>
  <c r="E1962" i="10"/>
  <c r="E1981" i="10"/>
  <c r="G1997" i="10"/>
  <c r="E2016" i="10"/>
  <c r="F2033" i="10"/>
  <c r="F2050" i="10"/>
  <c r="H2066" i="10"/>
  <c r="G2088" i="10"/>
  <c r="F2102" i="10"/>
  <c r="G2114" i="10"/>
  <c r="H2126" i="10"/>
  <c r="E2142" i="10"/>
  <c r="H2154" i="10"/>
  <c r="F2167" i="10"/>
  <c r="G2178" i="10"/>
  <c r="G2189" i="10"/>
  <c r="F2200" i="10"/>
  <c r="G2210" i="10"/>
  <c r="G2221" i="10"/>
  <c r="F2232" i="10"/>
  <c r="G2242" i="10"/>
  <c r="G2253" i="10"/>
  <c r="F2264" i="10"/>
  <c r="G2274" i="10"/>
  <c r="G2285" i="10"/>
  <c r="F2296" i="10"/>
  <c r="G2306" i="10"/>
  <c r="G2317" i="10"/>
  <c r="F2327" i="10"/>
  <c r="F2336" i="10"/>
  <c r="H2342" i="10"/>
  <c r="E2350" i="10"/>
  <c r="G2356" i="10"/>
  <c r="G2362" i="10"/>
  <c r="H2369" i="10"/>
  <c r="F2376" i="10"/>
  <c r="F2382" i="10"/>
  <c r="G2389" i="10"/>
  <c r="H2395" i="10"/>
  <c r="E2402" i="10"/>
  <c r="F2409" i="10"/>
  <c r="G2415" i="10"/>
  <c r="F2421" i="10"/>
  <c r="G2426" i="10"/>
  <c r="H2432" i="10"/>
  <c r="F2438" i="10"/>
  <c r="H2443" i="10"/>
  <c r="F2449" i="10"/>
  <c r="G2454" i="10"/>
  <c r="H2460" i="10"/>
  <c r="F2466" i="10"/>
  <c r="H2471" i="10"/>
  <c r="F2477" i="10"/>
  <c r="F2483" i="10"/>
  <c r="E2489" i="10"/>
  <c r="F2494" i="10"/>
  <c r="H2499" i="10"/>
  <c r="H2505" i="10"/>
  <c r="G2511" i="10"/>
  <c r="E2517" i="10"/>
  <c r="F2522" i="10"/>
  <c r="H2527" i="10"/>
  <c r="H2533" i="10"/>
  <c r="E2539" i="10"/>
  <c r="F2544" i="10"/>
  <c r="F2549" i="10"/>
  <c r="H2554" i="10"/>
  <c r="H2559" i="10"/>
  <c r="G2564" i="10"/>
  <c r="F2569" i="10"/>
  <c r="G2574" i="10"/>
  <c r="G2579" i="10"/>
  <c r="F2584" i="10"/>
  <c r="H2588" i="10"/>
  <c r="F2593" i="10"/>
  <c r="H2597" i="10"/>
  <c r="F2602" i="10"/>
  <c r="G2606" i="10"/>
  <c r="H2610" i="10"/>
  <c r="E2615" i="10"/>
  <c r="G2619" i="10"/>
  <c r="H2623" i="10"/>
  <c r="E2628" i="10"/>
  <c r="F2632" i="10"/>
  <c r="G2636" i="10"/>
  <c r="H2640" i="10"/>
  <c r="G1120" i="10"/>
  <c r="G1534" i="10"/>
  <c r="G1653" i="10"/>
  <c r="F1746" i="10"/>
  <c r="G1793" i="10"/>
  <c r="E1832" i="10"/>
  <c r="H1874" i="10"/>
  <c r="G1903" i="10"/>
  <c r="H1925" i="10"/>
  <c r="E1944" i="10"/>
  <c r="F1962" i="10"/>
  <c r="F1981" i="10"/>
  <c r="H1997" i="10"/>
  <c r="E2034" i="10"/>
  <c r="G2050" i="10"/>
  <c r="E2069" i="10"/>
  <c r="E2089" i="10"/>
  <c r="G2102" i="10"/>
  <c r="H2114" i="10"/>
  <c r="E2130" i="10"/>
  <c r="H2142" i="10"/>
  <c r="F2155" i="10"/>
  <c r="H2167" i="10"/>
  <c r="E2181" i="10"/>
  <c r="F2191" i="10"/>
  <c r="E2202" i="10"/>
  <c r="E2213" i="10"/>
  <c r="F2223" i="10"/>
  <c r="E2234" i="10"/>
  <c r="E2245" i="10"/>
  <c r="F2255" i="10"/>
  <c r="E2266" i="10"/>
  <c r="E2277" i="10"/>
  <c r="F2287" i="10"/>
  <c r="E2298" i="10"/>
  <c r="E2309" i="10"/>
  <c r="F2319" i="10"/>
  <c r="H2327" i="10"/>
  <c r="G2336" i="10"/>
  <c r="F2343" i="10"/>
  <c r="F2350" i="10"/>
  <c r="E2357" i="10"/>
  <c r="H2362" i="10"/>
  <c r="E2370" i="10"/>
  <c r="G2376" i="10"/>
  <c r="G2382" i="10"/>
  <c r="H2389" i="10"/>
  <c r="F2396" i="10"/>
  <c r="F2402" i="10"/>
  <c r="G2409" i="10"/>
  <c r="H2415" i="10"/>
  <c r="G2421" i="10"/>
  <c r="H2426" i="10"/>
  <c r="E2433" i="10"/>
  <c r="G2438" i="10"/>
  <c r="F2444" i="10"/>
  <c r="G2449" i="10"/>
  <c r="G2455" i="10"/>
  <c r="F2461" i="10"/>
  <c r="G2466" i="10"/>
  <c r="F2472" i="10"/>
  <c r="G2477" i="10"/>
  <c r="G2483" i="10"/>
  <c r="F2489" i="10"/>
  <c r="G2494" i="10"/>
  <c r="F2500" i="10"/>
  <c r="E2506" i="10"/>
  <c r="H2511" i="10"/>
  <c r="F2517" i="10"/>
  <c r="G2522" i="10"/>
  <c r="H2528" i="10"/>
  <c r="F2534" i="10"/>
  <c r="F2539" i="10"/>
  <c r="G2544" i="10"/>
  <c r="G2549" i="10"/>
  <c r="E2555" i="10"/>
  <c r="E2560" i="10"/>
  <c r="H2564" i="10"/>
  <c r="G2569" i="10"/>
  <c r="H2574" i="10"/>
  <c r="H2579" i="10"/>
  <c r="G2584" i="10"/>
  <c r="E2589" i="10"/>
  <c r="G2593" i="10"/>
  <c r="F2598" i="10"/>
  <c r="G2602" i="10"/>
  <c r="H2606" i="10"/>
  <c r="E2611" i="10"/>
  <c r="G2615" i="10"/>
  <c r="H2619" i="10"/>
  <c r="E2624" i="10"/>
  <c r="F2628" i="10"/>
  <c r="G2632" i="10"/>
  <c r="H2636" i="10"/>
  <c r="E2641" i="10"/>
  <c r="F2645" i="10"/>
  <c r="G2649" i="10"/>
  <c r="H2653" i="10"/>
  <c r="E2658" i="10"/>
  <c r="F2662" i="10"/>
  <c r="G2666" i="10"/>
  <c r="H2670" i="10"/>
  <c r="E2675" i="10"/>
  <c r="G2679" i="10"/>
  <c r="H2683" i="10"/>
  <c r="E2688" i="10"/>
  <c r="F2692" i="10"/>
  <c r="G2696" i="10"/>
  <c r="H2700" i="10"/>
  <c r="H2704" i="10"/>
  <c r="H2708" i="10"/>
  <c r="H2712" i="10"/>
  <c r="H2716" i="10"/>
  <c r="H2720" i="10"/>
  <c r="H2724" i="10"/>
  <c r="H2728" i="10"/>
  <c r="H2732" i="10"/>
  <c r="H2736" i="10"/>
  <c r="H2740" i="10"/>
  <c r="H2744" i="10"/>
  <c r="H2748" i="10"/>
  <c r="H2752" i="10"/>
  <c r="H2756" i="10"/>
  <c r="H2760" i="10"/>
  <c r="H2764" i="10"/>
  <c r="H2768" i="10"/>
  <c r="H2772" i="10"/>
  <c r="H2776" i="10"/>
  <c r="H2780" i="10"/>
  <c r="H2784" i="10"/>
  <c r="H2788" i="10"/>
  <c r="H2792" i="10"/>
  <c r="H2796" i="10"/>
  <c r="H2800" i="10"/>
  <c r="H2804" i="10"/>
  <c r="H2808" i="10"/>
  <c r="H2812" i="10"/>
  <c r="H2816" i="10"/>
  <c r="H2820" i="10"/>
  <c r="H2824" i="10"/>
  <c r="H2828" i="10"/>
  <c r="H2832" i="10"/>
  <c r="H2836" i="10"/>
  <c r="H2840" i="10"/>
  <c r="H2844" i="10"/>
  <c r="H2848" i="10"/>
  <c r="H2852" i="10"/>
  <c r="H2856" i="10"/>
  <c r="H2860" i="10"/>
  <c r="H2864" i="10"/>
  <c r="H2868" i="10"/>
  <c r="H2872" i="10"/>
  <c r="H2876" i="10"/>
  <c r="H2880" i="10"/>
  <c r="H2884" i="10"/>
  <c r="H2888" i="10"/>
  <c r="H2892" i="10"/>
  <c r="H2896" i="10"/>
  <c r="H2900" i="10"/>
  <c r="H2904" i="10"/>
  <c r="H2908" i="10"/>
  <c r="H2912" i="10"/>
  <c r="H2916" i="10"/>
  <c r="H2920" i="10"/>
  <c r="H2924" i="10"/>
  <c r="H2928" i="10"/>
  <c r="H2932" i="10"/>
  <c r="H2936" i="10"/>
  <c r="H2940" i="10"/>
  <c r="H2944" i="10"/>
  <c r="G1537" i="10"/>
  <c r="F1675" i="10"/>
  <c r="F1747" i="10"/>
  <c r="F1794" i="10"/>
  <c r="F1832" i="10"/>
  <c r="E1875" i="10"/>
  <c r="E1904" i="10"/>
  <c r="E1926" i="10"/>
  <c r="E1948" i="10"/>
  <c r="E1963" i="10"/>
  <c r="G1981" i="10"/>
  <c r="E2000" i="10"/>
  <c r="F2034" i="10"/>
  <c r="H2050" i="10"/>
  <c r="E2073" i="10"/>
  <c r="H2089" i="10"/>
  <c r="H2102" i="10"/>
  <c r="F2115" i="10"/>
  <c r="F2130" i="10"/>
  <c r="F2143" i="10"/>
  <c r="H2155" i="10"/>
  <c r="G2170" i="10"/>
  <c r="G2181" i="10"/>
  <c r="F2192" i="10"/>
  <c r="G2202" i="10"/>
  <c r="G2213" i="10"/>
  <c r="F2224" i="10"/>
  <c r="G2234" i="10"/>
  <c r="G2245" i="10"/>
  <c r="F2256" i="10"/>
  <c r="G2266" i="10"/>
  <c r="G2277" i="10"/>
  <c r="F2288" i="10"/>
  <c r="G2298" i="10"/>
  <c r="G2309" i="10"/>
  <c r="F2320" i="10"/>
  <c r="F2328" i="10"/>
  <c r="E2337" i="10"/>
  <c r="G2343" i="10"/>
  <c r="G2350" i="10"/>
  <c r="F2357" i="10"/>
  <c r="F2363" i="10"/>
  <c r="F2370" i="10"/>
  <c r="E2377" i="10"/>
  <c r="H2382" i="10"/>
  <c r="E2390" i="10"/>
  <c r="G2396" i="10"/>
  <c r="G2402" i="10"/>
  <c r="H2409" i="10"/>
  <c r="F2416" i="10"/>
  <c r="H2421" i="10"/>
  <c r="F2427" i="10"/>
  <c r="F2433" i="10"/>
  <c r="H2438" i="10"/>
  <c r="G2444" i="10"/>
  <c r="H2449" i="10"/>
  <c r="H2455" i="10"/>
  <c r="G2461" i="10"/>
  <c r="H2466" i="10"/>
  <c r="G2472" i="10"/>
  <c r="F2478" i="10"/>
  <c r="F2484" i="10"/>
  <c r="G2489" i="10"/>
  <c r="H2494" i="10"/>
  <c r="G2500" i="10"/>
  <c r="F2506" i="10"/>
  <c r="F2512" i="10"/>
  <c r="G2517" i="10"/>
  <c r="H2522" i="10"/>
  <c r="E2529" i="10"/>
  <c r="G2534" i="10"/>
  <c r="G2539" i="10"/>
  <c r="H2544" i="10"/>
  <c r="F2550" i="10"/>
  <c r="G2555" i="10"/>
  <c r="F2560" i="10"/>
  <c r="E2565" i="10"/>
  <c r="H2569" i="10"/>
  <c r="E2575" i="10"/>
  <c r="E2580" i="10"/>
  <c r="H2584" i="10"/>
  <c r="F2589" i="10"/>
  <c r="H2593" i="10"/>
  <c r="G2598" i="10"/>
  <c r="H2602" i="10"/>
  <c r="E2607" i="10"/>
  <c r="G2611" i="10"/>
  <c r="H2615" i="10"/>
  <c r="E2620" i="10"/>
  <c r="F2624" i="10"/>
  <c r="G2628" i="10"/>
  <c r="H2632" i="10"/>
  <c r="E2637" i="10"/>
  <c r="F2641" i="10"/>
  <c r="G2645" i="10"/>
  <c r="H2649" i="10"/>
  <c r="E2654" i="10"/>
  <c r="F2658" i="10"/>
  <c r="G2662" i="10"/>
  <c r="H2666" i="10"/>
  <c r="E2671" i="10"/>
  <c r="G2675" i="10"/>
  <c r="H2679" i="10"/>
  <c r="E2684" i="10"/>
  <c r="F2688" i="10"/>
  <c r="G2692" i="10"/>
  <c r="H2696" i="10"/>
  <c r="E2701" i="10"/>
  <c r="E2705" i="10"/>
  <c r="E2709" i="10"/>
  <c r="E2713" i="10"/>
  <c r="E2717" i="10"/>
  <c r="E2721" i="10"/>
  <c r="E2725" i="10"/>
  <c r="E2729" i="10"/>
  <c r="E2733" i="10"/>
  <c r="E2737" i="10"/>
  <c r="E2741" i="10"/>
  <c r="E2745" i="10"/>
  <c r="E2749" i="10"/>
  <c r="E2753" i="10"/>
  <c r="E2757" i="10"/>
  <c r="E2761" i="10"/>
  <c r="E2765" i="10"/>
  <c r="E2769" i="10"/>
  <c r="E2773" i="10"/>
  <c r="E2777" i="10"/>
  <c r="E2781" i="10"/>
  <c r="E2785" i="10"/>
  <c r="E2789" i="10"/>
  <c r="E2793" i="10"/>
  <c r="E2797" i="10"/>
  <c r="E2801" i="10"/>
  <c r="E2805" i="10"/>
  <c r="E2809" i="10"/>
  <c r="E2813" i="10"/>
  <c r="E2817" i="10"/>
  <c r="E2821" i="10"/>
  <c r="E2825" i="10"/>
  <c r="E2829" i="10"/>
  <c r="E2833" i="10"/>
  <c r="E2837" i="10"/>
  <c r="E2841" i="10"/>
  <c r="E2845" i="10"/>
  <c r="E2849" i="10"/>
  <c r="E2853" i="10"/>
  <c r="E2857" i="10"/>
  <c r="E2861" i="10"/>
  <c r="E2865" i="10"/>
  <c r="E2869" i="10"/>
  <c r="E2873" i="10"/>
  <c r="E2877" i="10"/>
  <c r="E2881" i="10"/>
  <c r="E2885" i="10"/>
  <c r="E2889" i="10"/>
  <c r="E2893" i="10"/>
  <c r="E2897" i="10"/>
  <c r="E2901" i="10"/>
  <c r="E2905" i="10"/>
  <c r="E2909" i="10"/>
  <c r="E2913" i="10"/>
  <c r="E2917" i="10"/>
  <c r="E2921" i="10"/>
  <c r="E2925" i="10"/>
  <c r="E2929" i="10"/>
  <c r="E2933" i="10"/>
  <c r="E2937" i="10"/>
  <c r="E2941" i="10"/>
  <c r="F1147" i="10"/>
  <c r="H1555" i="10"/>
  <c r="E1754" i="10"/>
  <c r="H1794" i="10"/>
  <c r="O1794" i="10" s="1"/>
  <c r="F1841" i="10"/>
  <c r="F1876" i="10"/>
  <c r="F1904" i="10"/>
  <c r="F1926" i="10"/>
  <c r="F1948" i="10"/>
  <c r="F1963" i="10"/>
  <c r="H1981" i="10"/>
  <c r="E2004" i="10"/>
  <c r="E2018" i="10"/>
  <c r="G2034" i="10"/>
  <c r="E2053" i="10"/>
  <c r="F2073" i="10"/>
  <c r="E2090" i="10"/>
  <c r="F2103" i="10"/>
  <c r="F2118" i="10"/>
  <c r="F2131" i="10"/>
  <c r="H2143" i="10"/>
  <c r="G2156" i="10"/>
  <c r="H2170" i="10"/>
  <c r="H2181" i="10"/>
  <c r="G2192" i="10"/>
  <c r="H2202" i="10"/>
  <c r="H2213" i="10"/>
  <c r="G2224" i="10"/>
  <c r="H2234" i="10"/>
  <c r="H2245" i="10"/>
  <c r="G2256" i="10"/>
  <c r="H2266" i="10"/>
  <c r="H2277" i="10"/>
  <c r="G2288" i="10"/>
  <c r="H2298" i="10"/>
  <c r="H2309" i="10"/>
  <c r="G2320" i="10"/>
  <c r="H2329" i="10"/>
  <c r="G2337" i="10"/>
  <c r="H2343" i="10"/>
  <c r="F2351" i="10"/>
  <c r="G2357" i="10"/>
  <c r="G2363" i="10"/>
  <c r="H2370" i="10"/>
  <c r="F2377" i="10"/>
  <c r="F2383" i="10"/>
  <c r="G2390" i="10"/>
  <c r="E2397" i="10"/>
  <c r="H2402" i="10"/>
  <c r="F2410" i="10"/>
  <c r="G2416" i="10"/>
  <c r="E2422" i="10"/>
  <c r="F2428" i="10"/>
  <c r="H2433" i="10"/>
  <c r="F2439" i="10"/>
  <c r="H2444" i="10"/>
  <c r="E2450" i="10"/>
  <c r="F2456" i="10"/>
  <c r="H2461" i="10"/>
  <c r="F2467" i="10"/>
  <c r="H2472" i="10"/>
  <c r="G2478" i="10"/>
  <c r="G2484" i="10"/>
  <c r="H2489" i="10"/>
  <c r="F2495" i="10"/>
  <c r="F2501" i="10"/>
  <c r="H2506" i="10"/>
  <c r="G2512" i="10"/>
  <c r="H2517" i="10"/>
  <c r="F2523" i="10"/>
  <c r="F2529" i="10"/>
  <c r="H2534" i="10"/>
  <c r="H2539" i="10"/>
  <c r="E2545" i="10"/>
  <c r="G2550" i="10"/>
  <c r="H2555" i="10"/>
  <c r="G2560" i="10"/>
  <c r="F2565" i="10"/>
  <c r="G2570" i="10"/>
  <c r="G2575" i="10"/>
  <c r="F2580" i="10"/>
  <c r="E2585" i="10"/>
  <c r="G2589" i="10"/>
  <c r="F2594" i="10"/>
  <c r="H2598" i="10"/>
  <c r="E2603" i="10"/>
  <c r="G2607" i="10"/>
  <c r="H2611" i="10"/>
  <c r="E2616" i="10"/>
  <c r="F2620" i="10"/>
  <c r="G2624" i="10"/>
  <c r="H2628" i="10"/>
  <c r="E2633" i="10"/>
  <c r="F2637" i="10"/>
  <c r="G2641" i="10"/>
  <c r="H2645" i="10"/>
  <c r="E2650" i="10"/>
  <c r="F2654" i="10"/>
  <c r="G2658" i="10"/>
  <c r="H2662" i="10"/>
  <c r="E2667" i="10"/>
  <c r="G2671" i="10"/>
  <c r="H2675" i="10"/>
  <c r="E2680" i="10"/>
  <c r="F2684" i="10"/>
  <c r="G2688" i="10"/>
  <c r="H2692" i="10"/>
  <c r="E2697" i="10"/>
  <c r="F2701" i="10"/>
  <c r="F2705" i="10"/>
  <c r="F2709" i="10"/>
  <c r="F2713" i="10"/>
  <c r="F2717" i="10"/>
  <c r="F2721" i="10"/>
  <c r="F2725" i="10"/>
  <c r="F2729" i="10"/>
  <c r="F2733" i="10"/>
  <c r="F2737" i="10"/>
  <c r="F2741" i="10"/>
  <c r="F2745" i="10"/>
  <c r="F2749" i="10"/>
  <c r="F2753" i="10"/>
  <c r="F2757" i="10"/>
  <c r="F2761" i="10"/>
  <c r="F2765" i="10"/>
  <c r="F2769" i="10"/>
  <c r="F2773" i="10"/>
  <c r="F2777" i="10"/>
  <c r="F2781" i="10"/>
  <c r="F2785" i="10"/>
  <c r="F2789" i="10"/>
  <c r="F2793" i="10"/>
  <c r="F2797" i="10"/>
  <c r="F2801" i="10"/>
  <c r="F2805" i="10"/>
  <c r="F2809" i="10"/>
  <c r="F2813" i="10"/>
  <c r="F2817" i="10"/>
  <c r="F2821" i="10"/>
  <c r="F2825" i="10"/>
  <c r="F2829" i="10"/>
  <c r="F2833" i="10"/>
  <c r="F2837" i="10"/>
  <c r="F2841" i="10"/>
  <c r="F2845" i="10"/>
  <c r="F2849" i="10"/>
  <c r="F2853" i="10"/>
  <c r="F2857" i="10"/>
  <c r="F2861" i="10"/>
  <c r="F2865" i="10"/>
  <c r="F1150" i="10"/>
  <c r="G1582" i="10"/>
  <c r="F1690" i="10"/>
  <c r="G1754" i="10"/>
  <c r="E1799" i="10"/>
  <c r="G1841" i="10"/>
  <c r="F1879" i="10"/>
  <c r="G1904" i="10"/>
  <c r="G1930" i="10"/>
  <c r="E1949" i="10"/>
  <c r="G1963" i="10"/>
  <c r="E1984" i="10"/>
  <c r="F2004" i="10"/>
  <c r="F2018" i="10"/>
  <c r="H2034" i="10"/>
  <c r="E2057" i="10"/>
  <c r="E2074" i="10"/>
  <c r="F2090" i="10"/>
  <c r="H2103" i="10"/>
  <c r="G2118" i="10"/>
  <c r="H2131" i="10"/>
  <c r="G2144" i="10"/>
  <c r="H2158" i="10"/>
  <c r="F2172" i="10"/>
  <c r="G2182" i="10"/>
  <c r="G2193" i="10"/>
  <c r="F2204" i="10"/>
  <c r="G2214" i="10"/>
  <c r="G2225" i="10"/>
  <c r="F2236" i="10"/>
  <c r="G2246" i="10"/>
  <c r="G2257" i="10"/>
  <c r="F2268" i="10"/>
  <c r="G2278" i="10"/>
  <c r="G2289" i="10"/>
  <c r="F2300" i="10"/>
  <c r="G2310" i="10"/>
  <c r="E2321" i="10"/>
  <c r="E2330" i="10"/>
  <c r="H2337" i="10"/>
  <c r="F2345" i="10"/>
  <c r="G2351" i="10"/>
  <c r="H2357" i="10"/>
  <c r="E2365" i="10"/>
  <c r="F2371" i="10"/>
  <c r="G2377" i="10"/>
  <c r="G2384" i="10"/>
  <c r="H2390" i="10"/>
  <c r="F2397" i="10"/>
  <c r="F2404" i="10"/>
  <c r="G2410" i="10"/>
  <c r="E2417" i="10"/>
  <c r="F2422" i="10"/>
  <c r="G2428" i="10"/>
  <c r="E2434" i="10"/>
  <c r="G2439" i="10"/>
  <c r="E2445" i="10"/>
  <c r="H2450" i="10"/>
  <c r="H2456" i="10"/>
  <c r="E2462" i="10"/>
  <c r="G2467" i="10"/>
  <c r="E2473" i="10"/>
  <c r="H2478" i="10"/>
  <c r="H2484" i="10"/>
  <c r="E2490" i="10"/>
  <c r="G2495" i="10"/>
  <c r="G2501" i="10"/>
  <c r="F2507" i="10"/>
  <c r="H2512" i="10"/>
  <c r="E2518" i="10"/>
  <c r="F2524" i="10"/>
  <c r="H2529" i="10"/>
  <c r="E2535" i="10"/>
  <c r="F2540" i="10"/>
  <c r="F2545" i="10"/>
  <c r="H2550" i="10"/>
  <c r="E2556" i="10"/>
  <c r="H2560" i="10"/>
  <c r="G2565" i="10"/>
  <c r="H2570" i="10"/>
  <c r="H2575" i="10"/>
  <c r="G2580" i="10"/>
  <c r="F2585" i="10"/>
  <c r="H2589" i="10"/>
  <c r="G2594" i="10"/>
  <c r="E2599" i="10"/>
  <c r="G2603" i="10"/>
  <c r="H2607" i="10"/>
  <c r="E2612" i="10"/>
  <c r="F2616" i="10"/>
  <c r="G2620" i="10"/>
  <c r="H2624" i="10"/>
  <c r="E2629" i="10"/>
  <c r="F2633" i="10"/>
  <c r="G2637" i="10"/>
  <c r="H2641" i="10"/>
  <c r="E2646" i="10"/>
  <c r="F2650" i="10"/>
  <c r="G2654" i="10"/>
  <c r="H2658" i="10"/>
  <c r="E2663" i="10"/>
  <c r="G2667" i="10"/>
  <c r="H2671" i="10"/>
  <c r="E2676" i="10"/>
  <c r="F2680" i="10"/>
  <c r="G2684" i="10"/>
  <c r="H2688" i="10"/>
  <c r="E2693" i="10"/>
  <c r="F2697" i="10"/>
  <c r="G2701" i="10"/>
  <c r="G2705" i="10"/>
  <c r="G2709" i="10"/>
  <c r="G2713" i="10"/>
  <c r="G2717" i="10"/>
  <c r="G2721" i="10"/>
  <c r="G2725" i="10"/>
  <c r="G2729" i="10"/>
  <c r="G2733" i="10"/>
  <c r="G2737" i="10"/>
  <c r="G2741" i="10"/>
  <c r="G2745" i="10"/>
  <c r="G2749" i="10"/>
  <c r="G2753" i="10"/>
  <c r="G2757" i="10"/>
  <c r="G2761" i="10"/>
  <c r="G2765" i="10"/>
  <c r="G2769" i="10"/>
  <c r="G2773" i="10"/>
  <c r="G2777" i="10"/>
  <c r="G2781" i="10"/>
  <c r="G2785" i="10"/>
  <c r="G2789" i="10"/>
  <c r="G2793" i="10"/>
  <c r="G2797" i="10"/>
  <c r="G2801" i="10"/>
  <c r="G2805" i="10"/>
  <c r="G2809" i="10"/>
  <c r="G2813" i="10"/>
  <c r="G2817" i="10"/>
  <c r="G2821" i="10"/>
  <c r="G2825" i="10"/>
  <c r="G2829" i="10"/>
  <c r="G2833" i="10"/>
  <c r="G2837" i="10"/>
  <c r="G2841" i="10"/>
  <c r="G2845" i="10"/>
  <c r="G2849" i="10"/>
  <c r="G2853" i="10"/>
  <c r="G2857" i="10"/>
  <c r="G2861" i="10"/>
  <c r="G2865" i="10"/>
  <c r="G2869" i="10"/>
  <c r="G2873" i="10"/>
  <c r="G2877" i="10"/>
  <c r="G2881" i="10"/>
  <c r="G2885" i="10"/>
  <c r="G2889" i="10"/>
  <c r="G2893" i="10"/>
  <c r="G2897" i="10"/>
  <c r="G2901" i="10"/>
  <c r="G2905" i="10"/>
  <c r="G2909" i="10"/>
  <c r="G2913" i="10"/>
  <c r="G2917" i="10"/>
  <c r="G2921" i="10"/>
  <c r="G2925" i="10"/>
  <c r="G2929" i="10"/>
  <c r="G2933" i="10"/>
  <c r="G2937" i="10"/>
  <c r="G2941" i="10"/>
  <c r="H1321" i="10"/>
  <c r="E1591" i="10"/>
  <c r="F1691" i="10"/>
  <c r="E1757" i="10"/>
  <c r="E1808" i="10"/>
  <c r="E1848" i="10"/>
  <c r="F1880" i="10"/>
  <c r="F1913" i="10"/>
  <c r="G1949" i="10"/>
  <c r="F1988" i="10"/>
  <c r="F2005" i="10"/>
  <c r="H2018" i="10"/>
  <c r="E2041" i="10"/>
  <c r="E2058" i="10"/>
  <c r="G2074" i="10"/>
  <c r="H2090" i="10"/>
  <c r="H2106" i="10"/>
  <c r="G2120" i="10"/>
  <c r="E2133" i="10"/>
  <c r="F2147" i="10"/>
  <c r="E2161" i="10"/>
  <c r="E2173" i="10"/>
  <c r="F2183" i="10"/>
  <c r="E2194" i="10"/>
  <c r="E2205" i="10"/>
  <c r="F2215" i="10"/>
  <c r="E2226" i="10"/>
  <c r="E2237" i="10"/>
  <c r="F2247" i="10"/>
  <c r="E2258" i="10"/>
  <c r="E2269" i="10"/>
  <c r="F2279" i="10"/>
  <c r="E2290" i="10"/>
  <c r="E2301" i="10"/>
  <c r="F2311" i="10"/>
  <c r="H2321" i="10"/>
  <c r="H2330" i="10"/>
  <c r="F2338" i="10"/>
  <c r="H2345" i="10"/>
  <c r="F2352" i="10"/>
  <c r="F2358" i="10"/>
  <c r="G2365" i="10"/>
  <c r="H2371" i="10"/>
  <c r="E2378" i="10"/>
  <c r="F2385" i="10"/>
  <c r="G2391" i="10"/>
  <c r="H2397" i="10"/>
  <c r="E2405" i="10"/>
  <c r="F2411" i="10"/>
  <c r="G2417" i="10"/>
  <c r="G2423" i="10"/>
  <c r="F2429" i="10"/>
  <c r="G2434" i="10"/>
  <c r="F2440" i="10"/>
  <c r="G2445" i="10"/>
  <c r="G2451" i="10"/>
  <c r="F2457" i="10"/>
  <c r="G2462" i="10"/>
  <c r="F2468" i="10"/>
  <c r="E2474" i="10"/>
  <c r="H2479" i="10"/>
  <c r="F2485" i="10"/>
  <c r="G2490" i="10"/>
  <c r="H2496" i="10"/>
  <c r="F2502" i="10"/>
  <c r="H2507" i="10"/>
  <c r="F2513" i="10"/>
  <c r="G2518" i="10"/>
  <c r="H2524" i="10"/>
  <c r="F2530" i="10"/>
  <c r="G2535" i="10"/>
  <c r="H2540" i="10"/>
  <c r="F2546" i="10"/>
  <c r="G2551" i="10"/>
  <c r="G2556" i="10"/>
  <c r="F2561" i="10"/>
  <c r="G2566" i="10"/>
  <c r="G2571" i="10"/>
  <c r="F2576" i="10"/>
  <c r="E2581" i="10"/>
  <c r="H2585" i="10"/>
  <c r="G2590" i="10"/>
  <c r="E2595" i="10"/>
  <c r="H2599" i="10"/>
  <c r="E2604" i="10"/>
  <c r="F2608" i="10"/>
  <c r="G2612" i="10"/>
  <c r="H2616" i="10"/>
  <c r="E2621" i="10"/>
  <c r="F2625" i="10"/>
  <c r="G2629" i="10"/>
  <c r="H2633" i="10"/>
  <c r="E1327" i="10"/>
  <c r="G1591" i="10"/>
  <c r="E1693" i="10"/>
  <c r="F1766" i="10"/>
  <c r="E1810" i="10"/>
  <c r="H1848" i="10"/>
  <c r="G1880" i="10"/>
  <c r="G1913" i="10"/>
  <c r="E1931" i="10"/>
  <c r="H1949" i="10"/>
  <c r="E1969" i="10"/>
  <c r="E1989" i="10"/>
  <c r="G2005" i="10"/>
  <c r="E2021" i="10"/>
  <c r="F2041" i="10"/>
  <c r="F2058" i="10"/>
  <c r="H2074" i="10"/>
  <c r="F2094" i="10"/>
  <c r="G2108" i="10"/>
  <c r="E2121" i="10"/>
  <c r="F2133" i="10"/>
  <c r="H2147" i="10"/>
  <c r="F2161" i="10"/>
  <c r="F2173" i="10"/>
  <c r="H2183" i="10"/>
  <c r="F2194" i="10"/>
  <c r="F2205" i="10"/>
  <c r="H2215" i="10"/>
  <c r="F2226" i="10"/>
  <c r="F2237" i="10"/>
  <c r="H2247" i="10"/>
  <c r="F2258" i="10"/>
  <c r="F2269" i="10"/>
  <c r="H2279" i="10"/>
  <c r="F2290" i="10"/>
  <c r="F2301" i="10"/>
  <c r="H2311" i="10"/>
  <c r="E2322" i="10"/>
  <c r="F2331" i="10"/>
  <c r="G2338" i="10"/>
  <c r="F2346" i="10"/>
  <c r="G2352" i="10"/>
  <c r="G2358" i="10"/>
  <c r="E2366" i="10"/>
  <c r="F2372" i="10"/>
  <c r="F2378" i="10"/>
  <c r="H2385" i="10"/>
  <c r="H2391" i="10"/>
  <c r="E2398" i="10"/>
  <c r="G2405" i="10"/>
  <c r="G2411" i="10"/>
  <c r="H2417" i="10"/>
  <c r="H2423" i="10"/>
  <c r="G2429" i="10"/>
  <c r="H2434" i="10"/>
  <c r="G2440" i="10"/>
  <c r="F2446" i="10"/>
  <c r="F2452" i="10"/>
  <c r="G2457" i="10"/>
  <c r="H2462" i="10"/>
  <c r="G2468" i="10"/>
  <c r="F2474" i="10"/>
  <c r="F2480" i="10"/>
  <c r="G2485" i="10"/>
  <c r="H2490" i="10"/>
  <c r="E2497" i="10"/>
  <c r="G2502" i="10"/>
  <c r="F2508" i="10"/>
  <c r="G2513" i="10"/>
  <c r="G2519" i="10"/>
  <c r="F2525" i="10"/>
  <c r="G2530" i="10"/>
  <c r="H2535" i="10"/>
  <c r="E2541" i="10"/>
  <c r="G2546" i="10"/>
  <c r="H2551" i="10"/>
  <c r="H2556" i="10"/>
  <c r="G2561" i="10"/>
  <c r="H2566" i="10"/>
  <c r="H2571" i="10"/>
  <c r="G2576" i="10"/>
  <c r="F2581" i="10"/>
  <c r="F2586" i="10"/>
  <c r="H2590" i="10"/>
  <c r="G2595" i="10"/>
  <c r="E2600" i="10"/>
  <c r="F2604" i="10"/>
  <c r="G2608" i="10"/>
  <c r="H2612" i="10"/>
  <c r="E2617" i="10"/>
  <c r="F2621" i="10"/>
  <c r="G2625" i="10"/>
  <c r="H2629" i="10"/>
  <c r="E2634" i="10"/>
  <c r="G1373" i="10"/>
  <c r="E1605" i="10"/>
  <c r="G1693" i="10"/>
  <c r="F1768" i="10"/>
  <c r="F1849" i="10"/>
  <c r="G1887" i="10"/>
  <c r="F1914" i="10"/>
  <c r="F1931" i="10"/>
  <c r="E1952" i="10"/>
  <c r="F1969" i="10"/>
  <c r="F1989" i="10"/>
  <c r="E2025" i="10"/>
  <c r="E2042" i="10"/>
  <c r="G2058" i="10"/>
  <c r="E2077" i="10"/>
  <c r="G2094" i="10"/>
  <c r="E2109" i="10"/>
  <c r="F2121" i="10"/>
  <c r="H2135" i="10"/>
  <c r="F2149" i="10"/>
  <c r="G2161" i="10"/>
  <c r="G2173" i="10"/>
  <c r="F2184" i="10"/>
  <c r="G2194" i="10"/>
  <c r="G2205" i="10"/>
  <c r="F2216" i="10"/>
  <c r="G2226" i="10"/>
  <c r="G2237" i="10"/>
  <c r="F2248" i="10"/>
  <c r="G2258" i="10"/>
  <c r="G2269" i="10"/>
  <c r="F2280" i="10"/>
  <c r="G2290" i="10"/>
  <c r="G2301" i="10"/>
  <c r="F2312" i="10"/>
  <c r="F2322" i="10"/>
  <c r="F2332" i="10"/>
  <c r="F2340" i="10"/>
  <c r="G2346" i="10"/>
  <c r="E2353" i="10"/>
  <c r="H2359" i="10"/>
  <c r="F2366" i="10"/>
  <c r="G2372" i="10"/>
  <c r="G2379" i="10"/>
  <c r="E2386" i="10"/>
  <c r="F2392" i="10"/>
  <c r="F2399" i="10"/>
  <c r="H2405" i="10"/>
  <c r="H2411" i="10"/>
  <c r="E2418" i="10"/>
  <c r="F2424" i="10"/>
  <c r="H2429" i="10"/>
  <c r="F2435" i="10"/>
  <c r="H2440" i="10"/>
  <c r="G2446" i="10"/>
  <c r="G2452" i="10"/>
  <c r="H2457" i="10"/>
  <c r="F2463" i="10"/>
  <c r="F2469" i="10"/>
  <c r="H2474" i="10"/>
  <c r="G2480" i="10"/>
  <c r="H2485" i="10"/>
  <c r="F2491" i="10"/>
  <c r="F2497" i="10"/>
  <c r="H2502" i="10"/>
  <c r="G2508" i="10"/>
  <c r="H2513" i="10"/>
  <c r="H2519" i="10"/>
  <c r="G2525" i="10"/>
  <c r="H2530" i="10"/>
  <c r="F2536" i="10"/>
  <c r="H2541" i="10"/>
  <c r="E2547" i="10"/>
  <c r="F2552" i="10"/>
  <c r="E2557" i="10"/>
  <c r="H2561" i="10"/>
  <c r="E2567" i="10"/>
  <c r="F1228" i="10"/>
  <c r="F1720" i="10"/>
  <c r="E1825" i="10"/>
  <c r="H1892" i="10"/>
  <c r="H2026" i="10"/>
  <c r="F2074" i="10"/>
  <c r="G2109" i="10"/>
  <c r="E2138" i="10"/>
  <c r="G2166" i="10"/>
  <c r="E2197" i="10"/>
  <c r="H2218" i="10"/>
  <c r="H2241" i="10"/>
  <c r="G2268" i="10"/>
  <c r="G2293" i="10"/>
  <c r="F2316" i="10"/>
  <c r="H2334" i="10"/>
  <c r="F2353" i="10"/>
  <c r="F2367" i="10"/>
  <c r="G2381" i="10"/>
  <c r="G2397" i="10"/>
  <c r="G2412" i="10"/>
  <c r="G2425" i="10"/>
  <c r="G2437" i="10"/>
  <c r="H2452" i="10"/>
  <c r="H2464" i="10"/>
  <c r="G2476" i="10"/>
  <c r="F2490" i="10"/>
  <c r="G2503" i="10"/>
  <c r="G2515" i="10"/>
  <c r="F2527" i="10"/>
  <c r="E2542" i="10"/>
  <c r="E2553" i="10"/>
  <c r="H2563" i="10"/>
  <c r="G2573" i="10"/>
  <c r="H2583" i="10"/>
  <c r="H2592" i="10"/>
  <c r="H2601" i="10"/>
  <c r="F2610" i="10"/>
  <c r="H2618" i="10"/>
  <c r="G2627" i="10"/>
  <c r="E2636" i="10"/>
  <c r="G2643" i="10"/>
  <c r="F2649" i="10"/>
  <c r="E2656" i="10"/>
  <c r="G2661" i="10"/>
  <c r="G2668" i="10"/>
  <c r="E2674" i="10"/>
  <c r="E2681" i="10"/>
  <c r="G2686" i="10"/>
  <c r="G2693" i="10"/>
  <c r="E2699" i="10"/>
  <c r="H2705" i="10"/>
  <c r="E2711" i="10"/>
  <c r="G2716" i="10"/>
  <c r="H2722" i="10"/>
  <c r="E2728" i="10"/>
  <c r="G2734" i="10"/>
  <c r="H2739" i="10"/>
  <c r="F2746" i="10"/>
  <c r="G2751" i="10"/>
  <c r="E2758" i="10"/>
  <c r="F2763" i="10"/>
  <c r="H2769" i="10"/>
  <c r="E2775" i="10"/>
  <c r="G2780" i="10"/>
  <c r="H2786" i="10"/>
  <c r="E2792" i="10"/>
  <c r="G2798" i="10"/>
  <c r="H2803" i="10"/>
  <c r="F2810" i="10"/>
  <c r="G2815" i="10"/>
  <c r="E2822" i="10"/>
  <c r="F2827" i="10"/>
  <c r="H2833" i="10"/>
  <c r="E2839" i="10"/>
  <c r="G2844" i="10"/>
  <c r="H2850" i="10"/>
  <c r="E2856" i="10"/>
  <c r="G2862" i="10"/>
  <c r="H2867" i="10"/>
  <c r="H2873" i="10"/>
  <c r="H2878" i="10"/>
  <c r="H2883" i="10"/>
  <c r="H2889" i="10"/>
  <c r="H2894" i="10"/>
  <c r="H2899" i="10"/>
  <c r="H2905" i="10"/>
  <c r="H2910" i="10"/>
  <c r="H2915" i="10"/>
  <c r="H2921" i="10"/>
  <c r="H2926" i="10"/>
  <c r="H2931" i="10"/>
  <c r="H2937" i="10"/>
  <c r="H2942" i="10"/>
  <c r="F2947" i="10"/>
  <c r="G2951" i="10"/>
  <c r="G2955" i="10"/>
  <c r="G2959" i="10"/>
  <c r="G2963" i="10"/>
  <c r="G2967" i="10"/>
  <c r="G2971" i="10"/>
  <c r="G2975" i="10"/>
  <c r="E2911" i="10"/>
  <c r="E2927" i="10"/>
  <c r="E2938" i="10"/>
  <c r="G2947" i="10"/>
  <c r="H2955" i="10"/>
  <c r="H2963" i="10"/>
  <c r="H2971" i="10"/>
  <c r="G2681" i="10"/>
  <c r="H2746" i="10"/>
  <c r="F2770" i="10"/>
  <c r="H2793" i="10"/>
  <c r="G2822" i="10"/>
  <c r="E2846" i="10"/>
  <c r="E2863" i="10"/>
  <c r="G2884" i="10"/>
  <c r="G2916" i="10"/>
  <c r="F2938" i="10"/>
  <c r="E2952" i="10"/>
  <c r="E2968" i="10"/>
  <c r="E2976" i="10"/>
  <c r="F2799" i="10"/>
  <c r="G2834" i="10"/>
  <c r="G2851" i="10"/>
  <c r="F2869" i="10"/>
  <c r="G2890" i="10"/>
  <c r="G2911" i="10"/>
  <c r="F2933" i="10"/>
  <c r="F2952" i="10"/>
  <c r="F2972" i="10"/>
  <c r="G2972" i="10"/>
  <c r="G2543" i="10"/>
  <c r="H2638" i="10"/>
  <c r="F2657" i="10"/>
  <c r="H2669" i="10"/>
  <c r="F2682" i="10"/>
  <c r="H2701" i="10"/>
  <c r="E2724" i="10"/>
  <c r="E2754" i="10"/>
  <c r="H2799" i="10"/>
  <c r="E2852" i="10"/>
  <c r="E2896" i="10"/>
  <c r="E2934" i="10"/>
  <c r="H2960" i="10"/>
  <c r="G2759" i="10"/>
  <c r="G2788" i="10"/>
  <c r="G2823" i="10"/>
  <c r="F2875" i="10"/>
  <c r="F2918" i="10"/>
  <c r="E2949" i="10"/>
  <c r="F1724" i="10"/>
  <c r="G1825" i="10"/>
  <c r="E1907" i="10"/>
  <c r="E1996" i="10"/>
  <c r="E2029" i="10"/>
  <c r="E2081" i="10"/>
  <c r="H2109" i="10"/>
  <c r="F2138" i="10"/>
  <c r="G2172" i="10"/>
  <c r="G2197" i="10"/>
  <c r="F2220" i="10"/>
  <c r="E2242" i="10"/>
  <c r="F2271" i="10"/>
  <c r="H2293" i="10"/>
  <c r="G2316" i="10"/>
  <c r="E2338" i="10"/>
  <c r="G2353" i="10"/>
  <c r="G2367" i="10"/>
  <c r="H2381" i="10"/>
  <c r="G2399" i="10"/>
  <c r="E2413" i="10"/>
  <c r="H2425" i="10"/>
  <c r="H2439" i="10"/>
  <c r="E2453" i="10"/>
  <c r="E2465" i="10"/>
  <c r="H2476" i="10"/>
  <c r="F2492" i="10"/>
  <c r="H2503" i="10"/>
  <c r="F2516" i="10"/>
  <c r="E2530" i="10"/>
  <c r="F2542" i="10"/>
  <c r="F2553" i="10"/>
  <c r="E2564" i="10"/>
  <c r="E2576" i="10"/>
  <c r="G2585" i="10"/>
  <c r="H2594" i="10"/>
  <c r="H2603" i="10"/>
  <c r="F2612" i="10"/>
  <c r="H2620" i="10"/>
  <c r="F2629" i="10"/>
  <c r="H2637" i="10"/>
  <c r="H2643" i="10"/>
  <c r="G2650" i="10"/>
  <c r="F2656" i="10"/>
  <c r="E2662" i="10"/>
  <c r="H2668" i="10"/>
  <c r="F2674" i="10"/>
  <c r="F2681" i="10"/>
  <c r="H2686" i="10"/>
  <c r="H2693" i="10"/>
  <c r="G2699" i="10"/>
  <c r="E2706" i="10"/>
  <c r="F2711" i="10"/>
  <c r="H2717" i="10"/>
  <c r="E2723" i="10"/>
  <c r="G2728" i="10"/>
  <c r="H2734" i="10"/>
  <c r="E2740" i="10"/>
  <c r="G2746" i="10"/>
  <c r="H2751" i="10"/>
  <c r="F2758" i="10"/>
  <c r="G2763" i="10"/>
  <c r="E2770" i="10"/>
  <c r="F2775" i="10"/>
  <c r="H2781" i="10"/>
  <c r="E2787" i="10"/>
  <c r="G2792" i="10"/>
  <c r="H2798" i="10"/>
  <c r="E2804" i="10"/>
  <c r="G2810" i="10"/>
  <c r="H2815" i="10"/>
  <c r="F2822" i="10"/>
  <c r="G2827" i="10"/>
  <c r="E2834" i="10"/>
  <c r="F2839" i="10"/>
  <c r="H2845" i="10"/>
  <c r="E2851" i="10"/>
  <c r="G2856" i="10"/>
  <c r="H2862" i="10"/>
  <c r="E2868" i="10"/>
  <c r="E2874" i="10"/>
  <c r="E2879" i="10"/>
  <c r="E2884" i="10"/>
  <c r="E2890" i="10"/>
  <c r="E2895" i="10"/>
  <c r="E2900" i="10"/>
  <c r="E2906" i="10"/>
  <c r="E2916" i="10"/>
  <c r="E2922" i="10"/>
  <c r="E2932" i="10"/>
  <c r="E2943" i="10"/>
  <c r="H2951" i="10"/>
  <c r="H2959" i="10"/>
  <c r="H2967" i="10"/>
  <c r="H2975" i="10"/>
  <c r="E2694" i="10"/>
  <c r="H2763" i="10"/>
  <c r="E2782" i="10"/>
  <c r="G2804" i="10"/>
  <c r="H2827" i="10"/>
  <c r="F2851" i="10"/>
  <c r="F2874" i="10"/>
  <c r="F2895" i="10"/>
  <c r="F2906" i="10"/>
  <c r="F2922" i="10"/>
  <c r="G2932" i="10"/>
  <c r="H2947" i="10"/>
  <c r="E2956" i="10"/>
  <c r="E2964" i="10"/>
  <c r="E2794" i="10"/>
  <c r="E2858" i="10"/>
  <c r="G2879" i="10"/>
  <c r="F2901" i="10"/>
  <c r="G2922" i="10"/>
  <c r="G2943" i="10"/>
  <c r="F2960" i="10"/>
  <c r="F2968" i="10"/>
  <c r="G2960" i="10"/>
  <c r="G2976" i="10"/>
  <c r="H2520" i="10"/>
  <c r="H2718" i="10"/>
  <c r="E2788" i="10"/>
  <c r="H2829" i="10"/>
  <c r="E2870" i="10"/>
  <c r="E2907" i="10"/>
  <c r="E2939" i="10"/>
  <c r="H2964" i="10"/>
  <c r="H2730" i="10"/>
  <c r="H2777" i="10"/>
  <c r="G2806" i="10"/>
  <c r="E2847" i="10"/>
  <c r="F2870" i="10"/>
  <c r="F2907" i="10"/>
  <c r="F2934" i="10"/>
  <c r="E2961" i="10"/>
  <c r="G1386" i="10"/>
  <c r="H1724" i="10"/>
  <c r="G1830" i="10"/>
  <c r="G1914" i="10"/>
  <c r="E1954" i="10"/>
  <c r="F1996" i="10"/>
  <c r="E2037" i="10"/>
  <c r="F2081" i="10"/>
  <c r="E2113" i="10"/>
  <c r="G2138" i="10"/>
  <c r="F2175" i="10"/>
  <c r="H2197" i="10"/>
  <c r="G2220" i="10"/>
  <c r="H2246" i="10"/>
  <c r="F2272" i="10"/>
  <c r="G2294" i="10"/>
  <c r="E2317" i="10"/>
  <c r="G2340" i="10"/>
  <c r="H2353" i="10"/>
  <c r="H2367" i="10"/>
  <c r="E2385" i="10"/>
  <c r="H2399" i="10"/>
  <c r="E2414" i="10"/>
  <c r="E2426" i="10"/>
  <c r="E2441" i="10"/>
  <c r="F2453" i="10"/>
  <c r="F2465" i="10"/>
  <c r="G2479" i="10"/>
  <c r="G2492" i="10"/>
  <c r="F2504" i="10"/>
  <c r="G2516" i="10"/>
  <c r="F2531" i="10"/>
  <c r="H2542" i="10"/>
  <c r="G2553" i="10"/>
  <c r="H2565" i="10"/>
  <c r="H2576" i="10"/>
  <c r="G2586" i="10"/>
  <c r="H2595" i="10"/>
  <c r="G2604" i="10"/>
  <c r="E2613" i="10"/>
  <c r="G2621" i="10"/>
  <c r="E2630" i="10"/>
  <c r="E2638" i="10"/>
  <c r="E2644" i="10"/>
  <c r="H2650" i="10"/>
  <c r="G2656" i="10"/>
  <c r="G2663" i="10"/>
  <c r="E2669" i="10"/>
  <c r="H2674" i="10"/>
  <c r="E2687" i="10"/>
  <c r="H2699" i="10"/>
  <c r="F2706" i="10"/>
  <c r="G2711" i="10"/>
  <c r="E2718" i="10"/>
  <c r="F2723" i="10"/>
  <c r="H2729" i="10"/>
  <c r="E2735" i="10"/>
  <c r="G2740" i="10"/>
  <c r="E2752" i="10"/>
  <c r="G2758" i="10"/>
  <c r="G2775" i="10"/>
  <c r="F2787" i="10"/>
  <c r="E2799" i="10"/>
  <c r="H2810" i="10"/>
  <c r="E2816" i="10"/>
  <c r="F2834" i="10"/>
  <c r="G2839" i="10"/>
  <c r="H2857" i="10"/>
  <c r="G2868" i="10"/>
  <c r="F2879" i="10"/>
  <c r="F2890" i="10"/>
  <c r="G2900" i="10"/>
  <c r="F2911" i="10"/>
  <c r="F2927" i="10"/>
  <c r="F2943" i="10"/>
  <c r="E2960" i="10"/>
  <c r="E2972" i="10"/>
  <c r="E2811" i="10"/>
  <c r="F2846" i="10"/>
  <c r="F2863" i="10"/>
  <c r="F2885" i="10"/>
  <c r="G2906" i="10"/>
  <c r="G2927" i="10"/>
  <c r="E2948" i="10"/>
  <c r="F2964" i="10"/>
  <c r="G2956" i="10"/>
  <c r="G2968" i="10"/>
  <c r="G2507" i="10"/>
  <c r="H2694" i="10"/>
  <c r="H2735" i="10"/>
  <c r="F2759" i="10"/>
  <c r="G2776" i="10"/>
  <c r="G2811" i="10"/>
  <c r="F2823" i="10"/>
  <c r="G2858" i="10"/>
  <c r="E2880" i="10"/>
  <c r="E2912" i="10"/>
  <c r="E2944" i="10"/>
  <c r="H2968" i="10"/>
  <c r="E2736" i="10"/>
  <c r="E2800" i="10"/>
  <c r="H2841" i="10"/>
  <c r="E2864" i="10"/>
  <c r="F2891" i="10"/>
  <c r="G2928" i="10"/>
  <c r="E2953" i="10"/>
  <c r="G1421" i="10"/>
  <c r="E1725" i="10"/>
  <c r="E1847" i="10"/>
  <c r="E1917" i="10"/>
  <c r="F1954" i="10"/>
  <c r="E1997" i="10"/>
  <c r="F2042" i="10"/>
  <c r="E2082" i="10"/>
  <c r="F2113" i="10"/>
  <c r="E2145" i="10"/>
  <c r="F2176" i="10"/>
  <c r="G2198" i="10"/>
  <c r="E2221" i="10"/>
  <c r="E2250" i="10"/>
  <c r="G2272" i="10"/>
  <c r="H2294" i="10"/>
  <c r="G2321" i="10"/>
  <c r="E2341" i="10"/>
  <c r="H2354" i="10"/>
  <c r="F2368" i="10"/>
  <c r="F2386" i="10"/>
  <c r="G2400" i="10"/>
  <c r="F2414" i="10"/>
  <c r="H2428" i="10"/>
  <c r="H2441" i="10"/>
  <c r="G2453" i="10"/>
  <c r="H2465" i="10"/>
  <c r="H2480" i="10"/>
  <c r="H2492" i="10"/>
  <c r="G2504" i="10"/>
  <c r="F2518" i="10"/>
  <c r="G2531" i="10"/>
  <c r="E2543" i="10"/>
  <c r="H2553" i="10"/>
  <c r="G2567" i="10"/>
  <c r="E2577" i="10"/>
  <c r="H2586" i="10"/>
  <c r="E2596" i="10"/>
  <c r="H2604" i="10"/>
  <c r="F2613" i="10"/>
  <c r="H2621" i="10"/>
  <c r="F2630" i="10"/>
  <c r="F2638" i="10"/>
  <c r="F2644" i="10"/>
  <c r="E2651" i="10"/>
  <c r="H2656" i="10"/>
  <c r="H2663" i="10"/>
  <c r="F2669" i="10"/>
  <c r="F2676" i="10"/>
  <c r="H2681" i="10"/>
  <c r="H2687" i="10"/>
  <c r="F2694" i="10"/>
  <c r="E2700" i="10"/>
  <c r="G2706" i="10"/>
  <c r="H2711" i="10"/>
  <c r="F2718" i="10"/>
  <c r="G2723" i="10"/>
  <c r="E2730" i="10"/>
  <c r="F2735" i="10"/>
  <c r="H2741" i="10"/>
  <c r="E2747" i="10"/>
  <c r="G2752" i="10"/>
  <c r="H2758" i="10"/>
  <c r="E2764" i="10"/>
  <c r="G2770" i="10"/>
  <c r="H2775" i="10"/>
  <c r="F2782" i="10"/>
  <c r="G2787" i="10"/>
  <c r="H2805" i="10"/>
  <c r="G2816" i="10"/>
  <c r="H2822" i="10"/>
  <c r="E2828" i="10"/>
  <c r="H2839" i="10"/>
  <c r="G2874" i="10"/>
  <c r="G2895" i="10"/>
  <c r="F2917" i="10"/>
  <c r="G2938" i="10"/>
  <c r="F2956" i="10"/>
  <c r="F2976" i="10"/>
  <c r="F2481" i="10"/>
  <c r="G2730" i="10"/>
  <c r="G2794" i="10"/>
  <c r="H2846" i="10"/>
  <c r="E2891" i="10"/>
  <c r="E2923" i="10"/>
  <c r="H2952" i="10"/>
  <c r="H2976" i="10"/>
  <c r="F2754" i="10"/>
  <c r="E2783" i="10"/>
  <c r="F2818" i="10"/>
  <c r="G2852" i="10"/>
  <c r="G2880" i="10"/>
  <c r="G2912" i="10"/>
  <c r="F2939" i="10"/>
  <c r="E2969" i="10"/>
  <c r="E1427" i="10"/>
  <c r="E1731" i="10"/>
  <c r="H1849" i="10"/>
  <c r="G1917" i="10"/>
  <c r="G1954" i="10"/>
  <c r="E2005" i="10"/>
  <c r="G2042" i="10"/>
  <c r="F2082" i="10"/>
  <c r="E2114" i="10"/>
  <c r="G2149" i="10"/>
  <c r="G2176" i="10"/>
  <c r="H2198" i="10"/>
  <c r="H2225" i="10"/>
  <c r="G2250" i="10"/>
  <c r="G2273" i="10"/>
  <c r="F2295" i="10"/>
  <c r="G2322" i="10"/>
  <c r="G2341" i="10"/>
  <c r="F2355" i="10"/>
  <c r="G2371" i="10"/>
  <c r="G2386" i="10"/>
  <c r="E2401" i="10"/>
  <c r="G2414" i="10"/>
  <c r="E2430" i="10"/>
  <c r="E2442" i="10"/>
  <c r="H2453" i="10"/>
  <c r="H2467" i="10"/>
  <c r="E2481" i="10"/>
  <c r="F2493" i="10"/>
  <c r="H2504" i="10"/>
  <c r="F2520" i="10"/>
  <c r="H2531" i="10"/>
  <c r="F2543" i="10"/>
  <c r="F2556" i="10"/>
  <c r="H2567" i="10"/>
  <c r="F2577" i="10"/>
  <c r="E2587" i="10"/>
  <c r="F2596" i="10"/>
  <c r="E2605" i="10"/>
  <c r="G2613" i="10"/>
  <c r="E2622" i="10"/>
  <c r="G2630" i="10"/>
  <c r="G2638" i="10"/>
  <c r="G2644" i="10"/>
  <c r="G2651" i="10"/>
  <c r="E2657" i="10"/>
  <c r="E2664" i="10"/>
  <c r="G2669" i="10"/>
  <c r="G2676" i="10"/>
  <c r="E2682" i="10"/>
  <c r="E2689" i="10"/>
  <c r="G2694" i="10"/>
  <c r="G2700" i="10"/>
  <c r="H2706" i="10"/>
  <c r="E2712" i="10"/>
  <c r="G2718" i="10"/>
  <c r="H2723" i="10"/>
  <c r="F2730" i="10"/>
  <c r="G2735" i="10"/>
  <c r="E2742" i="10"/>
  <c r="F2747" i="10"/>
  <c r="H2753" i="10"/>
  <c r="E2759" i="10"/>
  <c r="G2764" i="10"/>
  <c r="H2770" i="10"/>
  <c r="E2776" i="10"/>
  <c r="G2782" i="10"/>
  <c r="H2787" i="10"/>
  <c r="F2794" i="10"/>
  <c r="G2799" i="10"/>
  <c r="E2806" i="10"/>
  <c r="F2811" i="10"/>
  <c r="H2817" i="10"/>
  <c r="E2823" i="10"/>
  <c r="G2828" i="10"/>
  <c r="H2834" i="10"/>
  <c r="E2840" i="10"/>
  <c r="G2846" i="10"/>
  <c r="H2851" i="10"/>
  <c r="F2858" i="10"/>
  <c r="G2863" i="10"/>
  <c r="H2869" i="10"/>
  <c r="H2874" i="10"/>
  <c r="H2879" i="10"/>
  <c r="H2885" i="10"/>
  <c r="H2890" i="10"/>
  <c r="H2895" i="10"/>
  <c r="H2901" i="10"/>
  <c r="H2906" i="10"/>
  <c r="H2911" i="10"/>
  <c r="H2917" i="10"/>
  <c r="H2922" i="10"/>
  <c r="H2927" i="10"/>
  <c r="H2933" i="10"/>
  <c r="H2938" i="10"/>
  <c r="H2943" i="10"/>
  <c r="G2948" i="10"/>
  <c r="G2952" i="10"/>
  <c r="G2964" i="10"/>
  <c r="G2493" i="10"/>
  <c r="E2707" i="10"/>
  <c r="F2742" i="10"/>
  <c r="H2765" i="10"/>
  <c r="H2782" i="10"/>
  <c r="E2818" i="10"/>
  <c r="E2835" i="10"/>
  <c r="H2863" i="10"/>
  <c r="E2886" i="10"/>
  <c r="E2918" i="10"/>
  <c r="H2948" i="10"/>
  <c r="H2972" i="10"/>
  <c r="G2742" i="10"/>
  <c r="H2794" i="10"/>
  <c r="E2830" i="10"/>
  <c r="H2858" i="10"/>
  <c r="F2886" i="10"/>
  <c r="F2923" i="10"/>
  <c r="G2944" i="10"/>
  <c r="E2965" i="10"/>
  <c r="E1488" i="10"/>
  <c r="H1754" i="10"/>
  <c r="F1861" i="10"/>
  <c r="H1917" i="10"/>
  <c r="E2008" i="10"/>
  <c r="H2042" i="10"/>
  <c r="G2082" i="10"/>
  <c r="H2119" i="10"/>
  <c r="H2149" i="10"/>
  <c r="G2177" i="10"/>
  <c r="F2199" i="10"/>
  <c r="E2229" i="10"/>
  <c r="H2250" i="10"/>
  <c r="H2273" i="10"/>
  <c r="G2300" i="10"/>
  <c r="E2325" i="10"/>
  <c r="H2341" i="10"/>
  <c r="G2355" i="10"/>
  <c r="E2373" i="10"/>
  <c r="H2386" i="10"/>
  <c r="F2401" i="10"/>
  <c r="F2417" i="10"/>
  <c r="F2430" i="10"/>
  <c r="F2442" i="10"/>
  <c r="E2454" i="10"/>
  <c r="G2469" i="10"/>
  <c r="F2532" i="10"/>
  <c r="F2557" i="10"/>
  <c r="E2568" i="10"/>
  <c r="G2577" i="10"/>
  <c r="G2587" i="10"/>
  <c r="G2596" i="10"/>
  <c r="F2605" i="10"/>
  <c r="H2613" i="10"/>
  <c r="F2622" i="10"/>
  <c r="H2630" i="10"/>
  <c r="E2645" i="10"/>
  <c r="H2651" i="10"/>
  <c r="F2664" i="10"/>
  <c r="H2676" i="10"/>
  <c r="F2689" i="10"/>
  <c r="G2712" i="10"/>
  <c r="G2747" i="10"/>
  <c r="E2771" i="10"/>
  <c r="F2806" i="10"/>
  <c r="G2840" i="10"/>
  <c r="E2875" i="10"/>
  <c r="E2902" i="10"/>
  <c r="E2928" i="10"/>
  <c r="H2956" i="10"/>
  <c r="H2747" i="10"/>
  <c r="F2835" i="10"/>
  <c r="F2902" i="10"/>
  <c r="E2957" i="10"/>
  <c r="F1775" i="10"/>
  <c r="H1861" i="10"/>
  <c r="E1922" i="10"/>
  <c r="H1963" i="10"/>
  <c r="E2012" i="10"/>
  <c r="E2045" i="10"/>
  <c r="H2082" i="10"/>
  <c r="G2121" i="10"/>
  <c r="E2150" i="10"/>
  <c r="H2177" i="10"/>
  <c r="G2204" i="10"/>
  <c r="G2229" i="10"/>
  <c r="F2252" i="10"/>
  <c r="E2274" i="10"/>
  <c r="F2303" i="10"/>
  <c r="G2325" i="10"/>
  <c r="E2342" i="10"/>
  <c r="E2358" i="10"/>
  <c r="F2373" i="10"/>
  <c r="F2387" i="10"/>
  <c r="G2401" i="10"/>
  <c r="H2418" i="10"/>
  <c r="G2430" i="10"/>
  <c r="H2442" i="10"/>
  <c r="E2457" i="10"/>
  <c r="H2469" i="10"/>
  <c r="G2481" i="10"/>
  <c r="H2493" i="10"/>
  <c r="H2508" i="10"/>
  <c r="E2521" i="10"/>
  <c r="G2532" i="10"/>
  <c r="E2546" i="10"/>
  <c r="G2557" i="10"/>
  <c r="F2568" i="10"/>
  <c r="H2577" i="10"/>
  <c r="H2587" i="10"/>
  <c r="H2596" i="10"/>
  <c r="G2605" i="10"/>
  <c r="E2614" i="10"/>
  <c r="G2622" i="10"/>
  <c r="E2631" i="10"/>
  <c r="E2639" i="10"/>
  <c r="F2646" i="10"/>
  <c r="E2652" i="10"/>
  <c r="H2657" i="10"/>
  <c r="G2664" i="10"/>
  <c r="E2670" i="10"/>
  <c r="E2677" i="10"/>
  <c r="G2682" i="10"/>
  <c r="G2689" i="10"/>
  <c r="E2695" i="10"/>
  <c r="E2702" i="10"/>
  <c r="F2707" i="10"/>
  <c r="H2713" i="10"/>
  <c r="E2719" i="10"/>
  <c r="G2724" i="10"/>
  <c r="E2766" i="10"/>
  <c r="F2771" i="10"/>
  <c r="H2811" i="10"/>
  <c r="G2896" i="10"/>
  <c r="E2973" i="10"/>
  <c r="H1775" i="10"/>
  <c r="E1863" i="10"/>
  <c r="F1922" i="10"/>
  <c r="E1970" i="10"/>
  <c r="F2012" i="10"/>
  <c r="E2049" i="10"/>
  <c r="G2090" i="10"/>
  <c r="G2124" i="10"/>
  <c r="F2150" i="10"/>
  <c r="E2178" i="10"/>
  <c r="F2207" i="10"/>
  <c r="H2229" i="10"/>
  <c r="G2252" i="10"/>
  <c r="H2278" i="10"/>
  <c r="F2304" i="10"/>
  <c r="H2325" i="10"/>
  <c r="F2342" i="10"/>
  <c r="F2360" i="10"/>
  <c r="G2373" i="10"/>
  <c r="G2387" i="10"/>
  <c r="G2404" i="10"/>
  <c r="F2419" i="10"/>
  <c r="H2430" i="10"/>
  <c r="F2443" i="10"/>
  <c r="E2458" i="10"/>
  <c r="F2470" i="10"/>
  <c r="H2481" i="10"/>
  <c r="H2495" i="10"/>
  <c r="E2509" i="10"/>
  <c r="F2521" i="10"/>
  <c r="F2533" i="10"/>
  <c r="F2547" i="10"/>
  <c r="H2557" i="10"/>
  <c r="G2568" i="10"/>
  <c r="G2578" i="10"/>
  <c r="E2588" i="10"/>
  <c r="E2597" i="10"/>
  <c r="H2605" i="10"/>
  <c r="F2614" i="10"/>
  <c r="H2622" i="10"/>
  <c r="G2631" i="10"/>
  <c r="G2639" i="10"/>
  <c r="G2646" i="10"/>
  <c r="F2652" i="10"/>
  <c r="H2689" i="10"/>
  <c r="G2695" i="10"/>
  <c r="H1606" i="10"/>
  <c r="H1776" i="10"/>
  <c r="H1863" i="10"/>
  <c r="F1970" i="10"/>
  <c r="E2013" i="10"/>
  <c r="F2049" i="10"/>
  <c r="G2096" i="10"/>
  <c r="E2125" i="10"/>
  <c r="G2153" i="10"/>
  <c r="H2182" i="10"/>
  <c r="F2208" i="10"/>
  <c r="G2230" i="10"/>
  <c r="E2253" i="10"/>
  <c r="E2282" i="10"/>
  <c r="G2304" i="10"/>
  <c r="E2326" i="10"/>
  <c r="G2345" i="10"/>
  <c r="G2360" i="10"/>
  <c r="G2374" i="10"/>
  <c r="H2387" i="10"/>
  <c r="E2406" i="10"/>
  <c r="G2419" i="10"/>
  <c r="F2431" i="10"/>
  <c r="F2445" i="10"/>
  <c r="F2458" i="10"/>
  <c r="G2470" i="10"/>
  <c r="E2482" i="10"/>
  <c r="H2497" i="10"/>
  <c r="F2509" i="10"/>
  <c r="G2521" i="10"/>
  <c r="F2535" i="10"/>
  <c r="G2547" i="10"/>
  <c r="G2558" i="10"/>
  <c r="H2568" i="10"/>
  <c r="H2578" i="10"/>
  <c r="F2588" i="10"/>
  <c r="F2597" i="10"/>
  <c r="E2606" i="10"/>
  <c r="G2614" i="10"/>
  <c r="E2623" i="10"/>
  <c r="H2631" i="10"/>
  <c r="H2639" i="10"/>
  <c r="H2646" i="10"/>
  <c r="G2652" i="10"/>
  <c r="G2659" i="10"/>
  <c r="E2665" i="10"/>
  <c r="E2672" i="10"/>
  <c r="G2677" i="10"/>
  <c r="G2683" i="10"/>
  <c r="E2690" i="10"/>
  <c r="H2695" i="10"/>
  <c r="G1613" i="10"/>
  <c r="E1777" i="10"/>
  <c r="F1864" i="10"/>
  <c r="G1931" i="10"/>
  <c r="G1970" i="10"/>
  <c r="F2013" i="10"/>
  <c r="F2057" i="10"/>
  <c r="E2097" i="10"/>
  <c r="H2125" i="10"/>
  <c r="H2153" i="10"/>
  <c r="E2186" i="10"/>
  <c r="G2208" i="10"/>
  <c r="H2230" i="10"/>
  <c r="H2257" i="10"/>
  <c r="G2282" i="10"/>
  <c r="G2305" i="10"/>
  <c r="G2326" i="10"/>
  <c r="H2346" i="10"/>
  <c r="F2361" i="10"/>
  <c r="H2374" i="10"/>
  <c r="F2391" i="10"/>
  <c r="F2406" i="10"/>
  <c r="F2420" i="10"/>
  <c r="G2431" i="10"/>
  <c r="H2446" i="10"/>
  <c r="G2458" i="10"/>
  <c r="H2470" i="10"/>
  <c r="E2485" i="10"/>
  <c r="E2498" i="10"/>
  <c r="G2509" i="10"/>
  <c r="H2521" i="10"/>
  <c r="G2536" i="10"/>
  <c r="H2547" i="10"/>
  <c r="H2558" i="10"/>
  <c r="E2571" i="10"/>
  <c r="H2580" i="10"/>
  <c r="F2590" i="10"/>
  <c r="G2599" i="10"/>
  <c r="E2608" i="10"/>
  <c r="G2616" i="10"/>
  <c r="E2625" i="10"/>
  <c r="G2633" i="10"/>
  <c r="E2640" i="10"/>
  <c r="E2647" i="10"/>
  <c r="H2652" i="10"/>
  <c r="H2659" i="10"/>
  <c r="F2665" i="10"/>
  <c r="F2672" i="10"/>
  <c r="H2677" i="10"/>
  <c r="H2684" i="10"/>
  <c r="F2690" i="10"/>
  <c r="F2696" i="10"/>
  <c r="H2702" i="10"/>
  <c r="E2708" i="10"/>
  <c r="G2714" i="10"/>
  <c r="H2719" i="10"/>
  <c r="F2726" i="10"/>
  <c r="G2731" i="10"/>
  <c r="E2738" i="10"/>
  <c r="F2743" i="10"/>
  <c r="H2749" i="10"/>
  <c r="E2755" i="10"/>
  <c r="G2760" i="10"/>
  <c r="H2766" i="10"/>
  <c r="E2772" i="10"/>
  <c r="G2778" i="10"/>
  <c r="H2783" i="10"/>
  <c r="F2790" i="10"/>
  <c r="G2795" i="10"/>
  <c r="E2802" i="10"/>
  <c r="F2807" i="10"/>
  <c r="H2813" i="10"/>
  <c r="E2819" i="10"/>
  <c r="G2824" i="10"/>
  <c r="H2830" i="10"/>
  <c r="E2836" i="10"/>
  <c r="G2842" i="10"/>
  <c r="H2847" i="10"/>
  <c r="F2854" i="10"/>
  <c r="G2859" i="10"/>
  <c r="E2866" i="10"/>
  <c r="E2871" i="10"/>
  <c r="E2876" i="10"/>
  <c r="E2882" i="10"/>
  <c r="E2887" i="10"/>
  <c r="H1777" i="10"/>
  <c r="E1880" i="10"/>
  <c r="H1970" i="10"/>
  <c r="G2013" i="10"/>
  <c r="H2058" i="10"/>
  <c r="F2097" i="10"/>
  <c r="E2126" i="10"/>
  <c r="F2159" i="10"/>
  <c r="G2186" i="10"/>
  <c r="G2209" i="10"/>
  <c r="F2231" i="10"/>
  <c r="E2261" i="10"/>
  <c r="H2282" i="10"/>
  <c r="H2305" i="10"/>
  <c r="G2330" i="10"/>
  <c r="F2347" i="10"/>
  <c r="G2361" i="10"/>
  <c r="F2375" i="10"/>
  <c r="G2392" i="10"/>
  <c r="G2406" i="10"/>
  <c r="G2420" i="10"/>
  <c r="F2434" i="10"/>
  <c r="G2447" i="10"/>
  <c r="H2458" i="10"/>
  <c r="F2471" i="10"/>
  <c r="E2486" i="10"/>
  <c r="F2498" i="10"/>
  <c r="F2510" i="10"/>
  <c r="G2524" i="10"/>
  <c r="H2536" i="10"/>
  <c r="F2548" i="10"/>
  <c r="E2559" i="10"/>
  <c r="E2572" i="10"/>
  <c r="G2581" i="10"/>
  <c r="E2591" i="10"/>
  <c r="F2600" i="10"/>
  <c r="H2608" i="10"/>
  <c r="F2617" i="10"/>
  <c r="H2625" i="10"/>
  <c r="F2634" i="10"/>
  <c r="F2640" i="10"/>
  <c r="G2647" i="10"/>
  <c r="E2653" i="10"/>
  <c r="E2660" i="10"/>
  <c r="G2665" i="10"/>
  <c r="G2672" i="10"/>
  <c r="E2678" i="10"/>
  <c r="E2685" i="10"/>
  <c r="G2690" i="10"/>
  <c r="G2697" i="10"/>
  <c r="E2703" i="10"/>
  <c r="G2708" i="10"/>
  <c r="H2714" i="10"/>
  <c r="E2720" i="10"/>
  <c r="G2726" i="10"/>
  <c r="H2731" i="10"/>
  <c r="F2738" i="10"/>
  <c r="G2743" i="10"/>
  <c r="E2750" i="10"/>
  <c r="F2755" i="10"/>
  <c r="H2761" i="10"/>
  <c r="E2767" i="10"/>
  <c r="G2772" i="10"/>
  <c r="H2778" i="10"/>
  <c r="E2784" i="10"/>
  <c r="G2790" i="10"/>
  <c r="H2795" i="10"/>
  <c r="F2802" i="10"/>
  <c r="G2807" i="10"/>
  <c r="E2814" i="10"/>
  <c r="F2819" i="10"/>
  <c r="H2825" i="10"/>
  <c r="E2831" i="10"/>
  <c r="G2836" i="10"/>
  <c r="H2842" i="10"/>
  <c r="E2848" i="10"/>
  <c r="G2854" i="10"/>
  <c r="H2859" i="10"/>
  <c r="F2866" i="10"/>
  <c r="F2871" i="10"/>
  <c r="G2876" i="10"/>
  <c r="F2882" i="10"/>
  <c r="F2887" i="10"/>
  <c r="G2892" i="10"/>
  <c r="F2898" i="10"/>
  <c r="F2903" i="10"/>
  <c r="G2908" i="10"/>
  <c r="F2914" i="10"/>
  <c r="F2919" i="10"/>
  <c r="G2924" i="10"/>
  <c r="F2930" i="10"/>
  <c r="F2935" i="10"/>
  <c r="G2940" i="10"/>
  <c r="H2945" i="10"/>
  <c r="E2950" i="10"/>
  <c r="E2954" i="10"/>
  <c r="E2958" i="10"/>
  <c r="E2962" i="10"/>
  <c r="E2966" i="10"/>
  <c r="E2970" i="10"/>
  <c r="E2974" i="10"/>
  <c r="G1786" i="10"/>
  <c r="H1887" i="10"/>
  <c r="E1939" i="10"/>
  <c r="E1973" i="10"/>
  <c r="G2018" i="10"/>
  <c r="E2061" i="10"/>
  <c r="G2097" i="10"/>
  <c r="F2126" i="10"/>
  <c r="H2161" i="10"/>
  <c r="H2186" i="10"/>
  <c r="H2209" i="10"/>
  <c r="G2236" i="10"/>
  <c r="G2261" i="10"/>
  <c r="F2284" i="10"/>
  <c r="E2306" i="10"/>
  <c r="G2332" i="10"/>
  <c r="G2347" i="10"/>
  <c r="H2361" i="10"/>
  <c r="H2377" i="10"/>
  <c r="E2393" i="10"/>
  <c r="H2406" i="10"/>
  <c r="H2420" i="10"/>
  <c r="G2435" i="10"/>
  <c r="H2447" i="10"/>
  <c r="F2459" i="10"/>
  <c r="H2473" i="10"/>
  <c r="F2486" i="10"/>
  <c r="G2498" i="10"/>
  <c r="G2510" i="10"/>
  <c r="H2525" i="10"/>
  <c r="G2537" i="10"/>
  <c r="G2548" i="10"/>
  <c r="E2561" i="10"/>
  <c r="F2572" i="10"/>
  <c r="H2581" i="10"/>
  <c r="G2591" i="10"/>
  <c r="G2600" i="10"/>
  <c r="E2609" i="10"/>
  <c r="G2617" i="10"/>
  <c r="E2626" i="10"/>
  <c r="G2634" i="10"/>
  <c r="E2642" i="10"/>
  <c r="H2647" i="10"/>
  <c r="G2653" i="10"/>
  <c r="F2660" i="10"/>
  <c r="H2665" i="10"/>
  <c r="H2672" i="10"/>
  <c r="F2678" i="10"/>
  <c r="F2685" i="10"/>
  <c r="H2690" i="10"/>
  <c r="H2697" i="10"/>
  <c r="F2703" i="10"/>
  <c r="H2709" i="10"/>
  <c r="E2715" i="10"/>
  <c r="G2720" i="10"/>
  <c r="H2726" i="10"/>
  <c r="E2732" i="10"/>
  <c r="G2738" i="10"/>
  <c r="H2743" i="10"/>
  <c r="F2750" i="10"/>
  <c r="G2755" i="10"/>
  <c r="E2762" i="10"/>
  <c r="F2767" i="10"/>
  <c r="H2773" i="10"/>
  <c r="E2779" i="10"/>
  <c r="G2784" i="10"/>
  <c r="H2790" i="10"/>
  <c r="E2796" i="10"/>
  <c r="G2802" i="10"/>
  <c r="H2807" i="10"/>
  <c r="F2814" i="10"/>
  <c r="G2819" i="10"/>
  <c r="E2826" i="10"/>
  <c r="F2831" i="10"/>
  <c r="H2837" i="10"/>
  <c r="E2843" i="10"/>
  <c r="G2848" i="10"/>
  <c r="H2854" i="10"/>
  <c r="E2860" i="10"/>
  <c r="G2866" i="10"/>
  <c r="G2871" i="10"/>
  <c r="F2877" i="10"/>
  <c r="G2882" i="10"/>
  <c r="G2887" i="10"/>
  <c r="F2893" i="10"/>
  <c r="G2898" i="10"/>
  <c r="G2903" i="10"/>
  <c r="F2909" i="10"/>
  <c r="G2914" i="10"/>
  <c r="G2919" i="10"/>
  <c r="F2925" i="10"/>
  <c r="G2930" i="10"/>
  <c r="G2935" i="10"/>
  <c r="F2941" i="10"/>
  <c r="E2946" i="10"/>
  <c r="F2950" i="10"/>
  <c r="F2954" i="10"/>
  <c r="F2958" i="10"/>
  <c r="F2962" i="10"/>
  <c r="F2966" i="10"/>
  <c r="F2970" i="10"/>
  <c r="F2974" i="10"/>
  <c r="H1650" i="10"/>
  <c r="G1891" i="10"/>
  <c r="F1939" i="10"/>
  <c r="E1980" i="10"/>
  <c r="F2025" i="10"/>
  <c r="E2065" i="10"/>
  <c r="H2097" i="10"/>
  <c r="G2132" i="10"/>
  <c r="E2162" i="10"/>
  <c r="F2188" i="10"/>
  <c r="E2210" i="10"/>
  <c r="F2239" i="10"/>
  <c r="H2261" i="10"/>
  <c r="G2284" i="10"/>
  <c r="H2310" i="10"/>
  <c r="E2333" i="10"/>
  <c r="H2347" i="10"/>
  <c r="E2362" i="10"/>
  <c r="H2379" i="10"/>
  <c r="F2393" i="10"/>
  <c r="F2407" i="10"/>
  <c r="G2422" i="10"/>
  <c r="H2435" i="10"/>
  <c r="F2448" i="10"/>
  <c r="F2460" i="10"/>
  <c r="F2475" i="10"/>
  <c r="G2486" i="10"/>
  <c r="H2498" i="10"/>
  <c r="G1690" i="10"/>
  <c r="E1816" i="10"/>
  <c r="E1892" i="10"/>
  <c r="F1940" i="10"/>
  <c r="G1989" i="10"/>
  <c r="F2026" i="10"/>
  <c r="E2066" i="10"/>
  <c r="G2106" i="10"/>
  <c r="G2137" i="10"/>
  <c r="G2165" i="10"/>
  <c r="E2189" i="10"/>
  <c r="E2218" i="10"/>
  <c r="G2240" i="10"/>
  <c r="H2262" i="10"/>
  <c r="H2289" i="10"/>
  <c r="G2314" i="10"/>
  <c r="G2333" i="10"/>
  <c r="G2348" i="10"/>
  <c r="G2366" i="10"/>
  <c r="E2381" i="10"/>
  <c r="G2394" i="10"/>
  <c r="H2410" i="10"/>
  <c r="E2425" i="10"/>
  <c r="G2436" i="10"/>
  <c r="H2448" i="10"/>
  <c r="G2463" i="10"/>
  <c r="H2475" i="10"/>
  <c r="H2487" i="10"/>
  <c r="H2501" i="10"/>
  <c r="H2514" i="10"/>
  <c r="G2526" i="10"/>
  <c r="G2538" i="10"/>
  <c r="G2552" i="10"/>
  <c r="E2563" i="10"/>
  <c r="E2573" i="10"/>
  <c r="E2583" i="10"/>
  <c r="F2592" i="10"/>
  <c r="F2601" i="10"/>
  <c r="H2609" i="10"/>
  <c r="F2618" i="10"/>
  <c r="H2626" i="10"/>
  <c r="G2635" i="10"/>
  <c r="H2642" i="10"/>
  <c r="G2648" i="10"/>
  <c r="G2655" i="10"/>
  <c r="E2661" i="10"/>
  <c r="E2668" i="10"/>
  <c r="G2673" i="10"/>
  <c r="G2680" i="10"/>
  <c r="E2686" i="10"/>
  <c r="E2692" i="10"/>
  <c r="G2698" i="10"/>
  <c r="E2704" i="10"/>
  <c r="G2710" i="10"/>
  <c r="H2715" i="10"/>
  <c r="F2722" i="10"/>
  <c r="G2727" i="10"/>
  <c r="E2734" i="10"/>
  <c r="F2739" i="10"/>
  <c r="H2745" i="10"/>
  <c r="E2751" i="10"/>
  <c r="G2136" i="10"/>
  <c r="F2333" i="10"/>
  <c r="G2448" i="10"/>
  <c r="H2537" i="10"/>
  <c r="E2592" i="10"/>
  <c r="H2635" i="10"/>
  <c r="H2667" i="10"/>
  <c r="F2693" i="10"/>
  <c r="F2715" i="10"/>
  <c r="H2733" i="10"/>
  <c r="F2751" i="10"/>
  <c r="H2767" i="10"/>
  <c r="G2783" i="10"/>
  <c r="F2798" i="10"/>
  <c r="H2814" i="10"/>
  <c r="G2830" i="10"/>
  <c r="E2844" i="10"/>
  <c r="H2861" i="10"/>
  <c r="H2875" i="10"/>
  <c r="F2889" i="10"/>
  <c r="H2902" i="10"/>
  <c r="H2914" i="10"/>
  <c r="F2926" i="10"/>
  <c r="G2939" i="10"/>
  <c r="H2949" i="10"/>
  <c r="H2958" i="10"/>
  <c r="F2967" i="10"/>
  <c r="G2926" i="10"/>
  <c r="G2950" i="10"/>
  <c r="F2969" i="10"/>
  <c r="E1815" i="10"/>
  <c r="G2540" i="10"/>
  <c r="G2670" i="10"/>
  <c r="E2716" i="10"/>
  <c r="H2754" i="10"/>
  <c r="E2786" i="10"/>
  <c r="F2815" i="10"/>
  <c r="G2847" i="10"/>
  <c r="E2878" i="10"/>
  <c r="H2903" i="10"/>
  <c r="F2929" i="10"/>
  <c r="H2950" i="10"/>
  <c r="G2969" i="10"/>
  <c r="H2351" i="10"/>
  <c r="E2601" i="10"/>
  <c r="E2673" i="10"/>
  <c r="H2737" i="10"/>
  <c r="G2771" i="10"/>
  <c r="H2802" i="10"/>
  <c r="E2832" i="10"/>
  <c r="G2864" i="10"/>
  <c r="E2892" i="10"/>
  <c r="G2915" i="10"/>
  <c r="H2941" i="10"/>
  <c r="F2961" i="10"/>
  <c r="E2803" i="10"/>
  <c r="H2865" i="10"/>
  <c r="G2918" i="10"/>
  <c r="E2942" i="10"/>
  <c r="F2394" i="10"/>
  <c r="G2704" i="10"/>
  <c r="E2807" i="10"/>
  <c r="F2897" i="10"/>
  <c r="H1989" i="10"/>
  <c r="H2680" i="10"/>
  <c r="E2778" i="10"/>
  <c r="E2855" i="10"/>
  <c r="G2934" i="10"/>
  <c r="G2407" i="10"/>
  <c r="H2707" i="10"/>
  <c r="E2824" i="10"/>
  <c r="E2910" i="10"/>
  <c r="H2973" i="10"/>
  <c r="F2626" i="10"/>
  <c r="G2660" i="10"/>
  <c r="F2779" i="10"/>
  <c r="E2842" i="10"/>
  <c r="G2923" i="10"/>
  <c r="F2065" i="10"/>
  <c r="E2748" i="10"/>
  <c r="H2855" i="10"/>
  <c r="H2946" i="10"/>
  <c r="F2661" i="10"/>
  <c r="F2766" i="10"/>
  <c r="H2826" i="10"/>
  <c r="F2899" i="10"/>
  <c r="E2936" i="10"/>
  <c r="E2314" i="10"/>
  <c r="F2731" i="10"/>
  <c r="E2827" i="10"/>
  <c r="H2925" i="10"/>
  <c r="F2437" i="10"/>
  <c r="G2691" i="10"/>
  <c r="F2783" i="10"/>
  <c r="G2860" i="10"/>
  <c r="F2937" i="10"/>
  <c r="E1719" i="10"/>
  <c r="H2137" i="10"/>
  <c r="G2334" i="10"/>
  <c r="F2451" i="10"/>
  <c r="E2538" i="10"/>
  <c r="G2592" i="10"/>
  <c r="F2642" i="10"/>
  <c r="F2668" i="10"/>
  <c r="E2698" i="10"/>
  <c r="G2715" i="10"/>
  <c r="F2734" i="10"/>
  <c r="G2754" i="10"/>
  <c r="E2768" i="10"/>
  <c r="H2785" i="10"/>
  <c r="G2800" i="10"/>
  <c r="E2815" i="10"/>
  <c r="G2831" i="10"/>
  <c r="F2847" i="10"/>
  <c r="E2862" i="10"/>
  <c r="H2877" i="10"/>
  <c r="G2891" i="10"/>
  <c r="E2903" i="10"/>
  <c r="E2915" i="10"/>
  <c r="H2939" i="10"/>
  <c r="E2959" i="10"/>
  <c r="F2165" i="10"/>
  <c r="F2348" i="10"/>
  <c r="F2462" i="10"/>
  <c r="H2600" i="10"/>
  <c r="G2642" i="10"/>
  <c r="F2698" i="10"/>
  <c r="G2736" i="10"/>
  <c r="G2768" i="10"/>
  <c r="H2801" i="10"/>
  <c r="H2831" i="10"/>
  <c r="F2862" i="10"/>
  <c r="H2891" i="10"/>
  <c r="F2915" i="10"/>
  <c r="E2940" i="10"/>
  <c r="F2959" i="10"/>
  <c r="F2166" i="10"/>
  <c r="H2548" i="10"/>
  <c r="E2643" i="10"/>
  <c r="H2698" i="10"/>
  <c r="H2755" i="10"/>
  <c r="F2786" i="10"/>
  <c r="G2818" i="10"/>
  <c r="F2878" i="10"/>
  <c r="E2904" i="10"/>
  <c r="H2929" i="10"/>
  <c r="E2951" i="10"/>
  <c r="G2786" i="10"/>
  <c r="E2850" i="10"/>
  <c r="H2893" i="10"/>
  <c r="E2930" i="10"/>
  <c r="G2970" i="10"/>
  <c r="F2499" i="10"/>
  <c r="E2679" i="10"/>
  <c r="H2774" i="10"/>
  <c r="E2854" i="10"/>
  <c r="E2920" i="10"/>
  <c r="F2945" i="10"/>
  <c r="G2838" i="10"/>
  <c r="F2963" i="10"/>
  <c r="H2572" i="10"/>
  <c r="E2727" i="10"/>
  <c r="F2778" i="10"/>
  <c r="H2870" i="10"/>
  <c r="E2898" i="10"/>
  <c r="F2946" i="10"/>
  <c r="G2026" i="10"/>
  <c r="F2727" i="10"/>
  <c r="F2826" i="10"/>
  <c r="F2910" i="10"/>
  <c r="G2965" i="10"/>
  <c r="F2515" i="10"/>
  <c r="H2660" i="10"/>
  <c r="H2727" i="10"/>
  <c r="E2810" i="10"/>
  <c r="E2872" i="10"/>
  <c r="H2935" i="10"/>
  <c r="H2965" i="10"/>
  <c r="H2582" i="10"/>
  <c r="E2812" i="10"/>
  <c r="E2924" i="10"/>
  <c r="G2966" i="10"/>
  <c r="F2101" i="10"/>
  <c r="G2766" i="10"/>
  <c r="F2873" i="10"/>
  <c r="F2949" i="10"/>
  <c r="H2526" i="10"/>
  <c r="F2714" i="10"/>
  <c r="G2767" i="10"/>
  <c r="F2830" i="10"/>
  <c r="G2888" i="10"/>
  <c r="G2949" i="10"/>
  <c r="F1816" i="10"/>
  <c r="H2463" i="10"/>
  <c r="F2719" i="10"/>
  <c r="H2849" i="10"/>
  <c r="H2969" i="10"/>
  <c r="G2878" i="10"/>
  <c r="F2951" i="10"/>
  <c r="G2563" i="10"/>
  <c r="E2760" i="10"/>
  <c r="G2867" i="10"/>
  <c r="G2954" i="10"/>
  <c r="G2572" i="10"/>
  <c r="G2707" i="10"/>
  <c r="E2808" i="10"/>
  <c r="H2909" i="10"/>
  <c r="G2973" i="10"/>
  <c r="G2618" i="10"/>
  <c r="G2762" i="10"/>
  <c r="F2855" i="10"/>
  <c r="E2955" i="10"/>
  <c r="E2514" i="10"/>
  <c r="H2762" i="10"/>
  <c r="H2871" i="10"/>
  <c r="F2955" i="10"/>
  <c r="G2582" i="10"/>
  <c r="E2763" i="10"/>
  <c r="H2886" i="10"/>
  <c r="E2293" i="10"/>
  <c r="G2748" i="10"/>
  <c r="H2887" i="10"/>
  <c r="G2583" i="10"/>
  <c r="G2750" i="10"/>
  <c r="E2888" i="10"/>
  <c r="H2591" i="10"/>
  <c r="H2750" i="10"/>
  <c r="G2875" i="10"/>
  <c r="E2967" i="10"/>
  <c r="H1891" i="10"/>
  <c r="G2188" i="10"/>
  <c r="F2365" i="10"/>
  <c r="G2475" i="10"/>
  <c r="F2551" i="10"/>
  <c r="G2601" i="10"/>
  <c r="E2648" i="10"/>
  <c r="F2673" i="10"/>
  <c r="F2702" i="10"/>
  <c r="G2719" i="10"/>
  <c r="H2738" i="10"/>
  <c r="E2756" i="10"/>
  <c r="H2771" i="10"/>
  <c r="H2818" i="10"/>
  <c r="G2832" i="10"/>
  <c r="G2904" i="10"/>
  <c r="G2961" i="10"/>
  <c r="H2617" i="10"/>
  <c r="H2725" i="10"/>
  <c r="F2838" i="10"/>
  <c r="G2931" i="10"/>
  <c r="G2241" i="10"/>
  <c r="F2762" i="10"/>
  <c r="H2897" i="10"/>
  <c r="G2262" i="10"/>
  <c r="E2659" i="10"/>
  <c r="G2808" i="10"/>
  <c r="H2934" i="10"/>
  <c r="F2573" i="10"/>
  <c r="E2746" i="10"/>
  <c r="G2855" i="10"/>
  <c r="G2946" i="10"/>
  <c r="G2626" i="10"/>
  <c r="G2779" i="10"/>
  <c r="E2899" i="10"/>
  <c r="F2425" i="10"/>
  <c r="E2731" i="10"/>
  <c r="E2859" i="10"/>
  <c r="E2975" i="10"/>
  <c r="H2634" i="10"/>
  <c r="E2714" i="10"/>
  <c r="G2812" i="10"/>
  <c r="G2899" i="10"/>
  <c r="F2975" i="10"/>
  <c r="E2635" i="10"/>
  <c r="G2732" i="10"/>
  <c r="H2843" i="10"/>
  <c r="G2958" i="10"/>
  <c r="F1892" i="10"/>
  <c r="H2193" i="10"/>
  <c r="H2366" i="10"/>
  <c r="F2476" i="10"/>
  <c r="H2552" i="10"/>
  <c r="F2609" i="10"/>
  <c r="F2648" i="10"/>
  <c r="H2673" i="10"/>
  <c r="G2702" i="10"/>
  <c r="H2721" i="10"/>
  <c r="E2739" i="10"/>
  <c r="G2756" i="10"/>
  <c r="E2774" i="10"/>
  <c r="H2789" i="10"/>
  <c r="F2803" i="10"/>
  <c r="H2819" i="10"/>
  <c r="G2835" i="10"/>
  <c r="F2850" i="10"/>
  <c r="H2866" i="10"/>
  <c r="F2881" i="10"/>
  <c r="E2894" i="10"/>
  <c r="F2905" i="10"/>
  <c r="H2918" i="10"/>
  <c r="H2930" i="10"/>
  <c r="F2942" i="10"/>
  <c r="F2953" i="10"/>
  <c r="H2961" i="10"/>
  <c r="H2970" i="10"/>
  <c r="F1949" i="10"/>
  <c r="G2218" i="10"/>
  <c r="F2381" i="10"/>
  <c r="F2488" i="10"/>
  <c r="H2562" i="10"/>
  <c r="E2610" i="10"/>
  <c r="H2654" i="10"/>
  <c r="G2678" i="10"/>
  <c r="H2703" i="10"/>
  <c r="G2722" i="10"/>
  <c r="H2742" i="10"/>
  <c r="G2774" i="10"/>
  <c r="E2791" i="10"/>
  <c r="H2806" i="10"/>
  <c r="G2820" i="10"/>
  <c r="E2838" i="10"/>
  <c r="H2853" i="10"/>
  <c r="F2867" i="10"/>
  <c r="G2894" i="10"/>
  <c r="H2907" i="10"/>
  <c r="F2931" i="10"/>
  <c r="H2953" i="10"/>
  <c r="F2971" i="10"/>
  <c r="E1988" i="10"/>
  <c r="E2655" i="10"/>
  <c r="E2743" i="10"/>
  <c r="H2821" i="10"/>
  <c r="E2908" i="10"/>
  <c r="F2973" i="10"/>
  <c r="F2503" i="10"/>
  <c r="H2655" i="10"/>
  <c r="E2744" i="10"/>
  <c r="H2823" i="10"/>
  <c r="F2883" i="10"/>
  <c r="G2920" i="10"/>
  <c r="H2954" i="10"/>
  <c r="E2026" i="10"/>
  <c r="H2682" i="10"/>
  <c r="H2791" i="10"/>
  <c r="G2883" i="10"/>
  <c r="F2965" i="10"/>
  <c r="F2412" i="10"/>
  <c r="G2685" i="10"/>
  <c r="E2795" i="10"/>
  <c r="G2886" i="10"/>
  <c r="E2935" i="10"/>
  <c r="G2974" i="10"/>
  <c r="E2285" i="10"/>
  <c r="F2710" i="10"/>
  <c r="G2826" i="10"/>
  <c r="H2923" i="10"/>
  <c r="H2974" i="10"/>
  <c r="E2526" i="10"/>
  <c r="H2710" i="10"/>
  <c r="H2779" i="10"/>
  <c r="F2843" i="10"/>
  <c r="F2913" i="10"/>
  <c r="G2957" i="10"/>
  <c r="F2436" i="10"/>
  <c r="H2664" i="10"/>
  <c r="E2780" i="10"/>
  <c r="G2843" i="10"/>
  <c r="H2913" i="10"/>
  <c r="H2957" i="10"/>
  <c r="H2314" i="10"/>
  <c r="G2814" i="10"/>
  <c r="G2902" i="10"/>
  <c r="E1940" i="10"/>
  <c r="H2214" i="10"/>
  <c r="F2380" i="10"/>
  <c r="G2487" i="10"/>
  <c r="G2562" i="10"/>
  <c r="G2609" i="10"/>
  <c r="H2648" i="10"/>
  <c r="F2677" i="10"/>
  <c r="G2703" i="10"/>
  <c r="E2722" i="10"/>
  <c r="G2739" i="10"/>
  <c r="H2757" i="10"/>
  <c r="F2774" i="10"/>
  <c r="E2790" i="10"/>
  <c r="G2803" i="10"/>
  <c r="E2820" i="10"/>
  <c r="H2835" i="10"/>
  <c r="G2850" i="10"/>
  <c r="E2867" i="10"/>
  <c r="H2881" i="10"/>
  <c r="F2894" i="10"/>
  <c r="G2907" i="10"/>
  <c r="E2919" i="10"/>
  <c r="E2931" i="10"/>
  <c r="G2942" i="10"/>
  <c r="G2953" i="10"/>
  <c r="G2962" i="10"/>
  <c r="E2971" i="10"/>
  <c r="H2759" i="10"/>
  <c r="H2882" i="10"/>
  <c r="H2919" i="10"/>
  <c r="E2945" i="10"/>
  <c r="H2962" i="10"/>
  <c r="F2240" i="10"/>
  <c r="F2791" i="10"/>
  <c r="E2883" i="10"/>
  <c r="E2963" i="10"/>
  <c r="H2394" i="10"/>
  <c r="E2618" i="10"/>
  <c r="E2726" i="10"/>
  <c r="G2791" i="10"/>
  <c r="G2870" i="10"/>
  <c r="G2945" i="10"/>
  <c r="E2513" i="10"/>
  <c r="G2744" i="10"/>
  <c r="H2838" i="10"/>
  <c r="F2921" i="10"/>
  <c r="F2263" i="10"/>
  <c r="E2710" i="10"/>
  <c r="H2809" i="10"/>
  <c r="H2898" i="10"/>
  <c r="H2424" i="10"/>
  <c r="H2685" i="10"/>
  <c r="F2795" i="10"/>
  <c r="F2842" i="10"/>
  <c r="G2910" i="10"/>
  <c r="F2957" i="10"/>
  <c r="E2627" i="10"/>
  <c r="F2686" i="10"/>
  <c r="G2796" i="10"/>
  <c r="G2872" i="10"/>
  <c r="E2947" i="10"/>
  <c r="F2526" i="10"/>
  <c r="E2691" i="10"/>
  <c r="H2797" i="10"/>
  <c r="F2859" i="10"/>
  <c r="G2936" i="10"/>
  <c r="H2966" i="10"/>
  <c r="F2109" i="10"/>
  <c r="E2798" i="10"/>
  <c r="E2914" i="10"/>
  <c r="F2066" i="10"/>
  <c r="F2666" i="10"/>
  <c r="E2926" i="10"/>
  <c r="O1793" i="10"/>
  <c r="V4" i="10"/>
  <c r="U3" i="10" l="1"/>
  <c r="P1599" i="10"/>
  <c r="O1642" i="10"/>
  <c r="P1642" i="10"/>
  <c r="O1643" i="10"/>
  <c r="P1643" i="10"/>
  <c r="F1582" i="6" l="1"/>
  <c r="E1582" i="6"/>
  <c r="B1582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3" i="6"/>
  <c r="B1584" i="6"/>
  <c r="B1585" i="6"/>
  <c r="B1586" i="6"/>
  <c r="B1587" i="6"/>
  <c r="B1588" i="6"/>
  <c r="B1589" i="6"/>
  <c r="B1590" i="6"/>
  <c r="B1591" i="6"/>
  <c r="B1592" i="6"/>
  <c r="F1592" i="6"/>
  <c r="E1592" i="6"/>
  <c r="F1591" i="6"/>
  <c r="E1591" i="6"/>
  <c r="F1590" i="6"/>
  <c r="E1590" i="6"/>
  <c r="F1589" i="6"/>
  <c r="E1589" i="6"/>
  <c r="F1588" i="6"/>
  <c r="E1588" i="6"/>
  <c r="F1587" i="6"/>
  <c r="E1587" i="6"/>
  <c r="F1586" i="6"/>
  <c r="E1586" i="6"/>
  <c r="F1585" i="6"/>
  <c r="E1585" i="6"/>
  <c r="F1584" i="6"/>
  <c r="E1584" i="6"/>
  <c r="F1583" i="6"/>
  <c r="E1583" i="6"/>
  <c r="F1581" i="6"/>
  <c r="E1581" i="6"/>
  <c r="F1580" i="6"/>
  <c r="E1580" i="6"/>
  <c r="F1579" i="6"/>
  <c r="E1579" i="6"/>
  <c r="F1578" i="6"/>
  <c r="E1578" i="6"/>
  <c r="F1577" i="6"/>
  <c r="E1577" i="6"/>
  <c r="F1576" i="6"/>
  <c r="E1576" i="6"/>
  <c r="F1575" i="6"/>
  <c r="E1575" i="6"/>
  <c r="F1574" i="6"/>
  <c r="E1574" i="6"/>
  <c r="F1573" i="6"/>
  <c r="E1573" i="6"/>
  <c r="F1572" i="6"/>
  <c r="E1572" i="6"/>
  <c r="F1571" i="6"/>
  <c r="E1571" i="6"/>
  <c r="F1570" i="6"/>
  <c r="E1570" i="6"/>
  <c r="F1569" i="6"/>
  <c r="E1569" i="6"/>
  <c r="F1568" i="6"/>
  <c r="E1568" i="6"/>
  <c r="F1567" i="6"/>
  <c r="E1567" i="6"/>
  <c r="F1566" i="6"/>
  <c r="E1566" i="6"/>
  <c r="F1565" i="6"/>
  <c r="E1565" i="6"/>
  <c r="F1564" i="6"/>
  <c r="E1564" i="6"/>
  <c r="F1563" i="6"/>
  <c r="E1563" i="6"/>
  <c r="F1562" i="6"/>
  <c r="E1562" i="6"/>
  <c r="F1561" i="6"/>
  <c r="E1561" i="6"/>
  <c r="F1560" i="6"/>
  <c r="E1560" i="6"/>
  <c r="F1559" i="6"/>
  <c r="E1559" i="6"/>
  <c r="F1558" i="6"/>
  <c r="E1558" i="6"/>
  <c r="F1557" i="6"/>
  <c r="E1557" i="6"/>
  <c r="F1556" i="6"/>
  <c r="E1556" i="6"/>
  <c r="F1555" i="6"/>
  <c r="E1555" i="6"/>
  <c r="F1554" i="6"/>
  <c r="E1554" i="6"/>
  <c r="F1553" i="6"/>
  <c r="E1553" i="6"/>
  <c r="F1552" i="6"/>
  <c r="E1552" i="6"/>
  <c r="F1551" i="6"/>
  <c r="E1551" i="6"/>
  <c r="F1550" i="6"/>
  <c r="E1550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F1549" i="6"/>
  <c r="E1549" i="6"/>
  <c r="F1548" i="6"/>
  <c r="E1548" i="6"/>
  <c r="F1547" i="6"/>
  <c r="E1547" i="6"/>
  <c r="F1546" i="6"/>
  <c r="E1546" i="6"/>
  <c r="F1545" i="6"/>
  <c r="E1545" i="6"/>
  <c r="F1544" i="6"/>
  <c r="E1544" i="6"/>
  <c r="F1543" i="6"/>
  <c r="E1543" i="6"/>
  <c r="F1542" i="6"/>
  <c r="E1542" i="6"/>
  <c r="F1541" i="6"/>
  <c r="E1541" i="6"/>
  <c r="F1540" i="6"/>
  <c r="E1540" i="6"/>
  <c r="F1539" i="6"/>
  <c r="E1539" i="6"/>
  <c r="F1538" i="6"/>
  <c r="E1538" i="6"/>
  <c r="F1537" i="6"/>
  <c r="E1537" i="6"/>
  <c r="F1536" i="6"/>
  <c r="E1536" i="6"/>
  <c r="F1535" i="6"/>
  <c r="E1535" i="6"/>
  <c r="F1534" i="6"/>
  <c r="E1534" i="6"/>
  <c r="F1533" i="6"/>
  <c r="E1533" i="6"/>
  <c r="F1532" i="6"/>
  <c r="E1532" i="6"/>
  <c r="F1531" i="6"/>
  <c r="E1531" i="6"/>
  <c r="F1530" i="6"/>
  <c r="E1530" i="6"/>
  <c r="F1529" i="6"/>
  <c r="E1529" i="6"/>
  <c r="F1528" i="6"/>
  <c r="E1528" i="6"/>
  <c r="F1527" i="6"/>
  <c r="E1527" i="6"/>
  <c r="F1526" i="6"/>
  <c r="E1526" i="6"/>
  <c r="F1525" i="6"/>
  <c r="E1525" i="6"/>
  <c r="F1524" i="6"/>
  <c r="E1524" i="6"/>
  <c r="F1523" i="6"/>
  <c r="E1523" i="6"/>
  <c r="F1522" i="6"/>
  <c r="E1522" i="6"/>
  <c r="F1521" i="6"/>
  <c r="E1521" i="6"/>
  <c r="F1520" i="6"/>
  <c r="E1520" i="6"/>
  <c r="F1519" i="6"/>
  <c r="E1519" i="6"/>
  <c r="F1518" i="6"/>
  <c r="E1518" i="6"/>
  <c r="F1517" i="6"/>
  <c r="E1517" i="6"/>
  <c r="F1516" i="6"/>
  <c r="E1516" i="6"/>
  <c r="F1515" i="6"/>
  <c r="E1515" i="6"/>
  <c r="F1514" i="6"/>
  <c r="E1514" i="6"/>
  <c r="F1513" i="6"/>
  <c r="E1513" i="6"/>
  <c r="F1512" i="6"/>
  <c r="E1512" i="6"/>
  <c r="F1511" i="6"/>
  <c r="E1511" i="6"/>
  <c r="F1510" i="6"/>
  <c r="E1510" i="6"/>
  <c r="F1509" i="6"/>
  <c r="E1509" i="6"/>
  <c r="F1508" i="6"/>
  <c r="E1508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382" i="6"/>
  <c r="F1382" i="6"/>
  <c r="B1423" i="6"/>
  <c r="E1423" i="6"/>
  <c r="F1423" i="6"/>
  <c r="E1384" i="6"/>
  <c r="F1384" i="6"/>
  <c r="E1385" i="6"/>
  <c r="F1385" i="6"/>
  <c r="E1386" i="6"/>
  <c r="F1386" i="6"/>
  <c r="E1387" i="6"/>
  <c r="F1387" i="6"/>
  <c r="E1388" i="6"/>
  <c r="F1388" i="6"/>
  <c r="E1389" i="6"/>
  <c r="F1389" i="6"/>
  <c r="E1390" i="6"/>
  <c r="F1390" i="6"/>
  <c r="E1391" i="6"/>
  <c r="F1391" i="6"/>
  <c r="E1392" i="6"/>
  <c r="F1392" i="6"/>
  <c r="E1393" i="6"/>
  <c r="F1393" i="6"/>
  <c r="E1394" i="6"/>
  <c r="F1394" i="6"/>
  <c r="E1395" i="6"/>
  <c r="F1395" i="6"/>
  <c r="E1396" i="6"/>
  <c r="F1396" i="6"/>
  <c r="E1397" i="6"/>
  <c r="F1397" i="6"/>
  <c r="E1398" i="6"/>
  <c r="F1398" i="6"/>
  <c r="E1399" i="6"/>
  <c r="F1399" i="6"/>
  <c r="E1400" i="6"/>
  <c r="F1400" i="6"/>
  <c r="E1401" i="6"/>
  <c r="F1401" i="6"/>
  <c r="E1402" i="6"/>
  <c r="F1402" i="6"/>
  <c r="E1403" i="6"/>
  <c r="F1403" i="6"/>
  <c r="E1404" i="6"/>
  <c r="F1404" i="6"/>
  <c r="E1405" i="6"/>
  <c r="F1405" i="6"/>
  <c r="E1406" i="6"/>
  <c r="F1406" i="6"/>
  <c r="E1407" i="6"/>
  <c r="F1407" i="6"/>
  <c r="E1408" i="6"/>
  <c r="F1408" i="6"/>
  <c r="E1409" i="6"/>
  <c r="F1409" i="6"/>
  <c r="E1410" i="6"/>
  <c r="F1410" i="6"/>
  <c r="E1411" i="6"/>
  <c r="F1411" i="6"/>
  <c r="E1412" i="6"/>
  <c r="F1412" i="6"/>
  <c r="E1413" i="6"/>
  <c r="F1413" i="6"/>
  <c r="E1414" i="6"/>
  <c r="F1414" i="6"/>
  <c r="E1415" i="6"/>
  <c r="F1415" i="6"/>
  <c r="E1416" i="6"/>
  <c r="F1416" i="6"/>
  <c r="E1417" i="6"/>
  <c r="F1417" i="6"/>
  <c r="E1418" i="6"/>
  <c r="F1418" i="6"/>
  <c r="E1419" i="6"/>
  <c r="F1419" i="6"/>
  <c r="E1420" i="6"/>
  <c r="F1420" i="6"/>
  <c r="E1421" i="6"/>
  <c r="F1421" i="6"/>
  <c r="E1422" i="6"/>
  <c r="F1422" i="6"/>
  <c r="E1424" i="6"/>
  <c r="F1424" i="6"/>
  <c r="E1425" i="6"/>
  <c r="F1425" i="6"/>
  <c r="E1383" i="6"/>
  <c r="F1383" i="6"/>
  <c r="B1507" i="6"/>
  <c r="B1506" i="6"/>
  <c r="B1505" i="6"/>
  <c r="B1504" i="6"/>
  <c r="B1503" i="6"/>
  <c r="B1502" i="6"/>
  <c r="B1501" i="6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4" i="6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304" i="10"/>
  <c r="Q305" i="10"/>
  <c r="Q306" i="10"/>
  <c r="Q307" i="10"/>
  <c r="Q308" i="10"/>
  <c r="Q309" i="10"/>
  <c r="Q310" i="10"/>
  <c r="Q311" i="10"/>
  <c r="Q312" i="10"/>
  <c r="Q313" i="10"/>
  <c r="Q314" i="10"/>
  <c r="Q315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34" i="10"/>
  <c r="Q335" i="10"/>
  <c r="Q336" i="10"/>
  <c r="Q337" i="10"/>
  <c r="Q338" i="10"/>
  <c r="Q339" i="10"/>
  <c r="Q340" i="10"/>
  <c r="Q341" i="10"/>
  <c r="Q342" i="10"/>
  <c r="Q343" i="10"/>
  <c r="Q344" i="10"/>
  <c r="Q345" i="10"/>
  <c r="Q346" i="10"/>
  <c r="Q347" i="10"/>
  <c r="Q348" i="10"/>
  <c r="Q349" i="10"/>
  <c r="Q350" i="10"/>
  <c r="Q351" i="10"/>
  <c r="Q352" i="10"/>
  <c r="Q353" i="10"/>
  <c r="Q354" i="10"/>
  <c r="Q355" i="10"/>
  <c r="Q356" i="10"/>
  <c r="Q357" i="10"/>
  <c r="Q358" i="10"/>
  <c r="Q359" i="10"/>
  <c r="Q360" i="10"/>
  <c r="Q361" i="10"/>
  <c r="Q362" i="10"/>
  <c r="Q363" i="10"/>
  <c r="Q364" i="10"/>
  <c r="Q365" i="10"/>
  <c r="Q366" i="10"/>
  <c r="Q367" i="10"/>
  <c r="Q368" i="10"/>
  <c r="Q369" i="10"/>
  <c r="Q370" i="10"/>
  <c r="Q371" i="10"/>
  <c r="Q372" i="10"/>
  <c r="Q373" i="10"/>
  <c r="Q374" i="10"/>
  <c r="Q375" i="10"/>
  <c r="Q376" i="10"/>
  <c r="Q377" i="10"/>
  <c r="Q378" i="10"/>
  <c r="Q379" i="10"/>
  <c r="Q380" i="10"/>
  <c r="Q381" i="10"/>
  <c r="Q382" i="10"/>
  <c r="Q383" i="10"/>
  <c r="Q384" i="10"/>
  <c r="Q385" i="10"/>
  <c r="Q386" i="10"/>
  <c r="Q387" i="10"/>
  <c r="Q388" i="10"/>
  <c r="Q389" i="10"/>
  <c r="Q390" i="10"/>
  <c r="Q391" i="10"/>
  <c r="Q392" i="10"/>
  <c r="Q393" i="10"/>
  <c r="Q394" i="10"/>
  <c r="Q395" i="10"/>
  <c r="Q396" i="10"/>
  <c r="Q397" i="10"/>
  <c r="Q398" i="10"/>
  <c r="Q399" i="10"/>
  <c r="Q400" i="10"/>
  <c r="Q401" i="10"/>
  <c r="Q402" i="10"/>
  <c r="Q403" i="10"/>
  <c r="Q404" i="10"/>
  <c r="Q405" i="10"/>
  <c r="Q406" i="10"/>
  <c r="Q407" i="10"/>
  <c r="Q408" i="10"/>
  <c r="Q409" i="10"/>
  <c r="Q410" i="10"/>
  <c r="Q411" i="10"/>
  <c r="Q412" i="10"/>
  <c r="Q413" i="10"/>
  <c r="Q414" i="10"/>
  <c r="Q415" i="10"/>
  <c r="Q416" i="10"/>
  <c r="Q417" i="10"/>
  <c r="Q418" i="10"/>
  <c r="Q419" i="10"/>
  <c r="Q420" i="10"/>
  <c r="Q421" i="10"/>
  <c r="Q422" i="10"/>
  <c r="Q423" i="10"/>
  <c r="Q424" i="10"/>
  <c r="Q425" i="10"/>
  <c r="Q426" i="10"/>
  <c r="Q427" i="10"/>
  <c r="Q428" i="10"/>
  <c r="Q429" i="10"/>
  <c r="Q430" i="10"/>
  <c r="Q431" i="10"/>
  <c r="Q432" i="10"/>
  <c r="Q433" i="10"/>
  <c r="Q434" i="10"/>
  <c r="Q435" i="10"/>
  <c r="Q436" i="10"/>
  <c r="Q437" i="10"/>
  <c r="Q438" i="10"/>
  <c r="Q439" i="10"/>
  <c r="Q440" i="10"/>
  <c r="Q441" i="10"/>
  <c r="Q442" i="10"/>
  <c r="Q443" i="10"/>
  <c r="Q444" i="10"/>
  <c r="Q445" i="10"/>
  <c r="Q446" i="10"/>
  <c r="Q447" i="10"/>
  <c r="Q448" i="10"/>
  <c r="Q449" i="10"/>
  <c r="Q450" i="10"/>
  <c r="Q451" i="10"/>
  <c r="Q452" i="10"/>
  <c r="Q453" i="10"/>
  <c r="Q454" i="10"/>
  <c r="Q455" i="10"/>
  <c r="Q456" i="10"/>
  <c r="Q457" i="10"/>
  <c r="Q458" i="10"/>
  <c r="Q459" i="10"/>
  <c r="Q460" i="10"/>
  <c r="Q461" i="10"/>
  <c r="Q462" i="10"/>
  <c r="Q463" i="10"/>
  <c r="Q464" i="10"/>
  <c r="Q465" i="10"/>
  <c r="Q466" i="10"/>
  <c r="Q467" i="10"/>
  <c r="Q468" i="10"/>
  <c r="Q469" i="10"/>
  <c r="Q470" i="10"/>
  <c r="Q471" i="10"/>
  <c r="Q472" i="10"/>
  <c r="Q473" i="10"/>
  <c r="Q474" i="10"/>
  <c r="Q475" i="10"/>
  <c r="Q476" i="10"/>
  <c r="Q477" i="10"/>
  <c r="Q478" i="10"/>
  <c r="Q479" i="10"/>
  <c r="Q480" i="10"/>
  <c r="Q481" i="10"/>
  <c r="Q482" i="10"/>
  <c r="Q483" i="10"/>
  <c r="Q484" i="10"/>
  <c r="Q485" i="10"/>
  <c r="Q486" i="10"/>
  <c r="Q487" i="10"/>
  <c r="Q488" i="10"/>
  <c r="Q489" i="10"/>
  <c r="Q490" i="10"/>
  <c r="Q491" i="10"/>
  <c r="Q492" i="10"/>
  <c r="Q493" i="10"/>
  <c r="Q494" i="10"/>
  <c r="Q495" i="10"/>
  <c r="Q496" i="10"/>
  <c r="Q497" i="10"/>
  <c r="Q498" i="10"/>
  <c r="Q499" i="10"/>
  <c r="Q500" i="10"/>
  <c r="Q501" i="10"/>
  <c r="Q502" i="10"/>
  <c r="Q503" i="10"/>
  <c r="Q504" i="10"/>
  <c r="Q505" i="10"/>
  <c r="Q506" i="10"/>
  <c r="Q507" i="10"/>
  <c r="Q508" i="10"/>
  <c r="Q509" i="10"/>
  <c r="Q510" i="10"/>
  <c r="Q511" i="10"/>
  <c r="Q512" i="10"/>
  <c r="Q513" i="10"/>
  <c r="Q514" i="10"/>
  <c r="Q515" i="10"/>
  <c r="Q516" i="10"/>
  <c r="Q517" i="10"/>
  <c r="Q518" i="10"/>
  <c r="Q519" i="10"/>
  <c r="Q520" i="10"/>
  <c r="Q521" i="10"/>
  <c r="Q522" i="10"/>
  <c r="Q523" i="10"/>
  <c r="Q524" i="10"/>
  <c r="Q525" i="10"/>
  <c r="Q526" i="10"/>
  <c r="Q527" i="10"/>
  <c r="Q528" i="10"/>
  <c r="Q529" i="10"/>
  <c r="Q530" i="10"/>
  <c r="Q531" i="10"/>
  <c r="Q532" i="10"/>
  <c r="Q533" i="10"/>
  <c r="Q534" i="10"/>
  <c r="Q535" i="10"/>
  <c r="Q536" i="10"/>
  <c r="Q537" i="10"/>
  <c r="Q538" i="10"/>
  <c r="Q539" i="10"/>
  <c r="Q540" i="10"/>
  <c r="Q541" i="10"/>
  <c r="Q542" i="10"/>
  <c r="Q543" i="10"/>
  <c r="Q544" i="10"/>
  <c r="Q545" i="10"/>
  <c r="Q546" i="10"/>
  <c r="Q547" i="10"/>
  <c r="Q548" i="10"/>
  <c r="Q549" i="10"/>
  <c r="Q550" i="10"/>
  <c r="Q551" i="10"/>
  <c r="Q552" i="10"/>
  <c r="Q553" i="10"/>
  <c r="Q554" i="10"/>
  <c r="Q555" i="10"/>
  <c r="Q556" i="10"/>
  <c r="Q557" i="10"/>
  <c r="Q558" i="10"/>
  <c r="Q559" i="10"/>
  <c r="Q560" i="10"/>
  <c r="Q561" i="10"/>
  <c r="Q562" i="10"/>
  <c r="Q563" i="10"/>
  <c r="Q564" i="10"/>
  <c r="Q565" i="10"/>
  <c r="Q566" i="10"/>
  <c r="Q567" i="10"/>
  <c r="Q568" i="10"/>
  <c r="Q569" i="10"/>
  <c r="Q570" i="10"/>
  <c r="Q571" i="10"/>
  <c r="Q572" i="10"/>
  <c r="Q573" i="10"/>
  <c r="Q574" i="10"/>
  <c r="Q575" i="10"/>
  <c r="Q576" i="10"/>
  <c r="Q577" i="10"/>
  <c r="Q578" i="10"/>
  <c r="Q579" i="10"/>
  <c r="Q580" i="10"/>
  <c r="Q581" i="10"/>
  <c r="Q582" i="10"/>
  <c r="Q583" i="10"/>
  <c r="Q584" i="10"/>
  <c r="Q585" i="10"/>
  <c r="Q586" i="10"/>
  <c r="Q587" i="10"/>
  <c r="Q588" i="10"/>
  <c r="Q589" i="10"/>
  <c r="Q590" i="10"/>
  <c r="Q591" i="10"/>
  <c r="Q592" i="10"/>
  <c r="Q593" i="10"/>
  <c r="Q594" i="10"/>
  <c r="Q595" i="10"/>
  <c r="Q596" i="10"/>
  <c r="Q597" i="10"/>
  <c r="Q598" i="10"/>
  <c r="Q599" i="10"/>
  <c r="Q600" i="10"/>
  <c r="Q601" i="10"/>
  <c r="Q602" i="10"/>
  <c r="Q603" i="10"/>
  <c r="Q604" i="10"/>
  <c r="Q605" i="10"/>
  <c r="Q606" i="10"/>
  <c r="Q607" i="10"/>
  <c r="Q608" i="10"/>
  <c r="Q609" i="10"/>
  <c r="Q610" i="10"/>
  <c r="Q611" i="10"/>
  <c r="Q612" i="10"/>
  <c r="Q613" i="10"/>
  <c r="Q614" i="10"/>
  <c r="Q615" i="10"/>
  <c r="Q616" i="10"/>
  <c r="Q617" i="10"/>
  <c r="Q618" i="10"/>
  <c r="Q619" i="10"/>
  <c r="Q620" i="10"/>
  <c r="Q621" i="10"/>
  <c r="Q622" i="10"/>
  <c r="Q623" i="10"/>
  <c r="Q624" i="10"/>
  <c r="Q625" i="10"/>
  <c r="Q626" i="10"/>
  <c r="Q627" i="10"/>
  <c r="Q628" i="10"/>
  <c r="Q629" i="10"/>
  <c r="Q630" i="10"/>
  <c r="Q631" i="10"/>
  <c r="Q632" i="10"/>
  <c r="Q633" i="10"/>
  <c r="Q634" i="10"/>
  <c r="Q635" i="10"/>
  <c r="Q636" i="10"/>
  <c r="Q637" i="10"/>
  <c r="Q638" i="10"/>
  <c r="Q639" i="10"/>
  <c r="Q640" i="10"/>
  <c r="Q641" i="10"/>
  <c r="Q642" i="10"/>
  <c r="Q643" i="10"/>
  <c r="Q644" i="10"/>
  <c r="Q645" i="10"/>
  <c r="Q646" i="10"/>
  <c r="Q647" i="10"/>
  <c r="Q648" i="10"/>
  <c r="Q649" i="10"/>
  <c r="Q650" i="10"/>
  <c r="Q651" i="10"/>
  <c r="Q652" i="10"/>
  <c r="Q653" i="10"/>
  <c r="Q654" i="10"/>
  <c r="Q655" i="10"/>
  <c r="Q656" i="10"/>
  <c r="Q657" i="10"/>
  <c r="Q658" i="10"/>
  <c r="Q659" i="10"/>
  <c r="Q660" i="10"/>
  <c r="Q661" i="10"/>
  <c r="Q662" i="10"/>
  <c r="Q663" i="10"/>
  <c r="Q664" i="10"/>
  <c r="Q665" i="10"/>
  <c r="Q666" i="10"/>
  <c r="Q667" i="10"/>
  <c r="Q668" i="10"/>
  <c r="Q669" i="10"/>
  <c r="Q670" i="10"/>
  <c r="Q671" i="10"/>
  <c r="Q672" i="10"/>
  <c r="Q673" i="10"/>
  <c r="Q674" i="10"/>
  <c r="Q675" i="10"/>
  <c r="Q676" i="10"/>
  <c r="Q677" i="10"/>
  <c r="Q678" i="10"/>
  <c r="Q679" i="10"/>
  <c r="Q680" i="10"/>
  <c r="Q681" i="10"/>
  <c r="Q682" i="10"/>
  <c r="Q683" i="10"/>
  <c r="Q684" i="10"/>
  <c r="Q685" i="10"/>
  <c r="Q686" i="10"/>
  <c r="Q687" i="10"/>
  <c r="Q688" i="10"/>
  <c r="Q689" i="10"/>
  <c r="Q690" i="10"/>
  <c r="Q691" i="10"/>
  <c r="Q692" i="10"/>
  <c r="Q693" i="10"/>
  <c r="Q694" i="10"/>
  <c r="Q695" i="10"/>
  <c r="Q696" i="10"/>
  <c r="Q697" i="10"/>
  <c r="Q698" i="10"/>
  <c r="Q699" i="10"/>
  <c r="Q700" i="10"/>
  <c r="Q701" i="10"/>
  <c r="Q702" i="10"/>
  <c r="Q703" i="10"/>
  <c r="Q704" i="10"/>
  <c r="Q705" i="10"/>
  <c r="Q706" i="10"/>
  <c r="Q707" i="10"/>
  <c r="Q708" i="10"/>
  <c r="Q709" i="10"/>
  <c r="Q710" i="10"/>
  <c r="Q711" i="10"/>
  <c r="Q712" i="10"/>
  <c r="Q713" i="10"/>
  <c r="Q714" i="10"/>
  <c r="Q715" i="10"/>
  <c r="Q716" i="10"/>
  <c r="Q717" i="10"/>
  <c r="Q718" i="10"/>
  <c r="Q719" i="10"/>
  <c r="Q720" i="10"/>
  <c r="Q721" i="10"/>
  <c r="Q722" i="10"/>
  <c r="Q723" i="10"/>
  <c r="Q724" i="10"/>
  <c r="Q725" i="10"/>
  <c r="Q726" i="10"/>
  <c r="Q727" i="10"/>
  <c r="Q728" i="10"/>
  <c r="Q729" i="10"/>
  <c r="Q730" i="10"/>
  <c r="Q731" i="10"/>
  <c r="Q732" i="10"/>
  <c r="Q733" i="10"/>
  <c r="Q734" i="10"/>
  <c r="Q735" i="10"/>
  <c r="Q736" i="10"/>
  <c r="Q737" i="10"/>
  <c r="Q738" i="10"/>
  <c r="Q739" i="10"/>
  <c r="Q740" i="10"/>
  <c r="Q741" i="10"/>
  <c r="Q742" i="10"/>
  <c r="Q743" i="10"/>
  <c r="Q744" i="10"/>
  <c r="Q745" i="10"/>
  <c r="Q746" i="10"/>
  <c r="Q747" i="10"/>
  <c r="Q748" i="10"/>
  <c r="Q749" i="10"/>
  <c r="Q750" i="10"/>
  <c r="Q751" i="10"/>
  <c r="Q752" i="10"/>
  <c r="Q753" i="10"/>
  <c r="Q754" i="10"/>
  <c r="Q755" i="10"/>
  <c r="Q756" i="10"/>
  <c r="Q757" i="10"/>
  <c r="Q758" i="10"/>
  <c r="Q759" i="10"/>
  <c r="Q760" i="10"/>
  <c r="Q761" i="10"/>
  <c r="Q762" i="10"/>
  <c r="Q763" i="10"/>
  <c r="Q764" i="10"/>
  <c r="Q765" i="10"/>
  <c r="Q766" i="10"/>
  <c r="Q767" i="10"/>
  <c r="Q768" i="10"/>
  <c r="Q769" i="10"/>
  <c r="Q770" i="10"/>
  <c r="Q771" i="10"/>
  <c r="Q772" i="10"/>
  <c r="Q773" i="10"/>
  <c r="Q774" i="10"/>
  <c r="Q775" i="10"/>
  <c r="Q776" i="10"/>
  <c r="Q777" i="10"/>
  <c r="Q778" i="10"/>
  <c r="Q779" i="10"/>
  <c r="Q780" i="10"/>
  <c r="Q781" i="10"/>
  <c r="Q782" i="10"/>
  <c r="Q783" i="10"/>
  <c r="Q784" i="10"/>
  <c r="Q785" i="10"/>
  <c r="Q786" i="10"/>
  <c r="Q787" i="10"/>
  <c r="Q788" i="10"/>
  <c r="Q789" i="10"/>
  <c r="Q790" i="10"/>
  <c r="Q791" i="10"/>
  <c r="Q792" i="10"/>
  <c r="Q793" i="10"/>
  <c r="Q794" i="10"/>
  <c r="Q795" i="10"/>
  <c r="Q796" i="10"/>
  <c r="Q797" i="10"/>
  <c r="Q798" i="10"/>
  <c r="Q799" i="10"/>
  <c r="Q800" i="10"/>
  <c r="Q801" i="10"/>
  <c r="Q802" i="10"/>
  <c r="Q803" i="10"/>
  <c r="Q804" i="10"/>
  <c r="Q805" i="10"/>
  <c r="Q806" i="10"/>
  <c r="Q807" i="10"/>
  <c r="Q808" i="10"/>
  <c r="Q809" i="10"/>
  <c r="Q810" i="10"/>
  <c r="Q811" i="10"/>
  <c r="Q812" i="10"/>
  <c r="Q813" i="10"/>
  <c r="Q814" i="10"/>
  <c r="Q815" i="10"/>
  <c r="Q816" i="10"/>
  <c r="Q817" i="10"/>
  <c r="Q818" i="10"/>
  <c r="Q819" i="10"/>
  <c r="Q820" i="10"/>
  <c r="Q821" i="10"/>
  <c r="Q822" i="10"/>
  <c r="Q823" i="10"/>
  <c r="Q824" i="10"/>
  <c r="Q825" i="10"/>
  <c r="Q826" i="10"/>
  <c r="Q827" i="10"/>
  <c r="Q828" i="10"/>
  <c r="Q829" i="10"/>
  <c r="Q830" i="10"/>
  <c r="Q831" i="10"/>
  <c r="Q832" i="10"/>
  <c r="Q833" i="10"/>
  <c r="Q834" i="10"/>
  <c r="Q835" i="10"/>
  <c r="Q836" i="10"/>
  <c r="Q837" i="10"/>
  <c r="Q838" i="10"/>
  <c r="Q839" i="10"/>
  <c r="Q840" i="10"/>
  <c r="Q841" i="10"/>
  <c r="Q842" i="10"/>
  <c r="Q843" i="10"/>
  <c r="Q844" i="10"/>
  <c r="Q845" i="10"/>
  <c r="Q846" i="10"/>
  <c r="Q847" i="10"/>
  <c r="Q848" i="10"/>
  <c r="Q849" i="10"/>
  <c r="Q850" i="10"/>
  <c r="Q851" i="10"/>
  <c r="Q852" i="10"/>
  <c r="Q853" i="10"/>
  <c r="Q854" i="10"/>
  <c r="Q855" i="10"/>
  <c r="Q856" i="10"/>
  <c r="Q857" i="10"/>
  <c r="Q858" i="10"/>
  <c r="Q859" i="10"/>
  <c r="Q860" i="10"/>
  <c r="Q861" i="10"/>
  <c r="Q862" i="10"/>
  <c r="Q863" i="10"/>
  <c r="Q864" i="10"/>
  <c r="Q865" i="10"/>
  <c r="Q866" i="10"/>
  <c r="Q867" i="10"/>
  <c r="Q868" i="10"/>
  <c r="Q869" i="10"/>
  <c r="Q870" i="10"/>
  <c r="Q871" i="10"/>
  <c r="Q872" i="10"/>
  <c r="Q873" i="10"/>
  <c r="Q874" i="10"/>
  <c r="Q875" i="10"/>
  <c r="Q876" i="10"/>
  <c r="Q877" i="10"/>
  <c r="Q878" i="10"/>
  <c r="Q879" i="10"/>
  <c r="Q880" i="10"/>
  <c r="Q881" i="10"/>
  <c r="Q882" i="10"/>
  <c r="Q883" i="10"/>
  <c r="Q884" i="10"/>
  <c r="Q885" i="10"/>
  <c r="Q886" i="10"/>
  <c r="Q887" i="10"/>
  <c r="Q888" i="10"/>
  <c r="Q889" i="10"/>
  <c r="Q890" i="10"/>
  <c r="Q891" i="10"/>
  <c r="Q892" i="10"/>
  <c r="Q893" i="10"/>
  <c r="Q894" i="10"/>
  <c r="Q895" i="10"/>
  <c r="Q896" i="10"/>
  <c r="Q897" i="10"/>
  <c r="Q898" i="10"/>
  <c r="Q899" i="10"/>
  <c r="Q900" i="10"/>
  <c r="Q901" i="10"/>
  <c r="Q902" i="10"/>
  <c r="Q903" i="10"/>
  <c r="Q904" i="10"/>
  <c r="Q905" i="10"/>
  <c r="Q906" i="10"/>
  <c r="Q907" i="10"/>
  <c r="Q908" i="10"/>
  <c r="Q909" i="10"/>
  <c r="Q910" i="10"/>
  <c r="Q911" i="10"/>
  <c r="Q912" i="10"/>
  <c r="Q913" i="10"/>
  <c r="Q914" i="10"/>
  <c r="Q915" i="10"/>
  <c r="Q916" i="10"/>
  <c r="Q917" i="10"/>
  <c r="Q918" i="10"/>
  <c r="Q919" i="10"/>
  <c r="Q920" i="10"/>
  <c r="Q921" i="10"/>
  <c r="Q922" i="10"/>
  <c r="Q923" i="10"/>
  <c r="Q924" i="10"/>
  <c r="Q925" i="10"/>
  <c r="Q926" i="10"/>
  <c r="Q927" i="10"/>
  <c r="Q928" i="10"/>
  <c r="Q929" i="10"/>
  <c r="Q930" i="10"/>
  <c r="Q931" i="10"/>
  <c r="Q932" i="10"/>
  <c r="Q933" i="10"/>
  <c r="Q934" i="10"/>
  <c r="Q935" i="10"/>
  <c r="Q936" i="10"/>
  <c r="Q937" i="10"/>
  <c r="Q938" i="10"/>
  <c r="Q939" i="10"/>
  <c r="Q940" i="10"/>
  <c r="Q941" i="10"/>
  <c r="Q942" i="10"/>
  <c r="Q943" i="10"/>
  <c r="Q944" i="10"/>
  <c r="Q945" i="10"/>
  <c r="Q946" i="10"/>
  <c r="Q947" i="10"/>
  <c r="Q948" i="10"/>
  <c r="Q949" i="10"/>
  <c r="Q950" i="10"/>
  <c r="Q951" i="10"/>
  <c r="Q952" i="10"/>
  <c r="Q953" i="10"/>
  <c r="Q954" i="10"/>
  <c r="Q955" i="10"/>
  <c r="Q956" i="10"/>
  <c r="Q957" i="10"/>
  <c r="Q958" i="10"/>
  <c r="Q959" i="10"/>
  <c r="Q960" i="10"/>
  <c r="Q961" i="10"/>
  <c r="Q962" i="10"/>
  <c r="Q963" i="10"/>
  <c r="Q964" i="10"/>
  <c r="Q965" i="10"/>
  <c r="Q966" i="10"/>
  <c r="Q967" i="10"/>
  <c r="Q968" i="10"/>
  <c r="Q969" i="10"/>
  <c r="Q970" i="10"/>
  <c r="Q971" i="10"/>
  <c r="Q972" i="10"/>
  <c r="Q973" i="10"/>
  <c r="Q974" i="10"/>
  <c r="Q977" i="10"/>
  <c r="Q978" i="10"/>
  <c r="Q979" i="10"/>
  <c r="Q980" i="10"/>
  <c r="Q981" i="10"/>
  <c r="Q982" i="10"/>
  <c r="Q983" i="10"/>
  <c r="Q984" i="10"/>
  <c r="Q985" i="10"/>
  <c r="Q986" i="10"/>
  <c r="Q987" i="10"/>
  <c r="Q988" i="10"/>
  <c r="Q989" i="10"/>
  <c r="Q990" i="10"/>
  <c r="Q991" i="10"/>
  <c r="Q994" i="10"/>
  <c r="Q995" i="10"/>
  <c r="Q996" i="10"/>
  <c r="Q997" i="10"/>
  <c r="Q998" i="10"/>
  <c r="Q999" i="10"/>
  <c r="Q1000" i="10"/>
  <c r="Q1001" i="10"/>
  <c r="Q1002" i="10"/>
  <c r="Q1003" i="10"/>
  <c r="Q1004" i="10"/>
  <c r="Q1005" i="10"/>
  <c r="Q1006" i="10"/>
  <c r="Q1007" i="10"/>
  <c r="Q1008" i="10"/>
  <c r="Q1011" i="10"/>
  <c r="Q1012" i="10"/>
  <c r="Q1013" i="10"/>
  <c r="Q1014" i="10"/>
  <c r="Q1015" i="10"/>
  <c r="Q1016" i="10"/>
  <c r="Q1017" i="10"/>
  <c r="Q1018" i="10"/>
  <c r="Q1019" i="10"/>
  <c r="Q1020" i="10"/>
  <c r="Q1021" i="10"/>
  <c r="Q1022" i="10"/>
  <c r="Q1023" i="10"/>
  <c r="Q1024" i="10"/>
  <c r="Q1025" i="10"/>
  <c r="Q1028" i="10"/>
  <c r="Q1029" i="10"/>
  <c r="Q1030" i="10"/>
  <c r="Q1031" i="10"/>
  <c r="Q1032" i="10"/>
  <c r="Q1033" i="10"/>
  <c r="Q1034" i="10"/>
  <c r="Q1035" i="10"/>
  <c r="Q1036" i="10"/>
  <c r="Q1037" i="10"/>
  <c r="Q1038" i="10"/>
  <c r="Q1039" i="10"/>
  <c r="Q1040" i="10"/>
  <c r="Q1041" i="10"/>
  <c r="Q1042" i="10"/>
  <c r="Q1044" i="10"/>
  <c r="Q1045" i="10"/>
  <c r="Q1046" i="10"/>
  <c r="Q1047" i="10"/>
  <c r="Q1048" i="10"/>
  <c r="Q1049" i="10"/>
  <c r="Q1050" i="10"/>
  <c r="Q1051" i="10"/>
  <c r="Q1052" i="10"/>
  <c r="Q1053" i="10"/>
  <c r="Q1054" i="10"/>
  <c r="Q1055" i="10"/>
  <c r="Q1056" i="10"/>
  <c r="Q1057" i="10"/>
  <c r="Q1058" i="10"/>
  <c r="Q1059" i="10"/>
  <c r="Q1061" i="10"/>
  <c r="Q1062" i="10"/>
  <c r="Q1063" i="10"/>
  <c r="Q1064" i="10"/>
  <c r="Q1065" i="10"/>
  <c r="Q1066" i="10"/>
  <c r="Q1067" i="10"/>
  <c r="Q1068" i="10"/>
  <c r="Q1069" i="10"/>
  <c r="Q1070" i="10"/>
  <c r="Q1071" i="10"/>
  <c r="Q1072" i="10"/>
  <c r="Q1073" i="10"/>
  <c r="Q1074" i="10"/>
  <c r="Q1075" i="10"/>
  <c r="Q1076" i="10"/>
  <c r="Q1079" i="10"/>
  <c r="Q1080" i="10"/>
  <c r="Q1081" i="10"/>
  <c r="Q1082" i="10"/>
  <c r="Q1083" i="10"/>
  <c r="Q1084" i="10"/>
  <c r="Q1085" i="10"/>
  <c r="Q1086" i="10"/>
  <c r="Q1088" i="10"/>
  <c r="Q1089" i="10"/>
  <c r="Q1090" i="10"/>
  <c r="Q1091" i="10"/>
  <c r="Q1092" i="10"/>
  <c r="Q1093" i="10"/>
  <c r="Q1096" i="10"/>
  <c r="Q1097" i="10"/>
  <c r="Q1098" i="10"/>
  <c r="Q1099" i="10"/>
  <c r="Q1100" i="10"/>
  <c r="Q1101" i="10"/>
  <c r="Q1102" i="10"/>
  <c r="Q1103" i="10"/>
  <c r="Q1105" i="10"/>
  <c r="Q1106" i="10"/>
  <c r="Q1107" i="10"/>
  <c r="Q1108" i="10"/>
  <c r="Q1109" i="10"/>
  <c r="Q1110" i="10"/>
  <c r="Q1113" i="10"/>
  <c r="Q1114" i="10"/>
  <c r="Q1115" i="10"/>
  <c r="Q1116" i="10"/>
  <c r="Q1117" i="10"/>
  <c r="Q1118" i="10"/>
  <c r="Q1119" i="10"/>
  <c r="Q1120" i="10"/>
  <c r="Q1122" i="10"/>
  <c r="Q1123" i="10"/>
  <c r="Q1124" i="10"/>
  <c r="Q1125" i="10"/>
  <c r="Q1126" i="10"/>
  <c r="Q1127" i="10"/>
  <c r="Q1130" i="10"/>
  <c r="Q1131" i="10"/>
  <c r="Q1132" i="10"/>
  <c r="Q1133" i="10"/>
  <c r="Q1134" i="10"/>
  <c r="Q1135" i="10"/>
  <c r="Q1136" i="10"/>
  <c r="Q1137" i="10"/>
  <c r="Q1139" i="10"/>
  <c r="Q1140" i="10"/>
  <c r="Q1141" i="10"/>
  <c r="Q1142" i="10"/>
  <c r="Q1143" i="10"/>
  <c r="Q1144" i="10"/>
  <c r="Q1145" i="10"/>
  <c r="Q1147" i="10"/>
  <c r="Q1148" i="10"/>
  <c r="Q1149" i="10"/>
  <c r="Q1150" i="10"/>
  <c r="Q1151" i="10"/>
  <c r="Q1152" i="10"/>
  <c r="Q1153" i="10"/>
  <c r="Q1154" i="10"/>
  <c r="Q1156" i="10"/>
  <c r="Q1157" i="10"/>
  <c r="Q1159" i="10"/>
  <c r="Q1160" i="10"/>
  <c r="Q1161" i="10"/>
  <c r="Q1162" i="10"/>
  <c r="Q1164" i="10"/>
  <c r="Q1165" i="10"/>
  <c r="Q1166" i="10"/>
  <c r="Q1167" i="10"/>
  <c r="Q1168" i="10"/>
  <c r="Q1169" i="10"/>
  <c r="Q1170" i="10"/>
  <c r="Q1171" i="10"/>
  <c r="Q1172" i="10"/>
  <c r="Q1173" i="10"/>
  <c r="Q1174" i="10"/>
  <c r="Q1175" i="10"/>
  <c r="Q1176" i="10"/>
  <c r="Q1177" i="10"/>
  <c r="Q1178" i="10"/>
  <c r="Q1179" i="10"/>
  <c r="Q1181" i="10"/>
  <c r="Q1182" i="10"/>
  <c r="Q1183" i="10"/>
  <c r="Q1184" i="10"/>
  <c r="Q1185" i="10"/>
  <c r="Q1186" i="10"/>
  <c r="Q1187" i="10"/>
  <c r="Q1188" i="10"/>
  <c r="Q1190" i="10"/>
  <c r="Q1191" i="10"/>
  <c r="Q1193" i="10"/>
  <c r="Q1194" i="10"/>
  <c r="Q1195" i="10"/>
  <c r="Q1196" i="10"/>
  <c r="Q1198" i="10"/>
  <c r="Q1199" i="10"/>
  <c r="Q1200" i="10"/>
  <c r="Q1201" i="10"/>
  <c r="Q1202" i="10"/>
  <c r="Q1203" i="10"/>
  <c r="Q1204" i="10"/>
  <c r="Q1205" i="10"/>
  <c r="Q1207" i="10"/>
  <c r="Q1208" i="10"/>
  <c r="Q1210" i="10"/>
  <c r="Q1211" i="10"/>
  <c r="Q1212" i="10"/>
  <c r="Q1213" i="10"/>
  <c r="Q1215" i="10"/>
  <c r="Q1216" i="10"/>
  <c r="Q1217" i="10"/>
  <c r="Q1218" i="10"/>
  <c r="Q1219" i="10"/>
  <c r="Q1220" i="10"/>
  <c r="Q1221" i="10"/>
  <c r="Q1222" i="10"/>
  <c r="Q1224" i="10"/>
  <c r="Q1225" i="10"/>
  <c r="Q1227" i="10"/>
  <c r="Q1228" i="10"/>
  <c r="Q1229" i="10"/>
  <c r="Q1230" i="10"/>
  <c r="Q1232" i="10"/>
  <c r="Q1233" i="10"/>
  <c r="Q1234" i="10"/>
  <c r="Q1235" i="10"/>
  <c r="Q1236" i="10"/>
  <c r="Q1237" i="10"/>
  <c r="Q1238" i="10"/>
  <c r="Q1239" i="10"/>
  <c r="Q1241" i="10"/>
  <c r="Q1242" i="10"/>
  <c r="Q1244" i="10"/>
  <c r="Q1245" i="10"/>
  <c r="Q1246" i="10"/>
  <c r="Q1247" i="10"/>
  <c r="Q1249" i="10"/>
  <c r="Q1250" i="10"/>
  <c r="Q1251" i="10"/>
  <c r="Q1252" i="10"/>
  <c r="Q1253" i="10"/>
  <c r="Q1254" i="10"/>
  <c r="Q1255" i="10"/>
  <c r="Q1256" i="10"/>
  <c r="Q1259" i="10"/>
  <c r="Q1260" i="10"/>
  <c r="Q1262" i="10"/>
  <c r="Q1263" i="10"/>
  <c r="Q1264" i="10"/>
  <c r="Q1265" i="10"/>
  <c r="Q1267" i="10"/>
  <c r="Q1268" i="10"/>
  <c r="Q1269" i="10"/>
  <c r="Q1270" i="10"/>
  <c r="Q1271" i="10"/>
  <c r="Q1272" i="10"/>
  <c r="Q1273" i="10"/>
  <c r="Q1274" i="10"/>
  <c r="Q1277" i="10"/>
  <c r="Q1278" i="10"/>
  <c r="Q1280" i="10"/>
  <c r="Q1281" i="10"/>
  <c r="Q1282" i="10"/>
  <c r="Q1283" i="10"/>
  <c r="Q1285" i="10"/>
  <c r="Q1286" i="10"/>
  <c r="Q1287" i="10"/>
  <c r="Q1288" i="10"/>
  <c r="Q1289" i="10"/>
  <c r="Q1290" i="10"/>
  <c r="Q1291" i="10"/>
  <c r="Q1292" i="10"/>
  <c r="Q1294" i="10"/>
  <c r="Q1295" i="10"/>
  <c r="Q1297" i="10"/>
  <c r="Q1298" i="10"/>
  <c r="Q1299" i="10"/>
  <c r="Q1300" i="10"/>
  <c r="Q1301" i="10"/>
  <c r="Q1302" i="10"/>
  <c r="Q1303" i="10"/>
  <c r="Q1304" i="10"/>
  <c r="Q1305" i="10"/>
  <c r="Q1306" i="10"/>
  <c r="Q1307" i="10"/>
  <c r="Q1308" i="10"/>
  <c r="Q1309" i="10"/>
  <c r="Q1311" i="10"/>
  <c r="Q1312" i="10"/>
  <c r="Q1314" i="10"/>
  <c r="Q1315" i="10"/>
  <c r="Q1316" i="10"/>
  <c r="Q1317" i="10"/>
  <c r="Q1318" i="10"/>
  <c r="Q1319" i="10"/>
  <c r="Q1320" i="10"/>
  <c r="Q1321" i="10"/>
  <c r="Q1322" i="10"/>
  <c r="Q1323" i="10"/>
  <c r="Q1324" i="10"/>
  <c r="Q1325" i="10"/>
  <c r="Q1326" i="10"/>
  <c r="Q1327" i="10"/>
  <c r="Q1329" i="10"/>
  <c r="Q1330" i="10"/>
  <c r="Q1332" i="10"/>
  <c r="Q1333" i="10"/>
  <c r="Q1334" i="10"/>
  <c r="Q1335" i="10"/>
  <c r="Q1336" i="10"/>
  <c r="Q1337" i="10"/>
  <c r="Q1338" i="10"/>
  <c r="Q1339" i="10"/>
  <c r="Q1340" i="10"/>
  <c r="Q1341" i="10"/>
  <c r="Q1342" i="10"/>
  <c r="Q1343" i="10"/>
  <c r="Q1344" i="10"/>
  <c r="Q1345" i="10"/>
  <c r="Q1346" i="10"/>
  <c r="Q1347" i="10"/>
  <c r="Q1350" i="10"/>
  <c r="Q1351" i="10"/>
  <c r="Q1353" i="10"/>
  <c r="Q1354" i="10"/>
  <c r="Q1355" i="10"/>
  <c r="Q1356" i="10"/>
  <c r="Q1357" i="10"/>
  <c r="Q1358" i="10"/>
  <c r="Q1359" i="10"/>
  <c r="Q1360" i="10"/>
  <c r="Q1361" i="10"/>
  <c r="Q1362" i="10"/>
  <c r="Q1363" i="10"/>
  <c r="Q1364" i="10"/>
  <c r="Q1365" i="10"/>
  <c r="Q1366" i="10"/>
  <c r="Q1368" i="10"/>
  <c r="Q1369" i="10"/>
  <c r="Q1371" i="10"/>
  <c r="Q1372" i="10"/>
  <c r="Q1373" i="10"/>
  <c r="Q1374" i="10"/>
  <c r="Q1376" i="10"/>
  <c r="Q1377" i="10"/>
  <c r="Q1378" i="10"/>
  <c r="Q1379" i="10"/>
  <c r="Q1380" i="10"/>
  <c r="Q1381" i="10"/>
  <c r="Q1382" i="10"/>
  <c r="Q1383" i="10"/>
  <c r="Q1384" i="10"/>
  <c r="Q1385" i="10"/>
  <c r="Q1386" i="10"/>
  <c r="Q1387" i="10"/>
  <c r="Q1388" i="10"/>
  <c r="Q1391" i="10"/>
  <c r="Q1393" i="10"/>
  <c r="Q1394" i="10"/>
  <c r="Q1395" i="10"/>
  <c r="Q1396" i="10"/>
  <c r="Q1398" i="10"/>
  <c r="Q1399" i="10"/>
  <c r="Q1400" i="10"/>
  <c r="Q1401" i="10"/>
  <c r="Q1402" i="10"/>
  <c r="Q1403" i="10"/>
  <c r="Q1404" i="10"/>
  <c r="Q1405" i="10"/>
  <c r="Q1408" i="10"/>
  <c r="Q1410" i="10"/>
  <c r="Q1411" i="10"/>
  <c r="Q1412" i="10"/>
  <c r="Q1413" i="10"/>
  <c r="Q1414" i="10"/>
  <c r="Q1415" i="10"/>
  <c r="Q1416" i="10"/>
  <c r="Q1417" i="10"/>
  <c r="Q1418" i="10"/>
  <c r="Q1419" i="10"/>
  <c r="Q1420" i="10"/>
  <c r="Q1421" i="10"/>
  <c r="Q1422" i="10"/>
  <c r="Q1423" i="10"/>
  <c r="Q1424" i="10"/>
  <c r="Q1425" i="10"/>
  <c r="Q1426" i="10"/>
  <c r="Q1427" i="10"/>
  <c r="Q1428" i="10"/>
  <c r="Q1429" i="10"/>
  <c r="Q1431" i="10"/>
  <c r="Q1432" i="10"/>
  <c r="Q1433" i="10"/>
  <c r="Q1434" i="10"/>
  <c r="Q1435" i="10"/>
  <c r="Q1436" i="10"/>
  <c r="Q1437" i="10"/>
  <c r="Q1438" i="10"/>
  <c r="Q1439" i="10"/>
  <c r="Q1442" i="10"/>
  <c r="Q1444" i="10"/>
  <c r="Q1445" i="10"/>
  <c r="Q1446" i="10"/>
  <c r="Q1447" i="10"/>
  <c r="Q1449" i="10"/>
  <c r="Q1450" i="10"/>
  <c r="Q1451" i="10"/>
  <c r="Q1452" i="10"/>
  <c r="Q1453" i="10"/>
  <c r="Q1454" i="10"/>
  <c r="Q1455" i="10"/>
  <c r="Q1456" i="10"/>
  <c r="Q1457" i="10"/>
  <c r="Q1458" i="10"/>
  <c r="Q1459" i="10"/>
  <c r="Q1462" i="10"/>
  <c r="Q1464" i="10"/>
  <c r="Q1465" i="10"/>
  <c r="Q1466" i="10"/>
  <c r="Q1469" i="10"/>
  <c r="Q1470" i="10"/>
  <c r="Q1471" i="10"/>
  <c r="Q1472" i="10"/>
  <c r="Q1473" i="10"/>
  <c r="Q1474" i="10"/>
  <c r="Q1475" i="10"/>
  <c r="Q1476" i="10"/>
  <c r="Q1479" i="10"/>
  <c r="Q1481" i="10"/>
  <c r="Q1482" i="10"/>
  <c r="Q1483" i="10"/>
  <c r="Q1486" i="10"/>
  <c r="Q1487" i="10"/>
  <c r="Q1488" i="10"/>
  <c r="Q1489" i="10"/>
  <c r="Q1490" i="10"/>
  <c r="Q1491" i="10"/>
  <c r="Q1492" i="10"/>
  <c r="Q1493" i="10"/>
  <c r="Q1494" i="10"/>
  <c r="Q1495" i="10"/>
  <c r="Q1498" i="10"/>
  <c r="Q1500" i="10"/>
  <c r="Q1501" i="10"/>
  <c r="Q1502" i="10"/>
  <c r="Q1504" i="10"/>
  <c r="Q1505" i="10"/>
  <c r="Q1506" i="10"/>
  <c r="Q1507" i="10"/>
  <c r="Q1508" i="10"/>
  <c r="Q1509" i="10"/>
  <c r="Q1510" i="10"/>
  <c r="Q1511" i="10"/>
  <c r="Q1512" i="10"/>
  <c r="Q1515" i="10"/>
  <c r="Q1517" i="10"/>
  <c r="Q1518" i="10"/>
  <c r="Q1519" i="10"/>
  <c r="Q1520" i="10"/>
  <c r="Q1522" i="10"/>
  <c r="Q1523" i="10"/>
  <c r="Q1524" i="10"/>
  <c r="Q1525" i="10"/>
  <c r="Q1526" i="10"/>
  <c r="Q1527" i="10"/>
  <c r="Q1528" i="10"/>
  <c r="Q1529" i="10"/>
  <c r="Q1530" i="10"/>
  <c r="Q1531" i="10"/>
  <c r="Q1532" i="10"/>
  <c r="Q1533" i="10"/>
  <c r="Q1536" i="10"/>
  <c r="Q1538" i="10"/>
  <c r="Q1539" i="10"/>
  <c r="Q1540" i="10"/>
  <c r="Q1541" i="10"/>
  <c r="Q1543" i="10"/>
  <c r="Q1544" i="10"/>
  <c r="Q1545" i="10"/>
  <c r="Q1546" i="10"/>
  <c r="Q1547" i="10"/>
  <c r="Q1548" i="10"/>
  <c r="Q1549" i="10"/>
  <c r="Q1550" i="10"/>
  <c r="Q1553" i="10"/>
  <c r="Q1554" i="10"/>
  <c r="Q1556" i="10"/>
  <c r="Q1557" i="10"/>
  <c r="Q1558" i="10"/>
  <c r="Q1559" i="10"/>
  <c r="Q1561" i="10"/>
  <c r="Q1562" i="10"/>
  <c r="Q1563" i="10"/>
  <c r="Q1564" i="10"/>
  <c r="Q1565" i="10"/>
  <c r="Q1566" i="10"/>
  <c r="Q1567" i="10"/>
  <c r="Q1568" i="10"/>
  <c r="Q1569" i="10"/>
  <c r="Q1570" i="10"/>
  <c r="Q1571" i="10"/>
  <c r="Q1572" i="10"/>
  <c r="Q1573" i="10"/>
  <c r="Q1577" i="10"/>
  <c r="Q1578" i="10"/>
  <c r="Q1580" i="10"/>
  <c r="Q1581" i="10"/>
  <c r="Q1582" i="10"/>
  <c r="Q1585" i="10"/>
  <c r="Q1586" i="10"/>
  <c r="Q1587" i="10"/>
  <c r="Q1588" i="10"/>
  <c r="Q1589" i="10"/>
  <c r="Q1590" i="10"/>
  <c r="Q1591" i="10"/>
  <c r="Q1592" i="10"/>
  <c r="Q1593" i="10"/>
  <c r="Q1594" i="10"/>
  <c r="Q1595" i="10"/>
  <c r="Q1598" i="10"/>
  <c r="Q1599" i="10"/>
  <c r="Q1602" i="10"/>
  <c r="Q1603" i="10"/>
  <c r="Q1604" i="10"/>
  <c r="Q1606" i="10"/>
  <c r="Q1607" i="10"/>
  <c r="Q1608" i="10"/>
  <c r="Q1609" i="10"/>
  <c r="Q1610" i="10"/>
  <c r="Q1611" i="10"/>
  <c r="Q1612" i="10"/>
  <c r="Q1613" i="10"/>
  <c r="Q1614" i="10"/>
  <c r="Q1615" i="10"/>
  <c r="Q1616" i="10"/>
  <c r="Q1617" i="10"/>
  <c r="Q1620" i="10"/>
  <c r="Q1621" i="10"/>
  <c r="Q1624" i="10"/>
  <c r="Q1625" i="10"/>
  <c r="Q1626" i="10"/>
  <c r="Q1628" i="10"/>
  <c r="Q1629" i="10"/>
  <c r="Q1630" i="10"/>
  <c r="Q1631" i="10"/>
  <c r="Q1632" i="10"/>
  <c r="Q1633" i="10"/>
  <c r="Q1634" i="10"/>
  <c r="Q1635" i="10"/>
  <c r="Q1636" i="10"/>
  <c r="Q1639" i="10"/>
  <c r="Q1640" i="10"/>
  <c r="Q1641" i="10"/>
  <c r="Q1644" i="10"/>
  <c r="Q1645" i="10"/>
  <c r="Q1646" i="10"/>
  <c r="Q1647" i="10"/>
  <c r="Q1648" i="10"/>
  <c r="Q1649" i="10"/>
  <c r="Q1650" i="10"/>
  <c r="Q1651" i="10"/>
  <c r="Q1652" i="10"/>
  <c r="Q1653" i="10"/>
  <c r="Q1654" i="10"/>
  <c r="Q1655" i="10"/>
  <c r="Q1656" i="10"/>
  <c r="Q1657" i="10"/>
  <c r="Q1658" i="10"/>
  <c r="Q1659" i="10"/>
  <c r="Q1660" i="10"/>
  <c r="Q1661" i="10"/>
  <c r="Q1662" i="10"/>
  <c r="Q1663" i="10"/>
  <c r="Q1664" i="10"/>
  <c r="Q1665" i="10"/>
  <c r="Q1666" i="10"/>
  <c r="Q1668" i="10"/>
  <c r="Q1669" i="10"/>
  <c r="Q1670" i="10"/>
  <c r="Q1671" i="10"/>
  <c r="Q1672" i="10"/>
  <c r="Q1673" i="10"/>
  <c r="Q1674" i="10"/>
  <c r="Q1675" i="10"/>
  <c r="Q1676" i="10"/>
  <c r="Q1679" i="10"/>
  <c r="Q1680" i="10"/>
  <c r="Q1681" i="10"/>
  <c r="Q1684" i="10"/>
  <c r="Q1685" i="10"/>
  <c r="Q1686" i="10"/>
  <c r="Q1688" i="10"/>
  <c r="Q1689" i="10"/>
  <c r="Q1690" i="10"/>
  <c r="Q1691" i="10"/>
  <c r="Q1692" i="10"/>
  <c r="Q1693" i="10"/>
  <c r="Q1694" i="10"/>
  <c r="Q1695" i="10"/>
  <c r="Q1696" i="10"/>
  <c r="Q1699" i="10"/>
  <c r="Q1700" i="10"/>
  <c r="Q1701" i="10"/>
  <c r="Q1703" i="10"/>
  <c r="Q1728" i="10"/>
  <c r="Q1729" i="10"/>
  <c r="Q1730" i="10"/>
  <c r="Q1733" i="10"/>
  <c r="Q1734" i="10"/>
  <c r="Q1735" i="10"/>
  <c r="Q1736" i="10"/>
  <c r="Q1737" i="10"/>
  <c r="Q1738" i="10"/>
  <c r="Q1739" i="10"/>
  <c r="Q1740" i="10"/>
  <c r="Q1741" i="10"/>
  <c r="Q1743" i="10"/>
  <c r="Q1744" i="10"/>
  <c r="Q1745" i="10"/>
  <c r="Q1748" i="10"/>
  <c r="Q1749" i="10"/>
  <c r="Q1750" i="10"/>
  <c r="Q1751" i="10"/>
  <c r="Q1752" i="10"/>
  <c r="Q1753" i="10"/>
  <c r="Q1756" i="10"/>
  <c r="Q1757" i="10"/>
  <c r="Q1758" i="10"/>
  <c r="Q1759" i="10"/>
  <c r="Q1760" i="10"/>
  <c r="Q1761" i="10"/>
  <c r="Q1762" i="10"/>
  <c r="Q1763" i="10"/>
  <c r="Q1766" i="10"/>
  <c r="Q1767" i="10"/>
  <c r="Q1768" i="10"/>
  <c r="Q1772" i="10"/>
  <c r="Q1773" i="10"/>
  <c r="Q1774" i="10"/>
  <c r="Q1777" i="10"/>
  <c r="Q1778" i="10"/>
  <c r="Q1779" i="10"/>
  <c r="Q1780" i="10"/>
  <c r="Q1781" i="10"/>
  <c r="Q1782" i="10"/>
  <c r="Q1783" i="10"/>
  <c r="Q1784" i="10"/>
  <c r="Q1787" i="10"/>
  <c r="Q1788" i="10"/>
  <c r="Q1789" i="10"/>
  <c r="Q1790" i="10"/>
  <c r="Q1796" i="10"/>
  <c r="Q1797" i="10"/>
  <c r="Q1798" i="10"/>
  <c r="Q1801" i="10"/>
  <c r="Q1802" i="10"/>
  <c r="Q1803" i="10"/>
  <c r="Q1807" i="10"/>
  <c r="Q1808" i="10"/>
  <c r="Q1809" i="10"/>
  <c r="Q1810" i="10"/>
  <c r="Q1811" i="10"/>
  <c r="Q1814" i="10"/>
  <c r="Q1815" i="10"/>
  <c r="Q1816" i="10"/>
  <c r="Q1817" i="10"/>
  <c r="Q1820" i="10"/>
  <c r="Q1821" i="10"/>
  <c r="Q1822" i="10"/>
  <c r="Q1823" i="10"/>
  <c r="Q1824" i="10"/>
  <c r="Q1825" i="10"/>
  <c r="Q1828" i="10"/>
  <c r="Q1829" i="10"/>
  <c r="Q1830" i="10"/>
  <c r="Q1831" i="10"/>
  <c r="Q1832" i="10"/>
  <c r="Q1833" i="10"/>
  <c r="Q1834" i="10"/>
  <c r="Q1835" i="10"/>
  <c r="Q1836" i="10"/>
  <c r="Q1838" i="10"/>
  <c r="Q1839" i="10"/>
  <c r="Q1840" i="10"/>
  <c r="Q1841" i="10"/>
  <c r="Q1844" i="10"/>
  <c r="Q1845" i="10"/>
  <c r="Q1846" i="10"/>
  <c r="Q1849" i="10"/>
  <c r="Q1850" i="10"/>
  <c r="Q1851" i="10"/>
  <c r="Q1852" i="10"/>
  <c r="Q1853" i="10"/>
  <c r="Q1854" i="10"/>
  <c r="Q1858" i="10"/>
  <c r="Q1859" i="10"/>
  <c r="Q1862" i="10"/>
  <c r="Q1863" i="10"/>
  <c r="Q1864" i="10"/>
  <c r="Q1865" i="10"/>
  <c r="Q1868" i="10"/>
  <c r="Q1869" i="10"/>
  <c r="Q1870" i="10"/>
  <c r="Q1871" i="10"/>
  <c r="Q1872" i="10"/>
  <c r="Q1873" i="10"/>
  <c r="Q1874" i="10"/>
  <c r="Q1875" i="10"/>
  <c r="Q1876" i="10"/>
  <c r="Q1877" i="10"/>
  <c r="Q1878" i="10"/>
  <c r="Q1879" i="10"/>
  <c r="Q1880" i="10"/>
  <c r="Q1881" i="10"/>
  <c r="Q1882" i="10"/>
  <c r="Q1883" i="10"/>
  <c r="Q1885" i="10"/>
  <c r="Q1886" i="10"/>
  <c r="Q1887" i="10"/>
  <c r="Q1888" i="10"/>
  <c r="Q1889" i="10"/>
  <c r="Q1890" i="10"/>
  <c r="Q1891" i="10"/>
  <c r="Q1892" i="10"/>
  <c r="Q1893" i="10"/>
  <c r="Q1894" i="10"/>
  <c r="Q1897" i="10"/>
  <c r="Q1898" i="10"/>
  <c r="Q1899" i="10"/>
  <c r="Q1900" i="10"/>
  <c r="Q1901" i="10"/>
  <c r="Q1902" i="10"/>
  <c r="Q1903" i="10"/>
  <c r="Q1904" i="10"/>
  <c r="Q1905" i="10"/>
  <c r="Q1906" i="10"/>
  <c r="Q1907" i="10"/>
  <c r="Q1908" i="10"/>
  <c r="Q1909" i="10"/>
  <c r="Q1910" i="10"/>
  <c r="Q1912" i="10"/>
  <c r="Q1913" i="10"/>
  <c r="Q1914" i="10"/>
  <c r="Q1915" i="10"/>
  <c r="Q1916" i="10"/>
  <c r="Q1917" i="10"/>
  <c r="Q1918" i="10"/>
  <c r="Q1919" i="10"/>
  <c r="Q1920" i="10"/>
  <c r="Q1921" i="10"/>
  <c r="Q1922" i="10"/>
  <c r="Q1923" i="10"/>
  <c r="Q1924" i="10"/>
  <c r="Q1925" i="10"/>
  <c r="Q1926" i="10"/>
  <c r="Q1927" i="10"/>
  <c r="Q1928" i="10"/>
  <c r="Q1929" i="10"/>
  <c r="Q1930" i="10"/>
  <c r="Q1931" i="10"/>
  <c r="Q1932" i="10"/>
  <c r="Q1934" i="10"/>
  <c r="Q1935" i="10"/>
  <c r="Q1936" i="10"/>
  <c r="Q1937" i="10"/>
  <c r="Q1938" i="10"/>
  <c r="Q1939" i="10"/>
  <c r="Q1940" i="10"/>
  <c r="Q1941" i="10"/>
  <c r="Q1943" i="10"/>
  <c r="Q1944" i="10"/>
  <c r="Q1945" i="10"/>
  <c r="Q1946" i="10"/>
  <c r="Q1947" i="10"/>
  <c r="Q1948" i="10"/>
  <c r="Q1949" i="10"/>
  <c r="Q1950" i="10"/>
  <c r="Q1951" i="10"/>
  <c r="Q1952" i="10"/>
  <c r="Q1953" i="10"/>
  <c r="Q1954" i="10"/>
  <c r="Q1955" i="10"/>
  <c r="Q1957" i="10"/>
  <c r="Q1958" i="10"/>
  <c r="Q1959" i="10"/>
  <c r="Q1960" i="10"/>
  <c r="Q1961" i="10"/>
  <c r="Q1962" i="10"/>
  <c r="Q1963" i="10"/>
  <c r="Q1964" i="10"/>
  <c r="Q1965" i="10"/>
  <c r="Q1966" i="10"/>
  <c r="Q1967" i="10"/>
  <c r="Q1968" i="10"/>
  <c r="Q1969" i="10"/>
  <c r="Q1970" i="10"/>
  <c r="Q1971" i="10"/>
  <c r="Q1972" i="10"/>
  <c r="Q1973" i="10"/>
  <c r="Q1974" i="10"/>
  <c r="Q1975" i="10"/>
  <c r="Q1979" i="10"/>
  <c r="Q1980" i="10"/>
  <c r="Q1981" i="10"/>
  <c r="Q1982" i="10"/>
  <c r="Q1983" i="10"/>
  <c r="Q1984" i="10"/>
  <c r="Q1985" i="10"/>
  <c r="Q1986" i="10"/>
  <c r="Q1987" i="10"/>
  <c r="Q1988" i="10"/>
  <c r="Q1989" i="10"/>
  <c r="Q1990" i="10"/>
  <c r="Q1991" i="10"/>
  <c r="Q1993" i="10"/>
  <c r="Q1994" i="10"/>
  <c r="Q1995" i="10"/>
  <c r="Q1996" i="10"/>
  <c r="Q1997" i="10"/>
  <c r="Q1998" i="10"/>
  <c r="Q1999" i="10"/>
  <c r="Q2000" i="10"/>
  <c r="Q2001" i="10"/>
  <c r="Q2002" i="10"/>
  <c r="Q2003" i="10"/>
  <c r="Q2004" i="10"/>
  <c r="Q2005" i="10"/>
  <c r="Q2006" i="10"/>
  <c r="Q2007" i="10"/>
  <c r="Q2008" i="10"/>
  <c r="Q2009" i="10"/>
  <c r="Q2010" i="10"/>
  <c r="Q2011" i="10"/>
  <c r="Q2012" i="10"/>
  <c r="Q2013" i="10"/>
  <c r="Q2014" i="10"/>
  <c r="Q2015" i="10"/>
  <c r="Q2016" i="10"/>
  <c r="Q2017" i="10"/>
  <c r="Q2018" i="10"/>
  <c r="Q2019" i="10"/>
  <c r="Q2020" i="10"/>
  <c r="Q2021" i="10"/>
  <c r="Q2022" i="10"/>
  <c r="Q2023" i="10"/>
  <c r="Q2024" i="10"/>
  <c r="Q2025" i="10"/>
  <c r="Q2026" i="10"/>
  <c r="Q2027" i="10"/>
  <c r="Q2028" i="10"/>
  <c r="Q2029" i="10"/>
  <c r="Q2030" i="10"/>
  <c r="Q2031" i="10"/>
  <c r="Q2032" i="10"/>
  <c r="Q2033" i="10"/>
  <c r="Q2034" i="10"/>
  <c r="Q2035" i="10"/>
  <c r="Q2036" i="10"/>
  <c r="Q2037" i="10"/>
  <c r="Q2038" i="10"/>
  <c r="Q2039" i="10"/>
  <c r="Q2040" i="10"/>
  <c r="Q2041" i="10"/>
  <c r="Q2042" i="10"/>
  <c r="Q2043" i="10"/>
  <c r="Q2044" i="10"/>
  <c r="Q2045" i="10"/>
  <c r="Q2046" i="10"/>
  <c r="Q2047" i="10"/>
  <c r="Q2048" i="10"/>
  <c r="Q2049" i="10"/>
  <c r="Q2050" i="10"/>
  <c r="Q2051" i="10"/>
  <c r="Q2052" i="10"/>
  <c r="Q2053" i="10"/>
  <c r="Q2054" i="10"/>
  <c r="Q2055" i="10"/>
  <c r="Q2056" i="10"/>
  <c r="Q2057" i="10"/>
  <c r="Q2058" i="10"/>
  <c r="Q2059" i="10"/>
  <c r="Q2060" i="10"/>
  <c r="Q2061" i="10"/>
  <c r="Q2062" i="10"/>
  <c r="Q2063" i="10"/>
  <c r="Q2064" i="10"/>
  <c r="Q2065" i="10"/>
  <c r="Q2066" i="10"/>
  <c r="Q2067" i="10"/>
  <c r="Q2068" i="10"/>
  <c r="Q2069" i="10"/>
  <c r="Q2070" i="10"/>
  <c r="Q2071" i="10"/>
  <c r="Q2072" i="10"/>
  <c r="Q2073" i="10"/>
  <c r="Q2074" i="10"/>
  <c r="Q2075" i="10"/>
  <c r="Q2076" i="10"/>
  <c r="Q2077" i="10"/>
  <c r="Q2078" i="10"/>
  <c r="Q2079" i="10"/>
  <c r="Q2080" i="10"/>
  <c r="Q2081" i="10"/>
  <c r="Q2082" i="10"/>
  <c r="Q2083" i="10"/>
  <c r="Q2084" i="10"/>
  <c r="Q2085" i="10"/>
  <c r="Q2086" i="10"/>
  <c r="Q2087" i="10"/>
  <c r="Q2088" i="10"/>
  <c r="Q2089" i="10"/>
  <c r="Q2090" i="10"/>
  <c r="Q2091" i="10"/>
  <c r="Q2092" i="10"/>
  <c r="Q2093" i="10"/>
  <c r="Q2094" i="10"/>
  <c r="Q2095" i="10"/>
  <c r="Q2096" i="10"/>
  <c r="Q2097" i="10"/>
  <c r="Q2098" i="10"/>
  <c r="Q2099" i="10"/>
  <c r="Q2100" i="10"/>
  <c r="Q2101" i="10"/>
  <c r="Q2102" i="10"/>
  <c r="Q2103" i="10"/>
  <c r="Q2104" i="10"/>
  <c r="Q2105" i="10"/>
  <c r="Q2106" i="10"/>
  <c r="Q2107" i="10"/>
  <c r="Q2108" i="10"/>
  <c r="Q2109" i="10"/>
  <c r="Q2110" i="10"/>
  <c r="Q2111" i="10"/>
  <c r="Q2112" i="10"/>
  <c r="Q2113" i="10"/>
  <c r="Q2114" i="10"/>
  <c r="Q2115" i="10"/>
  <c r="Q2116" i="10"/>
  <c r="Q2117" i="10"/>
  <c r="Q2118" i="10"/>
  <c r="Q2119" i="10"/>
  <c r="Q2120" i="10"/>
  <c r="Q2121" i="10"/>
  <c r="Q2122" i="10"/>
  <c r="Q2123" i="10"/>
  <c r="Q2124" i="10"/>
  <c r="Q2125" i="10"/>
  <c r="Q2126" i="10"/>
  <c r="Q2127" i="10"/>
  <c r="Q2128" i="10"/>
  <c r="Q2129" i="10"/>
  <c r="Q2130" i="10"/>
  <c r="Q2131" i="10"/>
  <c r="Q2132" i="10"/>
  <c r="Q2133" i="10"/>
  <c r="Q2134" i="10"/>
  <c r="Q2135" i="10"/>
  <c r="Q2136" i="10"/>
  <c r="Q2137" i="10"/>
  <c r="Q2138" i="10"/>
  <c r="Q2139" i="10"/>
  <c r="Q2140" i="10"/>
  <c r="Q2141" i="10"/>
  <c r="Q2142" i="10"/>
  <c r="Q2143" i="10"/>
  <c r="Q2144" i="10"/>
  <c r="Q2145" i="10"/>
  <c r="Q2146" i="10"/>
  <c r="Q2147" i="10"/>
  <c r="Q2148" i="10"/>
  <c r="Q2149" i="10"/>
  <c r="Q2150" i="10"/>
  <c r="Q2151" i="10"/>
  <c r="Q2152" i="10"/>
  <c r="Q2153" i="10"/>
  <c r="Q2154" i="10"/>
  <c r="Q2155" i="10"/>
  <c r="Q2156" i="10"/>
  <c r="Q2157" i="10"/>
  <c r="Q2158" i="10"/>
  <c r="Q2159" i="10"/>
  <c r="Q2160" i="10"/>
  <c r="Q2161" i="10"/>
  <c r="Q2162" i="10"/>
  <c r="Q2163" i="10"/>
  <c r="Q2164" i="10"/>
  <c r="Q2165" i="10"/>
  <c r="Q2166" i="10"/>
  <c r="Q2167" i="10"/>
  <c r="Q2168" i="10"/>
  <c r="Q2169" i="10"/>
  <c r="Q2170" i="10"/>
  <c r="Q2171" i="10"/>
  <c r="Q2172" i="10"/>
  <c r="Q2173" i="10"/>
  <c r="Q2174" i="10"/>
  <c r="Q2175" i="10"/>
  <c r="Q2176" i="10"/>
  <c r="Q2177" i="10"/>
  <c r="Q2178" i="10"/>
  <c r="Q2179" i="10"/>
  <c r="Q2180" i="10"/>
  <c r="Q2181" i="10"/>
  <c r="Q2182" i="10"/>
  <c r="Q2183" i="10"/>
  <c r="Q2184" i="10"/>
  <c r="Q2185" i="10"/>
  <c r="Q2186" i="10"/>
  <c r="Q2187" i="10"/>
  <c r="Q2188" i="10"/>
  <c r="Q2189" i="10"/>
  <c r="Q2190" i="10"/>
  <c r="Q2191" i="10"/>
  <c r="Q2192" i="10"/>
  <c r="Q2193" i="10"/>
  <c r="Q2194" i="10"/>
  <c r="Q2195" i="10"/>
  <c r="Q2196" i="10"/>
  <c r="Q2197" i="10"/>
  <c r="Q2198" i="10"/>
  <c r="Q2199" i="10"/>
  <c r="Q2200" i="10"/>
  <c r="Q2201" i="10"/>
  <c r="Q2202" i="10"/>
  <c r="Q2203" i="10"/>
  <c r="Q2204" i="10"/>
  <c r="Q2205" i="10"/>
  <c r="Q2206" i="10"/>
  <c r="Q2207" i="10"/>
  <c r="Q2208" i="10"/>
  <c r="Q2209" i="10"/>
  <c r="Q2210" i="10"/>
  <c r="Q2211" i="10"/>
  <c r="Q2212" i="10"/>
  <c r="Q2213" i="10"/>
  <c r="Q2214" i="10"/>
  <c r="Q2215" i="10"/>
  <c r="Q2216" i="10"/>
  <c r="Q2217" i="10"/>
  <c r="Q2218" i="10"/>
  <c r="Q2219" i="10"/>
  <c r="Q2220" i="10"/>
  <c r="Q2221" i="10"/>
  <c r="Q2222" i="10"/>
  <c r="Q2223" i="10"/>
  <c r="Q2224" i="10"/>
  <c r="Q2225" i="10"/>
  <c r="Q2226" i="10"/>
  <c r="Q2227" i="10"/>
  <c r="Q2228" i="10"/>
  <c r="Q2229" i="10"/>
  <c r="Q2230" i="10"/>
  <c r="Q2231" i="10"/>
  <c r="Q2232" i="10"/>
  <c r="Q2233" i="10"/>
  <c r="Q2234" i="10"/>
  <c r="Q2235" i="10"/>
  <c r="Q2236" i="10"/>
  <c r="Q2237" i="10"/>
  <c r="Q2238" i="10"/>
  <c r="Q2239" i="10"/>
  <c r="Q2240" i="10"/>
  <c r="Q2241" i="10"/>
  <c r="Q2242" i="10"/>
  <c r="Q2243" i="10"/>
  <c r="Q2244" i="10"/>
  <c r="Q2245" i="10"/>
  <c r="Q2246" i="10"/>
  <c r="Q2247" i="10"/>
  <c r="Q2248" i="10"/>
  <c r="Q2249" i="10"/>
  <c r="Q2250" i="10"/>
  <c r="Q2251" i="10"/>
  <c r="Q2252" i="10"/>
  <c r="Q2253" i="10"/>
  <c r="Q2254" i="10"/>
  <c r="Q2255" i="10"/>
  <c r="Q2256" i="10"/>
  <c r="Q2257" i="10"/>
  <c r="Q2258" i="10"/>
  <c r="Q2259" i="10"/>
  <c r="Q2260" i="10"/>
  <c r="Q2261" i="10"/>
  <c r="Q2262" i="10"/>
  <c r="Q2263" i="10"/>
  <c r="Q2264" i="10"/>
  <c r="Q2265" i="10"/>
  <c r="Q2266" i="10"/>
  <c r="Q2267" i="10"/>
  <c r="Q2268" i="10"/>
  <c r="Q2269" i="10"/>
  <c r="Q2270" i="10"/>
  <c r="Q2271" i="10"/>
  <c r="Q2272" i="10"/>
  <c r="Q2273" i="10"/>
  <c r="Q2274" i="10"/>
  <c r="Q2275" i="10"/>
  <c r="Q2276" i="10"/>
  <c r="Q2277" i="10"/>
  <c r="Q2278" i="10"/>
  <c r="Q2279" i="10"/>
  <c r="Q2280" i="10"/>
  <c r="Q2281" i="10"/>
  <c r="Q2282" i="10"/>
  <c r="Q2283" i="10"/>
  <c r="Q2284" i="10"/>
  <c r="Q2285" i="10"/>
  <c r="Q2286" i="10"/>
  <c r="Q2287" i="10"/>
  <c r="Q2288" i="10"/>
  <c r="Q2289" i="10"/>
  <c r="Q2290" i="10"/>
  <c r="Q2291" i="10"/>
  <c r="Q2292" i="10"/>
  <c r="Q2293" i="10"/>
  <c r="Q2294" i="10"/>
  <c r="Q2295" i="10"/>
  <c r="Q2296" i="10"/>
  <c r="Q2297" i="10"/>
  <c r="Q2298" i="10"/>
  <c r="Q2299" i="10"/>
  <c r="Q2300" i="10"/>
  <c r="Q2301" i="10"/>
  <c r="Q2302" i="10"/>
  <c r="Q2303" i="10"/>
  <c r="Q2304" i="10"/>
  <c r="Q2305" i="10"/>
  <c r="Q2306" i="10"/>
  <c r="Q2307" i="10"/>
  <c r="Q2308" i="10"/>
  <c r="Q2309" i="10"/>
  <c r="Q2310" i="10"/>
  <c r="Q2311" i="10"/>
  <c r="Q2312" i="10"/>
  <c r="Q2313" i="10"/>
  <c r="Q2314" i="10"/>
  <c r="Q2315" i="10"/>
  <c r="Q2316" i="10"/>
  <c r="Q2317" i="10"/>
  <c r="Q2318" i="10"/>
  <c r="Q2319" i="10"/>
  <c r="Q2320" i="10"/>
  <c r="Q2321" i="10"/>
  <c r="Q2322" i="10"/>
  <c r="Q2323" i="10"/>
  <c r="Q2324" i="10"/>
  <c r="Q2325" i="10"/>
  <c r="Q2326" i="10"/>
  <c r="Q2327" i="10"/>
  <c r="Q2328" i="10"/>
  <c r="Q2329" i="10"/>
  <c r="Q2330" i="10"/>
  <c r="Q2331" i="10"/>
  <c r="Q2332" i="10"/>
  <c r="Q2333" i="10"/>
  <c r="Q2334" i="10"/>
  <c r="Q2335" i="10"/>
  <c r="Q2336" i="10"/>
  <c r="Q2337" i="10"/>
  <c r="Q2338" i="10"/>
  <c r="Q2339" i="10"/>
  <c r="Q2340" i="10"/>
  <c r="Q2341" i="10"/>
  <c r="Q2342" i="10"/>
  <c r="Q2343" i="10"/>
  <c r="Q2344" i="10"/>
  <c r="Q2345" i="10"/>
  <c r="Q2346" i="10"/>
  <c r="Q2347" i="10"/>
  <c r="Q2348" i="10"/>
  <c r="Q2349" i="10"/>
  <c r="Q2350" i="10"/>
  <c r="Q2351" i="10"/>
  <c r="Q2352" i="10"/>
  <c r="Q2353" i="10"/>
  <c r="Q2354" i="10"/>
  <c r="Q2355" i="10"/>
  <c r="Q2356" i="10"/>
  <c r="Q2357" i="10"/>
  <c r="Q2358" i="10"/>
  <c r="Q2359" i="10"/>
  <c r="Q2360" i="10"/>
  <c r="Q2361" i="10"/>
  <c r="Q2362" i="10"/>
  <c r="Q2363" i="10"/>
  <c r="Q2364" i="10"/>
  <c r="Q2365" i="10"/>
  <c r="Q2366" i="10"/>
  <c r="Q2367" i="10"/>
  <c r="Q2368" i="10"/>
  <c r="Q2369" i="10"/>
  <c r="Q2370" i="10"/>
  <c r="Q2371" i="10"/>
  <c r="Q2372" i="10"/>
  <c r="Q2373" i="10"/>
  <c r="Q2374" i="10"/>
  <c r="Q2375" i="10"/>
  <c r="Q2376" i="10"/>
  <c r="Q2377" i="10"/>
  <c r="Q2378" i="10"/>
  <c r="Q2379" i="10"/>
  <c r="Q2380" i="10"/>
  <c r="Q2381" i="10"/>
  <c r="Q2382" i="10"/>
  <c r="Q2383" i="10"/>
  <c r="Q2384" i="10"/>
  <c r="Q2385" i="10"/>
  <c r="Q2386" i="10"/>
  <c r="Q2387" i="10"/>
  <c r="Q2388" i="10"/>
  <c r="Q2389" i="10"/>
  <c r="Q2390" i="10"/>
  <c r="Q2391" i="10"/>
  <c r="Q2392" i="10"/>
  <c r="Q2393" i="10"/>
  <c r="Q2394" i="10"/>
  <c r="Q2395" i="10"/>
  <c r="Q2396" i="10"/>
  <c r="Q2397" i="10"/>
  <c r="Q2398" i="10"/>
  <c r="Q2399" i="10"/>
  <c r="Q2400" i="10"/>
  <c r="Q2401" i="10"/>
  <c r="Q2402" i="10"/>
  <c r="Q2403" i="10"/>
  <c r="Q2404" i="10"/>
  <c r="Q2405" i="10"/>
  <c r="Q2406" i="10"/>
  <c r="Q2407" i="10"/>
  <c r="Q2408" i="10"/>
  <c r="Q2409" i="10"/>
  <c r="Q2410" i="10"/>
  <c r="Q2411" i="10"/>
  <c r="Q2412" i="10"/>
  <c r="Q2413" i="10"/>
  <c r="Q2414" i="10"/>
  <c r="Q2415" i="10"/>
  <c r="Q2416" i="10"/>
  <c r="Q2417" i="10"/>
  <c r="Q2418" i="10"/>
  <c r="Q2419" i="10"/>
  <c r="Q2420" i="10"/>
  <c r="Q2421" i="10"/>
  <c r="Q2422" i="10"/>
  <c r="Q2423" i="10"/>
  <c r="Q2424" i="10"/>
  <c r="Q2425" i="10"/>
  <c r="Q2426" i="10"/>
  <c r="Q2427" i="10"/>
  <c r="Q2428" i="10"/>
  <c r="Q2429" i="10"/>
  <c r="Q2430" i="10"/>
  <c r="Q2431" i="10"/>
  <c r="Q2432" i="10"/>
  <c r="Q2433" i="10"/>
  <c r="Q2434" i="10"/>
  <c r="Q2435" i="10"/>
  <c r="Q2436" i="10"/>
  <c r="Q2437" i="10"/>
  <c r="Q2438" i="10"/>
  <c r="Q2439" i="10"/>
  <c r="Q2440" i="10"/>
  <c r="Q2441" i="10"/>
  <c r="Q2442" i="10"/>
  <c r="Q2443" i="10"/>
  <c r="Q2444" i="10"/>
  <c r="Q2445" i="10"/>
  <c r="Q2446" i="10"/>
  <c r="Q2447" i="10"/>
  <c r="Q2448" i="10"/>
  <c r="Q2449" i="10"/>
  <c r="Q2450" i="10"/>
  <c r="Q2451" i="10"/>
  <c r="Q2452" i="10"/>
  <c r="Q2453" i="10"/>
  <c r="Q2454" i="10"/>
  <c r="Q2455" i="10"/>
  <c r="Q2456" i="10"/>
  <c r="Q2457" i="10"/>
  <c r="Q2458" i="10"/>
  <c r="Q2459" i="10"/>
  <c r="Q2460" i="10"/>
  <c r="Q2461" i="10"/>
  <c r="Q2462" i="10"/>
  <c r="Q2463" i="10"/>
  <c r="Q2464" i="10"/>
  <c r="Q2465" i="10"/>
  <c r="Q2466" i="10"/>
  <c r="Q2467" i="10"/>
  <c r="Q2468" i="10"/>
  <c r="Q2469" i="10"/>
  <c r="Q2470" i="10"/>
  <c r="Q2471" i="10"/>
  <c r="Q2472" i="10"/>
  <c r="Q2473" i="10"/>
  <c r="Q2474" i="10"/>
  <c r="Q2475" i="10"/>
  <c r="Q2476" i="10"/>
  <c r="Q2477" i="10"/>
  <c r="Q2478" i="10"/>
  <c r="Q2479" i="10"/>
  <c r="Q2480" i="10"/>
  <c r="Q2481" i="10"/>
  <c r="Q2482" i="10"/>
  <c r="Q2483" i="10"/>
  <c r="Q2484" i="10"/>
  <c r="Q2485" i="10"/>
  <c r="Q2486" i="10"/>
  <c r="Q2487" i="10"/>
  <c r="Q2488" i="10"/>
  <c r="Q2489" i="10"/>
  <c r="Q2490" i="10"/>
  <c r="Q2491" i="10"/>
  <c r="Q2492" i="10"/>
  <c r="Q2493" i="10"/>
  <c r="Q2494" i="10"/>
  <c r="Q2495" i="10"/>
  <c r="Q2496" i="10"/>
  <c r="Q2497" i="10"/>
  <c r="Q2498" i="10"/>
  <c r="Q2499" i="10"/>
  <c r="Q2500" i="10"/>
  <c r="Q2501" i="10"/>
  <c r="Q2502" i="10"/>
  <c r="Q2503" i="10"/>
  <c r="Q2504" i="10"/>
  <c r="Q2505" i="10"/>
  <c r="Q2506" i="10"/>
  <c r="Q2507" i="10"/>
  <c r="Q2508" i="10"/>
  <c r="Q2509" i="10"/>
  <c r="Q2510" i="10"/>
  <c r="Q2511" i="10"/>
  <c r="Q2512" i="10"/>
  <c r="Q2513" i="10"/>
  <c r="Q2514" i="10"/>
  <c r="Q2515" i="10"/>
  <c r="Q2516" i="10"/>
  <c r="Q2517" i="10"/>
  <c r="Q2518" i="10"/>
  <c r="Q2519" i="10"/>
  <c r="Q2520" i="10"/>
  <c r="Q2521" i="10"/>
  <c r="Q2522" i="10"/>
  <c r="Q2523" i="10"/>
  <c r="Q2524" i="10"/>
  <c r="Q2525" i="10"/>
  <c r="Q2526" i="10"/>
  <c r="Q2527" i="10"/>
  <c r="Q2528" i="10"/>
  <c r="Q2529" i="10"/>
  <c r="Q2530" i="10"/>
  <c r="Q2531" i="10"/>
  <c r="Q2532" i="10"/>
  <c r="Q2533" i="10"/>
  <c r="Q2534" i="10"/>
  <c r="Q2535" i="10"/>
  <c r="Q2536" i="10"/>
  <c r="Q2537" i="10"/>
  <c r="Q2538" i="10"/>
  <c r="Q2539" i="10"/>
  <c r="Q2540" i="10"/>
  <c r="Q2541" i="10"/>
  <c r="Q2542" i="10"/>
  <c r="Q2543" i="10"/>
  <c r="Q2544" i="10"/>
  <c r="Q2545" i="10"/>
  <c r="Q2546" i="10"/>
  <c r="Q2547" i="10"/>
  <c r="Q2548" i="10"/>
  <c r="Q2549" i="10"/>
  <c r="Q2550" i="10"/>
  <c r="Q2551" i="10"/>
  <c r="Q2552" i="10"/>
  <c r="Q2553" i="10"/>
  <c r="Q2554" i="10"/>
  <c r="Q2555" i="10"/>
  <c r="Q2556" i="10"/>
  <c r="Q2557" i="10"/>
  <c r="Q2558" i="10"/>
  <c r="Q2559" i="10"/>
  <c r="Q2560" i="10"/>
  <c r="Q2561" i="10"/>
  <c r="Q2562" i="10"/>
  <c r="Q2563" i="10"/>
  <c r="Q2564" i="10"/>
  <c r="Q2565" i="10"/>
  <c r="Q2566" i="10"/>
  <c r="Q2567" i="10"/>
  <c r="Q2568" i="10"/>
  <c r="Q2569" i="10"/>
  <c r="Q2570" i="10"/>
  <c r="Q2571" i="10"/>
  <c r="Q2572" i="10"/>
  <c r="Q2573" i="10"/>
  <c r="Q2574" i="10"/>
  <c r="Q2575" i="10"/>
  <c r="Q2576" i="10"/>
  <c r="Q2577" i="10"/>
  <c r="Q2578" i="10"/>
  <c r="Q2579" i="10"/>
  <c r="Q2580" i="10"/>
  <c r="Q2581" i="10"/>
  <c r="Q2582" i="10"/>
  <c r="Q2583" i="10"/>
  <c r="Q2584" i="10"/>
  <c r="Q2585" i="10"/>
  <c r="Q2586" i="10"/>
  <c r="Q2587" i="10"/>
  <c r="Q2588" i="10"/>
  <c r="Q2589" i="10"/>
  <c r="Q2590" i="10"/>
  <c r="Q2591" i="10"/>
  <c r="Q2592" i="10"/>
  <c r="Q2593" i="10"/>
  <c r="Q2594" i="10"/>
  <c r="Q2595" i="10"/>
  <c r="Q2596" i="10"/>
  <c r="Q2597" i="10"/>
  <c r="Q2598" i="10"/>
  <c r="Q2599" i="10"/>
  <c r="Q2600" i="10"/>
  <c r="Q2601" i="10"/>
  <c r="Q2602" i="10"/>
  <c r="Q2603" i="10"/>
  <c r="Q2604" i="10"/>
  <c r="Q2605" i="10"/>
  <c r="Q2606" i="10"/>
  <c r="Q2607" i="10"/>
  <c r="Q2608" i="10"/>
  <c r="Q2609" i="10"/>
  <c r="Q2610" i="10"/>
  <c r="Q2611" i="10"/>
  <c r="Q2612" i="10"/>
  <c r="Q2613" i="10"/>
  <c r="Q2614" i="10"/>
  <c r="Q2615" i="10"/>
  <c r="Q2616" i="10"/>
  <c r="Q2617" i="10"/>
  <c r="Q2618" i="10"/>
  <c r="Q2619" i="10"/>
  <c r="Q2620" i="10"/>
  <c r="Q2621" i="10"/>
  <c r="Q2622" i="10"/>
  <c r="Q2623" i="10"/>
  <c r="Q2624" i="10"/>
  <c r="Q2625" i="10"/>
  <c r="Q2626" i="10"/>
  <c r="Q2627" i="10"/>
  <c r="Q2628" i="10"/>
  <c r="Q2629" i="10"/>
  <c r="Q2630" i="10"/>
  <c r="Q2631" i="10"/>
  <c r="Q2632" i="10"/>
  <c r="Q2633" i="10"/>
  <c r="Q2634" i="10"/>
  <c r="Q2635" i="10"/>
  <c r="Q2636" i="10"/>
  <c r="Q2637" i="10"/>
  <c r="Q2638" i="10"/>
  <c r="Q2639" i="10"/>
  <c r="Q2640" i="10"/>
  <c r="Q2641" i="10"/>
  <c r="Q2642" i="10"/>
  <c r="Q2643" i="10"/>
  <c r="Q2644" i="10"/>
  <c r="Q2645" i="10"/>
  <c r="Q2646" i="10"/>
  <c r="Q2647" i="10"/>
  <c r="Q2648" i="10"/>
  <c r="Q2649" i="10"/>
  <c r="Q2650" i="10"/>
  <c r="Q2651" i="10"/>
  <c r="Q2652" i="10"/>
  <c r="Q2653" i="10"/>
  <c r="Q2654" i="10"/>
  <c r="Q2655" i="10"/>
  <c r="Q2656" i="10"/>
  <c r="Q2657" i="10"/>
  <c r="Q2658" i="10"/>
  <c r="Q2659" i="10"/>
  <c r="Q2660" i="10"/>
  <c r="Q2661" i="10"/>
  <c r="Q2662" i="10"/>
  <c r="Q2663" i="10"/>
  <c r="Q2664" i="10"/>
  <c r="Q2665" i="10"/>
  <c r="Q2666" i="10"/>
  <c r="Q2667" i="10"/>
  <c r="Q2668" i="10"/>
  <c r="Q2669" i="10"/>
  <c r="Q2670" i="10"/>
  <c r="Q2671" i="10"/>
  <c r="Q2672" i="10"/>
  <c r="Q2673" i="10"/>
  <c r="Q2674" i="10"/>
  <c r="Q2675" i="10"/>
  <c r="Q2676" i="10"/>
  <c r="Q2677" i="10"/>
  <c r="Q2678" i="10"/>
  <c r="Q2679" i="10"/>
  <c r="Q2680" i="10"/>
  <c r="Q2681" i="10"/>
  <c r="Q2682" i="10"/>
  <c r="Q2683" i="10"/>
  <c r="Q2684" i="10"/>
  <c r="Q2685" i="10"/>
  <c r="Q2686" i="10"/>
  <c r="Q2687" i="10"/>
  <c r="Q2688" i="10"/>
  <c r="Q2689" i="10"/>
  <c r="Q2690" i="10"/>
  <c r="Q2691" i="10"/>
  <c r="Q2692" i="10"/>
  <c r="Q2693" i="10"/>
  <c r="Q2694" i="10"/>
  <c r="Q2695" i="10"/>
  <c r="Q2696" i="10"/>
  <c r="Q2697" i="10"/>
  <c r="Q2698" i="10"/>
  <c r="Q2699" i="10"/>
  <c r="Q2700" i="10"/>
  <c r="Q2701" i="10"/>
  <c r="Q2702" i="10"/>
  <c r="Q2703" i="10"/>
  <c r="Q2704" i="10"/>
  <c r="Q2705" i="10"/>
  <c r="Q2706" i="10"/>
  <c r="Q2707" i="10"/>
  <c r="Q2708" i="10"/>
  <c r="Q2709" i="10"/>
  <c r="Q2710" i="10"/>
  <c r="Q2711" i="10"/>
  <c r="Q2712" i="10"/>
  <c r="Q2713" i="10"/>
  <c r="Q2714" i="10"/>
  <c r="Q2715" i="10"/>
  <c r="Q2716" i="10"/>
  <c r="Q2717" i="10"/>
  <c r="Q2718" i="10"/>
  <c r="Q2719" i="10"/>
  <c r="Q2720" i="10"/>
  <c r="Q2721" i="10"/>
  <c r="Q2722" i="10"/>
  <c r="Q2723" i="10"/>
  <c r="Q2724" i="10"/>
  <c r="Q2725" i="10"/>
  <c r="Q2726" i="10"/>
  <c r="Q2727" i="10"/>
  <c r="Q2728" i="10"/>
  <c r="Q2729" i="10"/>
  <c r="Q2730" i="10"/>
  <c r="Q2731" i="10"/>
  <c r="Q2732" i="10"/>
  <c r="Q2733" i="10"/>
  <c r="Q2734" i="10"/>
  <c r="Q2735" i="10"/>
  <c r="Q2736" i="10"/>
  <c r="Q2737" i="10"/>
  <c r="Q2738" i="10"/>
  <c r="Q2739" i="10"/>
  <c r="Q2740" i="10"/>
  <c r="Q2741" i="10"/>
  <c r="Q2742" i="10"/>
  <c r="Q2743" i="10"/>
  <c r="Q2744" i="10"/>
  <c r="Q2745" i="10"/>
  <c r="Q2746" i="10"/>
  <c r="Q2747" i="10"/>
  <c r="Q2748" i="10"/>
  <c r="Q2749" i="10"/>
  <c r="Q2750" i="10"/>
  <c r="Q2751" i="10"/>
  <c r="Q2752" i="10"/>
  <c r="Q2753" i="10"/>
  <c r="Q2754" i="10"/>
  <c r="Q2755" i="10"/>
  <c r="Q2756" i="10"/>
  <c r="Q2757" i="10"/>
  <c r="Q2758" i="10"/>
  <c r="Q2759" i="10"/>
  <c r="Q2760" i="10"/>
  <c r="Q2761" i="10"/>
  <c r="Q2762" i="10"/>
  <c r="Q2763" i="10"/>
  <c r="Q2764" i="10"/>
  <c r="Q2765" i="10"/>
  <c r="Q2766" i="10"/>
  <c r="Q2767" i="10"/>
  <c r="Q2768" i="10"/>
  <c r="Q2769" i="10"/>
  <c r="Q2770" i="10"/>
  <c r="Q2771" i="10"/>
  <c r="Q2772" i="10"/>
  <c r="Q2773" i="10"/>
  <c r="Q2774" i="10"/>
  <c r="Q2775" i="10"/>
  <c r="Q2776" i="10"/>
  <c r="Q2777" i="10"/>
  <c r="Q2778" i="10"/>
  <c r="Q2779" i="10"/>
  <c r="Q2780" i="10"/>
  <c r="Q2781" i="10"/>
  <c r="Q2782" i="10"/>
  <c r="Q2783" i="10"/>
  <c r="Q2784" i="10"/>
  <c r="Q2785" i="10"/>
  <c r="Q2786" i="10"/>
  <c r="Q2787" i="10"/>
  <c r="Q2788" i="10"/>
  <c r="Q2789" i="10"/>
  <c r="Q2790" i="10"/>
  <c r="Q2791" i="10"/>
  <c r="Q2792" i="10"/>
  <c r="Q2793" i="10"/>
  <c r="Q2794" i="10"/>
  <c r="Q2795" i="10"/>
  <c r="Q2796" i="10"/>
  <c r="Q2797" i="10"/>
  <c r="Q2798" i="10"/>
  <c r="Q2799" i="10"/>
  <c r="Q2800" i="10"/>
  <c r="Q2801" i="10"/>
  <c r="Q2802" i="10"/>
  <c r="Q2803" i="10"/>
  <c r="Q2804" i="10"/>
  <c r="Q2805" i="10"/>
  <c r="Q2806" i="10"/>
  <c r="Q2807" i="10"/>
  <c r="Q2808" i="10"/>
  <c r="Q2809" i="10"/>
  <c r="Q2810" i="10"/>
  <c r="Q2811" i="10"/>
  <c r="Q2812" i="10"/>
  <c r="Q2813" i="10"/>
  <c r="Q2814" i="10"/>
  <c r="Q2815" i="10"/>
  <c r="Q2816" i="10"/>
  <c r="Q2817" i="10"/>
  <c r="Q2818" i="10"/>
  <c r="Q2819" i="10"/>
  <c r="Q2820" i="10"/>
  <c r="Q2821" i="10"/>
  <c r="Q2822" i="10"/>
  <c r="Q2823" i="10"/>
  <c r="Q2824" i="10"/>
  <c r="Q2825" i="10"/>
  <c r="Q2826" i="10"/>
  <c r="Q2827" i="10"/>
  <c r="Q2828" i="10"/>
  <c r="Q2829" i="10"/>
  <c r="Q2830" i="10"/>
  <c r="Q2831" i="10"/>
  <c r="Q2832" i="10"/>
  <c r="Q2833" i="10"/>
  <c r="Q2834" i="10"/>
  <c r="Q2835" i="10"/>
  <c r="Q2836" i="10"/>
  <c r="Q2837" i="10"/>
  <c r="Q2838" i="10"/>
  <c r="Q2839" i="10"/>
  <c r="Q2840" i="10"/>
  <c r="Q2841" i="10"/>
  <c r="Q2842" i="10"/>
  <c r="Q2843" i="10"/>
  <c r="Q2844" i="10"/>
  <c r="Q2845" i="10"/>
  <c r="Q2846" i="10"/>
  <c r="Q2847" i="10"/>
  <c r="Q2848" i="10"/>
  <c r="Q2849" i="10"/>
  <c r="Q2850" i="10"/>
  <c r="Q2851" i="10"/>
  <c r="Q2852" i="10"/>
  <c r="Q2853" i="10"/>
  <c r="Q2854" i="10"/>
  <c r="Q2855" i="10"/>
  <c r="Q2856" i="10"/>
  <c r="Q2857" i="10"/>
  <c r="Q2858" i="10"/>
  <c r="Q2859" i="10"/>
  <c r="Q2860" i="10"/>
  <c r="Q2861" i="10"/>
  <c r="Q2862" i="10"/>
  <c r="Q2863" i="10"/>
  <c r="Q2864" i="10"/>
  <c r="Q2865" i="10"/>
  <c r="Q2866" i="10"/>
  <c r="Q2867" i="10"/>
  <c r="Q2868" i="10"/>
  <c r="Q2869" i="10"/>
  <c r="Q2870" i="10"/>
  <c r="Q2871" i="10"/>
  <c r="Q2872" i="10"/>
  <c r="Q2873" i="10"/>
  <c r="Q2874" i="10"/>
  <c r="Q2875" i="10"/>
  <c r="Q2876" i="10"/>
  <c r="Q2877" i="10"/>
  <c r="Q2878" i="10"/>
  <c r="Q2879" i="10"/>
  <c r="Q2880" i="10"/>
  <c r="Q2881" i="10"/>
  <c r="Q2882" i="10"/>
  <c r="Q2883" i="10"/>
  <c r="Q2884" i="10"/>
  <c r="Q2885" i="10"/>
  <c r="Q2886" i="10"/>
  <c r="Q2887" i="10"/>
  <c r="Q2888" i="10"/>
  <c r="Q2889" i="10"/>
  <c r="Q2890" i="10"/>
  <c r="Q2891" i="10"/>
  <c r="Q2892" i="10"/>
  <c r="Q2893" i="10"/>
  <c r="Q2894" i="10"/>
  <c r="Q2895" i="10"/>
  <c r="Q2896" i="10"/>
  <c r="Q2897" i="10"/>
  <c r="Q2898" i="10"/>
  <c r="Q2899" i="10"/>
  <c r="Q2900" i="10"/>
  <c r="Q2901" i="10"/>
  <c r="Q2902" i="10"/>
  <c r="Q2903" i="10"/>
  <c r="Q2904" i="10"/>
  <c r="Q2905" i="10"/>
  <c r="Q2906" i="10"/>
  <c r="Q2907" i="10"/>
  <c r="Q2908" i="10"/>
  <c r="Q2909" i="10"/>
  <c r="Q2910" i="10"/>
  <c r="Q2911" i="10"/>
  <c r="Q2912" i="10"/>
  <c r="Q2913" i="10"/>
  <c r="Q2914" i="10"/>
  <c r="Q2915" i="10"/>
  <c r="Q2916" i="10"/>
  <c r="Q2917" i="10"/>
  <c r="Q2918" i="10"/>
  <c r="Q2919" i="10"/>
  <c r="Q2920" i="10"/>
  <c r="Q2921" i="10"/>
  <c r="Q2922" i="10"/>
  <c r="Q2923" i="10"/>
  <c r="Q2924" i="10"/>
  <c r="Q2925" i="10"/>
  <c r="Q2926" i="10"/>
  <c r="Q2927" i="10"/>
  <c r="Q2928" i="10"/>
  <c r="Q2929" i="10"/>
  <c r="Q2930" i="10"/>
  <c r="Q2931" i="10"/>
  <c r="Q2932" i="10"/>
  <c r="Q2933" i="10"/>
  <c r="Q2934" i="10"/>
  <c r="Q2935" i="10"/>
  <c r="Q2936" i="10"/>
  <c r="Q2937" i="10"/>
  <c r="Q2938" i="10"/>
  <c r="Q2939" i="10"/>
  <c r="Q2940" i="10"/>
  <c r="Q2941" i="10"/>
  <c r="Q2942" i="10"/>
  <c r="Q2943" i="10"/>
  <c r="Q2944" i="10"/>
  <c r="Q2945" i="10"/>
  <c r="Q2946" i="10"/>
  <c r="Q2947" i="10"/>
  <c r="Q2948" i="10"/>
  <c r="Q2949" i="10"/>
  <c r="Q2950" i="10"/>
  <c r="Q2951" i="10"/>
  <c r="Q2952" i="10"/>
  <c r="Q2953" i="10"/>
  <c r="Q2954" i="10"/>
  <c r="Q2955" i="10"/>
  <c r="Q2956" i="10"/>
  <c r="Q2957" i="10"/>
  <c r="Q2958" i="10"/>
  <c r="Q2959" i="10"/>
  <c r="Q2960" i="10"/>
  <c r="Q2961" i="10"/>
  <c r="Q2962" i="10"/>
  <c r="Q2963" i="10"/>
  <c r="Q2964" i="10"/>
  <c r="Q2965" i="10"/>
  <c r="Q2966" i="10"/>
  <c r="Q2967" i="10"/>
  <c r="Q2968" i="10"/>
  <c r="Q2969" i="10"/>
  <c r="Q2970" i="10"/>
  <c r="Q2971" i="10"/>
  <c r="Q2972" i="10"/>
  <c r="Q2973" i="10"/>
  <c r="Q2974" i="10"/>
  <c r="Q2975" i="10"/>
  <c r="Q2976" i="10"/>
  <c r="Q6" i="10"/>
  <c r="O1593" i="10" l="1"/>
  <c r="O1592" i="10"/>
  <c r="O1591" i="10"/>
  <c r="B1593" i="10"/>
  <c r="B1592" i="10"/>
  <c r="B1591" i="10"/>
  <c r="B1599" i="10"/>
  <c r="B1601" i="10"/>
  <c r="O1601" i="10"/>
  <c r="P1601" i="10"/>
  <c r="P1600" i="10"/>
  <c r="E165" i="6"/>
  <c r="E162" i="6"/>
  <c r="B1684" i="10" l="1"/>
  <c r="B1683" i="10"/>
  <c r="B1682" i="10"/>
  <c r="B1681" i="10"/>
  <c r="B1680" i="10"/>
  <c r="B1679" i="10"/>
  <c r="B1678" i="10"/>
  <c r="B1677" i="10"/>
  <c r="B1676" i="10"/>
  <c r="B1675" i="10"/>
  <c r="B1674" i="10"/>
  <c r="B1673" i="10"/>
  <c r="B1672" i="10"/>
  <c r="B1671" i="10"/>
  <c r="B1670" i="10"/>
  <c r="B1669" i="10"/>
  <c r="B1668" i="10"/>
  <c r="B1667" i="10"/>
  <c r="B1666" i="10"/>
  <c r="B1665" i="10"/>
  <c r="B1664" i="10"/>
  <c r="B1663" i="10"/>
  <c r="B1662" i="10"/>
  <c r="B1661" i="10"/>
  <c r="B1660" i="10"/>
  <c r="B1659" i="10"/>
  <c r="B1658" i="10"/>
  <c r="B1657" i="10"/>
  <c r="B1656" i="10"/>
  <c r="B1655" i="10"/>
  <c r="B1654" i="10"/>
  <c r="B1653" i="10"/>
  <c r="B1652" i="10"/>
  <c r="B1651" i="10"/>
  <c r="B1650" i="10"/>
  <c r="B1649" i="10"/>
  <c r="B1648" i="10"/>
  <c r="B1647" i="10"/>
  <c r="B1646" i="10"/>
  <c r="B1645" i="10"/>
  <c r="B1644" i="10"/>
  <c r="B1643" i="10"/>
  <c r="B1642" i="10"/>
  <c r="B1641" i="10"/>
  <c r="B1640" i="10"/>
  <c r="B1639" i="10"/>
  <c r="B1638" i="10"/>
  <c r="B1637" i="10"/>
  <c r="B1636" i="10"/>
  <c r="B1635" i="10"/>
  <c r="B1634" i="10"/>
  <c r="B1633" i="10"/>
  <c r="B1632" i="10"/>
  <c r="B1631" i="10"/>
  <c r="B1630" i="10"/>
  <c r="B1629" i="10"/>
  <c r="B1628" i="10"/>
  <c r="B1627" i="10"/>
  <c r="B1626" i="10"/>
  <c r="B1625" i="10"/>
  <c r="B1624" i="10"/>
  <c r="B1623" i="10"/>
  <c r="B1622" i="10"/>
  <c r="B1621" i="10"/>
  <c r="B1620" i="10"/>
  <c r="B1619" i="10"/>
  <c r="B1618" i="10"/>
  <c r="B1617" i="10"/>
  <c r="B1616" i="10"/>
  <c r="B1615" i="10"/>
  <c r="B1614" i="10"/>
  <c r="B1613" i="10"/>
  <c r="B1612" i="10"/>
  <c r="B1611" i="10"/>
  <c r="B1610" i="10"/>
  <c r="B1609" i="10"/>
  <c r="B1608" i="10"/>
  <c r="B1607" i="10"/>
  <c r="B1606" i="10"/>
  <c r="B1605" i="10"/>
  <c r="B1604" i="10"/>
  <c r="B1603" i="10"/>
  <c r="B1602" i="10"/>
  <c r="B1600" i="10"/>
  <c r="B1598" i="10"/>
  <c r="B1597" i="10"/>
  <c r="B1596" i="10"/>
  <c r="B1595" i="10"/>
  <c r="B1594" i="10"/>
  <c r="B1590" i="10"/>
  <c r="B1589" i="10"/>
  <c r="B1588" i="10"/>
  <c r="B1587" i="10"/>
  <c r="B1586" i="10"/>
  <c r="B1585" i="10"/>
  <c r="B1584" i="10"/>
  <c r="B1583" i="10"/>
  <c r="B1582" i="10"/>
  <c r="B1581" i="10"/>
  <c r="B1580" i="10"/>
  <c r="B1579" i="10"/>
  <c r="B1578" i="10"/>
  <c r="B1577" i="10"/>
  <c r="B1576" i="10"/>
  <c r="B1575" i="10"/>
  <c r="B1574" i="10"/>
  <c r="B1573" i="10"/>
  <c r="B1572" i="10"/>
  <c r="B1571" i="10"/>
  <c r="B1570" i="10"/>
  <c r="B1569" i="10"/>
  <c r="B1568" i="10"/>
  <c r="B1567" i="10"/>
  <c r="B1566" i="10"/>
  <c r="B1565" i="10"/>
  <c r="B1564" i="10"/>
  <c r="B1563" i="10"/>
  <c r="B1562" i="10"/>
  <c r="B1561" i="10"/>
  <c r="B1560" i="10"/>
  <c r="B1559" i="10"/>
  <c r="B1558" i="10"/>
  <c r="B1557" i="10"/>
  <c r="B1556" i="10"/>
  <c r="B1555" i="10"/>
  <c r="B1554" i="10"/>
  <c r="B1553" i="10"/>
  <c r="B1552" i="10"/>
  <c r="B1551" i="10"/>
  <c r="B1550" i="10"/>
  <c r="B1549" i="10"/>
  <c r="B1548" i="10"/>
  <c r="B1547" i="10"/>
  <c r="B1546" i="10"/>
  <c r="B1545" i="10"/>
  <c r="B1544" i="10"/>
  <c r="B1543" i="10"/>
  <c r="B1542" i="10"/>
  <c r="B1541" i="10"/>
  <c r="B1540" i="10"/>
  <c r="B1539" i="10"/>
  <c r="B1538" i="10"/>
  <c r="B1537" i="10"/>
  <c r="B1536" i="10"/>
  <c r="B1535" i="10"/>
  <c r="B1534" i="10"/>
  <c r="B1533" i="10"/>
  <c r="B1532" i="10"/>
  <c r="B1531" i="10"/>
  <c r="B1530" i="10"/>
  <c r="B1529" i="10"/>
  <c r="B1528" i="10"/>
  <c r="B1527" i="10"/>
  <c r="B1526" i="10"/>
  <c r="B1525" i="10"/>
  <c r="B1524" i="10"/>
  <c r="B1523" i="10"/>
  <c r="B1522" i="10"/>
  <c r="B1521" i="10"/>
  <c r="B1520" i="10"/>
  <c r="B1519" i="10"/>
  <c r="B1518" i="10"/>
  <c r="B1517" i="10"/>
  <c r="B1516" i="10"/>
  <c r="B1515" i="10"/>
  <c r="B1514" i="10"/>
  <c r="B1513" i="10"/>
  <c r="B1512" i="10"/>
  <c r="B1511" i="10"/>
  <c r="B1510" i="10"/>
  <c r="B1509" i="10"/>
  <c r="B1508" i="10"/>
  <c r="B1507" i="10"/>
  <c r="B1506" i="10"/>
  <c r="B1505" i="10"/>
  <c r="B1504" i="10"/>
  <c r="B1503" i="10"/>
  <c r="B1502" i="10"/>
  <c r="B1501" i="10"/>
  <c r="B1500" i="10"/>
  <c r="B1499" i="10"/>
  <c r="B1498" i="10"/>
  <c r="B1497" i="10"/>
  <c r="B1496" i="10"/>
  <c r="B1495" i="10"/>
  <c r="B1494" i="10"/>
  <c r="B1493" i="10"/>
  <c r="B1492" i="10"/>
  <c r="B1491" i="10"/>
  <c r="B1490" i="10"/>
  <c r="B1489" i="10"/>
  <c r="B1488" i="10"/>
  <c r="B1487" i="10"/>
  <c r="B1486" i="10"/>
  <c r="B1485" i="10"/>
  <c r="B1484" i="10"/>
  <c r="B1483" i="10"/>
  <c r="B1482" i="10"/>
  <c r="B1481" i="10"/>
  <c r="B1480" i="10"/>
  <c r="B1479" i="10"/>
  <c r="B1478" i="10"/>
  <c r="B1477" i="10"/>
  <c r="B1476" i="10"/>
  <c r="B1475" i="10"/>
  <c r="B1474" i="10"/>
  <c r="B1473" i="10"/>
  <c r="B1472" i="10"/>
  <c r="B1471" i="10"/>
  <c r="B1470" i="10"/>
  <c r="B1469" i="10"/>
  <c r="B1468" i="10"/>
  <c r="B1467" i="10"/>
  <c r="B1466" i="10"/>
  <c r="B1465" i="10"/>
  <c r="B1464" i="10"/>
  <c r="B1463" i="10"/>
  <c r="B1462" i="10"/>
  <c r="B1461" i="10"/>
  <c r="B1460" i="10"/>
  <c r="B1459" i="10"/>
  <c r="B1458" i="10"/>
  <c r="B1457" i="10"/>
  <c r="B1456" i="10"/>
  <c r="B1455" i="10"/>
  <c r="B1454" i="10"/>
  <c r="B1453" i="10"/>
  <c r="B1452" i="10"/>
  <c r="B1451" i="10"/>
  <c r="B1450" i="10"/>
  <c r="B1449" i="10"/>
  <c r="B1448" i="10"/>
  <c r="B1447" i="10"/>
  <c r="B1446" i="10"/>
  <c r="B1445" i="10"/>
  <c r="B1444" i="10"/>
  <c r="B1443" i="10"/>
  <c r="B1442" i="10"/>
  <c r="B1441" i="10"/>
  <c r="B1440" i="10"/>
  <c r="B1439" i="10"/>
  <c r="B1438" i="10"/>
  <c r="B1437" i="10"/>
  <c r="B1436" i="10"/>
  <c r="B1435" i="10"/>
  <c r="B1434" i="10"/>
  <c r="B1433" i="10"/>
  <c r="B1432" i="10"/>
  <c r="B1431" i="10"/>
  <c r="B1430" i="10"/>
  <c r="B1429" i="10"/>
  <c r="B1428" i="10"/>
  <c r="B1427" i="10"/>
  <c r="B1426" i="10"/>
  <c r="B1425" i="10"/>
  <c r="B1424" i="10"/>
  <c r="B1423" i="10"/>
  <c r="B1422" i="10"/>
  <c r="B1421" i="10"/>
  <c r="B1420" i="10"/>
  <c r="B1419" i="10"/>
  <c r="B1418" i="10"/>
  <c r="B1417" i="10"/>
  <c r="B1416" i="10"/>
  <c r="B1415" i="10"/>
  <c r="B1414" i="10"/>
  <c r="B1413" i="10"/>
  <c r="B1412" i="10"/>
  <c r="B1411" i="10"/>
  <c r="B1410" i="10"/>
  <c r="B1409" i="10"/>
  <c r="B1408" i="10"/>
  <c r="B1407" i="10"/>
  <c r="B1406" i="10"/>
  <c r="B1405" i="10"/>
  <c r="B1404" i="10"/>
  <c r="B1403" i="10"/>
  <c r="B1402" i="10"/>
  <c r="B1401" i="10"/>
  <c r="B1400" i="10"/>
  <c r="B1399" i="10"/>
  <c r="B1398" i="10"/>
  <c r="B1397" i="10"/>
  <c r="B1396" i="10"/>
  <c r="B1395" i="10"/>
  <c r="B1394" i="10"/>
  <c r="B1393" i="10"/>
  <c r="B1392" i="10"/>
  <c r="B1391" i="10"/>
  <c r="B1390" i="10"/>
  <c r="B1389" i="10"/>
  <c r="B1388" i="10"/>
  <c r="B1387" i="10"/>
  <c r="B1386" i="10"/>
  <c r="B1385" i="10"/>
  <c r="B1384" i="10"/>
  <c r="B1383" i="10"/>
  <c r="B1382" i="10"/>
  <c r="B1381" i="10"/>
  <c r="B1380" i="10"/>
  <c r="B1379" i="10"/>
  <c r="B1378" i="10"/>
  <c r="B1377" i="10"/>
  <c r="B1376" i="10"/>
  <c r="B1375" i="10"/>
  <c r="B1374" i="10"/>
  <c r="B1373" i="10"/>
  <c r="B1372" i="10"/>
  <c r="B1371" i="10"/>
  <c r="B1370" i="10"/>
  <c r="B1369" i="10"/>
  <c r="B1368" i="10"/>
  <c r="B1367" i="10"/>
  <c r="B1366" i="10"/>
  <c r="B1365" i="10"/>
  <c r="B1364" i="10"/>
  <c r="B1363" i="10"/>
  <c r="B1362" i="10"/>
  <c r="B1361" i="10"/>
  <c r="B1360" i="10"/>
  <c r="B1359" i="10"/>
  <c r="B1358" i="10"/>
  <c r="B1357" i="10"/>
  <c r="B1356" i="10"/>
  <c r="B1355" i="10"/>
  <c r="B1354" i="10"/>
  <c r="B1353" i="10"/>
  <c r="B1352" i="10"/>
  <c r="B1351" i="10"/>
  <c r="B1350" i="10"/>
  <c r="B1349" i="10"/>
  <c r="B1348" i="10"/>
  <c r="B1347" i="10"/>
  <c r="B1346" i="10"/>
  <c r="B1345" i="10"/>
  <c r="B1344" i="10"/>
  <c r="B1343" i="10"/>
  <c r="B1342" i="10"/>
  <c r="B1341" i="10"/>
  <c r="B1340" i="10"/>
  <c r="B1339" i="10"/>
  <c r="B1338" i="10"/>
  <c r="B1337" i="10"/>
  <c r="B1336" i="10"/>
  <c r="B1335" i="10"/>
  <c r="B1334" i="10"/>
  <c r="B1333" i="10"/>
  <c r="B1332" i="10"/>
  <c r="B1331" i="10"/>
  <c r="B1330" i="10"/>
  <c r="B1329" i="10"/>
  <c r="B1328" i="10"/>
  <c r="B1327" i="10"/>
  <c r="B1326" i="10"/>
  <c r="B1325" i="10"/>
  <c r="B1324" i="10"/>
  <c r="B1323" i="10"/>
  <c r="B1322" i="10"/>
  <c r="B1321" i="10"/>
  <c r="B1320" i="10"/>
  <c r="B1319" i="10"/>
  <c r="B1318" i="10"/>
  <c r="B1317" i="10"/>
  <c r="B1316" i="10"/>
  <c r="B1315" i="10"/>
  <c r="B1314" i="10"/>
  <c r="B1313" i="10"/>
  <c r="B1312" i="10"/>
  <c r="B1311" i="10"/>
  <c r="B1310" i="10"/>
  <c r="B1309" i="10"/>
  <c r="B1308" i="10"/>
  <c r="B1307" i="10"/>
  <c r="B1306" i="10"/>
  <c r="B1305" i="10"/>
  <c r="B1304" i="10"/>
  <c r="B1303" i="10"/>
  <c r="B1302" i="10"/>
  <c r="B1301" i="10"/>
  <c r="B1300" i="10"/>
  <c r="B1299" i="10"/>
  <c r="B1298" i="10"/>
  <c r="B1297" i="10"/>
  <c r="B1296" i="10"/>
  <c r="B1295" i="10"/>
  <c r="B1294" i="10"/>
  <c r="B1293" i="10"/>
  <c r="B1292" i="10"/>
  <c r="B1291" i="10"/>
  <c r="B1290" i="10"/>
  <c r="B1289" i="10"/>
  <c r="B1288" i="10"/>
  <c r="B1287" i="10"/>
  <c r="B1286" i="10"/>
  <c r="B1285" i="10"/>
  <c r="B1284" i="10"/>
  <c r="B1283" i="10"/>
  <c r="B1282" i="10"/>
  <c r="B1281" i="10"/>
  <c r="B1280" i="10"/>
  <c r="B1279" i="10"/>
  <c r="B1278" i="10"/>
  <c r="B1277" i="10"/>
  <c r="B1276" i="10"/>
  <c r="B1275" i="10"/>
  <c r="B1274" i="10"/>
  <c r="B1273" i="10"/>
  <c r="B1272" i="10"/>
  <c r="B1271" i="10"/>
  <c r="B1270" i="10"/>
  <c r="B1269" i="10"/>
  <c r="B1268" i="10"/>
  <c r="B1267" i="10"/>
  <c r="B1266" i="10"/>
  <c r="B1265" i="10"/>
  <c r="B1264" i="10"/>
  <c r="B1263" i="10"/>
  <c r="B1262" i="10"/>
  <c r="B1261" i="10"/>
  <c r="B1260" i="10"/>
  <c r="B1259" i="10"/>
  <c r="B1258" i="10"/>
  <c r="B1257" i="10"/>
  <c r="B1256" i="10"/>
  <c r="B1255" i="10"/>
  <c r="B1254" i="10"/>
  <c r="B1253" i="10"/>
  <c r="B1252" i="10"/>
  <c r="B1251" i="10"/>
  <c r="B1250" i="10"/>
  <c r="B1249" i="10"/>
  <c r="B1248" i="10"/>
  <c r="B1247" i="10"/>
  <c r="B1246" i="10"/>
  <c r="B1245" i="10"/>
  <c r="B1244" i="10"/>
  <c r="B1243" i="10"/>
  <c r="B1242" i="10"/>
  <c r="B1241" i="10"/>
  <c r="B1240" i="10"/>
  <c r="B1239" i="10"/>
  <c r="B1238" i="10"/>
  <c r="B1237" i="10"/>
  <c r="B1236" i="10"/>
  <c r="B1235" i="10"/>
  <c r="B1234" i="10"/>
  <c r="B1233" i="10"/>
  <c r="B1232" i="10"/>
  <c r="B1231" i="10"/>
  <c r="B1230" i="10"/>
  <c r="B1229" i="10"/>
  <c r="B1228" i="10"/>
  <c r="B1227" i="10"/>
  <c r="B1226" i="10"/>
  <c r="B1225" i="10"/>
  <c r="B1224" i="10"/>
  <c r="B1223" i="10"/>
  <c r="B1222" i="10"/>
  <c r="B1221" i="10"/>
  <c r="B1220" i="10"/>
  <c r="B1219" i="10"/>
  <c r="B1218" i="10"/>
  <c r="B1217" i="10"/>
  <c r="B1216" i="10"/>
  <c r="B1215" i="10"/>
  <c r="B1214" i="10"/>
  <c r="B1213" i="10"/>
  <c r="B1212" i="10"/>
  <c r="B1211" i="10"/>
  <c r="B1210" i="10"/>
  <c r="B1209" i="10"/>
  <c r="B1208" i="10"/>
  <c r="B1207" i="10"/>
  <c r="B1206" i="10"/>
  <c r="B1205" i="10"/>
  <c r="B1204" i="10"/>
  <c r="B1203" i="10"/>
  <c r="B1202" i="10"/>
  <c r="B1201" i="10"/>
  <c r="B1200" i="10"/>
  <c r="B1199" i="10"/>
  <c r="B1198" i="10"/>
  <c r="B1197" i="10"/>
  <c r="B1196" i="10"/>
  <c r="B1195" i="10"/>
  <c r="B1194" i="10"/>
  <c r="B1193" i="10"/>
  <c r="B1192" i="10"/>
  <c r="B1191" i="10"/>
  <c r="B1190" i="10"/>
  <c r="B1189" i="10"/>
  <c r="B1188" i="10"/>
  <c r="B1187" i="10"/>
  <c r="B1186" i="10"/>
  <c r="B1185" i="10"/>
  <c r="B1184" i="10"/>
  <c r="B1183" i="10"/>
  <c r="B1182" i="10"/>
  <c r="B1181" i="10"/>
  <c r="B1180" i="10"/>
  <c r="B1179" i="10"/>
  <c r="B1178" i="10"/>
  <c r="B1177" i="10"/>
  <c r="B1176" i="10"/>
  <c r="B1175" i="10"/>
  <c r="B1174" i="10"/>
  <c r="B1173" i="10"/>
  <c r="B1172" i="10"/>
  <c r="B1171" i="10"/>
  <c r="B1170" i="10"/>
  <c r="B1169" i="10"/>
  <c r="B1168" i="10"/>
  <c r="B1167" i="10"/>
  <c r="B1166" i="10"/>
  <c r="B1165" i="10"/>
  <c r="B1164" i="10"/>
  <c r="B1163" i="10"/>
  <c r="B1162" i="10"/>
  <c r="B1161" i="10"/>
  <c r="B1160" i="10"/>
  <c r="B1159" i="10"/>
  <c r="B1158" i="10"/>
  <c r="B1157" i="10"/>
  <c r="B1156" i="10"/>
  <c r="B1155" i="10"/>
  <c r="B1154" i="10"/>
  <c r="B1153" i="10"/>
  <c r="B1152" i="10"/>
  <c r="B1151" i="10"/>
  <c r="B1150" i="10"/>
  <c r="B1149" i="10"/>
  <c r="B1148" i="10"/>
  <c r="B1147" i="10"/>
  <c r="B1146" i="10"/>
  <c r="B1145" i="10"/>
  <c r="B1144" i="10"/>
  <c r="B1143" i="10"/>
  <c r="B1142" i="10"/>
  <c r="B1141" i="10"/>
  <c r="B1140" i="10"/>
  <c r="B1139" i="10"/>
  <c r="B1138" i="10"/>
  <c r="B1137" i="10"/>
  <c r="B1136" i="10"/>
  <c r="B1135" i="10"/>
  <c r="B1134" i="10"/>
  <c r="B1133" i="10"/>
  <c r="B1132" i="10"/>
  <c r="B1131" i="10"/>
  <c r="B1130" i="10"/>
  <c r="B1129" i="10"/>
  <c r="B1128" i="10"/>
  <c r="B1127" i="10"/>
  <c r="B1126" i="10"/>
  <c r="B1125" i="10"/>
  <c r="B1124" i="10"/>
  <c r="B1123" i="10"/>
  <c r="B1122" i="10"/>
  <c r="B1121" i="10"/>
  <c r="B1120" i="10"/>
  <c r="B1119" i="10"/>
  <c r="B1118" i="10"/>
  <c r="B1117" i="10"/>
  <c r="B1116" i="10"/>
  <c r="B1115" i="10"/>
  <c r="B1114" i="10"/>
  <c r="B1113" i="10"/>
  <c r="B1112" i="10"/>
  <c r="B1111" i="10"/>
  <c r="B1110" i="10"/>
  <c r="B1109" i="10"/>
  <c r="B1108" i="10"/>
  <c r="B1107" i="10"/>
  <c r="B1106" i="10"/>
  <c r="B1105" i="10"/>
  <c r="B1104" i="10"/>
  <c r="B1103" i="10"/>
  <c r="B1102" i="10"/>
  <c r="B1101" i="10"/>
  <c r="B1100" i="10"/>
  <c r="B1099" i="10"/>
  <c r="B1098" i="10"/>
  <c r="B1097" i="10"/>
  <c r="B1096" i="10"/>
  <c r="B1095" i="10"/>
  <c r="B1094" i="10"/>
  <c r="B1093" i="10"/>
  <c r="B1092" i="10"/>
  <c r="B1091" i="10"/>
  <c r="B1090" i="10"/>
  <c r="B1089" i="10"/>
  <c r="B1088" i="10"/>
  <c r="B1087" i="10"/>
  <c r="B1086" i="10"/>
  <c r="B1085" i="10"/>
  <c r="B1084" i="10"/>
  <c r="B1083" i="10"/>
  <c r="B1082" i="10"/>
  <c r="B1081" i="10"/>
  <c r="B1080" i="10"/>
  <c r="B1079" i="10"/>
  <c r="B1078" i="10"/>
  <c r="B1077" i="10"/>
  <c r="B1076" i="10"/>
  <c r="B1075" i="10"/>
  <c r="B1074" i="10"/>
  <c r="B1073" i="10"/>
  <c r="B1072" i="10"/>
  <c r="B1071" i="10"/>
  <c r="B1070" i="10"/>
  <c r="B1069" i="10"/>
  <c r="B1068" i="10"/>
  <c r="B1067" i="10"/>
  <c r="B1066" i="10"/>
  <c r="B1065" i="10"/>
  <c r="B1064" i="10"/>
  <c r="B1063" i="10"/>
  <c r="B1062" i="10"/>
  <c r="B1061" i="10"/>
  <c r="B1060" i="10"/>
  <c r="B1059" i="10"/>
  <c r="B1058" i="10"/>
  <c r="B1057" i="10"/>
  <c r="B1056" i="10"/>
  <c r="B1055" i="10"/>
  <c r="B1054" i="10"/>
  <c r="B1053" i="10"/>
  <c r="B1052" i="10"/>
  <c r="B1051" i="10"/>
  <c r="B1050" i="10"/>
  <c r="B1049" i="10"/>
  <c r="B1048" i="10"/>
  <c r="B1047" i="10"/>
  <c r="B1046" i="10"/>
  <c r="B1045" i="10"/>
  <c r="B1044" i="10"/>
  <c r="B1043" i="10"/>
  <c r="B1042" i="10"/>
  <c r="B1041" i="10"/>
  <c r="B1040" i="10"/>
  <c r="B1039" i="10"/>
  <c r="B1038" i="10"/>
  <c r="B1037" i="10"/>
  <c r="B1036" i="10"/>
  <c r="B1035" i="10"/>
  <c r="B1034" i="10"/>
  <c r="B1033" i="10"/>
  <c r="B1032" i="10"/>
  <c r="B1031" i="10"/>
  <c r="B1030" i="10"/>
  <c r="B1029" i="10"/>
  <c r="B1028" i="10"/>
  <c r="B1027" i="10"/>
  <c r="B1026" i="10"/>
  <c r="B1025" i="10"/>
  <c r="B1024" i="10"/>
  <c r="B1023" i="10"/>
  <c r="B1022" i="10"/>
  <c r="B1021" i="10"/>
  <c r="B1020" i="10"/>
  <c r="B1019" i="10"/>
  <c r="B1018" i="10"/>
  <c r="B1017" i="10"/>
  <c r="B1016" i="10"/>
  <c r="B1015" i="10"/>
  <c r="B1014" i="10"/>
  <c r="B1013" i="10"/>
  <c r="B1012" i="10"/>
  <c r="B1011" i="10"/>
  <c r="B1010" i="10"/>
  <c r="B1009" i="10"/>
  <c r="B1008" i="10"/>
  <c r="B1007" i="10"/>
  <c r="B1006" i="10"/>
  <c r="B1005" i="10"/>
  <c r="B1004" i="10"/>
  <c r="B1003" i="10"/>
  <c r="B1002" i="10"/>
  <c r="B1001" i="10"/>
  <c r="B1000" i="10"/>
  <c r="B999" i="10"/>
  <c r="B998" i="10"/>
  <c r="B997" i="10"/>
  <c r="B996" i="10"/>
  <c r="B995" i="10"/>
  <c r="B994" i="10"/>
  <c r="B993" i="10"/>
  <c r="B992" i="10"/>
  <c r="B991" i="10"/>
  <c r="B990" i="10"/>
  <c r="B989" i="10"/>
  <c r="B988" i="10"/>
  <c r="B987" i="10"/>
  <c r="B986" i="10"/>
  <c r="B985" i="10"/>
  <c r="B984" i="10"/>
  <c r="B983" i="10"/>
  <c r="B982" i="10"/>
  <c r="B981" i="10"/>
  <c r="B980" i="10"/>
  <c r="B979" i="10"/>
  <c r="B978" i="10"/>
  <c r="B977" i="10"/>
  <c r="B976" i="10"/>
  <c r="B975" i="10"/>
  <c r="B974" i="10"/>
  <c r="B973" i="10"/>
  <c r="B972" i="10"/>
  <c r="B971" i="10"/>
  <c r="B970" i="10"/>
  <c r="B969" i="10"/>
  <c r="B968" i="10"/>
  <c r="B967" i="10"/>
  <c r="B966" i="10"/>
  <c r="B965" i="10"/>
  <c r="B964" i="10"/>
  <c r="B963" i="10"/>
  <c r="B962" i="10"/>
  <c r="B961" i="10"/>
  <c r="B960" i="10"/>
  <c r="B959" i="10"/>
  <c r="B958" i="10"/>
  <c r="B957" i="10"/>
  <c r="B956" i="10"/>
  <c r="B955" i="10"/>
  <c r="B954" i="10"/>
  <c r="B953" i="10"/>
  <c r="B952" i="10"/>
  <c r="B951" i="10"/>
  <c r="B950" i="10"/>
  <c r="B949" i="10"/>
  <c r="B948" i="10"/>
  <c r="B947" i="10"/>
  <c r="B946" i="10"/>
  <c r="B945" i="10"/>
  <c r="B944" i="10"/>
  <c r="B943" i="10"/>
  <c r="B942" i="10"/>
  <c r="B941" i="10"/>
  <c r="B940" i="10"/>
  <c r="B939" i="10"/>
  <c r="B938" i="10"/>
  <c r="B937" i="10"/>
  <c r="B936" i="10"/>
  <c r="B935" i="10"/>
  <c r="B934" i="10"/>
  <c r="B933" i="10"/>
  <c r="B932" i="10"/>
  <c r="B931" i="10"/>
  <c r="B930" i="10"/>
  <c r="B929" i="10"/>
  <c r="B928" i="10"/>
  <c r="B927" i="10"/>
  <c r="B926" i="10"/>
  <c r="B925" i="10"/>
  <c r="B924" i="10"/>
  <c r="B923" i="10"/>
  <c r="B922" i="10"/>
  <c r="B921" i="10"/>
  <c r="B920" i="10"/>
  <c r="B919" i="10"/>
  <c r="B918" i="10"/>
  <c r="B917" i="10"/>
  <c r="B916" i="10"/>
  <c r="B915" i="10"/>
  <c r="B914" i="10"/>
  <c r="B913" i="10"/>
  <c r="B912" i="10"/>
  <c r="B911" i="10"/>
  <c r="B910" i="10"/>
  <c r="B909" i="10"/>
  <c r="B908" i="10"/>
  <c r="B907" i="10"/>
  <c r="B906" i="10"/>
  <c r="B905" i="10"/>
  <c r="B904" i="10"/>
  <c r="B903" i="10"/>
  <c r="B902" i="10"/>
  <c r="B901" i="10"/>
  <c r="B900" i="10"/>
  <c r="B899" i="10"/>
  <c r="B898" i="10"/>
  <c r="B897" i="10"/>
  <c r="B896" i="10"/>
  <c r="B895" i="10"/>
  <c r="B894" i="10"/>
  <c r="B893" i="10"/>
  <c r="B892" i="10"/>
  <c r="B891" i="10"/>
  <c r="B890" i="10"/>
  <c r="B889" i="10"/>
  <c r="B888" i="10"/>
  <c r="B887" i="10"/>
  <c r="B886" i="10"/>
  <c r="B885" i="10"/>
  <c r="B884" i="10"/>
  <c r="B883" i="10"/>
  <c r="B882" i="10"/>
  <c r="B881" i="10"/>
  <c r="B880" i="10"/>
  <c r="B879" i="10"/>
  <c r="B878" i="10"/>
  <c r="B877" i="10"/>
  <c r="B876" i="10"/>
  <c r="B875" i="10"/>
  <c r="B874" i="10"/>
  <c r="B873" i="10"/>
  <c r="B872" i="10"/>
  <c r="B871" i="10"/>
  <c r="B870" i="10"/>
  <c r="B869" i="10"/>
  <c r="B868" i="10"/>
  <c r="B867" i="10"/>
  <c r="B866" i="10"/>
  <c r="B865" i="10"/>
  <c r="B864" i="10"/>
  <c r="B863" i="10"/>
  <c r="B862" i="10"/>
  <c r="B861" i="10"/>
  <c r="B860" i="10"/>
  <c r="B859" i="10"/>
  <c r="B858" i="10"/>
  <c r="B857" i="10"/>
  <c r="B856" i="10"/>
  <c r="B855" i="10"/>
  <c r="B854" i="10"/>
  <c r="B853" i="10"/>
  <c r="B852" i="10"/>
  <c r="B851" i="10"/>
  <c r="B850" i="10"/>
  <c r="B849" i="10"/>
  <c r="B848" i="10"/>
  <c r="B847" i="10"/>
  <c r="B846" i="10"/>
  <c r="B845" i="10"/>
  <c r="B844" i="10"/>
  <c r="B843" i="10"/>
  <c r="B842" i="10"/>
  <c r="B841" i="10"/>
  <c r="B840" i="10"/>
  <c r="B839" i="10"/>
  <c r="B838" i="10"/>
  <c r="B837" i="10"/>
  <c r="B836" i="10"/>
  <c r="B835" i="10"/>
  <c r="B834" i="10"/>
  <c r="B833" i="10"/>
  <c r="B832" i="10"/>
  <c r="B831" i="10"/>
  <c r="B830" i="10"/>
  <c r="B829" i="10"/>
  <c r="B828" i="10"/>
  <c r="B827" i="10"/>
  <c r="B826" i="10"/>
  <c r="B825" i="10"/>
  <c r="B824" i="10"/>
  <c r="B823" i="10"/>
  <c r="B822" i="10"/>
  <c r="B821" i="10"/>
  <c r="B820" i="10"/>
  <c r="B819" i="10"/>
  <c r="B818" i="10"/>
  <c r="B817" i="10"/>
  <c r="B816" i="10"/>
  <c r="B815" i="10"/>
  <c r="B814" i="10"/>
  <c r="B813" i="10"/>
  <c r="B812" i="10"/>
  <c r="B811" i="10"/>
  <c r="B810" i="10"/>
  <c r="B809" i="10"/>
  <c r="B808" i="10"/>
  <c r="B807" i="10"/>
  <c r="B806" i="10"/>
  <c r="B805" i="10"/>
  <c r="B804" i="10"/>
  <c r="B803" i="10"/>
  <c r="B802" i="10"/>
  <c r="B801" i="10"/>
  <c r="B800" i="10"/>
  <c r="B799" i="10"/>
  <c r="B798" i="10"/>
  <c r="B797" i="10"/>
  <c r="B796" i="10"/>
  <c r="B795" i="10"/>
  <c r="B794" i="10"/>
  <c r="B793" i="10"/>
  <c r="B792" i="10"/>
  <c r="B791" i="10"/>
  <c r="B790" i="10"/>
  <c r="B789" i="10"/>
  <c r="B788" i="10"/>
  <c r="B787" i="10"/>
  <c r="B786" i="10"/>
  <c r="B785" i="10"/>
  <c r="B784" i="10"/>
  <c r="B783" i="10"/>
  <c r="B782" i="10"/>
  <c r="B781" i="10"/>
  <c r="B780" i="10"/>
  <c r="B779" i="10"/>
  <c r="B778" i="10"/>
  <c r="B777" i="10"/>
  <c r="B776" i="10"/>
  <c r="B775" i="10"/>
  <c r="B774" i="10"/>
  <c r="B773" i="10"/>
  <c r="B772" i="10"/>
  <c r="B771" i="10"/>
  <c r="B770" i="10"/>
  <c r="B769" i="10"/>
  <c r="B768" i="10"/>
  <c r="B767" i="10"/>
  <c r="B766" i="10"/>
  <c r="B765" i="10"/>
  <c r="B764" i="10"/>
  <c r="B763" i="10"/>
  <c r="B762" i="10"/>
  <c r="B761" i="10"/>
  <c r="B760" i="10"/>
  <c r="B759" i="10"/>
  <c r="B758" i="10"/>
  <c r="B757" i="10"/>
  <c r="B756" i="10"/>
  <c r="B755" i="10"/>
  <c r="B754" i="10"/>
  <c r="B753" i="10"/>
  <c r="B752" i="10"/>
  <c r="B751" i="10"/>
  <c r="B750" i="10"/>
  <c r="B749" i="10"/>
  <c r="B748" i="10"/>
  <c r="B747" i="10"/>
  <c r="B746" i="10"/>
  <c r="B745" i="10"/>
  <c r="B744" i="10"/>
  <c r="B743" i="10"/>
  <c r="B742" i="10"/>
  <c r="B741" i="10"/>
  <c r="B740" i="10"/>
  <c r="B739" i="10"/>
  <c r="B738" i="10"/>
  <c r="B737" i="10"/>
  <c r="B736" i="10"/>
  <c r="B735" i="10"/>
  <c r="B734" i="10"/>
  <c r="B733" i="10"/>
  <c r="B732" i="10"/>
  <c r="B731" i="10"/>
  <c r="B730" i="10"/>
  <c r="B729" i="10"/>
  <c r="B728" i="10"/>
  <c r="B727" i="10"/>
  <c r="B726" i="10"/>
  <c r="B725" i="10"/>
  <c r="B724" i="10"/>
  <c r="B723" i="10"/>
  <c r="B722" i="10"/>
  <c r="B721" i="10"/>
  <c r="B720" i="10"/>
  <c r="B719" i="10"/>
  <c r="B718" i="10"/>
  <c r="B717" i="10"/>
  <c r="B716" i="10"/>
  <c r="B715" i="10"/>
  <c r="B714" i="10"/>
  <c r="B713" i="10"/>
  <c r="B712" i="10"/>
  <c r="B711" i="10"/>
  <c r="B710" i="10"/>
  <c r="B709" i="10"/>
  <c r="B708" i="10"/>
  <c r="B707" i="10"/>
  <c r="B706" i="10"/>
  <c r="B705" i="10"/>
  <c r="B704" i="10"/>
  <c r="B703" i="10"/>
  <c r="B702" i="10"/>
  <c r="B701" i="10"/>
  <c r="B700" i="10"/>
  <c r="B699" i="10"/>
  <c r="B698" i="10"/>
  <c r="B697" i="10"/>
  <c r="B696" i="10"/>
  <c r="B695" i="10"/>
  <c r="B694" i="10"/>
  <c r="B693" i="10"/>
  <c r="B692" i="10"/>
  <c r="B691" i="10"/>
  <c r="B690" i="10"/>
  <c r="B689" i="10"/>
  <c r="B688" i="10"/>
  <c r="B687" i="10"/>
  <c r="B686" i="10"/>
  <c r="B685" i="10"/>
  <c r="B684" i="10"/>
  <c r="B683" i="10"/>
  <c r="B682" i="10"/>
  <c r="B681" i="10"/>
  <c r="B680" i="10"/>
  <c r="B679" i="10"/>
  <c r="B678" i="10"/>
  <c r="B677" i="10"/>
  <c r="B676" i="10"/>
  <c r="B675" i="10"/>
  <c r="B674" i="10"/>
  <c r="B673" i="10"/>
  <c r="B672" i="10"/>
  <c r="B671" i="10"/>
  <c r="B670" i="10"/>
  <c r="B669" i="10"/>
  <c r="B668" i="10"/>
  <c r="B667" i="10"/>
  <c r="B666" i="10"/>
  <c r="B665" i="10"/>
  <c r="B664" i="10"/>
  <c r="B663" i="10"/>
  <c r="B662" i="10"/>
  <c r="B661" i="10"/>
  <c r="B660" i="10"/>
  <c r="B659" i="10"/>
  <c r="B658" i="10"/>
  <c r="B657" i="10"/>
  <c r="B656" i="10"/>
  <c r="B655" i="10"/>
  <c r="B654" i="10"/>
  <c r="B653" i="10"/>
  <c r="B652" i="10"/>
  <c r="B651" i="10"/>
  <c r="B650" i="10"/>
  <c r="B649" i="10"/>
  <c r="B648" i="10"/>
  <c r="B647" i="10"/>
  <c r="B646" i="10"/>
  <c r="B645" i="10"/>
  <c r="B644" i="10"/>
  <c r="B643" i="10"/>
  <c r="B642" i="10"/>
  <c r="B641" i="10"/>
  <c r="B640" i="10"/>
  <c r="B639" i="10"/>
  <c r="B638" i="10"/>
  <c r="B637" i="10"/>
  <c r="B636" i="10"/>
  <c r="B635" i="10"/>
  <c r="B634" i="10"/>
  <c r="B633" i="10"/>
  <c r="B632" i="10"/>
  <c r="B631" i="10"/>
  <c r="B630" i="10"/>
  <c r="B629" i="10"/>
  <c r="B628" i="10"/>
  <c r="B627" i="10"/>
  <c r="B626" i="10"/>
  <c r="B625" i="10"/>
  <c r="B624" i="10"/>
  <c r="B623" i="10"/>
  <c r="B622" i="10"/>
  <c r="B621" i="10"/>
  <c r="B620" i="10"/>
  <c r="B619" i="10"/>
  <c r="B618" i="10"/>
  <c r="B617" i="10"/>
  <c r="B616" i="10"/>
  <c r="B615" i="10"/>
  <c r="B614" i="10"/>
  <c r="B613" i="10"/>
  <c r="B612" i="10"/>
  <c r="B611" i="10"/>
  <c r="B610" i="10"/>
  <c r="B609" i="10"/>
  <c r="B608" i="10"/>
  <c r="B607" i="10"/>
  <c r="B606" i="10"/>
  <c r="B605" i="10"/>
  <c r="B604" i="10"/>
  <c r="B603" i="10"/>
  <c r="B602" i="10"/>
  <c r="B601" i="10"/>
  <c r="B600" i="10"/>
  <c r="B599" i="10"/>
  <c r="B598" i="10"/>
  <c r="B597" i="10"/>
  <c r="B596" i="10"/>
  <c r="B595" i="10"/>
  <c r="B594" i="10"/>
  <c r="B593" i="10"/>
  <c r="B592" i="10"/>
  <c r="B591" i="10"/>
  <c r="B590" i="10"/>
  <c r="B589" i="10"/>
  <c r="B588" i="10"/>
  <c r="B587" i="10"/>
  <c r="B586" i="10"/>
  <c r="B585" i="10"/>
  <c r="B584" i="10"/>
  <c r="B583" i="10"/>
  <c r="B582" i="10"/>
  <c r="B581" i="10"/>
  <c r="B580" i="10"/>
  <c r="B579" i="10"/>
  <c r="B578" i="10"/>
  <c r="B577" i="10"/>
  <c r="B576" i="10"/>
  <c r="B575" i="10"/>
  <c r="B574" i="10"/>
  <c r="B573" i="10"/>
  <c r="B572" i="10"/>
  <c r="B571" i="10"/>
  <c r="B570" i="10"/>
  <c r="B569" i="10"/>
  <c r="B568" i="10"/>
  <c r="B567" i="10"/>
  <c r="B566" i="10"/>
  <c r="B565" i="10"/>
  <c r="B564" i="10"/>
  <c r="B563" i="10"/>
  <c r="B562" i="10"/>
  <c r="B561" i="10"/>
  <c r="B560" i="10"/>
  <c r="B559" i="10"/>
  <c r="B558" i="10"/>
  <c r="B557" i="10"/>
  <c r="B556" i="10"/>
  <c r="B555" i="10"/>
  <c r="B554" i="10"/>
  <c r="B553" i="10"/>
  <c r="B552" i="10"/>
  <c r="B551" i="10"/>
  <c r="B550" i="10"/>
  <c r="B549" i="10"/>
  <c r="B548" i="10"/>
  <c r="B547" i="10"/>
  <c r="B546" i="10"/>
  <c r="B545" i="10"/>
  <c r="B544" i="10"/>
  <c r="B543" i="10"/>
  <c r="B542" i="10"/>
  <c r="B541" i="10"/>
  <c r="B540" i="10"/>
  <c r="B539" i="10"/>
  <c r="B538" i="10"/>
  <c r="B537" i="10"/>
  <c r="B536" i="10"/>
  <c r="B535" i="10"/>
  <c r="B534" i="10"/>
  <c r="B533" i="10"/>
  <c r="B532" i="10"/>
  <c r="B531" i="10"/>
  <c r="B530" i="10"/>
  <c r="B529" i="10"/>
  <c r="B528" i="10"/>
  <c r="B527" i="10"/>
  <c r="B526" i="10"/>
  <c r="B525" i="10"/>
  <c r="B524" i="10"/>
  <c r="B523" i="10"/>
  <c r="B522" i="10"/>
  <c r="B521" i="10"/>
  <c r="B520" i="10"/>
  <c r="B519" i="10"/>
  <c r="B518" i="10"/>
  <c r="B517" i="10"/>
  <c r="B516" i="10"/>
  <c r="B515" i="10"/>
  <c r="B514" i="10"/>
  <c r="B513" i="10"/>
  <c r="B512" i="10"/>
  <c r="B511" i="10"/>
  <c r="B510" i="10"/>
  <c r="B509" i="10"/>
  <c r="B508" i="10"/>
  <c r="B507" i="10"/>
  <c r="B506" i="10"/>
  <c r="B505" i="10"/>
  <c r="B504" i="10"/>
  <c r="B503" i="10"/>
  <c r="B502" i="10"/>
  <c r="B501" i="10"/>
  <c r="B500" i="10"/>
  <c r="B499" i="10"/>
  <c r="B498" i="10"/>
  <c r="B497" i="10"/>
  <c r="B496" i="10"/>
  <c r="B495" i="10"/>
  <c r="B494" i="10"/>
  <c r="B493" i="10"/>
  <c r="B492" i="10"/>
  <c r="B491" i="10"/>
  <c r="B490" i="10"/>
  <c r="B489" i="10"/>
  <c r="B488" i="10"/>
  <c r="B487" i="10"/>
  <c r="B486" i="10"/>
  <c r="B485" i="10"/>
  <c r="B484" i="10"/>
  <c r="B483" i="10"/>
  <c r="B482" i="10"/>
  <c r="B481" i="10"/>
  <c r="B480" i="10"/>
  <c r="B479" i="10"/>
  <c r="B478" i="10"/>
  <c r="B477" i="10"/>
  <c r="B476" i="10"/>
  <c r="B475" i="10"/>
  <c r="B474" i="10"/>
  <c r="B473" i="10"/>
  <c r="B472" i="10"/>
  <c r="B471" i="10"/>
  <c r="B470" i="10"/>
  <c r="B469" i="10"/>
  <c r="B468" i="10"/>
  <c r="B467" i="10"/>
  <c r="B466" i="10"/>
  <c r="B465" i="10"/>
  <c r="B464" i="10"/>
  <c r="B463" i="10"/>
  <c r="B462" i="10"/>
  <c r="B461" i="10"/>
  <c r="B460" i="10"/>
  <c r="B459" i="10"/>
  <c r="B458" i="10"/>
  <c r="B457" i="10"/>
  <c r="B456" i="10"/>
  <c r="B455" i="10"/>
  <c r="B454" i="10"/>
  <c r="B453" i="10"/>
  <c r="B452" i="10"/>
  <c r="B451" i="10"/>
  <c r="B450" i="10"/>
  <c r="B449" i="10"/>
  <c r="B448" i="10"/>
  <c r="B447" i="10"/>
  <c r="B446" i="10"/>
  <c r="B445" i="10"/>
  <c r="B444" i="10"/>
  <c r="B443" i="10"/>
  <c r="B442" i="10"/>
  <c r="B441" i="10"/>
  <c r="B440" i="10"/>
  <c r="B439" i="10"/>
  <c r="B438" i="10"/>
  <c r="B437" i="10"/>
  <c r="B436" i="10"/>
  <c r="B435" i="10"/>
  <c r="B434" i="10"/>
  <c r="B433" i="10"/>
  <c r="B432" i="10"/>
  <c r="B431" i="10"/>
  <c r="B430" i="10"/>
  <c r="B429" i="10"/>
  <c r="B428" i="10"/>
  <c r="B427" i="10"/>
  <c r="B426" i="10"/>
  <c r="B425" i="10"/>
  <c r="B424" i="10"/>
  <c r="B423" i="10"/>
  <c r="B422" i="10"/>
  <c r="B421" i="10"/>
  <c r="B420" i="10"/>
  <c r="B419" i="10"/>
  <c r="B418" i="10"/>
  <c r="B417" i="10"/>
  <c r="B416" i="10"/>
  <c r="B415" i="10"/>
  <c r="B414" i="10"/>
  <c r="B413" i="10"/>
  <c r="B412" i="10"/>
  <c r="B411" i="10"/>
  <c r="B410" i="10"/>
  <c r="B409" i="10"/>
  <c r="B408" i="10"/>
  <c r="B407" i="10"/>
  <c r="B406" i="10"/>
  <c r="B405" i="10"/>
  <c r="B404" i="10"/>
  <c r="B403" i="10"/>
  <c r="B402" i="10"/>
  <c r="B401" i="10"/>
  <c r="B400" i="10"/>
  <c r="B399" i="10"/>
  <c r="B398" i="10"/>
  <c r="B397" i="10"/>
  <c r="B396" i="10"/>
  <c r="B395" i="10"/>
  <c r="B394" i="10"/>
  <c r="B393" i="10"/>
  <c r="B392" i="10"/>
  <c r="B391" i="10"/>
  <c r="B390" i="10"/>
  <c r="B389" i="10"/>
  <c r="B388" i="10"/>
  <c r="B387" i="10"/>
  <c r="B386" i="10"/>
  <c r="B385" i="10"/>
  <c r="B384" i="10"/>
  <c r="B383" i="10"/>
  <c r="B382" i="10"/>
  <c r="B381" i="10"/>
  <c r="B380" i="10"/>
  <c r="B379" i="10"/>
  <c r="B378" i="10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J2977" i="10" l="1"/>
  <c r="B5" i="2" l="1"/>
  <c r="O1258" i="10"/>
  <c r="P1258" i="10"/>
  <c r="O1276" i="10"/>
  <c r="P1276" i="10"/>
  <c r="O1349" i="10"/>
  <c r="P1349" i="10"/>
  <c r="O1576" i="10"/>
  <c r="P1576" i="10"/>
  <c r="O1578" i="10"/>
  <c r="P1578" i="10"/>
  <c r="O1579" i="10"/>
  <c r="P1579" i="10"/>
  <c r="P1564" i="10"/>
  <c r="P1565" i="10"/>
  <c r="P1566" i="10"/>
  <c r="O1567" i="10"/>
  <c r="AT43" i="2"/>
  <c r="A9" i="2"/>
  <c r="B6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AJ98" i="3"/>
  <c r="AJ97" i="3"/>
  <c r="AJ96" i="3"/>
  <c r="AJ95" i="3"/>
  <c r="AJ94" i="3"/>
  <c r="AJ93" i="3"/>
  <c r="AJ91" i="3"/>
  <c r="AJ89" i="3"/>
  <c r="AL79" i="3"/>
  <c r="AL78" i="3"/>
  <c r="AL70" i="3"/>
  <c r="AL69" i="3"/>
  <c r="C7" i="3"/>
  <c r="AL5" i="3"/>
  <c r="AL2" i="3" s="1"/>
  <c r="AJ5" i="3"/>
  <c r="D1" i="3"/>
  <c r="P2976" i="10"/>
  <c r="O2976" i="10"/>
  <c r="P2975" i="10"/>
  <c r="O2975" i="10"/>
  <c r="P2974" i="10"/>
  <c r="O2974" i="10"/>
  <c r="P2973" i="10"/>
  <c r="O2973" i="10"/>
  <c r="P2972" i="10"/>
  <c r="O2972" i="10"/>
  <c r="P2971" i="10"/>
  <c r="O2971" i="10"/>
  <c r="P2970" i="10"/>
  <c r="O2970" i="10"/>
  <c r="P2969" i="10"/>
  <c r="O2969" i="10"/>
  <c r="P2968" i="10"/>
  <c r="O2968" i="10"/>
  <c r="P2967" i="10"/>
  <c r="O2967" i="10"/>
  <c r="P2966" i="10"/>
  <c r="O2966" i="10"/>
  <c r="P2965" i="10"/>
  <c r="O2965" i="10"/>
  <c r="P2964" i="10"/>
  <c r="O2964" i="10"/>
  <c r="P2963" i="10"/>
  <c r="O2963" i="10"/>
  <c r="P2962" i="10"/>
  <c r="O2962" i="10"/>
  <c r="P2961" i="10"/>
  <c r="O2961" i="10"/>
  <c r="P2960" i="10"/>
  <c r="O2960" i="10"/>
  <c r="P2959" i="10"/>
  <c r="O2959" i="10"/>
  <c r="P2958" i="10"/>
  <c r="O2958" i="10"/>
  <c r="P2957" i="10"/>
  <c r="O2957" i="10"/>
  <c r="P2956" i="10"/>
  <c r="O2956" i="10"/>
  <c r="P2955" i="10"/>
  <c r="O2955" i="10"/>
  <c r="P2954" i="10"/>
  <c r="O2954" i="10"/>
  <c r="P2953" i="10"/>
  <c r="O2953" i="10"/>
  <c r="P2952" i="10"/>
  <c r="O2952" i="10"/>
  <c r="P2951" i="10"/>
  <c r="O2951" i="10"/>
  <c r="P2950" i="10"/>
  <c r="O2950" i="10"/>
  <c r="P2949" i="10"/>
  <c r="O2949" i="10"/>
  <c r="P2948" i="10"/>
  <c r="O2948" i="10"/>
  <c r="P2947" i="10"/>
  <c r="O2947" i="10"/>
  <c r="P2946" i="10"/>
  <c r="O2946" i="10"/>
  <c r="P2945" i="10"/>
  <c r="O2945" i="10"/>
  <c r="P2944" i="10"/>
  <c r="O2944" i="10"/>
  <c r="P2943" i="10"/>
  <c r="O2943" i="10"/>
  <c r="P2942" i="10"/>
  <c r="O2942" i="10"/>
  <c r="P2941" i="10"/>
  <c r="O2941" i="10"/>
  <c r="P2940" i="10"/>
  <c r="O2940" i="10"/>
  <c r="P2939" i="10"/>
  <c r="O2939" i="10"/>
  <c r="P2938" i="10"/>
  <c r="O2938" i="10"/>
  <c r="P2937" i="10"/>
  <c r="O2937" i="10"/>
  <c r="P2936" i="10"/>
  <c r="O2936" i="10"/>
  <c r="P2935" i="10"/>
  <c r="O2935" i="10"/>
  <c r="P2934" i="10"/>
  <c r="O2934" i="10"/>
  <c r="P2933" i="10"/>
  <c r="O2933" i="10"/>
  <c r="P2932" i="10"/>
  <c r="O2932" i="10"/>
  <c r="P2931" i="10"/>
  <c r="O2931" i="10"/>
  <c r="P2930" i="10"/>
  <c r="O2930" i="10"/>
  <c r="P2929" i="10"/>
  <c r="O2929" i="10"/>
  <c r="P2928" i="10"/>
  <c r="O2928" i="10"/>
  <c r="P2927" i="10"/>
  <c r="O2927" i="10"/>
  <c r="P2926" i="10"/>
  <c r="O2926" i="10"/>
  <c r="P2925" i="10"/>
  <c r="O2925" i="10"/>
  <c r="P2924" i="10"/>
  <c r="O2924" i="10"/>
  <c r="P2923" i="10"/>
  <c r="O2923" i="10"/>
  <c r="P2922" i="10"/>
  <c r="O2922" i="10"/>
  <c r="P2921" i="10"/>
  <c r="O2921" i="10"/>
  <c r="P2920" i="10"/>
  <c r="O2920" i="10"/>
  <c r="P2919" i="10"/>
  <c r="O2919" i="10"/>
  <c r="P2918" i="10"/>
  <c r="O2918" i="10"/>
  <c r="P2917" i="10"/>
  <c r="O2917" i="10"/>
  <c r="P2916" i="10"/>
  <c r="O2916" i="10"/>
  <c r="P2915" i="10"/>
  <c r="O2915" i="10"/>
  <c r="P2914" i="10"/>
  <c r="O2914" i="10"/>
  <c r="P2913" i="10"/>
  <c r="O2913" i="10"/>
  <c r="P2912" i="10"/>
  <c r="O2912" i="10"/>
  <c r="P2911" i="10"/>
  <c r="O2911" i="10"/>
  <c r="P2910" i="10"/>
  <c r="O2910" i="10"/>
  <c r="P2909" i="10"/>
  <c r="O2909" i="10"/>
  <c r="P2908" i="10"/>
  <c r="O2908" i="10"/>
  <c r="P2907" i="10"/>
  <c r="O2907" i="10"/>
  <c r="P2906" i="10"/>
  <c r="O2906" i="10"/>
  <c r="P2905" i="10"/>
  <c r="O2905" i="10"/>
  <c r="P2904" i="10"/>
  <c r="O2904" i="10"/>
  <c r="P2903" i="10"/>
  <c r="O2903" i="10"/>
  <c r="P2902" i="10"/>
  <c r="O2902" i="10"/>
  <c r="P2901" i="10"/>
  <c r="O2901" i="10"/>
  <c r="P2900" i="10"/>
  <c r="O2900" i="10"/>
  <c r="P2899" i="10"/>
  <c r="O2899" i="10"/>
  <c r="P2898" i="10"/>
  <c r="O2898" i="10"/>
  <c r="P2897" i="10"/>
  <c r="O2897" i="10"/>
  <c r="P2896" i="10"/>
  <c r="O2896" i="10"/>
  <c r="P2895" i="10"/>
  <c r="O2895" i="10"/>
  <c r="P2894" i="10"/>
  <c r="O2894" i="10"/>
  <c r="P2893" i="10"/>
  <c r="O2893" i="10"/>
  <c r="P2892" i="10"/>
  <c r="O2892" i="10"/>
  <c r="P2891" i="10"/>
  <c r="O2891" i="10"/>
  <c r="P2890" i="10"/>
  <c r="O2890" i="10"/>
  <c r="P2889" i="10"/>
  <c r="O2889" i="10"/>
  <c r="P2888" i="10"/>
  <c r="O2888" i="10"/>
  <c r="P2887" i="10"/>
  <c r="O2887" i="10"/>
  <c r="P2886" i="10"/>
  <c r="O2886" i="10"/>
  <c r="P2885" i="10"/>
  <c r="O2885" i="10"/>
  <c r="P2884" i="10"/>
  <c r="O2884" i="10"/>
  <c r="P2883" i="10"/>
  <c r="O2883" i="10"/>
  <c r="P2882" i="10"/>
  <c r="O2882" i="10"/>
  <c r="P2881" i="10"/>
  <c r="O2881" i="10"/>
  <c r="P2880" i="10"/>
  <c r="O2880" i="10"/>
  <c r="P2879" i="10"/>
  <c r="O2879" i="10"/>
  <c r="P2878" i="10"/>
  <c r="O2878" i="10"/>
  <c r="P2877" i="10"/>
  <c r="O2877" i="10"/>
  <c r="P2876" i="10"/>
  <c r="O2876" i="10"/>
  <c r="P2875" i="10"/>
  <c r="O2875" i="10"/>
  <c r="P2874" i="10"/>
  <c r="O2874" i="10"/>
  <c r="P2873" i="10"/>
  <c r="O2873" i="10"/>
  <c r="P2872" i="10"/>
  <c r="O2872" i="10"/>
  <c r="P2871" i="10"/>
  <c r="O2871" i="10"/>
  <c r="P2870" i="10"/>
  <c r="O2870" i="10"/>
  <c r="P2869" i="10"/>
  <c r="O2869" i="10"/>
  <c r="P2868" i="10"/>
  <c r="O2868" i="10"/>
  <c r="P2867" i="10"/>
  <c r="O2867" i="10"/>
  <c r="P2866" i="10"/>
  <c r="O2866" i="10"/>
  <c r="P2865" i="10"/>
  <c r="O2865" i="10"/>
  <c r="P2864" i="10"/>
  <c r="O2864" i="10"/>
  <c r="P2863" i="10"/>
  <c r="O2863" i="10"/>
  <c r="P2862" i="10"/>
  <c r="O2862" i="10"/>
  <c r="P2861" i="10"/>
  <c r="O2861" i="10"/>
  <c r="P2860" i="10"/>
  <c r="O2860" i="10"/>
  <c r="P2859" i="10"/>
  <c r="O2859" i="10"/>
  <c r="P2858" i="10"/>
  <c r="O2858" i="10"/>
  <c r="P2857" i="10"/>
  <c r="O2857" i="10"/>
  <c r="P2856" i="10"/>
  <c r="O2856" i="10"/>
  <c r="P2855" i="10"/>
  <c r="O2855" i="10"/>
  <c r="P2854" i="10"/>
  <c r="O2854" i="10"/>
  <c r="P2853" i="10"/>
  <c r="O2853" i="10"/>
  <c r="P2852" i="10"/>
  <c r="O2852" i="10"/>
  <c r="P2851" i="10"/>
  <c r="O2851" i="10"/>
  <c r="P2850" i="10"/>
  <c r="O2850" i="10"/>
  <c r="P2849" i="10"/>
  <c r="O2849" i="10"/>
  <c r="P2848" i="10"/>
  <c r="O2848" i="10"/>
  <c r="P2847" i="10"/>
  <c r="O2847" i="10"/>
  <c r="P2846" i="10"/>
  <c r="O2846" i="10"/>
  <c r="P2845" i="10"/>
  <c r="O2845" i="10"/>
  <c r="P2844" i="10"/>
  <c r="O2844" i="10"/>
  <c r="P2843" i="10"/>
  <c r="O2843" i="10"/>
  <c r="P2842" i="10"/>
  <c r="O2842" i="10"/>
  <c r="P2841" i="10"/>
  <c r="O2841" i="10"/>
  <c r="P2840" i="10"/>
  <c r="O2840" i="10"/>
  <c r="P2839" i="10"/>
  <c r="O2839" i="10"/>
  <c r="P2838" i="10"/>
  <c r="O2838" i="10"/>
  <c r="P2837" i="10"/>
  <c r="O2837" i="10"/>
  <c r="P2836" i="10"/>
  <c r="O2836" i="10"/>
  <c r="P2835" i="10"/>
  <c r="O2835" i="10"/>
  <c r="P2834" i="10"/>
  <c r="O2834" i="10"/>
  <c r="P2833" i="10"/>
  <c r="O2833" i="10"/>
  <c r="P2832" i="10"/>
  <c r="O2832" i="10"/>
  <c r="P2831" i="10"/>
  <c r="O2831" i="10"/>
  <c r="P2830" i="10"/>
  <c r="O2830" i="10"/>
  <c r="P2829" i="10"/>
  <c r="O2829" i="10"/>
  <c r="P2828" i="10"/>
  <c r="O2828" i="10"/>
  <c r="P2827" i="10"/>
  <c r="O2827" i="10"/>
  <c r="P2826" i="10"/>
  <c r="O2826" i="10"/>
  <c r="P2825" i="10"/>
  <c r="O2825" i="10"/>
  <c r="P2824" i="10"/>
  <c r="O2824" i="10"/>
  <c r="P2823" i="10"/>
  <c r="O2823" i="10"/>
  <c r="P2822" i="10"/>
  <c r="O2822" i="10"/>
  <c r="P2821" i="10"/>
  <c r="O2821" i="10"/>
  <c r="P2820" i="10"/>
  <c r="O2820" i="10"/>
  <c r="P2819" i="10"/>
  <c r="O2819" i="10"/>
  <c r="P2818" i="10"/>
  <c r="O2818" i="10"/>
  <c r="P2817" i="10"/>
  <c r="O2817" i="10"/>
  <c r="P2816" i="10"/>
  <c r="O2816" i="10"/>
  <c r="P2815" i="10"/>
  <c r="O2815" i="10"/>
  <c r="P2814" i="10"/>
  <c r="O2814" i="10"/>
  <c r="P2813" i="10"/>
  <c r="O2813" i="10"/>
  <c r="P2812" i="10"/>
  <c r="O2812" i="10"/>
  <c r="P2811" i="10"/>
  <c r="O2811" i="10"/>
  <c r="P2810" i="10"/>
  <c r="O2810" i="10"/>
  <c r="P2809" i="10"/>
  <c r="O2809" i="10"/>
  <c r="P2808" i="10"/>
  <c r="O2808" i="10"/>
  <c r="P2807" i="10"/>
  <c r="O2807" i="10"/>
  <c r="P2806" i="10"/>
  <c r="O2806" i="10"/>
  <c r="P2805" i="10"/>
  <c r="O2805" i="10"/>
  <c r="P2804" i="10"/>
  <c r="O2804" i="10"/>
  <c r="P2803" i="10"/>
  <c r="O2803" i="10"/>
  <c r="P2802" i="10"/>
  <c r="O2802" i="10"/>
  <c r="P2801" i="10"/>
  <c r="O2801" i="10"/>
  <c r="P2800" i="10"/>
  <c r="O2800" i="10"/>
  <c r="P2799" i="10"/>
  <c r="O2799" i="10"/>
  <c r="P2798" i="10"/>
  <c r="O2798" i="10"/>
  <c r="P2797" i="10"/>
  <c r="O2797" i="10"/>
  <c r="P2796" i="10"/>
  <c r="O2796" i="10"/>
  <c r="P2795" i="10"/>
  <c r="O2795" i="10"/>
  <c r="P2794" i="10"/>
  <c r="O2794" i="10"/>
  <c r="P2793" i="10"/>
  <c r="O2793" i="10"/>
  <c r="P2792" i="10"/>
  <c r="O2792" i="10"/>
  <c r="P2791" i="10"/>
  <c r="O2791" i="10"/>
  <c r="P2790" i="10"/>
  <c r="O2790" i="10"/>
  <c r="P2789" i="10"/>
  <c r="O2789" i="10"/>
  <c r="P2788" i="10"/>
  <c r="O2788" i="10"/>
  <c r="P2787" i="10"/>
  <c r="O2787" i="10"/>
  <c r="P2786" i="10"/>
  <c r="O2786" i="10"/>
  <c r="P2785" i="10"/>
  <c r="O2785" i="10"/>
  <c r="P2784" i="10"/>
  <c r="O2784" i="10"/>
  <c r="P2783" i="10"/>
  <c r="O2783" i="10"/>
  <c r="P2782" i="10"/>
  <c r="O2782" i="10"/>
  <c r="P2781" i="10"/>
  <c r="O2781" i="10"/>
  <c r="P2780" i="10"/>
  <c r="O2780" i="10"/>
  <c r="P2779" i="10"/>
  <c r="O2779" i="10"/>
  <c r="P2778" i="10"/>
  <c r="O2778" i="10"/>
  <c r="P2777" i="10"/>
  <c r="O2777" i="10"/>
  <c r="P2776" i="10"/>
  <c r="O2776" i="10"/>
  <c r="P2775" i="10"/>
  <c r="O2775" i="10"/>
  <c r="P2774" i="10"/>
  <c r="O2774" i="10"/>
  <c r="P2773" i="10"/>
  <c r="O2773" i="10"/>
  <c r="P2772" i="10"/>
  <c r="O2772" i="10"/>
  <c r="P2771" i="10"/>
  <c r="O2771" i="10"/>
  <c r="P2770" i="10"/>
  <c r="O2770" i="10"/>
  <c r="P2769" i="10"/>
  <c r="O2769" i="10"/>
  <c r="P2768" i="10"/>
  <c r="O2768" i="10"/>
  <c r="P2767" i="10"/>
  <c r="O2767" i="10"/>
  <c r="P2766" i="10"/>
  <c r="O2766" i="10"/>
  <c r="P2765" i="10"/>
  <c r="O2765" i="10"/>
  <c r="P2764" i="10"/>
  <c r="O2764" i="10"/>
  <c r="P2763" i="10"/>
  <c r="O2763" i="10"/>
  <c r="P2762" i="10"/>
  <c r="O2762" i="10"/>
  <c r="P2761" i="10"/>
  <c r="O2761" i="10"/>
  <c r="P2760" i="10"/>
  <c r="O2760" i="10"/>
  <c r="P2759" i="10"/>
  <c r="O2759" i="10"/>
  <c r="P2758" i="10"/>
  <c r="O2758" i="10"/>
  <c r="P2757" i="10"/>
  <c r="O2757" i="10"/>
  <c r="P2756" i="10"/>
  <c r="O2756" i="10"/>
  <c r="P2755" i="10"/>
  <c r="O2755" i="10"/>
  <c r="P2754" i="10"/>
  <c r="O2754" i="10"/>
  <c r="P2753" i="10"/>
  <c r="O2753" i="10"/>
  <c r="P2752" i="10"/>
  <c r="O2752" i="10"/>
  <c r="P2751" i="10"/>
  <c r="O2751" i="10"/>
  <c r="P2750" i="10"/>
  <c r="O2750" i="10"/>
  <c r="P2749" i="10"/>
  <c r="O2749" i="10"/>
  <c r="P2748" i="10"/>
  <c r="O2748" i="10"/>
  <c r="P2747" i="10"/>
  <c r="O2747" i="10"/>
  <c r="P2746" i="10"/>
  <c r="O2746" i="10"/>
  <c r="P2745" i="10"/>
  <c r="O2745" i="10"/>
  <c r="P2744" i="10"/>
  <c r="O2744" i="10"/>
  <c r="P2743" i="10"/>
  <c r="O2743" i="10"/>
  <c r="P2742" i="10"/>
  <c r="O2742" i="10"/>
  <c r="P2741" i="10"/>
  <c r="O2741" i="10"/>
  <c r="P2740" i="10"/>
  <c r="O2740" i="10"/>
  <c r="P2739" i="10"/>
  <c r="O2739" i="10"/>
  <c r="P2738" i="10"/>
  <c r="O2738" i="10"/>
  <c r="P2737" i="10"/>
  <c r="O2737" i="10"/>
  <c r="P2736" i="10"/>
  <c r="O2736" i="10"/>
  <c r="P2735" i="10"/>
  <c r="O2735" i="10"/>
  <c r="P2734" i="10"/>
  <c r="O2734" i="10"/>
  <c r="P2733" i="10"/>
  <c r="O2733" i="10"/>
  <c r="P2732" i="10"/>
  <c r="O2732" i="10"/>
  <c r="P2731" i="10"/>
  <c r="O2731" i="10"/>
  <c r="P2730" i="10"/>
  <c r="O2730" i="10"/>
  <c r="P2729" i="10"/>
  <c r="O2729" i="10"/>
  <c r="P2728" i="10"/>
  <c r="O2728" i="10"/>
  <c r="P2727" i="10"/>
  <c r="O2727" i="10"/>
  <c r="P2726" i="10"/>
  <c r="O2726" i="10"/>
  <c r="P2725" i="10"/>
  <c r="O2725" i="10"/>
  <c r="P2724" i="10"/>
  <c r="O2724" i="10"/>
  <c r="P2723" i="10"/>
  <c r="O2723" i="10"/>
  <c r="P2722" i="10"/>
  <c r="O2722" i="10"/>
  <c r="P2721" i="10"/>
  <c r="O2721" i="10"/>
  <c r="P2720" i="10"/>
  <c r="O2720" i="10"/>
  <c r="P2719" i="10"/>
  <c r="O2719" i="10"/>
  <c r="P2718" i="10"/>
  <c r="O2718" i="10"/>
  <c r="P2717" i="10"/>
  <c r="O2717" i="10"/>
  <c r="P2716" i="10"/>
  <c r="O2716" i="10"/>
  <c r="P2715" i="10"/>
  <c r="O2715" i="10"/>
  <c r="P2714" i="10"/>
  <c r="O2714" i="10"/>
  <c r="P2713" i="10"/>
  <c r="O2713" i="10"/>
  <c r="P2712" i="10"/>
  <c r="O2712" i="10"/>
  <c r="P2711" i="10"/>
  <c r="O2711" i="10"/>
  <c r="P2710" i="10"/>
  <c r="O2710" i="10"/>
  <c r="P2709" i="10"/>
  <c r="O2709" i="10"/>
  <c r="P2708" i="10"/>
  <c r="O2708" i="10"/>
  <c r="P2707" i="10"/>
  <c r="O2707" i="10"/>
  <c r="P2706" i="10"/>
  <c r="O2706" i="10"/>
  <c r="P2705" i="10"/>
  <c r="O2705" i="10"/>
  <c r="P2704" i="10"/>
  <c r="O2704" i="10"/>
  <c r="P2703" i="10"/>
  <c r="O2703" i="10"/>
  <c r="P2702" i="10"/>
  <c r="O2702" i="10"/>
  <c r="P2701" i="10"/>
  <c r="O2701" i="10"/>
  <c r="P2700" i="10"/>
  <c r="O2700" i="10"/>
  <c r="P2699" i="10"/>
  <c r="O2699" i="10"/>
  <c r="P2698" i="10"/>
  <c r="O2698" i="10"/>
  <c r="P2697" i="10"/>
  <c r="O2697" i="10"/>
  <c r="P2696" i="10"/>
  <c r="O2696" i="10"/>
  <c r="P2695" i="10"/>
  <c r="O2695" i="10"/>
  <c r="P2694" i="10"/>
  <c r="O2694" i="10"/>
  <c r="P2693" i="10"/>
  <c r="O2693" i="10"/>
  <c r="P2692" i="10"/>
  <c r="O2692" i="10"/>
  <c r="P2691" i="10"/>
  <c r="O2691" i="10"/>
  <c r="P2690" i="10"/>
  <c r="O2690" i="10"/>
  <c r="P2689" i="10"/>
  <c r="O2689" i="10"/>
  <c r="P2688" i="10"/>
  <c r="O2688" i="10"/>
  <c r="P2687" i="10"/>
  <c r="O2687" i="10"/>
  <c r="P2686" i="10"/>
  <c r="O2686" i="10"/>
  <c r="P2685" i="10"/>
  <c r="O2685" i="10"/>
  <c r="P2684" i="10"/>
  <c r="O2684" i="10"/>
  <c r="P2683" i="10"/>
  <c r="O2683" i="10"/>
  <c r="P2682" i="10"/>
  <c r="O2682" i="10"/>
  <c r="P2681" i="10"/>
  <c r="O2681" i="10"/>
  <c r="P2680" i="10"/>
  <c r="O2680" i="10"/>
  <c r="P2679" i="10"/>
  <c r="O2679" i="10"/>
  <c r="P2678" i="10"/>
  <c r="O2678" i="10"/>
  <c r="P2677" i="10"/>
  <c r="O2677" i="10"/>
  <c r="P2676" i="10"/>
  <c r="O2676" i="10"/>
  <c r="P2675" i="10"/>
  <c r="O2675" i="10"/>
  <c r="P2674" i="10"/>
  <c r="O2674" i="10"/>
  <c r="P2673" i="10"/>
  <c r="O2673" i="10"/>
  <c r="P2672" i="10"/>
  <c r="O2672" i="10"/>
  <c r="P2671" i="10"/>
  <c r="O2671" i="10"/>
  <c r="P2670" i="10"/>
  <c r="O2670" i="10"/>
  <c r="P2669" i="10"/>
  <c r="O2669" i="10"/>
  <c r="P2668" i="10"/>
  <c r="O2668" i="10"/>
  <c r="P2667" i="10"/>
  <c r="O2667" i="10"/>
  <c r="P2666" i="10"/>
  <c r="O2666" i="10"/>
  <c r="P2665" i="10"/>
  <c r="O2665" i="10"/>
  <c r="P2664" i="10"/>
  <c r="O2664" i="10"/>
  <c r="P2663" i="10"/>
  <c r="O2663" i="10"/>
  <c r="P2662" i="10"/>
  <c r="O2662" i="10"/>
  <c r="P2661" i="10"/>
  <c r="O2661" i="10"/>
  <c r="P2660" i="10"/>
  <c r="O2660" i="10"/>
  <c r="P2659" i="10"/>
  <c r="O2659" i="10"/>
  <c r="P2658" i="10"/>
  <c r="O2658" i="10"/>
  <c r="P2657" i="10"/>
  <c r="O2657" i="10"/>
  <c r="P2656" i="10"/>
  <c r="O2656" i="10"/>
  <c r="P2655" i="10"/>
  <c r="O2655" i="10"/>
  <c r="P2654" i="10"/>
  <c r="O2654" i="10"/>
  <c r="P2653" i="10"/>
  <c r="O2653" i="10"/>
  <c r="P2652" i="10"/>
  <c r="O2652" i="10"/>
  <c r="P2651" i="10"/>
  <c r="O2651" i="10"/>
  <c r="P2650" i="10"/>
  <c r="O2650" i="10"/>
  <c r="P2649" i="10"/>
  <c r="O2649" i="10"/>
  <c r="P2648" i="10"/>
  <c r="O2648" i="10"/>
  <c r="P2647" i="10"/>
  <c r="O2647" i="10"/>
  <c r="P2646" i="10"/>
  <c r="O2646" i="10"/>
  <c r="P2645" i="10"/>
  <c r="O2645" i="10"/>
  <c r="P2644" i="10"/>
  <c r="O2644" i="10"/>
  <c r="P2643" i="10"/>
  <c r="O2643" i="10"/>
  <c r="P2642" i="10"/>
  <c r="O2642" i="10"/>
  <c r="P2641" i="10"/>
  <c r="O2641" i="10"/>
  <c r="P2640" i="10"/>
  <c r="O2640" i="10"/>
  <c r="P2639" i="10"/>
  <c r="O2639" i="10"/>
  <c r="P2638" i="10"/>
  <c r="O2638" i="10"/>
  <c r="P2637" i="10"/>
  <c r="O2637" i="10"/>
  <c r="P2636" i="10"/>
  <c r="O2636" i="10"/>
  <c r="P2635" i="10"/>
  <c r="O2635" i="10"/>
  <c r="P2634" i="10"/>
  <c r="O2634" i="10"/>
  <c r="P2633" i="10"/>
  <c r="O2633" i="10"/>
  <c r="P2632" i="10"/>
  <c r="O2632" i="10"/>
  <c r="P2631" i="10"/>
  <c r="O2631" i="10"/>
  <c r="P2630" i="10"/>
  <c r="O2630" i="10"/>
  <c r="P2629" i="10"/>
  <c r="O2629" i="10"/>
  <c r="P2628" i="10"/>
  <c r="O2628" i="10"/>
  <c r="P2627" i="10"/>
  <c r="O2627" i="10"/>
  <c r="P2626" i="10"/>
  <c r="O2626" i="10"/>
  <c r="P2625" i="10"/>
  <c r="O2625" i="10"/>
  <c r="P2624" i="10"/>
  <c r="O2624" i="10"/>
  <c r="P2623" i="10"/>
  <c r="O2623" i="10"/>
  <c r="P2622" i="10"/>
  <c r="O2622" i="10"/>
  <c r="P2621" i="10"/>
  <c r="O2621" i="10"/>
  <c r="P2620" i="10"/>
  <c r="O2620" i="10"/>
  <c r="P2619" i="10"/>
  <c r="O2619" i="10"/>
  <c r="P2618" i="10"/>
  <c r="O2618" i="10"/>
  <c r="P2617" i="10"/>
  <c r="O2617" i="10"/>
  <c r="P2616" i="10"/>
  <c r="O2616" i="10"/>
  <c r="P2615" i="10"/>
  <c r="O2615" i="10"/>
  <c r="P2614" i="10"/>
  <c r="O2614" i="10"/>
  <c r="P2613" i="10"/>
  <c r="O2613" i="10"/>
  <c r="P2612" i="10"/>
  <c r="O2612" i="10"/>
  <c r="P2611" i="10"/>
  <c r="O2611" i="10"/>
  <c r="P2610" i="10"/>
  <c r="O2610" i="10"/>
  <c r="P2609" i="10"/>
  <c r="O2609" i="10"/>
  <c r="P2608" i="10"/>
  <c r="O2608" i="10"/>
  <c r="P2607" i="10"/>
  <c r="O2607" i="10"/>
  <c r="P2606" i="10"/>
  <c r="O2606" i="10"/>
  <c r="P2605" i="10"/>
  <c r="O2605" i="10"/>
  <c r="P2604" i="10"/>
  <c r="O2604" i="10"/>
  <c r="P2603" i="10"/>
  <c r="O2603" i="10"/>
  <c r="P2602" i="10"/>
  <c r="O2602" i="10"/>
  <c r="P2601" i="10"/>
  <c r="O2601" i="10"/>
  <c r="P2600" i="10"/>
  <c r="O2600" i="10"/>
  <c r="P2599" i="10"/>
  <c r="O2599" i="10"/>
  <c r="P2598" i="10"/>
  <c r="O2598" i="10"/>
  <c r="P2597" i="10"/>
  <c r="O2597" i="10"/>
  <c r="P2596" i="10"/>
  <c r="O2596" i="10"/>
  <c r="P2595" i="10"/>
  <c r="O2595" i="10"/>
  <c r="P2594" i="10"/>
  <c r="O2594" i="10"/>
  <c r="P2593" i="10"/>
  <c r="O2593" i="10"/>
  <c r="P2592" i="10"/>
  <c r="O2592" i="10"/>
  <c r="P2591" i="10"/>
  <c r="O2591" i="10"/>
  <c r="P2590" i="10"/>
  <c r="O2590" i="10"/>
  <c r="P2589" i="10"/>
  <c r="O2589" i="10"/>
  <c r="P2588" i="10"/>
  <c r="O2588" i="10"/>
  <c r="P2587" i="10"/>
  <c r="O2587" i="10"/>
  <c r="P2586" i="10"/>
  <c r="O2586" i="10"/>
  <c r="P2585" i="10"/>
  <c r="O2585" i="10"/>
  <c r="P2584" i="10"/>
  <c r="O2584" i="10"/>
  <c r="P2583" i="10"/>
  <c r="O2583" i="10"/>
  <c r="P2582" i="10"/>
  <c r="O2582" i="10"/>
  <c r="P2581" i="10"/>
  <c r="O2581" i="10"/>
  <c r="P2580" i="10"/>
  <c r="O2580" i="10"/>
  <c r="P2579" i="10"/>
  <c r="O2579" i="10"/>
  <c r="P2578" i="10"/>
  <c r="O2578" i="10"/>
  <c r="P2577" i="10"/>
  <c r="O2577" i="10"/>
  <c r="P2576" i="10"/>
  <c r="O2576" i="10"/>
  <c r="P2575" i="10"/>
  <c r="O2575" i="10"/>
  <c r="P2574" i="10"/>
  <c r="O2574" i="10"/>
  <c r="P2573" i="10"/>
  <c r="O2573" i="10"/>
  <c r="P2572" i="10"/>
  <c r="O2572" i="10"/>
  <c r="P2571" i="10"/>
  <c r="O2571" i="10"/>
  <c r="P2570" i="10"/>
  <c r="O2570" i="10"/>
  <c r="P2569" i="10"/>
  <c r="O2569" i="10"/>
  <c r="P2568" i="10"/>
  <c r="O2568" i="10"/>
  <c r="P2567" i="10"/>
  <c r="O2567" i="10"/>
  <c r="P2566" i="10"/>
  <c r="O2566" i="10"/>
  <c r="P2565" i="10"/>
  <c r="O2565" i="10"/>
  <c r="P2564" i="10"/>
  <c r="O2564" i="10"/>
  <c r="P2563" i="10"/>
  <c r="O2563" i="10"/>
  <c r="P2562" i="10"/>
  <c r="O2562" i="10"/>
  <c r="P2561" i="10"/>
  <c r="O2561" i="10"/>
  <c r="P2560" i="10"/>
  <c r="O2560" i="10"/>
  <c r="P2559" i="10"/>
  <c r="O2559" i="10"/>
  <c r="P2558" i="10"/>
  <c r="O2558" i="10"/>
  <c r="P2557" i="10"/>
  <c r="O2557" i="10"/>
  <c r="P2556" i="10"/>
  <c r="O2556" i="10"/>
  <c r="P2555" i="10"/>
  <c r="O2555" i="10"/>
  <c r="P2554" i="10"/>
  <c r="O2554" i="10"/>
  <c r="P2553" i="10"/>
  <c r="O2553" i="10"/>
  <c r="P2552" i="10"/>
  <c r="O2552" i="10"/>
  <c r="P2551" i="10"/>
  <c r="O2551" i="10"/>
  <c r="P2550" i="10"/>
  <c r="O2550" i="10"/>
  <c r="P2549" i="10"/>
  <c r="O2549" i="10"/>
  <c r="P2548" i="10"/>
  <c r="O2548" i="10"/>
  <c r="P2547" i="10"/>
  <c r="O2547" i="10"/>
  <c r="P2546" i="10"/>
  <c r="O2546" i="10"/>
  <c r="P2545" i="10"/>
  <c r="O2545" i="10"/>
  <c r="P2544" i="10"/>
  <c r="O2544" i="10"/>
  <c r="P2543" i="10"/>
  <c r="O2543" i="10"/>
  <c r="P2542" i="10"/>
  <c r="O2542" i="10"/>
  <c r="P2541" i="10"/>
  <c r="O2541" i="10"/>
  <c r="P2540" i="10"/>
  <c r="O2540" i="10"/>
  <c r="P2539" i="10"/>
  <c r="O2539" i="10"/>
  <c r="P2538" i="10"/>
  <c r="O2538" i="10"/>
  <c r="P2537" i="10"/>
  <c r="O2537" i="10"/>
  <c r="P2536" i="10"/>
  <c r="O2536" i="10"/>
  <c r="P2535" i="10"/>
  <c r="O2535" i="10"/>
  <c r="P2534" i="10"/>
  <c r="O2534" i="10"/>
  <c r="P2533" i="10"/>
  <c r="O2533" i="10"/>
  <c r="P2532" i="10"/>
  <c r="O2532" i="10"/>
  <c r="P2531" i="10"/>
  <c r="O2531" i="10"/>
  <c r="P2530" i="10"/>
  <c r="O2530" i="10"/>
  <c r="P2529" i="10"/>
  <c r="O2529" i="10"/>
  <c r="P2528" i="10"/>
  <c r="O2528" i="10"/>
  <c r="P2527" i="10"/>
  <c r="O2527" i="10"/>
  <c r="P2526" i="10"/>
  <c r="O2526" i="10"/>
  <c r="P2525" i="10"/>
  <c r="O2525" i="10"/>
  <c r="P2524" i="10"/>
  <c r="O2524" i="10"/>
  <c r="P2523" i="10"/>
  <c r="O2523" i="10"/>
  <c r="P2522" i="10"/>
  <c r="O2522" i="10"/>
  <c r="P2521" i="10"/>
  <c r="O2521" i="10"/>
  <c r="P2520" i="10"/>
  <c r="O2520" i="10"/>
  <c r="P2519" i="10"/>
  <c r="O2519" i="10"/>
  <c r="P2518" i="10"/>
  <c r="O2518" i="10"/>
  <c r="P2517" i="10"/>
  <c r="O2517" i="10"/>
  <c r="P2516" i="10"/>
  <c r="O2516" i="10"/>
  <c r="P2515" i="10"/>
  <c r="O2515" i="10"/>
  <c r="P2514" i="10"/>
  <c r="O2514" i="10"/>
  <c r="P2513" i="10"/>
  <c r="O2513" i="10"/>
  <c r="P2512" i="10"/>
  <c r="O2512" i="10"/>
  <c r="P2511" i="10"/>
  <c r="O2511" i="10"/>
  <c r="P2510" i="10"/>
  <c r="O2510" i="10"/>
  <c r="P2509" i="10"/>
  <c r="O2509" i="10"/>
  <c r="P2508" i="10"/>
  <c r="O2508" i="10"/>
  <c r="P2507" i="10"/>
  <c r="O2507" i="10"/>
  <c r="P2506" i="10"/>
  <c r="O2506" i="10"/>
  <c r="P2505" i="10"/>
  <c r="O2505" i="10"/>
  <c r="P2504" i="10"/>
  <c r="O2504" i="10"/>
  <c r="P2503" i="10"/>
  <c r="O2503" i="10"/>
  <c r="P2502" i="10"/>
  <c r="O2502" i="10"/>
  <c r="P2501" i="10"/>
  <c r="O2501" i="10"/>
  <c r="P2500" i="10"/>
  <c r="O2500" i="10"/>
  <c r="P2499" i="10"/>
  <c r="O2499" i="10"/>
  <c r="P2498" i="10"/>
  <c r="O2498" i="10"/>
  <c r="P2497" i="10"/>
  <c r="O2497" i="10"/>
  <c r="P2496" i="10"/>
  <c r="O2496" i="10"/>
  <c r="P2495" i="10"/>
  <c r="O2495" i="10"/>
  <c r="P2494" i="10"/>
  <c r="O2494" i="10"/>
  <c r="P2493" i="10"/>
  <c r="O2493" i="10"/>
  <c r="P2492" i="10"/>
  <c r="O2492" i="10"/>
  <c r="P2491" i="10"/>
  <c r="O2491" i="10"/>
  <c r="P2490" i="10"/>
  <c r="O2490" i="10"/>
  <c r="P2489" i="10"/>
  <c r="O2489" i="10"/>
  <c r="P2488" i="10"/>
  <c r="O2488" i="10"/>
  <c r="P2487" i="10"/>
  <c r="O2487" i="10"/>
  <c r="P2486" i="10"/>
  <c r="O2486" i="10"/>
  <c r="P2485" i="10"/>
  <c r="O2485" i="10"/>
  <c r="P2484" i="10"/>
  <c r="O2484" i="10"/>
  <c r="P2483" i="10"/>
  <c r="O2483" i="10"/>
  <c r="P2482" i="10"/>
  <c r="O2482" i="10"/>
  <c r="P2481" i="10"/>
  <c r="O2481" i="10"/>
  <c r="P2480" i="10"/>
  <c r="O2480" i="10"/>
  <c r="P2479" i="10"/>
  <c r="O2479" i="10"/>
  <c r="P2478" i="10"/>
  <c r="O2478" i="10"/>
  <c r="P2477" i="10"/>
  <c r="O2477" i="10"/>
  <c r="P2476" i="10"/>
  <c r="O2476" i="10"/>
  <c r="P2475" i="10"/>
  <c r="O2475" i="10"/>
  <c r="P2474" i="10"/>
  <c r="O2474" i="10"/>
  <c r="P2473" i="10"/>
  <c r="O2473" i="10"/>
  <c r="P2472" i="10"/>
  <c r="O2472" i="10"/>
  <c r="P2471" i="10"/>
  <c r="O2471" i="10"/>
  <c r="P2470" i="10"/>
  <c r="O2470" i="10"/>
  <c r="P2469" i="10"/>
  <c r="O2469" i="10"/>
  <c r="P2468" i="10"/>
  <c r="O2468" i="10"/>
  <c r="P2467" i="10"/>
  <c r="O2467" i="10"/>
  <c r="P2466" i="10"/>
  <c r="O2466" i="10"/>
  <c r="P2465" i="10"/>
  <c r="O2465" i="10"/>
  <c r="P2464" i="10"/>
  <c r="O2464" i="10"/>
  <c r="P2463" i="10"/>
  <c r="O2463" i="10"/>
  <c r="P2462" i="10"/>
  <c r="O2462" i="10"/>
  <c r="P2461" i="10"/>
  <c r="O2461" i="10"/>
  <c r="P2460" i="10"/>
  <c r="O2460" i="10"/>
  <c r="P2459" i="10"/>
  <c r="O2459" i="10"/>
  <c r="P2458" i="10"/>
  <c r="O2458" i="10"/>
  <c r="P2457" i="10"/>
  <c r="O2457" i="10"/>
  <c r="P2456" i="10"/>
  <c r="O2456" i="10"/>
  <c r="P2455" i="10"/>
  <c r="O2455" i="10"/>
  <c r="P2454" i="10"/>
  <c r="O2454" i="10"/>
  <c r="P2453" i="10"/>
  <c r="O2453" i="10"/>
  <c r="P2452" i="10"/>
  <c r="O2452" i="10"/>
  <c r="P2451" i="10"/>
  <c r="O2451" i="10"/>
  <c r="P2450" i="10"/>
  <c r="O2450" i="10"/>
  <c r="P2449" i="10"/>
  <c r="O2449" i="10"/>
  <c r="P2448" i="10"/>
  <c r="O2448" i="10"/>
  <c r="P2447" i="10"/>
  <c r="O2447" i="10"/>
  <c r="P2446" i="10"/>
  <c r="O2446" i="10"/>
  <c r="P2445" i="10"/>
  <c r="O2445" i="10"/>
  <c r="P2444" i="10"/>
  <c r="O2444" i="10"/>
  <c r="P2443" i="10"/>
  <c r="O2443" i="10"/>
  <c r="P2442" i="10"/>
  <c r="O2442" i="10"/>
  <c r="P2441" i="10"/>
  <c r="O2441" i="10"/>
  <c r="P2440" i="10"/>
  <c r="O2440" i="10"/>
  <c r="P2439" i="10"/>
  <c r="O2439" i="10"/>
  <c r="P2438" i="10"/>
  <c r="O2438" i="10"/>
  <c r="P2437" i="10"/>
  <c r="O2437" i="10"/>
  <c r="P2436" i="10"/>
  <c r="O2436" i="10"/>
  <c r="P2435" i="10"/>
  <c r="O2435" i="10"/>
  <c r="P2434" i="10"/>
  <c r="O2434" i="10"/>
  <c r="P2433" i="10"/>
  <c r="O2433" i="10"/>
  <c r="P2432" i="10"/>
  <c r="O2432" i="10"/>
  <c r="P2431" i="10"/>
  <c r="O2431" i="10"/>
  <c r="P2430" i="10"/>
  <c r="O2430" i="10"/>
  <c r="P2429" i="10"/>
  <c r="O2429" i="10"/>
  <c r="P2428" i="10"/>
  <c r="O2428" i="10"/>
  <c r="P2427" i="10"/>
  <c r="O2427" i="10"/>
  <c r="P2426" i="10"/>
  <c r="O2426" i="10"/>
  <c r="P2425" i="10"/>
  <c r="O2425" i="10"/>
  <c r="P2424" i="10"/>
  <c r="O2424" i="10"/>
  <c r="P2423" i="10"/>
  <c r="O2423" i="10"/>
  <c r="P2422" i="10"/>
  <c r="O2422" i="10"/>
  <c r="P2421" i="10"/>
  <c r="O2421" i="10"/>
  <c r="P2420" i="10"/>
  <c r="O2420" i="10"/>
  <c r="P2419" i="10"/>
  <c r="O2419" i="10"/>
  <c r="P2418" i="10"/>
  <c r="O2418" i="10"/>
  <c r="P2417" i="10"/>
  <c r="O2417" i="10"/>
  <c r="P2416" i="10"/>
  <c r="O2416" i="10"/>
  <c r="P2415" i="10"/>
  <c r="O2415" i="10"/>
  <c r="P2414" i="10"/>
  <c r="O2414" i="10"/>
  <c r="P2413" i="10"/>
  <c r="O2413" i="10"/>
  <c r="P2412" i="10"/>
  <c r="O2412" i="10"/>
  <c r="P2411" i="10"/>
  <c r="O2411" i="10"/>
  <c r="P2410" i="10"/>
  <c r="O2410" i="10"/>
  <c r="P2409" i="10"/>
  <c r="O2409" i="10"/>
  <c r="P2408" i="10"/>
  <c r="O2408" i="10"/>
  <c r="P2407" i="10"/>
  <c r="O2407" i="10"/>
  <c r="P2406" i="10"/>
  <c r="O2406" i="10"/>
  <c r="P2405" i="10"/>
  <c r="O2405" i="10"/>
  <c r="P2404" i="10"/>
  <c r="O2404" i="10"/>
  <c r="P2403" i="10"/>
  <c r="O2403" i="10"/>
  <c r="P2402" i="10"/>
  <c r="O2402" i="10"/>
  <c r="P2401" i="10"/>
  <c r="O2401" i="10"/>
  <c r="P2400" i="10"/>
  <c r="O2400" i="10"/>
  <c r="P2399" i="10"/>
  <c r="O2399" i="10"/>
  <c r="P2398" i="10"/>
  <c r="O2398" i="10"/>
  <c r="P2397" i="10"/>
  <c r="O2397" i="10"/>
  <c r="P2396" i="10"/>
  <c r="O2396" i="10"/>
  <c r="P2395" i="10"/>
  <c r="O2395" i="10"/>
  <c r="P2394" i="10"/>
  <c r="O2394" i="10"/>
  <c r="P2393" i="10"/>
  <c r="O2393" i="10"/>
  <c r="P2392" i="10"/>
  <c r="O2392" i="10"/>
  <c r="P2391" i="10"/>
  <c r="O2391" i="10"/>
  <c r="P2390" i="10"/>
  <c r="O2390" i="10"/>
  <c r="P2389" i="10"/>
  <c r="O2389" i="10"/>
  <c r="P2388" i="10"/>
  <c r="O2388" i="10"/>
  <c r="P2387" i="10"/>
  <c r="O2387" i="10"/>
  <c r="P2386" i="10"/>
  <c r="O2386" i="10"/>
  <c r="P2385" i="10"/>
  <c r="O2385" i="10"/>
  <c r="P2384" i="10"/>
  <c r="O2384" i="10"/>
  <c r="P2383" i="10"/>
  <c r="O2383" i="10"/>
  <c r="P2382" i="10"/>
  <c r="O2382" i="10"/>
  <c r="P2381" i="10"/>
  <c r="O2381" i="10"/>
  <c r="P2380" i="10"/>
  <c r="O2380" i="10"/>
  <c r="P2379" i="10"/>
  <c r="O2379" i="10"/>
  <c r="P2378" i="10"/>
  <c r="O2378" i="10"/>
  <c r="P2377" i="10"/>
  <c r="O2377" i="10"/>
  <c r="P2376" i="10"/>
  <c r="O2376" i="10"/>
  <c r="P2375" i="10"/>
  <c r="O2375" i="10"/>
  <c r="P2374" i="10"/>
  <c r="O2374" i="10"/>
  <c r="P2373" i="10"/>
  <c r="O2373" i="10"/>
  <c r="P2372" i="10"/>
  <c r="O2372" i="10"/>
  <c r="P2371" i="10"/>
  <c r="O2371" i="10"/>
  <c r="P2370" i="10"/>
  <c r="O2370" i="10"/>
  <c r="P2369" i="10"/>
  <c r="O2369" i="10"/>
  <c r="P2368" i="10"/>
  <c r="O2368" i="10"/>
  <c r="P2367" i="10"/>
  <c r="O2367" i="10"/>
  <c r="P2366" i="10"/>
  <c r="O2366" i="10"/>
  <c r="P2365" i="10"/>
  <c r="O2365" i="10"/>
  <c r="P2364" i="10"/>
  <c r="O2364" i="10"/>
  <c r="P2363" i="10"/>
  <c r="O2363" i="10"/>
  <c r="P2362" i="10"/>
  <c r="O2362" i="10"/>
  <c r="P2361" i="10"/>
  <c r="O2361" i="10"/>
  <c r="P2360" i="10"/>
  <c r="O2360" i="10"/>
  <c r="P2359" i="10"/>
  <c r="O2359" i="10"/>
  <c r="P2358" i="10"/>
  <c r="O2358" i="10"/>
  <c r="P2357" i="10"/>
  <c r="O2357" i="10"/>
  <c r="P2356" i="10"/>
  <c r="O2356" i="10"/>
  <c r="P2355" i="10"/>
  <c r="O2355" i="10"/>
  <c r="P2354" i="10"/>
  <c r="O2354" i="10"/>
  <c r="P2353" i="10"/>
  <c r="O2353" i="10"/>
  <c r="P2352" i="10"/>
  <c r="O2352" i="10"/>
  <c r="P2351" i="10"/>
  <c r="O2351" i="10"/>
  <c r="P2350" i="10"/>
  <c r="O2350" i="10"/>
  <c r="P2349" i="10"/>
  <c r="O2349" i="10"/>
  <c r="P2348" i="10"/>
  <c r="O2348" i="10"/>
  <c r="P2347" i="10"/>
  <c r="O2347" i="10"/>
  <c r="P2346" i="10"/>
  <c r="O2346" i="10"/>
  <c r="P2345" i="10"/>
  <c r="O2345" i="10"/>
  <c r="P2344" i="10"/>
  <c r="O2344" i="10"/>
  <c r="P2343" i="10"/>
  <c r="O2343" i="10"/>
  <c r="P2342" i="10"/>
  <c r="O2342" i="10"/>
  <c r="P2341" i="10"/>
  <c r="O2341" i="10"/>
  <c r="P2340" i="10"/>
  <c r="O2340" i="10"/>
  <c r="P2339" i="10"/>
  <c r="O2339" i="10"/>
  <c r="P2338" i="10"/>
  <c r="O2338" i="10"/>
  <c r="P2337" i="10"/>
  <c r="O2337" i="10"/>
  <c r="P2336" i="10"/>
  <c r="O2336" i="10"/>
  <c r="P2335" i="10"/>
  <c r="O2335" i="10"/>
  <c r="P2334" i="10"/>
  <c r="O2334" i="10"/>
  <c r="P2333" i="10"/>
  <c r="O2333" i="10"/>
  <c r="P2332" i="10"/>
  <c r="O2332" i="10"/>
  <c r="P2331" i="10"/>
  <c r="O2331" i="10"/>
  <c r="P2330" i="10"/>
  <c r="O2330" i="10"/>
  <c r="P2329" i="10"/>
  <c r="O2329" i="10"/>
  <c r="P2328" i="10"/>
  <c r="O2328" i="10"/>
  <c r="P2327" i="10"/>
  <c r="O2327" i="10"/>
  <c r="P2326" i="10"/>
  <c r="O2326" i="10"/>
  <c r="P2325" i="10"/>
  <c r="O2325" i="10"/>
  <c r="P2324" i="10"/>
  <c r="O2324" i="10"/>
  <c r="P2323" i="10"/>
  <c r="O2323" i="10"/>
  <c r="P2322" i="10"/>
  <c r="O2322" i="10"/>
  <c r="P2321" i="10"/>
  <c r="O2321" i="10"/>
  <c r="P2320" i="10"/>
  <c r="O2320" i="10"/>
  <c r="P2319" i="10"/>
  <c r="O2319" i="10"/>
  <c r="P2318" i="10"/>
  <c r="O2318" i="10"/>
  <c r="P2317" i="10"/>
  <c r="O2317" i="10"/>
  <c r="P2316" i="10"/>
  <c r="O2316" i="10"/>
  <c r="P2315" i="10"/>
  <c r="O2315" i="10"/>
  <c r="P2314" i="10"/>
  <c r="O2314" i="10"/>
  <c r="P2313" i="10"/>
  <c r="O2313" i="10"/>
  <c r="P2312" i="10"/>
  <c r="O2312" i="10"/>
  <c r="P2311" i="10"/>
  <c r="O2311" i="10"/>
  <c r="P2310" i="10"/>
  <c r="O2310" i="10"/>
  <c r="P2309" i="10"/>
  <c r="O2309" i="10"/>
  <c r="P2308" i="10"/>
  <c r="O2308" i="10"/>
  <c r="P2307" i="10"/>
  <c r="O2307" i="10"/>
  <c r="P2306" i="10"/>
  <c r="O2306" i="10"/>
  <c r="P2305" i="10"/>
  <c r="O2305" i="10"/>
  <c r="P2304" i="10"/>
  <c r="O2304" i="10"/>
  <c r="P2303" i="10"/>
  <c r="O2303" i="10"/>
  <c r="P2302" i="10"/>
  <c r="O2302" i="10"/>
  <c r="P2301" i="10"/>
  <c r="O2301" i="10"/>
  <c r="P2300" i="10"/>
  <c r="O2300" i="10"/>
  <c r="P2299" i="10"/>
  <c r="O2299" i="10"/>
  <c r="P2298" i="10"/>
  <c r="O2298" i="10"/>
  <c r="P2297" i="10"/>
  <c r="O2297" i="10"/>
  <c r="P2296" i="10"/>
  <c r="O2296" i="10"/>
  <c r="P2295" i="10"/>
  <c r="O2295" i="10"/>
  <c r="P2294" i="10"/>
  <c r="O2294" i="10"/>
  <c r="P2293" i="10"/>
  <c r="O2293" i="10"/>
  <c r="P2292" i="10"/>
  <c r="O2292" i="10"/>
  <c r="P2291" i="10"/>
  <c r="O2291" i="10"/>
  <c r="P2290" i="10"/>
  <c r="O2290" i="10"/>
  <c r="P2289" i="10"/>
  <c r="O2289" i="10"/>
  <c r="P2288" i="10"/>
  <c r="O2288" i="10"/>
  <c r="P2287" i="10"/>
  <c r="O2287" i="10"/>
  <c r="P2286" i="10"/>
  <c r="O2286" i="10"/>
  <c r="P2285" i="10"/>
  <c r="O2285" i="10"/>
  <c r="P2284" i="10"/>
  <c r="O2284" i="10"/>
  <c r="P2283" i="10"/>
  <c r="O2283" i="10"/>
  <c r="P2282" i="10"/>
  <c r="O2282" i="10"/>
  <c r="P2281" i="10"/>
  <c r="O2281" i="10"/>
  <c r="P2280" i="10"/>
  <c r="O2280" i="10"/>
  <c r="P2279" i="10"/>
  <c r="O2279" i="10"/>
  <c r="P2278" i="10"/>
  <c r="O2278" i="10"/>
  <c r="P2277" i="10"/>
  <c r="O2277" i="10"/>
  <c r="P2276" i="10"/>
  <c r="O2276" i="10"/>
  <c r="P2275" i="10"/>
  <c r="O2275" i="10"/>
  <c r="P2274" i="10"/>
  <c r="O2274" i="10"/>
  <c r="P2273" i="10"/>
  <c r="O2273" i="10"/>
  <c r="P2272" i="10"/>
  <c r="O2272" i="10"/>
  <c r="P2271" i="10"/>
  <c r="O2271" i="10"/>
  <c r="P2270" i="10"/>
  <c r="O2270" i="10"/>
  <c r="P2269" i="10"/>
  <c r="O2269" i="10"/>
  <c r="P2268" i="10"/>
  <c r="O2268" i="10"/>
  <c r="P2267" i="10"/>
  <c r="O2267" i="10"/>
  <c r="P2266" i="10"/>
  <c r="O2266" i="10"/>
  <c r="P2265" i="10"/>
  <c r="O2265" i="10"/>
  <c r="P2264" i="10"/>
  <c r="O2264" i="10"/>
  <c r="P2263" i="10"/>
  <c r="O2263" i="10"/>
  <c r="P2262" i="10"/>
  <c r="O2262" i="10"/>
  <c r="P2261" i="10"/>
  <c r="O2261" i="10"/>
  <c r="P2260" i="10"/>
  <c r="O2260" i="10"/>
  <c r="P2259" i="10"/>
  <c r="O2259" i="10"/>
  <c r="P2258" i="10"/>
  <c r="O2258" i="10"/>
  <c r="P2257" i="10"/>
  <c r="O2257" i="10"/>
  <c r="P2256" i="10"/>
  <c r="O2256" i="10"/>
  <c r="P2255" i="10"/>
  <c r="O2255" i="10"/>
  <c r="P2254" i="10"/>
  <c r="O2254" i="10"/>
  <c r="P2253" i="10"/>
  <c r="O2253" i="10"/>
  <c r="P2252" i="10"/>
  <c r="O2252" i="10"/>
  <c r="P2251" i="10"/>
  <c r="O2251" i="10"/>
  <c r="P2250" i="10"/>
  <c r="O2250" i="10"/>
  <c r="P2249" i="10"/>
  <c r="O2249" i="10"/>
  <c r="P2248" i="10"/>
  <c r="O2248" i="10"/>
  <c r="P2247" i="10"/>
  <c r="O2247" i="10"/>
  <c r="P2246" i="10"/>
  <c r="O2246" i="10"/>
  <c r="P2245" i="10"/>
  <c r="O2245" i="10"/>
  <c r="P2244" i="10"/>
  <c r="O2244" i="10"/>
  <c r="P2243" i="10"/>
  <c r="O2243" i="10"/>
  <c r="P2242" i="10"/>
  <c r="O2242" i="10"/>
  <c r="P2241" i="10"/>
  <c r="O2241" i="10"/>
  <c r="P2240" i="10"/>
  <c r="O2240" i="10"/>
  <c r="P2239" i="10"/>
  <c r="O2239" i="10"/>
  <c r="P2238" i="10"/>
  <c r="O2238" i="10"/>
  <c r="P2237" i="10"/>
  <c r="O2237" i="10"/>
  <c r="P2236" i="10"/>
  <c r="O2236" i="10"/>
  <c r="P2235" i="10"/>
  <c r="O2235" i="10"/>
  <c r="P2234" i="10"/>
  <c r="O2234" i="10"/>
  <c r="P2233" i="10"/>
  <c r="O2233" i="10"/>
  <c r="P2232" i="10"/>
  <c r="O2232" i="10"/>
  <c r="P2231" i="10"/>
  <c r="O2231" i="10"/>
  <c r="P2230" i="10"/>
  <c r="O2230" i="10"/>
  <c r="P2229" i="10"/>
  <c r="O2229" i="10"/>
  <c r="P2228" i="10"/>
  <c r="O2228" i="10"/>
  <c r="P2227" i="10"/>
  <c r="O2227" i="10"/>
  <c r="P2226" i="10"/>
  <c r="O2226" i="10"/>
  <c r="P2225" i="10"/>
  <c r="O2225" i="10"/>
  <c r="P2224" i="10"/>
  <c r="O2224" i="10"/>
  <c r="P2223" i="10"/>
  <c r="O2223" i="10"/>
  <c r="P2222" i="10"/>
  <c r="O2222" i="10"/>
  <c r="P2221" i="10"/>
  <c r="O2221" i="10"/>
  <c r="P2220" i="10"/>
  <c r="O2220" i="10"/>
  <c r="P2219" i="10"/>
  <c r="O2219" i="10"/>
  <c r="P2218" i="10"/>
  <c r="O2218" i="10"/>
  <c r="P2217" i="10"/>
  <c r="O2217" i="10"/>
  <c r="P2216" i="10"/>
  <c r="O2216" i="10"/>
  <c r="P2215" i="10"/>
  <c r="O2215" i="10"/>
  <c r="P2214" i="10"/>
  <c r="O2214" i="10"/>
  <c r="P2213" i="10"/>
  <c r="O2213" i="10"/>
  <c r="P2212" i="10"/>
  <c r="O2212" i="10"/>
  <c r="P2211" i="10"/>
  <c r="O2211" i="10"/>
  <c r="P2210" i="10"/>
  <c r="O2210" i="10"/>
  <c r="P2209" i="10"/>
  <c r="O2209" i="10"/>
  <c r="P2208" i="10"/>
  <c r="O2208" i="10"/>
  <c r="P2207" i="10"/>
  <c r="O2207" i="10"/>
  <c r="P2206" i="10"/>
  <c r="O2206" i="10"/>
  <c r="P2205" i="10"/>
  <c r="O2205" i="10"/>
  <c r="P2204" i="10"/>
  <c r="O2204" i="10"/>
  <c r="P2203" i="10"/>
  <c r="O2203" i="10"/>
  <c r="P2202" i="10"/>
  <c r="O2202" i="10"/>
  <c r="P2201" i="10"/>
  <c r="O2201" i="10"/>
  <c r="P2200" i="10"/>
  <c r="O2200" i="10"/>
  <c r="P2199" i="10"/>
  <c r="O2199" i="10"/>
  <c r="P2198" i="10"/>
  <c r="O2198" i="10"/>
  <c r="P2197" i="10"/>
  <c r="O2197" i="10"/>
  <c r="P2196" i="10"/>
  <c r="O2196" i="10"/>
  <c r="P2195" i="10"/>
  <c r="O2195" i="10"/>
  <c r="P2194" i="10"/>
  <c r="O2194" i="10"/>
  <c r="P2193" i="10"/>
  <c r="O2193" i="10"/>
  <c r="P2192" i="10"/>
  <c r="O2192" i="10"/>
  <c r="P2191" i="10"/>
  <c r="O2191" i="10"/>
  <c r="P2190" i="10"/>
  <c r="O2190" i="10"/>
  <c r="P2189" i="10"/>
  <c r="O2189" i="10"/>
  <c r="P2188" i="10"/>
  <c r="O2188" i="10"/>
  <c r="P2187" i="10"/>
  <c r="O2187" i="10"/>
  <c r="P2186" i="10"/>
  <c r="O2186" i="10"/>
  <c r="P2185" i="10"/>
  <c r="O2185" i="10"/>
  <c r="P2184" i="10"/>
  <c r="O2184" i="10"/>
  <c r="P2183" i="10"/>
  <c r="O2183" i="10"/>
  <c r="P2182" i="10"/>
  <c r="O2182" i="10"/>
  <c r="P2181" i="10"/>
  <c r="O2181" i="10"/>
  <c r="P2180" i="10"/>
  <c r="O2180" i="10"/>
  <c r="P2179" i="10"/>
  <c r="O2179" i="10"/>
  <c r="P2178" i="10"/>
  <c r="O2178" i="10"/>
  <c r="P2177" i="10"/>
  <c r="O2177" i="10"/>
  <c r="P2176" i="10"/>
  <c r="O2176" i="10"/>
  <c r="P2175" i="10"/>
  <c r="O2175" i="10"/>
  <c r="P2174" i="10"/>
  <c r="O2174" i="10"/>
  <c r="P2173" i="10"/>
  <c r="O2173" i="10"/>
  <c r="P2172" i="10"/>
  <c r="O2172" i="10"/>
  <c r="P2171" i="10"/>
  <c r="O2171" i="10"/>
  <c r="P2170" i="10"/>
  <c r="O2170" i="10"/>
  <c r="P2169" i="10"/>
  <c r="O2169" i="10"/>
  <c r="P2168" i="10"/>
  <c r="O2168" i="10"/>
  <c r="P2167" i="10"/>
  <c r="O2167" i="10"/>
  <c r="P2166" i="10"/>
  <c r="O2166" i="10"/>
  <c r="P2165" i="10"/>
  <c r="O2165" i="10"/>
  <c r="P2164" i="10"/>
  <c r="O2164" i="10"/>
  <c r="P2163" i="10"/>
  <c r="O2163" i="10"/>
  <c r="P2162" i="10"/>
  <c r="O2162" i="10"/>
  <c r="P2161" i="10"/>
  <c r="O2161" i="10"/>
  <c r="P2160" i="10"/>
  <c r="O2160" i="10"/>
  <c r="P2159" i="10"/>
  <c r="O2159" i="10"/>
  <c r="P2158" i="10"/>
  <c r="O2158" i="10"/>
  <c r="P2157" i="10"/>
  <c r="O2157" i="10"/>
  <c r="P2156" i="10"/>
  <c r="O2156" i="10"/>
  <c r="P2155" i="10"/>
  <c r="O2155" i="10"/>
  <c r="P2154" i="10"/>
  <c r="O2154" i="10"/>
  <c r="P2153" i="10"/>
  <c r="O2153" i="10"/>
  <c r="P2152" i="10"/>
  <c r="O2152" i="10"/>
  <c r="P2151" i="10"/>
  <c r="O2151" i="10"/>
  <c r="P2150" i="10"/>
  <c r="O2150" i="10"/>
  <c r="P2149" i="10"/>
  <c r="O2149" i="10"/>
  <c r="P2148" i="10"/>
  <c r="O2148" i="10"/>
  <c r="P2147" i="10"/>
  <c r="O2147" i="10"/>
  <c r="P2146" i="10"/>
  <c r="O2146" i="10"/>
  <c r="P2145" i="10"/>
  <c r="O2145" i="10"/>
  <c r="P2144" i="10"/>
  <c r="O2144" i="10"/>
  <c r="P2143" i="10"/>
  <c r="O2143" i="10"/>
  <c r="P2142" i="10"/>
  <c r="O2142" i="10"/>
  <c r="P2141" i="10"/>
  <c r="O2141" i="10"/>
  <c r="P2140" i="10"/>
  <c r="O2140" i="10"/>
  <c r="P2139" i="10"/>
  <c r="O2139" i="10"/>
  <c r="P2138" i="10"/>
  <c r="O2138" i="10"/>
  <c r="P2137" i="10"/>
  <c r="O2137" i="10"/>
  <c r="P2136" i="10"/>
  <c r="O2136" i="10"/>
  <c r="P2135" i="10"/>
  <c r="O2135" i="10"/>
  <c r="P2134" i="10"/>
  <c r="O2134" i="10"/>
  <c r="P2133" i="10"/>
  <c r="O2133" i="10"/>
  <c r="P2132" i="10"/>
  <c r="O2132" i="10"/>
  <c r="P2131" i="10"/>
  <c r="O2131" i="10"/>
  <c r="P2130" i="10"/>
  <c r="O2130" i="10"/>
  <c r="P2129" i="10"/>
  <c r="O2129" i="10"/>
  <c r="P2128" i="10"/>
  <c r="O2128" i="10"/>
  <c r="P2127" i="10"/>
  <c r="O2127" i="10"/>
  <c r="P2126" i="10"/>
  <c r="O2126" i="10"/>
  <c r="P2125" i="10"/>
  <c r="O2125" i="10"/>
  <c r="P2124" i="10"/>
  <c r="O2124" i="10"/>
  <c r="P2123" i="10"/>
  <c r="O2123" i="10"/>
  <c r="P2122" i="10"/>
  <c r="O2122" i="10"/>
  <c r="P2121" i="10"/>
  <c r="O2121" i="10"/>
  <c r="P2120" i="10"/>
  <c r="O2120" i="10"/>
  <c r="P2119" i="10"/>
  <c r="O2119" i="10"/>
  <c r="P2118" i="10"/>
  <c r="O2118" i="10"/>
  <c r="P2117" i="10"/>
  <c r="O2117" i="10"/>
  <c r="P2116" i="10"/>
  <c r="O2116" i="10"/>
  <c r="P2115" i="10"/>
  <c r="O2115" i="10"/>
  <c r="P2114" i="10"/>
  <c r="O2114" i="10"/>
  <c r="P2113" i="10"/>
  <c r="O2113" i="10"/>
  <c r="P2112" i="10"/>
  <c r="O2112" i="10"/>
  <c r="P2111" i="10"/>
  <c r="O2111" i="10"/>
  <c r="P2110" i="10"/>
  <c r="O2110" i="10"/>
  <c r="P2109" i="10"/>
  <c r="O2109" i="10"/>
  <c r="P2108" i="10"/>
  <c r="O2108" i="10"/>
  <c r="P2107" i="10"/>
  <c r="O2107" i="10"/>
  <c r="P2106" i="10"/>
  <c r="O2106" i="10"/>
  <c r="P2105" i="10"/>
  <c r="O2105" i="10"/>
  <c r="P2104" i="10"/>
  <c r="O2104" i="10"/>
  <c r="P2103" i="10"/>
  <c r="O2103" i="10"/>
  <c r="P2102" i="10"/>
  <c r="O2102" i="10"/>
  <c r="P2101" i="10"/>
  <c r="O2101" i="10"/>
  <c r="P2100" i="10"/>
  <c r="O2100" i="10"/>
  <c r="P2099" i="10"/>
  <c r="O2099" i="10"/>
  <c r="P2098" i="10"/>
  <c r="O2098" i="10"/>
  <c r="P2097" i="10"/>
  <c r="O2097" i="10"/>
  <c r="P2096" i="10"/>
  <c r="O2096" i="10"/>
  <c r="P2095" i="10"/>
  <c r="O2095" i="10"/>
  <c r="P2094" i="10"/>
  <c r="O2094" i="10"/>
  <c r="P2093" i="10"/>
  <c r="O2093" i="10"/>
  <c r="P2092" i="10"/>
  <c r="O2092" i="10"/>
  <c r="P2091" i="10"/>
  <c r="O2091" i="10"/>
  <c r="P2090" i="10"/>
  <c r="O2090" i="10"/>
  <c r="P2089" i="10"/>
  <c r="O2089" i="10"/>
  <c r="P2088" i="10"/>
  <c r="O2088" i="10"/>
  <c r="P2087" i="10"/>
  <c r="O2087" i="10"/>
  <c r="P2086" i="10"/>
  <c r="O2086" i="10"/>
  <c r="P2085" i="10"/>
  <c r="O2085" i="10"/>
  <c r="P2084" i="10"/>
  <c r="O2084" i="10"/>
  <c r="P2083" i="10"/>
  <c r="O2083" i="10"/>
  <c r="P2082" i="10"/>
  <c r="O2082" i="10"/>
  <c r="P2081" i="10"/>
  <c r="O2081" i="10"/>
  <c r="P2080" i="10"/>
  <c r="O2080" i="10"/>
  <c r="P2079" i="10"/>
  <c r="O2079" i="10"/>
  <c r="P2078" i="10"/>
  <c r="O2078" i="10"/>
  <c r="P2077" i="10"/>
  <c r="O2077" i="10"/>
  <c r="P2076" i="10"/>
  <c r="O2076" i="10"/>
  <c r="P2075" i="10"/>
  <c r="O2075" i="10"/>
  <c r="P2074" i="10"/>
  <c r="O2074" i="10"/>
  <c r="P2073" i="10"/>
  <c r="O2073" i="10"/>
  <c r="P2072" i="10"/>
  <c r="O2072" i="10"/>
  <c r="P2071" i="10"/>
  <c r="O2071" i="10"/>
  <c r="P2070" i="10"/>
  <c r="O2070" i="10"/>
  <c r="P2069" i="10"/>
  <c r="O2069" i="10"/>
  <c r="P2068" i="10"/>
  <c r="O2068" i="10"/>
  <c r="P2067" i="10"/>
  <c r="O2067" i="10"/>
  <c r="P2066" i="10"/>
  <c r="O2066" i="10"/>
  <c r="P2065" i="10"/>
  <c r="O2065" i="10"/>
  <c r="P2064" i="10"/>
  <c r="O2064" i="10"/>
  <c r="P2063" i="10"/>
  <c r="O2063" i="10"/>
  <c r="P2062" i="10"/>
  <c r="O2062" i="10"/>
  <c r="P2061" i="10"/>
  <c r="O2061" i="10"/>
  <c r="P2060" i="10"/>
  <c r="O2060" i="10"/>
  <c r="P2059" i="10"/>
  <c r="O2059" i="10"/>
  <c r="P2058" i="10"/>
  <c r="O2058" i="10"/>
  <c r="P2057" i="10"/>
  <c r="O2057" i="10"/>
  <c r="P2056" i="10"/>
  <c r="O2056" i="10"/>
  <c r="P2055" i="10"/>
  <c r="O2055" i="10"/>
  <c r="P2054" i="10"/>
  <c r="O2054" i="10"/>
  <c r="P2053" i="10"/>
  <c r="O2053" i="10"/>
  <c r="P2052" i="10"/>
  <c r="O2052" i="10"/>
  <c r="P2051" i="10"/>
  <c r="O2051" i="10"/>
  <c r="P2050" i="10"/>
  <c r="O2050" i="10"/>
  <c r="P2049" i="10"/>
  <c r="O2049" i="10"/>
  <c r="P2048" i="10"/>
  <c r="O2048" i="10"/>
  <c r="P2047" i="10"/>
  <c r="O2047" i="10"/>
  <c r="P2046" i="10"/>
  <c r="O2046" i="10"/>
  <c r="P2045" i="10"/>
  <c r="O2045" i="10"/>
  <c r="P2044" i="10"/>
  <c r="O2044" i="10"/>
  <c r="P2043" i="10"/>
  <c r="O2043" i="10"/>
  <c r="P2042" i="10"/>
  <c r="O2042" i="10"/>
  <c r="P2041" i="10"/>
  <c r="O2041" i="10"/>
  <c r="P2040" i="10"/>
  <c r="O2040" i="10"/>
  <c r="P2039" i="10"/>
  <c r="O2039" i="10"/>
  <c r="P2038" i="10"/>
  <c r="O2038" i="10"/>
  <c r="P2037" i="10"/>
  <c r="O2037" i="10"/>
  <c r="P2036" i="10"/>
  <c r="O2036" i="10"/>
  <c r="P2035" i="10"/>
  <c r="O2035" i="10"/>
  <c r="P2034" i="10"/>
  <c r="O2034" i="10"/>
  <c r="P2033" i="10"/>
  <c r="O2033" i="10"/>
  <c r="P2032" i="10"/>
  <c r="O2032" i="10"/>
  <c r="P2031" i="10"/>
  <c r="O2031" i="10"/>
  <c r="P2030" i="10"/>
  <c r="O2030" i="10"/>
  <c r="P2029" i="10"/>
  <c r="O2029" i="10"/>
  <c r="P2028" i="10"/>
  <c r="O2028" i="10"/>
  <c r="P2027" i="10"/>
  <c r="O2027" i="10"/>
  <c r="P2026" i="10"/>
  <c r="O2026" i="10"/>
  <c r="P2025" i="10"/>
  <c r="O2025" i="10"/>
  <c r="P2024" i="10"/>
  <c r="O2024" i="10"/>
  <c r="P2023" i="10"/>
  <c r="O2023" i="10"/>
  <c r="P2022" i="10"/>
  <c r="O2022" i="10"/>
  <c r="P2021" i="10"/>
  <c r="O2021" i="10"/>
  <c r="P2020" i="10"/>
  <c r="O2020" i="10"/>
  <c r="P2019" i="10"/>
  <c r="O2019" i="10"/>
  <c r="P2018" i="10"/>
  <c r="O2018" i="10"/>
  <c r="P2017" i="10"/>
  <c r="O2017" i="10"/>
  <c r="P2016" i="10"/>
  <c r="O2016" i="10"/>
  <c r="P2015" i="10"/>
  <c r="O2015" i="10"/>
  <c r="P2014" i="10"/>
  <c r="O2014" i="10"/>
  <c r="P2013" i="10"/>
  <c r="O2013" i="10"/>
  <c r="P2012" i="10"/>
  <c r="O2012" i="10"/>
  <c r="P2011" i="10"/>
  <c r="O2011" i="10"/>
  <c r="P2010" i="10"/>
  <c r="O2010" i="10"/>
  <c r="P2009" i="10"/>
  <c r="O2009" i="10"/>
  <c r="P2008" i="10"/>
  <c r="O2008" i="10"/>
  <c r="P2007" i="10"/>
  <c r="O2007" i="10"/>
  <c r="P2006" i="10"/>
  <c r="O2006" i="10"/>
  <c r="P2005" i="10"/>
  <c r="O2005" i="10"/>
  <c r="P2004" i="10"/>
  <c r="O2004" i="10"/>
  <c r="P2003" i="10"/>
  <c r="O2003" i="10"/>
  <c r="P2002" i="10"/>
  <c r="O2002" i="10"/>
  <c r="P2001" i="10"/>
  <c r="O2001" i="10"/>
  <c r="P2000" i="10"/>
  <c r="O2000" i="10"/>
  <c r="P1999" i="10"/>
  <c r="O1999" i="10"/>
  <c r="P1998" i="10"/>
  <c r="O1998" i="10"/>
  <c r="P1997" i="10"/>
  <c r="O1997" i="10"/>
  <c r="P1996" i="10"/>
  <c r="O1996" i="10"/>
  <c r="P1995" i="10"/>
  <c r="O1995" i="10"/>
  <c r="P1994" i="10"/>
  <c r="O1994" i="10"/>
  <c r="P1993" i="10"/>
  <c r="O1993" i="10"/>
  <c r="P1992" i="10"/>
  <c r="O1992" i="10"/>
  <c r="P1991" i="10"/>
  <c r="O1991" i="10"/>
  <c r="P1990" i="10"/>
  <c r="O1990" i="10"/>
  <c r="P1989" i="10"/>
  <c r="O1989" i="10"/>
  <c r="P1988" i="10"/>
  <c r="O1988" i="10"/>
  <c r="P1987" i="10"/>
  <c r="O1987" i="10"/>
  <c r="P1986" i="10"/>
  <c r="O1986" i="10"/>
  <c r="P1985" i="10"/>
  <c r="O1985" i="10"/>
  <c r="P1984" i="10"/>
  <c r="O1984" i="10"/>
  <c r="P1983" i="10"/>
  <c r="O1983" i="10"/>
  <c r="P1982" i="10"/>
  <c r="O1982" i="10"/>
  <c r="P1981" i="10"/>
  <c r="O1981" i="10"/>
  <c r="P1980" i="10"/>
  <c r="P1979" i="10"/>
  <c r="O1975" i="10"/>
  <c r="O1974" i="10"/>
  <c r="O1973" i="10"/>
  <c r="P1972" i="10"/>
  <c r="O1972" i="10"/>
  <c r="P1971" i="10"/>
  <c r="O1971" i="10"/>
  <c r="P1970" i="10"/>
  <c r="O1970" i="10"/>
  <c r="P1969" i="10"/>
  <c r="O1969" i="10"/>
  <c r="P1968" i="10"/>
  <c r="O1968" i="10"/>
  <c r="P1967" i="10"/>
  <c r="O1967" i="10"/>
  <c r="P1966" i="10"/>
  <c r="O1966" i="10"/>
  <c r="P1965" i="10"/>
  <c r="P1964" i="10"/>
  <c r="O1964" i="10"/>
  <c r="P1963" i="10"/>
  <c r="O1963" i="10"/>
  <c r="P1962" i="10"/>
  <c r="O1962" i="10"/>
  <c r="P1961" i="10"/>
  <c r="O1961" i="10"/>
  <c r="P1960" i="10"/>
  <c r="O1960" i="10"/>
  <c r="P1959" i="10"/>
  <c r="O1959" i="10"/>
  <c r="P1958" i="10"/>
  <c r="O1958" i="10"/>
  <c r="P1957" i="10"/>
  <c r="O1957" i="10"/>
  <c r="P1955" i="10"/>
  <c r="P1954" i="10"/>
  <c r="O1953" i="10"/>
  <c r="O1952" i="10"/>
  <c r="O1951" i="10"/>
  <c r="P1950" i="10"/>
  <c r="O1950" i="10"/>
  <c r="P1949" i="10"/>
  <c r="O1949" i="10"/>
  <c r="P1948" i="10"/>
  <c r="O1948" i="10"/>
  <c r="P1947" i="10"/>
  <c r="O1947" i="10"/>
  <c r="P1946" i="10"/>
  <c r="O1946" i="10"/>
  <c r="P1945" i="10"/>
  <c r="O1945" i="10"/>
  <c r="P1944" i="10"/>
  <c r="O1944" i="10"/>
  <c r="P1943" i="10"/>
  <c r="O1943" i="10"/>
  <c r="P1941" i="10"/>
  <c r="O1941" i="10"/>
  <c r="P1940" i="10"/>
  <c r="O1940" i="10"/>
  <c r="P1939" i="10"/>
  <c r="O1939" i="10"/>
  <c r="P1938" i="10"/>
  <c r="O1938" i="10"/>
  <c r="P1937" i="10"/>
  <c r="O1937" i="10"/>
  <c r="P1936" i="10"/>
  <c r="O1936" i="10"/>
  <c r="P1935" i="10"/>
  <c r="O1935" i="10"/>
  <c r="P1934" i="10"/>
  <c r="O1934" i="10"/>
  <c r="P1932" i="10"/>
  <c r="P1931" i="10"/>
  <c r="O1930" i="10"/>
  <c r="O1929" i="10"/>
  <c r="O1928" i="10"/>
  <c r="P1927" i="10"/>
  <c r="O1927" i="10"/>
  <c r="P1926" i="10"/>
  <c r="O1926" i="10"/>
  <c r="P1925" i="10"/>
  <c r="O1925" i="10"/>
  <c r="P1924" i="10"/>
  <c r="O1924" i="10"/>
  <c r="P1923" i="10"/>
  <c r="O1923" i="10"/>
  <c r="P1922" i="10"/>
  <c r="O1922" i="10"/>
  <c r="O1921" i="10"/>
  <c r="O1920" i="10"/>
  <c r="P1919" i="10"/>
  <c r="O1919" i="10"/>
  <c r="P1918" i="10"/>
  <c r="O1918" i="10"/>
  <c r="P1917" i="10"/>
  <c r="O1917" i="10"/>
  <c r="P1916" i="10"/>
  <c r="O1916" i="10"/>
  <c r="P1915" i="10"/>
  <c r="O1915" i="10"/>
  <c r="P1914" i="10"/>
  <c r="O1914" i="10"/>
  <c r="P1913" i="10"/>
  <c r="O1913" i="10"/>
  <c r="P1912" i="10"/>
  <c r="O1912" i="10"/>
  <c r="P1910" i="10"/>
  <c r="P1909" i="10"/>
  <c r="O1908" i="10"/>
  <c r="O1907" i="10"/>
  <c r="O1906" i="10"/>
  <c r="O1905" i="10"/>
  <c r="O1904" i="10"/>
  <c r="O1903" i="10"/>
  <c r="P1902" i="10"/>
  <c r="O1902" i="10"/>
  <c r="P1901" i="10"/>
  <c r="O1901" i="10"/>
  <c r="P1900" i="10"/>
  <c r="O1900" i="10"/>
  <c r="P1899" i="10"/>
  <c r="O1899" i="10"/>
  <c r="P1898" i="10"/>
  <c r="O1898" i="10"/>
  <c r="P1897" i="10"/>
  <c r="O1897" i="10"/>
  <c r="P1894" i="10"/>
  <c r="O1894" i="10"/>
  <c r="P1893" i="10"/>
  <c r="P1892" i="10"/>
  <c r="O1892" i="10"/>
  <c r="P1891" i="10"/>
  <c r="O1891" i="10"/>
  <c r="P1890" i="10"/>
  <c r="O1890" i="10"/>
  <c r="P1889" i="10"/>
  <c r="O1889" i="10"/>
  <c r="P1888" i="10"/>
  <c r="O1888" i="10"/>
  <c r="P1887" i="10"/>
  <c r="O1887" i="10"/>
  <c r="P1886" i="10"/>
  <c r="O1886" i="10"/>
  <c r="P1885" i="10"/>
  <c r="O1885" i="10"/>
  <c r="O1881" i="10"/>
  <c r="O1880" i="10"/>
  <c r="O1879" i="10"/>
  <c r="O1878" i="10"/>
  <c r="O1877" i="10"/>
  <c r="O1876" i="10"/>
  <c r="P1875" i="10"/>
  <c r="O1875" i="10"/>
  <c r="P1874" i="10"/>
  <c r="O1874" i="10"/>
  <c r="P1873" i="10"/>
  <c r="O1873" i="10"/>
  <c r="P1872" i="10"/>
  <c r="O1872" i="10"/>
  <c r="P1871" i="10"/>
  <c r="O1871" i="10"/>
  <c r="P1870" i="10"/>
  <c r="O1870" i="10"/>
  <c r="P1869" i="10"/>
  <c r="O1869" i="10"/>
  <c r="P1868" i="10"/>
  <c r="O1868" i="10"/>
  <c r="P1867" i="10"/>
  <c r="O1867" i="10"/>
  <c r="P1866" i="10"/>
  <c r="O1866" i="10"/>
  <c r="P1865" i="10"/>
  <c r="P1864" i="10"/>
  <c r="P1863" i="10"/>
  <c r="P1862" i="10"/>
  <c r="P1861" i="10"/>
  <c r="O1861" i="10"/>
  <c r="P1860" i="10"/>
  <c r="O1860" i="10"/>
  <c r="O1854" i="10"/>
  <c r="O1853" i="10"/>
  <c r="O1852" i="10"/>
  <c r="P1851" i="10"/>
  <c r="P1850" i="10"/>
  <c r="P1849" i="10"/>
  <c r="P1848" i="10"/>
  <c r="O1848" i="10"/>
  <c r="P1847" i="10"/>
  <c r="O1847" i="10"/>
  <c r="P1846" i="10"/>
  <c r="O1846" i="10"/>
  <c r="P1845" i="10"/>
  <c r="P1844" i="10"/>
  <c r="P1843" i="10"/>
  <c r="O1843" i="10"/>
  <c r="P1842" i="10"/>
  <c r="O1842" i="10"/>
  <c r="P1841" i="10"/>
  <c r="P1840" i="10"/>
  <c r="P1839" i="10"/>
  <c r="P1838" i="10"/>
  <c r="P1837" i="10"/>
  <c r="O1837" i="10"/>
  <c r="P1836" i="10"/>
  <c r="O1836" i="10"/>
  <c r="P1835" i="10"/>
  <c r="O1835" i="10"/>
  <c r="P1834" i="10"/>
  <c r="O1834" i="10"/>
  <c r="P1833" i="10"/>
  <c r="O1833" i="10"/>
  <c r="P1832" i="10"/>
  <c r="O1832" i="10"/>
  <c r="P1831" i="10"/>
  <c r="O1831" i="10"/>
  <c r="P1830" i="10"/>
  <c r="P1829" i="10"/>
  <c r="P1828" i="10"/>
  <c r="P1827" i="10"/>
  <c r="O1827" i="10"/>
  <c r="P1826" i="10"/>
  <c r="O1826" i="10"/>
  <c r="P1825" i="10"/>
  <c r="O1825" i="10"/>
  <c r="O1824" i="10"/>
  <c r="P1823" i="10"/>
  <c r="O1823" i="10"/>
  <c r="P1822" i="10"/>
  <c r="P1821" i="10"/>
  <c r="P1820" i="10"/>
  <c r="P1819" i="10"/>
  <c r="O1819" i="10"/>
  <c r="P1818" i="10"/>
  <c r="O1818" i="10"/>
  <c r="P1817" i="10"/>
  <c r="P1816" i="10"/>
  <c r="P1815" i="10"/>
  <c r="P1814" i="10"/>
  <c r="P1813" i="10"/>
  <c r="O1813" i="10"/>
  <c r="P1812" i="10"/>
  <c r="O1812" i="10"/>
  <c r="P1811" i="10"/>
  <c r="P1810" i="10"/>
  <c r="O1809" i="10"/>
  <c r="O1808" i="10"/>
  <c r="O1807" i="10"/>
  <c r="P1803" i="10"/>
  <c r="P1802" i="10"/>
  <c r="P1801" i="10"/>
  <c r="P1800" i="10"/>
  <c r="O1800" i="10"/>
  <c r="P1799" i="10"/>
  <c r="O1799" i="10"/>
  <c r="P1798" i="10"/>
  <c r="O1798" i="10"/>
  <c r="P1797" i="10"/>
  <c r="P1796" i="10"/>
  <c r="P1792" i="10"/>
  <c r="O1792" i="10"/>
  <c r="P1791" i="10"/>
  <c r="O1791" i="10"/>
  <c r="P1790" i="10"/>
  <c r="P1789" i="10"/>
  <c r="P1788" i="10"/>
  <c r="P1787" i="10"/>
  <c r="P1786" i="10"/>
  <c r="O1786" i="10"/>
  <c r="P1785" i="10"/>
  <c r="O1785" i="10"/>
  <c r="P1784" i="10"/>
  <c r="P1783" i="10"/>
  <c r="O1782" i="10"/>
  <c r="O1781" i="10"/>
  <c r="P1779" i="10"/>
  <c r="O1779" i="10"/>
  <c r="P1778" i="10"/>
  <c r="O1778" i="10"/>
  <c r="P1777" i="10"/>
  <c r="O1777" i="10"/>
  <c r="P1776" i="10"/>
  <c r="O1776" i="10"/>
  <c r="P1775" i="10"/>
  <c r="O1775" i="10"/>
  <c r="P1774" i="10"/>
  <c r="O1774" i="10"/>
  <c r="P1773" i="10"/>
  <c r="P1772" i="10"/>
  <c r="O1772" i="10"/>
  <c r="P1771" i="10"/>
  <c r="O1771" i="10"/>
  <c r="P1770" i="10"/>
  <c r="O1770" i="10"/>
  <c r="P1768" i="10"/>
  <c r="P1767" i="10"/>
  <c r="P1766" i="10"/>
  <c r="P1765" i="10"/>
  <c r="O1765" i="10"/>
  <c r="P1764" i="10"/>
  <c r="O1764" i="10"/>
  <c r="P1763" i="10"/>
  <c r="P1762" i="10"/>
  <c r="O1761" i="10"/>
  <c r="O1760" i="10"/>
  <c r="O1759" i="10"/>
  <c r="P1758" i="10"/>
  <c r="P1757" i="10"/>
  <c r="P1756" i="10"/>
  <c r="P1755" i="10"/>
  <c r="O1755" i="10"/>
  <c r="P1754" i="10"/>
  <c r="O1754" i="10"/>
  <c r="P1753" i="10"/>
  <c r="O1753" i="10"/>
  <c r="P1751" i="10"/>
  <c r="O1751" i="10"/>
  <c r="O1750" i="10"/>
  <c r="O1749" i="10"/>
  <c r="O1748" i="10"/>
  <c r="P1747" i="10"/>
  <c r="O1747" i="10"/>
  <c r="P1746" i="10"/>
  <c r="O1746" i="10"/>
  <c r="P1745" i="10"/>
  <c r="P1744" i="10"/>
  <c r="P1743" i="10"/>
  <c r="P1742" i="10"/>
  <c r="O1742" i="10"/>
  <c r="P1741" i="10"/>
  <c r="O1741" i="10"/>
  <c r="P1740" i="10"/>
  <c r="P1739" i="10"/>
  <c r="O1738" i="10"/>
  <c r="O1737" i="10"/>
  <c r="O1736" i="10"/>
  <c r="P1735" i="10"/>
  <c r="P1734" i="10"/>
  <c r="P1733" i="10"/>
  <c r="P1732" i="10"/>
  <c r="O1732" i="10"/>
  <c r="P1731" i="10"/>
  <c r="O1731" i="10"/>
  <c r="P1730" i="10"/>
  <c r="O1730" i="10"/>
  <c r="P1729" i="10"/>
  <c r="P1728" i="10"/>
  <c r="P1703" i="10"/>
  <c r="O1703" i="10"/>
  <c r="P1702" i="10"/>
  <c r="O1702" i="10"/>
  <c r="P1701" i="10"/>
  <c r="P1700" i="10"/>
  <c r="P1699" i="10"/>
  <c r="P1698" i="10"/>
  <c r="O1698" i="10"/>
  <c r="P1697" i="10"/>
  <c r="O1697" i="10"/>
  <c r="P1696" i="10"/>
  <c r="P1695" i="10"/>
  <c r="O1694" i="10"/>
  <c r="O1693" i="10"/>
  <c r="O1692" i="10"/>
  <c r="P1691" i="10"/>
  <c r="P1690" i="10"/>
  <c r="P1689" i="10"/>
  <c r="P1688" i="10"/>
  <c r="O1688" i="10"/>
  <c r="P1687" i="10"/>
  <c r="O1687" i="10"/>
  <c r="P1686" i="10"/>
  <c r="O1686" i="10"/>
  <c r="P1685" i="10"/>
  <c r="O1685" i="10"/>
  <c r="P1684" i="10"/>
  <c r="O1684" i="10"/>
  <c r="P1683" i="10"/>
  <c r="O1683" i="10"/>
  <c r="P1682" i="10"/>
  <c r="O1682" i="10"/>
  <c r="P1681" i="10"/>
  <c r="P1680" i="10"/>
  <c r="P1679" i="10"/>
  <c r="P1678" i="10"/>
  <c r="O1678" i="10"/>
  <c r="P1677" i="10"/>
  <c r="O1677" i="10"/>
  <c r="P1676" i="10"/>
  <c r="P1675" i="10"/>
  <c r="O1674" i="10"/>
  <c r="O1673" i="10"/>
  <c r="O1672" i="10"/>
  <c r="P1671" i="10"/>
  <c r="P1670" i="10"/>
  <c r="P1669" i="10"/>
  <c r="P1668" i="10"/>
  <c r="O1668" i="10"/>
  <c r="P1667" i="10"/>
  <c r="O1667" i="10"/>
  <c r="P1666" i="10"/>
  <c r="O1666" i="10"/>
  <c r="P1665" i="10"/>
  <c r="O1665" i="10"/>
  <c r="P1664" i="10"/>
  <c r="O1664" i="10"/>
  <c r="P1663" i="10"/>
  <c r="O1663" i="10"/>
  <c r="P1662" i="10"/>
  <c r="O1662" i="10"/>
  <c r="P1661" i="10"/>
  <c r="O1661" i="10"/>
  <c r="P1660" i="10"/>
  <c r="O1660" i="10"/>
  <c r="P1659" i="10"/>
  <c r="O1659" i="10"/>
  <c r="P1658" i="10"/>
  <c r="O1658" i="10"/>
  <c r="P1657" i="10"/>
  <c r="O1657" i="10"/>
  <c r="P1656" i="10"/>
  <c r="P1655" i="10"/>
  <c r="O1654" i="10"/>
  <c r="O1653" i="10"/>
  <c r="O1652" i="10"/>
  <c r="P1651" i="10"/>
  <c r="O1651" i="10"/>
  <c r="P1650" i="10"/>
  <c r="O1650" i="10"/>
  <c r="P1649" i="10"/>
  <c r="O1649" i="10"/>
  <c r="P1648" i="10"/>
  <c r="O1648" i="10"/>
  <c r="P1647" i="10"/>
  <c r="O1647" i="10"/>
  <c r="P1646" i="10"/>
  <c r="O1646" i="10"/>
  <c r="P1645" i="10"/>
  <c r="O1645" i="10"/>
  <c r="P1644" i="10"/>
  <c r="O1644" i="10"/>
  <c r="P1641" i="10"/>
  <c r="P1640" i="10"/>
  <c r="P1639" i="10"/>
  <c r="P1638" i="10"/>
  <c r="O1638" i="10"/>
  <c r="P1637" i="10"/>
  <c r="O1637" i="10"/>
  <c r="O1636" i="10"/>
  <c r="O1635" i="10"/>
  <c r="O1634" i="10"/>
  <c r="O1633" i="10"/>
  <c r="O1632" i="10"/>
  <c r="P1631" i="10"/>
  <c r="P1630" i="10"/>
  <c r="P1629" i="10"/>
  <c r="P1628" i="10"/>
  <c r="O1628" i="10"/>
  <c r="P1627" i="10"/>
  <c r="O1627" i="10"/>
  <c r="P1626" i="10"/>
  <c r="O1626" i="10"/>
  <c r="P1625" i="10"/>
  <c r="O1625" i="10"/>
  <c r="P1624" i="10"/>
  <c r="P1623" i="10"/>
  <c r="O1623" i="10"/>
  <c r="P1622" i="10"/>
  <c r="O1622" i="10"/>
  <c r="P1621" i="10"/>
  <c r="P1620" i="10"/>
  <c r="P1619" i="10"/>
  <c r="O1619" i="10"/>
  <c r="P1618" i="10"/>
  <c r="O1618" i="10"/>
  <c r="O1617" i="10"/>
  <c r="O1616" i="10"/>
  <c r="O1615" i="10"/>
  <c r="O1614" i="10"/>
  <c r="O1613" i="10"/>
  <c r="O1612" i="10"/>
  <c r="O1611" i="10"/>
  <c r="O1610" i="10"/>
  <c r="P1609" i="10"/>
  <c r="P1608" i="10"/>
  <c r="P1607" i="10"/>
  <c r="P1606" i="10"/>
  <c r="O1606" i="10"/>
  <c r="P1605" i="10"/>
  <c r="O1605" i="10"/>
  <c r="O1604" i="10"/>
  <c r="P1603" i="10"/>
  <c r="O1603" i="10"/>
  <c r="O1602" i="10"/>
  <c r="P1598" i="10"/>
  <c r="P1597" i="10"/>
  <c r="O1597" i="10"/>
  <c r="P1596" i="10"/>
  <c r="O1596" i="10"/>
  <c r="O1595" i="10"/>
  <c r="O1594" i="10"/>
  <c r="O1590" i="10"/>
  <c r="O1589" i="10"/>
  <c r="O1588" i="10"/>
  <c r="P1587" i="10"/>
  <c r="P1586" i="10"/>
  <c r="P1585" i="10"/>
  <c r="P1584" i="10"/>
  <c r="O1584" i="10"/>
  <c r="P1583" i="10"/>
  <c r="O1583" i="10"/>
  <c r="O1582" i="10"/>
  <c r="P1581" i="10"/>
  <c r="O1581" i="10"/>
  <c r="O1580" i="10"/>
  <c r="P1577" i="10"/>
  <c r="O1577" i="10"/>
  <c r="P1575" i="10"/>
  <c r="O1575" i="10"/>
  <c r="P1574" i="10"/>
  <c r="O1574" i="10"/>
  <c r="O1569" i="10"/>
  <c r="O1568" i="10"/>
  <c r="P1563" i="10"/>
  <c r="O1563" i="10"/>
  <c r="P1562" i="10"/>
  <c r="O1562" i="10"/>
  <c r="P1561" i="10"/>
  <c r="O1561" i="10"/>
  <c r="P1560" i="10"/>
  <c r="O1560" i="10"/>
  <c r="P1559" i="10"/>
  <c r="O1559" i="10"/>
  <c r="P1558" i="10"/>
  <c r="O1558" i="10"/>
  <c r="P1557" i="10"/>
  <c r="O1557" i="10"/>
  <c r="P1556" i="10"/>
  <c r="O1556" i="10"/>
  <c r="P1555" i="10"/>
  <c r="O1555" i="10"/>
  <c r="P1554" i="10"/>
  <c r="P1552" i="10"/>
  <c r="O1552" i="10"/>
  <c r="P1551" i="10"/>
  <c r="O1551" i="10"/>
  <c r="P1550" i="10"/>
  <c r="O1550" i="10"/>
  <c r="P1549" i="10"/>
  <c r="O1549" i="10"/>
  <c r="P1548" i="10"/>
  <c r="O1548" i="10"/>
  <c r="P1547" i="10"/>
  <c r="O1547" i="10"/>
  <c r="P1546" i="10"/>
  <c r="O1546" i="10"/>
  <c r="P1545" i="10"/>
  <c r="P1544" i="10"/>
  <c r="P1543" i="10"/>
  <c r="P1542" i="10"/>
  <c r="O1542" i="10"/>
  <c r="P1541" i="10"/>
  <c r="O1541" i="10"/>
  <c r="P1540" i="10"/>
  <c r="O1540" i="10"/>
  <c r="P1539" i="10"/>
  <c r="O1539" i="10"/>
  <c r="P1538" i="10"/>
  <c r="O1538" i="10"/>
  <c r="P1537" i="10"/>
  <c r="O1537" i="10"/>
  <c r="P1536" i="10"/>
  <c r="O1536" i="10"/>
  <c r="P1535" i="10"/>
  <c r="O1535" i="10"/>
  <c r="P1534" i="10"/>
  <c r="O1534" i="10"/>
  <c r="P1533" i="10"/>
  <c r="P1532" i="10"/>
  <c r="P1531" i="10"/>
  <c r="P1530" i="10"/>
  <c r="P1529" i="10"/>
  <c r="P1528" i="10"/>
  <c r="P1527" i="10"/>
  <c r="P1526" i="10"/>
  <c r="P1525" i="10"/>
  <c r="P1524" i="10"/>
  <c r="P1523" i="10"/>
  <c r="P1522" i="10"/>
  <c r="O1522" i="10"/>
  <c r="P1521" i="10"/>
  <c r="O1521" i="10"/>
  <c r="P1520" i="10"/>
  <c r="P1519" i="10"/>
  <c r="O1519" i="10"/>
  <c r="P1518" i="10"/>
  <c r="O1518" i="10"/>
  <c r="P1517" i="10"/>
  <c r="P1516" i="10"/>
  <c r="O1516" i="10"/>
  <c r="P1515" i="10"/>
  <c r="O1515" i="10"/>
  <c r="P1514" i="10"/>
  <c r="O1514" i="10"/>
  <c r="P1513" i="10"/>
  <c r="O1513" i="10"/>
  <c r="P1512" i="10"/>
  <c r="P1511" i="10"/>
  <c r="P1510" i="10"/>
  <c r="O1510" i="10"/>
  <c r="O1509" i="10"/>
  <c r="O1508" i="10"/>
  <c r="P1507" i="10"/>
  <c r="P1506" i="10"/>
  <c r="P1505" i="10"/>
  <c r="P1504" i="10"/>
  <c r="O1504" i="10"/>
  <c r="P1503" i="10"/>
  <c r="O1503" i="10"/>
  <c r="P1502" i="10"/>
  <c r="P1501" i="10"/>
  <c r="O1501" i="10"/>
  <c r="P1500" i="10"/>
  <c r="O1500" i="10"/>
  <c r="P1499" i="10"/>
  <c r="O1499" i="10"/>
  <c r="P1498" i="10"/>
  <c r="O1498" i="10"/>
  <c r="P1497" i="10"/>
  <c r="O1497" i="10"/>
  <c r="P1496" i="10"/>
  <c r="O1496" i="10"/>
  <c r="P1495" i="10"/>
  <c r="P1494" i="10"/>
  <c r="P1493" i="10"/>
  <c r="P1492" i="10"/>
  <c r="P1491" i="10"/>
  <c r="O1491" i="10"/>
  <c r="P1490" i="10"/>
  <c r="P1489" i="10"/>
  <c r="P1488" i="10"/>
  <c r="P1487" i="10"/>
  <c r="P1486" i="10"/>
  <c r="P1485" i="10"/>
  <c r="O1485" i="10"/>
  <c r="P1484" i="10"/>
  <c r="O1484" i="10"/>
  <c r="P1483" i="10"/>
  <c r="P1482" i="10"/>
  <c r="O1482" i="10"/>
  <c r="P1481" i="10"/>
  <c r="O1481" i="10"/>
  <c r="P1480" i="10"/>
  <c r="O1480" i="10"/>
  <c r="P1479" i="10"/>
  <c r="O1479" i="10"/>
  <c r="P1478" i="10"/>
  <c r="O1478" i="10"/>
  <c r="P1477" i="10"/>
  <c r="O1477" i="10"/>
  <c r="P1476" i="10"/>
  <c r="P1475" i="10"/>
  <c r="P1474" i="10"/>
  <c r="O1474" i="10"/>
  <c r="P1473" i="10"/>
  <c r="P1472" i="10"/>
  <c r="P1471" i="10"/>
  <c r="P1470" i="10"/>
  <c r="P1469" i="10"/>
  <c r="P1468" i="10"/>
  <c r="O1468" i="10"/>
  <c r="P1467" i="10"/>
  <c r="O1467" i="10"/>
  <c r="P1466" i="10"/>
  <c r="P1465" i="10"/>
  <c r="O1465" i="10"/>
  <c r="P1464" i="10"/>
  <c r="P1463" i="10"/>
  <c r="O1463" i="10"/>
  <c r="P1462" i="10"/>
  <c r="O1462" i="10"/>
  <c r="P1461" i="10"/>
  <c r="O1461" i="10"/>
  <c r="P1460" i="10"/>
  <c r="O1460" i="10"/>
  <c r="P1459" i="10"/>
  <c r="O1459" i="10"/>
  <c r="P1458" i="10"/>
  <c r="O1458" i="10"/>
  <c r="O1457" i="10"/>
  <c r="O1456" i="10"/>
  <c r="O1455" i="10"/>
  <c r="O1454" i="10"/>
  <c r="O1452" i="10"/>
  <c r="P1451" i="10"/>
  <c r="P1450" i="10"/>
  <c r="P1449" i="10"/>
  <c r="P1448" i="10"/>
  <c r="O1448" i="10"/>
  <c r="P1447" i="10"/>
  <c r="O1447" i="10"/>
  <c r="P1446" i="10"/>
  <c r="P1445" i="10"/>
  <c r="O1445" i="10"/>
  <c r="P1444" i="10"/>
  <c r="P1443" i="10"/>
  <c r="O1443" i="10"/>
  <c r="P1442" i="10"/>
  <c r="O1442" i="10"/>
  <c r="P1441" i="10"/>
  <c r="O1441" i="10"/>
  <c r="P1440" i="10"/>
  <c r="O1440" i="10"/>
  <c r="O1439" i="10"/>
  <c r="O1438" i="10"/>
  <c r="O1437" i="10"/>
  <c r="O1436" i="10"/>
  <c r="O1435" i="10"/>
  <c r="P1434" i="10"/>
  <c r="P1433" i="10"/>
  <c r="P1432" i="10"/>
  <c r="P1431" i="10"/>
  <c r="O1431" i="10"/>
  <c r="P1430" i="10"/>
  <c r="O1430" i="10"/>
  <c r="O1429" i="10"/>
  <c r="P1428" i="10"/>
  <c r="O1428" i="10"/>
  <c r="O1427" i="10"/>
  <c r="P1426" i="10"/>
  <c r="O1426" i="10"/>
  <c r="P1425" i="10"/>
  <c r="P1424" i="10"/>
  <c r="O1424" i="10"/>
  <c r="P1423" i="10"/>
  <c r="O1423" i="10"/>
  <c r="P1422" i="10"/>
  <c r="O1422" i="10"/>
  <c r="P1421" i="10"/>
  <c r="O1421" i="10"/>
  <c r="P1420" i="10"/>
  <c r="O1420" i="10"/>
  <c r="P1419" i="10"/>
  <c r="O1419" i="10"/>
  <c r="P1418" i="10"/>
  <c r="O1418" i="10"/>
  <c r="P1417" i="10"/>
  <c r="O1417" i="10"/>
  <c r="P1416" i="10"/>
  <c r="O1416" i="10"/>
  <c r="P1415" i="10"/>
  <c r="O1415" i="10"/>
  <c r="P1414" i="10"/>
  <c r="O1414" i="10"/>
  <c r="P1413" i="10"/>
  <c r="O1413" i="10"/>
  <c r="P1412" i="10"/>
  <c r="O1412" i="10"/>
  <c r="P1411" i="10"/>
  <c r="O1411" i="10"/>
  <c r="P1410" i="10"/>
  <c r="O1410" i="10"/>
  <c r="P1409" i="10"/>
  <c r="O1409" i="10"/>
  <c r="P1408" i="10"/>
  <c r="P1407" i="10"/>
  <c r="O1407" i="10"/>
  <c r="P1406" i="10"/>
  <c r="O1406" i="10"/>
  <c r="O1405" i="10"/>
  <c r="O1404" i="10"/>
  <c r="O1403" i="10"/>
  <c r="O1402" i="10"/>
  <c r="O1401" i="10"/>
  <c r="P1400" i="10"/>
  <c r="P1399" i="10"/>
  <c r="P1398" i="10"/>
  <c r="P1397" i="10"/>
  <c r="O1397" i="10"/>
  <c r="P1396" i="10"/>
  <c r="O1396" i="10"/>
  <c r="O1395" i="10"/>
  <c r="P1394" i="10"/>
  <c r="O1394" i="10"/>
  <c r="P1393" i="10"/>
  <c r="O1393" i="10"/>
  <c r="P1392" i="10"/>
  <c r="O1392" i="10"/>
  <c r="P1391" i="10"/>
  <c r="O1391" i="10"/>
  <c r="P1390" i="10"/>
  <c r="O1390" i="10"/>
  <c r="P1389" i="10"/>
  <c r="O1389" i="10"/>
  <c r="O1388" i="10"/>
  <c r="O1387" i="10"/>
  <c r="O1386" i="10"/>
  <c r="O1385" i="10"/>
  <c r="O1384" i="10"/>
  <c r="O1383" i="10"/>
  <c r="O1382" i="10"/>
  <c r="O1381" i="10"/>
  <c r="O1380" i="10"/>
  <c r="O1379" i="10"/>
  <c r="P1378" i="10"/>
  <c r="P1377" i="10"/>
  <c r="P1376" i="10"/>
  <c r="P1375" i="10"/>
  <c r="O1375" i="10"/>
  <c r="P1374" i="10"/>
  <c r="O1374" i="10"/>
  <c r="O1373" i="10"/>
  <c r="P1372" i="10"/>
  <c r="O1372" i="10"/>
  <c r="P1371" i="10"/>
  <c r="O1371" i="10"/>
  <c r="P1370" i="10"/>
  <c r="O1370" i="10"/>
  <c r="P1369" i="10"/>
  <c r="O1369" i="10"/>
  <c r="P1368" i="10"/>
  <c r="O1368" i="10"/>
  <c r="P1367" i="10"/>
  <c r="O1367" i="10"/>
  <c r="O1366" i="10"/>
  <c r="O1365" i="10"/>
  <c r="O1364" i="10"/>
  <c r="O1363" i="10"/>
  <c r="P1362" i="10"/>
  <c r="O1362" i="10"/>
  <c r="O1361" i="10"/>
  <c r="P1360" i="10"/>
  <c r="P1359" i="10"/>
  <c r="P1358" i="10"/>
  <c r="P1357" i="10"/>
  <c r="O1357" i="10"/>
  <c r="P1356" i="10"/>
  <c r="O1356" i="10"/>
  <c r="P1355" i="10"/>
  <c r="O1355" i="10"/>
  <c r="P1354" i="10"/>
  <c r="O1354" i="10"/>
  <c r="P1353" i="10"/>
  <c r="O1353" i="10"/>
  <c r="P1352" i="10"/>
  <c r="O1352" i="10"/>
  <c r="P1351" i="10"/>
  <c r="O1351" i="10"/>
  <c r="P1350" i="10"/>
  <c r="O1350" i="10"/>
  <c r="P1348" i="10"/>
  <c r="O1348" i="10"/>
  <c r="O1347" i="10"/>
  <c r="O1346" i="10"/>
  <c r="O1345" i="10"/>
  <c r="O1344" i="10"/>
  <c r="P1343" i="10"/>
  <c r="O1343" i="10"/>
  <c r="O1342" i="10"/>
  <c r="O1341" i="10"/>
  <c r="P1340" i="10"/>
  <c r="P1339" i="10"/>
  <c r="P1338" i="10"/>
  <c r="P1337" i="10"/>
  <c r="O1337" i="10"/>
  <c r="P1336" i="10"/>
  <c r="O1336" i="10"/>
  <c r="O1335" i="10"/>
  <c r="P1334" i="10"/>
  <c r="O1334" i="10"/>
  <c r="P1333" i="10"/>
  <c r="O1333" i="10"/>
  <c r="P1332" i="10"/>
  <c r="O1332" i="10"/>
  <c r="P1331" i="10"/>
  <c r="O1331" i="10"/>
  <c r="P1330" i="10"/>
  <c r="O1330" i="10"/>
  <c r="P1329" i="10"/>
  <c r="O1329" i="10"/>
  <c r="P1328" i="10"/>
  <c r="O1328" i="10"/>
  <c r="O1327" i="10"/>
  <c r="O1326" i="10"/>
  <c r="P1325" i="10"/>
  <c r="O1325" i="10"/>
  <c r="O1324" i="10"/>
  <c r="O1323" i="10"/>
  <c r="P1322" i="10"/>
  <c r="P1321" i="10"/>
  <c r="P1320" i="10"/>
  <c r="P1319" i="10"/>
  <c r="O1319" i="10"/>
  <c r="P1318" i="10"/>
  <c r="O1318" i="10"/>
  <c r="P1317" i="10"/>
  <c r="O1317" i="10"/>
  <c r="O1316" i="10"/>
  <c r="P1315" i="10"/>
  <c r="O1315" i="10"/>
  <c r="P1314" i="10"/>
  <c r="O1314" i="10"/>
  <c r="P1313" i="10"/>
  <c r="O1313" i="10"/>
  <c r="P1312" i="10"/>
  <c r="O1312" i="10"/>
  <c r="P1311" i="10"/>
  <c r="O1311" i="10"/>
  <c r="P1310" i="10"/>
  <c r="O1310" i="10"/>
  <c r="O1309" i="10"/>
  <c r="O1308" i="10"/>
  <c r="P1307" i="10"/>
  <c r="O1307" i="10"/>
  <c r="O1306" i="10"/>
  <c r="O1305" i="10"/>
  <c r="P1304" i="10"/>
  <c r="P1303" i="10"/>
  <c r="P1302" i="10"/>
  <c r="P1301" i="10"/>
  <c r="O1301" i="10"/>
  <c r="P1300" i="10"/>
  <c r="O1300" i="10"/>
  <c r="O1299" i="10"/>
  <c r="P1298" i="10"/>
  <c r="O1298" i="10"/>
  <c r="O1297" i="10"/>
  <c r="P1296" i="10"/>
  <c r="O1296" i="10"/>
  <c r="P1295" i="10"/>
  <c r="O1295" i="10"/>
  <c r="P1294" i="10"/>
  <c r="O1294" i="10"/>
  <c r="P1293" i="10"/>
  <c r="O1293" i="10"/>
  <c r="P1292" i="10"/>
  <c r="O1292" i="10"/>
  <c r="P1291" i="10"/>
  <c r="O1291" i="10"/>
  <c r="P1290" i="10"/>
  <c r="O1290" i="10"/>
  <c r="P1289" i="10"/>
  <c r="O1289" i="10"/>
  <c r="P1288" i="10"/>
  <c r="O1288" i="10"/>
  <c r="P1287" i="10"/>
  <c r="P1286" i="10"/>
  <c r="P1285" i="10"/>
  <c r="P1284" i="10"/>
  <c r="O1284" i="10"/>
  <c r="P1283" i="10"/>
  <c r="O1283" i="10"/>
  <c r="P1282" i="10"/>
  <c r="O1282" i="10"/>
  <c r="P1281" i="10"/>
  <c r="O1281" i="10"/>
  <c r="P1280" i="10"/>
  <c r="O1280" i="10"/>
  <c r="P1279" i="10"/>
  <c r="O1279" i="10"/>
  <c r="P1278" i="10"/>
  <c r="O1278" i="10"/>
  <c r="P1277" i="10"/>
  <c r="O1277" i="10"/>
  <c r="P1275" i="10"/>
  <c r="O1275" i="10"/>
  <c r="O1274" i="10"/>
  <c r="O1273" i="10"/>
  <c r="P1272" i="10"/>
  <c r="O1272" i="10"/>
  <c r="O1271" i="10"/>
  <c r="O1270" i="10"/>
  <c r="P1269" i="10"/>
  <c r="P1268" i="10"/>
  <c r="P1267" i="10"/>
  <c r="P1266" i="10"/>
  <c r="O1266" i="10"/>
  <c r="P1265" i="10"/>
  <c r="O1265" i="10"/>
  <c r="P1264" i="10"/>
  <c r="O1264" i="10"/>
  <c r="P1263" i="10"/>
  <c r="O1263" i="10"/>
  <c r="O1262" i="10"/>
  <c r="P1261" i="10"/>
  <c r="O1261" i="10"/>
  <c r="P1260" i="10"/>
  <c r="O1260" i="10"/>
  <c r="P1259" i="10"/>
  <c r="O1259" i="10"/>
  <c r="P1257" i="10"/>
  <c r="O1257" i="10"/>
  <c r="O1256" i="10"/>
  <c r="O1255" i="10"/>
  <c r="P1254" i="10"/>
  <c r="O1254" i="10"/>
  <c r="O1253" i="10"/>
  <c r="O1252" i="10"/>
  <c r="P1251" i="10"/>
  <c r="P1250" i="10"/>
  <c r="P1249" i="10"/>
  <c r="P1248" i="10"/>
  <c r="O1248" i="10"/>
  <c r="P1247" i="10"/>
  <c r="O1247" i="10"/>
  <c r="P1246" i="10"/>
  <c r="O1246" i="10"/>
  <c r="O1245" i="10"/>
  <c r="O1244" i="10"/>
  <c r="P1243" i="10"/>
  <c r="O1243" i="10"/>
  <c r="P1242" i="10"/>
  <c r="O1242" i="10"/>
  <c r="P1241" i="10"/>
  <c r="O1241" i="10"/>
  <c r="P1240" i="10"/>
  <c r="O1240" i="10"/>
  <c r="O1239" i="10"/>
  <c r="O1238" i="10"/>
  <c r="P1237" i="10"/>
  <c r="O1237" i="10"/>
  <c r="O1236" i="10"/>
  <c r="O1235" i="10"/>
  <c r="P1234" i="10"/>
  <c r="P1233" i="10"/>
  <c r="P1232" i="10"/>
  <c r="P1231" i="10"/>
  <c r="O1231" i="10"/>
  <c r="P1230" i="10"/>
  <c r="O1230" i="10"/>
  <c r="O1229" i="10"/>
  <c r="O1228" i="10"/>
  <c r="P1227" i="10"/>
  <c r="O1227" i="10"/>
  <c r="P1226" i="10"/>
  <c r="O1226" i="10"/>
  <c r="P1225" i="10"/>
  <c r="O1225" i="10"/>
  <c r="P1224" i="10"/>
  <c r="O1224" i="10"/>
  <c r="P1223" i="10"/>
  <c r="O1223" i="10"/>
  <c r="O1222" i="10"/>
  <c r="O1221" i="10"/>
  <c r="P1220" i="10"/>
  <c r="P1219" i="10"/>
  <c r="P1218" i="10"/>
  <c r="P1217" i="10"/>
  <c r="P1216" i="10"/>
  <c r="P1215" i="10"/>
  <c r="P1214" i="10"/>
  <c r="O1214" i="10"/>
  <c r="P1213" i="10"/>
  <c r="O1213" i="10"/>
  <c r="O1212" i="10"/>
  <c r="O1211" i="10"/>
  <c r="O1210" i="10"/>
  <c r="P1209" i="10"/>
  <c r="O1209" i="10"/>
  <c r="P1208" i="10"/>
  <c r="O1208" i="10"/>
  <c r="P1207" i="10"/>
  <c r="O1207" i="10"/>
  <c r="P1206" i="10"/>
  <c r="O1206" i="10"/>
  <c r="P1205" i="10"/>
  <c r="O1205" i="10"/>
  <c r="O1204" i="10"/>
  <c r="P1203" i="10"/>
  <c r="P1202" i="10"/>
  <c r="P1201" i="10"/>
  <c r="P1200" i="10"/>
  <c r="P1199" i="10"/>
  <c r="P1198" i="10"/>
  <c r="P1197" i="10"/>
  <c r="O1197" i="10"/>
  <c r="P1196" i="10"/>
  <c r="O1196" i="10"/>
  <c r="O1195" i="10"/>
  <c r="O1194" i="10"/>
  <c r="P1193" i="10"/>
  <c r="O1193" i="10"/>
  <c r="P1192" i="10"/>
  <c r="O1192" i="10"/>
  <c r="P1191" i="10"/>
  <c r="O1191" i="10"/>
  <c r="P1190" i="10"/>
  <c r="O1190" i="10"/>
  <c r="P1189" i="10"/>
  <c r="O1189" i="10"/>
  <c r="P1188" i="10"/>
  <c r="O1188" i="10"/>
  <c r="O1187" i="10"/>
  <c r="P1186" i="10"/>
  <c r="P1185" i="10"/>
  <c r="P1184" i="10"/>
  <c r="P1183" i="10"/>
  <c r="P1182" i="10"/>
  <c r="P1181" i="10"/>
  <c r="P1180" i="10"/>
  <c r="O1180" i="10"/>
  <c r="P1179" i="10"/>
  <c r="O1179" i="10"/>
  <c r="O1178" i="10"/>
  <c r="O1177" i="10"/>
  <c r="P1176" i="10"/>
  <c r="O1176" i="10"/>
  <c r="P1175" i="10"/>
  <c r="O1175" i="10"/>
  <c r="P1174" i="10"/>
  <c r="O1174" i="10"/>
  <c r="P1173" i="10"/>
  <c r="O1173" i="10"/>
  <c r="P1172" i="10"/>
  <c r="O1172" i="10"/>
  <c r="P1171" i="10"/>
  <c r="O1171" i="10"/>
  <c r="P1170" i="10"/>
  <c r="O1170" i="10"/>
  <c r="P1169" i="10"/>
  <c r="O1169" i="10"/>
  <c r="P1168" i="10"/>
  <c r="O1168" i="10"/>
  <c r="P1167" i="10"/>
  <c r="O1167" i="10"/>
  <c r="P1166" i="10"/>
  <c r="O1166" i="10"/>
  <c r="P1165" i="10"/>
  <c r="O1165" i="10"/>
  <c r="P1164" i="10"/>
  <c r="O1164" i="10"/>
  <c r="P1163" i="10"/>
  <c r="O1163" i="10"/>
  <c r="P1162" i="10"/>
  <c r="O1162" i="10"/>
  <c r="P1161" i="10"/>
  <c r="O1161" i="10"/>
  <c r="P1160" i="10"/>
  <c r="O1160" i="10"/>
  <c r="P1159" i="10"/>
  <c r="O1159" i="10"/>
  <c r="P1158" i="10"/>
  <c r="O1158" i="10"/>
  <c r="P1157" i="10"/>
  <c r="O1157" i="10"/>
  <c r="P1156" i="10"/>
  <c r="O1156" i="10"/>
  <c r="P1155" i="10"/>
  <c r="O1155" i="10"/>
  <c r="P1154" i="10"/>
  <c r="O1154" i="10"/>
  <c r="O1153" i="10"/>
  <c r="P1152" i="10"/>
  <c r="P1151" i="10"/>
  <c r="P1150" i="10"/>
  <c r="P1149" i="10"/>
  <c r="P1148" i="10"/>
  <c r="P1147" i="10"/>
  <c r="P1146" i="10"/>
  <c r="O1146" i="10"/>
  <c r="P1145" i="10"/>
  <c r="O1145" i="10"/>
  <c r="O1144" i="10"/>
  <c r="P1143" i="10"/>
  <c r="O1143" i="10"/>
  <c r="O1142" i="10"/>
  <c r="P1141" i="10"/>
  <c r="O1141" i="10"/>
  <c r="P1140" i="10"/>
  <c r="O1140" i="10"/>
  <c r="P1139" i="10"/>
  <c r="O1139" i="10"/>
  <c r="P1138" i="10"/>
  <c r="O1138" i="10"/>
  <c r="P1137" i="10"/>
  <c r="O1137" i="10"/>
  <c r="O1136" i="10"/>
  <c r="P1135" i="10"/>
  <c r="P1134" i="10"/>
  <c r="P1133" i="10"/>
  <c r="P1132" i="10"/>
  <c r="P1131" i="10"/>
  <c r="P1130" i="10"/>
  <c r="P1129" i="10"/>
  <c r="O1129" i="10"/>
  <c r="P1128" i="10"/>
  <c r="O1128" i="10"/>
  <c r="O1127" i="10"/>
  <c r="O1126" i="10"/>
  <c r="P1125" i="10"/>
  <c r="O1125" i="10"/>
  <c r="P1124" i="10"/>
  <c r="O1124" i="10"/>
  <c r="P1123" i="10"/>
  <c r="O1123" i="10"/>
  <c r="P1122" i="10"/>
  <c r="O1122" i="10"/>
  <c r="P1121" i="10"/>
  <c r="O1121" i="10"/>
  <c r="P1120" i="10"/>
  <c r="O1120" i="10"/>
  <c r="O1119" i="10"/>
  <c r="P1118" i="10"/>
  <c r="P1117" i="10"/>
  <c r="P1116" i="10"/>
  <c r="P1115" i="10"/>
  <c r="P1114" i="10"/>
  <c r="P1113" i="10"/>
  <c r="P1112" i="10"/>
  <c r="O1112" i="10"/>
  <c r="P1111" i="10"/>
  <c r="O1111" i="10"/>
  <c r="O1110" i="10"/>
  <c r="O1109" i="10"/>
  <c r="P1108" i="10"/>
  <c r="O1108" i="10"/>
  <c r="P1107" i="10"/>
  <c r="O1107" i="10"/>
  <c r="P1106" i="10"/>
  <c r="O1106" i="10"/>
  <c r="P1105" i="10"/>
  <c r="O1105" i="10"/>
  <c r="P1104" i="10"/>
  <c r="O1104" i="10"/>
  <c r="P1103" i="10"/>
  <c r="O1103" i="10"/>
  <c r="O1102" i="10"/>
  <c r="P1101" i="10"/>
  <c r="P1100" i="10"/>
  <c r="P1099" i="10"/>
  <c r="P1098" i="10"/>
  <c r="P1097" i="10"/>
  <c r="P1096" i="10"/>
  <c r="P1095" i="10"/>
  <c r="O1095" i="10"/>
  <c r="P1094" i="10"/>
  <c r="O1094" i="10"/>
  <c r="O1093" i="10"/>
  <c r="O1092" i="10"/>
  <c r="P1091" i="10"/>
  <c r="O1091" i="10"/>
  <c r="P1090" i="10"/>
  <c r="O1090" i="10"/>
  <c r="P1089" i="10"/>
  <c r="O1089" i="10"/>
  <c r="P1088" i="10"/>
  <c r="O1088" i="10"/>
  <c r="P1087" i="10"/>
  <c r="O1087" i="10"/>
  <c r="P1086" i="10"/>
  <c r="O1086" i="10"/>
  <c r="O1085" i="10"/>
  <c r="P1084" i="10"/>
  <c r="P1083" i="10"/>
  <c r="P1082" i="10"/>
  <c r="P1081" i="10"/>
  <c r="P1080" i="10"/>
  <c r="P1079" i="10"/>
  <c r="P1078" i="10"/>
  <c r="O1078" i="10"/>
  <c r="P1077" i="10"/>
  <c r="O1077" i="10"/>
  <c r="O1076" i="10"/>
  <c r="O1075" i="10"/>
  <c r="O1074" i="10"/>
  <c r="P1073" i="10"/>
  <c r="O1073" i="10"/>
  <c r="P1072" i="10"/>
  <c r="O1072" i="10"/>
  <c r="P1071" i="10"/>
  <c r="O1071" i="10"/>
  <c r="P1070" i="10"/>
  <c r="O1070" i="10"/>
  <c r="P1069" i="10"/>
  <c r="O1069" i="10"/>
  <c r="O1068" i="10"/>
  <c r="P1067" i="10"/>
  <c r="P1066" i="10"/>
  <c r="P1065" i="10"/>
  <c r="P1064" i="10"/>
  <c r="P1063" i="10"/>
  <c r="P1062" i="10"/>
  <c r="P1061" i="10"/>
  <c r="O1061" i="10"/>
  <c r="P1060" i="10"/>
  <c r="O1060" i="10"/>
  <c r="O1059" i="10"/>
  <c r="O1058" i="10"/>
  <c r="O1057" i="10"/>
  <c r="P1056" i="10"/>
  <c r="O1056" i="10"/>
  <c r="P1055" i="10"/>
  <c r="O1055" i="10"/>
  <c r="P1054" i="10"/>
  <c r="O1054" i="10"/>
  <c r="P1053" i="10"/>
  <c r="O1053" i="10"/>
  <c r="O1052" i="10"/>
  <c r="O1051" i="10"/>
  <c r="P1050" i="10"/>
  <c r="O1050" i="10"/>
  <c r="P1049" i="10"/>
  <c r="O1049" i="10"/>
  <c r="P1048" i="10"/>
  <c r="O1048" i="10"/>
  <c r="P1047" i="10"/>
  <c r="O1047" i="10"/>
  <c r="P1046" i="10"/>
  <c r="O1046" i="10"/>
  <c r="P1045" i="10"/>
  <c r="O1045" i="10"/>
  <c r="P1044" i="10"/>
  <c r="O1044" i="10"/>
  <c r="P1043" i="10"/>
  <c r="O1043" i="10"/>
  <c r="O1042" i="10"/>
  <c r="O1041" i="10"/>
  <c r="O1040" i="10"/>
  <c r="P1039" i="10"/>
  <c r="O1039" i="10"/>
  <c r="P1038" i="10"/>
  <c r="O1038" i="10"/>
  <c r="P1037" i="10"/>
  <c r="O1037" i="10"/>
  <c r="P1036" i="10"/>
  <c r="O1036" i="10"/>
  <c r="P1035" i="10"/>
  <c r="O1035" i="10"/>
  <c r="P1034" i="10"/>
  <c r="P1033" i="10"/>
  <c r="P1032" i="10"/>
  <c r="P1031" i="10"/>
  <c r="P1030" i="10"/>
  <c r="O1030" i="10"/>
  <c r="P1029" i="10"/>
  <c r="O1029" i="10"/>
  <c r="P1028" i="10"/>
  <c r="O1028" i="10"/>
  <c r="P1027" i="10"/>
  <c r="O1027" i="10"/>
  <c r="P1026" i="10"/>
  <c r="O1026" i="10"/>
  <c r="P1025" i="10"/>
  <c r="P1024" i="10"/>
  <c r="P1023" i="10"/>
  <c r="O1023" i="10"/>
  <c r="P1022" i="10"/>
  <c r="O1022" i="10"/>
  <c r="P1021" i="10"/>
  <c r="O1021" i="10"/>
  <c r="P1020" i="10"/>
  <c r="O1020" i="10"/>
  <c r="P1019" i="10"/>
  <c r="O1019" i="10"/>
  <c r="P1018" i="10"/>
  <c r="O1018" i="10"/>
  <c r="P1017" i="10"/>
  <c r="P1016" i="10"/>
  <c r="P1015" i="10"/>
  <c r="P1014" i="10"/>
  <c r="P1013" i="10"/>
  <c r="O1013" i="10"/>
  <c r="P1012" i="10"/>
  <c r="O1012" i="10"/>
  <c r="P1011" i="10"/>
  <c r="O1011" i="10"/>
  <c r="P1010" i="10"/>
  <c r="O1010" i="10"/>
  <c r="P1009" i="10"/>
  <c r="O1009" i="10"/>
  <c r="P1008" i="10"/>
  <c r="P1007" i="10"/>
  <c r="P1006" i="10"/>
  <c r="O1006" i="10"/>
  <c r="P1005" i="10"/>
  <c r="O1005" i="10"/>
  <c r="P1004" i="10"/>
  <c r="O1004" i="10"/>
  <c r="P1003" i="10"/>
  <c r="O1003" i="10"/>
  <c r="P1002" i="10"/>
  <c r="O1002" i="10"/>
  <c r="P1001" i="10"/>
  <c r="O1001" i="10"/>
  <c r="P1000" i="10"/>
  <c r="O1000" i="10"/>
  <c r="P999" i="10"/>
  <c r="P998" i="10"/>
  <c r="P997" i="10"/>
  <c r="P996" i="10"/>
  <c r="O996" i="10"/>
  <c r="P995" i="10"/>
  <c r="O995" i="10"/>
  <c r="P994" i="10"/>
  <c r="O994" i="10"/>
  <c r="P993" i="10"/>
  <c r="O993" i="10"/>
  <c r="P992" i="10"/>
  <c r="O992" i="10"/>
  <c r="P991" i="10"/>
  <c r="P990" i="10"/>
  <c r="O990" i="10"/>
  <c r="P989" i="10"/>
  <c r="O989" i="10"/>
  <c r="P988" i="10"/>
  <c r="O988" i="10"/>
  <c r="P987" i="10"/>
  <c r="O987" i="10"/>
  <c r="P986" i="10"/>
  <c r="O986" i="10"/>
  <c r="P985" i="10"/>
  <c r="O985" i="10"/>
  <c r="P984" i="10"/>
  <c r="O984" i="10"/>
  <c r="P983" i="10"/>
  <c r="O983" i="10"/>
  <c r="P982" i="10"/>
  <c r="P981" i="10"/>
  <c r="P980" i="10"/>
  <c r="P979" i="10"/>
  <c r="O979" i="10"/>
  <c r="P978" i="10"/>
  <c r="O978" i="10"/>
  <c r="P977" i="10"/>
  <c r="O977" i="10"/>
  <c r="P976" i="10"/>
  <c r="O976" i="10"/>
  <c r="P975" i="10"/>
  <c r="O975" i="10"/>
  <c r="P974" i="10"/>
  <c r="P973" i="10"/>
  <c r="P972" i="10"/>
  <c r="O972" i="10"/>
  <c r="P971" i="10"/>
  <c r="O971" i="10"/>
  <c r="P970" i="10"/>
  <c r="O970" i="10"/>
  <c r="P969" i="10"/>
  <c r="O969" i="10"/>
  <c r="P968" i="10"/>
  <c r="O968" i="10"/>
  <c r="P967" i="10"/>
  <c r="O967" i="10"/>
  <c r="P966" i="10"/>
  <c r="O966" i="10"/>
  <c r="P965" i="10"/>
  <c r="P964" i="10"/>
  <c r="P963" i="10"/>
  <c r="P962" i="10"/>
  <c r="O962" i="10"/>
  <c r="P961" i="10"/>
  <c r="O961" i="10"/>
  <c r="P960" i="10"/>
  <c r="O960" i="10"/>
  <c r="P959" i="10"/>
  <c r="O959" i="10"/>
  <c r="P958" i="10"/>
  <c r="O958" i="10"/>
  <c r="P957" i="10"/>
  <c r="P956" i="10"/>
  <c r="P955" i="10"/>
  <c r="O955" i="10"/>
  <c r="P954" i="10"/>
  <c r="O954" i="10"/>
  <c r="P953" i="10"/>
  <c r="O953" i="10"/>
  <c r="P952" i="10"/>
  <c r="O952" i="10"/>
  <c r="P951" i="10"/>
  <c r="O951" i="10"/>
  <c r="P950" i="10"/>
  <c r="O950" i="10"/>
  <c r="P949" i="10"/>
  <c r="O949" i="10"/>
  <c r="P948" i="10"/>
  <c r="P947" i="10"/>
  <c r="P946" i="10"/>
  <c r="P945" i="10"/>
  <c r="O945" i="10"/>
  <c r="P944" i="10"/>
  <c r="O944" i="10"/>
  <c r="P943" i="10"/>
  <c r="O943" i="10"/>
  <c r="P942" i="10"/>
  <c r="O942" i="10"/>
  <c r="P941" i="10"/>
  <c r="O941" i="10"/>
  <c r="P940" i="10"/>
  <c r="P939" i="10"/>
  <c r="P938" i="10"/>
  <c r="O938" i="10"/>
  <c r="P937" i="10"/>
  <c r="O937" i="10"/>
  <c r="P936" i="10"/>
  <c r="O936" i="10"/>
  <c r="P935" i="10"/>
  <c r="O935" i="10"/>
  <c r="P934" i="10"/>
  <c r="O934" i="10"/>
  <c r="P933" i="10"/>
  <c r="O933" i="10"/>
  <c r="P932" i="10"/>
  <c r="O932" i="10"/>
  <c r="P931" i="10"/>
  <c r="O931" i="10"/>
  <c r="P930" i="10"/>
  <c r="O930" i="10"/>
  <c r="P929" i="10"/>
  <c r="O929" i="10"/>
  <c r="P928" i="10"/>
  <c r="O928" i="10"/>
  <c r="P927" i="10"/>
  <c r="O927" i="10"/>
  <c r="P926" i="10"/>
  <c r="O926" i="10"/>
  <c r="P925" i="10"/>
  <c r="O925" i="10"/>
  <c r="P924" i="10"/>
  <c r="O924" i="10"/>
  <c r="P923" i="10"/>
  <c r="O923" i="10"/>
  <c r="P922" i="10"/>
  <c r="O922" i="10"/>
  <c r="P921" i="10"/>
  <c r="O921" i="10"/>
  <c r="P920" i="10"/>
  <c r="O920" i="10"/>
  <c r="P919" i="10"/>
  <c r="O919" i="10"/>
  <c r="P918" i="10"/>
  <c r="O918" i="10"/>
  <c r="P917" i="10"/>
  <c r="O917" i="10"/>
  <c r="P916" i="10"/>
  <c r="O916" i="10"/>
  <c r="P915" i="10"/>
  <c r="O915" i="10"/>
  <c r="P914" i="10"/>
  <c r="P913" i="10"/>
  <c r="P912" i="10"/>
  <c r="P911" i="10"/>
  <c r="O911" i="10"/>
  <c r="P910" i="10"/>
  <c r="O910" i="10"/>
  <c r="P909" i="10"/>
  <c r="O909" i="10"/>
  <c r="P908" i="10"/>
  <c r="O908" i="10"/>
  <c r="P907" i="10"/>
  <c r="O907" i="10"/>
  <c r="P906" i="10"/>
  <c r="P905" i="10"/>
  <c r="O905" i="10"/>
  <c r="P904" i="10"/>
  <c r="O904" i="10"/>
  <c r="P903" i="10"/>
  <c r="O903" i="10"/>
  <c r="P902" i="10"/>
  <c r="O902" i="10"/>
  <c r="P901" i="10"/>
  <c r="O901" i="10"/>
  <c r="P900" i="10"/>
  <c r="O900" i="10"/>
  <c r="P899" i="10"/>
  <c r="O899" i="10"/>
  <c r="P898" i="10"/>
  <c r="O898" i="10"/>
  <c r="P897" i="10"/>
  <c r="P896" i="10"/>
  <c r="P895" i="10"/>
  <c r="P894" i="10"/>
  <c r="O894" i="10"/>
  <c r="P893" i="10"/>
  <c r="O893" i="10"/>
  <c r="P892" i="10"/>
  <c r="O892" i="10"/>
  <c r="P891" i="10"/>
  <c r="O891" i="10"/>
  <c r="P890" i="10"/>
  <c r="O890" i="10"/>
  <c r="P889" i="10"/>
  <c r="P888" i="10"/>
  <c r="O888" i="10"/>
  <c r="P887" i="10"/>
  <c r="O887" i="10"/>
  <c r="P886" i="10"/>
  <c r="O886" i="10"/>
  <c r="P885" i="10"/>
  <c r="O885" i="10"/>
  <c r="P884" i="10"/>
  <c r="O884" i="10"/>
  <c r="P883" i="10"/>
  <c r="O883" i="10"/>
  <c r="P882" i="10"/>
  <c r="O882" i="10"/>
  <c r="P881" i="10"/>
  <c r="O881" i="10"/>
  <c r="P880" i="10"/>
  <c r="P879" i="10"/>
  <c r="P878" i="10"/>
  <c r="P877" i="10"/>
  <c r="O877" i="10"/>
  <c r="P876" i="10"/>
  <c r="O876" i="10"/>
  <c r="P875" i="10"/>
  <c r="O875" i="10"/>
  <c r="P874" i="10"/>
  <c r="O874" i="10"/>
  <c r="P873" i="10"/>
  <c r="O873" i="10"/>
  <c r="P872" i="10"/>
  <c r="P871" i="10"/>
  <c r="P870" i="10"/>
  <c r="O870" i="10"/>
  <c r="P869" i="10"/>
  <c r="O869" i="10"/>
  <c r="P868" i="10"/>
  <c r="O868" i="10"/>
  <c r="P867" i="10"/>
  <c r="O867" i="10"/>
  <c r="P866" i="10"/>
  <c r="O866" i="10"/>
  <c r="P865" i="10"/>
  <c r="O865" i="10"/>
  <c r="P864" i="10"/>
  <c r="O864" i="10"/>
  <c r="P863" i="10"/>
  <c r="P862" i="10"/>
  <c r="P861" i="10"/>
  <c r="P860" i="10"/>
  <c r="O860" i="10"/>
  <c r="P859" i="10"/>
  <c r="O859" i="10"/>
  <c r="P858" i="10"/>
  <c r="O858" i="10"/>
  <c r="P857" i="10"/>
  <c r="O857" i="10"/>
  <c r="P856" i="10"/>
  <c r="O856" i="10"/>
  <c r="P855" i="10"/>
  <c r="P854" i="10"/>
  <c r="P853" i="10"/>
  <c r="O853" i="10"/>
  <c r="P852" i="10"/>
  <c r="O852" i="10"/>
  <c r="P851" i="10"/>
  <c r="O851" i="10"/>
  <c r="P850" i="10"/>
  <c r="O850" i="10"/>
  <c r="P849" i="10"/>
  <c r="O849" i="10"/>
  <c r="P848" i="10"/>
  <c r="O848" i="10"/>
  <c r="P847" i="10"/>
  <c r="O847" i="10"/>
  <c r="P846" i="10"/>
  <c r="P845" i="10"/>
  <c r="P844" i="10"/>
  <c r="P843" i="10"/>
  <c r="O843" i="10"/>
  <c r="P842" i="10"/>
  <c r="O842" i="10"/>
  <c r="P841" i="10"/>
  <c r="O841" i="10"/>
  <c r="P840" i="10"/>
  <c r="O840" i="10"/>
  <c r="P839" i="10"/>
  <c r="O839" i="10"/>
  <c r="P838" i="10"/>
  <c r="P837" i="10"/>
  <c r="P836" i="10"/>
  <c r="P835" i="10"/>
  <c r="O835" i="10"/>
  <c r="P834" i="10"/>
  <c r="O834" i="10"/>
  <c r="P833" i="10"/>
  <c r="O833" i="10"/>
  <c r="P832" i="10"/>
  <c r="O832" i="10"/>
  <c r="P831" i="10"/>
  <c r="O831" i="10"/>
  <c r="P830" i="10"/>
  <c r="O830" i="10"/>
  <c r="P829" i="10"/>
  <c r="P828" i="10"/>
  <c r="P827" i="10"/>
  <c r="P826" i="10"/>
  <c r="O826" i="10"/>
  <c r="P825" i="10"/>
  <c r="O825" i="10"/>
  <c r="P824" i="10"/>
  <c r="O824" i="10"/>
  <c r="P823" i="10"/>
  <c r="O823" i="10"/>
  <c r="P822" i="10"/>
  <c r="O822" i="10"/>
  <c r="P821" i="10"/>
  <c r="P820" i="10"/>
  <c r="P819" i="10"/>
  <c r="P818" i="10"/>
  <c r="O818" i="10"/>
  <c r="P817" i="10"/>
  <c r="O817" i="10"/>
  <c r="P816" i="10"/>
  <c r="O816" i="10"/>
  <c r="P815" i="10"/>
  <c r="O815" i="10"/>
  <c r="P814" i="10"/>
  <c r="O814" i="10"/>
  <c r="P813" i="10"/>
  <c r="O813" i="10"/>
  <c r="P812" i="10"/>
  <c r="O812" i="10"/>
  <c r="P811" i="10"/>
  <c r="O811" i="10"/>
  <c r="P810" i="10"/>
  <c r="O810" i="10"/>
  <c r="P809" i="10"/>
  <c r="O809" i="10"/>
  <c r="P808" i="10"/>
  <c r="O808" i="10"/>
  <c r="P807" i="10"/>
  <c r="O807" i="10"/>
  <c r="P806" i="10"/>
  <c r="O806" i="10"/>
  <c r="P805" i="10"/>
  <c r="O805" i="10"/>
  <c r="P804" i="10"/>
  <c r="P803" i="10"/>
  <c r="P802" i="10"/>
  <c r="P801" i="10"/>
  <c r="O801" i="10"/>
  <c r="P800" i="10"/>
  <c r="O800" i="10"/>
  <c r="P799" i="10"/>
  <c r="O799" i="10"/>
  <c r="P798" i="10"/>
  <c r="O798" i="10"/>
  <c r="P797" i="10"/>
  <c r="O797" i="10"/>
  <c r="P796" i="10"/>
  <c r="O796" i="10"/>
  <c r="P795" i="10"/>
  <c r="O795" i="10"/>
  <c r="P794" i="10"/>
  <c r="O794" i="10"/>
  <c r="P793" i="10"/>
  <c r="O793" i="10"/>
  <c r="P792" i="10"/>
  <c r="O792" i="10"/>
  <c r="P791" i="10"/>
  <c r="O791" i="10"/>
  <c r="P790" i="10"/>
  <c r="O790" i="10"/>
  <c r="P789" i="10"/>
  <c r="O789" i="10"/>
  <c r="P788" i="10"/>
  <c r="O788" i="10"/>
  <c r="P787" i="10"/>
  <c r="P786" i="10"/>
  <c r="P785" i="10"/>
  <c r="P784" i="10"/>
  <c r="O784" i="10"/>
  <c r="P783" i="10"/>
  <c r="O783" i="10"/>
  <c r="P782" i="10"/>
  <c r="O782" i="10"/>
  <c r="P781" i="10"/>
  <c r="O781" i="10"/>
  <c r="P780" i="10"/>
  <c r="O780" i="10"/>
  <c r="P779" i="10"/>
  <c r="O779" i="10"/>
  <c r="P778" i="10"/>
  <c r="P777" i="10"/>
  <c r="P776" i="10"/>
  <c r="P775" i="10"/>
  <c r="O775" i="10"/>
  <c r="P774" i="10"/>
  <c r="O774" i="10"/>
  <c r="P773" i="10"/>
  <c r="O773" i="10"/>
  <c r="P772" i="10"/>
  <c r="O772" i="10"/>
  <c r="P771" i="10"/>
  <c r="O771" i="10"/>
  <c r="P770" i="10"/>
  <c r="P769" i="10"/>
  <c r="P768" i="10"/>
  <c r="P767" i="10"/>
  <c r="O767" i="10"/>
  <c r="P766" i="10"/>
  <c r="O766" i="10"/>
  <c r="P765" i="10"/>
  <c r="O765" i="10"/>
  <c r="P764" i="10"/>
  <c r="O764" i="10"/>
  <c r="P763" i="10"/>
  <c r="O763" i="10"/>
  <c r="P762" i="10"/>
  <c r="O762" i="10"/>
  <c r="P761" i="10"/>
  <c r="P760" i="10"/>
  <c r="P759" i="10"/>
  <c r="P758" i="10"/>
  <c r="O758" i="10"/>
  <c r="P757" i="10"/>
  <c r="O757" i="10"/>
  <c r="P756" i="10"/>
  <c r="O756" i="10"/>
  <c r="P755" i="10"/>
  <c r="O755" i="10"/>
  <c r="P754" i="10"/>
  <c r="O754" i="10"/>
  <c r="P753" i="10"/>
  <c r="P752" i="10"/>
  <c r="P751" i="10"/>
  <c r="P750" i="10"/>
  <c r="O750" i="10"/>
  <c r="P749" i="10"/>
  <c r="O749" i="10"/>
  <c r="P748" i="10"/>
  <c r="O748" i="10"/>
  <c r="P747" i="10"/>
  <c r="O747" i="10"/>
  <c r="P746" i="10"/>
  <c r="O746" i="10"/>
  <c r="P745" i="10"/>
  <c r="O745" i="10"/>
  <c r="P744" i="10"/>
  <c r="P743" i="10"/>
  <c r="P742" i="10"/>
  <c r="P741" i="10"/>
  <c r="O741" i="10"/>
  <c r="P740" i="10"/>
  <c r="O740" i="10"/>
  <c r="P739" i="10"/>
  <c r="O739" i="10"/>
  <c r="P738" i="10"/>
  <c r="O738" i="10"/>
  <c r="P737" i="10"/>
  <c r="O737" i="10"/>
  <c r="P736" i="10"/>
  <c r="P735" i="10"/>
  <c r="P734" i="10"/>
  <c r="P733" i="10"/>
  <c r="O733" i="10"/>
  <c r="P732" i="10"/>
  <c r="O732" i="10"/>
  <c r="P731" i="10"/>
  <c r="O731" i="10"/>
  <c r="P730" i="10"/>
  <c r="O730" i="10"/>
  <c r="P729" i="10"/>
  <c r="O729" i="10"/>
  <c r="P728" i="10"/>
  <c r="O728" i="10"/>
  <c r="P727" i="10"/>
  <c r="P726" i="10"/>
  <c r="P725" i="10"/>
  <c r="P724" i="10"/>
  <c r="O724" i="10"/>
  <c r="P723" i="10"/>
  <c r="O723" i="10"/>
  <c r="P722" i="10"/>
  <c r="O722" i="10"/>
  <c r="P721" i="10"/>
  <c r="O721" i="10"/>
  <c r="P720" i="10"/>
  <c r="O720" i="10"/>
  <c r="P719" i="10"/>
  <c r="P718" i="10"/>
  <c r="P717" i="10"/>
  <c r="P716" i="10"/>
  <c r="O716" i="10"/>
  <c r="P715" i="10"/>
  <c r="O715" i="10"/>
  <c r="P714" i="10"/>
  <c r="O714" i="10"/>
  <c r="P713" i="10"/>
  <c r="O713" i="10"/>
  <c r="P712" i="10"/>
  <c r="O712" i="10"/>
  <c r="P711" i="10"/>
  <c r="O711" i="10"/>
  <c r="P710" i="10"/>
  <c r="O710" i="10"/>
  <c r="P709" i="10"/>
  <c r="O709" i="10"/>
  <c r="P708" i="10"/>
  <c r="O708" i="10"/>
  <c r="P707" i="10"/>
  <c r="O707" i="10"/>
  <c r="P706" i="10"/>
  <c r="O706" i="10"/>
  <c r="P705" i="10"/>
  <c r="O705" i="10"/>
  <c r="P704" i="10"/>
  <c r="O704" i="10"/>
  <c r="P703" i="10"/>
  <c r="O703" i="10"/>
  <c r="P702" i="10"/>
  <c r="P701" i="10"/>
  <c r="P700" i="10"/>
  <c r="P699" i="10"/>
  <c r="O699" i="10"/>
  <c r="P698" i="10"/>
  <c r="O698" i="10"/>
  <c r="P697" i="10"/>
  <c r="O697" i="10"/>
  <c r="P696" i="10"/>
  <c r="O696" i="10"/>
  <c r="P695" i="10"/>
  <c r="O695" i="10"/>
  <c r="P694" i="10"/>
  <c r="O694" i="10"/>
  <c r="P693" i="10"/>
  <c r="O693" i="10"/>
  <c r="P692" i="10"/>
  <c r="O692" i="10"/>
  <c r="P691" i="10"/>
  <c r="O691" i="10"/>
  <c r="P690" i="10"/>
  <c r="O690" i="10"/>
  <c r="P689" i="10"/>
  <c r="O689" i="10"/>
  <c r="P688" i="10"/>
  <c r="O688" i="10"/>
  <c r="P687" i="10"/>
  <c r="O687" i="10"/>
  <c r="P686" i="10"/>
  <c r="O686" i="10"/>
  <c r="P685" i="10"/>
  <c r="O685" i="10"/>
  <c r="P684" i="10"/>
  <c r="O684" i="10"/>
  <c r="P683" i="10"/>
  <c r="O683" i="10"/>
  <c r="P682" i="10"/>
  <c r="O682" i="10"/>
  <c r="P681" i="10"/>
  <c r="O681" i="10"/>
  <c r="P680" i="10"/>
  <c r="O680" i="10"/>
  <c r="P679" i="10"/>
  <c r="O679" i="10"/>
  <c r="P678" i="10"/>
  <c r="O678" i="10"/>
  <c r="P677" i="10"/>
  <c r="O677" i="10"/>
  <c r="P676" i="10"/>
  <c r="P675" i="10"/>
  <c r="P674" i="10"/>
  <c r="P673" i="10"/>
  <c r="O673" i="10"/>
  <c r="P672" i="10"/>
  <c r="O672" i="10"/>
  <c r="P671" i="10"/>
  <c r="O671" i="10"/>
  <c r="P670" i="10"/>
  <c r="O670" i="10"/>
  <c r="P669" i="10"/>
  <c r="O669" i="10"/>
  <c r="P668" i="10"/>
  <c r="P667" i="10"/>
  <c r="P666" i="10"/>
  <c r="P665" i="10"/>
  <c r="O665" i="10"/>
  <c r="P664" i="10"/>
  <c r="O664" i="10"/>
  <c r="P663" i="10"/>
  <c r="O663" i="10"/>
  <c r="P662" i="10"/>
  <c r="O662" i="10"/>
  <c r="P661" i="10"/>
  <c r="O661" i="10"/>
  <c r="P660" i="10"/>
  <c r="O660" i="10"/>
  <c r="P659" i="10"/>
  <c r="P658" i="10"/>
  <c r="P657" i="10"/>
  <c r="P656" i="10"/>
  <c r="O656" i="10"/>
  <c r="P655" i="10"/>
  <c r="O655" i="10"/>
  <c r="P654" i="10"/>
  <c r="O654" i="10"/>
  <c r="P653" i="10"/>
  <c r="O653" i="10"/>
  <c r="P652" i="10"/>
  <c r="O652" i="10"/>
  <c r="P651" i="10"/>
  <c r="P650" i="10"/>
  <c r="P649" i="10"/>
  <c r="P648" i="10"/>
  <c r="O648" i="10"/>
  <c r="P647" i="10"/>
  <c r="O647" i="10"/>
  <c r="P646" i="10"/>
  <c r="O646" i="10"/>
  <c r="P645" i="10"/>
  <c r="O645" i="10"/>
  <c r="P644" i="10"/>
  <c r="O644" i="10"/>
  <c r="P643" i="10"/>
  <c r="O643" i="10"/>
  <c r="P642" i="10"/>
  <c r="P641" i="10"/>
  <c r="P640" i="10"/>
  <c r="P639" i="10"/>
  <c r="O639" i="10"/>
  <c r="P638" i="10"/>
  <c r="O638" i="10"/>
  <c r="P637" i="10"/>
  <c r="O637" i="10"/>
  <c r="P636" i="10"/>
  <c r="O636" i="10"/>
  <c r="P635" i="10"/>
  <c r="O635" i="10"/>
  <c r="P634" i="10"/>
  <c r="P633" i="10"/>
  <c r="P632" i="10"/>
  <c r="P631" i="10"/>
  <c r="O631" i="10"/>
  <c r="P630" i="10"/>
  <c r="O630" i="10"/>
  <c r="P629" i="10"/>
  <c r="O629" i="10"/>
  <c r="P628" i="10"/>
  <c r="O628" i="10"/>
  <c r="P627" i="10"/>
  <c r="O627" i="10"/>
  <c r="P626" i="10"/>
  <c r="O626" i="10"/>
  <c r="P625" i="10"/>
  <c r="P624" i="10"/>
  <c r="P623" i="10"/>
  <c r="P622" i="10"/>
  <c r="O622" i="10"/>
  <c r="P621" i="10"/>
  <c r="O621" i="10"/>
  <c r="P620" i="10"/>
  <c r="O620" i="10"/>
  <c r="P619" i="10"/>
  <c r="O619" i="10"/>
  <c r="P618" i="10"/>
  <c r="O618" i="10"/>
  <c r="P617" i="10"/>
  <c r="P616" i="10"/>
  <c r="P615" i="10"/>
  <c r="P614" i="10"/>
  <c r="O614" i="10"/>
  <c r="P613" i="10"/>
  <c r="O613" i="10"/>
  <c r="P612" i="10"/>
  <c r="O612" i="10"/>
  <c r="P611" i="10"/>
  <c r="O611" i="10"/>
  <c r="P610" i="10"/>
  <c r="O610" i="10"/>
  <c r="P609" i="10"/>
  <c r="O609" i="10"/>
  <c r="P608" i="10"/>
  <c r="P607" i="10"/>
  <c r="P606" i="10"/>
  <c r="P605" i="10"/>
  <c r="O605" i="10"/>
  <c r="P604" i="10"/>
  <c r="O604" i="10"/>
  <c r="P603" i="10"/>
  <c r="O603" i="10"/>
  <c r="P602" i="10"/>
  <c r="O602" i="10"/>
  <c r="P601" i="10"/>
  <c r="O601" i="10"/>
  <c r="P600" i="10"/>
  <c r="P599" i="10"/>
  <c r="P598" i="10"/>
  <c r="P597" i="10"/>
  <c r="O597" i="10"/>
  <c r="P596" i="10"/>
  <c r="O596" i="10"/>
  <c r="P595" i="10"/>
  <c r="O595" i="10"/>
  <c r="P594" i="10"/>
  <c r="O594" i="10"/>
  <c r="P593" i="10"/>
  <c r="O593" i="10"/>
  <c r="P592" i="10"/>
  <c r="O592" i="10"/>
  <c r="P591" i="10"/>
  <c r="P590" i="10"/>
  <c r="P589" i="10"/>
  <c r="P588" i="10"/>
  <c r="O588" i="10"/>
  <c r="P587" i="10"/>
  <c r="O587" i="10"/>
  <c r="P586" i="10"/>
  <c r="O586" i="10"/>
  <c r="P585" i="10"/>
  <c r="O585" i="10"/>
  <c r="P584" i="10"/>
  <c r="O584" i="10"/>
  <c r="P583" i="10"/>
  <c r="P582" i="10"/>
  <c r="P581" i="10"/>
  <c r="P580" i="10"/>
  <c r="O580" i="10"/>
  <c r="P579" i="10"/>
  <c r="O579" i="10"/>
  <c r="P578" i="10"/>
  <c r="O578" i="10"/>
  <c r="P577" i="10"/>
  <c r="O577" i="10"/>
  <c r="P576" i="10"/>
  <c r="O576" i="10"/>
  <c r="P575" i="10"/>
  <c r="O575" i="10"/>
  <c r="P574" i="10"/>
  <c r="O574" i="10"/>
  <c r="P573" i="10"/>
  <c r="O573" i="10"/>
  <c r="P572" i="10"/>
  <c r="O572" i="10"/>
  <c r="P571" i="10"/>
  <c r="O571" i="10"/>
  <c r="P570" i="10"/>
  <c r="O570" i="10"/>
  <c r="P569" i="10"/>
  <c r="O569" i="10"/>
  <c r="P568" i="10"/>
  <c r="O568" i="10"/>
  <c r="P567" i="10"/>
  <c r="O567" i="10"/>
  <c r="P566" i="10"/>
  <c r="P565" i="10"/>
  <c r="P564" i="10"/>
  <c r="P563" i="10"/>
  <c r="O563" i="10"/>
  <c r="P562" i="10"/>
  <c r="O562" i="10"/>
  <c r="P561" i="10"/>
  <c r="O561" i="10"/>
  <c r="P560" i="10"/>
  <c r="O560" i="10"/>
  <c r="P559" i="10"/>
  <c r="O559" i="10"/>
  <c r="P558" i="10"/>
  <c r="O558" i="10"/>
  <c r="P557" i="10"/>
  <c r="P556" i="10"/>
  <c r="P555" i="10"/>
  <c r="P554" i="10"/>
  <c r="O554" i="10"/>
  <c r="P553" i="10"/>
  <c r="O553" i="10"/>
  <c r="P552" i="10"/>
  <c r="O552" i="10"/>
  <c r="P551" i="10"/>
  <c r="O551" i="10"/>
  <c r="P550" i="10"/>
  <c r="O550" i="10"/>
  <c r="P549" i="10"/>
  <c r="P548" i="10"/>
  <c r="P547" i="10"/>
  <c r="P546" i="10"/>
  <c r="O546" i="10"/>
  <c r="P545" i="10"/>
  <c r="O545" i="10"/>
  <c r="P544" i="10"/>
  <c r="O544" i="10"/>
  <c r="P543" i="10"/>
  <c r="O543" i="10"/>
  <c r="P542" i="10"/>
  <c r="O542" i="10"/>
  <c r="P541" i="10"/>
  <c r="O541" i="10"/>
  <c r="P540" i="10"/>
  <c r="P539" i="10"/>
  <c r="P538" i="10"/>
  <c r="P537" i="10"/>
  <c r="O537" i="10"/>
  <c r="P536" i="10"/>
  <c r="O536" i="10"/>
  <c r="P535" i="10"/>
  <c r="O535" i="10"/>
  <c r="P534" i="10"/>
  <c r="O534" i="10"/>
  <c r="P533" i="10"/>
  <c r="O533" i="10"/>
  <c r="P532" i="10"/>
  <c r="P531" i="10"/>
  <c r="P530" i="10"/>
  <c r="P529" i="10"/>
  <c r="O529" i="10"/>
  <c r="P528" i="10"/>
  <c r="O528" i="10"/>
  <c r="P527" i="10"/>
  <c r="O527" i="10"/>
  <c r="P526" i="10"/>
  <c r="O526" i="10"/>
  <c r="P525" i="10"/>
  <c r="O525" i="10"/>
  <c r="P524" i="10"/>
  <c r="O524" i="10"/>
  <c r="P523" i="10"/>
  <c r="P522" i="10"/>
  <c r="P521" i="10"/>
  <c r="P520" i="10"/>
  <c r="O520" i="10"/>
  <c r="P519" i="10"/>
  <c r="O519" i="10"/>
  <c r="P518" i="10"/>
  <c r="O518" i="10"/>
  <c r="P517" i="10"/>
  <c r="O517" i="10"/>
  <c r="P516" i="10"/>
  <c r="O516" i="10"/>
  <c r="P515" i="10"/>
  <c r="P514" i="10"/>
  <c r="P513" i="10"/>
  <c r="P512" i="10"/>
  <c r="O512" i="10"/>
  <c r="P511" i="10"/>
  <c r="O511" i="10"/>
  <c r="P510" i="10"/>
  <c r="O510" i="10"/>
  <c r="P509" i="10"/>
  <c r="O509" i="10"/>
  <c r="P508" i="10"/>
  <c r="O508" i="10"/>
  <c r="P507" i="10"/>
  <c r="O507" i="10"/>
  <c r="P506" i="10"/>
  <c r="P505" i="10"/>
  <c r="P504" i="10"/>
  <c r="P503" i="10"/>
  <c r="O503" i="10"/>
  <c r="P502" i="10"/>
  <c r="O502" i="10"/>
  <c r="P501" i="10"/>
  <c r="O501" i="10"/>
  <c r="P500" i="10"/>
  <c r="O500" i="10"/>
  <c r="P499" i="10"/>
  <c r="O499" i="10"/>
  <c r="P498" i="10"/>
  <c r="P497" i="10"/>
  <c r="P496" i="10"/>
  <c r="P495" i="10"/>
  <c r="O495" i="10"/>
  <c r="P494" i="10"/>
  <c r="O494" i="10"/>
  <c r="P493" i="10"/>
  <c r="O493" i="10"/>
  <c r="P492" i="10"/>
  <c r="O492" i="10"/>
  <c r="P491" i="10"/>
  <c r="O491" i="10"/>
  <c r="P490" i="10"/>
  <c r="O490" i="10"/>
  <c r="P489" i="10"/>
  <c r="P488" i="10"/>
  <c r="P487" i="10"/>
  <c r="P486" i="10"/>
  <c r="O486" i="10"/>
  <c r="P485" i="10"/>
  <c r="O485" i="10"/>
  <c r="P484" i="10"/>
  <c r="O484" i="10"/>
  <c r="P483" i="10"/>
  <c r="O483" i="10"/>
  <c r="P482" i="10"/>
  <c r="O482" i="10"/>
  <c r="P481" i="10"/>
  <c r="O481" i="10"/>
  <c r="P480" i="10"/>
  <c r="P479" i="10"/>
  <c r="P478" i="10"/>
  <c r="O478" i="10"/>
  <c r="P477" i="10"/>
  <c r="O477" i="10"/>
  <c r="P476" i="10"/>
  <c r="O476" i="10"/>
  <c r="P475" i="10"/>
  <c r="O475" i="10"/>
  <c r="P474" i="10"/>
  <c r="O474" i="10"/>
  <c r="P473" i="10"/>
  <c r="O473" i="10"/>
  <c r="P472" i="10"/>
  <c r="P471" i="10"/>
  <c r="P470" i="10"/>
  <c r="P469" i="10"/>
  <c r="O469" i="10"/>
  <c r="P468" i="10"/>
  <c r="O468" i="10"/>
  <c r="P467" i="10"/>
  <c r="O467" i="10"/>
  <c r="P466" i="10"/>
  <c r="O466" i="10"/>
  <c r="P465" i="10"/>
  <c r="O465" i="10"/>
  <c r="P464" i="10"/>
  <c r="P463" i="10"/>
  <c r="P462" i="10"/>
  <c r="P461" i="10"/>
  <c r="O461" i="10"/>
  <c r="P460" i="10"/>
  <c r="O460" i="10"/>
  <c r="P459" i="10"/>
  <c r="O459" i="10"/>
  <c r="P458" i="10"/>
  <c r="O458" i="10"/>
  <c r="P457" i="10"/>
  <c r="O457" i="10"/>
  <c r="P456" i="10"/>
  <c r="O456" i="10"/>
  <c r="P455" i="10"/>
  <c r="O455" i="10"/>
  <c r="P454" i="10"/>
  <c r="O454" i="10"/>
  <c r="P453" i="10"/>
  <c r="O453" i="10"/>
  <c r="P452" i="10"/>
  <c r="O452" i="10"/>
  <c r="P451" i="10"/>
  <c r="O451" i="10"/>
  <c r="P450" i="10"/>
  <c r="O450" i="10"/>
  <c r="P449" i="10"/>
  <c r="O449" i="10"/>
  <c r="P448" i="10"/>
  <c r="O448" i="10"/>
  <c r="P447" i="10"/>
  <c r="O447" i="10"/>
  <c r="P446" i="10"/>
  <c r="O446" i="10"/>
  <c r="P445" i="10"/>
  <c r="O445" i="10"/>
  <c r="P444" i="10"/>
  <c r="O444" i="10"/>
  <c r="P443" i="10"/>
  <c r="O443" i="10"/>
  <c r="P442" i="10"/>
  <c r="O442" i="10"/>
  <c r="P441" i="10"/>
  <c r="O441" i="10"/>
  <c r="P440" i="10"/>
  <c r="O440" i="10"/>
  <c r="P439" i="10"/>
  <c r="O439" i="10"/>
  <c r="P438" i="10"/>
  <c r="P437" i="10"/>
  <c r="P436" i="10"/>
  <c r="P435" i="10"/>
  <c r="O435" i="10"/>
  <c r="P434" i="10"/>
  <c r="O434" i="10"/>
  <c r="P433" i="10"/>
  <c r="O433" i="10"/>
  <c r="P432" i="10"/>
  <c r="O432" i="10"/>
  <c r="P431" i="10"/>
  <c r="O431" i="10"/>
  <c r="P430" i="10"/>
  <c r="P429" i="10"/>
  <c r="P428" i="10"/>
  <c r="P427" i="10"/>
  <c r="O427" i="10"/>
  <c r="P426" i="10"/>
  <c r="O426" i="10"/>
  <c r="P425" i="10"/>
  <c r="O425" i="10"/>
  <c r="P424" i="10"/>
  <c r="O424" i="10"/>
  <c r="P423" i="10"/>
  <c r="O423" i="10"/>
  <c r="P422" i="10"/>
  <c r="O422" i="10"/>
  <c r="P421" i="10"/>
  <c r="P420" i="10"/>
  <c r="P419" i="10"/>
  <c r="P418" i="10"/>
  <c r="O418" i="10"/>
  <c r="P417" i="10"/>
  <c r="O417" i="10"/>
  <c r="P416" i="10"/>
  <c r="O416" i="10"/>
  <c r="P415" i="10"/>
  <c r="O415" i="10"/>
  <c r="P414" i="10"/>
  <c r="O414" i="10"/>
  <c r="P413" i="10"/>
  <c r="O413" i="10"/>
  <c r="P412" i="10"/>
  <c r="P411" i="10"/>
  <c r="P410" i="10"/>
  <c r="O410" i="10"/>
  <c r="P409" i="10"/>
  <c r="O409" i="10"/>
  <c r="P408" i="10"/>
  <c r="O408" i="10"/>
  <c r="P407" i="10"/>
  <c r="O407" i="10"/>
  <c r="P406" i="10"/>
  <c r="O406" i="10"/>
  <c r="P405" i="10"/>
  <c r="O405" i="10"/>
  <c r="P404" i="10"/>
  <c r="P403" i="10"/>
  <c r="P402" i="10"/>
  <c r="P401" i="10"/>
  <c r="O401" i="10"/>
  <c r="P400" i="10"/>
  <c r="O400" i="10"/>
  <c r="P399" i="10"/>
  <c r="O399" i="10"/>
  <c r="P398" i="10"/>
  <c r="O398" i="10"/>
  <c r="P397" i="10"/>
  <c r="O397" i="10"/>
  <c r="P396" i="10"/>
  <c r="P395" i="10"/>
  <c r="P394" i="10"/>
  <c r="P393" i="10"/>
  <c r="O393" i="10"/>
  <c r="P392" i="10"/>
  <c r="O392" i="10"/>
  <c r="P391" i="10"/>
  <c r="O391" i="10"/>
  <c r="P390" i="10"/>
  <c r="O390" i="10"/>
  <c r="P389" i="10"/>
  <c r="O389" i="10"/>
  <c r="P388" i="10"/>
  <c r="O388" i="10"/>
  <c r="P387" i="10"/>
  <c r="P386" i="10"/>
  <c r="P385" i="10"/>
  <c r="P384" i="10"/>
  <c r="O384" i="10"/>
  <c r="P383" i="10"/>
  <c r="O383" i="10"/>
  <c r="P382" i="10"/>
  <c r="O382" i="10"/>
  <c r="P381" i="10"/>
  <c r="O381" i="10"/>
  <c r="P380" i="10"/>
  <c r="O380" i="10"/>
  <c r="P379" i="10"/>
  <c r="P378" i="10"/>
  <c r="P377" i="10"/>
  <c r="O377" i="10"/>
  <c r="P376" i="10"/>
  <c r="O376" i="10"/>
  <c r="P375" i="10"/>
  <c r="O375" i="10"/>
  <c r="P374" i="10"/>
  <c r="O374" i="10"/>
  <c r="P373" i="10"/>
  <c r="O373" i="10"/>
  <c r="P372" i="10"/>
  <c r="O372" i="10"/>
  <c r="P371" i="10"/>
  <c r="O371" i="10"/>
  <c r="P370" i="10"/>
  <c r="P369" i="10"/>
  <c r="P368" i="10"/>
  <c r="P367" i="10"/>
  <c r="O367" i="10"/>
  <c r="P366" i="10"/>
  <c r="O366" i="10"/>
  <c r="P365" i="10"/>
  <c r="O365" i="10"/>
  <c r="P364" i="10"/>
  <c r="O364" i="10"/>
  <c r="P363" i="10"/>
  <c r="O363" i="10"/>
  <c r="P362" i="10"/>
  <c r="P361" i="10"/>
  <c r="P360" i="10"/>
  <c r="O360" i="10"/>
  <c r="P359" i="10"/>
  <c r="O359" i="10"/>
  <c r="P358" i="10"/>
  <c r="O358" i="10"/>
  <c r="P357" i="10"/>
  <c r="O357" i="10"/>
  <c r="P356" i="10"/>
  <c r="O356" i="10"/>
  <c r="P355" i="10"/>
  <c r="O355" i="10"/>
  <c r="P354" i="10"/>
  <c r="O354" i="10"/>
  <c r="P353" i="10"/>
  <c r="P352" i="10"/>
  <c r="P351" i="10"/>
  <c r="P350" i="10"/>
  <c r="O350" i="10"/>
  <c r="P349" i="10"/>
  <c r="O349" i="10"/>
  <c r="P348" i="10"/>
  <c r="O348" i="10"/>
  <c r="P347" i="10"/>
  <c r="O347" i="10"/>
  <c r="P346" i="10"/>
  <c r="O346" i="10"/>
  <c r="P345" i="10"/>
  <c r="P344" i="10"/>
  <c r="P343" i="10"/>
  <c r="O343" i="10"/>
  <c r="P342" i="10"/>
  <c r="O342" i="10"/>
  <c r="P341" i="10"/>
  <c r="O341" i="10"/>
  <c r="P340" i="10"/>
  <c r="O340" i="10"/>
  <c r="P339" i="10"/>
  <c r="O339" i="10"/>
  <c r="P338" i="10"/>
  <c r="O338" i="10"/>
  <c r="P337" i="10"/>
  <c r="O337" i="10"/>
  <c r="P336" i="10"/>
  <c r="O336" i="10"/>
  <c r="P335" i="10"/>
  <c r="O335" i="10"/>
  <c r="P334" i="10"/>
  <c r="O334" i="10"/>
  <c r="P333" i="10"/>
  <c r="O333" i="10"/>
  <c r="P332" i="10"/>
  <c r="O332" i="10"/>
  <c r="P331" i="10"/>
  <c r="O331" i="10"/>
  <c r="P330" i="10"/>
  <c r="O330" i="10"/>
  <c r="P329" i="10"/>
  <c r="O329" i="10"/>
  <c r="P328" i="10"/>
  <c r="P327" i="10"/>
  <c r="P326" i="10"/>
  <c r="O326" i="10"/>
  <c r="P325" i="10"/>
  <c r="O325" i="10"/>
  <c r="P324" i="10"/>
  <c r="O324" i="10"/>
  <c r="P323" i="10"/>
  <c r="O323" i="10"/>
  <c r="P322" i="10"/>
  <c r="O322" i="10"/>
  <c r="P321" i="10"/>
  <c r="O321" i="10"/>
  <c r="P320" i="10"/>
  <c r="O320" i="10"/>
  <c r="P319" i="10"/>
  <c r="P318" i="10"/>
  <c r="P317" i="10"/>
  <c r="P316" i="10"/>
  <c r="O316" i="10"/>
  <c r="P315" i="10"/>
  <c r="O315" i="10"/>
  <c r="P314" i="10"/>
  <c r="O314" i="10"/>
  <c r="P313" i="10"/>
  <c r="O313" i="10"/>
  <c r="P312" i="10"/>
  <c r="O312" i="10"/>
  <c r="P311" i="10"/>
  <c r="P310" i="10"/>
  <c r="P309" i="10"/>
  <c r="P308" i="10"/>
  <c r="O308" i="10"/>
  <c r="P307" i="10"/>
  <c r="O307" i="10"/>
  <c r="P306" i="10"/>
  <c r="O306" i="10"/>
  <c r="P305" i="10"/>
  <c r="O305" i="10"/>
  <c r="P304" i="10"/>
  <c r="O304" i="10"/>
  <c r="P303" i="10"/>
  <c r="O303" i="10"/>
  <c r="P302" i="10"/>
  <c r="O302" i="10"/>
  <c r="P301" i="10"/>
  <c r="O301" i="10"/>
  <c r="P300" i="10"/>
  <c r="O300" i="10"/>
  <c r="P299" i="10"/>
  <c r="O299" i="10"/>
  <c r="P298" i="10"/>
  <c r="O298" i="10"/>
  <c r="P297" i="10"/>
  <c r="O297" i="10"/>
  <c r="P296" i="10"/>
  <c r="O296" i="10"/>
  <c r="P295" i="10"/>
  <c r="O295" i="10"/>
  <c r="P294" i="10"/>
  <c r="O294" i="10"/>
  <c r="P293" i="10"/>
  <c r="O293" i="10"/>
  <c r="P292" i="10"/>
  <c r="O292" i="10"/>
  <c r="P291" i="10"/>
  <c r="O291" i="10"/>
  <c r="P290" i="10"/>
  <c r="O290" i="10"/>
  <c r="P289" i="10"/>
  <c r="O289" i="10"/>
  <c r="P288" i="10"/>
  <c r="O288" i="10"/>
  <c r="P287" i="10"/>
  <c r="O287" i="10"/>
  <c r="P286" i="10"/>
  <c r="O286" i="10"/>
  <c r="P285" i="10"/>
  <c r="P284" i="10"/>
  <c r="P283" i="10"/>
  <c r="P282" i="10"/>
  <c r="O282" i="10"/>
  <c r="P281" i="10"/>
  <c r="O281" i="10"/>
  <c r="P280" i="10"/>
  <c r="O280" i="10"/>
  <c r="P279" i="10"/>
  <c r="O279" i="10"/>
  <c r="P278" i="10"/>
  <c r="O278" i="10"/>
  <c r="P277" i="10"/>
  <c r="P276" i="10"/>
  <c r="P275" i="10"/>
  <c r="P274" i="10"/>
  <c r="O274" i="10"/>
  <c r="P273" i="10"/>
  <c r="O273" i="10"/>
  <c r="P272" i="10"/>
  <c r="O272" i="10"/>
  <c r="P271" i="10"/>
  <c r="O271" i="10"/>
  <c r="P270" i="10"/>
  <c r="O270" i="10"/>
  <c r="P269" i="10"/>
  <c r="O269" i="10"/>
  <c r="P268" i="10"/>
  <c r="P267" i="10"/>
  <c r="P266" i="10"/>
  <c r="P265" i="10"/>
  <c r="O265" i="10"/>
  <c r="P264" i="10"/>
  <c r="O264" i="10"/>
  <c r="P263" i="10"/>
  <c r="O263" i="10"/>
  <c r="P262" i="10"/>
  <c r="O262" i="10"/>
  <c r="P261" i="10"/>
  <c r="O261" i="10"/>
  <c r="P260" i="10"/>
  <c r="P259" i="10"/>
  <c r="P258" i="10"/>
  <c r="P257" i="10"/>
  <c r="O257" i="10"/>
  <c r="P256" i="10"/>
  <c r="O256" i="10"/>
  <c r="P255" i="10"/>
  <c r="O255" i="10"/>
  <c r="P254" i="10"/>
  <c r="O254" i="10"/>
  <c r="P253" i="10"/>
  <c r="O253" i="10"/>
  <c r="P252" i="10"/>
  <c r="O252" i="10"/>
  <c r="P251" i="10"/>
  <c r="P250" i="10"/>
  <c r="P249" i="10"/>
  <c r="P248" i="10"/>
  <c r="O248" i="10"/>
  <c r="P247" i="10"/>
  <c r="O247" i="10"/>
  <c r="P246" i="10"/>
  <c r="O246" i="10"/>
  <c r="P245" i="10"/>
  <c r="O245" i="10"/>
  <c r="P244" i="10"/>
  <c r="O244" i="10"/>
  <c r="P243" i="10"/>
  <c r="P242" i="10"/>
  <c r="P241" i="10"/>
  <c r="P240" i="10"/>
  <c r="O240" i="10"/>
  <c r="P239" i="10"/>
  <c r="O239" i="10"/>
  <c r="P238" i="10"/>
  <c r="P237" i="10"/>
  <c r="P236" i="10"/>
  <c r="P235" i="10"/>
  <c r="O235" i="10"/>
  <c r="P234" i="10"/>
  <c r="O234" i="10"/>
  <c r="P233" i="10"/>
  <c r="P232" i="10"/>
  <c r="P231" i="10"/>
  <c r="P230" i="10"/>
  <c r="O230" i="10"/>
  <c r="P229" i="10"/>
  <c r="O229" i="10"/>
  <c r="P228" i="10"/>
  <c r="P227" i="10"/>
  <c r="P226" i="10"/>
  <c r="P225" i="10"/>
  <c r="O225" i="10"/>
  <c r="P224" i="10"/>
  <c r="O224" i="10"/>
  <c r="P223" i="10"/>
  <c r="P222" i="10"/>
  <c r="P221" i="10"/>
  <c r="P220" i="10"/>
  <c r="O220" i="10"/>
  <c r="P219" i="10"/>
  <c r="O219" i="10"/>
  <c r="P218" i="10"/>
  <c r="P217" i="10"/>
  <c r="P216" i="10"/>
  <c r="P215" i="10"/>
  <c r="O215" i="10"/>
  <c r="P214" i="10"/>
  <c r="O214" i="10"/>
  <c r="P213" i="10"/>
  <c r="O213" i="10"/>
  <c r="P212" i="10"/>
  <c r="O212" i="10"/>
  <c r="P211" i="10"/>
  <c r="O211" i="10"/>
  <c r="P210" i="10"/>
  <c r="O210" i="10"/>
  <c r="P209" i="10"/>
  <c r="O209" i="10"/>
  <c r="P208" i="10"/>
  <c r="P207" i="10"/>
  <c r="P206" i="10"/>
  <c r="P205" i="10"/>
  <c r="O205" i="10"/>
  <c r="P204" i="10"/>
  <c r="O204" i="10"/>
  <c r="P203" i="10"/>
  <c r="P202" i="10"/>
  <c r="O202" i="10"/>
  <c r="P201" i="10"/>
  <c r="P200" i="10"/>
  <c r="O200" i="10"/>
  <c r="P199" i="10"/>
  <c r="O199" i="10"/>
  <c r="P198" i="10"/>
  <c r="P197" i="10"/>
  <c r="O197" i="10"/>
  <c r="P196" i="10"/>
  <c r="P195" i="10"/>
  <c r="O195" i="10"/>
  <c r="P194" i="10"/>
  <c r="O194" i="10"/>
  <c r="P193" i="10"/>
  <c r="P192" i="10"/>
  <c r="P191" i="10"/>
  <c r="P190" i="10"/>
  <c r="O190" i="10"/>
  <c r="P189" i="10"/>
  <c r="O189" i="10"/>
  <c r="P188" i="10"/>
  <c r="O188" i="10"/>
  <c r="P187" i="10"/>
  <c r="P186" i="10"/>
  <c r="P185" i="10"/>
  <c r="O185" i="10"/>
  <c r="P184" i="10"/>
  <c r="O184" i="10"/>
  <c r="P183" i="10"/>
  <c r="O183" i="10"/>
  <c r="P182" i="10"/>
  <c r="P181" i="10"/>
  <c r="P180" i="10"/>
  <c r="O180" i="10"/>
  <c r="P179" i="10"/>
  <c r="O179" i="10"/>
  <c r="P178" i="10"/>
  <c r="O178" i="10"/>
  <c r="P177" i="10"/>
  <c r="P176" i="10"/>
  <c r="P175" i="10"/>
  <c r="O175" i="10"/>
  <c r="P174" i="10"/>
  <c r="O174" i="10"/>
  <c r="P173" i="10"/>
  <c r="O173" i="10"/>
  <c r="P172" i="10"/>
  <c r="O172" i="10"/>
  <c r="P171" i="10"/>
  <c r="O171" i="10"/>
  <c r="P170" i="10"/>
  <c r="O170" i="10"/>
  <c r="P169" i="10"/>
  <c r="O169" i="10"/>
  <c r="P168" i="10"/>
  <c r="O168" i="10"/>
  <c r="P167" i="10"/>
  <c r="O167" i="10"/>
  <c r="P166" i="10"/>
  <c r="O166" i="10"/>
  <c r="P165" i="10"/>
  <c r="O165" i="10"/>
  <c r="P164" i="10"/>
  <c r="O164" i="10"/>
  <c r="P163" i="10"/>
  <c r="O163" i="10"/>
  <c r="P162" i="10"/>
  <c r="O162" i="10"/>
  <c r="P161" i="10"/>
  <c r="O161" i="10"/>
  <c r="P160" i="10"/>
  <c r="O160" i="10"/>
  <c r="P159" i="10"/>
  <c r="O159" i="10"/>
  <c r="P158" i="10"/>
  <c r="O158" i="10"/>
  <c r="P157" i="10"/>
  <c r="O157" i="10"/>
  <c r="P156" i="10"/>
  <c r="O156" i="10"/>
  <c r="P155" i="10"/>
  <c r="O155" i="10"/>
  <c r="P154" i="10"/>
  <c r="O154" i="10"/>
  <c r="P153" i="10"/>
  <c r="O153" i="10"/>
  <c r="P152" i="10"/>
  <c r="O152" i="10"/>
  <c r="P151" i="10"/>
  <c r="O151" i="10"/>
  <c r="P150" i="10"/>
  <c r="O150" i="10"/>
  <c r="P149" i="10"/>
  <c r="O149" i="10"/>
  <c r="P148" i="10"/>
  <c r="O148" i="10"/>
  <c r="P147" i="10"/>
  <c r="O147" i="10"/>
  <c r="P146" i="10"/>
  <c r="O146" i="10"/>
  <c r="P145" i="10"/>
  <c r="O145" i="10"/>
  <c r="P144" i="10"/>
  <c r="O144" i="10"/>
  <c r="P143" i="10"/>
  <c r="O143" i="10"/>
  <c r="P142" i="10"/>
  <c r="O142" i="10"/>
  <c r="P141" i="10"/>
  <c r="O141" i="10"/>
  <c r="P140" i="10"/>
  <c r="O140" i="10"/>
  <c r="P139" i="10"/>
  <c r="O139" i="10"/>
  <c r="P138" i="10"/>
  <c r="O138" i="10"/>
  <c r="P137" i="10"/>
  <c r="P136" i="10"/>
  <c r="P135" i="10"/>
  <c r="O135" i="10"/>
  <c r="P134" i="10"/>
  <c r="O134" i="10"/>
  <c r="P133" i="10"/>
  <c r="O133" i="10"/>
  <c r="P132" i="10"/>
  <c r="P131" i="10"/>
  <c r="P130" i="10"/>
  <c r="O130" i="10"/>
  <c r="P129" i="10"/>
  <c r="O129" i="10"/>
  <c r="P128" i="10"/>
  <c r="P127" i="10"/>
  <c r="P126" i="10"/>
  <c r="P125" i="10"/>
  <c r="O125" i="10"/>
  <c r="P124" i="10"/>
  <c r="O124" i="10"/>
  <c r="P123" i="10"/>
  <c r="P122" i="10"/>
  <c r="P121" i="10"/>
  <c r="P120" i="10"/>
  <c r="O120" i="10"/>
  <c r="P119" i="10"/>
  <c r="O119" i="10"/>
  <c r="P118" i="10"/>
  <c r="P117" i="10"/>
  <c r="O117" i="10"/>
  <c r="P116" i="10"/>
  <c r="O116" i="10"/>
  <c r="P115" i="10"/>
  <c r="O115" i="10"/>
  <c r="P114" i="10"/>
  <c r="O114" i="10"/>
  <c r="P113" i="10"/>
  <c r="O113" i="10"/>
  <c r="P112" i="10"/>
  <c r="O112" i="10"/>
  <c r="P111" i="10"/>
  <c r="O111" i="10"/>
  <c r="P110" i="10"/>
  <c r="O110" i="10"/>
  <c r="P109" i="10"/>
  <c r="O109" i="10"/>
  <c r="P108" i="10"/>
  <c r="P107" i="10"/>
  <c r="P106" i="10"/>
  <c r="P105" i="10"/>
  <c r="O105" i="10"/>
  <c r="P104" i="10"/>
  <c r="O104" i="10"/>
  <c r="P103" i="10"/>
  <c r="P102" i="10"/>
  <c r="P101" i="10"/>
  <c r="P100" i="10"/>
  <c r="O100" i="10"/>
  <c r="P99" i="10"/>
  <c r="O99" i="10"/>
  <c r="P98" i="10"/>
  <c r="O98" i="10"/>
  <c r="P97" i="10"/>
  <c r="O97" i="10"/>
  <c r="P96" i="10"/>
  <c r="O96" i="10"/>
  <c r="P95" i="10"/>
  <c r="O95" i="10"/>
  <c r="P94" i="10"/>
  <c r="O94" i="10"/>
  <c r="P93" i="10"/>
  <c r="O93" i="10"/>
  <c r="P92" i="10"/>
  <c r="O92" i="10"/>
  <c r="P91" i="10"/>
  <c r="O91" i="10"/>
  <c r="P90" i="10"/>
  <c r="O90" i="10"/>
  <c r="P89" i="10"/>
  <c r="O89" i="10"/>
  <c r="P88" i="10"/>
  <c r="O88" i="10"/>
  <c r="P87" i="10"/>
  <c r="O87" i="10"/>
  <c r="P86" i="10"/>
  <c r="O86" i="10"/>
  <c r="P85" i="10"/>
  <c r="O85" i="10"/>
  <c r="P84" i="10"/>
  <c r="O84" i="10"/>
  <c r="P83" i="10"/>
  <c r="O83" i="10"/>
  <c r="P82" i="10"/>
  <c r="O82" i="10"/>
  <c r="P81" i="10"/>
  <c r="O81" i="10"/>
  <c r="P80" i="10"/>
  <c r="O80" i="10"/>
  <c r="P79" i="10"/>
  <c r="O79" i="10"/>
  <c r="P78" i="10"/>
  <c r="O78" i="10"/>
  <c r="P77" i="10"/>
  <c r="O77" i="10"/>
  <c r="P76" i="10"/>
  <c r="O76" i="10"/>
  <c r="P75" i="10"/>
  <c r="O75" i="10"/>
  <c r="P74" i="10"/>
  <c r="O74" i="10"/>
  <c r="P73" i="10"/>
  <c r="O73" i="10"/>
  <c r="P72" i="10"/>
  <c r="O72" i="10"/>
  <c r="P71" i="10"/>
  <c r="O71" i="10"/>
  <c r="P70" i="10"/>
  <c r="O70" i="10"/>
  <c r="P69" i="10"/>
  <c r="O69" i="10"/>
  <c r="P68" i="10"/>
  <c r="O68" i="10"/>
  <c r="P67" i="10"/>
  <c r="O67" i="10"/>
  <c r="P66" i="10"/>
  <c r="O66" i="10"/>
  <c r="P65" i="10"/>
  <c r="O65" i="10"/>
  <c r="P64" i="10"/>
  <c r="O64" i="10"/>
  <c r="P63" i="10"/>
  <c r="O63" i="10"/>
  <c r="P62" i="10"/>
  <c r="O62" i="10"/>
  <c r="P61" i="10"/>
  <c r="O61" i="10"/>
  <c r="P60" i="10"/>
  <c r="O60" i="10"/>
  <c r="P59" i="10"/>
  <c r="O59" i="10"/>
  <c r="P58" i="10"/>
  <c r="O58" i="10"/>
  <c r="P57" i="10"/>
  <c r="O57" i="10"/>
  <c r="P56" i="10"/>
  <c r="O56" i="10"/>
  <c r="P55" i="10"/>
  <c r="O55" i="10"/>
  <c r="P54" i="10"/>
  <c r="O54" i="10"/>
  <c r="P53" i="10"/>
  <c r="O53" i="10"/>
  <c r="P52" i="10"/>
  <c r="O52" i="10"/>
  <c r="P51" i="10"/>
  <c r="O51" i="10"/>
  <c r="P50" i="10"/>
  <c r="O50" i="10"/>
  <c r="P49" i="10"/>
  <c r="O49" i="10"/>
  <c r="P48" i="10"/>
  <c r="O48" i="10"/>
  <c r="P47" i="10"/>
  <c r="O47" i="10"/>
  <c r="P46" i="10"/>
  <c r="O46" i="10"/>
  <c r="P45" i="10"/>
  <c r="O45" i="10"/>
  <c r="P44" i="10"/>
  <c r="O44" i="10"/>
  <c r="P43" i="10"/>
  <c r="O43" i="10"/>
  <c r="X42" i="10"/>
  <c r="P42" i="10"/>
  <c r="O42" i="10"/>
  <c r="X41" i="10"/>
  <c r="P41" i="10"/>
  <c r="O41" i="10"/>
  <c r="P40" i="10"/>
  <c r="O40" i="10"/>
  <c r="P39" i="10"/>
  <c r="O39" i="10"/>
  <c r="P38" i="10"/>
  <c r="O38" i="10"/>
  <c r="P37" i="10"/>
  <c r="O37" i="10"/>
  <c r="X36" i="10"/>
  <c r="P36" i="10"/>
  <c r="O36" i="10"/>
  <c r="X35" i="10"/>
  <c r="P35" i="10"/>
  <c r="O35" i="10"/>
  <c r="X34" i="10"/>
  <c r="P34" i="10"/>
  <c r="O34" i="10"/>
  <c r="P33" i="10"/>
  <c r="O33" i="10"/>
  <c r="P32" i="10"/>
  <c r="O32" i="10"/>
  <c r="P31" i="10"/>
  <c r="O31" i="10"/>
  <c r="P30" i="10"/>
  <c r="O30" i="10"/>
  <c r="P29" i="10"/>
  <c r="O29" i="10"/>
  <c r="P28" i="10"/>
  <c r="O28" i="10"/>
  <c r="P27" i="10"/>
  <c r="O27" i="10"/>
  <c r="P26" i="10"/>
  <c r="O26" i="10"/>
  <c r="P25" i="10"/>
  <c r="O25" i="10"/>
  <c r="P24" i="10"/>
  <c r="O24" i="10"/>
  <c r="P23" i="10"/>
  <c r="O23" i="10"/>
  <c r="P22" i="10"/>
  <c r="O22" i="10"/>
  <c r="P21" i="10"/>
  <c r="O21" i="10"/>
  <c r="P20" i="10"/>
  <c r="O20" i="10"/>
  <c r="P19" i="10"/>
  <c r="O19" i="10"/>
  <c r="P18" i="10"/>
  <c r="O18" i="10"/>
  <c r="P17" i="10"/>
  <c r="O17" i="10"/>
  <c r="X16" i="10"/>
  <c r="P16" i="10"/>
  <c r="O16" i="10"/>
  <c r="X15" i="10"/>
  <c r="H1994" i="10" s="1"/>
  <c r="P15" i="10"/>
  <c r="O15" i="10"/>
  <c r="X14" i="10"/>
  <c r="H1993" i="10" s="1"/>
  <c r="P14" i="10"/>
  <c r="O14" i="10"/>
  <c r="P13" i="10"/>
  <c r="O13" i="10"/>
  <c r="P12" i="10"/>
  <c r="O12" i="10"/>
  <c r="P11" i="10"/>
  <c r="O11" i="10"/>
  <c r="P10" i="10"/>
  <c r="O10" i="10"/>
  <c r="P9" i="10"/>
  <c r="O9" i="10"/>
  <c r="P8" i="10"/>
  <c r="O8" i="10"/>
  <c r="P7" i="10"/>
  <c r="O7" i="10"/>
  <c r="P6" i="10"/>
  <c r="O6" i="10"/>
  <c r="B1382" i="6"/>
  <c r="F1381" i="6"/>
  <c r="E1381" i="6"/>
  <c r="B1381" i="6"/>
  <c r="F1380" i="6"/>
  <c r="E1380" i="6"/>
  <c r="B1380" i="6"/>
  <c r="F1379" i="6"/>
  <c r="E1379" i="6"/>
  <c r="B1379" i="6"/>
  <c r="F1378" i="6"/>
  <c r="E1378" i="6"/>
  <c r="B1378" i="6"/>
  <c r="F1377" i="6"/>
  <c r="E1377" i="6"/>
  <c r="B1377" i="6"/>
  <c r="F1376" i="6"/>
  <c r="E1376" i="6"/>
  <c r="B1376" i="6"/>
  <c r="F1375" i="6"/>
  <c r="E1375" i="6"/>
  <c r="B1375" i="6"/>
  <c r="F1374" i="6"/>
  <c r="E1374" i="6"/>
  <c r="B1374" i="6"/>
  <c r="F1373" i="6"/>
  <c r="E1373" i="6"/>
  <c r="B1373" i="6"/>
  <c r="F1372" i="6"/>
  <c r="E1372" i="6"/>
  <c r="B1372" i="6"/>
  <c r="F1371" i="6"/>
  <c r="E1371" i="6"/>
  <c r="B1371" i="6"/>
  <c r="F1370" i="6"/>
  <c r="E1370" i="6"/>
  <c r="B1370" i="6"/>
  <c r="F1369" i="6"/>
  <c r="E1369" i="6"/>
  <c r="B1369" i="6"/>
  <c r="F1368" i="6"/>
  <c r="E1368" i="6"/>
  <c r="B1368" i="6"/>
  <c r="F1367" i="6"/>
  <c r="E1367" i="6"/>
  <c r="B1367" i="6"/>
  <c r="F1366" i="6"/>
  <c r="E1366" i="6"/>
  <c r="B1366" i="6"/>
  <c r="F1365" i="6"/>
  <c r="E1365" i="6"/>
  <c r="B1365" i="6"/>
  <c r="F1364" i="6"/>
  <c r="E1364" i="6"/>
  <c r="B1364" i="6"/>
  <c r="F1363" i="6"/>
  <c r="E1363" i="6"/>
  <c r="B1363" i="6"/>
  <c r="F1362" i="6"/>
  <c r="E1362" i="6"/>
  <c r="B1362" i="6"/>
  <c r="F1361" i="6"/>
  <c r="E1361" i="6"/>
  <c r="B1361" i="6"/>
  <c r="F1360" i="6"/>
  <c r="E1360" i="6"/>
  <c r="B1360" i="6"/>
  <c r="F1359" i="6"/>
  <c r="E1359" i="6"/>
  <c r="B1359" i="6"/>
  <c r="F1358" i="6"/>
  <c r="E1358" i="6"/>
  <c r="B1358" i="6"/>
  <c r="F1357" i="6"/>
  <c r="E1357" i="6"/>
  <c r="B1357" i="6"/>
  <c r="F1356" i="6"/>
  <c r="E1356" i="6"/>
  <c r="B1356" i="6"/>
  <c r="F1355" i="6"/>
  <c r="E1355" i="6"/>
  <c r="B1355" i="6"/>
  <c r="F1354" i="6"/>
  <c r="E1354" i="6"/>
  <c r="B1354" i="6"/>
  <c r="F1353" i="6"/>
  <c r="E1353" i="6"/>
  <c r="B1353" i="6"/>
  <c r="F1352" i="6"/>
  <c r="E1352" i="6"/>
  <c r="B1352" i="6"/>
  <c r="F1351" i="6"/>
  <c r="E1351" i="6"/>
  <c r="B1351" i="6"/>
  <c r="F1350" i="6"/>
  <c r="E1350" i="6"/>
  <c r="B1350" i="6"/>
  <c r="F1349" i="6"/>
  <c r="E1349" i="6"/>
  <c r="B1349" i="6"/>
  <c r="F1348" i="6"/>
  <c r="E1348" i="6"/>
  <c r="B1348" i="6"/>
  <c r="F1347" i="6"/>
  <c r="E1347" i="6"/>
  <c r="B1347" i="6"/>
  <c r="F1346" i="6"/>
  <c r="E1346" i="6"/>
  <c r="B1346" i="6"/>
  <c r="F1345" i="6"/>
  <c r="E1345" i="6"/>
  <c r="B1345" i="6"/>
  <c r="F1344" i="6"/>
  <c r="E1344" i="6"/>
  <c r="B1344" i="6"/>
  <c r="F1343" i="6"/>
  <c r="E1343" i="6"/>
  <c r="B1343" i="6"/>
  <c r="F1342" i="6"/>
  <c r="E1342" i="6"/>
  <c r="B1342" i="6"/>
  <c r="F1341" i="6"/>
  <c r="E1341" i="6"/>
  <c r="B1341" i="6"/>
  <c r="F1340" i="6"/>
  <c r="E1340" i="6"/>
  <c r="B1340" i="6"/>
  <c r="F1339" i="6"/>
  <c r="E1339" i="6"/>
  <c r="B1339" i="6"/>
  <c r="F1338" i="6"/>
  <c r="E1338" i="6"/>
  <c r="B1338" i="6"/>
  <c r="F1337" i="6"/>
  <c r="E1337" i="6"/>
  <c r="B1337" i="6"/>
  <c r="F1336" i="6"/>
  <c r="E1336" i="6"/>
  <c r="B1336" i="6"/>
  <c r="F1335" i="6"/>
  <c r="E1335" i="6"/>
  <c r="B1335" i="6"/>
  <c r="F1334" i="6"/>
  <c r="E1334" i="6"/>
  <c r="B1334" i="6"/>
  <c r="F1333" i="6"/>
  <c r="E1333" i="6"/>
  <c r="B1333" i="6"/>
  <c r="F1332" i="6"/>
  <c r="E1332" i="6"/>
  <c r="B1332" i="6"/>
  <c r="F1331" i="6"/>
  <c r="E1331" i="6"/>
  <c r="B1331" i="6"/>
  <c r="F1330" i="6"/>
  <c r="E1330" i="6"/>
  <c r="B1330" i="6"/>
  <c r="F1329" i="6"/>
  <c r="E1329" i="6"/>
  <c r="B1329" i="6"/>
  <c r="F1328" i="6"/>
  <c r="E1328" i="6"/>
  <c r="B1328" i="6"/>
  <c r="F1327" i="6"/>
  <c r="E1327" i="6"/>
  <c r="B1327" i="6"/>
  <c r="F1326" i="6"/>
  <c r="E1326" i="6"/>
  <c r="B1326" i="6"/>
  <c r="F1325" i="6"/>
  <c r="E1325" i="6"/>
  <c r="B1325" i="6"/>
  <c r="F1324" i="6"/>
  <c r="E1324" i="6"/>
  <c r="B1324" i="6"/>
  <c r="F1323" i="6"/>
  <c r="E1323" i="6"/>
  <c r="B1323" i="6"/>
  <c r="F1322" i="6"/>
  <c r="E1322" i="6"/>
  <c r="B1322" i="6"/>
  <c r="F1321" i="6"/>
  <c r="E1321" i="6"/>
  <c r="B1321" i="6"/>
  <c r="F1320" i="6"/>
  <c r="E1320" i="6"/>
  <c r="B1320" i="6"/>
  <c r="F1319" i="6"/>
  <c r="E1319" i="6"/>
  <c r="B1319" i="6"/>
  <c r="F1318" i="6"/>
  <c r="E1318" i="6"/>
  <c r="B1318" i="6"/>
  <c r="F1317" i="6"/>
  <c r="E1317" i="6"/>
  <c r="B1317" i="6"/>
  <c r="F1316" i="6"/>
  <c r="E1316" i="6"/>
  <c r="B1316" i="6"/>
  <c r="F1315" i="6"/>
  <c r="E1315" i="6"/>
  <c r="B1315" i="6"/>
  <c r="F1314" i="6"/>
  <c r="E1314" i="6"/>
  <c r="B1314" i="6"/>
  <c r="F1313" i="6"/>
  <c r="E1313" i="6"/>
  <c r="B1313" i="6"/>
  <c r="F1312" i="6"/>
  <c r="E1312" i="6"/>
  <c r="B1312" i="6"/>
  <c r="F1311" i="6"/>
  <c r="E1311" i="6"/>
  <c r="B1311" i="6"/>
  <c r="F1310" i="6"/>
  <c r="E1310" i="6"/>
  <c r="B1310" i="6"/>
  <c r="F1309" i="6"/>
  <c r="E1309" i="6"/>
  <c r="B1309" i="6"/>
  <c r="F1308" i="6"/>
  <c r="E1308" i="6"/>
  <c r="B1308" i="6"/>
  <c r="F1307" i="6"/>
  <c r="E1307" i="6"/>
  <c r="B1307" i="6"/>
  <c r="F1306" i="6"/>
  <c r="E1306" i="6"/>
  <c r="B1306" i="6"/>
  <c r="F1305" i="6"/>
  <c r="E1305" i="6"/>
  <c r="B1305" i="6"/>
  <c r="F1304" i="6"/>
  <c r="E1304" i="6"/>
  <c r="B1304" i="6"/>
  <c r="F1303" i="6"/>
  <c r="E1303" i="6"/>
  <c r="B1303" i="6"/>
  <c r="F1302" i="6"/>
  <c r="E1302" i="6"/>
  <c r="B1302" i="6"/>
  <c r="F1301" i="6"/>
  <c r="E1301" i="6"/>
  <c r="B1301" i="6"/>
  <c r="F1300" i="6"/>
  <c r="E1300" i="6"/>
  <c r="B1300" i="6"/>
  <c r="F1299" i="6"/>
  <c r="E1299" i="6"/>
  <c r="B1299" i="6"/>
  <c r="F1298" i="6"/>
  <c r="E1298" i="6"/>
  <c r="B1298" i="6"/>
  <c r="F1297" i="6"/>
  <c r="E1297" i="6"/>
  <c r="B1297" i="6"/>
  <c r="F1296" i="6"/>
  <c r="E1296" i="6"/>
  <c r="B1296" i="6"/>
  <c r="F1295" i="6"/>
  <c r="E1295" i="6"/>
  <c r="B1295" i="6"/>
  <c r="F1294" i="6"/>
  <c r="E1294" i="6"/>
  <c r="B1294" i="6"/>
  <c r="F1293" i="6"/>
  <c r="E1293" i="6"/>
  <c r="B1293" i="6"/>
  <c r="F1292" i="6"/>
  <c r="E1292" i="6"/>
  <c r="B1292" i="6"/>
  <c r="F1291" i="6"/>
  <c r="E1291" i="6"/>
  <c r="B1291" i="6"/>
  <c r="F1290" i="6"/>
  <c r="E1290" i="6"/>
  <c r="B1290" i="6"/>
  <c r="F1289" i="6"/>
  <c r="E1289" i="6"/>
  <c r="B1289" i="6"/>
  <c r="F1288" i="6"/>
  <c r="E1288" i="6"/>
  <c r="B1288" i="6"/>
  <c r="F1287" i="6"/>
  <c r="E1287" i="6"/>
  <c r="B1287" i="6"/>
  <c r="F1286" i="6"/>
  <c r="E1286" i="6"/>
  <c r="B1286" i="6"/>
  <c r="F1285" i="6"/>
  <c r="E1285" i="6"/>
  <c r="B1285" i="6"/>
  <c r="F1284" i="6"/>
  <c r="E1284" i="6"/>
  <c r="B1284" i="6"/>
  <c r="F1283" i="6"/>
  <c r="E1283" i="6"/>
  <c r="B1283" i="6"/>
  <c r="F1282" i="6"/>
  <c r="E1282" i="6"/>
  <c r="B1282" i="6"/>
  <c r="F1281" i="6"/>
  <c r="E1281" i="6"/>
  <c r="B1281" i="6"/>
  <c r="F1280" i="6"/>
  <c r="E1280" i="6"/>
  <c r="B1280" i="6"/>
  <c r="F1279" i="6"/>
  <c r="E1279" i="6"/>
  <c r="B1279" i="6"/>
  <c r="F1278" i="6"/>
  <c r="E1278" i="6"/>
  <c r="B1278" i="6"/>
  <c r="F1277" i="6"/>
  <c r="E1277" i="6"/>
  <c r="B1277" i="6"/>
  <c r="F1276" i="6"/>
  <c r="E1276" i="6"/>
  <c r="B1276" i="6"/>
  <c r="F1275" i="6"/>
  <c r="E1275" i="6"/>
  <c r="B1275" i="6"/>
  <c r="F1274" i="6"/>
  <c r="E1274" i="6"/>
  <c r="B1274" i="6"/>
  <c r="F1273" i="6"/>
  <c r="E1273" i="6"/>
  <c r="B1273" i="6"/>
  <c r="F1272" i="6"/>
  <c r="E1272" i="6"/>
  <c r="B1272" i="6"/>
  <c r="F1271" i="6"/>
  <c r="E1271" i="6"/>
  <c r="B1271" i="6"/>
  <c r="F1270" i="6"/>
  <c r="E1270" i="6"/>
  <c r="B1270" i="6"/>
  <c r="F1269" i="6"/>
  <c r="E1269" i="6"/>
  <c r="B1269" i="6"/>
  <c r="F1268" i="6"/>
  <c r="E1268" i="6"/>
  <c r="B1268" i="6"/>
  <c r="F1267" i="6"/>
  <c r="E1267" i="6"/>
  <c r="B1267" i="6"/>
  <c r="F1266" i="6"/>
  <c r="E1266" i="6"/>
  <c r="B1266" i="6"/>
  <c r="F1265" i="6"/>
  <c r="E1265" i="6"/>
  <c r="B1265" i="6"/>
  <c r="F1264" i="6"/>
  <c r="E1264" i="6"/>
  <c r="B1264" i="6"/>
  <c r="F1263" i="6"/>
  <c r="E1263" i="6"/>
  <c r="B1263" i="6"/>
  <c r="F1262" i="6"/>
  <c r="E1262" i="6"/>
  <c r="B1262" i="6"/>
  <c r="F1261" i="6"/>
  <c r="E1261" i="6"/>
  <c r="B1261" i="6"/>
  <c r="F1260" i="6"/>
  <c r="E1260" i="6"/>
  <c r="B1260" i="6"/>
  <c r="F1259" i="6"/>
  <c r="E1259" i="6"/>
  <c r="B1259" i="6"/>
  <c r="F1258" i="6"/>
  <c r="E1258" i="6"/>
  <c r="B1258" i="6"/>
  <c r="F1257" i="6"/>
  <c r="E1257" i="6"/>
  <c r="B1257" i="6"/>
  <c r="F1256" i="6"/>
  <c r="E1256" i="6"/>
  <c r="B1256" i="6"/>
  <c r="F1255" i="6"/>
  <c r="E1255" i="6"/>
  <c r="B1255" i="6"/>
  <c r="F1254" i="6"/>
  <c r="E1254" i="6"/>
  <c r="B1254" i="6"/>
  <c r="F1253" i="6"/>
  <c r="E1253" i="6"/>
  <c r="B1253" i="6"/>
  <c r="F1252" i="6"/>
  <c r="E1252" i="6"/>
  <c r="B1252" i="6"/>
  <c r="F1251" i="6"/>
  <c r="E1251" i="6"/>
  <c r="B1251" i="6"/>
  <c r="F1250" i="6"/>
  <c r="E1250" i="6"/>
  <c r="B1250" i="6"/>
  <c r="F1249" i="6"/>
  <c r="E1249" i="6"/>
  <c r="B1249" i="6"/>
  <c r="F1248" i="6"/>
  <c r="E1248" i="6"/>
  <c r="B1248" i="6"/>
  <c r="F1247" i="6"/>
  <c r="E1247" i="6"/>
  <c r="B1247" i="6"/>
  <c r="F1246" i="6"/>
  <c r="E1246" i="6"/>
  <c r="B1246" i="6"/>
  <c r="F1245" i="6"/>
  <c r="E1245" i="6"/>
  <c r="B1245" i="6"/>
  <c r="F1244" i="6"/>
  <c r="E1244" i="6"/>
  <c r="B1244" i="6"/>
  <c r="F1243" i="6"/>
  <c r="E1243" i="6"/>
  <c r="B1243" i="6"/>
  <c r="F1242" i="6"/>
  <c r="E1242" i="6"/>
  <c r="B1242" i="6"/>
  <c r="F1241" i="6"/>
  <c r="E1241" i="6"/>
  <c r="B1241" i="6"/>
  <c r="F1240" i="6"/>
  <c r="E1240" i="6"/>
  <c r="B1240" i="6"/>
  <c r="F1239" i="6"/>
  <c r="E1239" i="6"/>
  <c r="B1239" i="6"/>
  <c r="F1238" i="6"/>
  <c r="E1238" i="6"/>
  <c r="B1238" i="6"/>
  <c r="F1237" i="6"/>
  <c r="E1237" i="6"/>
  <c r="B1237" i="6"/>
  <c r="F1236" i="6"/>
  <c r="E1236" i="6"/>
  <c r="B1236" i="6"/>
  <c r="F1235" i="6"/>
  <c r="E1235" i="6"/>
  <c r="B1235" i="6"/>
  <c r="F1234" i="6"/>
  <c r="E1234" i="6"/>
  <c r="B1234" i="6"/>
  <c r="F1233" i="6"/>
  <c r="E1233" i="6"/>
  <c r="B1233" i="6"/>
  <c r="F1232" i="6"/>
  <c r="E1232" i="6"/>
  <c r="B1232" i="6"/>
  <c r="F1231" i="6"/>
  <c r="E1231" i="6"/>
  <c r="B1231" i="6"/>
  <c r="F1230" i="6"/>
  <c r="E1230" i="6"/>
  <c r="B1230" i="6"/>
  <c r="F1229" i="6"/>
  <c r="E1229" i="6"/>
  <c r="B1229" i="6"/>
  <c r="F1228" i="6"/>
  <c r="E1228" i="6"/>
  <c r="B1228" i="6"/>
  <c r="F1227" i="6"/>
  <c r="E1227" i="6"/>
  <c r="B1227" i="6"/>
  <c r="F1226" i="6"/>
  <c r="E1226" i="6"/>
  <c r="B1226" i="6"/>
  <c r="F1225" i="6"/>
  <c r="E1225" i="6"/>
  <c r="B1225" i="6"/>
  <c r="F1224" i="6"/>
  <c r="E1224" i="6"/>
  <c r="B1224" i="6"/>
  <c r="F1223" i="6"/>
  <c r="E1223" i="6"/>
  <c r="B1223" i="6"/>
  <c r="F1222" i="6"/>
  <c r="E1222" i="6"/>
  <c r="B1222" i="6"/>
  <c r="F1221" i="6"/>
  <c r="E1221" i="6"/>
  <c r="B1221" i="6"/>
  <c r="F1220" i="6"/>
  <c r="E1220" i="6"/>
  <c r="B1220" i="6"/>
  <c r="F1219" i="6"/>
  <c r="E1219" i="6"/>
  <c r="B1219" i="6"/>
  <c r="F1218" i="6"/>
  <c r="E1218" i="6"/>
  <c r="B1218" i="6"/>
  <c r="F1217" i="6"/>
  <c r="E1217" i="6"/>
  <c r="B1217" i="6"/>
  <c r="F1216" i="6"/>
  <c r="E1216" i="6"/>
  <c r="B1216" i="6"/>
  <c r="F1215" i="6"/>
  <c r="E1215" i="6"/>
  <c r="B1215" i="6"/>
  <c r="F1214" i="6"/>
  <c r="E1214" i="6"/>
  <c r="B1214" i="6"/>
  <c r="F1213" i="6"/>
  <c r="E1213" i="6"/>
  <c r="B1213" i="6"/>
  <c r="F1212" i="6"/>
  <c r="E1212" i="6"/>
  <c r="B1212" i="6"/>
  <c r="F1211" i="6"/>
  <c r="E1211" i="6"/>
  <c r="B1211" i="6"/>
  <c r="F1210" i="6"/>
  <c r="E1210" i="6"/>
  <c r="B1210" i="6"/>
  <c r="F1209" i="6"/>
  <c r="E1209" i="6"/>
  <c r="B1209" i="6"/>
  <c r="F1208" i="6"/>
  <c r="E1208" i="6"/>
  <c r="B1208" i="6"/>
  <c r="F1207" i="6"/>
  <c r="E1207" i="6"/>
  <c r="B1207" i="6"/>
  <c r="F1206" i="6"/>
  <c r="E1206" i="6"/>
  <c r="B1206" i="6"/>
  <c r="F1205" i="6"/>
  <c r="E1205" i="6"/>
  <c r="B1205" i="6"/>
  <c r="F1204" i="6"/>
  <c r="E1204" i="6"/>
  <c r="B1204" i="6"/>
  <c r="F1203" i="6"/>
  <c r="E1203" i="6"/>
  <c r="B1203" i="6"/>
  <c r="F1202" i="6"/>
  <c r="E1202" i="6"/>
  <c r="B1202" i="6"/>
  <c r="F1201" i="6"/>
  <c r="E1201" i="6"/>
  <c r="B1201" i="6"/>
  <c r="F1200" i="6"/>
  <c r="E1200" i="6"/>
  <c r="B1200" i="6"/>
  <c r="F1199" i="6"/>
  <c r="E1199" i="6"/>
  <c r="B1199" i="6"/>
  <c r="F1198" i="6"/>
  <c r="E1198" i="6"/>
  <c r="B1198" i="6"/>
  <c r="F1197" i="6"/>
  <c r="E1197" i="6"/>
  <c r="B1197" i="6"/>
  <c r="F1196" i="6"/>
  <c r="E1196" i="6"/>
  <c r="B1196" i="6"/>
  <c r="F1195" i="6"/>
  <c r="E1195" i="6"/>
  <c r="B1195" i="6"/>
  <c r="F1194" i="6"/>
  <c r="E1194" i="6"/>
  <c r="B1194" i="6"/>
  <c r="F1193" i="6"/>
  <c r="E1193" i="6"/>
  <c r="B1193" i="6"/>
  <c r="F1192" i="6"/>
  <c r="E1192" i="6"/>
  <c r="B1192" i="6"/>
  <c r="F1191" i="6"/>
  <c r="E1191" i="6"/>
  <c r="B1191" i="6"/>
  <c r="F1190" i="6"/>
  <c r="E1190" i="6"/>
  <c r="B1190" i="6"/>
  <c r="F1189" i="6"/>
  <c r="E1189" i="6"/>
  <c r="B1189" i="6"/>
  <c r="F1188" i="6"/>
  <c r="E1188" i="6"/>
  <c r="B1188" i="6"/>
  <c r="F1187" i="6"/>
  <c r="E1187" i="6"/>
  <c r="B1187" i="6"/>
  <c r="F1186" i="6"/>
  <c r="E1186" i="6"/>
  <c r="B1186" i="6"/>
  <c r="F1185" i="6"/>
  <c r="E1185" i="6"/>
  <c r="B1185" i="6"/>
  <c r="F1184" i="6"/>
  <c r="E1184" i="6"/>
  <c r="B1184" i="6"/>
  <c r="F1183" i="6"/>
  <c r="E1183" i="6"/>
  <c r="B1183" i="6"/>
  <c r="F1182" i="6"/>
  <c r="E1182" i="6"/>
  <c r="B1182" i="6"/>
  <c r="F1181" i="6"/>
  <c r="E1181" i="6"/>
  <c r="B1181" i="6"/>
  <c r="F1180" i="6"/>
  <c r="E1180" i="6"/>
  <c r="B1180" i="6"/>
  <c r="F1179" i="6"/>
  <c r="E1179" i="6"/>
  <c r="B1179" i="6"/>
  <c r="F1178" i="6"/>
  <c r="E1178" i="6"/>
  <c r="B1178" i="6"/>
  <c r="F1177" i="6"/>
  <c r="E1177" i="6"/>
  <c r="B1177" i="6"/>
  <c r="F1176" i="6"/>
  <c r="E1176" i="6"/>
  <c r="B1176" i="6"/>
  <c r="F1175" i="6"/>
  <c r="E1175" i="6"/>
  <c r="B1175" i="6"/>
  <c r="F1174" i="6"/>
  <c r="E1174" i="6"/>
  <c r="B1174" i="6"/>
  <c r="F1173" i="6"/>
  <c r="E1173" i="6"/>
  <c r="B1173" i="6"/>
  <c r="F1172" i="6"/>
  <c r="E1172" i="6"/>
  <c r="B1172" i="6"/>
  <c r="F1171" i="6"/>
  <c r="E1171" i="6"/>
  <c r="B1171" i="6"/>
  <c r="F1170" i="6"/>
  <c r="E1170" i="6"/>
  <c r="B1170" i="6"/>
  <c r="F1169" i="6"/>
  <c r="E1169" i="6"/>
  <c r="B1169" i="6"/>
  <c r="F1168" i="6"/>
  <c r="E1168" i="6"/>
  <c r="B1168" i="6"/>
  <c r="F1167" i="6"/>
  <c r="E1167" i="6"/>
  <c r="B1167" i="6"/>
  <c r="F1166" i="6"/>
  <c r="E1166" i="6"/>
  <c r="B1166" i="6"/>
  <c r="F1165" i="6"/>
  <c r="E1165" i="6"/>
  <c r="B1165" i="6"/>
  <c r="F1164" i="6"/>
  <c r="E1164" i="6"/>
  <c r="B1164" i="6"/>
  <c r="F1163" i="6"/>
  <c r="E1163" i="6"/>
  <c r="B1163" i="6"/>
  <c r="F1162" i="6"/>
  <c r="E1162" i="6"/>
  <c r="B1162" i="6"/>
  <c r="F1161" i="6"/>
  <c r="E1161" i="6"/>
  <c r="B1161" i="6"/>
  <c r="F1160" i="6"/>
  <c r="E1160" i="6"/>
  <c r="B1160" i="6"/>
  <c r="F1159" i="6"/>
  <c r="E1159" i="6"/>
  <c r="B1159" i="6"/>
  <c r="F1158" i="6"/>
  <c r="E1158" i="6"/>
  <c r="B1158" i="6"/>
  <c r="F1157" i="6"/>
  <c r="E1157" i="6"/>
  <c r="B1157" i="6"/>
  <c r="F1156" i="6"/>
  <c r="E1156" i="6"/>
  <c r="B1156" i="6"/>
  <c r="F1155" i="6"/>
  <c r="E1155" i="6"/>
  <c r="B1155" i="6"/>
  <c r="F1154" i="6"/>
  <c r="E1154" i="6"/>
  <c r="B1154" i="6"/>
  <c r="F1153" i="6"/>
  <c r="E1153" i="6"/>
  <c r="B1153" i="6"/>
  <c r="F1152" i="6"/>
  <c r="E1152" i="6"/>
  <c r="B1152" i="6"/>
  <c r="F1151" i="6"/>
  <c r="E1151" i="6"/>
  <c r="B1151" i="6"/>
  <c r="F1150" i="6"/>
  <c r="E1150" i="6"/>
  <c r="B1150" i="6"/>
  <c r="F1149" i="6"/>
  <c r="E1149" i="6"/>
  <c r="B1149" i="6"/>
  <c r="F1148" i="6"/>
  <c r="E1148" i="6"/>
  <c r="B1148" i="6"/>
  <c r="F1147" i="6"/>
  <c r="E1147" i="6"/>
  <c r="B1147" i="6"/>
  <c r="F1146" i="6"/>
  <c r="E1146" i="6"/>
  <c r="B1146" i="6"/>
  <c r="F1145" i="6"/>
  <c r="E1145" i="6"/>
  <c r="B1145" i="6"/>
  <c r="F1144" i="6"/>
  <c r="E1144" i="6"/>
  <c r="B1144" i="6"/>
  <c r="F1143" i="6"/>
  <c r="E1143" i="6"/>
  <c r="B1143" i="6"/>
  <c r="F1142" i="6"/>
  <c r="E1142" i="6"/>
  <c r="B1142" i="6"/>
  <c r="F1141" i="6"/>
  <c r="E1141" i="6"/>
  <c r="B1141" i="6"/>
  <c r="F1140" i="6"/>
  <c r="E1140" i="6"/>
  <c r="B1140" i="6"/>
  <c r="K1139" i="6"/>
  <c r="F1139" i="6"/>
  <c r="E1139" i="6"/>
  <c r="B1139" i="6"/>
  <c r="F1138" i="6"/>
  <c r="E1138" i="6"/>
  <c r="B1138" i="6"/>
  <c r="F1137" i="6"/>
  <c r="E1137" i="6"/>
  <c r="B1137" i="6"/>
  <c r="F1136" i="6"/>
  <c r="E1136" i="6"/>
  <c r="B1136" i="6"/>
  <c r="F1135" i="6"/>
  <c r="E1135" i="6"/>
  <c r="B1135" i="6"/>
  <c r="F1134" i="6"/>
  <c r="E1134" i="6"/>
  <c r="B1134" i="6"/>
  <c r="F1133" i="6"/>
  <c r="E1133" i="6"/>
  <c r="B1133" i="6"/>
  <c r="F1132" i="6"/>
  <c r="E1132" i="6"/>
  <c r="B1132" i="6"/>
  <c r="F1131" i="6"/>
  <c r="E1131" i="6"/>
  <c r="B1131" i="6"/>
  <c r="F1130" i="6"/>
  <c r="E1130" i="6"/>
  <c r="B1130" i="6"/>
  <c r="F1129" i="6"/>
  <c r="E1129" i="6"/>
  <c r="B1129" i="6"/>
  <c r="F1128" i="6"/>
  <c r="E1128" i="6"/>
  <c r="B1128" i="6"/>
  <c r="F1127" i="6"/>
  <c r="E1127" i="6"/>
  <c r="B1127" i="6"/>
  <c r="F1126" i="6"/>
  <c r="E1126" i="6"/>
  <c r="B1126" i="6"/>
  <c r="F1125" i="6"/>
  <c r="E1125" i="6"/>
  <c r="B1125" i="6"/>
  <c r="F1124" i="6"/>
  <c r="E1124" i="6"/>
  <c r="B1124" i="6"/>
  <c r="F1123" i="6"/>
  <c r="E1123" i="6"/>
  <c r="B1123" i="6"/>
  <c r="F1122" i="6"/>
  <c r="E1122" i="6"/>
  <c r="B1122" i="6"/>
  <c r="F1121" i="6"/>
  <c r="E1121" i="6"/>
  <c r="B1121" i="6"/>
  <c r="F1120" i="6"/>
  <c r="E1120" i="6"/>
  <c r="B1120" i="6"/>
  <c r="F1119" i="6"/>
  <c r="E1119" i="6"/>
  <c r="B1119" i="6"/>
  <c r="F1118" i="6"/>
  <c r="E1118" i="6"/>
  <c r="B1118" i="6"/>
  <c r="F1117" i="6"/>
  <c r="E1117" i="6"/>
  <c r="B1117" i="6"/>
  <c r="F1116" i="6"/>
  <c r="E1116" i="6"/>
  <c r="B1116" i="6"/>
  <c r="F1115" i="6"/>
  <c r="E1115" i="6"/>
  <c r="B1115" i="6"/>
  <c r="F1114" i="6"/>
  <c r="E1114" i="6"/>
  <c r="B1114" i="6"/>
  <c r="F1113" i="6"/>
  <c r="E1113" i="6"/>
  <c r="B1113" i="6"/>
  <c r="F1112" i="6"/>
  <c r="E1112" i="6"/>
  <c r="B1112" i="6"/>
  <c r="F1111" i="6"/>
  <c r="E1111" i="6"/>
  <c r="B1111" i="6"/>
  <c r="F1110" i="6"/>
  <c r="E1110" i="6"/>
  <c r="B1110" i="6"/>
  <c r="F1109" i="6"/>
  <c r="E1109" i="6"/>
  <c r="B1109" i="6"/>
  <c r="F1108" i="6"/>
  <c r="E1108" i="6"/>
  <c r="B1108" i="6"/>
  <c r="F1107" i="6"/>
  <c r="E1107" i="6"/>
  <c r="B1107" i="6"/>
  <c r="F1106" i="6"/>
  <c r="E1106" i="6"/>
  <c r="B1106" i="6"/>
  <c r="F1105" i="6"/>
  <c r="E1105" i="6"/>
  <c r="B1105" i="6"/>
  <c r="F1104" i="6"/>
  <c r="E1104" i="6"/>
  <c r="B1104" i="6"/>
  <c r="F1103" i="6"/>
  <c r="E1103" i="6"/>
  <c r="B1103" i="6"/>
  <c r="F1102" i="6"/>
  <c r="E1102" i="6"/>
  <c r="B1102" i="6"/>
  <c r="F1101" i="6"/>
  <c r="E1101" i="6"/>
  <c r="B1101" i="6"/>
  <c r="F1100" i="6"/>
  <c r="E1100" i="6"/>
  <c r="B1100" i="6"/>
  <c r="F1099" i="6"/>
  <c r="E1099" i="6"/>
  <c r="B1099" i="6"/>
  <c r="F1098" i="6"/>
  <c r="E1098" i="6"/>
  <c r="B1098" i="6"/>
  <c r="F1097" i="6"/>
  <c r="E1097" i="6"/>
  <c r="B1097" i="6"/>
  <c r="F1096" i="6"/>
  <c r="E1096" i="6"/>
  <c r="B1096" i="6"/>
  <c r="F1095" i="6"/>
  <c r="E1095" i="6"/>
  <c r="B1095" i="6"/>
  <c r="F1094" i="6"/>
  <c r="E1094" i="6"/>
  <c r="B1094" i="6"/>
  <c r="F1093" i="6"/>
  <c r="E1093" i="6"/>
  <c r="B1093" i="6"/>
  <c r="F1092" i="6"/>
  <c r="E1092" i="6"/>
  <c r="B1092" i="6"/>
  <c r="F1091" i="6"/>
  <c r="E1091" i="6"/>
  <c r="B1091" i="6"/>
  <c r="F1090" i="6"/>
  <c r="E1090" i="6"/>
  <c r="B1090" i="6"/>
  <c r="F1089" i="6"/>
  <c r="E1089" i="6"/>
  <c r="B1089" i="6"/>
  <c r="F1088" i="6"/>
  <c r="E1088" i="6"/>
  <c r="B1088" i="6"/>
  <c r="F1087" i="6"/>
  <c r="E1087" i="6"/>
  <c r="B1087" i="6"/>
  <c r="F1086" i="6"/>
  <c r="E1086" i="6"/>
  <c r="B1086" i="6"/>
  <c r="F1085" i="6"/>
  <c r="E1085" i="6"/>
  <c r="B1085" i="6"/>
  <c r="F1084" i="6"/>
  <c r="E1084" i="6"/>
  <c r="B1084" i="6"/>
  <c r="F1083" i="6"/>
  <c r="E1083" i="6"/>
  <c r="B1083" i="6"/>
  <c r="F1082" i="6"/>
  <c r="E1082" i="6"/>
  <c r="B1082" i="6"/>
  <c r="F1081" i="6"/>
  <c r="E1081" i="6"/>
  <c r="B1081" i="6"/>
  <c r="F1080" i="6"/>
  <c r="E1080" i="6"/>
  <c r="B1080" i="6"/>
  <c r="F1079" i="6"/>
  <c r="E1079" i="6"/>
  <c r="B1079" i="6"/>
  <c r="F1078" i="6"/>
  <c r="E1078" i="6"/>
  <c r="B1078" i="6"/>
  <c r="F1077" i="6"/>
  <c r="E1077" i="6"/>
  <c r="B1077" i="6"/>
  <c r="F1076" i="6"/>
  <c r="E1076" i="6"/>
  <c r="B1076" i="6"/>
  <c r="F1075" i="6"/>
  <c r="E1075" i="6"/>
  <c r="B1075" i="6"/>
  <c r="F1074" i="6"/>
  <c r="E1074" i="6"/>
  <c r="B1074" i="6"/>
  <c r="F1073" i="6"/>
  <c r="E1073" i="6"/>
  <c r="B1073" i="6"/>
  <c r="F1072" i="6"/>
  <c r="E1072" i="6"/>
  <c r="B1072" i="6"/>
  <c r="F1071" i="6"/>
  <c r="E1071" i="6"/>
  <c r="B1071" i="6"/>
  <c r="F1070" i="6"/>
  <c r="E1070" i="6"/>
  <c r="B1070" i="6"/>
  <c r="F1069" i="6"/>
  <c r="E1069" i="6"/>
  <c r="B1069" i="6"/>
  <c r="F1068" i="6"/>
  <c r="E1068" i="6"/>
  <c r="B1068" i="6"/>
  <c r="F1067" i="6"/>
  <c r="E1067" i="6"/>
  <c r="B1067" i="6"/>
  <c r="F1066" i="6"/>
  <c r="E1066" i="6"/>
  <c r="B1066" i="6"/>
  <c r="F1065" i="6"/>
  <c r="E1065" i="6"/>
  <c r="B1065" i="6"/>
  <c r="F1064" i="6"/>
  <c r="E1064" i="6"/>
  <c r="B1064" i="6"/>
  <c r="F1063" i="6"/>
  <c r="E1063" i="6"/>
  <c r="B1063" i="6"/>
  <c r="F1062" i="6"/>
  <c r="E1062" i="6"/>
  <c r="B1062" i="6"/>
  <c r="F1061" i="6"/>
  <c r="E1061" i="6"/>
  <c r="B1061" i="6"/>
  <c r="F1060" i="6"/>
  <c r="E1060" i="6"/>
  <c r="B1060" i="6"/>
  <c r="F1059" i="6"/>
  <c r="E1059" i="6"/>
  <c r="B1059" i="6"/>
  <c r="F1058" i="6"/>
  <c r="E1058" i="6"/>
  <c r="B1058" i="6"/>
  <c r="K1057" i="6"/>
  <c r="F1057" i="6"/>
  <c r="E1057" i="6"/>
  <c r="B1057" i="6"/>
  <c r="F1056" i="6"/>
  <c r="E1056" i="6"/>
  <c r="B1056" i="6"/>
  <c r="F1055" i="6"/>
  <c r="E1055" i="6"/>
  <c r="B1055" i="6"/>
  <c r="F1054" i="6"/>
  <c r="E1054" i="6"/>
  <c r="B1054" i="6"/>
  <c r="F1053" i="6"/>
  <c r="E1053" i="6"/>
  <c r="B1053" i="6"/>
  <c r="F1052" i="6"/>
  <c r="E1052" i="6"/>
  <c r="B1052" i="6"/>
  <c r="F1051" i="6"/>
  <c r="E1051" i="6"/>
  <c r="B1051" i="6"/>
  <c r="F1050" i="6"/>
  <c r="E1050" i="6"/>
  <c r="B1050" i="6"/>
  <c r="F1049" i="6"/>
  <c r="E1049" i="6"/>
  <c r="B1049" i="6"/>
  <c r="F1048" i="6"/>
  <c r="E1048" i="6"/>
  <c r="B1048" i="6"/>
  <c r="F1047" i="6"/>
  <c r="E1047" i="6"/>
  <c r="B1047" i="6"/>
  <c r="F1046" i="6"/>
  <c r="E1046" i="6"/>
  <c r="B1046" i="6"/>
  <c r="F1045" i="6"/>
  <c r="E1045" i="6"/>
  <c r="B1045" i="6"/>
  <c r="F1044" i="6"/>
  <c r="E1044" i="6"/>
  <c r="B1044" i="6"/>
  <c r="F1043" i="6"/>
  <c r="E1043" i="6"/>
  <c r="B1043" i="6"/>
  <c r="F1042" i="6"/>
  <c r="E1042" i="6"/>
  <c r="B1042" i="6"/>
  <c r="F1041" i="6"/>
  <c r="E1041" i="6"/>
  <c r="B1041" i="6"/>
  <c r="F1040" i="6"/>
  <c r="E1040" i="6"/>
  <c r="B1040" i="6"/>
  <c r="F1039" i="6"/>
  <c r="E1039" i="6"/>
  <c r="B1039" i="6"/>
  <c r="F1038" i="6"/>
  <c r="E1038" i="6"/>
  <c r="B1038" i="6"/>
  <c r="F1037" i="6"/>
  <c r="E1037" i="6"/>
  <c r="B1037" i="6"/>
  <c r="F1036" i="6"/>
  <c r="E1036" i="6"/>
  <c r="B1036" i="6"/>
  <c r="F1035" i="6"/>
  <c r="E1035" i="6"/>
  <c r="B1035" i="6"/>
  <c r="F1034" i="6"/>
  <c r="E1034" i="6"/>
  <c r="B1034" i="6"/>
  <c r="F1033" i="6"/>
  <c r="E1033" i="6"/>
  <c r="B1033" i="6"/>
  <c r="F1032" i="6"/>
  <c r="E1032" i="6"/>
  <c r="B1032" i="6"/>
  <c r="F1031" i="6"/>
  <c r="E1031" i="6"/>
  <c r="B1031" i="6"/>
  <c r="F1030" i="6"/>
  <c r="E1030" i="6"/>
  <c r="B1030" i="6"/>
  <c r="F1029" i="6"/>
  <c r="E1029" i="6"/>
  <c r="B1029" i="6"/>
  <c r="F1028" i="6"/>
  <c r="E1028" i="6"/>
  <c r="B1028" i="6"/>
  <c r="F1027" i="6"/>
  <c r="E1027" i="6"/>
  <c r="B1027" i="6"/>
  <c r="F1026" i="6"/>
  <c r="E1026" i="6"/>
  <c r="B1026" i="6"/>
  <c r="F1025" i="6"/>
  <c r="E1025" i="6"/>
  <c r="B1025" i="6"/>
  <c r="F1024" i="6"/>
  <c r="E1024" i="6"/>
  <c r="B1024" i="6"/>
  <c r="F1023" i="6"/>
  <c r="E1023" i="6"/>
  <c r="B1023" i="6"/>
  <c r="F1022" i="6"/>
  <c r="E1022" i="6"/>
  <c r="B1022" i="6"/>
  <c r="F1021" i="6"/>
  <c r="E1021" i="6"/>
  <c r="B1021" i="6"/>
  <c r="F1020" i="6"/>
  <c r="E1020" i="6"/>
  <c r="B1020" i="6"/>
  <c r="F1019" i="6"/>
  <c r="E1019" i="6"/>
  <c r="B1019" i="6"/>
  <c r="F1018" i="6"/>
  <c r="E1018" i="6"/>
  <c r="B1018" i="6"/>
  <c r="F1017" i="6"/>
  <c r="E1017" i="6"/>
  <c r="B1017" i="6"/>
  <c r="F1016" i="6"/>
  <c r="E1016" i="6"/>
  <c r="B1016" i="6"/>
  <c r="F1015" i="6"/>
  <c r="E1015" i="6"/>
  <c r="B1015" i="6"/>
  <c r="F1014" i="6"/>
  <c r="E1014" i="6"/>
  <c r="B1014" i="6"/>
  <c r="F1013" i="6"/>
  <c r="E1013" i="6"/>
  <c r="B1013" i="6"/>
  <c r="F1012" i="6"/>
  <c r="E1012" i="6"/>
  <c r="B1012" i="6"/>
  <c r="F1011" i="6"/>
  <c r="E1011" i="6"/>
  <c r="B1011" i="6"/>
  <c r="F1010" i="6"/>
  <c r="E1010" i="6"/>
  <c r="B1010" i="6"/>
  <c r="F1009" i="6"/>
  <c r="E1009" i="6"/>
  <c r="B1009" i="6"/>
  <c r="F1008" i="6"/>
  <c r="E1008" i="6"/>
  <c r="B1008" i="6"/>
  <c r="F1007" i="6"/>
  <c r="E1007" i="6"/>
  <c r="B1007" i="6"/>
  <c r="F1006" i="6"/>
  <c r="E1006" i="6"/>
  <c r="B1006" i="6"/>
  <c r="F1005" i="6"/>
  <c r="E1005" i="6"/>
  <c r="B1005" i="6"/>
  <c r="F1004" i="6"/>
  <c r="E1004" i="6"/>
  <c r="B1004" i="6"/>
  <c r="F1003" i="6"/>
  <c r="E1003" i="6"/>
  <c r="B1003" i="6"/>
  <c r="F1002" i="6"/>
  <c r="E1002" i="6"/>
  <c r="B1002" i="6"/>
  <c r="F1001" i="6"/>
  <c r="E1001" i="6"/>
  <c r="B1001" i="6"/>
  <c r="F1000" i="6"/>
  <c r="E1000" i="6"/>
  <c r="B1000" i="6"/>
  <c r="F999" i="6"/>
  <c r="E999" i="6"/>
  <c r="B999" i="6"/>
  <c r="F998" i="6"/>
  <c r="E998" i="6"/>
  <c r="B998" i="6"/>
  <c r="F997" i="6"/>
  <c r="E997" i="6"/>
  <c r="F996" i="6"/>
  <c r="E996" i="6"/>
  <c r="B996" i="6"/>
  <c r="F995" i="6"/>
  <c r="E995" i="6"/>
  <c r="B995" i="6"/>
  <c r="F994" i="6"/>
  <c r="E994" i="6"/>
  <c r="B994" i="6"/>
  <c r="F993" i="6"/>
  <c r="E993" i="6"/>
  <c r="B993" i="6"/>
  <c r="F992" i="6"/>
  <c r="E992" i="6"/>
  <c r="B992" i="6"/>
  <c r="F991" i="6"/>
  <c r="E991" i="6"/>
  <c r="B991" i="6"/>
  <c r="F990" i="6"/>
  <c r="E990" i="6"/>
  <c r="B990" i="6"/>
  <c r="F989" i="6"/>
  <c r="E989" i="6"/>
  <c r="B989" i="6"/>
  <c r="F988" i="6"/>
  <c r="E988" i="6"/>
  <c r="B988" i="6"/>
  <c r="F987" i="6"/>
  <c r="E987" i="6"/>
  <c r="B987" i="6"/>
  <c r="F986" i="6"/>
  <c r="E986" i="6"/>
  <c r="B986" i="6"/>
  <c r="F985" i="6"/>
  <c r="E985" i="6"/>
  <c r="B985" i="6"/>
  <c r="F984" i="6"/>
  <c r="E984" i="6"/>
  <c r="B984" i="6"/>
  <c r="F983" i="6"/>
  <c r="E983" i="6"/>
  <c r="B983" i="6"/>
  <c r="F982" i="6"/>
  <c r="E982" i="6"/>
  <c r="B982" i="6"/>
  <c r="F981" i="6"/>
  <c r="E981" i="6"/>
  <c r="B981" i="6"/>
  <c r="F980" i="6"/>
  <c r="E980" i="6"/>
  <c r="B980" i="6"/>
  <c r="F979" i="6"/>
  <c r="E979" i="6"/>
  <c r="B979" i="6"/>
  <c r="F978" i="6"/>
  <c r="E978" i="6"/>
  <c r="B978" i="6"/>
  <c r="F977" i="6"/>
  <c r="E977" i="6"/>
  <c r="B977" i="6"/>
  <c r="F976" i="6"/>
  <c r="E976" i="6"/>
  <c r="B976" i="6"/>
  <c r="F975" i="6"/>
  <c r="E975" i="6"/>
  <c r="B975" i="6"/>
  <c r="F974" i="6"/>
  <c r="E974" i="6"/>
  <c r="B974" i="6"/>
  <c r="F973" i="6"/>
  <c r="E973" i="6"/>
  <c r="B973" i="6"/>
  <c r="F972" i="6"/>
  <c r="E972" i="6"/>
  <c r="B972" i="6"/>
  <c r="F971" i="6"/>
  <c r="E971" i="6"/>
  <c r="B971" i="6"/>
  <c r="F970" i="6"/>
  <c r="E970" i="6"/>
  <c r="B970" i="6"/>
  <c r="F969" i="6"/>
  <c r="E969" i="6"/>
  <c r="B969" i="6"/>
  <c r="F968" i="6"/>
  <c r="E968" i="6"/>
  <c r="B968" i="6"/>
  <c r="F967" i="6"/>
  <c r="E967" i="6"/>
  <c r="B967" i="6"/>
  <c r="F966" i="6"/>
  <c r="E966" i="6"/>
  <c r="B966" i="6"/>
  <c r="F965" i="6"/>
  <c r="E965" i="6"/>
  <c r="B965" i="6"/>
  <c r="F964" i="6"/>
  <c r="E964" i="6"/>
  <c r="B964" i="6"/>
  <c r="F963" i="6"/>
  <c r="E963" i="6"/>
  <c r="B963" i="6"/>
  <c r="F962" i="6"/>
  <c r="E962" i="6"/>
  <c r="B962" i="6"/>
  <c r="F961" i="6"/>
  <c r="E961" i="6"/>
  <c r="B961" i="6"/>
  <c r="F960" i="6"/>
  <c r="E960" i="6"/>
  <c r="B960" i="6"/>
  <c r="F959" i="6"/>
  <c r="E959" i="6"/>
  <c r="B959" i="6"/>
  <c r="F958" i="6"/>
  <c r="E958" i="6"/>
  <c r="B958" i="6"/>
  <c r="F957" i="6"/>
  <c r="E957" i="6"/>
  <c r="B957" i="6"/>
  <c r="F956" i="6"/>
  <c r="E956" i="6"/>
  <c r="B956" i="6"/>
  <c r="F955" i="6"/>
  <c r="E955" i="6"/>
  <c r="B955" i="6"/>
  <c r="F954" i="6"/>
  <c r="E954" i="6"/>
  <c r="B954" i="6"/>
  <c r="F953" i="6"/>
  <c r="E953" i="6"/>
  <c r="B953" i="6"/>
  <c r="F952" i="6"/>
  <c r="E952" i="6"/>
  <c r="B952" i="6"/>
  <c r="F951" i="6"/>
  <c r="E951" i="6"/>
  <c r="B951" i="6"/>
  <c r="F950" i="6"/>
  <c r="E950" i="6"/>
  <c r="B950" i="6"/>
  <c r="F949" i="6"/>
  <c r="E949" i="6"/>
  <c r="B949" i="6"/>
  <c r="F948" i="6"/>
  <c r="E948" i="6"/>
  <c r="B948" i="6"/>
  <c r="F947" i="6"/>
  <c r="E947" i="6"/>
  <c r="B947" i="6"/>
  <c r="F946" i="6"/>
  <c r="E946" i="6"/>
  <c r="B946" i="6"/>
  <c r="F945" i="6"/>
  <c r="E945" i="6"/>
  <c r="B945" i="6"/>
  <c r="F944" i="6"/>
  <c r="E944" i="6"/>
  <c r="B944" i="6"/>
  <c r="F943" i="6"/>
  <c r="E943" i="6"/>
  <c r="B943" i="6"/>
  <c r="F942" i="6"/>
  <c r="E942" i="6"/>
  <c r="B942" i="6"/>
  <c r="F941" i="6"/>
  <c r="E941" i="6"/>
  <c r="B941" i="6"/>
  <c r="F940" i="6"/>
  <c r="E940" i="6"/>
  <c r="B940" i="6"/>
  <c r="F939" i="6"/>
  <c r="E939" i="6"/>
  <c r="B939" i="6"/>
  <c r="F938" i="6"/>
  <c r="E938" i="6"/>
  <c r="B938" i="6"/>
  <c r="F937" i="6"/>
  <c r="E937" i="6"/>
  <c r="B937" i="6"/>
  <c r="F936" i="6"/>
  <c r="E936" i="6"/>
  <c r="B936" i="6"/>
  <c r="F935" i="6"/>
  <c r="E935" i="6"/>
  <c r="B935" i="6"/>
  <c r="F934" i="6"/>
  <c r="E934" i="6"/>
  <c r="B934" i="6"/>
  <c r="F933" i="6"/>
  <c r="E933" i="6"/>
  <c r="B933" i="6"/>
  <c r="F932" i="6"/>
  <c r="E932" i="6"/>
  <c r="B932" i="6"/>
  <c r="F931" i="6"/>
  <c r="E931" i="6"/>
  <c r="B931" i="6"/>
  <c r="F930" i="6"/>
  <c r="E930" i="6"/>
  <c r="B930" i="6"/>
  <c r="F929" i="6"/>
  <c r="E929" i="6"/>
  <c r="B929" i="6"/>
  <c r="F928" i="6"/>
  <c r="E928" i="6"/>
  <c r="B928" i="6"/>
  <c r="F927" i="6"/>
  <c r="E927" i="6"/>
  <c r="B927" i="6"/>
  <c r="F926" i="6"/>
  <c r="E926" i="6"/>
  <c r="B926" i="6"/>
  <c r="F925" i="6"/>
  <c r="E925" i="6"/>
  <c r="B925" i="6"/>
  <c r="F924" i="6"/>
  <c r="E924" i="6"/>
  <c r="B924" i="6"/>
  <c r="F923" i="6"/>
  <c r="E923" i="6"/>
  <c r="B923" i="6"/>
  <c r="F922" i="6"/>
  <c r="E922" i="6"/>
  <c r="B922" i="6"/>
  <c r="F921" i="6"/>
  <c r="E921" i="6"/>
  <c r="B921" i="6"/>
  <c r="F920" i="6"/>
  <c r="E920" i="6"/>
  <c r="B920" i="6"/>
  <c r="F919" i="6"/>
  <c r="E919" i="6"/>
  <c r="B919" i="6"/>
  <c r="F918" i="6"/>
  <c r="E918" i="6"/>
  <c r="B918" i="6"/>
  <c r="F917" i="6"/>
  <c r="E917" i="6"/>
  <c r="B917" i="6"/>
  <c r="F916" i="6"/>
  <c r="E916" i="6"/>
  <c r="B916" i="6"/>
  <c r="F915" i="6"/>
  <c r="E915" i="6"/>
  <c r="B915" i="6"/>
  <c r="F914" i="6"/>
  <c r="E914" i="6"/>
  <c r="B914" i="6"/>
  <c r="F913" i="6"/>
  <c r="E913" i="6"/>
  <c r="B913" i="6"/>
  <c r="F912" i="6"/>
  <c r="E912" i="6"/>
  <c r="B912" i="6"/>
  <c r="F911" i="6"/>
  <c r="E911" i="6"/>
  <c r="B911" i="6"/>
  <c r="F910" i="6"/>
  <c r="E910" i="6"/>
  <c r="B910" i="6"/>
  <c r="F909" i="6"/>
  <c r="E909" i="6"/>
  <c r="B909" i="6"/>
  <c r="F908" i="6"/>
  <c r="E908" i="6"/>
  <c r="B908" i="6"/>
  <c r="F907" i="6"/>
  <c r="E907" i="6"/>
  <c r="B907" i="6"/>
  <c r="F906" i="6"/>
  <c r="E906" i="6"/>
  <c r="B906" i="6"/>
  <c r="F905" i="6"/>
  <c r="E905" i="6"/>
  <c r="B905" i="6"/>
  <c r="F904" i="6"/>
  <c r="E904" i="6"/>
  <c r="B904" i="6"/>
  <c r="F903" i="6"/>
  <c r="E903" i="6"/>
  <c r="B903" i="6"/>
  <c r="D902" i="6"/>
  <c r="B902" i="6"/>
  <c r="F901" i="6"/>
  <c r="E901" i="6"/>
  <c r="B901" i="6"/>
  <c r="F900" i="6"/>
  <c r="E900" i="6"/>
  <c r="B900" i="6"/>
  <c r="F899" i="6"/>
  <c r="E899" i="6"/>
  <c r="B899" i="6"/>
  <c r="F898" i="6"/>
  <c r="E898" i="6"/>
  <c r="B898" i="6"/>
  <c r="F897" i="6"/>
  <c r="E897" i="6"/>
  <c r="B897" i="6"/>
  <c r="F896" i="6"/>
  <c r="E896" i="6"/>
  <c r="B896" i="6"/>
  <c r="F895" i="6"/>
  <c r="E895" i="6"/>
  <c r="B895" i="6"/>
  <c r="F894" i="6"/>
  <c r="E894" i="6"/>
  <c r="B894" i="6"/>
  <c r="F893" i="6"/>
  <c r="E893" i="6"/>
  <c r="B893" i="6"/>
  <c r="F892" i="6"/>
  <c r="E892" i="6"/>
  <c r="B892" i="6"/>
  <c r="F891" i="6"/>
  <c r="E891" i="6"/>
  <c r="B891" i="6"/>
  <c r="F890" i="6"/>
  <c r="E890" i="6"/>
  <c r="B890" i="6"/>
  <c r="F889" i="6"/>
  <c r="E889" i="6"/>
  <c r="B889" i="6"/>
  <c r="F888" i="6"/>
  <c r="E888" i="6"/>
  <c r="B888" i="6"/>
  <c r="F887" i="6"/>
  <c r="E887" i="6"/>
  <c r="B887" i="6"/>
  <c r="F886" i="6"/>
  <c r="E886" i="6"/>
  <c r="B886" i="6"/>
  <c r="F885" i="6"/>
  <c r="E885" i="6"/>
  <c r="B885" i="6"/>
  <c r="F884" i="6"/>
  <c r="E884" i="6"/>
  <c r="B884" i="6"/>
  <c r="F883" i="6"/>
  <c r="E883" i="6"/>
  <c r="B883" i="6"/>
  <c r="F882" i="6"/>
  <c r="E882" i="6"/>
  <c r="B882" i="6"/>
  <c r="F881" i="6"/>
  <c r="E881" i="6"/>
  <c r="B881" i="6"/>
  <c r="F880" i="6"/>
  <c r="E880" i="6"/>
  <c r="B880" i="6"/>
  <c r="F879" i="6"/>
  <c r="E879" i="6"/>
  <c r="B879" i="6"/>
  <c r="F878" i="6"/>
  <c r="E878" i="6"/>
  <c r="B878" i="6"/>
  <c r="F877" i="6"/>
  <c r="E877" i="6"/>
  <c r="B877" i="6"/>
  <c r="F876" i="6"/>
  <c r="E876" i="6"/>
  <c r="B876" i="6"/>
  <c r="F875" i="6"/>
  <c r="E875" i="6"/>
  <c r="B875" i="6"/>
  <c r="F874" i="6"/>
  <c r="E874" i="6"/>
  <c r="B874" i="6"/>
  <c r="F873" i="6"/>
  <c r="E873" i="6"/>
  <c r="B873" i="6"/>
  <c r="F872" i="6"/>
  <c r="E872" i="6"/>
  <c r="B872" i="6"/>
  <c r="F871" i="6"/>
  <c r="E871" i="6"/>
  <c r="B871" i="6"/>
  <c r="F870" i="6"/>
  <c r="E870" i="6"/>
  <c r="B870" i="6"/>
  <c r="F869" i="6"/>
  <c r="E869" i="6"/>
  <c r="B869" i="6"/>
  <c r="F868" i="6"/>
  <c r="E868" i="6"/>
  <c r="B868" i="6"/>
  <c r="F867" i="6"/>
  <c r="E867" i="6"/>
  <c r="B867" i="6"/>
  <c r="F866" i="6"/>
  <c r="E866" i="6"/>
  <c r="B866" i="6"/>
  <c r="F865" i="6"/>
  <c r="E865" i="6"/>
  <c r="B865" i="6"/>
  <c r="F864" i="6"/>
  <c r="E864" i="6"/>
  <c r="B864" i="6"/>
  <c r="F863" i="6"/>
  <c r="E863" i="6"/>
  <c r="B863" i="6"/>
  <c r="F862" i="6"/>
  <c r="E862" i="6"/>
  <c r="B862" i="6"/>
  <c r="F861" i="6"/>
  <c r="E861" i="6"/>
  <c r="B861" i="6"/>
  <c r="F860" i="6"/>
  <c r="E860" i="6"/>
  <c r="B860" i="6"/>
  <c r="F859" i="6"/>
  <c r="E859" i="6"/>
  <c r="B859" i="6"/>
  <c r="F858" i="6"/>
  <c r="E858" i="6"/>
  <c r="B858" i="6"/>
  <c r="F857" i="6"/>
  <c r="E857" i="6"/>
  <c r="B857" i="6"/>
  <c r="F856" i="6"/>
  <c r="E856" i="6"/>
  <c r="B856" i="6"/>
  <c r="F855" i="6"/>
  <c r="E855" i="6"/>
  <c r="B855" i="6"/>
  <c r="F854" i="6"/>
  <c r="E854" i="6"/>
  <c r="B854" i="6"/>
  <c r="F853" i="6"/>
  <c r="E853" i="6"/>
  <c r="B853" i="6"/>
  <c r="F852" i="6"/>
  <c r="E852" i="6"/>
  <c r="B852" i="6"/>
  <c r="F851" i="6"/>
  <c r="E851" i="6"/>
  <c r="B851" i="6"/>
  <c r="F850" i="6"/>
  <c r="E850" i="6"/>
  <c r="B850" i="6"/>
  <c r="F849" i="6"/>
  <c r="E849" i="6"/>
  <c r="B849" i="6"/>
  <c r="F848" i="6"/>
  <c r="E848" i="6"/>
  <c r="B848" i="6"/>
  <c r="F847" i="6"/>
  <c r="E847" i="6"/>
  <c r="B847" i="6"/>
  <c r="F846" i="6"/>
  <c r="E846" i="6"/>
  <c r="B846" i="6"/>
  <c r="F845" i="6"/>
  <c r="E845" i="6"/>
  <c r="B845" i="6"/>
  <c r="F844" i="6"/>
  <c r="E844" i="6"/>
  <c r="B844" i="6"/>
  <c r="F843" i="6"/>
  <c r="E843" i="6"/>
  <c r="B843" i="6"/>
  <c r="F842" i="6"/>
  <c r="E842" i="6"/>
  <c r="B842" i="6"/>
  <c r="F841" i="6"/>
  <c r="E841" i="6"/>
  <c r="B841" i="6"/>
  <c r="F840" i="6"/>
  <c r="E840" i="6"/>
  <c r="B840" i="6"/>
  <c r="F839" i="6"/>
  <c r="E839" i="6"/>
  <c r="B839" i="6"/>
  <c r="F838" i="6"/>
  <c r="E838" i="6"/>
  <c r="B838" i="6"/>
  <c r="F837" i="6"/>
  <c r="E837" i="6"/>
  <c r="B837" i="6"/>
  <c r="F836" i="6"/>
  <c r="E836" i="6"/>
  <c r="B836" i="6"/>
  <c r="F835" i="6"/>
  <c r="E835" i="6"/>
  <c r="B835" i="6"/>
  <c r="F834" i="6"/>
  <c r="E834" i="6"/>
  <c r="B834" i="6"/>
  <c r="F833" i="6"/>
  <c r="E833" i="6"/>
  <c r="B833" i="6"/>
  <c r="F832" i="6"/>
  <c r="E832" i="6"/>
  <c r="B832" i="6"/>
  <c r="F831" i="6"/>
  <c r="E831" i="6"/>
  <c r="B831" i="6"/>
  <c r="F830" i="6"/>
  <c r="E830" i="6"/>
  <c r="B830" i="6"/>
  <c r="F829" i="6"/>
  <c r="E829" i="6"/>
  <c r="B829" i="6"/>
  <c r="F828" i="6"/>
  <c r="E828" i="6"/>
  <c r="B828" i="6"/>
  <c r="F827" i="6"/>
  <c r="E827" i="6"/>
  <c r="B827" i="6"/>
  <c r="F826" i="6"/>
  <c r="E826" i="6"/>
  <c r="B826" i="6"/>
  <c r="F825" i="6"/>
  <c r="E825" i="6"/>
  <c r="B825" i="6"/>
  <c r="F824" i="6"/>
  <c r="E824" i="6"/>
  <c r="B824" i="6"/>
  <c r="F823" i="6"/>
  <c r="E823" i="6"/>
  <c r="B823" i="6"/>
  <c r="F822" i="6"/>
  <c r="E822" i="6"/>
  <c r="B822" i="6"/>
  <c r="F821" i="6"/>
  <c r="E821" i="6"/>
  <c r="B821" i="6"/>
  <c r="F820" i="6"/>
  <c r="E820" i="6"/>
  <c r="B820" i="6"/>
  <c r="F819" i="6"/>
  <c r="E819" i="6"/>
  <c r="B819" i="6"/>
  <c r="F818" i="6"/>
  <c r="E818" i="6"/>
  <c r="B818" i="6"/>
  <c r="F817" i="6"/>
  <c r="E817" i="6"/>
  <c r="B817" i="6"/>
  <c r="F816" i="6"/>
  <c r="E816" i="6"/>
  <c r="B816" i="6"/>
  <c r="F815" i="6"/>
  <c r="E815" i="6"/>
  <c r="B815" i="6"/>
  <c r="F814" i="6"/>
  <c r="E814" i="6"/>
  <c r="B814" i="6"/>
  <c r="F813" i="6"/>
  <c r="E813" i="6"/>
  <c r="B813" i="6"/>
  <c r="F812" i="6"/>
  <c r="E812" i="6"/>
  <c r="B812" i="6"/>
  <c r="F811" i="6"/>
  <c r="E811" i="6"/>
  <c r="B811" i="6"/>
  <c r="F810" i="6"/>
  <c r="E810" i="6"/>
  <c r="B810" i="6"/>
  <c r="F809" i="6"/>
  <c r="E809" i="6"/>
  <c r="B809" i="6"/>
  <c r="F808" i="6"/>
  <c r="E808" i="6"/>
  <c r="B808" i="6"/>
  <c r="F807" i="6"/>
  <c r="E807" i="6"/>
  <c r="B807" i="6"/>
  <c r="F806" i="6"/>
  <c r="E806" i="6"/>
  <c r="B806" i="6"/>
  <c r="F805" i="6"/>
  <c r="E805" i="6"/>
  <c r="B805" i="6"/>
  <c r="F804" i="6"/>
  <c r="E804" i="6"/>
  <c r="B804" i="6"/>
  <c r="F803" i="6"/>
  <c r="E803" i="6"/>
  <c r="B803" i="6"/>
  <c r="F802" i="6"/>
  <c r="E802" i="6"/>
  <c r="B802" i="6"/>
  <c r="F801" i="6"/>
  <c r="E801" i="6"/>
  <c r="B801" i="6"/>
  <c r="F800" i="6"/>
  <c r="E800" i="6"/>
  <c r="B800" i="6"/>
  <c r="F799" i="6"/>
  <c r="E799" i="6"/>
  <c r="B799" i="6"/>
  <c r="F798" i="6"/>
  <c r="E798" i="6"/>
  <c r="B798" i="6"/>
  <c r="F797" i="6"/>
  <c r="E797" i="6"/>
  <c r="B797" i="6"/>
  <c r="F796" i="6"/>
  <c r="E796" i="6"/>
  <c r="B796" i="6"/>
  <c r="F795" i="6"/>
  <c r="E795" i="6"/>
  <c r="B795" i="6"/>
  <c r="F794" i="6"/>
  <c r="E794" i="6"/>
  <c r="B794" i="6"/>
  <c r="F793" i="6"/>
  <c r="E793" i="6"/>
  <c r="B793" i="6"/>
  <c r="F792" i="6"/>
  <c r="E792" i="6"/>
  <c r="B792" i="6"/>
  <c r="F791" i="6"/>
  <c r="E791" i="6"/>
  <c r="B791" i="6"/>
  <c r="F790" i="6"/>
  <c r="E790" i="6"/>
  <c r="B790" i="6"/>
  <c r="F789" i="6"/>
  <c r="E789" i="6"/>
  <c r="B789" i="6"/>
  <c r="F788" i="6"/>
  <c r="E788" i="6"/>
  <c r="B788" i="6"/>
  <c r="F787" i="6"/>
  <c r="E787" i="6"/>
  <c r="B787" i="6"/>
  <c r="F786" i="6"/>
  <c r="E786" i="6"/>
  <c r="B786" i="6"/>
  <c r="F785" i="6"/>
  <c r="E785" i="6"/>
  <c r="B785" i="6"/>
  <c r="F784" i="6"/>
  <c r="E784" i="6"/>
  <c r="B784" i="6"/>
  <c r="F783" i="6"/>
  <c r="E783" i="6"/>
  <c r="B783" i="6"/>
  <c r="F782" i="6"/>
  <c r="E782" i="6"/>
  <c r="B782" i="6"/>
  <c r="F781" i="6"/>
  <c r="E781" i="6"/>
  <c r="B781" i="6"/>
  <c r="F780" i="6"/>
  <c r="E780" i="6"/>
  <c r="B780" i="6"/>
  <c r="F779" i="6"/>
  <c r="E779" i="6"/>
  <c r="B779" i="6"/>
  <c r="F778" i="6"/>
  <c r="E778" i="6"/>
  <c r="B778" i="6"/>
  <c r="F777" i="6"/>
  <c r="E777" i="6"/>
  <c r="B777" i="6"/>
  <c r="F776" i="6"/>
  <c r="E776" i="6"/>
  <c r="B776" i="6"/>
  <c r="F775" i="6"/>
  <c r="E775" i="6"/>
  <c r="B775" i="6"/>
  <c r="F774" i="6"/>
  <c r="E774" i="6"/>
  <c r="B774" i="6"/>
  <c r="F773" i="6"/>
  <c r="E773" i="6"/>
  <c r="B773" i="6"/>
  <c r="F772" i="6"/>
  <c r="E772" i="6"/>
  <c r="B772" i="6"/>
  <c r="F771" i="6"/>
  <c r="E771" i="6"/>
  <c r="B771" i="6"/>
  <c r="F770" i="6"/>
  <c r="E770" i="6"/>
  <c r="B770" i="6"/>
  <c r="F769" i="6"/>
  <c r="E769" i="6"/>
  <c r="B769" i="6"/>
  <c r="F768" i="6"/>
  <c r="E768" i="6"/>
  <c r="B768" i="6"/>
  <c r="F767" i="6"/>
  <c r="E767" i="6"/>
  <c r="B767" i="6"/>
  <c r="F766" i="6"/>
  <c r="E766" i="6"/>
  <c r="B766" i="6"/>
  <c r="F765" i="6"/>
  <c r="E765" i="6"/>
  <c r="B765" i="6"/>
  <c r="F764" i="6"/>
  <c r="E764" i="6"/>
  <c r="B764" i="6"/>
  <c r="F763" i="6"/>
  <c r="E763" i="6"/>
  <c r="B763" i="6"/>
  <c r="F762" i="6"/>
  <c r="E762" i="6"/>
  <c r="B762" i="6"/>
  <c r="F761" i="6"/>
  <c r="E761" i="6"/>
  <c r="B761" i="6"/>
  <c r="F760" i="6"/>
  <c r="E760" i="6"/>
  <c r="B760" i="6"/>
  <c r="F759" i="6"/>
  <c r="E759" i="6"/>
  <c r="B759" i="6"/>
  <c r="F758" i="6"/>
  <c r="E758" i="6"/>
  <c r="B758" i="6"/>
  <c r="F757" i="6"/>
  <c r="E757" i="6"/>
  <c r="B757" i="6"/>
  <c r="F756" i="6"/>
  <c r="E756" i="6"/>
  <c r="B756" i="6"/>
  <c r="F755" i="6"/>
  <c r="E755" i="6"/>
  <c r="B755" i="6"/>
  <c r="F754" i="6"/>
  <c r="E754" i="6"/>
  <c r="B754" i="6"/>
  <c r="F753" i="6"/>
  <c r="E753" i="6"/>
  <c r="B753" i="6"/>
  <c r="F752" i="6"/>
  <c r="E752" i="6"/>
  <c r="B752" i="6"/>
  <c r="F751" i="6"/>
  <c r="E751" i="6"/>
  <c r="B751" i="6"/>
  <c r="F750" i="6"/>
  <c r="E750" i="6"/>
  <c r="B750" i="6"/>
  <c r="F749" i="6"/>
  <c r="E749" i="6"/>
  <c r="B749" i="6"/>
  <c r="F748" i="6"/>
  <c r="E748" i="6"/>
  <c r="B748" i="6"/>
  <c r="F747" i="6"/>
  <c r="E747" i="6"/>
  <c r="B747" i="6"/>
  <c r="F746" i="6"/>
  <c r="E746" i="6"/>
  <c r="B746" i="6"/>
  <c r="F745" i="6"/>
  <c r="E745" i="6"/>
  <c r="B745" i="6"/>
  <c r="F744" i="6"/>
  <c r="E744" i="6"/>
  <c r="B744" i="6"/>
  <c r="F743" i="6"/>
  <c r="E743" i="6"/>
  <c r="B743" i="6"/>
  <c r="F742" i="6"/>
  <c r="E742" i="6"/>
  <c r="B742" i="6"/>
  <c r="F741" i="6"/>
  <c r="E741" i="6"/>
  <c r="B741" i="6"/>
  <c r="F740" i="6"/>
  <c r="E740" i="6"/>
  <c r="B740" i="6"/>
  <c r="F739" i="6"/>
  <c r="E739" i="6"/>
  <c r="B739" i="6"/>
  <c r="F738" i="6"/>
  <c r="E738" i="6"/>
  <c r="B738" i="6"/>
  <c r="F737" i="6"/>
  <c r="E737" i="6"/>
  <c r="B737" i="6"/>
  <c r="F736" i="6"/>
  <c r="E736" i="6"/>
  <c r="B736" i="6"/>
  <c r="F735" i="6"/>
  <c r="E735" i="6"/>
  <c r="B735" i="6"/>
  <c r="F734" i="6"/>
  <c r="E734" i="6"/>
  <c r="B734" i="6"/>
  <c r="F733" i="6"/>
  <c r="E733" i="6"/>
  <c r="B733" i="6"/>
  <c r="F732" i="6"/>
  <c r="E732" i="6"/>
  <c r="B732" i="6"/>
  <c r="F731" i="6"/>
  <c r="E731" i="6"/>
  <c r="B731" i="6"/>
  <c r="F730" i="6"/>
  <c r="E730" i="6"/>
  <c r="B730" i="6"/>
  <c r="F729" i="6"/>
  <c r="E729" i="6"/>
  <c r="B729" i="6"/>
  <c r="F728" i="6"/>
  <c r="E728" i="6"/>
  <c r="B728" i="6"/>
  <c r="F727" i="6"/>
  <c r="E727" i="6"/>
  <c r="B727" i="6"/>
  <c r="F726" i="6"/>
  <c r="E726" i="6"/>
  <c r="B726" i="6"/>
  <c r="F725" i="6"/>
  <c r="E725" i="6"/>
  <c r="B725" i="6"/>
  <c r="F724" i="6"/>
  <c r="E724" i="6"/>
  <c r="B724" i="6"/>
  <c r="F723" i="6"/>
  <c r="E723" i="6"/>
  <c r="B723" i="6"/>
  <c r="F722" i="6"/>
  <c r="E722" i="6"/>
  <c r="B722" i="6"/>
  <c r="F721" i="6"/>
  <c r="E721" i="6"/>
  <c r="B721" i="6"/>
  <c r="F720" i="6"/>
  <c r="E720" i="6"/>
  <c r="B720" i="6"/>
  <c r="F719" i="6"/>
  <c r="E719" i="6"/>
  <c r="B719" i="6"/>
  <c r="F718" i="6"/>
  <c r="E718" i="6"/>
  <c r="B718" i="6"/>
  <c r="F717" i="6"/>
  <c r="E717" i="6"/>
  <c r="B717" i="6"/>
  <c r="F716" i="6"/>
  <c r="E716" i="6"/>
  <c r="B716" i="6"/>
  <c r="F715" i="6"/>
  <c r="E715" i="6"/>
  <c r="B715" i="6"/>
  <c r="F714" i="6"/>
  <c r="E714" i="6"/>
  <c r="B714" i="6"/>
  <c r="F713" i="6"/>
  <c r="E713" i="6"/>
  <c r="B713" i="6"/>
  <c r="F712" i="6"/>
  <c r="E712" i="6"/>
  <c r="B712" i="6"/>
  <c r="F711" i="6"/>
  <c r="E711" i="6"/>
  <c r="B711" i="6"/>
  <c r="F710" i="6"/>
  <c r="E710" i="6"/>
  <c r="B710" i="6"/>
  <c r="F709" i="6"/>
  <c r="E709" i="6"/>
  <c r="B709" i="6"/>
  <c r="F708" i="6"/>
  <c r="E708" i="6"/>
  <c r="B708" i="6"/>
  <c r="F707" i="6"/>
  <c r="E707" i="6"/>
  <c r="B707" i="6"/>
  <c r="F706" i="6"/>
  <c r="E706" i="6"/>
  <c r="B706" i="6"/>
  <c r="F705" i="6"/>
  <c r="E705" i="6"/>
  <c r="B705" i="6"/>
  <c r="F704" i="6"/>
  <c r="E704" i="6"/>
  <c r="B704" i="6"/>
  <c r="F703" i="6"/>
  <c r="E703" i="6"/>
  <c r="B703" i="6"/>
  <c r="F702" i="6"/>
  <c r="E702" i="6"/>
  <c r="B702" i="6"/>
  <c r="F701" i="6"/>
  <c r="E701" i="6"/>
  <c r="B701" i="6"/>
  <c r="F700" i="6"/>
  <c r="E700" i="6"/>
  <c r="B700" i="6"/>
  <c r="F699" i="6"/>
  <c r="E699" i="6"/>
  <c r="B699" i="6"/>
  <c r="F698" i="6"/>
  <c r="E698" i="6"/>
  <c r="B698" i="6"/>
  <c r="F697" i="6"/>
  <c r="E697" i="6"/>
  <c r="B697" i="6"/>
  <c r="F696" i="6"/>
  <c r="E696" i="6"/>
  <c r="B696" i="6"/>
  <c r="F695" i="6"/>
  <c r="E695" i="6"/>
  <c r="B695" i="6"/>
  <c r="F694" i="6"/>
  <c r="E694" i="6"/>
  <c r="B694" i="6"/>
  <c r="F693" i="6"/>
  <c r="E693" i="6"/>
  <c r="B693" i="6"/>
  <c r="F692" i="6"/>
  <c r="E692" i="6"/>
  <c r="B692" i="6"/>
  <c r="F691" i="6"/>
  <c r="E691" i="6"/>
  <c r="B691" i="6"/>
  <c r="F690" i="6"/>
  <c r="E690" i="6"/>
  <c r="B690" i="6"/>
  <c r="F689" i="6"/>
  <c r="E689" i="6"/>
  <c r="B689" i="6"/>
  <c r="F688" i="6"/>
  <c r="E688" i="6"/>
  <c r="B688" i="6"/>
  <c r="F687" i="6"/>
  <c r="E687" i="6"/>
  <c r="B687" i="6"/>
  <c r="F686" i="6"/>
  <c r="E686" i="6"/>
  <c r="B686" i="6"/>
  <c r="F685" i="6"/>
  <c r="E685" i="6"/>
  <c r="B685" i="6"/>
  <c r="F684" i="6"/>
  <c r="E684" i="6"/>
  <c r="B684" i="6"/>
  <c r="F683" i="6"/>
  <c r="E683" i="6"/>
  <c r="B683" i="6"/>
  <c r="F682" i="6"/>
  <c r="E682" i="6"/>
  <c r="B682" i="6"/>
  <c r="F681" i="6"/>
  <c r="E681" i="6"/>
  <c r="B681" i="6"/>
  <c r="F680" i="6"/>
  <c r="E680" i="6"/>
  <c r="B680" i="6"/>
  <c r="F679" i="6"/>
  <c r="E679" i="6"/>
  <c r="B679" i="6"/>
  <c r="F678" i="6"/>
  <c r="E678" i="6"/>
  <c r="B678" i="6"/>
  <c r="F677" i="6"/>
  <c r="E677" i="6"/>
  <c r="B677" i="6"/>
  <c r="F676" i="6"/>
  <c r="E676" i="6"/>
  <c r="B676" i="6"/>
  <c r="F675" i="6"/>
  <c r="E675" i="6"/>
  <c r="B675" i="6"/>
  <c r="F674" i="6"/>
  <c r="E674" i="6"/>
  <c r="B674" i="6"/>
  <c r="F673" i="6"/>
  <c r="E673" i="6"/>
  <c r="B673" i="6"/>
  <c r="F672" i="6"/>
  <c r="E672" i="6"/>
  <c r="B672" i="6"/>
  <c r="F671" i="6"/>
  <c r="E671" i="6"/>
  <c r="B671" i="6"/>
  <c r="F670" i="6"/>
  <c r="E670" i="6"/>
  <c r="B670" i="6"/>
  <c r="F669" i="6"/>
  <c r="E669" i="6"/>
  <c r="B669" i="6"/>
  <c r="F668" i="6"/>
  <c r="E668" i="6"/>
  <c r="B668" i="6"/>
  <c r="F667" i="6"/>
  <c r="E667" i="6"/>
  <c r="B667" i="6"/>
  <c r="F666" i="6"/>
  <c r="E666" i="6"/>
  <c r="B666" i="6"/>
  <c r="F665" i="6"/>
  <c r="E665" i="6"/>
  <c r="B665" i="6"/>
  <c r="F664" i="6"/>
  <c r="E664" i="6"/>
  <c r="B664" i="6"/>
  <c r="F663" i="6"/>
  <c r="E663" i="6"/>
  <c r="B663" i="6"/>
  <c r="F662" i="6"/>
  <c r="E662" i="6"/>
  <c r="B662" i="6"/>
  <c r="F661" i="6"/>
  <c r="E661" i="6"/>
  <c r="B661" i="6"/>
  <c r="F660" i="6"/>
  <c r="E660" i="6"/>
  <c r="B660" i="6"/>
  <c r="F659" i="6"/>
  <c r="E659" i="6"/>
  <c r="B659" i="6"/>
  <c r="F658" i="6"/>
  <c r="E658" i="6"/>
  <c r="B658" i="6"/>
  <c r="F657" i="6"/>
  <c r="E657" i="6"/>
  <c r="B657" i="6"/>
  <c r="F656" i="6"/>
  <c r="E656" i="6"/>
  <c r="B656" i="6"/>
  <c r="F655" i="6"/>
  <c r="E655" i="6"/>
  <c r="B655" i="6"/>
  <c r="F654" i="6"/>
  <c r="E654" i="6"/>
  <c r="B654" i="6"/>
  <c r="F653" i="6"/>
  <c r="E653" i="6"/>
  <c r="B653" i="6"/>
  <c r="F652" i="6"/>
  <c r="E652" i="6"/>
  <c r="B652" i="6"/>
  <c r="F651" i="6"/>
  <c r="E651" i="6"/>
  <c r="B651" i="6"/>
  <c r="F650" i="6"/>
  <c r="E650" i="6"/>
  <c r="B650" i="6"/>
  <c r="F649" i="6"/>
  <c r="E649" i="6"/>
  <c r="B649" i="6"/>
  <c r="F648" i="6"/>
  <c r="E648" i="6"/>
  <c r="B648" i="6"/>
  <c r="F647" i="6"/>
  <c r="E647" i="6"/>
  <c r="B647" i="6"/>
  <c r="F646" i="6"/>
  <c r="E646" i="6"/>
  <c r="B646" i="6"/>
  <c r="F645" i="6"/>
  <c r="E645" i="6"/>
  <c r="B645" i="6"/>
  <c r="F644" i="6"/>
  <c r="E644" i="6"/>
  <c r="B644" i="6"/>
  <c r="F643" i="6"/>
  <c r="E643" i="6"/>
  <c r="B643" i="6"/>
  <c r="F642" i="6"/>
  <c r="E642" i="6"/>
  <c r="B642" i="6"/>
  <c r="F641" i="6"/>
  <c r="E641" i="6"/>
  <c r="B641" i="6"/>
  <c r="F640" i="6"/>
  <c r="E640" i="6"/>
  <c r="B640" i="6"/>
  <c r="F639" i="6"/>
  <c r="E639" i="6"/>
  <c r="B639" i="6"/>
  <c r="F638" i="6"/>
  <c r="E638" i="6"/>
  <c r="B638" i="6"/>
  <c r="F637" i="6"/>
  <c r="E637" i="6"/>
  <c r="B637" i="6"/>
  <c r="F636" i="6"/>
  <c r="E636" i="6"/>
  <c r="B636" i="6"/>
  <c r="F635" i="6"/>
  <c r="E635" i="6"/>
  <c r="B635" i="6"/>
  <c r="F634" i="6"/>
  <c r="E634" i="6"/>
  <c r="B634" i="6"/>
  <c r="F633" i="6"/>
  <c r="E633" i="6"/>
  <c r="B633" i="6"/>
  <c r="F632" i="6"/>
  <c r="E632" i="6"/>
  <c r="B632" i="6"/>
  <c r="F631" i="6"/>
  <c r="E631" i="6"/>
  <c r="B631" i="6"/>
  <c r="F630" i="6"/>
  <c r="E630" i="6"/>
  <c r="B630" i="6"/>
  <c r="F629" i="6"/>
  <c r="E629" i="6"/>
  <c r="B629" i="6"/>
  <c r="F628" i="6"/>
  <c r="E628" i="6"/>
  <c r="B628" i="6"/>
  <c r="F627" i="6"/>
  <c r="E627" i="6"/>
  <c r="B627" i="6"/>
  <c r="F626" i="6"/>
  <c r="E626" i="6"/>
  <c r="B626" i="6"/>
  <c r="F625" i="6"/>
  <c r="E625" i="6"/>
  <c r="B625" i="6"/>
  <c r="F624" i="6"/>
  <c r="E624" i="6"/>
  <c r="B624" i="6"/>
  <c r="F623" i="6"/>
  <c r="E623" i="6"/>
  <c r="B623" i="6"/>
  <c r="F622" i="6"/>
  <c r="E622" i="6"/>
  <c r="B622" i="6"/>
  <c r="F621" i="6"/>
  <c r="E621" i="6"/>
  <c r="B621" i="6"/>
  <c r="F620" i="6"/>
  <c r="E620" i="6"/>
  <c r="B620" i="6"/>
  <c r="F619" i="6"/>
  <c r="E619" i="6"/>
  <c r="B619" i="6"/>
  <c r="F618" i="6"/>
  <c r="E618" i="6"/>
  <c r="B618" i="6"/>
  <c r="F617" i="6"/>
  <c r="E617" i="6"/>
  <c r="B617" i="6"/>
  <c r="F616" i="6"/>
  <c r="E616" i="6"/>
  <c r="B616" i="6"/>
  <c r="F615" i="6"/>
  <c r="E615" i="6"/>
  <c r="B615" i="6"/>
  <c r="F614" i="6"/>
  <c r="E614" i="6"/>
  <c r="B614" i="6"/>
  <c r="F613" i="6"/>
  <c r="E613" i="6"/>
  <c r="B613" i="6"/>
  <c r="F612" i="6"/>
  <c r="E612" i="6"/>
  <c r="B612" i="6"/>
  <c r="F611" i="6"/>
  <c r="E611" i="6"/>
  <c r="B611" i="6"/>
  <c r="F610" i="6"/>
  <c r="E610" i="6"/>
  <c r="B610" i="6"/>
  <c r="F609" i="6"/>
  <c r="E609" i="6"/>
  <c r="B609" i="6"/>
  <c r="F608" i="6"/>
  <c r="E608" i="6"/>
  <c r="B608" i="6"/>
  <c r="F607" i="6"/>
  <c r="E607" i="6"/>
  <c r="B607" i="6"/>
  <c r="F606" i="6"/>
  <c r="E606" i="6"/>
  <c r="B606" i="6"/>
  <c r="F605" i="6"/>
  <c r="E605" i="6"/>
  <c r="B605" i="6"/>
  <c r="F604" i="6"/>
  <c r="E604" i="6"/>
  <c r="B604" i="6"/>
  <c r="F603" i="6"/>
  <c r="E603" i="6"/>
  <c r="B603" i="6"/>
  <c r="F602" i="6"/>
  <c r="E602" i="6"/>
  <c r="B602" i="6"/>
  <c r="F601" i="6"/>
  <c r="E601" i="6"/>
  <c r="B601" i="6"/>
  <c r="F600" i="6"/>
  <c r="E600" i="6"/>
  <c r="B600" i="6"/>
  <c r="F599" i="6"/>
  <c r="E599" i="6"/>
  <c r="B599" i="6"/>
  <c r="F598" i="6"/>
  <c r="E598" i="6"/>
  <c r="B598" i="6"/>
  <c r="F597" i="6"/>
  <c r="E597" i="6"/>
  <c r="B597" i="6"/>
  <c r="F596" i="6"/>
  <c r="E596" i="6"/>
  <c r="B596" i="6"/>
  <c r="F595" i="6"/>
  <c r="E595" i="6"/>
  <c r="B595" i="6"/>
  <c r="F594" i="6"/>
  <c r="E594" i="6"/>
  <c r="B594" i="6"/>
  <c r="F593" i="6"/>
  <c r="E593" i="6"/>
  <c r="B593" i="6"/>
  <c r="F592" i="6"/>
  <c r="E592" i="6"/>
  <c r="B592" i="6"/>
  <c r="F591" i="6"/>
  <c r="E591" i="6"/>
  <c r="B591" i="6"/>
  <c r="F590" i="6"/>
  <c r="E590" i="6"/>
  <c r="B590" i="6"/>
  <c r="F589" i="6"/>
  <c r="E589" i="6"/>
  <c r="B589" i="6"/>
  <c r="F588" i="6"/>
  <c r="E588" i="6"/>
  <c r="B588" i="6"/>
  <c r="F587" i="6"/>
  <c r="E587" i="6"/>
  <c r="B587" i="6"/>
  <c r="F586" i="6"/>
  <c r="E586" i="6"/>
  <c r="B586" i="6"/>
  <c r="F585" i="6"/>
  <c r="E585" i="6"/>
  <c r="B585" i="6"/>
  <c r="F584" i="6"/>
  <c r="E584" i="6"/>
  <c r="B584" i="6"/>
  <c r="F583" i="6"/>
  <c r="E583" i="6"/>
  <c r="B583" i="6"/>
  <c r="F582" i="6"/>
  <c r="E582" i="6"/>
  <c r="B582" i="6"/>
  <c r="F581" i="6"/>
  <c r="E581" i="6"/>
  <c r="B581" i="6"/>
  <c r="F580" i="6"/>
  <c r="E580" i="6"/>
  <c r="B580" i="6"/>
  <c r="F579" i="6"/>
  <c r="E579" i="6"/>
  <c r="B579" i="6"/>
  <c r="F578" i="6"/>
  <c r="E578" i="6"/>
  <c r="B578" i="6"/>
  <c r="F577" i="6"/>
  <c r="E577" i="6"/>
  <c r="B577" i="6"/>
  <c r="F576" i="6"/>
  <c r="E576" i="6"/>
  <c r="B576" i="6"/>
  <c r="F575" i="6"/>
  <c r="E575" i="6"/>
  <c r="B575" i="6"/>
  <c r="B574" i="6"/>
  <c r="F573" i="6"/>
  <c r="E573" i="6"/>
  <c r="B573" i="6"/>
  <c r="B572" i="6"/>
  <c r="F571" i="6"/>
  <c r="E571" i="6"/>
  <c r="B571" i="6"/>
  <c r="F570" i="6"/>
  <c r="E570" i="6"/>
  <c r="B570" i="6"/>
  <c r="B569" i="6"/>
  <c r="F568" i="6"/>
  <c r="E568" i="6"/>
  <c r="B568" i="6"/>
  <c r="F567" i="6"/>
  <c r="E567" i="6"/>
  <c r="B567" i="6"/>
  <c r="F566" i="6"/>
  <c r="E566" i="6"/>
  <c r="B566" i="6"/>
  <c r="B565" i="6"/>
  <c r="F564" i="6"/>
  <c r="E564" i="6"/>
  <c r="B564" i="6"/>
  <c r="F563" i="6"/>
  <c r="E563" i="6"/>
  <c r="B563" i="6"/>
  <c r="B562" i="6"/>
  <c r="F561" i="6"/>
  <c r="E561" i="6"/>
  <c r="B561" i="6"/>
  <c r="F560" i="6"/>
  <c r="E560" i="6"/>
  <c r="B560" i="6"/>
  <c r="B559" i="6"/>
  <c r="B558" i="6"/>
  <c r="F557" i="6"/>
  <c r="E557" i="6"/>
  <c r="B557" i="6"/>
  <c r="F556" i="6"/>
  <c r="E556" i="6"/>
  <c r="B556" i="6"/>
  <c r="F555" i="6"/>
  <c r="B555" i="6"/>
  <c r="F554" i="6"/>
  <c r="E554" i="6"/>
  <c r="B554" i="6"/>
  <c r="F553" i="6"/>
  <c r="E553" i="6"/>
  <c r="B553" i="6"/>
  <c r="F552" i="6"/>
  <c r="E552" i="6"/>
  <c r="B552" i="6"/>
  <c r="F551" i="6"/>
  <c r="E551" i="6"/>
  <c r="B551" i="6"/>
  <c r="F550" i="6"/>
  <c r="E550" i="6"/>
  <c r="B550" i="6"/>
  <c r="F549" i="6"/>
  <c r="E549" i="6"/>
  <c r="B549" i="6"/>
  <c r="F548" i="6"/>
  <c r="E548" i="6"/>
  <c r="B548" i="6"/>
  <c r="B547" i="6"/>
  <c r="F546" i="6"/>
  <c r="E546" i="6"/>
  <c r="B546" i="6"/>
  <c r="B545" i="6"/>
  <c r="B544" i="6"/>
  <c r="F543" i="6"/>
  <c r="E543" i="6"/>
  <c r="B543" i="6"/>
  <c r="F542" i="6"/>
  <c r="E542" i="6"/>
  <c r="B542" i="6"/>
  <c r="B541" i="6"/>
  <c r="F540" i="6"/>
  <c r="E540" i="6"/>
  <c r="B540" i="6"/>
  <c r="B539" i="6"/>
  <c r="F538" i="6"/>
  <c r="E538" i="6"/>
  <c r="B538" i="6"/>
  <c r="F537" i="6"/>
  <c r="E537" i="6"/>
  <c r="B537" i="6"/>
  <c r="F536" i="6"/>
  <c r="E536" i="6"/>
  <c r="B536" i="6"/>
  <c r="F535" i="6"/>
  <c r="E535" i="6"/>
  <c r="B535" i="6"/>
  <c r="F534" i="6"/>
  <c r="E534" i="6"/>
  <c r="B534" i="6"/>
  <c r="F533" i="6"/>
  <c r="E533" i="6"/>
  <c r="B533" i="6"/>
  <c r="F532" i="6"/>
  <c r="E532" i="6"/>
  <c r="B532" i="6"/>
  <c r="F531" i="6"/>
  <c r="E531" i="6"/>
  <c r="B531" i="6"/>
  <c r="F530" i="6"/>
  <c r="E530" i="6"/>
  <c r="B530" i="6"/>
  <c r="F529" i="6"/>
  <c r="E529" i="6"/>
  <c r="B529" i="6"/>
  <c r="B528" i="6"/>
  <c r="F527" i="6"/>
  <c r="E527" i="6"/>
  <c r="B527" i="6"/>
  <c r="F526" i="6"/>
  <c r="E526" i="6"/>
  <c r="B526" i="6"/>
  <c r="F525" i="6"/>
  <c r="E525" i="6"/>
  <c r="B525" i="6"/>
  <c r="B524" i="6"/>
  <c r="F523" i="6"/>
  <c r="E523" i="6"/>
  <c r="B523" i="6"/>
  <c r="F522" i="6"/>
  <c r="E522" i="6"/>
  <c r="B522" i="6"/>
  <c r="F521" i="6"/>
  <c r="E521" i="6"/>
  <c r="B521" i="6"/>
  <c r="F520" i="6"/>
  <c r="E520" i="6"/>
  <c r="B520" i="6"/>
  <c r="B519" i="6"/>
  <c r="B518" i="6"/>
  <c r="F517" i="6"/>
  <c r="E517" i="6"/>
  <c r="B517" i="6"/>
  <c r="F516" i="6"/>
  <c r="E516" i="6"/>
  <c r="B516" i="6"/>
  <c r="B515" i="6"/>
  <c r="F514" i="6"/>
  <c r="E514" i="6"/>
  <c r="B514" i="6"/>
  <c r="B513" i="6"/>
  <c r="F512" i="6"/>
  <c r="E512" i="6"/>
  <c r="B512" i="6"/>
  <c r="F511" i="6"/>
  <c r="E511" i="6"/>
  <c r="B511" i="6"/>
  <c r="F510" i="6"/>
  <c r="E510" i="6"/>
  <c r="B510" i="6"/>
  <c r="F509" i="6"/>
  <c r="E509" i="6"/>
  <c r="B509" i="6"/>
  <c r="F508" i="6"/>
  <c r="E508" i="6"/>
  <c r="B508" i="6"/>
  <c r="F507" i="6"/>
  <c r="E507" i="6"/>
  <c r="B507" i="6"/>
  <c r="F506" i="6"/>
  <c r="E506" i="6"/>
  <c r="B506" i="6"/>
  <c r="F505" i="6"/>
  <c r="E505" i="6"/>
  <c r="B505" i="6"/>
  <c r="F504" i="6"/>
  <c r="E504" i="6"/>
  <c r="B504" i="6"/>
  <c r="F503" i="6"/>
  <c r="E503" i="6"/>
  <c r="B503" i="6"/>
  <c r="F502" i="6"/>
  <c r="E502" i="6"/>
  <c r="B502" i="6"/>
  <c r="K501" i="6"/>
  <c r="F501" i="6"/>
  <c r="E501" i="6"/>
  <c r="B501" i="6"/>
  <c r="F500" i="6"/>
  <c r="E500" i="6"/>
  <c r="B500" i="6"/>
  <c r="F499" i="6"/>
  <c r="E499" i="6"/>
  <c r="B499" i="6"/>
  <c r="F498" i="6"/>
  <c r="E498" i="6"/>
  <c r="B498" i="6"/>
  <c r="F497" i="6"/>
  <c r="E497" i="6"/>
  <c r="B497" i="6"/>
  <c r="B496" i="6"/>
  <c r="B495" i="6"/>
  <c r="F494" i="6"/>
  <c r="E494" i="6"/>
  <c r="B494" i="6"/>
  <c r="F493" i="6"/>
  <c r="E493" i="6"/>
  <c r="B493" i="6"/>
  <c r="B492" i="6"/>
  <c r="F491" i="6"/>
  <c r="E491" i="6"/>
  <c r="B491" i="6"/>
  <c r="B490" i="6"/>
  <c r="F489" i="6"/>
  <c r="E489" i="6"/>
  <c r="B489" i="6"/>
  <c r="F488" i="6"/>
  <c r="E488" i="6"/>
  <c r="B488" i="6"/>
  <c r="F487" i="6"/>
  <c r="E487" i="6"/>
  <c r="B487" i="6"/>
  <c r="F486" i="6"/>
  <c r="E486" i="6"/>
  <c r="B486" i="6"/>
  <c r="F485" i="6"/>
  <c r="E485" i="6"/>
  <c r="B485" i="6"/>
  <c r="F484" i="6"/>
  <c r="E484" i="6"/>
  <c r="B484" i="6"/>
  <c r="F483" i="6"/>
  <c r="E483" i="6"/>
  <c r="B483" i="6"/>
  <c r="F482" i="6"/>
  <c r="E482" i="6"/>
  <c r="B482" i="6"/>
  <c r="F481" i="6"/>
  <c r="E481" i="6"/>
  <c r="B481" i="6"/>
  <c r="F480" i="6"/>
  <c r="E480" i="6"/>
  <c r="B480" i="6"/>
  <c r="F479" i="6"/>
  <c r="E479" i="6"/>
  <c r="B479" i="6"/>
  <c r="F478" i="6"/>
  <c r="E478" i="6"/>
  <c r="B478" i="6"/>
  <c r="F477" i="6"/>
  <c r="E477" i="6"/>
  <c r="B477" i="6"/>
  <c r="F476" i="6"/>
  <c r="E476" i="6"/>
  <c r="B476" i="6"/>
  <c r="F475" i="6"/>
  <c r="E475" i="6"/>
  <c r="B475" i="6"/>
  <c r="B474" i="6"/>
  <c r="B473" i="6"/>
  <c r="F472" i="6"/>
  <c r="E472" i="6"/>
  <c r="B472" i="6"/>
  <c r="F471" i="6"/>
  <c r="E471" i="6"/>
  <c r="B471" i="6"/>
  <c r="B470" i="6"/>
  <c r="F469" i="6"/>
  <c r="E469" i="6"/>
  <c r="B469" i="6"/>
  <c r="B468" i="6"/>
  <c r="F467" i="6"/>
  <c r="E467" i="6"/>
  <c r="B467" i="6"/>
  <c r="F466" i="6"/>
  <c r="E466" i="6"/>
  <c r="B466" i="6"/>
  <c r="F465" i="6"/>
  <c r="E465" i="6"/>
  <c r="B465" i="6"/>
  <c r="F464" i="6"/>
  <c r="E464" i="6"/>
  <c r="B464" i="6"/>
  <c r="F463" i="6"/>
  <c r="E463" i="6"/>
  <c r="B463" i="6"/>
  <c r="F462" i="6"/>
  <c r="E462" i="6"/>
  <c r="B462" i="6"/>
  <c r="F461" i="6"/>
  <c r="E461" i="6"/>
  <c r="B461" i="6"/>
  <c r="F460" i="6"/>
  <c r="E460" i="6"/>
  <c r="B460" i="6"/>
  <c r="F459" i="6"/>
  <c r="E459" i="6"/>
  <c r="B459" i="6"/>
  <c r="F458" i="6"/>
  <c r="E458" i="6"/>
  <c r="B458" i="6"/>
  <c r="F457" i="6"/>
  <c r="E457" i="6"/>
  <c r="B457" i="6"/>
  <c r="F456" i="6"/>
  <c r="E456" i="6"/>
  <c r="B456" i="6"/>
  <c r="F455" i="6"/>
  <c r="E455" i="6"/>
  <c r="B455" i="6"/>
  <c r="F454" i="6"/>
  <c r="B454" i="6"/>
  <c r="F453" i="6"/>
  <c r="E453" i="6"/>
  <c r="B453" i="6"/>
  <c r="B452" i="6"/>
  <c r="F451" i="6"/>
  <c r="B451" i="6"/>
  <c r="F450" i="6"/>
  <c r="E450" i="6"/>
  <c r="B450" i="6"/>
  <c r="F449" i="6"/>
  <c r="E449" i="6"/>
  <c r="B449" i="6"/>
  <c r="F448" i="6"/>
  <c r="B448" i="6"/>
  <c r="F447" i="6"/>
  <c r="E447" i="6"/>
  <c r="B447" i="6"/>
  <c r="F446" i="6"/>
  <c r="B446" i="6"/>
  <c r="F445" i="6"/>
  <c r="E445" i="6"/>
  <c r="B445" i="6"/>
  <c r="F444" i="6"/>
  <c r="E444" i="6"/>
  <c r="B444" i="6"/>
  <c r="F443" i="6"/>
  <c r="E443" i="6"/>
  <c r="B443" i="6"/>
  <c r="F442" i="6"/>
  <c r="E442" i="6"/>
  <c r="B442" i="6"/>
  <c r="F441" i="6"/>
  <c r="E441" i="6"/>
  <c r="B441" i="6"/>
  <c r="F440" i="6"/>
  <c r="E440" i="6"/>
  <c r="B440" i="6"/>
  <c r="F439" i="6"/>
  <c r="E439" i="6"/>
  <c r="B439" i="6"/>
  <c r="F438" i="6"/>
  <c r="E438" i="6"/>
  <c r="B438" i="6"/>
  <c r="F437" i="6"/>
  <c r="E437" i="6"/>
  <c r="B437" i="6"/>
  <c r="F436" i="6"/>
  <c r="E436" i="6"/>
  <c r="B436" i="6"/>
  <c r="F435" i="6"/>
  <c r="E435" i="6"/>
  <c r="B435" i="6"/>
  <c r="F434" i="6"/>
  <c r="E434" i="6"/>
  <c r="B434" i="6"/>
  <c r="F433" i="6"/>
  <c r="E433" i="6"/>
  <c r="B433" i="6"/>
  <c r="E432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F216" i="6"/>
  <c r="E216" i="6"/>
  <c r="B216" i="6"/>
  <c r="F215" i="6"/>
  <c r="B215" i="6"/>
  <c r="F214" i="6"/>
  <c r="E214" i="6"/>
  <c r="C214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F198" i="6"/>
  <c r="E198" i="6"/>
  <c r="B198" i="6"/>
  <c r="F197" i="6"/>
  <c r="E197" i="6"/>
  <c r="B197" i="6"/>
  <c r="B196" i="6"/>
  <c r="B195" i="6"/>
  <c r="B194" i="6"/>
  <c r="B193" i="6"/>
  <c r="B192" i="6"/>
  <c r="B191" i="6"/>
  <c r="B190" i="6"/>
  <c r="AC76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F173" i="6"/>
  <c r="B173" i="6"/>
  <c r="F172" i="6"/>
  <c r="E172" i="6"/>
  <c r="B172" i="6"/>
  <c r="F171" i="6"/>
  <c r="E171" i="6"/>
  <c r="B171" i="6"/>
  <c r="F170" i="6"/>
  <c r="B170" i="6"/>
  <c r="F169" i="6"/>
  <c r="E169" i="6"/>
  <c r="B169" i="6"/>
  <c r="F168" i="6"/>
  <c r="E168" i="6"/>
  <c r="B168" i="6"/>
  <c r="F167" i="6"/>
  <c r="E167" i="6"/>
  <c r="B167" i="6"/>
  <c r="F166" i="6"/>
  <c r="E166" i="6"/>
  <c r="B166" i="6"/>
  <c r="F165" i="6"/>
  <c r="B165" i="6"/>
  <c r="F164" i="6"/>
  <c r="E164" i="6"/>
  <c r="B164" i="6"/>
  <c r="F163" i="6"/>
  <c r="E163" i="6"/>
  <c r="B163" i="6"/>
  <c r="F162" i="6"/>
  <c r="B162" i="6"/>
  <c r="F161" i="6"/>
  <c r="E161" i="6"/>
  <c r="C161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F5" i="5"/>
  <c r="E5" i="5"/>
  <c r="D5" i="5"/>
  <c r="H2007" i="10" l="1"/>
  <c r="H2004" i="10"/>
  <c r="H1967" i="10"/>
  <c r="H1995" i="10"/>
  <c r="H1974" i="10"/>
  <c r="P1974" i="10" s="1"/>
  <c r="H2002" i="10"/>
  <c r="H2008" i="10"/>
  <c r="H2005" i="10"/>
  <c r="H1975" i="10"/>
  <c r="P1975" i="10" s="1"/>
  <c r="H2003" i="10"/>
  <c r="H1973" i="10"/>
  <c r="P1973" i="10" s="1"/>
  <c r="H2001" i="10"/>
  <c r="E1" i="3"/>
  <c r="AJ2" i="3"/>
  <c r="C8" i="3"/>
  <c r="H1980" i="10"/>
  <c r="O1980" i="10" s="1"/>
  <c r="H1977" i="10"/>
  <c r="O1977" i="10" s="1"/>
  <c r="H1979" i="10"/>
  <c r="O1979" i="10" s="1"/>
  <c r="H1976" i="10"/>
  <c r="O1976" i="10" s="1"/>
  <c r="H1965" i="10"/>
  <c r="O1965" i="10" s="1"/>
  <c r="H1896" i="10"/>
  <c r="O1896" i="10" s="1"/>
  <c r="H1966" i="10"/>
  <c r="H1942" i="10"/>
  <c r="O1942" i="10" s="1"/>
  <c r="H1895" i="10"/>
  <c r="O1895" i="10" s="1"/>
  <c r="H1905" i="10"/>
  <c r="P1905" i="10" s="1"/>
  <c r="H1878" i="10"/>
  <c r="P1878" i="10" s="1"/>
  <c r="H1930" i="10"/>
  <c r="P1930" i="10" s="1"/>
  <c r="H1908" i="10"/>
  <c r="P1908" i="10" s="1"/>
  <c r="H1881" i="10"/>
  <c r="P1881" i="10" s="1"/>
  <c r="H1953" i="10"/>
  <c r="P1953" i="10" s="1"/>
  <c r="H1921" i="10"/>
  <c r="P1921" i="10" s="1"/>
  <c r="H1869" i="10"/>
  <c r="H1894" i="10"/>
  <c r="H1944" i="10"/>
  <c r="H1928" i="10"/>
  <c r="P1928" i="10" s="1"/>
  <c r="H1903" i="10"/>
  <c r="P1903" i="10" s="1"/>
  <c r="H1906" i="10"/>
  <c r="P1906" i="10" s="1"/>
  <c r="H1876" i="10"/>
  <c r="P1876" i="10" s="1"/>
  <c r="H1951" i="10"/>
  <c r="P1951" i="10" s="1"/>
  <c r="H1879" i="10"/>
  <c r="P1879" i="10" s="1"/>
  <c r="H1882" i="10"/>
  <c r="H1954" i="10"/>
  <c r="O1954" i="10" s="1"/>
  <c r="H1931" i="10"/>
  <c r="O1931" i="10" s="1"/>
  <c r="H1909" i="10"/>
  <c r="O1909" i="10" s="1"/>
  <c r="H1893" i="10"/>
  <c r="O1893" i="10" s="1"/>
  <c r="H1920" i="10"/>
  <c r="P1920" i="10" s="1"/>
  <c r="H1943" i="10"/>
  <c r="H1868" i="10"/>
  <c r="H1897" i="10"/>
  <c r="H1922" i="10"/>
  <c r="H1870" i="10"/>
  <c r="H1945" i="10"/>
  <c r="H1877" i="10"/>
  <c r="P1877" i="10" s="1"/>
  <c r="H1904" i="10"/>
  <c r="P1904" i="10" s="1"/>
  <c r="H1907" i="10"/>
  <c r="P1907" i="10" s="1"/>
  <c r="H1880" i="10"/>
  <c r="P1880" i="10" s="1"/>
  <c r="H1952" i="10"/>
  <c r="P1952" i="10" s="1"/>
  <c r="H1929" i="10"/>
  <c r="P1929" i="10" s="1"/>
  <c r="H1910" i="10"/>
  <c r="O1910" i="10" s="1"/>
  <c r="H1955" i="10"/>
  <c r="O1955" i="10" s="1"/>
  <c r="H1883" i="10"/>
  <c r="H1932" i="10"/>
  <c r="O1932" i="10" s="1"/>
  <c r="H317" i="10"/>
  <c r="H1082" i="10"/>
  <c r="H1526" i="10"/>
  <c r="H1692" i="10"/>
  <c r="H1780" i="10"/>
  <c r="H1807" i="10"/>
  <c r="H1150" i="10"/>
  <c r="H674" i="10"/>
  <c r="H1418" i="10"/>
  <c r="H1508" i="10"/>
  <c r="H1235" i="10"/>
  <c r="H1736" i="10"/>
  <c r="H1567" i="10"/>
  <c r="H300" i="10"/>
  <c r="H1133" i="10"/>
  <c r="H1379" i="10"/>
  <c r="H1452" i="10"/>
  <c r="H963" i="10"/>
  <c r="H1725" i="10"/>
  <c r="H1713" i="10"/>
  <c r="H1804" i="10"/>
  <c r="H470" i="10"/>
  <c r="H402" i="10"/>
  <c r="H538" i="10"/>
  <c r="H1381" i="10"/>
  <c r="H572" i="10"/>
  <c r="H742" i="10"/>
  <c r="H334" i="10"/>
  <c r="H1341" i="10"/>
  <c r="H1831" i="10"/>
  <c r="H1652" i="10"/>
  <c r="P1652" i="10" s="1"/>
  <c r="H283" i="10"/>
  <c r="H368" i="10"/>
  <c r="H691" i="10"/>
  <c r="H810" i="10"/>
  <c r="H640" i="10"/>
  <c r="H980" i="10"/>
  <c r="H1588" i="10"/>
  <c r="H1632" i="10"/>
  <c r="H895" i="10"/>
  <c r="H1489" i="10"/>
  <c r="H1610" i="10"/>
  <c r="H1852" i="10"/>
  <c r="H657" i="10"/>
  <c r="H878" i="10"/>
  <c r="H946" i="10"/>
  <c r="H1099" i="10"/>
  <c r="H436" i="10"/>
  <c r="H487" i="10"/>
  <c r="H266" i="10"/>
  <c r="H1014" i="10"/>
  <c r="H793" i="10"/>
  <c r="H623" i="10"/>
  <c r="H1435" i="10"/>
  <c r="H1472" i="10"/>
  <c r="H1361" i="10"/>
  <c r="H1672" i="10"/>
  <c r="H1759" i="10"/>
  <c r="H1855" i="10"/>
  <c r="P1855" i="10" s="1"/>
  <c r="H504" i="10"/>
  <c r="H1031" i="10"/>
  <c r="H1184" i="10"/>
  <c r="H521" i="10"/>
  <c r="H776" i="10"/>
  <c r="H1527" i="10"/>
  <c r="H419" i="10"/>
  <c r="H249" i="10"/>
  <c r="H589" i="10"/>
  <c r="H725" i="10"/>
  <c r="H912" i="10"/>
  <c r="H555" i="10"/>
  <c r="H351" i="10"/>
  <c r="H929" i="10"/>
  <c r="H759" i="10"/>
  <c r="H844" i="10"/>
  <c r="H1591" i="10"/>
  <c r="H1201" i="10"/>
  <c r="H1116" i="10"/>
  <c r="H997" i="10"/>
  <c r="H1748" i="10"/>
  <c r="H1546" i="10"/>
  <c r="H385" i="10"/>
  <c r="H1380" i="10"/>
  <c r="H708" i="10"/>
  <c r="H1613" i="10"/>
  <c r="H1270" i="10"/>
  <c r="H1323" i="10"/>
  <c r="H861" i="10"/>
  <c r="H1288" i="10"/>
  <c r="H1252" i="10"/>
  <c r="H453" i="10"/>
  <c r="H1218" i="10"/>
  <c r="H606" i="10"/>
  <c r="H1065" i="10"/>
  <c r="H827" i="10"/>
  <c r="H1305" i="10"/>
  <c r="H1401" i="10"/>
  <c r="H1453" i="10"/>
  <c r="H1048" i="10"/>
  <c r="H1167" i="10"/>
  <c r="H915" i="10"/>
  <c r="H762" i="10"/>
  <c r="H949" i="10"/>
  <c r="H694" i="10"/>
  <c r="H1655" i="10"/>
  <c r="O1655" i="10" s="1"/>
  <c r="H1000" i="10"/>
  <c r="H1136" i="10"/>
  <c r="H320" i="10"/>
  <c r="H728" i="10"/>
  <c r="H269" i="10"/>
  <c r="H1017" i="10"/>
  <c r="H745" i="10"/>
  <c r="H643" i="10"/>
  <c r="H779" i="10"/>
  <c r="H864" i="10"/>
  <c r="H609" i="10"/>
  <c r="H1404" i="10"/>
  <c r="H1051" i="10"/>
  <c r="H286" i="10"/>
  <c r="H847" i="10"/>
  <c r="H932" i="10"/>
  <c r="H541" i="10"/>
  <c r="H1388" i="10"/>
  <c r="H1421" i="10"/>
  <c r="H1344" i="10"/>
  <c r="H1345" i="10"/>
  <c r="H1739" i="10"/>
  <c r="H1695" i="10"/>
  <c r="H1594" i="10"/>
  <c r="H1511" i="10"/>
  <c r="H1085" i="10"/>
  <c r="H1308" i="10"/>
  <c r="H252" i="10"/>
  <c r="H1119" i="10"/>
  <c r="H337" i="10"/>
  <c r="H1153" i="10"/>
  <c r="H1438" i="10"/>
  <c r="H677" i="10"/>
  <c r="H371" i="10"/>
  <c r="H1532" i="10"/>
  <c r="H1475" i="10"/>
  <c r="H558" i="10"/>
  <c r="H1273" i="10"/>
  <c r="H1635" i="10"/>
  <c r="H303" i="10"/>
  <c r="H1571" i="10"/>
  <c r="H1810" i="10"/>
  <c r="H575" i="10"/>
  <c r="H1187" i="10"/>
  <c r="H1291" i="10"/>
  <c r="H1675" i="10"/>
  <c r="H592" i="10"/>
  <c r="H1386" i="10"/>
  <c r="H1549" i="10"/>
  <c r="H660" i="10"/>
  <c r="H1170" i="10"/>
  <c r="H1326" i="10"/>
  <c r="H388" i="10"/>
  <c r="H507" i="10"/>
  <c r="H966" i="10"/>
  <c r="H524" i="10"/>
  <c r="H490" i="10"/>
  <c r="H405" i="10"/>
  <c r="H711" i="10"/>
  <c r="H473" i="10"/>
  <c r="H881" i="10"/>
  <c r="H626" i="10"/>
  <c r="H830" i="10"/>
  <c r="H354" i="10"/>
  <c r="H1238" i="10"/>
  <c r="H1570" i="10"/>
  <c r="H1034" i="10"/>
  <c r="H1616" i="10"/>
  <c r="H1783" i="10"/>
  <c r="H439" i="10"/>
  <c r="H983" i="10"/>
  <c r="H1068" i="10"/>
  <c r="H1458" i="10"/>
  <c r="H1493" i="10"/>
  <c r="H1762" i="10"/>
  <c r="H422" i="10"/>
  <c r="H813" i="10"/>
  <c r="H1495" i="10"/>
  <c r="H1385" i="10"/>
  <c r="H1716" i="10"/>
  <c r="H1221" i="10"/>
  <c r="H1102" i="10"/>
  <c r="H1858" i="10"/>
  <c r="H898" i="10"/>
  <c r="H1834" i="10"/>
  <c r="H456" i="10"/>
  <c r="H1204" i="10"/>
  <c r="H1364" i="10"/>
  <c r="H796" i="10"/>
  <c r="H1255" i="10"/>
  <c r="H1492" i="10"/>
  <c r="H284" i="10"/>
  <c r="H981" i="10"/>
  <c r="H760" i="10"/>
  <c r="H1568" i="10"/>
  <c r="H556" i="10"/>
  <c r="H1490" i="10"/>
  <c r="H1693" i="10"/>
  <c r="H1633" i="10"/>
  <c r="H607" i="10"/>
  <c r="H1202" i="10"/>
  <c r="H879" i="10"/>
  <c r="H1805" i="10"/>
  <c r="P1805" i="10" s="1"/>
  <c r="H1611" i="10"/>
  <c r="H1808" i="10"/>
  <c r="H1853" i="10"/>
  <c r="H352" i="10"/>
  <c r="H709" i="10"/>
  <c r="H301" i="10"/>
  <c r="H828" i="10"/>
  <c r="H1151" i="10"/>
  <c r="H1473" i="10"/>
  <c r="H420" i="10"/>
  <c r="H369" i="10"/>
  <c r="H998" i="10"/>
  <c r="H1362" i="10"/>
  <c r="H896" i="10"/>
  <c r="H1271" i="10"/>
  <c r="H1529" i="10"/>
  <c r="H488" i="10"/>
  <c r="H1066" i="10"/>
  <c r="H1760" i="10"/>
  <c r="H1083" i="10"/>
  <c r="H658" i="10"/>
  <c r="H522" i="10"/>
  <c r="H930" i="10"/>
  <c r="H1455" i="10"/>
  <c r="H1015" i="10"/>
  <c r="H1306" i="10"/>
  <c r="H1653" i="10"/>
  <c r="P1653" i="10" s="1"/>
  <c r="H505" i="10"/>
  <c r="H1714" i="10"/>
  <c r="H1737" i="10"/>
  <c r="H1528" i="10"/>
  <c r="H1592" i="10"/>
  <c r="H1324" i="10"/>
  <c r="H1781" i="10"/>
  <c r="H267" i="10"/>
  <c r="H624" i="10"/>
  <c r="H726" i="10"/>
  <c r="H573" i="10"/>
  <c r="H641" i="10"/>
  <c r="H1100" i="10"/>
  <c r="H1185" i="10"/>
  <c r="H1117" i="10"/>
  <c r="H1589" i="10"/>
  <c r="H1726" i="10"/>
  <c r="H437" i="10"/>
  <c r="H1382" i="10"/>
  <c r="H964" i="10"/>
  <c r="H1134" i="10"/>
  <c r="H1049" i="10"/>
  <c r="H1289" i="10"/>
  <c r="H947" i="10"/>
  <c r="H1168" i="10"/>
  <c r="H913" i="10"/>
  <c r="H743" i="10"/>
  <c r="H777" i="10"/>
  <c r="H1454" i="10"/>
  <c r="H386" i="10"/>
  <c r="H590" i="10"/>
  <c r="H811" i="10"/>
  <c r="H539" i="10"/>
  <c r="H471" i="10"/>
  <c r="H403" i="10"/>
  <c r="H692" i="10"/>
  <c r="H675" i="10"/>
  <c r="H862" i="10"/>
  <c r="H1342" i="10"/>
  <c r="H318" i="10"/>
  <c r="H1219" i="10"/>
  <c r="H794" i="10"/>
  <c r="H1236" i="10"/>
  <c r="H1383" i="10"/>
  <c r="H335" i="10"/>
  <c r="H454" i="10"/>
  <c r="H1402" i="10"/>
  <c r="H1749" i="10"/>
  <c r="H1832" i="10"/>
  <c r="H1856" i="10"/>
  <c r="P1856" i="10" s="1"/>
  <c r="H1673" i="10"/>
  <c r="H250" i="10"/>
  <c r="H1509" i="10"/>
  <c r="H1547" i="10"/>
  <c r="H1419" i="10"/>
  <c r="H845" i="10"/>
  <c r="H1032" i="10"/>
  <c r="H1614" i="10"/>
  <c r="H1253" i="10"/>
  <c r="H1436" i="10"/>
  <c r="H287" i="10"/>
  <c r="H304" i="10"/>
  <c r="H831" i="10"/>
  <c r="H253" i="10"/>
  <c r="H780" i="10"/>
  <c r="H1239" i="10"/>
  <c r="H1476" i="10"/>
  <c r="H865" i="10"/>
  <c r="H1696" i="10"/>
  <c r="H355" i="10"/>
  <c r="H1572" i="10"/>
  <c r="H1617" i="10"/>
  <c r="H1387" i="10"/>
  <c r="H814" i="10"/>
  <c r="H899" i="10"/>
  <c r="H1422" i="10"/>
  <c r="H1512" i="10"/>
  <c r="H1439" i="10"/>
  <c r="H1405" i="10"/>
  <c r="H746" i="10"/>
  <c r="H627" i="10"/>
  <c r="H1292" i="10"/>
  <c r="H1550" i="10"/>
  <c r="H1717" i="10"/>
  <c r="H1784" i="10"/>
  <c r="H525" i="10"/>
  <c r="H457" i="10"/>
  <c r="H559" i="10"/>
  <c r="H882" i="10"/>
  <c r="H1366" i="10"/>
  <c r="H661" i="10"/>
  <c r="H372" i="10"/>
  <c r="H1103" i="10"/>
  <c r="H1573" i="10"/>
  <c r="H1740" i="10"/>
  <c r="H1459" i="10"/>
  <c r="H848" i="10"/>
  <c r="H1035" i="10"/>
  <c r="H1154" i="10"/>
  <c r="H1656" i="10"/>
  <c r="O1656" i="10" s="1"/>
  <c r="H321" i="10"/>
  <c r="H406" i="10"/>
  <c r="H916" i="10"/>
  <c r="H1327" i="10"/>
  <c r="H1763" i="10"/>
  <c r="H1120" i="10"/>
  <c r="H1636" i="10"/>
  <c r="H338" i="10"/>
  <c r="H712" i="10"/>
  <c r="H270" i="10"/>
  <c r="H678" i="10"/>
  <c r="H950" i="10"/>
  <c r="H1256" i="10"/>
  <c r="H1533" i="10"/>
  <c r="H1595" i="10"/>
  <c r="H1835" i="10"/>
  <c r="H1171" i="10"/>
  <c r="H440" i="10"/>
  <c r="H1018" i="10"/>
  <c r="H610" i="10"/>
  <c r="H984" i="10"/>
  <c r="H1676" i="10"/>
  <c r="H508" i="10"/>
  <c r="H389" i="10"/>
  <c r="H542" i="10"/>
  <c r="H474" i="10"/>
  <c r="H729" i="10"/>
  <c r="H695" i="10"/>
  <c r="H1205" i="10"/>
  <c r="H933" i="10"/>
  <c r="H797" i="10"/>
  <c r="H1188" i="10"/>
  <c r="H1052" i="10"/>
  <c r="H1001" i="10"/>
  <c r="H1309" i="10"/>
  <c r="H1137" i="10"/>
  <c r="H1086" i="10"/>
  <c r="H1811" i="10"/>
  <c r="H1346" i="10"/>
  <c r="H1494" i="10"/>
  <c r="H1859" i="10"/>
  <c r="H1222" i="10"/>
  <c r="H967" i="10"/>
  <c r="H1365" i="10"/>
  <c r="H644" i="10"/>
  <c r="H1274" i="10"/>
  <c r="H1347" i="10"/>
  <c r="H491" i="10"/>
  <c r="H423" i="10"/>
  <c r="H576" i="10"/>
  <c r="H763" i="10"/>
  <c r="H1069" i="10"/>
  <c r="H593" i="10"/>
  <c r="H51" i="10"/>
  <c r="H26" i="10"/>
  <c r="H81" i="10"/>
  <c r="H126" i="10"/>
  <c r="H61" i="10"/>
  <c r="H221" i="10"/>
  <c r="H598" i="10"/>
  <c r="H1176" i="10"/>
  <c r="H1823" i="10"/>
  <c r="H360" i="10"/>
  <c r="H1844" i="10"/>
  <c r="H972" i="10"/>
  <c r="H1624" i="10"/>
  <c r="H116" i="10"/>
  <c r="H176" i="10"/>
  <c r="H36" i="10"/>
  <c r="H275" i="10"/>
  <c r="H106" i="10"/>
  <c r="H186" i="10"/>
  <c r="H326" i="10"/>
  <c r="H1602" i="10"/>
  <c r="H1142" i="10"/>
  <c r="H1704" i="10"/>
  <c r="H1728" i="10"/>
  <c r="H206" i="10"/>
  <c r="H166" i="10"/>
  <c r="H181" i="10"/>
  <c r="H76" i="10"/>
  <c r="H632" i="10"/>
  <c r="H802" i="10"/>
  <c r="H853" i="10"/>
  <c r="H343" i="10"/>
  <c r="H870" i="10"/>
  <c r="H615" i="10"/>
  <c r="H1210" i="10"/>
  <c r="H1427" i="10"/>
  <c r="H191" i="10"/>
  <c r="H41" i="10"/>
  <c r="H96" i="10"/>
  <c r="H530" i="10"/>
  <c r="H1580" i="10"/>
  <c r="H836" i="10"/>
  <c r="H1332" i="10"/>
  <c r="H131" i="10"/>
  <c r="H21" i="10"/>
  <c r="H141" i="10"/>
  <c r="H394" i="10"/>
  <c r="H938" i="10"/>
  <c r="H513" i="10"/>
  <c r="H1393" i="10"/>
  <c r="H1040" i="10"/>
  <c r="H1227" i="10"/>
  <c r="H1091" i="10"/>
  <c r="H1297" i="10"/>
  <c r="H1023" i="10"/>
  <c r="H71" i="10"/>
  <c r="H428" i="10"/>
  <c r="H1006" i="10"/>
  <c r="H683" i="10"/>
  <c r="H236" i="10"/>
  <c r="H1057" i="10"/>
  <c r="H1538" i="10"/>
  <c r="H700" i="10"/>
  <c r="H1664" i="10"/>
  <c r="H1751" i="10"/>
  <c r="H1125" i="10"/>
  <c r="H1444" i="10"/>
  <c r="H11" i="10"/>
  <c r="H56" i="10"/>
  <c r="H496" i="10"/>
  <c r="H161" i="10"/>
  <c r="H1074" i="10"/>
  <c r="H411" i="10"/>
  <c r="H196" i="10"/>
  <c r="H1314" i="10"/>
  <c r="H1280" i="10"/>
  <c r="H955" i="10"/>
  <c r="H211" i="10"/>
  <c r="H16" i="10"/>
  <c r="H226" i="10"/>
  <c r="H666" i="10"/>
  <c r="H887" i="10"/>
  <c r="H1644" i="10"/>
  <c r="H1464" i="10"/>
  <c r="H1517" i="10"/>
  <c r="H151" i="10"/>
  <c r="H156" i="10"/>
  <c r="H547" i="10"/>
  <c r="H121" i="10"/>
  <c r="H1371" i="10"/>
  <c r="H91" i="10"/>
  <c r="H309" i="10"/>
  <c r="H377" i="10"/>
  <c r="H136" i="10"/>
  <c r="H445" i="10"/>
  <c r="H1262" i="10"/>
  <c r="H31" i="10"/>
  <c r="H86" i="10"/>
  <c r="H462" i="10"/>
  <c r="H921" i="10"/>
  <c r="H231" i="10"/>
  <c r="H66" i="10"/>
  <c r="H46" i="10"/>
  <c r="H241" i="10"/>
  <c r="H146" i="10"/>
  <c r="H581" i="10"/>
  <c r="H819" i="10"/>
  <c r="H171" i="10"/>
  <c r="H101" i="10"/>
  <c r="H111" i="10"/>
  <c r="H649" i="10"/>
  <c r="H1500" i="10"/>
  <c r="H1796" i="10"/>
  <c r="H1108" i="10"/>
  <c r="H1481" i="10"/>
  <c r="H1244" i="10"/>
  <c r="H1684" i="10"/>
  <c r="H1193" i="10"/>
  <c r="H768" i="10"/>
  <c r="H1353" i="10"/>
  <c r="H751" i="10"/>
  <c r="H564" i="10"/>
  <c r="H292" i="10"/>
  <c r="H989" i="10"/>
  <c r="H717" i="10"/>
  <c r="H904" i="10"/>
  <c r="H258" i="10"/>
  <c r="H1518" i="10"/>
  <c r="H1410" i="10"/>
  <c r="H201" i="10"/>
  <c r="H1556" i="10"/>
  <c r="H1772" i="10"/>
  <c r="H734" i="10"/>
  <c r="H1159" i="10"/>
  <c r="H479" i="10"/>
  <c r="H785" i="10"/>
  <c r="H216" i="10"/>
  <c r="H472" i="10"/>
  <c r="H727" i="10"/>
  <c r="H1050" i="10"/>
  <c r="H1403" i="10"/>
  <c r="H302" i="10"/>
  <c r="H1590" i="10"/>
  <c r="H1169" i="10"/>
  <c r="H455" i="10"/>
  <c r="H642" i="10"/>
  <c r="H863" i="10"/>
  <c r="H319" i="10"/>
  <c r="H880" i="10"/>
  <c r="H1152" i="10"/>
  <c r="H1290" i="10"/>
  <c r="H251" i="10"/>
  <c r="H540" i="10"/>
  <c r="H1343" i="10"/>
  <c r="H1118" i="10"/>
  <c r="H1510" i="10"/>
  <c r="H999" i="10"/>
  <c r="H1738" i="10"/>
  <c r="H1750" i="10"/>
  <c r="H1833" i="10"/>
  <c r="H489" i="10"/>
  <c r="H1084" i="10"/>
  <c r="H1363" i="10"/>
  <c r="H1203" i="10"/>
  <c r="H336" i="10"/>
  <c r="H914" i="10"/>
  <c r="H778" i="10"/>
  <c r="H812" i="10"/>
  <c r="H1067" i="10"/>
  <c r="H1135" i="10"/>
  <c r="H761" i="10"/>
  <c r="H931" i="10"/>
  <c r="H897" i="10"/>
  <c r="H557" i="10"/>
  <c r="H1220" i="10"/>
  <c r="H1033" i="10"/>
  <c r="H1272" i="10"/>
  <c r="H1457" i="10"/>
  <c r="H676" i="10"/>
  <c r="H1569" i="10"/>
  <c r="H1694" i="10"/>
  <c r="H1782" i="10"/>
  <c r="H1384" i="10"/>
  <c r="H353" i="10"/>
  <c r="H370" i="10"/>
  <c r="H795" i="10"/>
  <c r="H574" i="10"/>
  <c r="H523" i="10"/>
  <c r="H1237" i="10"/>
  <c r="H1016" i="10"/>
  <c r="H965" i="10"/>
  <c r="H421" i="10"/>
  <c r="H1254" i="10"/>
  <c r="H744" i="10"/>
  <c r="H506" i="10"/>
  <c r="H1654" i="10"/>
  <c r="P1654" i="10" s="1"/>
  <c r="H1531" i="10"/>
  <c r="H1761" i="10"/>
  <c r="H1809" i="10"/>
  <c r="H1857" i="10"/>
  <c r="P1857" i="10" s="1"/>
  <c r="H1437" i="10"/>
  <c r="H1634" i="10"/>
  <c r="H268" i="10"/>
  <c r="H285" i="10"/>
  <c r="H846" i="10"/>
  <c r="H591" i="10"/>
  <c r="H387" i="10"/>
  <c r="H693" i="10"/>
  <c r="H438" i="10"/>
  <c r="H608" i="10"/>
  <c r="H710" i="10"/>
  <c r="H1612" i="10"/>
  <c r="H1715" i="10"/>
  <c r="H948" i="10"/>
  <c r="H404" i="10"/>
  <c r="H1615" i="10"/>
  <c r="H659" i="10"/>
  <c r="H1593" i="10"/>
  <c r="H982" i="10"/>
  <c r="H1420" i="10"/>
  <c r="H829" i="10"/>
  <c r="H1806" i="10"/>
  <c r="P1806" i="10" s="1"/>
  <c r="H1530" i="10"/>
  <c r="H1307" i="10"/>
  <c r="H1456" i="10"/>
  <c r="H1101" i="10"/>
  <c r="H625" i="10"/>
  <c r="H1548" i="10"/>
  <c r="H1727" i="10"/>
  <c r="H1474" i="10"/>
  <c r="H1325" i="10"/>
  <c r="H1674" i="10"/>
  <c r="H1854" i="10"/>
  <c r="H1491" i="10"/>
  <c r="H1186" i="10"/>
  <c r="H217" i="10"/>
  <c r="H650" i="10"/>
  <c r="H616" i="10"/>
  <c r="H1685" i="10"/>
  <c r="H1519" i="10"/>
  <c r="H37" i="10"/>
  <c r="H412" i="10"/>
  <c r="H497" i="10"/>
  <c r="H92" i="10"/>
  <c r="H57" i="10"/>
  <c r="H990" i="10"/>
  <c r="H633" i="10"/>
  <c r="H1354" i="10"/>
  <c r="H1482" i="10"/>
  <c r="H1557" i="10"/>
  <c r="H1126" i="10"/>
  <c r="H1245" i="10"/>
  <c r="H1752" i="10"/>
  <c r="H1705" i="10"/>
  <c r="H1539" i="10"/>
  <c r="H1263" i="10"/>
  <c r="H187" i="10"/>
  <c r="H112" i="10"/>
  <c r="H177" i="10"/>
  <c r="H480" i="10"/>
  <c r="H12" i="10"/>
  <c r="H242" i="10"/>
  <c r="H152" i="10"/>
  <c r="H1058" i="10"/>
  <c r="H344" i="10"/>
  <c r="H142" i="10"/>
  <c r="H735" i="10"/>
  <c r="H1194" i="10"/>
  <c r="H1603" i="10"/>
  <c r="H1007" i="10"/>
  <c r="H127" i="10"/>
  <c r="H17" i="10"/>
  <c r="H212" i="10"/>
  <c r="H172" i="10"/>
  <c r="H854" i="10"/>
  <c r="H1211" i="10"/>
  <c r="H1298" i="10"/>
  <c r="H1041" i="10"/>
  <c r="H1092" i="10"/>
  <c r="H1625" i="10"/>
  <c r="H1445" i="10"/>
  <c r="H67" i="10"/>
  <c r="H259" i="10"/>
  <c r="H52" i="10"/>
  <c r="H42" i="10"/>
  <c r="H548" i="10"/>
  <c r="H786" i="10"/>
  <c r="H1160" i="10"/>
  <c r="H1773" i="10"/>
  <c r="H1845" i="10"/>
  <c r="H973" i="10"/>
  <c r="H7" i="10"/>
  <c r="H310" i="10"/>
  <c r="H514" i="10"/>
  <c r="H137" i="10"/>
  <c r="H222" i="10"/>
  <c r="H888" i="10"/>
  <c r="H1177" i="10"/>
  <c r="H922" i="10"/>
  <c r="H293" i="10"/>
  <c r="H1428" i="10"/>
  <c r="H1797" i="10"/>
  <c r="H1411" i="10"/>
  <c r="H939" i="10"/>
  <c r="H1075" i="10"/>
  <c r="H32" i="10"/>
  <c r="H117" i="10"/>
  <c r="H565" i="10"/>
  <c r="H207" i="10"/>
  <c r="H684" i="10"/>
  <c r="H905" i="10"/>
  <c r="H102" i="10"/>
  <c r="H1501" i="10"/>
  <c r="H1645" i="10"/>
  <c r="H147" i="10"/>
  <c r="H837" i="10"/>
  <c r="H1109" i="10"/>
  <c r="H1333" i="10"/>
  <c r="H1281" i="10"/>
  <c r="H1372" i="10"/>
  <c r="H87" i="10"/>
  <c r="H803" i="10"/>
  <c r="H232" i="10"/>
  <c r="H718" i="10"/>
  <c r="H871" i="10"/>
  <c r="H752" i="10"/>
  <c r="H27" i="10"/>
  <c r="H122" i="10"/>
  <c r="H446" i="10"/>
  <c r="H157" i="10"/>
  <c r="H276" i="10"/>
  <c r="H202" i="10"/>
  <c r="H701" i="10"/>
  <c r="H769" i="10"/>
  <c r="H167" i="10"/>
  <c r="H192" i="10"/>
  <c r="H182" i="10"/>
  <c r="H463" i="10"/>
  <c r="H107" i="10"/>
  <c r="H327" i="10"/>
  <c r="H22" i="10"/>
  <c r="H378" i="10"/>
  <c r="H599" i="10"/>
  <c r="H77" i="10"/>
  <c r="H667" i="10"/>
  <c r="H429" i="10"/>
  <c r="H1581" i="10"/>
  <c r="H582" i="10"/>
  <c r="H72" i="10"/>
  <c r="H1143" i="10"/>
  <c r="H162" i="10"/>
  <c r="H1024" i="10"/>
  <c r="H1315" i="10"/>
  <c r="H197" i="10"/>
  <c r="H62" i="10"/>
  <c r="H1729" i="10"/>
  <c r="H361" i="10"/>
  <c r="H1665" i="10"/>
  <c r="H237" i="10"/>
  <c r="H531" i="10"/>
  <c r="H82" i="10"/>
  <c r="H1824" i="10"/>
  <c r="H132" i="10"/>
  <c r="H1465" i="10"/>
  <c r="H395" i="10"/>
  <c r="H1394" i="10"/>
  <c r="H47" i="10"/>
  <c r="H97" i="10"/>
  <c r="H956" i="10"/>
  <c r="H227" i="10"/>
  <c r="H820" i="10"/>
  <c r="H1228" i="10"/>
  <c r="H243" i="10"/>
  <c r="H168" i="10"/>
  <c r="H53" i="10"/>
  <c r="H923" i="10"/>
  <c r="H1730" i="10"/>
  <c r="H1582" i="10"/>
  <c r="H183" i="10"/>
  <c r="H73" i="10"/>
  <c r="H28" i="10"/>
  <c r="H634" i="10"/>
  <c r="H1229" i="10"/>
  <c r="H123" i="10"/>
  <c r="H33" i="10"/>
  <c r="H138" i="10"/>
  <c r="H294" i="10"/>
  <c r="H362" i="10"/>
  <c r="H413" i="10"/>
  <c r="H193" i="10"/>
  <c r="H1412" i="10"/>
  <c r="H1025" i="10"/>
  <c r="H1395" i="10"/>
  <c r="H1774" i="10"/>
  <c r="H63" i="10"/>
  <c r="H277" i="10"/>
  <c r="H88" i="10"/>
  <c r="H889" i="10"/>
  <c r="H1646" i="10"/>
  <c r="H1626" i="10"/>
  <c r="H1008" i="10"/>
  <c r="H188" i="10"/>
  <c r="H198" i="10"/>
  <c r="H940" i="10"/>
  <c r="H1520" i="10"/>
  <c r="H651" i="10"/>
  <c r="H1753" i="10"/>
  <c r="H1195" i="10"/>
  <c r="H1502" i="10"/>
  <c r="H1604" i="10"/>
  <c r="H48" i="10"/>
  <c r="H133" i="10"/>
  <c r="H148" i="10"/>
  <c r="H328" i="10"/>
  <c r="H58" i="10"/>
  <c r="H787" i="10"/>
  <c r="H770" i="10"/>
  <c r="H1212" i="10"/>
  <c r="H991" i="10"/>
  <c r="H1335" i="10"/>
  <c r="H1178" i="10"/>
  <c r="H1540" i="10"/>
  <c r="H1299" i="10"/>
  <c r="H1483" i="10"/>
  <c r="H203" i="10"/>
  <c r="H260" i="10"/>
  <c r="H1246" i="10"/>
  <c r="H143" i="10"/>
  <c r="H218" i="10"/>
  <c r="H532" i="10"/>
  <c r="H173" i="10"/>
  <c r="H515" i="10"/>
  <c r="H1355" i="10"/>
  <c r="H685" i="10"/>
  <c r="H1666" i="10"/>
  <c r="H1707" i="10"/>
  <c r="H1846" i="10"/>
  <c r="H83" i="10"/>
  <c r="H228" i="10"/>
  <c r="H13" i="10"/>
  <c r="H583" i="10"/>
  <c r="H1161" i="10"/>
  <c r="H1446" i="10"/>
  <c r="H1076" i="10"/>
  <c r="H1264" i="10"/>
  <c r="H23" i="10"/>
  <c r="H128" i="10"/>
  <c r="H178" i="10"/>
  <c r="H753" i="10"/>
  <c r="H481" i="10"/>
  <c r="H233" i="10"/>
  <c r="H311" i="10"/>
  <c r="H430" i="10"/>
  <c r="H78" i="10"/>
  <c r="H566" i="10"/>
  <c r="H549" i="10"/>
  <c r="H93" i="10"/>
  <c r="H223" i="10"/>
  <c r="H68" i="10"/>
  <c r="H108" i="10"/>
  <c r="H855" i="10"/>
  <c r="H103" i="10"/>
  <c r="H8" i="10"/>
  <c r="H38" i="10"/>
  <c r="H600" i="10"/>
  <c r="H213" i="10"/>
  <c r="H702" i="10"/>
  <c r="H974" i="10"/>
  <c r="H43" i="10"/>
  <c r="H464" i="10"/>
  <c r="H113" i="10"/>
  <c r="H153" i="10"/>
  <c r="H447" i="10"/>
  <c r="H1042" i="10"/>
  <c r="H804" i="10"/>
  <c r="H736" i="10"/>
  <c r="H668" i="10"/>
  <c r="H719" i="10"/>
  <c r="H238" i="10"/>
  <c r="H1317" i="10"/>
  <c r="H1825" i="10"/>
  <c r="H345" i="10"/>
  <c r="H396" i="10"/>
  <c r="H208" i="10"/>
  <c r="H872" i="10"/>
  <c r="H1686" i="10"/>
  <c r="H1429" i="10"/>
  <c r="H1334" i="10"/>
  <c r="H498" i="10"/>
  <c r="H838" i="10"/>
  <c r="H1373" i="10"/>
  <c r="H118" i="10"/>
  <c r="H98" i="10"/>
  <c r="H906" i="10"/>
  <c r="H1316" i="10"/>
  <c r="H1798" i="10"/>
  <c r="H1466" i="10"/>
  <c r="H1093" i="10"/>
  <c r="H957" i="10"/>
  <c r="H1558" i="10"/>
  <c r="H1127" i="10"/>
  <c r="H18" i="10"/>
  <c r="H1110" i="10"/>
  <c r="H1706" i="10"/>
  <c r="O1706" i="10" s="1"/>
  <c r="H163" i="10"/>
  <c r="H1282" i="10"/>
  <c r="H821" i="10"/>
  <c r="H379" i="10"/>
  <c r="H158" i="10"/>
  <c r="H617" i="10"/>
  <c r="H1059" i="10"/>
  <c r="H1144" i="10"/>
  <c r="P1804" i="10"/>
  <c r="E902" i="6"/>
  <c r="AP7" i="3"/>
  <c r="D6" i="5"/>
  <c r="AP6" i="3"/>
  <c r="AP8" i="3"/>
  <c r="AP120" i="3"/>
  <c r="F902" i="6"/>
  <c r="P1882" i="10" l="1"/>
  <c r="O1882" i="10"/>
  <c r="P1883" i="10"/>
  <c r="O1883" i="10"/>
  <c r="A10" i="2"/>
  <c r="F1" i="3"/>
  <c r="C9" i="3"/>
  <c r="AP5" i="3"/>
  <c r="O1570" i="10"/>
  <c r="O1572" i="10"/>
  <c r="O1571" i="10"/>
  <c r="C10" i="3" l="1"/>
  <c r="G1" i="3"/>
  <c r="A11" i="2"/>
  <c r="AP9" i="3"/>
  <c r="A12" i="2" l="1"/>
  <c r="AL12" i="2" s="1"/>
  <c r="AT12" i="2" s="1"/>
  <c r="H1" i="3"/>
  <c r="C11" i="3"/>
  <c r="AP10" i="3"/>
  <c r="AQ5" i="3"/>
  <c r="AQ6" i="3" s="1"/>
  <c r="AQ7" i="3" s="1"/>
  <c r="AQ8" i="3" s="1"/>
  <c r="AQ9" i="3" s="1"/>
  <c r="AQ10" i="3" l="1"/>
  <c r="C12" i="3"/>
  <c r="AP11" i="3"/>
  <c r="A13" i="2"/>
  <c r="AL13" i="2" s="1"/>
  <c r="I1" i="3"/>
  <c r="R11" i="11"/>
  <c r="L11" i="11"/>
  <c r="AE11" i="11"/>
  <c r="G11" i="11"/>
  <c r="K11" i="11"/>
  <c r="AA11" i="11"/>
  <c r="AD11" i="11"/>
  <c r="V11" i="11"/>
  <c r="J11" i="11"/>
  <c r="U11" i="11"/>
  <c r="AC11" i="11"/>
  <c r="P11" i="11"/>
  <c r="AB11" i="11"/>
  <c r="N11" i="11"/>
  <c r="Q11" i="11"/>
  <c r="H11" i="11"/>
  <c r="Z11" i="11"/>
  <c r="F11" i="11"/>
  <c r="I11" i="11"/>
  <c r="Y11" i="11"/>
  <c r="X11" i="11"/>
  <c r="W11" i="11"/>
  <c r="T11" i="11"/>
  <c r="S11" i="11"/>
  <c r="AQ11" i="3" l="1"/>
  <c r="A16" i="2"/>
  <c r="J1" i="3"/>
  <c r="C13" i="3"/>
  <c r="AP12" i="3"/>
  <c r="P7" i="11"/>
  <c r="AB7" i="11"/>
  <c r="J7" i="11"/>
  <c r="AA7" i="11"/>
  <c r="Z7" i="11"/>
  <c r="W7" i="11"/>
  <c r="L7" i="11"/>
  <c r="U7" i="11"/>
  <c r="V7" i="11"/>
  <c r="S7" i="11"/>
  <c r="H7" i="11"/>
  <c r="X7" i="11"/>
  <c r="R7" i="11"/>
  <c r="AD7" i="11"/>
  <c r="F7" i="11"/>
  <c r="Y7" i="11"/>
  <c r="AC7" i="11"/>
  <c r="AE7" i="11"/>
  <c r="N7" i="11"/>
  <c r="C14" i="3" l="1"/>
  <c r="AP13" i="3"/>
  <c r="K1" i="3"/>
  <c r="A17" i="2"/>
  <c r="AQ12" i="3"/>
  <c r="AQ13" i="3" l="1"/>
  <c r="A18" i="2"/>
  <c r="L1" i="3"/>
  <c r="C15" i="3"/>
  <c r="AP14" i="3"/>
  <c r="X21" i="11"/>
  <c r="V21" i="11"/>
  <c r="AB21" i="11"/>
  <c r="H21" i="11"/>
  <c r="P21" i="11"/>
  <c r="L21" i="11"/>
  <c r="F21" i="11"/>
  <c r="AQ14" i="3" l="1"/>
  <c r="C16" i="3"/>
  <c r="AP15" i="3"/>
  <c r="A19" i="2"/>
  <c r="M1" i="3"/>
  <c r="V9" i="11"/>
  <c r="H9" i="11"/>
  <c r="S9" i="11"/>
  <c r="T9" i="11"/>
  <c r="AD9" i="11"/>
  <c r="AB9" i="11"/>
  <c r="AE9" i="11"/>
  <c r="X9" i="11"/>
  <c r="U9" i="11"/>
  <c r="G9" i="11"/>
  <c r="AQ15" i="3" l="1"/>
  <c r="A20" i="2"/>
  <c r="N1" i="3"/>
  <c r="C17" i="3"/>
  <c r="AP16" i="3"/>
  <c r="H14" i="11"/>
  <c r="S14" i="11"/>
  <c r="AC14" i="11"/>
  <c r="AD14" i="11"/>
  <c r="AE14" i="11"/>
  <c r="L14" i="11"/>
  <c r="J14" i="11"/>
  <c r="P14" i="11"/>
  <c r="AA14" i="11"/>
  <c r="Q14" i="11"/>
  <c r="F14" i="11"/>
  <c r="AQ16" i="3" l="1"/>
  <c r="C18" i="3"/>
  <c r="AP17" i="3"/>
  <c r="A21" i="2"/>
  <c r="AL21" i="2" s="1"/>
  <c r="AT21" i="2" s="1"/>
  <c r="O1" i="3"/>
  <c r="X14" i="11"/>
  <c r="K14" i="11"/>
  <c r="T7" i="11"/>
  <c r="L9" i="11"/>
  <c r="F9" i="11"/>
  <c r="Q7" i="11"/>
  <c r="AA9" i="11"/>
  <c r="W9" i="11"/>
  <c r="Q9" i="11"/>
  <c r="AC9" i="11"/>
  <c r="Z9" i="11"/>
  <c r="Y9" i="11"/>
  <c r="R9" i="11"/>
  <c r="I9" i="11"/>
  <c r="N9" i="11"/>
  <c r="P9" i="11"/>
  <c r="J9" i="11"/>
  <c r="AB14" i="11"/>
  <c r="M14" i="11"/>
  <c r="Z14" i="11"/>
  <c r="V14" i="11"/>
  <c r="G14" i="11"/>
  <c r="Y14" i="11"/>
  <c r="W14" i="11"/>
  <c r="U14" i="11"/>
  <c r="T14" i="11"/>
  <c r="N14" i="11"/>
  <c r="R14" i="11"/>
  <c r="AQ17" i="3" l="1"/>
  <c r="A22" i="2"/>
  <c r="AL22" i="2" s="1"/>
  <c r="P1" i="3"/>
  <c r="C19" i="3"/>
  <c r="AP18" i="3"/>
  <c r="AQ18" i="3" s="1"/>
  <c r="R21" i="11"/>
  <c r="T21" i="11"/>
  <c r="AC21" i="11"/>
  <c r="K21" i="11"/>
  <c r="AA21" i="11"/>
  <c r="U21" i="11"/>
  <c r="I21" i="11"/>
  <c r="AE21" i="11"/>
  <c r="Y21" i="11"/>
  <c r="J21" i="11"/>
  <c r="W21" i="11"/>
  <c r="G21" i="11"/>
  <c r="Z21" i="11"/>
  <c r="Q21" i="11"/>
  <c r="S21" i="11"/>
  <c r="AD21" i="11"/>
  <c r="C20" i="3" l="1"/>
  <c r="AP19" i="3"/>
  <c r="AQ19" i="3" s="1"/>
  <c r="A25" i="2"/>
  <c r="Q1" i="3"/>
  <c r="U16" i="11"/>
  <c r="W16" i="11"/>
  <c r="V16" i="11"/>
  <c r="R16" i="11"/>
  <c r="G16" i="11"/>
  <c r="Q16" i="11"/>
  <c r="X16" i="11"/>
  <c r="N16" i="11"/>
  <c r="M16" i="11"/>
  <c r="AE16" i="11"/>
  <c r="T16" i="11"/>
  <c r="AB16" i="11"/>
  <c r="K16" i="11"/>
  <c r="L16" i="11"/>
  <c r="S16" i="11"/>
  <c r="I16" i="11"/>
  <c r="F16" i="11"/>
  <c r="J16" i="11"/>
  <c r="Z16" i="11"/>
  <c r="H16" i="11"/>
  <c r="AC16" i="11"/>
  <c r="AD16" i="11"/>
  <c r="P16" i="11"/>
  <c r="Y16" i="11"/>
  <c r="AA16" i="11"/>
  <c r="A26" i="2" l="1"/>
  <c r="R1" i="3"/>
  <c r="C21" i="3"/>
  <c r="AP20" i="3"/>
  <c r="AQ20" i="3" s="1"/>
  <c r="AC22" i="11"/>
  <c r="Y25" i="11"/>
  <c r="X25" i="11"/>
  <c r="C22" i="3" l="1"/>
  <c r="AP21" i="3"/>
  <c r="AQ21" i="3" s="1"/>
  <c r="S1" i="3"/>
  <c r="A27" i="2"/>
  <c r="AL27" i="2" s="1"/>
  <c r="AT27" i="2" s="1"/>
  <c r="W22" i="11"/>
  <c r="W25" i="11"/>
  <c r="H24" i="11"/>
  <c r="L24" i="11"/>
  <c r="F22" i="11"/>
  <c r="AD24" i="11"/>
  <c r="L23" i="11"/>
  <c r="AE22" i="11"/>
  <c r="L25" i="11"/>
  <c r="N23" i="11"/>
  <c r="X23" i="11"/>
  <c r="Z24" i="11"/>
  <c r="I22" i="11"/>
  <c r="R24" i="11"/>
  <c r="S24" i="11"/>
  <c r="W23" i="11"/>
  <c r="P22" i="11"/>
  <c r="S23" i="11"/>
  <c r="AA25" i="11"/>
  <c r="H22" i="11"/>
  <c r="Q24" i="11"/>
  <c r="J23" i="11"/>
  <c r="AB22" i="11"/>
  <c r="K25" i="11"/>
  <c r="AD23" i="11"/>
  <c r="T25" i="11"/>
  <c r="V23" i="11"/>
  <c r="AE25" i="11"/>
  <c r="X24" i="11"/>
  <c r="K22" i="11"/>
  <c r="R22" i="11"/>
  <c r="T22" i="11"/>
  <c r="G22" i="11"/>
  <c r="P24" i="11"/>
  <c r="I23" i="11"/>
  <c r="R25" i="11"/>
  <c r="U25" i="11"/>
  <c r="I24" i="11"/>
  <c r="AE24" i="11"/>
  <c r="Y23" i="11"/>
  <c r="F24" i="11"/>
  <c r="AA22" i="11"/>
  <c r="J25" i="11"/>
  <c r="AC23" i="11"/>
  <c r="Q23" i="11"/>
  <c r="G25" i="11"/>
  <c r="M25" i="11"/>
  <c r="U23" i="11"/>
  <c r="AD25" i="11"/>
  <c r="N22" i="11"/>
  <c r="W24" i="11"/>
  <c r="V25" i="11"/>
  <c r="AC24" i="11"/>
  <c r="H23" i="11"/>
  <c r="Q25" i="11"/>
  <c r="V22" i="11"/>
  <c r="I25" i="11"/>
  <c r="AB23" i="11"/>
  <c r="Y24" i="11"/>
  <c r="AC25" i="11"/>
  <c r="V24" i="11"/>
  <c r="K23" i="11"/>
  <c r="AB25" i="11"/>
  <c r="G23" i="11"/>
  <c r="P25" i="11"/>
  <c r="AA23" i="11"/>
  <c r="X22" i="11"/>
  <c r="Z25" i="11"/>
  <c r="L22" i="11"/>
  <c r="U24" i="11"/>
  <c r="J24" i="11"/>
  <c r="F23" i="11"/>
  <c r="AA24" i="11"/>
  <c r="N24" i="11"/>
  <c r="Q22" i="11"/>
  <c r="S22" i="11"/>
  <c r="U22" i="11"/>
  <c r="Z23" i="11"/>
  <c r="P23" i="11"/>
  <c r="Y22" i="11"/>
  <c r="Z22" i="11"/>
  <c r="R23" i="11"/>
  <c r="K24" i="11"/>
  <c r="AB24" i="11"/>
  <c r="T23" i="11"/>
  <c r="AE23" i="11"/>
  <c r="G24" i="11"/>
  <c r="J22" i="11"/>
  <c r="T24" i="11"/>
  <c r="F25" i="11"/>
  <c r="H25" i="11"/>
  <c r="S25" i="11"/>
  <c r="AD22" i="11"/>
  <c r="N25" i="11"/>
  <c r="A28" i="2" l="1"/>
  <c r="AL28" i="2" s="1"/>
  <c r="AT28" i="2" s="1"/>
  <c r="T1" i="3"/>
  <c r="C23" i="3"/>
  <c r="AP22" i="3"/>
  <c r="AQ22" i="3" s="1"/>
  <c r="E3" i="2"/>
  <c r="F7" i="2"/>
  <c r="F3" i="2" s="1"/>
  <c r="U1" i="3" l="1"/>
  <c r="A29" i="2"/>
  <c r="AL29" i="2" s="1"/>
  <c r="AT29" i="2" s="1"/>
  <c r="C24" i="3"/>
  <c r="AP23" i="3"/>
  <c r="AQ23" i="3" s="1"/>
  <c r="G7" i="2"/>
  <c r="C25" i="3" l="1"/>
  <c r="AP24" i="3"/>
  <c r="AQ24" i="3" s="1"/>
  <c r="A30" i="2"/>
  <c r="AL30" i="2" s="1"/>
  <c r="AT30" i="2" s="1"/>
  <c r="V1" i="3"/>
  <c r="H7" i="2"/>
  <c r="G3" i="2"/>
  <c r="W1" i="3" l="1"/>
  <c r="A31" i="2"/>
  <c r="AL31" i="2" s="1"/>
  <c r="C26" i="3"/>
  <c r="AP25" i="3"/>
  <c r="AQ25" i="3" s="1"/>
  <c r="H3" i="2"/>
  <c r="I7" i="2"/>
  <c r="C27" i="3" l="1"/>
  <c r="AP26" i="3"/>
  <c r="AQ26" i="3" s="1"/>
  <c r="A35" i="2"/>
  <c r="X1" i="3"/>
  <c r="I3" i="2"/>
  <c r="J7" i="2"/>
  <c r="A36" i="2" l="1"/>
  <c r="Y1" i="3"/>
  <c r="C28" i="3"/>
  <c r="AP27" i="3"/>
  <c r="AQ27" i="3" s="1"/>
  <c r="K7" i="2"/>
  <c r="J3" i="2"/>
  <c r="C29" i="3" l="1"/>
  <c r="AP28" i="3"/>
  <c r="AQ28" i="3" s="1"/>
  <c r="A37" i="2"/>
  <c r="Z1" i="3"/>
  <c r="L7" i="2"/>
  <c r="K3" i="2"/>
  <c r="AA1" i="3" l="1"/>
  <c r="A38" i="2"/>
  <c r="C30" i="3"/>
  <c r="AP29" i="3"/>
  <c r="AQ29" i="3" s="1"/>
  <c r="M7" i="2"/>
  <c r="L3" i="2"/>
  <c r="C31" i="3" l="1"/>
  <c r="AP30" i="3"/>
  <c r="AQ30" i="3" s="1"/>
  <c r="A39" i="2"/>
  <c r="AB1" i="3"/>
  <c r="M3" i="2"/>
  <c r="N7" i="2"/>
  <c r="C32" i="3" l="1"/>
  <c r="AP31" i="3"/>
  <c r="AQ31" i="3" s="1"/>
  <c r="AC1" i="3"/>
  <c r="A40" i="2"/>
  <c r="AL40" i="2" s="1"/>
  <c r="AT40" i="2" s="1"/>
  <c r="O7" i="2"/>
  <c r="N3" i="2"/>
  <c r="A41" i="2" l="1"/>
  <c r="AL41" i="2" s="1"/>
  <c r="AD1" i="3"/>
  <c r="C33" i="3"/>
  <c r="AP32" i="3"/>
  <c r="AQ32" i="3" s="1"/>
  <c r="O3" i="2"/>
  <c r="P7" i="2"/>
  <c r="C34" i="3" l="1"/>
  <c r="AP33" i="3"/>
  <c r="AQ33" i="3" s="1"/>
  <c r="AE1" i="3"/>
  <c r="A44" i="2"/>
  <c r="AL44" i="2" s="1"/>
  <c r="AP44" i="2" s="1"/>
  <c r="P3" i="2"/>
  <c r="Q7" i="2"/>
  <c r="C35" i="3" l="1"/>
  <c r="AP34" i="3"/>
  <c r="AQ34" i="3" s="1"/>
  <c r="A45" i="2"/>
  <c r="AL45" i="2" s="1"/>
  <c r="AP45" i="2" s="1"/>
  <c r="AF1" i="3"/>
  <c r="Q3" i="2"/>
  <c r="R7" i="2"/>
  <c r="C36" i="3" l="1"/>
  <c r="AP35" i="3"/>
  <c r="AQ35" i="3" s="1"/>
  <c r="A46" i="2"/>
  <c r="AL46" i="2" s="1"/>
  <c r="AP46" i="2" s="1"/>
  <c r="AG1" i="3"/>
  <c r="R3" i="2"/>
  <c r="S7" i="2"/>
  <c r="AH1" i="3" l="1"/>
  <c r="A48" i="2"/>
  <c r="AL48" i="2" s="1"/>
  <c r="AP48" i="2" s="1"/>
  <c r="C37" i="3"/>
  <c r="AP36" i="3"/>
  <c r="AQ36" i="3" s="1"/>
  <c r="S3" i="2"/>
  <c r="T7" i="2"/>
  <c r="C38" i="3" l="1"/>
  <c r="AP37" i="3"/>
  <c r="AQ37" i="3" s="1"/>
  <c r="AI1" i="3"/>
  <c r="A49" i="2"/>
  <c r="AL49" i="2" s="1"/>
  <c r="AP49" i="2" s="1"/>
  <c r="T3" i="2"/>
  <c r="U7" i="2"/>
  <c r="AJ1" i="3" l="1"/>
  <c r="A50" i="2"/>
  <c r="AL50" i="2" s="1"/>
  <c r="AP50" i="2" s="1"/>
  <c r="C39" i="3"/>
  <c r="AP38" i="3"/>
  <c r="AQ38" i="3" s="1"/>
  <c r="U3" i="2"/>
  <c r="V7" i="2"/>
  <c r="C40" i="3" l="1"/>
  <c r="AP39" i="3"/>
  <c r="AQ39" i="3" s="1"/>
  <c r="A52" i="2"/>
  <c r="AL52" i="2" s="1"/>
  <c r="AK1" i="3"/>
  <c r="W7" i="2"/>
  <c r="V3" i="2"/>
  <c r="A53" i="2" l="1"/>
  <c r="AL53" i="2" s="1"/>
  <c r="AL54" i="2" s="1"/>
  <c r="AL1" i="3"/>
  <c r="C41" i="3"/>
  <c r="AP40" i="3"/>
  <c r="AQ40" i="3" s="1"/>
  <c r="X7" i="2"/>
  <c r="W3" i="2"/>
  <c r="AM1" i="3" l="1"/>
  <c r="A56" i="2"/>
  <c r="AL56" i="2" s="1"/>
  <c r="C42" i="3"/>
  <c r="AP41" i="3"/>
  <c r="AQ41" i="3" s="1"/>
  <c r="X3" i="2"/>
  <c r="Y7" i="2"/>
  <c r="C43" i="3" l="1"/>
  <c r="AP42" i="3"/>
  <c r="AQ42" i="3" s="1"/>
  <c r="A55" i="2"/>
  <c r="AL55" i="2" s="1"/>
  <c r="AN1" i="3"/>
  <c r="Z7" i="2"/>
  <c r="Y3" i="2"/>
  <c r="A58" i="2" l="1"/>
  <c r="AL58" i="2" s="1"/>
  <c r="AO1" i="3"/>
  <c r="C44" i="3"/>
  <c r="AP43" i="3"/>
  <c r="AQ43" i="3" s="1"/>
  <c r="Z3" i="2"/>
  <c r="AA7" i="2"/>
  <c r="C45" i="3" l="1"/>
  <c r="AP44" i="3"/>
  <c r="AQ44" i="3" s="1"/>
  <c r="AP1" i="3"/>
  <c r="A59" i="2"/>
  <c r="AL59" i="2" s="1"/>
  <c r="AL60" i="2" s="1"/>
  <c r="AB7" i="2"/>
  <c r="AA3" i="2"/>
  <c r="AQ1" i="3" l="1"/>
  <c r="A61" i="2"/>
  <c r="C46" i="3"/>
  <c r="AP45" i="3"/>
  <c r="AQ45" i="3" s="1"/>
  <c r="AB3" i="2"/>
  <c r="AC7" i="2"/>
  <c r="C47" i="3" l="1"/>
  <c r="AP46" i="3"/>
  <c r="AQ46" i="3" s="1"/>
  <c r="AR1" i="3"/>
  <c r="A63" i="2"/>
  <c r="AD7" i="2"/>
  <c r="AC3" i="2"/>
  <c r="A64" i="2" l="1"/>
  <c r="AS1" i="3"/>
  <c r="C48" i="3"/>
  <c r="AP47" i="3"/>
  <c r="AQ47" i="3" s="1"/>
  <c r="AD3" i="2"/>
  <c r="AE7" i="2"/>
  <c r="C49" i="3" l="1"/>
  <c r="AP48" i="3"/>
  <c r="AQ48" i="3" s="1"/>
  <c r="AT1" i="3"/>
  <c r="A65" i="2"/>
  <c r="AF7" i="2"/>
  <c r="AE3" i="2"/>
  <c r="AU1" i="3" l="1"/>
  <c r="A66" i="2"/>
  <c r="C50" i="3"/>
  <c r="AP49" i="3"/>
  <c r="AQ49" i="3" s="1"/>
  <c r="AG7" i="2"/>
  <c r="AF3" i="2"/>
  <c r="C51" i="3" l="1"/>
  <c r="AP50" i="3"/>
  <c r="AQ50" i="3" s="1"/>
  <c r="A67" i="2"/>
  <c r="AV1" i="3"/>
  <c r="AG3" i="2"/>
  <c r="AH7" i="2"/>
  <c r="A68" i="2" l="1"/>
  <c r="AW1" i="3"/>
  <c r="AX1" i="3" s="1"/>
  <c r="C52" i="3"/>
  <c r="AP51" i="3"/>
  <c r="AQ51" i="3" s="1"/>
  <c r="AI7" i="2"/>
  <c r="AH3" i="2"/>
  <c r="C53" i="3" l="1"/>
  <c r="AP52" i="3"/>
  <c r="AQ52" i="3" s="1"/>
  <c r="A5" i="2"/>
  <c r="AI3" i="2"/>
  <c r="C54" i="3" l="1"/>
  <c r="AP53" i="3"/>
  <c r="AQ53" i="3" s="1"/>
  <c r="C55" i="3" l="1"/>
  <c r="AP54" i="3"/>
  <c r="AQ54" i="3" s="1"/>
  <c r="AA19" i="11"/>
  <c r="N19" i="11"/>
  <c r="X19" i="11"/>
  <c r="AD19" i="11"/>
  <c r="Q19" i="11"/>
  <c r="AC19" i="11"/>
  <c r="Y19" i="11"/>
  <c r="W19" i="11"/>
  <c r="U19" i="11"/>
  <c r="J19" i="11"/>
  <c r="T19" i="11"/>
  <c r="F19" i="11"/>
  <c r="L19" i="11"/>
  <c r="AB19" i="11"/>
  <c r="R19" i="11"/>
  <c r="P19" i="11"/>
  <c r="G19" i="11"/>
  <c r="V19" i="11"/>
  <c r="Z19" i="11"/>
  <c r="AE19" i="11"/>
  <c r="H19" i="11"/>
  <c r="S19" i="11"/>
  <c r="I14" i="11"/>
  <c r="V17" i="11"/>
  <c r="L17" i="11"/>
  <c r="G17" i="11"/>
  <c r="Z17" i="11"/>
  <c r="J17" i="11"/>
  <c r="U17" i="11"/>
  <c r="T17" i="11"/>
  <c r="R17" i="11"/>
  <c r="N17" i="11"/>
  <c r="AC17" i="11"/>
  <c r="AD17" i="11"/>
  <c r="X17" i="11"/>
  <c r="Y17" i="11"/>
  <c r="Q17" i="11"/>
  <c r="P17" i="11"/>
  <c r="W17" i="11"/>
  <c r="S17" i="11"/>
  <c r="AE17" i="11"/>
  <c r="AA17" i="11"/>
  <c r="F17" i="11"/>
  <c r="H17" i="11"/>
  <c r="AB17" i="11"/>
  <c r="C56" i="3" l="1"/>
  <c r="AP55" i="3"/>
  <c r="AQ55" i="3" s="1"/>
  <c r="V15" i="11"/>
  <c r="X15" i="11"/>
  <c r="T15" i="11"/>
  <c r="AE15" i="11"/>
  <c r="L15" i="11"/>
  <c r="AB15" i="11"/>
  <c r="J15" i="11"/>
  <c r="R15" i="11"/>
  <c r="AC15" i="11"/>
  <c r="Y15" i="11"/>
  <c r="N15" i="11"/>
  <c r="Q15" i="11"/>
  <c r="W15" i="11"/>
  <c r="U15" i="11"/>
  <c r="G15" i="11"/>
  <c r="K15" i="11"/>
  <c r="AD15" i="11"/>
  <c r="Z15" i="11"/>
  <c r="F15" i="11"/>
  <c r="P15" i="11"/>
  <c r="S15" i="11"/>
  <c r="H15" i="11"/>
  <c r="AA15" i="11"/>
  <c r="I15" i="11"/>
  <c r="M15" i="11"/>
  <c r="C57" i="3" l="1"/>
  <c r="AP56" i="3"/>
  <c r="AQ56" i="3" s="1"/>
  <c r="S10" i="11"/>
  <c r="AA10" i="11"/>
  <c r="Q10" i="11"/>
  <c r="X10" i="11"/>
  <c r="P10" i="11"/>
  <c r="W10" i="11"/>
  <c r="N10" i="11"/>
  <c r="J10" i="11"/>
  <c r="H10" i="11"/>
  <c r="L10" i="11"/>
  <c r="AE10" i="11"/>
  <c r="AD10" i="11"/>
  <c r="AC10" i="11"/>
  <c r="V10" i="11"/>
  <c r="AB10" i="11"/>
  <c r="Y10" i="11"/>
  <c r="R10" i="11"/>
  <c r="I10" i="11"/>
  <c r="T10" i="11"/>
  <c r="G10" i="11"/>
  <c r="U10" i="11"/>
  <c r="Z10" i="11"/>
  <c r="F10" i="11"/>
  <c r="H12" i="11"/>
  <c r="G12" i="11"/>
  <c r="F12" i="11"/>
  <c r="AD12" i="11"/>
  <c r="AA12" i="11"/>
  <c r="Z12" i="11"/>
  <c r="I12" i="11"/>
  <c r="Y12" i="11"/>
  <c r="S12" i="11"/>
  <c r="X12" i="11"/>
  <c r="AE12" i="11"/>
  <c r="W12" i="11"/>
  <c r="AC12" i="11"/>
  <c r="V12" i="11"/>
  <c r="AB12" i="11"/>
  <c r="U12" i="11"/>
  <c r="N12" i="11"/>
  <c r="T12" i="11"/>
  <c r="L12" i="11"/>
  <c r="R12" i="11"/>
  <c r="K12" i="11"/>
  <c r="P12" i="11"/>
  <c r="Q12" i="11"/>
  <c r="J12" i="11"/>
  <c r="C58" i="3" l="1"/>
  <c r="AP57" i="3"/>
  <c r="AQ57" i="3" s="1"/>
  <c r="C59" i="3" l="1"/>
  <c r="AP58" i="3"/>
  <c r="AQ58" i="3" s="1"/>
  <c r="C60" i="3" l="1"/>
  <c r="AP59" i="3"/>
  <c r="AQ59" i="3" s="1"/>
  <c r="L13" i="11"/>
  <c r="N13" i="11"/>
  <c r="AA13" i="11"/>
  <c r="H8" i="11"/>
  <c r="P13" i="11"/>
  <c r="AC8" i="11"/>
  <c r="X13" i="11"/>
  <c r="T13" i="11"/>
  <c r="Y8" i="11"/>
  <c r="AB13" i="11"/>
  <c r="AD13" i="11"/>
  <c r="J8" i="11"/>
  <c r="R13" i="11"/>
  <c r="Z8" i="11"/>
  <c r="AC13" i="11"/>
  <c r="P8" i="11"/>
  <c r="S13" i="11"/>
  <c r="W13" i="11"/>
  <c r="F13" i="11"/>
  <c r="G13" i="11"/>
  <c r="Y13" i="11"/>
  <c r="V13" i="11"/>
  <c r="AA8" i="11"/>
  <c r="AE13" i="11"/>
  <c r="X8" i="11"/>
  <c r="I13" i="11"/>
  <c r="H13" i="11"/>
  <c r="AE8" i="11"/>
  <c r="U13" i="11"/>
  <c r="V8" i="11"/>
  <c r="U8" i="11"/>
  <c r="J13" i="11"/>
  <c r="AB8" i="11"/>
  <c r="Z13" i="11"/>
  <c r="K13" i="11"/>
  <c r="Q13" i="11"/>
  <c r="L8" i="11"/>
  <c r="N8" i="11"/>
  <c r="T8" i="11"/>
  <c r="F8" i="11"/>
  <c r="AD8" i="11"/>
  <c r="Q8" i="11"/>
  <c r="W8" i="11"/>
  <c r="R8" i="11"/>
  <c r="S8" i="11"/>
  <c r="T18" i="11"/>
  <c r="AD18" i="11"/>
  <c r="H18" i="11"/>
  <c r="AC18" i="11"/>
  <c r="P18" i="11"/>
  <c r="Q18" i="11"/>
  <c r="U18" i="11"/>
  <c r="AE18" i="11"/>
  <c r="R18" i="11"/>
  <c r="V18" i="11"/>
  <c r="W18" i="11"/>
  <c r="AB18" i="11"/>
  <c r="Y18" i="11"/>
  <c r="F18" i="11"/>
  <c r="Z18" i="11"/>
  <c r="X18" i="11"/>
  <c r="N18" i="11"/>
  <c r="S18" i="11"/>
  <c r="L18" i="11"/>
  <c r="J18" i="11"/>
  <c r="G18" i="11"/>
  <c r="AA18" i="11"/>
  <c r="AC20" i="11"/>
  <c r="G20" i="11"/>
  <c r="P20" i="11"/>
  <c r="H20" i="11"/>
  <c r="K20" i="11"/>
  <c r="L20" i="11"/>
  <c r="Q20" i="11"/>
  <c r="AA20" i="11"/>
  <c r="R20" i="11"/>
  <c r="J20" i="11"/>
  <c r="S20" i="11"/>
  <c r="Z20" i="11"/>
  <c r="I20" i="11"/>
  <c r="W20" i="11"/>
  <c r="AD20" i="11"/>
  <c r="V20" i="11"/>
  <c r="J6" i="11"/>
  <c r="AE20" i="11"/>
  <c r="T20" i="11"/>
  <c r="U20" i="11"/>
  <c r="AB20" i="11"/>
  <c r="Q6" i="11"/>
  <c r="F20" i="11"/>
  <c r="X20" i="11"/>
  <c r="AD6" i="11"/>
  <c r="Y20" i="11"/>
  <c r="N20" i="11"/>
  <c r="W6" i="11"/>
  <c r="H6" i="11"/>
  <c r="AB6" i="11"/>
  <c r="T6" i="11"/>
  <c r="Y6" i="11"/>
  <c r="N6" i="11"/>
  <c r="F6" i="11"/>
  <c r="AE6" i="11"/>
  <c r="S6" i="11"/>
  <c r="P6" i="11"/>
  <c r="V6" i="11"/>
  <c r="X6" i="11"/>
  <c r="AA6" i="11"/>
  <c r="AC6" i="11"/>
  <c r="L6" i="11"/>
  <c r="U6" i="11"/>
  <c r="R6" i="11"/>
  <c r="Z6" i="11"/>
  <c r="U33" i="11"/>
  <c r="R31" i="11"/>
  <c r="U27" i="11"/>
  <c r="N28" i="11"/>
  <c r="R28" i="11"/>
  <c r="N26" i="11"/>
  <c r="T28" i="11"/>
  <c r="K26" i="11"/>
  <c r="S29" i="11"/>
  <c r="R26" i="11"/>
  <c r="Y32" i="11"/>
  <c r="AB28" i="11"/>
  <c r="L32" i="11"/>
  <c r="J33" i="11"/>
  <c r="H32" i="11"/>
  <c r="Y31" i="11"/>
  <c r="AB26" i="11"/>
  <c r="G27" i="11"/>
  <c r="F30" i="11"/>
  <c r="W30" i="11"/>
  <c r="I27" i="11"/>
  <c r="X33" i="11"/>
  <c r="F31" i="11"/>
  <c r="U26" i="11"/>
  <c r="I28" i="11"/>
  <c r="G32" i="11"/>
  <c r="R29" i="11"/>
  <c r="Z27" i="11"/>
  <c r="K30" i="11"/>
  <c r="AD33" i="11"/>
  <c r="M26" i="11"/>
  <c r="W32" i="11"/>
  <c r="Q33" i="11"/>
  <c r="AD26" i="11"/>
  <c r="T31" i="11"/>
  <c r="M29" i="11"/>
  <c r="U32" i="11"/>
  <c r="I31" i="11"/>
  <c r="G29" i="11"/>
  <c r="P33" i="11"/>
  <c r="R33" i="11"/>
  <c r="W31" i="11"/>
  <c r="AC28" i="11"/>
  <c r="Z26" i="11"/>
  <c r="X31" i="11"/>
  <c r="V31" i="11"/>
  <c r="AE29" i="11"/>
  <c r="P26" i="11"/>
  <c r="K33" i="11"/>
  <c r="AA33" i="11"/>
  <c r="S33" i="11"/>
  <c r="P32" i="11"/>
  <c r="P27" i="11"/>
  <c r="X30" i="11"/>
  <c r="AD27" i="11"/>
  <c r="AB27" i="11"/>
  <c r="N32" i="11"/>
  <c r="O29" i="11"/>
  <c r="AA29" i="11"/>
  <c r="Y33" i="11"/>
  <c r="L33" i="11"/>
  <c r="AE27" i="11"/>
  <c r="V27" i="11"/>
  <c r="F32" i="11"/>
  <c r="AC26" i="11"/>
  <c r="AC30" i="11"/>
  <c r="G26" i="11"/>
  <c r="S27" i="11"/>
  <c r="K28" i="11"/>
  <c r="X28" i="11"/>
  <c r="M33" i="11"/>
  <c r="T27" i="11"/>
  <c r="Q32" i="11"/>
  <c r="I33" i="11"/>
  <c r="T30" i="11"/>
  <c r="X29" i="11"/>
  <c r="AD28" i="11"/>
  <c r="J31" i="11"/>
  <c r="K32" i="11"/>
  <c r="O31" i="11"/>
  <c r="J27" i="11"/>
  <c r="T29" i="11"/>
  <c r="Q31" i="11"/>
  <c r="G33" i="11"/>
  <c r="N30" i="11"/>
  <c r="I30" i="11"/>
  <c r="AA30" i="11"/>
  <c r="F29" i="11"/>
  <c r="L27" i="11"/>
  <c r="S32" i="11"/>
  <c r="AC33" i="11"/>
  <c r="M32" i="11"/>
  <c r="F28" i="11"/>
  <c r="Y30" i="11"/>
  <c r="AE26" i="11"/>
  <c r="V30" i="11"/>
  <c r="T32" i="11"/>
  <c r="AB29" i="11"/>
  <c r="O30" i="11"/>
  <c r="AE33" i="11"/>
  <c r="R32" i="11"/>
  <c r="AC31" i="11"/>
  <c r="S30" i="11"/>
  <c r="P30" i="11"/>
  <c r="U29" i="11"/>
  <c r="H27" i="11"/>
  <c r="AB32" i="11"/>
  <c r="J29" i="11"/>
  <c r="N29" i="11"/>
  <c r="W29" i="11"/>
  <c r="H28" i="11"/>
  <c r="P28" i="11"/>
  <c r="Z31" i="11"/>
  <c r="AB33" i="11"/>
  <c r="T33" i="11"/>
  <c r="Z28" i="11"/>
  <c r="AC27" i="11"/>
  <c r="AC29" i="11"/>
  <c r="Z30" i="11"/>
  <c r="N31" i="11"/>
  <c r="G28" i="11"/>
  <c r="K31" i="11"/>
  <c r="L26" i="11"/>
  <c r="H33" i="11"/>
  <c r="Y26" i="11"/>
  <c r="I32" i="11"/>
  <c r="F26" i="11"/>
  <c r="S26" i="11"/>
  <c r="Q26" i="11"/>
  <c r="L30" i="11"/>
  <c r="V32" i="11"/>
  <c r="P29" i="11"/>
  <c r="X27" i="11"/>
  <c r="N33" i="11"/>
  <c r="Y28" i="11"/>
  <c r="Y27" i="11"/>
  <c r="L31" i="11"/>
  <c r="Z32" i="11"/>
  <c r="O33" i="11"/>
  <c r="T26" i="11"/>
  <c r="AB31" i="11"/>
  <c r="W27" i="11"/>
  <c r="I29" i="11"/>
  <c r="Q28" i="11"/>
  <c r="Q30" i="11"/>
  <c r="AE31" i="11"/>
  <c r="J28" i="11"/>
  <c r="F27" i="11"/>
  <c r="G31" i="11"/>
  <c r="AD31" i="11"/>
  <c r="AE30" i="11"/>
  <c r="Y29" i="11"/>
  <c r="I26" i="11"/>
  <c r="AA27" i="11"/>
  <c r="N27" i="11"/>
  <c r="U31" i="11"/>
  <c r="M28" i="11"/>
  <c r="M31" i="11"/>
  <c r="Z29" i="11"/>
  <c r="K27" i="11"/>
  <c r="AD30" i="11"/>
  <c r="AB30" i="11"/>
  <c r="X32" i="11"/>
  <c r="J30" i="11"/>
  <c r="U30" i="11"/>
  <c r="P31" i="11"/>
  <c r="Q29" i="11"/>
  <c r="V26" i="11"/>
  <c r="V29" i="11"/>
  <c r="W26" i="11"/>
  <c r="AD32" i="11"/>
  <c r="V28" i="11"/>
  <c r="O32" i="11"/>
  <c r="AE28" i="11"/>
  <c r="W28" i="11"/>
  <c r="H30" i="11"/>
  <c r="AA32" i="11"/>
  <c r="R27" i="11"/>
  <c r="G30" i="11"/>
  <c r="L29" i="11"/>
  <c r="Q27" i="11"/>
  <c r="U28" i="11"/>
  <c r="R30" i="11"/>
  <c r="V33" i="11"/>
  <c r="X26" i="11"/>
  <c r="F33" i="11"/>
  <c r="Z33" i="11"/>
  <c r="H26" i="11"/>
  <c r="H29" i="11"/>
  <c r="J26" i="11"/>
  <c r="AA31" i="11"/>
  <c r="S31" i="11"/>
  <c r="K29" i="11"/>
  <c r="AD29" i="11"/>
  <c r="AE32" i="11"/>
  <c r="W33" i="11"/>
  <c r="S28" i="11"/>
  <c r="AC32" i="11"/>
  <c r="AA26" i="11"/>
  <c r="AA28" i="11"/>
  <c r="J32" i="11"/>
  <c r="M30" i="11"/>
  <c r="L28" i="11"/>
  <c r="H31" i="11"/>
  <c r="C61" i="3" l="1"/>
  <c r="AP60" i="3"/>
  <c r="AQ60" i="3" s="1"/>
  <c r="C62" i="3" l="1"/>
  <c r="AP61" i="3"/>
  <c r="AQ61" i="3" s="1"/>
  <c r="C63" i="3" l="1"/>
  <c r="AP62" i="3"/>
  <c r="AQ62" i="3" s="1"/>
  <c r="O1573" i="10"/>
  <c r="P1381" i="10"/>
  <c r="D28" i="11"/>
  <c r="D26" i="11"/>
  <c r="P1726" i="10"/>
  <c r="O1716" i="10"/>
  <c r="P1725" i="10"/>
  <c r="O1720" i="10"/>
  <c r="O1710" i="10"/>
  <c r="O1711" i="10"/>
  <c r="D27" i="11"/>
  <c r="Q1708" i="10"/>
  <c r="Q1723" i="10"/>
  <c r="O1712" i="10"/>
  <c r="E27" i="11"/>
  <c r="P1713" i="10"/>
  <c r="O1717" i="10"/>
  <c r="D14" i="11"/>
  <c r="D25" i="11"/>
  <c r="E25" i="11"/>
  <c r="P1714" i="10"/>
  <c r="Q1719" i="10"/>
  <c r="E28" i="11"/>
  <c r="E26" i="11"/>
  <c r="O1722" i="10"/>
  <c r="Q1718" i="10"/>
  <c r="O1721" i="10"/>
  <c r="P1727" i="10"/>
  <c r="P1715" i="10"/>
  <c r="D13" i="11"/>
  <c r="Q1642" i="10"/>
  <c r="Q1643" i="10"/>
  <c r="Q1601" i="10"/>
  <c r="Q1619" i="10"/>
  <c r="Q1623" i="10"/>
  <c r="Q1618" i="10"/>
  <c r="Q1605" i="10"/>
  <c r="Q1622" i="10"/>
  <c r="E15" i="11"/>
  <c r="E6" i="11"/>
  <c r="D15" i="11"/>
  <c r="D6" i="11"/>
  <c r="E14" i="11"/>
  <c r="Q1258" i="10"/>
  <c r="E13" i="11"/>
  <c r="E21" i="11"/>
  <c r="E12" i="11"/>
  <c r="D23" i="11"/>
  <c r="E19" i="11"/>
  <c r="E10" i="11"/>
  <c r="E16" i="11"/>
  <c r="E7" i="11"/>
  <c r="D22" i="11"/>
  <c r="E9" i="11"/>
  <c r="D9" i="11"/>
  <c r="E8" i="11"/>
  <c r="D21" i="11"/>
  <c r="D8" i="11"/>
  <c r="E20" i="11"/>
  <c r="D7" i="11"/>
  <c r="D18" i="11"/>
  <c r="E23" i="11"/>
  <c r="D11" i="11"/>
  <c r="E22" i="11"/>
  <c r="D10" i="11"/>
  <c r="E24" i="11"/>
  <c r="Q1276" i="10"/>
  <c r="D24" i="11"/>
  <c r="D20" i="11"/>
  <c r="E17" i="11"/>
  <c r="E18" i="11"/>
  <c r="D17" i="11"/>
  <c r="D16" i="11"/>
  <c r="D12" i="11"/>
  <c r="E11" i="11"/>
  <c r="D19" i="11"/>
  <c r="Q1349" i="10"/>
  <c r="Q1867" i="10"/>
  <c r="Q1848" i="10"/>
  <c r="Q1843" i="10"/>
  <c r="O1830" i="10"/>
  <c r="O1822" i="10"/>
  <c r="O1814" i="10"/>
  <c r="O1803" i="10"/>
  <c r="Q1792" i="10"/>
  <c r="O1784" i="10"/>
  <c r="Q1776" i="10"/>
  <c r="Q1771" i="10"/>
  <c r="O1762" i="10"/>
  <c r="Q1754" i="10"/>
  <c r="Q1746" i="10"/>
  <c r="P1738" i="10"/>
  <c r="Q1677" i="10"/>
  <c r="O1691" i="10"/>
  <c r="O1864" i="10"/>
  <c r="P1853" i="10"/>
  <c r="O1845" i="10"/>
  <c r="O1840" i="10"/>
  <c r="Q1827" i="10"/>
  <c r="Q1819" i="10"/>
  <c r="O1811" i="10"/>
  <c r="Q1800" i="10"/>
  <c r="Q1818" i="10"/>
  <c r="Q1786" i="10"/>
  <c r="O1783" i="10"/>
  <c r="P1694" i="10"/>
  <c r="Q1627" i="10"/>
  <c r="O1849" i="10"/>
  <c r="O1828" i="10"/>
  <c r="O1821" i="10"/>
  <c r="O1789" i="10"/>
  <c r="Q1678" i="10"/>
  <c r="O1671" i="10"/>
  <c r="Q1468" i="10"/>
  <c r="O1862" i="10"/>
  <c r="P1852" i="10"/>
  <c r="P1748" i="10"/>
  <c r="O1745" i="10"/>
  <c r="O1739" i="10"/>
  <c r="P1736" i="10"/>
  <c r="O1700" i="10"/>
  <c r="Q1697" i="10"/>
  <c r="O1865" i="10"/>
  <c r="P1824" i="10"/>
  <c r="Q1742" i="10"/>
  <c r="O1733" i="10"/>
  <c r="O1690" i="10"/>
  <c r="Q1687" i="10"/>
  <c r="O1681" i="10"/>
  <c r="Q1667" i="10"/>
  <c r="O1838" i="10"/>
  <c r="O1801" i="10"/>
  <c r="Q1770" i="10"/>
  <c r="O1763" i="10"/>
  <c r="P1760" i="10"/>
  <c r="P1674" i="10"/>
  <c r="O1670" i="10"/>
  <c r="Q1584" i="10"/>
  <c r="Q1575" i="10"/>
  <c r="Q1842" i="10"/>
  <c r="O1815" i="10"/>
  <c r="P1808" i="10"/>
  <c r="O1767" i="10"/>
  <c r="O1758" i="10"/>
  <c r="P1749" i="10"/>
  <c r="P1854" i="10"/>
  <c r="Q1785" i="10"/>
  <c r="O1773" i="10"/>
  <c r="O1768" i="10"/>
  <c r="Q1764" i="10"/>
  <c r="Q1597" i="10"/>
  <c r="Q1574" i="10"/>
  <c r="Q1560" i="10"/>
  <c r="Q1521" i="10"/>
  <c r="Q1503" i="10"/>
  <c r="Q1441" i="10"/>
  <c r="Q1313" i="10"/>
  <c r="Q1266" i="10"/>
  <c r="O1839" i="10"/>
  <c r="O1829" i="10"/>
  <c r="O1816" i="10"/>
  <c r="Q1812" i="10"/>
  <c r="P1781" i="10"/>
  <c r="Q1732" i="10"/>
  <c r="Q1514" i="10"/>
  <c r="Q1310" i="10"/>
  <c r="Q1296" i="10"/>
  <c r="Q1112" i="10"/>
  <c r="Q1026" i="10"/>
  <c r="P1807" i="10"/>
  <c r="O1796" i="10"/>
  <c r="Q1747" i="10"/>
  <c r="O1701" i="10"/>
  <c r="Q1579" i="10"/>
  <c r="Q1484" i="10"/>
  <c r="Q1430" i="10"/>
  <c r="Q1293" i="10"/>
  <c r="Q1248" i="10"/>
  <c r="Q1095" i="10"/>
  <c r="O1844" i="10"/>
  <c r="O1820" i="10"/>
  <c r="O16" i="11" s="1"/>
  <c r="P1759" i="10"/>
  <c r="O1743" i="10"/>
  <c r="P1692" i="10"/>
  <c r="O1680" i="10"/>
  <c r="Q1499" i="10"/>
  <c r="Q1496" i="10"/>
  <c r="Q1370" i="10"/>
  <c r="Q1231" i="10"/>
  <c r="Q1214" i="10"/>
  <c r="Q1197" i="10"/>
  <c r="Q1078" i="10"/>
  <c r="Q1860" i="10"/>
  <c r="Q1755" i="10"/>
  <c r="O1735" i="10"/>
  <c r="O1728" i="10"/>
  <c r="O1696" i="10"/>
  <c r="Q1555" i="10"/>
  <c r="Q1397" i="10"/>
  <c r="Q1367" i="10"/>
  <c r="Q1180" i="10"/>
  <c r="O1788" i="10"/>
  <c r="Q1638" i="10"/>
  <c r="Q1596" i="10"/>
  <c r="Q1480" i="10"/>
  <c r="Q1477" i="10"/>
  <c r="Q1443" i="10"/>
  <c r="O1863" i="10"/>
  <c r="O1810" i="10"/>
  <c r="Q1799" i="10"/>
  <c r="O1766" i="10"/>
  <c r="P1750" i="10"/>
  <c r="Q1731" i="10"/>
  <c r="O1699" i="10"/>
  <c r="Q1516" i="10"/>
  <c r="Q1513" i="10"/>
  <c r="Q1847" i="10"/>
  <c r="O1841" i="10"/>
  <c r="Q1791" i="10"/>
  <c r="Q1775" i="10"/>
  <c r="O1695" i="10"/>
  <c r="Q1683" i="10"/>
  <c r="O1669" i="10"/>
  <c r="Q1637" i="10"/>
  <c r="Q1600" i="10"/>
  <c r="Q1861" i="10"/>
  <c r="O1850" i="10"/>
  <c r="O1817" i="10"/>
  <c r="O1790" i="10"/>
  <c r="O1756" i="10"/>
  <c r="O1729" i="10"/>
  <c r="O1740" i="10"/>
  <c r="Q1478" i="10"/>
  <c r="Q1448" i="10"/>
  <c r="Q1129" i="10"/>
  <c r="Q1094" i="10"/>
  <c r="Q1535" i="10"/>
  <c r="Q1392" i="10"/>
  <c r="Q1010" i="10"/>
  <c r="O1757" i="10"/>
  <c r="O1734" i="10"/>
  <c r="Q1698" i="10"/>
  <c r="O1679" i="10"/>
  <c r="P1672" i="10"/>
  <c r="O1640" i="10"/>
  <c r="Q1460" i="10"/>
  <c r="Q1406" i="10"/>
  <c r="Q1128" i="10"/>
  <c r="Q1837" i="10"/>
  <c r="P1809" i="10"/>
  <c r="Q1534" i="10"/>
  <c r="Q1375" i="10"/>
  <c r="Q1328" i="10"/>
  <c r="O1744" i="10"/>
  <c r="Q1163" i="10"/>
  <c r="Q1121" i="10"/>
  <c r="Q1331" i="10"/>
  <c r="Q1284" i="10"/>
  <c r="Q1206" i="10"/>
  <c r="Q1077" i="10"/>
  <c r="P1761" i="10"/>
  <c r="P1737" i="10"/>
  <c r="O1689" i="10"/>
  <c r="Q1497" i="10"/>
  <c r="Q1826" i="10"/>
  <c r="Q1813" i="10"/>
  <c r="Q1463" i="10"/>
  <c r="Q1409" i="10"/>
  <c r="Q1209" i="10"/>
  <c r="Q1155" i="10"/>
  <c r="O1851" i="10"/>
  <c r="P1782" i="10"/>
  <c r="O1802" i="10"/>
  <c r="Q1682" i="10"/>
  <c r="Q1467" i="10"/>
  <c r="Q1407" i="10"/>
  <c r="Q1138" i="10"/>
  <c r="O1797" i="10"/>
  <c r="O1787" i="10"/>
  <c r="Q1275" i="10"/>
  <c r="Q1043" i="10"/>
  <c r="Q1027" i="10"/>
  <c r="Q1352" i="10"/>
  <c r="Q1189" i="10"/>
  <c r="Q1111" i="10"/>
  <c r="Q1765" i="10"/>
  <c r="Q1537" i="10"/>
  <c r="Q1243" i="10"/>
  <c r="Q1223" i="10"/>
  <c r="P1693" i="10"/>
  <c r="Q1485" i="10"/>
  <c r="Q1702" i="10"/>
  <c r="Q1279" i="10"/>
  <c r="Q1257" i="10"/>
  <c r="Q1192" i="10"/>
  <c r="Q1146" i="10"/>
  <c r="Q1226" i="10"/>
  <c r="Q1866" i="10"/>
  <c r="Q1240" i="10"/>
  <c r="Q1440" i="10"/>
  <c r="Q1461" i="10"/>
  <c r="O1639" i="10"/>
  <c r="G6" i="10"/>
  <c r="Q1009" i="10"/>
  <c r="Q1261" i="10"/>
  <c r="Q1348" i="10"/>
  <c r="Q1389" i="10"/>
  <c r="Q1104" i="10"/>
  <c r="E6" i="10"/>
  <c r="Q1060" i="10"/>
  <c r="P1673" i="10"/>
  <c r="P1634" i="10"/>
  <c r="P1427" i="10"/>
  <c r="P1057" i="10"/>
  <c r="O785" i="10"/>
  <c r="O221" i="10"/>
  <c r="O768" i="10"/>
  <c r="P1456" i="10"/>
  <c r="O557" i="10"/>
  <c r="O1034" i="10"/>
  <c r="O946" i="10"/>
  <c r="O674" i="10"/>
  <c r="O521" i="10"/>
  <c r="O1506" i="10"/>
  <c r="O1097" i="10"/>
  <c r="O1250" i="10"/>
  <c r="P1211" i="10"/>
  <c r="O222" i="10"/>
  <c r="P1595" i="10"/>
  <c r="O1490" i="10"/>
  <c r="P1455" i="10"/>
  <c r="O1151" i="10"/>
  <c r="O403" i="10"/>
  <c r="O284" i="10"/>
  <c r="O352" i="10"/>
  <c r="O1183" i="10"/>
  <c r="O1081" i="10"/>
  <c r="O1113" i="10"/>
  <c r="O1523" i="10"/>
  <c r="O753" i="10"/>
  <c r="O872" i="10"/>
  <c r="O379" i="10"/>
  <c r="O726" i="10"/>
  <c r="O855" i="10"/>
  <c r="O787" i="10"/>
  <c r="O127" i="10"/>
  <c r="O386" i="10"/>
  <c r="O1471" i="10"/>
  <c r="O362" i="10"/>
  <c r="O1517" i="10"/>
  <c r="O216" i="10"/>
  <c r="O136" i="10"/>
  <c r="O564" i="10"/>
  <c r="O982" i="10"/>
  <c r="O863" i="10"/>
  <c r="O387" i="10"/>
  <c r="O608" i="10"/>
  <c r="O1511" i="10"/>
  <c r="P1221" i="10"/>
  <c r="O980" i="10"/>
  <c r="P1588" i="10"/>
  <c r="O1065" i="10"/>
  <c r="O436" i="10"/>
  <c r="O742" i="10"/>
  <c r="O1114" i="10"/>
  <c r="O769" i="10"/>
  <c r="O939" i="10"/>
  <c r="O514" i="10"/>
  <c r="O531" i="10"/>
  <c r="O217" i="10"/>
  <c r="O137" i="10"/>
  <c r="P1383" i="10"/>
  <c r="P1402" i="10"/>
  <c r="O879" i="10"/>
  <c r="O675" i="10"/>
  <c r="O1234" i="10"/>
  <c r="O1449" i="10"/>
  <c r="O1181" i="10"/>
  <c r="O1520" i="10"/>
  <c r="O804" i="10"/>
  <c r="O498" i="10"/>
  <c r="O430" i="10"/>
  <c r="O1512" i="10"/>
  <c r="O1505" i="10"/>
  <c r="O1502" i="10"/>
  <c r="O549" i="10"/>
  <c r="O538" i="10"/>
  <c r="O667" i="10"/>
  <c r="O1494" i="10"/>
  <c r="O1198" i="10"/>
  <c r="P1316" i="10"/>
  <c r="P1379" i="10"/>
  <c r="P1142" i="10"/>
  <c r="O131" i="10"/>
  <c r="O836" i="10"/>
  <c r="O1118" i="10"/>
  <c r="O1101" i="10"/>
  <c r="O727" i="10"/>
  <c r="O846" i="10"/>
  <c r="O238" i="10"/>
  <c r="O1493" i="10"/>
  <c r="O1116" i="10"/>
  <c r="P1401" i="10"/>
  <c r="O725" i="10"/>
  <c r="O487" i="10"/>
  <c r="O233" i="10"/>
  <c r="O1216" i="10"/>
  <c r="O259" i="10"/>
  <c r="O582" i="10"/>
  <c r="O132" i="10"/>
  <c r="O402" i="10"/>
  <c r="P1347" i="10"/>
  <c r="P1253" i="10"/>
  <c r="P1429" i="10"/>
  <c r="P1126" i="10"/>
  <c r="O1378" i="10"/>
  <c r="O1585" i="10"/>
  <c r="P1110" i="10"/>
  <c r="O1608" i="10"/>
  <c r="O1609" i="10"/>
  <c r="O206" i="10"/>
  <c r="O126" i="10"/>
  <c r="O1033" i="10"/>
  <c r="O914" i="10"/>
  <c r="O438" i="10"/>
  <c r="O319" i="10"/>
  <c r="O268" i="10"/>
  <c r="O1475" i="10"/>
  <c r="O1031" i="10"/>
  <c r="O207" i="10"/>
  <c r="P1052" i="10"/>
  <c r="O505" i="10"/>
  <c r="P1635" i="10"/>
  <c r="O198" i="10"/>
  <c r="P1580" i="10"/>
  <c r="O201" i="10"/>
  <c r="O121" i="10"/>
  <c r="O615" i="10"/>
  <c r="O1220" i="10"/>
  <c r="O370" i="10"/>
  <c r="P1438" i="10"/>
  <c r="P1270" i="10"/>
  <c r="O266" i="10"/>
  <c r="O1080" i="10"/>
  <c r="O1182" i="10"/>
  <c r="O820" i="10"/>
  <c r="P1041" i="10"/>
  <c r="O701" i="10"/>
  <c r="O633" i="10"/>
  <c r="O122" i="10"/>
  <c r="P1342" i="10"/>
  <c r="O1134" i="10"/>
  <c r="O981" i="10"/>
  <c r="O896" i="10"/>
  <c r="O1360" i="10"/>
  <c r="O1269" i="10"/>
  <c r="O1469" i="10"/>
  <c r="O906" i="10"/>
  <c r="O974" i="10"/>
  <c r="P1229" i="10"/>
  <c r="O532" i="10"/>
  <c r="O515" i="10"/>
  <c r="O351" i="10"/>
  <c r="P1244" i="10"/>
  <c r="O1152" i="10"/>
  <c r="O895" i="10"/>
  <c r="O1586" i="10"/>
  <c r="P1194" i="10"/>
  <c r="O128" i="10"/>
  <c r="P1382" i="10"/>
  <c r="O1566" i="10"/>
  <c r="P1610" i="10"/>
  <c r="P1602" i="10"/>
  <c r="O196" i="10"/>
  <c r="O275" i="10"/>
  <c r="O1084" i="10"/>
  <c r="O965" i="10"/>
  <c r="O489" i="10"/>
  <c r="O421" i="10"/>
  <c r="P1153" i="10"/>
  <c r="O1495" i="10"/>
  <c r="P1385" i="10"/>
  <c r="P1238" i="10"/>
  <c r="O1133" i="10"/>
  <c r="O1527" i="10"/>
  <c r="O1526" i="10"/>
  <c r="O1150" i="10"/>
  <c r="O776" i="10"/>
  <c r="O1470" i="10"/>
  <c r="O871" i="10"/>
  <c r="O565" i="10"/>
  <c r="O344" i="10"/>
  <c r="O123" i="10"/>
  <c r="P1346" i="10"/>
  <c r="P1324" i="10"/>
  <c r="O556" i="10"/>
  <c r="O828" i="10"/>
  <c r="O1434" i="10"/>
  <c r="O1451" i="10"/>
  <c r="O1200" i="10"/>
  <c r="O1432" i="10"/>
  <c r="O1285" i="10"/>
  <c r="O1466" i="10"/>
  <c r="O1025" i="10"/>
  <c r="O821" i="10"/>
  <c r="O1338" i="10"/>
  <c r="O1008" i="10"/>
  <c r="O666" i="10"/>
  <c r="O419" i="10"/>
  <c r="O1339" i="10"/>
  <c r="O786" i="10"/>
  <c r="P1633" i="10"/>
  <c r="P1613" i="10"/>
  <c r="O751" i="10"/>
  <c r="O394" i="10"/>
  <c r="O191" i="10"/>
  <c r="O744" i="10"/>
  <c r="O1186" i="10"/>
  <c r="O761" i="10"/>
  <c r="O1492" i="10"/>
  <c r="P1364" i="10"/>
  <c r="P1187" i="10"/>
  <c r="P1204" i="10"/>
  <c r="O1472" i="10"/>
  <c r="O1082" i="10"/>
  <c r="P1508" i="10"/>
  <c r="O878" i="10"/>
  <c r="O589" i="10"/>
  <c r="O1233" i="10"/>
  <c r="O1268" i="10"/>
  <c r="O752" i="10"/>
  <c r="O395" i="10"/>
  <c r="O192" i="10"/>
  <c r="P1256" i="10"/>
  <c r="P1306" i="10"/>
  <c r="O862" i="10"/>
  <c r="O1117" i="10"/>
  <c r="O607" i="10"/>
  <c r="O760" i="10"/>
  <c r="O1488" i="10"/>
  <c r="O1149" i="10"/>
  <c r="O1398" i="10"/>
  <c r="P1212" i="10"/>
  <c r="O736" i="10"/>
  <c r="P1178" i="10"/>
  <c r="P1335" i="10"/>
  <c r="O236" i="10"/>
  <c r="P1363" i="10"/>
  <c r="O1631" i="10"/>
  <c r="O1607" i="10"/>
  <c r="O311" i="10"/>
  <c r="O186" i="10"/>
  <c r="O106" i="10"/>
  <c r="O243" i="10"/>
  <c r="O1067" i="10"/>
  <c r="O540" i="10"/>
  <c r="P1404" i="10"/>
  <c r="P1068" i="10"/>
  <c r="P1323" i="10"/>
  <c r="O623" i="10"/>
  <c r="O640" i="10"/>
  <c r="O1377" i="10"/>
  <c r="O1433" i="10"/>
  <c r="O803" i="10"/>
  <c r="O616" i="10"/>
  <c r="O187" i="10"/>
  <c r="O107" i="10"/>
  <c r="O223" i="10"/>
  <c r="P1439" i="10"/>
  <c r="O1528" i="10"/>
  <c r="P1509" i="10"/>
  <c r="O1032" i="10"/>
  <c r="O318" i="10"/>
  <c r="O437" i="10"/>
  <c r="O1400" i="10"/>
  <c r="O1587" i="10"/>
  <c r="O1486" i="10"/>
  <c r="O1249" i="10"/>
  <c r="P1373" i="10"/>
  <c r="O957" i="10"/>
  <c r="P1195" i="10"/>
  <c r="O719" i="10"/>
  <c r="O182" i="10"/>
  <c r="P1271" i="10"/>
  <c r="O1100" i="10"/>
  <c r="O369" i="10"/>
  <c r="O488" i="10"/>
  <c r="O1507" i="10"/>
  <c r="O1147" i="10"/>
  <c r="O889" i="10"/>
  <c r="O838" i="10"/>
  <c r="O583" i="10"/>
  <c r="P1611" i="10"/>
  <c r="O411" i="10"/>
  <c r="P1345" i="10"/>
  <c r="O237" i="10"/>
  <c r="P1239" i="10"/>
  <c r="P1636" i="10"/>
  <c r="P1616" i="10"/>
  <c r="P1593" i="10"/>
  <c r="O496" i="10"/>
  <c r="O181" i="10"/>
  <c r="O428" i="10"/>
  <c r="O513" i="10"/>
  <c r="O778" i="10"/>
  <c r="P1386" i="10"/>
  <c r="P1361" i="10"/>
  <c r="P1305" i="10"/>
  <c r="O283" i="10"/>
  <c r="O504" i="10"/>
  <c r="O1359" i="10"/>
  <c r="O1199" i="10"/>
  <c r="P1109" i="10"/>
  <c r="P1092" i="10"/>
  <c r="O276" i="10"/>
  <c r="O497" i="10"/>
  <c r="O735" i="10"/>
  <c r="P1405" i="10"/>
  <c r="P1222" i="10"/>
  <c r="O1083" i="10"/>
  <c r="O1251" i="10"/>
  <c r="O759" i="10"/>
  <c r="P1632" i="10"/>
  <c r="P1612" i="10"/>
  <c r="P1297" i="10"/>
  <c r="O819" i="10"/>
  <c r="O649" i="10"/>
  <c r="O802" i="10"/>
  <c r="P1457" i="10"/>
  <c r="O1203" i="10"/>
  <c r="O659" i="10"/>
  <c r="O591" i="10"/>
  <c r="P1344" i="10"/>
  <c r="P1435" i="10"/>
  <c r="O1099" i="10"/>
  <c r="O861" i="10"/>
  <c r="O555" i="10"/>
  <c r="O1425" i="10"/>
  <c r="O1487" i="10"/>
  <c r="O1148" i="10"/>
  <c r="O973" i="10"/>
  <c r="O854" i="10"/>
  <c r="O837" i="10"/>
  <c r="O548" i="10"/>
  <c r="O650" i="10"/>
  <c r="O118" i="10"/>
  <c r="P1387" i="10"/>
  <c r="O1473" i="10"/>
  <c r="O913" i="10"/>
  <c r="O420" i="10"/>
  <c r="O539" i="10"/>
  <c r="O1287" i="10"/>
  <c r="P1388" i="10"/>
  <c r="O1629" i="10"/>
  <c r="P1617" i="10"/>
  <c r="P1615" i="10"/>
  <c r="O547" i="10"/>
  <c r="O309" i="10"/>
  <c r="O479" i="10"/>
  <c r="O1530" i="10"/>
  <c r="O897" i="10"/>
  <c r="O523" i="10"/>
  <c r="O642" i="10"/>
  <c r="P1326" i="10"/>
  <c r="P1051" i="10"/>
  <c r="P1235" i="10"/>
  <c r="P1341" i="10"/>
  <c r="O912" i="10"/>
  <c r="O606" i="10"/>
  <c r="O1399" i="10"/>
  <c r="P1228" i="10"/>
  <c r="O327" i="10"/>
  <c r="O599" i="10"/>
  <c r="O361" i="10"/>
  <c r="P1327" i="10"/>
  <c r="P1365" i="10"/>
  <c r="P1366" i="10"/>
  <c r="O1219" i="10"/>
  <c r="O845" i="10"/>
  <c r="O1525" i="10"/>
  <c r="O1320" i="10"/>
  <c r="O1376" i="10"/>
  <c r="P1093" i="10"/>
  <c r="O940" i="10"/>
  <c r="P1059" i="10"/>
  <c r="O668" i="10"/>
  <c r="O702" i="10"/>
  <c r="O1130" i="10"/>
  <c r="O566" i="10"/>
  <c r="O1267" i="10"/>
  <c r="P1395" i="10"/>
  <c r="O1630" i="10"/>
  <c r="P1592" i="10"/>
  <c r="O203" i="10"/>
  <c r="P1262" i="10"/>
  <c r="P1210" i="10"/>
  <c r="O598" i="10"/>
  <c r="O717" i="10"/>
  <c r="O530" i="10"/>
  <c r="O1531" i="10"/>
  <c r="O948" i="10"/>
  <c r="P1384" i="10"/>
  <c r="O404" i="10"/>
  <c r="P1308" i="10"/>
  <c r="P1255" i="10"/>
  <c r="P1452" i="10"/>
  <c r="O844" i="10"/>
  <c r="O1218" i="10"/>
  <c r="O317" i="10"/>
  <c r="O1450" i="10"/>
  <c r="O1321" i="10"/>
  <c r="O1024" i="10"/>
  <c r="P1177" i="10"/>
  <c r="O378" i="10"/>
  <c r="O310" i="10"/>
  <c r="O412" i="10"/>
  <c r="O218" i="10"/>
  <c r="P1309" i="10"/>
  <c r="O1529" i="10"/>
  <c r="O964" i="10"/>
  <c r="O522" i="10"/>
  <c r="O590" i="10"/>
  <c r="O1098" i="10"/>
  <c r="O1322" i="10"/>
  <c r="O1302" i="10"/>
  <c r="O1483" i="10"/>
  <c r="O634" i="10"/>
  <c r="O1358" i="10"/>
  <c r="P1299" i="10"/>
  <c r="O260" i="10"/>
  <c r="P1245" i="10"/>
  <c r="O1202" i="10"/>
  <c r="P1614" i="10"/>
  <c r="O1620" i="10"/>
  <c r="O241" i="10"/>
  <c r="P1403" i="10"/>
  <c r="O829" i="10"/>
  <c r="O1016" i="10"/>
  <c r="O676" i="10"/>
  <c r="P1136" i="10"/>
  <c r="O1201" i="10"/>
  <c r="O963" i="10"/>
  <c r="O827" i="10"/>
  <c r="O368" i="10"/>
  <c r="P1075" i="10"/>
  <c r="O956" i="10"/>
  <c r="O242" i="10"/>
  <c r="O353" i="10"/>
  <c r="O1015" i="10"/>
  <c r="O947" i="10"/>
  <c r="O267" i="10"/>
  <c r="O1115" i="10"/>
  <c r="O1132" i="10"/>
  <c r="O651" i="10"/>
  <c r="P1252" i="10"/>
  <c r="O208" i="10"/>
  <c r="P1591" i="10"/>
  <c r="P1074" i="10"/>
  <c r="O231" i="10"/>
  <c r="O700" i="10"/>
  <c r="O581" i="10"/>
  <c r="P1590" i="10"/>
  <c r="O880" i="10"/>
  <c r="O625" i="10"/>
  <c r="O506" i="10"/>
  <c r="O1532" i="10"/>
  <c r="P1273" i="10"/>
  <c r="P1085" i="10"/>
  <c r="P1380" i="10"/>
  <c r="O1184" i="10"/>
  <c r="O385" i="10"/>
  <c r="O657" i="10"/>
  <c r="O1524" i="10"/>
  <c r="O1131" i="10"/>
  <c r="O1303" i="10"/>
  <c r="P1058" i="10"/>
  <c r="O429" i="10"/>
  <c r="O232" i="10"/>
  <c r="O1533" i="10"/>
  <c r="O258" i="10"/>
  <c r="P1436" i="10"/>
  <c r="O1185" i="10"/>
  <c r="O658" i="10"/>
  <c r="O743" i="10"/>
  <c r="O641" i="10"/>
  <c r="O1217" i="10"/>
  <c r="O1340" i="10"/>
  <c r="O1232" i="10"/>
  <c r="P1042" i="10"/>
  <c r="O770" i="10"/>
  <c r="O345" i="10"/>
  <c r="O277" i="10"/>
  <c r="O1304" i="10"/>
  <c r="O1215" i="10"/>
  <c r="P1144" i="10"/>
  <c r="O328" i="10"/>
  <c r="O600" i="10"/>
  <c r="P1604" i="10"/>
  <c r="O1464" i="10"/>
  <c r="O734" i="10"/>
  <c r="O226" i="10"/>
  <c r="O632" i="10"/>
  <c r="O1135" i="10"/>
  <c r="O285" i="10"/>
  <c r="P1437" i="10"/>
  <c r="P1594" i="10"/>
  <c r="P1102" i="10"/>
  <c r="P1119" i="10"/>
  <c r="O1014" i="10"/>
  <c r="O1489" i="10"/>
  <c r="O1554" i="10"/>
  <c r="O1286" i="10"/>
  <c r="O718" i="10"/>
  <c r="O480" i="10"/>
  <c r="O227" i="10"/>
  <c r="O228" i="10"/>
  <c r="P1274" i="10"/>
  <c r="P1589" i="10"/>
  <c r="O1066" i="10"/>
  <c r="P1236" i="10"/>
  <c r="O624" i="10"/>
  <c r="O1079" i="10"/>
  <c r="O396" i="10"/>
  <c r="O1446" i="10"/>
  <c r="P1076" i="10"/>
  <c r="O617" i="10"/>
  <c r="P1454" i="10"/>
  <c r="O108" i="10"/>
  <c r="O777" i="10"/>
  <c r="O1096" i="10"/>
  <c r="P1127" i="10"/>
  <c r="O1621" i="10"/>
  <c r="P1570" i="10"/>
  <c r="P1571" i="10"/>
  <c r="P1573" i="10"/>
  <c r="P1572" i="10"/>
  <c r="P1040" i="10"/>
  <c r="O101" i="10"/>
  <c r="Q1158" i="10"/>
  <c r="Q975" i="10"/>
  <c r="O1007" i="10"/>
  <c r="O1543" i="10"/>
  <c r="O1062" i="10"/>
  <c r="O463" i="10"/>
  <c r="O177" i="10"/>
  <c r="O102" i="10"/>
  <c r="Q992" i="10"/>
  <c r="Q1583" i="10"/>
  <c r="O1564" i="10"/>
  <c r="O1676" i="10"/>
  <c r="O1476" i="10"/>
  <c r="Q1087" i="10"/>
  <c r="O1408" i="10"/>
  <c r="Q1551" i="10"/>
  <c r="O1598" i="10"/>
  <c r="Q1390" i="10"/>
  <c r="Q1552" i="10"/>
  <c r="P1567" i="10"/>
  <c r="O997" i="10"/>
  <c r="O999" i="10"/>
  <c r="O251" i="10"/>
  <c r="P1569" i="10"/>
  <c r="O470" i="10"/>
  <c r="O472" i="10"/>
  <c r="O249" i="10"/>
  <c r="O1565" i="10"/>
  <c r="O1544" i="10"/>
  <c r="Q976" i="10"/>
  <c r="K10" i="11" s="1"/>
  <c r="O1063" i="10"/>
  <c r="Q1542" i="10"/>
  <c r="Q993" i="10"/>
  <c r="O464" i="10"/>
  <c r="O193" i="10"/>
  <c r="O998" i="10"/>
  <c r="P1568" i="10"/>
  <c r="P1582" i="10"/>
  <c r="O103" i="10"/>
  <c r="O1444" i="10"/>
  <c r="O991" i="10"/>
  <c r="O1064" i="10"/>
  <c r="O250" i="10"/>
  <c r="O1545" i="10"/>
  <c r="O1675" i="10"/>
  <c r="O471" i="10"/>
  <c r="Q1576" i="10"/>
  <c r="O462" i="10"/>
  <c r="O1624" i="10"/>
  <c r="O1599" i="10"/>
  <c r="O1641" i="10"/>
  <c r="O1017" i="10"/>
  <c r="O176" i="10"/>
  <c r="H6" i="10"/>
  <c r="F6" i="10"/>
  <c r="C64" i="3" l="1"/>
  <c r="AP63" i="3"/>
  <c r="AQ63" i="3" s="1"/>
  <c r="AC3" i="10" a="1"/>
  <c r="AC3" i="10" s="1"/>
  <c r="P1858" i="10"/>
  <c r="O1858" i="10"/>
  <c r="P1859" i="10"/>
  <c r="O1859" i="10"/>
  <c r="O15" i="11"/>
  <c r="O1780" i="10"/>
  <c r="P1780" i="10"/>
  <c r="P1752" i="10"/>
  <c r="O1752" i="10"/>
  <c r="D21" i="3"/>
  <c r="F8" i="3"/>
  <c r="D12" i="3"/>
  <c r="D22" i="3"/>
  <c r="D14" i="3"/>
  <c r="K21" i="3"/>
  <c r="K7" i="3"/>
  <c r="D25" i="3"/>
  <c r="O1600" i="10"/>
  <c r="D10" i="3"/>
  <c r="D6" i="3"/>
  <c r="D9" i="3"/>
  <c r="O23" i="11"/>
  <c r="K53" i="3"/>
  <c r="D23" i="3"/>
  <c r="D7" i="3"/>
  <c r="O6" i="11"/>
  <c r="D36" i="3"/>
  <c r="I8" i="11"/>
  <c r="M7" i="11"/>
  <c r="D62" i="3"/>
  <c r="D51" i="3"/>
  <c r="O14" i="11"/>
  <c r="D50" i="3"/>
  <c r="D28" i="3"/>
  <c r="D57" i="3"/>
  <c r="D64" i="3"/>
  <c r="O26" i="11"/>
  <c r="O13" i="11"/>
  <c r="M9" i="11"/>
  <c r="D15" i="3"/>
  <c r="D13" i="3"/>
  <c r="D26" i="3"/>
  <c r="F5" i="3"/>
  <c r="D19" i="3"/>
  <c r="D17" i="3"/>
  <c r="D52" i="3"/>
  <c r="D32" i="3"/>
  <c r="D16" i="3"/>
  <c r="D31" i="3"/>
  <c r="D35" i="3"/>
  <c r="D41" i="3"/>
  <c r="D49" i="3"/>
  <c r="D47" i="3"/>
  <c r="D34" i="3"/>
  <c r="O10" i="11"/>
  <c r="M6" i="11"/>
  <c r="M11" i="11"/>
  <c r="I6" i="11"/>
  <c r="M21" i="11"/>
  <c r="O18" i="11"/>
  <c r="M18" i="11"/>
  <c r="M19" i="11"/>
  <c r="W23" i="3"/>
  <c r="M17" i="11"/>
  <c r="O9" i="11"/>
  <c r="D29" i="3"/>
  <c r="X26" i="3"/>
  <c r="L55" i="3"/>
  <c r="Y63" i="3"/>
  <c r="D20" i="3"/>
  <c r="D58" i="3"/>
  <c r="M20" i="11"/>
  <c r="K8" i="11"/>
  <c r="G7" i="11"/>
  <c r="M22" i="11"/>
  <c r="M10" i="11"/>
  <c r="M5" i="3"/>
  <c r="I19" i="11"/>
  <c r="D40" i="3"/>
  <c r="D61" i="3"/>
  <c r="I18" i="11"/>
  <c r="D59" i="3"/>
  <c r="E42" i="3"/>
  <c r="M13" i="11"/>
  <c r="O12" i="11"/>
  <c r="M23" i="11"/>
  <c r="W10" i="3"/>
  <c r="M8" i="11"/>
  <c r="K7" i="11"/>
  <c r="D24" i="3"/>
  <c r="I5" i="3"/>
  <c r="O22" i="11"/>
  <c r="D48" i="3"/>
  <c r="D39" i="3"/>
  <c r="O25" i="11"/>
  <c r="I17" i="11"/>
  <c r="M24" i="11"/>
  <c r="K17" i="11"/>
  <c r="K6" i="11"/>
  <c r="D18" i="3"/>
  <c r="K18" i="11"/>
  <c r="W62" i="3"/>
  <c r="Y15" i="3"/>
  <c r="D38" i="3"/>
  <c r="G8" i="11"/>
  <c r="O19" i="11"/>
  <c r="D33" i="3"/>
  <c r="O8" i="11"/>
  <c r="J63" i="3"/>
  <c r="X30" i="3"/>
  <c r="E30" i="3"/>
  <c r="M30" i="3"/>
  <c r="Y30" i="3"/>
  <c r="Z30" i="3"/>
  <c r="F30" i="3"/>
  <c r="J30" i="3"/>
  <c r="L30" i="3"/>
  <c r="I30" i="3"/>
  <c r="K30" i="3"/>
  <c r="AA30" i="3"/>
  <c r="D30" i="3"/>
  <c r="W30" i="3"/>
  <c r="X43" i="3"/>
  <c r="Z43" i="3"/>
  <c r="W43" i="3"/>
  <c r="J43" i="3"/>
  <c r="I43" i="3"/>
  <c r="L43" i="3"/>
  <c r="M43" i="3"/>
  <c r="E43" i="3"/>
  <c r="F43" i="3"/>
  <c r="AA43" i="3"/>
  <c r="D43" i="3"/>
  <c r="K43" i="3"/>
  <c r="O28" i="11"/>
  <c r="AA49" i="3"/>
  <c r="X49" i="3"/>
  <c r="Y49" i="3"/>
  <c r="Z49" i="3"/>
  <c r="E49" i="3"/>
  <c r="I49" i="3"/>
  <c r="W49" i="3"/>
  <c r="M49" i="3"/>
  <c r="J49" i="3"/>
  <c r="F49" i="3"/>
  <c r="K49" i="3"/>
  <c r="L49" i="3"/>
  <c r="Y43" i="3"/>
  <c r="Y13" i="3"/>
  <c r="W13" i="3"/>
  <c r="I13" i="3"/>
  <c r="J13" i="3"/>
  <c r="F13" i="3"/>
  <c r="E13" i="3"/>
  <c r="L13" i="3"/>
  <c r="K13" i="3"/>
  <c r="X13" i="3"/>
  <c r="AA13" i="3"/>
  <c r="Z13" i="3"/>
  <c r="M13" i="3"/>
  <c r="K11" i="3"/>
  <c r="Y11" i="3"/>
  <c r="E11" i="3"/>
  <c r="I11" i="3"/>
  <c r="F11" i="3"/>
  <c r="M11" i="3"/>
  <c r="L11" i="3"/>
  <c r="X11" i="3"/>
  <c r="AA11" i="3"/>
  <c r="Z11" i="3"/>
  <c r="W11" i="3"/>
  <c r="J11" i="3"/>
  <c r="D11" i="3"/>
  <c r="E51" i="3"/>
  <c r="Y51" i="3"/>
  <c r="AA51" i="3"/>
  <c r="X51" i="3"/>
  <c r="M51" i="3"/>
  <c r="F51" i="3"/>
  <c r="J51" i="3"/>
  <c r="W51" i="3"/>
  <c r="Z51" i="3"/>
  <c r="K51" i="3"/>
  <c r="L51" i="3"/>
  <c r="I51" i="3"/>
  <c r="E5" i="3"/>
  <c r="K5" i="3"/>
  <c r="X5" i="3"/>
  <c r="Y5" i="3"/>
  <c r="W5" i="3"/>
  <c r="D5" i="3"/>
  <c r="AA5" i="3"/>
  <c r="L5" i="3"/>
  <c r="Z5" i="3"/>
  <c r="J5" i="3"/>
  <c r="W56" i="3"/>
  <c r="J56" i="3"/>
  <c r="L56" i="3"/>
  <c r="K56" i="3"/>
  <c r="Y56" i="3"/>
  <c r="AA56" i="3"/>
  <c r="Z56" i="3"/>
  <c r="X56" i="3"/>
  <c r="E56" i="3"/>
  <c r="M56" i="3"/>
  <c r="I56" i="3"/>
  <c r="F56" i="3"/>
  <c r="D56" i="3"/>
  <c r="M53" i="3"/>
  <c r="F53" i="3"/>
  <c r="Z53" i="3"/>
  <c r="X53" i="3"/>
  <c r="Y53" i="3"/>
  <c r="AA53" i="3"/>
  <c r="J53" i="3"/>
  <c r="L53" i="3"/>
  <c r="I53" i="3"/>
  <c r="E53" i="3"/>
  <c r="W53" i="3"/>
  <c r="D53" i="3"/>
  <c r="W54" i="3"/>
  <c r="J54" i="3"/>
  <c r="M54" i="3"/>
  <c r="K54" i="3"/>
  <c r="X54" i="3"/>
  <c r="Z54" i="3"/>
  <c r="Y54" i="3"/>
  <c r="F54" i="3"/>
  <c r="I54" i="3"/>
  <c r="L54" i="3"/>
  <c r="E54" i="3"/>
  <c r="AA54" i="3"/>
  <c r="D54" i="3"/>
  <c r="I37" i="3"/>
  <c r="K37" i="3"/>
  <c r="Y37" i="3"/>
  <c r="AA37" i="3"/>
  <c r="X37" i="3"/>
  <c r="E37" i="3"/>
  <c r="J37" i="3"/>
  <c r="L37" i="3"/>
  <c r="M37" i="3"/>
  <c r="W37" i="3"/>
  <c r="F37" i="3"/>
  <c r="D37" i="3"/>
  <c r="Z37" i="3"/>
  <c r="K46" i="3"/>
  <c r="Y46" i="3"/>
  <c r="X46" i="3"/>
  <c r="L46" i="3"/>
  <c r="W46" i="3"/>
  <c r="I46" i="3"/>
  <c r="M46" i="3"/>
  <c r="F46" i="3"/>
  <c r="AA46" i="3"/>
  <c r="Z46" i="3"/>
  <c r="E46" i="3"/>
  <c r="J46" i="3"/>
  <c r="D46" i="3"/>
  <c r="Z6" i="3"/>
  <c r="W6" i="3"/>
  <c r="E6" i="3"/>
  <c r="J6" i="3"/>
  <c r="M6" i="3"/>
  <c r="L6" i="3"/>
  <c r="K6" i="3"/>
  <c r="Y6" i="3"/>
  <c r="AA6" i="3"/>
  <c r="I6" i="3"/>
  <c r="F6" i="3"/>
  <c r="X6" i="3"/>
  <c r="L38" i="3"/>
  <c r="F38" i="3"/>
  <c r="Y38" i="3"/>
  <c r="K38" i="3"/>
  <c r="Z38" i="3"/>
  <c r="X38" i="3"/>
  <c r="J38" i="3"/>
  <c r="E38" i="3"/>
  <c r="I38" i="3"/>
  <c r="W38" i="3"/>
  <c r="M38" i="3"/>
  <c r="AA38" i="3"/>
  <c r="L27" i="3"/>
  <c r="Y27" i="3"/>
  <c r="M27" i="3"/>
  <c r="X27" i="3"/>
  <c r="Z27" i="3"/>
  <c r="F27" i="3"/>
  <c r="E27" i="3"/>
  <c r="I27" i="3"/>
  <c r="J27" i="3"/>
  <c r="W27" i="3"/>
  <c r="AA27" i="3"/>
  <c r="Y60" i="3"/>
  <c r="Z60" i="3"/>
  <c r="X60" i="3"/>
  <c r="K60" i="3"/>
  <c r="AA60" i="3"/>
  <c r="F60" i="3"/>
  <c r="L60" i="3"/>
  <c r="E60" i="3"/>
  <c r="J60" i="3"/>
  <c r="M60" i="3"/>
  <c r="W60" i="3"/>
  <c r="I60" i="3"/>
  <c r="J45" i="3"/>
  <c r="K45" i="3"/>
  <c r="Z45" i="3"/>
  <c r="Y45" i="3"/>
  <c r="X45" i="3"/>
  <c r="AA45" i="3"/>
  <c r="I45" i="3"/>
  <c r="W45" i="3"/>
  <c r="F45" i="3"/>
  <c r="E45" i="3"/>
  <c r="L45" i="3"/>
  <c r="M45" i="3"/>
  <c r="I21" i="3"/>
  <c r="AA42" i="3"/>
  <c r="X8" i="3"/>
  <c r="E23" i="3"/>
  <c r="Z44" i="3"/>
  <c r="K44" i="3"/>
  <c r="Y44" i="3"/>
  <c r="X44" i="3"/>
  <c r="E44" i="3"/>
  <c r="M44" i="3"/>
  <c r="I44" i="3"/>
  <c r="J44" i="3"/>
  <c r="W44" i="3"/>
  <c r="Y32" i="3"/>
  <c r="AA32" i="3"/>
  <c r="Z32" i="3"/>
  <c r="X32" i="3"/>
  <c r="F32" i="3"/>
  <c r="J32" i="3"/>
  <c r="I32" i="3"/>
  <c r="W32" i="3"/>
  <c r="M32" i="3"/>
  <c r="L32" i="3"/>
  <c r="E32" i="3"/>
  <c r="K32" i="3"/>
  <c r="L41" i="3"/>
  <c r="J41" i="3"/>
  <c r="F41" i="3"/>
  <c r="M41" i="3"/>
  <c r="K41" i="3"/>
  <c r="X41" i="3"/>
  <c r="Y41" i="3"/>
  <c r="Z41" i="3"/>
  <c r="AA41" i="3"/>
  <c r="I41" i="3"/>
  <c r="W41" i="3"/>
  <c r="E41" i="3"/>
  <c r="M47" i="3"/>
  <c r="K47" i="3"/>
  <c r="AA47" i="3"/>
  <c r="Z47" i="3"/>
  <c r="X47" i="3"/>
  <c r="W47" i="3"/>
  <c r="E47" i="3"/>
  <c r="F47" i="3"/>
  <c r="L47" i="3"/>
  <c r="I47" i="3"/>
  <c r="J47" i="3"/>
  <c r="X21" i="3"/>
  <c r="Y42" i="3"/>
  <c r="AA8" i="3"/>
  <c r="L63" i="3"/>
  <c r="X17" i="3"/>
  <c r="X9" i="3"/>
  <c r="I9" i="3"/>
  <c r="M9" i="3"/>
  <c r="J9" i="3"/>
  <c r="Y9" i="3"/>
  <c r="K9" i="3"/>
  <c r="AA9" i="3"/>
  <c r="W9" i="3"/>
  <c r="L9" i="3"/>
  <c r="F9" i="3"/>
  <c r="E9" i="3"/>
  <c r="Z9" i="3"/>
  <c r="AA21" i="3"/>
  <c r="K42" i="3"/>
  <c r="K8" i="3"/>
  <c r="I63" i="3"/>
  <c r="F7" i="3"/>
  <c r="Y47" i="3"/>
  <c r="K64" i="3"/>
  <c r="Z64" i="3"/>
  <c r="AA64" i="3"/>
  <c r="F64" i="3"/>
  <c r="E64" i="3"/>
  <c r="W64" i="3"/>
  <c r="Y64" i="3"/>
  <c r="X64" i="3"/>
  <c r="L64" i="3"/>
  <c r="I64" i="3"/>
  <c r="J64" i="3"/>
  <c r="M64" i="3"/>
  <c r="F14" i="3"/>
  <c r="E14" i="3"/>
  <c r="W14" i="3"/>
  <c r="M14" i="3"/>
  <c r="Y14" i="3"/>
  <c r="K14" i="3"/>
  <c r="X14" i="3"/>
  <c r="AA14" i="3"/>
  <c r="I14" i="3"/>
  <c r="Z14" i="3"/>
  <c r="J14" i="3"/>
  <c r="L14" i="3"/>
  <c r="K35" i="3"/>
  <c r="Z35" i="3"/>
  <c r="F35" i="3"/>
  <c r="L35" i="3"/>
  <c r="Y35" i="3"/>
  <c r="AA35" i="3"/>
  <c r="I35" i="3"/>
  <c r="W35" i="3"/>
  <c r="J35" i="3"/>
  <c r="M35" i="3"/>
  <c r="E35" i="3"/>
  <c r="X35" i="3"/>
  <c r="Z21" i="3"/>
  <c r="X42" i="3"/>
  <c r="E63" i="3"/>
  <c r="M7" i="3"/>
  <c r="Y21" i="3"/>
  <c r="E15" i="3"/>
  <c r="X29" i="3"/>
  <c r="AA29" i="3"/>
  <c r="L29" i="3"/>
  <c r="W29" i="3"/>
  <c r="J29" i="3"/>
  <c r="I29" i="3"/>
  <c r="F29" i="3"/>
  <c r="M29" i="3"/>
  <c r="E29" i="3"/>
  <c r="Y29" i="3"/>
  <c r="K29" i="3"/>
  <c r="Z29" i="3"/>
  <c r="L20" i="3"/>
  <c r="Z20" i="3"/>
  <c r="I20" i="3"/>
  <c r="E20" i="3"/>
  <c r="Y20" i="3"/>
  <c r="K20" i="3"/>
  <c r="X20" i="3"/>
  <c r="AA20" i="3"/>
  <c r="F20" i="3"/>
  <c r="J20" i="3"/>
  <c r="W20" i="3"/>
  <c r="M20" i="3"/>
  <c r="J15" i="3"/>
  <c r="X63" i="3"/>
  <c r="L44" i="3"/>
  <c r="Z34" i="3"/>
  <c r="Y34" i="3"/>
  <c r="X34" i="3"/>
  <c r="AA34" i="3"/>
  <c r="L34" i="3"/>
  <c r="I34" i="3"/>
  <c r="M34" i="3"/>
  <c r="W34" i="3"/>
  <c r="E34" i="3"/>
  <c r="J34" i="3"/>
  <c r="K34" i="3"/>
  <c r="X50" i="3"/>
  <c r="J50" i="3"/>
  <c r="W50" i="3"/>
  <c r="I50" i="3"/>
  <c r="F50" i="3"/>
  <c r="L50" i="3"/>
  <c r="E50" i="3"/>
  <c r="Y50" i="3"/>
  <c r="AA50" i="3"/>
  <c r="Z50" i="3"/>
  <c r="K50" i="3"/>
  <c r="M50" i="3"/>
  <c r="D63" i="3"/>
  <c r="W15" i="3"/>
  <c r="F44" i="3"/>
  <c r="F63" i="3"/>
  <c r="Z63" i="3"/>
  <c r="AA63" i="3"/>
  <c r="K63" i="3"/>
  <c r="M63" i="3"/>
  <c r="W63" i="3"/>
  <c r="I15" i="3"/>
  <c r="F34" i="3"/>
  <c r="W19" i="3"/>
  <c r="I19" i="3"/>
  <c r="F19" i="3"/>
  <c r="M19" i="3"/>
  <c r="J19" i="3"/>
  <c r="Z19" i="3"/>
  <c r="AA19" i="3"/>
  <c r="K19" i="3"/>
  <c r="X19" i="3"/>
  <c r="Y19" i="3"/>
  <c r="E19" i="3"/>
  <c r="Y10" i="3"/>
  <c r="AA10" i="3"/>
  <c r="X10" i="3"/>
  <c r="K10" i="3"/>
  <c r="M10" i="3"/>
  <c r="F10" i="3"/>
  <c r="E10" i="3"/>
  <c r="I10" i="3"/>
  <c r="L10" i="3"/>
  <c r="J10" i="3"/>
  <c r="Z10" i="3"/>
  <c r="Z22" i="3"/>
  <c r="AA22" i="3"/>
  <c r="M22" i="3"/>
  <c r="K22" i="3"/>
  <c r="X22" i="3"/>
  <c r="Y22" i="3"/>
  <c r="W22" i="3"/>
  <c r="L22" i="3"/>
  <c r="J22" i="3"/>
  <c r="F22" i="3"/>
  <c r="I22" i="3"/>
  <c r="E22" i="3"/>
  <c r="AA23" i="3"/>
  <c r="M23" i="3"/>
  <c r="I23" i="3"/>
  <c r="L23" i="3"/>
  <c r="J23" i="3"/>
  <c r="F23" i="3"/>
  <c r="Y23" i="3"/>
  <c r="X23" i="3"/>
  <c r="K23" i="3"/>
  <c r="Z23" i="3"/>
  <c r="K27" i="3"/>
  <c r="M15" i="3"/>
  <c r="E8" i="3"/>
  <c r="AA44" i="3"/>
  <c r="X31" i="3"/>
  <c r="K31" i="3"/>
  <c r="Y31" i="3"/>
  <c r="AA31" i="3"/>
  <c r="Z31" i="3"/>
  <c r="W31" i="3"/>
  <c r="M31" i="3"/>
  <c r="I31" i="3"/>
  <c r="J31" i="3"/>
  <c r="E31" i="3"/>
  <c r="F31" i="3"/>
  <c r="L31" i="3"/>
  <c r="L28" i="3"/>
  <c r="J28" i="3"/>
  <c r="M28" i="3"/>
  <c r="F28" i="3"/>
  <c r="K28" i="3"/>
  <c r="Y28" i="3"/>
  <c r="X28" i="3"/>
  <c r="Z28" i="3"/>
  <c r="I28" i="3"/>
  <c r="E28" i="3"/>
  <c r="AA28" i="3"/>
  <c r="W28" i="3"/>
  <c r="Y57" i="3"/>
  <c r="Z57" i="3"/>
  <c r="K57" i="3"/>
  <c r="AA57" i="3"/>
  <c r="J57" i="3"/>
  <c r="M57" i="3"/>
  <c r="F57" i="3"/>
  <c r="W57" i="3"/>
  <c r="I57" i="3"/>
  <c r="E57" i="3"/>
  <c r="L57" i="3"/>
  <c r="X57" i="3"/>
  <c r="E25" i="3"/>
  <c r="M25" i="3"/>
  <c r="X25" i="3"/>
  <c r="K25" i="3"/>
  <c r="Y25" i="3"/>
  <c r="Z25" i="3"/>
  <c r="AA25" i="3"/>
  <c r="I25" i="3"/>
  <c r="W25" i="3"/>
  <c r="L25" i="3"/>
  <c r="J25" i="3"/>
  <c r="F25" i="3"/>
  <c r="D55" i="3"/>
  <c r="D8" i="3"/>
  <c r="Y52" i="3"/>
  <c r="Z52" i="3"/>
  <c r="AA52" i="3"/>
  <c r="I52" i="3"/>
  <c r="W52" i="3"/>
  <c r="M52" i="3"/>
  <c r="J52" i="3"/>
  <c r="L52" i="3"/>
  <c r="F52" i="3"/>
  <c r="E52" i="3"/>
  <c r="K52" i="3"/>
  <c r="X52" i="3"/>
  <c r="L7" i="3"/>
  <c r="I7" i="3"/>
  <c r="J7" i="3"/>
  <c r="W7" i="3"/>
  <c r="E7" i="3"/>
  <c r="Z7" i="3"/>
  <c r="X7" i="3"/>
  <c r="AA7" i="3"/>
  <c r="Y7" i="3"/>
  <c r="D42" i="3"/>
  <c r="E21" i="3"/>
  <c r="L15" i="3"/>
  <c r="E18" i="3"/>
  <c r="F18" i="3"/>
  <c r="M18" i="3"/>
  <c r="J18" i="3"/>
  <c r="X18" i="3"/>
  <c r="K18" i="3"/>
  <c r="Y18" i="3"/>
  <c r="Z18" i="3"/>
  <c r="AA18" i="3"/>
  <c r="W18" i="3"/>
  <c r="I18" i="3"/>
  <c r="L18" i="3"/>
  <c r="E55" i="3"/>
  <c r="J55" i="3"/>
  <c r="W55" i="3"/>
  <c r="I55" i="3"/>
  <c r="M55" i="3"/>
  <c r="Y55" i="3"/>
  <c r="AA55" i="3"/>
  <c r="K55" i="3"/>
  <c r="X55" i="3"/>
  <c r="Z55" i="3"/>
  <c r="F55" i="3"/>
  <c r="E48" i="3"/>
  <c r="I48" i="3"/>
  <c r="L48" i="3"/>
  <c r="W48" i="3"/>
  <c r="M48" i="3"/>
  <c r="J48" i="3"/>
  <c r="Y48" i="3"/>
  <c r="X48" i="3"/>
  <c r="AA48" i="3"/>
  <c r="K48" i="3"/>
  <c r="Z48" i="3"/>
  <c r="F48" i="3"/>
  <c r="W8" i="3"/>
  <c r="M8" i="3"/>
  <c r="M61" i="3"/>
  <c r="W61" i="3"/>
  <c r="L61" i="3"/>
  <c r="J61" i="3"/>
  <c r="I61" i="3"/>
  <c r="F61" i="3"/>
  <c r="K61" i="3"/>
  <c r="Y61" i="3"/>
  <c r="Z61" i="3"/>
  <c r="AA61" i="3"/>
  <c r="X61" i="3"/>
  <c r="E61" i="3"/>
  <c r="L42" i="3"/>
  <c r="M42" i="3"/>
  <c r="E58" i="3"/>
  <c r="M58" i="3"/>
  <c r="F58" i="3"/>
  <c r="K58" i="3"/>
  <c r="Y58" i="3"/>
  <c r="X58" i="3"/>
  <c r="AA58" i="3"/>
  <c r="Z58" i="3"/>
  <c r="L58" i="3"/>
  <c r="I58" i="3"/>
  <c r="W58" i="3"/>
  <c r="J58" i="3"/>
  <c r="M21" i="3"/>
  <c r="W42" i="3"/>
  <c r="F15" i="3"/>
  <c r="L8" i="3"/>
  <c r="L19" i="3"/>
  <c r="K26" i="3"/>
  <c r="Y26" i="3"/>
  <c r="Z26" i="3"/>
  <c r="AA26" i="3"/>
  <c r="F26" i="3"/>
  <c r="J26" i="3"/>
  <c r="W26" i="3"/>
  <c r="I26" i="3"/>
  <c r="E26" i="3"/>
  <c r="M26" i="3"/>
  <c r="L26" i="3"/>
  <c r="F62" i="3"/>
  <c r="X62" i="3"/>
  <c r="Z62" i="3"/>
  <c r="I62" i="3"/>
  <c r="E62" i="3"/>
  <c r="J62" i="3"/>
  <c r="L62" i="3"/>
  <c r="M62" i="3"/>
  <c r="Y62" i="3"/>
  <c r="K62" i="3"/>
  <c r="AA62" i="3"/>
  <c r="Z36" i="3"/>
  <c r="W36" i="3"/>
  <c r="L36" i="3"/>
  <c r="M36" i="3"/>
  <c r="I36" i="3"/>
  <c r="J36" i="3"/>
  <c r="K36" i="3"/>
  <c r="AA36" i="3"/>
  <c r="X36" i="3"/>
  <c r="Y36" i="3"/>
  <c r="E36" i="3"/>
  <c r="F36" i="3"/>
  <c r="W33" i="3"/>
  <c r="M33" i="3"/>
  <c r="J33" i="3"/>
  <c r="E33" i="3"/>
  <c r="L33" i="3"/>
  <c r="K33" i="3"/>
  <c r="AA33" i="3"/>
  <c r="Z33" i="3"/>
  <c r="Y33" i="3"/>
  <c r="X33" i="3"/>
  <c r="F33" i="3"/>
  <c r="I33" i="3"/>
  <c r="F21" i="3"/>
  <c r="J42" i="3"/>
  <c r="K15" i="3"/>
  <c r="I8" i="3"/>
  <c r="K12" i="3"/>
  <c r="X40" i="3"/>
  <c r="Z40" i="3"/>
  <c r="W40" i="3"/>
  <c r="F40" i="3"/>
  <c r="M40" i="3"/>
  <c r="E40" i="3"/>
  <c r="L40" i="3"/>
  <c r="J40" i="3"/>
  <c r="Y40" i="3"/>
  <c r="AA40" i="3"/>
  <c r="K40" i="3"/>
  <c r="Y59" i="3"/>
  <c r="K59" i="3"/>
  <c r="X59" i="3"/>
  <c r="Z59" i="3"/>
  <c r="AA59" i="3"/>
  <c r="I59" i="3"/>
  <c r="W59" i="3"/>
  <c r="L59" i="3"/>
  <c r="E59" i="3"/>
  <c r="J59" i="3"/>
  <c r="M59" i="3"/>
  <c r="F59" i="3"/>
  <c r="Y24" i="3"/>
  <c r="K24" i="3"/>
  <c r="Z24" i="3"/>
  <c r="X24" i="3"/>
  <c r="AA24" i="3"/>
  <c r="J24" i="3"/>
  <c r="L24" i="3"/>
  <c r="F24" i="3"/>
  <c r="W24" i="3"/>
  <c r="I24" i="3"/>
  <c r="M24" i="3"/>
  <c r="E24" i="3"/>
  <c r="AA39" i="3"/>
  <c r="Z39" i="3"/>
  <c r="X39" i="3"/>
  <c r="E39" i="3"/>
  <c r="M39" i="3"/>
  <c r="W39" i="3"/>
  <c r="I39" i="3"/>
  <c r="F39" i="3"/>
  <c r="J39" i="3"/>
  <c r="Y39" i="3"/>
  <c r="K39" i="3"/>
  <c r="L39" i="3"/>
  <c r="L21" i="3"/>
  <c r="F42" i="3"/>
  <c r="AA15" i="3"/>
  <c r="J8" i="3"/>
  <c r="X16" i="3"/>
  <c r="AA16" i="3"/>
  <c r="J16" i="3"/>
  <c r="F16" i="3"/>
  <c r="I16" i="3"/>
  <c r="E16" i="3"/>
  <c r="W16" i="3"/>
  <c r="M16" i="3"/>
  <c r="K16" i="3"/>
  <c r="Y16" i="3"/>
  <c r="Z16" i="3"/>
  <c r="L16" i="3"/>
  <c r="W21" i="3"/>
  <c r="I42" i="3"/>
  <c r="Z15" i="3"/>
  <c r="Z8" i="3"/>
  <c r="D44" i="3"/>
  <c r="Z12" i="3"/>
  <c r="AA12" i="3"/>
  <c r="X12" i="3"/>
  <c r="Y12" i="3"/>
  <c r="J12" i="3"/>
  <c r="E12" i="3"/>
  <c r="I12" i="3"/>
  <c r="F12" i="3"/>
  <c r="W12" i="3"/>
  <c r="M12" i="3"/>
  <c r="L12" i="3"/>
  <c r="Y17" i="3"/>
  <c r="K17" i="3"/>
  <c r="Z17" i="3"/>
  <c r="AA17" i="3"/>
  <c r="E17" i="3"/>
  <c r="I17" i="3"/>
  <c r="F17" i="3"/>
  <c r="W17" i="3"/>
  <c r="J17" i="3"/>
  <c r="L17" i="3"/>
  <c r="M17" i="3"/>
  <c r="D27" i="3"/>
  <c r="D60" i="3"/>
  <c r="D45" i="3"/>
  <c r="J21" i="3"/>
  <c r="Z42" i="3"/>
  <c r="X15" i="3"/>
  <c r="Y8" i="3"/>
  <c r="I40" i="3"/>
  <c r="M12" i="11"/>
  <c r="I7" i="11"/>
  <c r="O24" i="11"/>
  <c r="K19" i="11"/>
  <c r="O11" i="11"/>
  <c r="K9" i="11"/>
  <c r="U4" i="10"/>
  <c r="Q2977" i="10"/>
  <c r="G6" i="11"/>
  <c r="M27" i="11"/>
  <c r="C65" i="3" l="1"/>
  <c r="AP64" i="3"/>
  <c r="AQ64" i="3" s="1"/>
  <c r="O21" i="11"/>
  <c r="O7" i="11"/>
  <c r="O20" i="11"/>
  <c r="P2977" i="10"/>
  <c r="P57" i="3"/>
  <c r="P23" i="3"/>
  <c r="P34" i="3"/>
  <c r="P13" i="3"/>
  <c r="P15" i="3"/>
  <c r="P35" i="3"/>
  <c r="P7" i="3"/>
  <c r="P61" i="3"/>
  <c r="P22" i="3"/>
  <c r="P37" i="3"/>
  <c r="P21" i="3"/>
  <c r="P40" i="3"/>
  <c r="P33" i="3"/>
  <c r="P45" i="3"/>
  <c r="P62" i="3"/>
  <c r="P55" i="3"/>
  <c r="P25" i="3"/>
  <c r="P20" i="3"/>
  <c r="P41" i="3"/>
  <c r="P11" i="3"/>
  <c r="P24" i="3"/>
  <c r="P6" i="3"/>
  <c r="P54" i="3"/>
  <c r="P53" i="3"/>
  <c r="P12" i="3"/>
  <c r="P48" i="3"/>
  <c r="P46" i="3"/>
  <c r="P26" i="3"/>
  <c r="P50" i="3"/>
  <c r="P64" i="3"/>
  <c r="P60" i="3"/>
  <c r="P63" i="3"/>
  <c r="P29" i="3"/>
  <c r="P8" i="3"/>
  <c r="P47" i="3"/>
  <c r="P30" i="3"/>
  <c r="P59" i="3"/>
  <c r="P16" i="3"/>
  <c r="P17" i="3"/>
  <c r="P39" i="3"/>
  <c r="P36" i="3"/>
  <c r="P58" i="3"/>
  <c r="P52" i="3"/>
  <c r="P31" i="3"/>
  <c r="P28" i="3"/>
  <c r="P10" i="3"/>
  <c r="P42" i="3"/>
  <c r="P56" i="3"/>
  <c r="P51" i="3"/>
  <c r="P18" i="3"/>
  <c r="P44" i="3"/>
  <c r="P27" i="3"/>
  <c r="P49" i="3"/>
  <c r="P19" i="3"/>
  <c r="P14" i="3"/>
  <c r="P9" i="3"/>
  <c r="P32" i="3"/>
  <c r="P38" i="3"/>
  <c r="P43" i="3"/>
  <c r="Q23" i="3"/>
  <c r="Q7" i="3"/>
  <c r="Q59" i="3"/>
  <c r="Q61" i="3"/>
  <c r="Q22" i="3"/>
  <c r="Q37" i="3"/>
  <c r="Q21" i="3"/>
  <c r="Q57" i="3"/>
  <c r="Q34" i="3"/>
  <c r="Q40" i="3"/>
  <c r="Q33" i="3"/>
  <c r="Q45" i="3"/>
  <c r="Q62" i="3"/>
  <c r="Q55" i="3"/>
  <c r="Q25" i="3"/>
  <c r="Q20" i="3"/>
  <c r="Q41" i="3"/>
  <c r="Q11" i="3"/>
  <c r="Q6" i="3"/>
  <c r="Q54" i="3"/>
  <c r="Q53" i="3"/>
  <c r="Q24" i="3"/>
  <c r="Q12" i="3"/>
  <c r="Q48" i="3"/>
  <c r="Q26" i="3"/>
  <c r="Q46" i="3"/>
  <c r="Q13" i="3"/>
  <c r="Q15" i="3"/>
  <c r="Q50" i="3"/>
  <c r="Q64" i="3"/>
  <c r="Q60" i="3"/>
  <c r="Q63" i="3"/>
  <c r="P5" i="3"/>
  <c r="Q16" i="3"/>
  <c r="Q29" i="3"/>
  <c r="Q8" i="3"/>
  <c r="Q47" i="3"/>
  <c r="Q30" i="3"/>
  <c r="Q17" i="3"/>
  <c r="Q39" i="3"/>
  <c r="Q36" i="3"/>
  <c r="Q58" i="3"/>
  <c r="Q52" i="3"/>
  <c r="Q31" i="3"/>
  <c r="Q28" i="3"/>
  <c r="Q10" i="3"/>
  <c r="Q35" i="3"/>
  <c r="Q42" i="3"/>
  <c r="Q56" i="3"/>
  <c r="Q51" i="3"/>
  <c r="Q18" i="3"/>
  <c r="Q44" i="3"/>
  <c r="Q27" i="3"/>
  <c r="Q49" i="3"/>
  <c r="Q19" i="3"/>
  <c r="Q14" i="3"/>
  <c r="Q9" i="3"/>
  <c r="Q32" i="3"/>
  <c r="Q38" i="3"/>
  <c r="Q43" i="3"/>
  <c r="O17" i="11"/>
  <c r="O2977" i="10"/>
  <c r="O27" i="11"/>
  <c r="Q5" i="3"/>
  <c r="C66" i="3" l="1"/>
  <c r="AP65" i="3"/>
  <c r="AQ65" i="3" s="1"/>
  <c r="Y65" i="3"/>
  <c r="L65" i="3"/>
  <c r="Z65" i="3"/>
  <c r="AA65" i="3"/>
  <c r="X65" i="3"/>
  <c r="J65" i="3"/>
  <c r="E65" i="3"/>
  <c r="D65" i="3"/>
  <c r="K65" i="3"/>
  <c r="M65" i="3"/>
  <c r="W65" i="3"/>
  <c r="F65" i="3"/>
  <c r="I65" i="3"/>
  <c r="P65" i="3" l="1"/>
  <c r="Q65" i="3"/>
  <c r="C67" i="3"/>
  <c r="AP66" i="3"/>
  <c r="AQ66" i="3" s="1"/>
  <c r="M66" i="3"/>
  <c r="E66" i="3"/>
  <c r="Y66" i="3"/>
  <c r="X66" i="3"/>
  <c r="K66" i="3"/>
  <c r="F66" i="3"/>
  <c r="AA66" i="3"/>
  <c r="W66" i="3"/>
  <c r="J66" i="3"/>
  <c r="Z66" i="3"/>
  <c r="I66" i="3"/>
  <c r="L66" i="3"/>
  <c r="D66" i="3"/>
  <c r="C68" i="3" l="1"/>
  <c r="AP67" i="3"/>
  <c r="AQ67" i="3" s="1"/>
  <c r="AA67" i="3"/>
  <c r="L67" i="3"/>
  <c r="J67" i="3"/>
  <c r="X67" i="3"/>
  <c r="D67" i="3"/>
  <c r="W67" i="3"/>
  <c r="E67" i="3"/>
  <c r="F67" i="3"/>
  <c r="K67" i="3"/>
  <c r="M67" i="3"/>
  <c r="Z67" i="3"/>
  <c r="Y67" i="3"/>
  <c r="I67" i="3"/>
  <c r="Q66" i="3"/>
  <c r="P66" i="3"/>
  <c r="Q67" i="3" l="1"/>
  <c r="P67" i="3"/>
  <c r="C69" i="3"/>
  <c r="AP68" i="3"/>
  <c r="AQ68" i="3" s="1"/>
  <c r="AA68" i="3"/>
  <c r="W68" i="3"/>
  <c r="E68" i="3"/>
  <c r="X68" i="3"/>
  <c r="M68" i="3"/>
  <c r="Z68" i="3"/>
  <c r="J68" i="3"/>
  <c r="K68" i="3"/>
  <c r="Y68" i="3"/>
  <c r="I68" i="3"/>
  <c r="F68" i="3"/>
  <c r="D68" i="3"/>
  <c r="L68" i="3"/>
  <c r="P68" i="3" l="1"/>
  <c r="Q68" i="3"/>
  <c r="C70" i="3"/>
  <c r="AP69" i="3"/>
  <c r="AQ69" i="3" s="1"/>
  <c r="E69" i="3"/>
  <c r="W69" i="3"/>
  <c r="I69" i="3"/>
  <c r="F69" i="3"/>
  <c r="L69" i="3"/>
  <c r="Y69" i="3"/>
  <c r="Z69" i="3"/>
  <c r="D69" i="3"/>
  <c r="J69" i="3"/>
  <c r="M69" i="3"/>
  <c r="X69" i="3"/>
  <c r="K69" i="3"/>
  <c r="AA69" i="3"/>
  <c r="C71" i="3" l="1"/>
  <c r="AP70" i="3"/>
  <c r="K70" i="3"/>
  <c r="F70" i="3"/>
  <c r="X70" i="3"/>
  <c r="AA70" i="3"/>
  <c r="Z70" i="3"/>
  <c r="J70" i="3"/>
  <c r="E70" i="3"/>
  <c r="L70" i="3"/>
  <c r="D70" i="3"/>
  <c r="M70" i="3"/>
  <c r="I70" i="3"/>
  <c r="Y70" i="3"/>
  <c r="W70" i="3"/>
  <c r="Q69" i="3"/>
  <c r="P69" i="3"/>
  <c r="AQ70" i="3"/>
  <c r="Q70" i="3" l="1"/>
  <c r="P70" i="3"/>
  <c r="C72" i="3"/>
  <c r="AP71" i="3"/>
  <c r="AQ71" i="3" s="1"/>
  <c r="AA71" i="3"/>
  <c r="F71" i="3"/>
  <c r="Z71" i="3"/>
  <c r="L71" i="3"/>
  <c r="X71" i="3"/>
  <c r="I71" i="3"/>
  <c r="D71" i="3"/>
  <c r="K71" i="3"/>
  <c r="W71" i="3"/>
  <c r="E71" i="3"/>
  <c r="M71" i="3"/>
  <c r="Y71" i="3"/>
  <c r="J71" i="3"/>
  <c r="C73" i="3" l="1"/>
  <c r="AP72" i="3"/>
  <c r="AQ72" i="3" s="1"/>
  <c r="W72" i="3"/>
  <c r="L72" i="3"/>
  <c r="Z72" i="3"/>
  <c r="X72" i="3"/>
  <c r="AA72" i="3"/>
  <c r="I72" i="3"/>
  <c r="F72" i="3"/>
  <c r="M72" i="3"/>
  <c r="E72" i="3"/>
  <c r="K72" i="3"/>
  <c r="Y72" i="3"/>
  <c r="D72" i="3"/>
  <c r="J72" i="3"/>
  <c r="Q71" i="3"/>
  <c r="P71" i="3"/>
  <c r="Q72" i="3" l="1"/>
  <c r="P72" i="3"/>
  <c r="C74" i="3"/>
  <c r="AP73" i="3"/>
  <c r="AQ73" i="3" s="1"/>
  <c r="X73" i="3"/>
  <c r="W73" i="3"/>
  <c r="K73" i="3"/>
  <c r="J73" i="3"/>
  <c r="D73" i="3"/>
  <c r="Z73" i="3"/>
  <c r="I73" i="3"/>
  <c r="AA73" i="3"/>
  <c r="F73" i="3"/>
  <c r="E73" i="3"/>
  <c r="M73" i="3"/>
  <c r="Y73" i="3"/>
  <c r="L73" i="3"/>
  <c r="C75" i="3" l="1"/>
  <c r="AP74" i="3"/>
  <c r="AQ74" i="3" s="1"/>
  <c r="AA74" i="3"/>
  <c r="F74" i="3"/>
  <c r="Z74" i="3"/>
  <c r="M74" i="3"/>
  <c r="D74" i="3"/>
  <c r="Y74" i="3"/>
  <c r="X74" i="3"/>
  <c r="W74" i="3"/>
  <c r="J74" i="3"/>
  <c r="I74" i="3"/>
  <c r="L74" i="3"/>
  <c r="K74" i="3"/>
  <c r="E74" i="3"/>
  <c r="P73" i="3"/>
  <c r="Q73" i="3"/>
  <c r="Q74" i="3" l="1"/>
  <c r="P74" i="3"/>
  <c r="C76" i="3"/>
  <c r="AP75" i="3"/>
  <c r="AQ75" i="3" s="1"/>
  <c r="K75" i="3"/>
  <c r="F75" i="3"/>
  <c r="AA75" i="3"/>
  <c r="Y75" i="3"/>
  <c r="Z75" i="3"/>
  <c r="E75" i="3"/>
  <c r="W75" i="3"/>
  <c r="X75" i="3"/>
  <c r="D75" i="3"/>
  <c r="I75" i="3"/>
  <c r="J75" i="3"/>
  <c r="M75" i="3"/>
  <c r="L75" i="3"/>
  <c r="Q75" i="3" l="1"/>
  <c r="P75" i="3"/>
  <c r="C77" i="3"/>
  <c r="AP76" i="3"/>
  <c r="AQ76" i="3" s="1"/>
  <c r="W76" i="3"/>
  <c r="Y76" i="3"/>
  <c r="L76" i="3"/>
  <c r="F76" i="3"/>
  <c r="K76" i="3"/>
  <c r="E76" i="3"/>
  <c r="I76" i="3"/>
  <c r="D76" i="3"/>
  <c r="Z76" i="3"/>
  <c r="J76" i="3"/>
  <c r="AA76" i="3"/>
  <c r="M76" i="3"/>
  <c r="X76" i="3"/>
  <c r="C78" i="3" l="1"/>
  <c r="AP77" i="3"/>
  <c r="AQ77" i="3" s="1"/>
  <c r="Y77" i="3"/>
  <c r="E77" i="3"/>
  <c r="D77" i="3"/>
  <c r="AA77" i="3"/>
  <c r="K77" i="3"/>
  <c r="L77" i="3"/>
  <c r="W77" i="3"/>
  <c r="M77" i="3"/>
  <c r="Z77" i="3"/>
  <c r="F77" i="3"/>
  <c r="J77" i="3"/>
  <c r="X77" i="3"/>
  <c r="I77" i="3"/>
  <c r="Q76" i="3"/>
  <c r="P76" i="3"/>
  <c r="P77" i="3" l="1"/>
  <c r="Q77" i="3"/>
  <c r="C79" i="3"/>
  <c r="AP78" i="3"/>
  <c r="AQ78" i="3" s="1"/>
  <c r="AA78" i="3"/>
  <c r="W78" i="3"/>
  <c r="E78" i="3"/>
  <c r="X78" i="3"/>
  <c r="I78" i="3"/>
  <c r="D78" i="3"/>
  <c r="Z78" i="3"/>
  <c r="J78" i="3"/>
  <c r="M78" i="3"/>
  <c r="Y78" i="3"/>
  <c r="L78" i="3"/>
  <c r="K78" i="3"/>
  <c r="F78" i="3"/>
  <c r="C80" i="3" l="1"/>
  <c r="AP79" i="3"/>
  <c r="AQ79" i="3" s="1"/>
  <c r="Z79" i="3"/>
  <c r="E79" i="3"/>
  <c r="K79" i="3"/>
  <c r="X79" i="3"/>
  <c r="M79" i="3"/>
  <c r="Y79" i="3"/>
  <c r="F79" i="3"/>
  <c r="I79" i="3"/>
  <c r="W79" i="3"/>
  <c r="AA79" i="3"/>
  <c r="J79" i="3"/>
  <c r="L79" i="3"/>
  <c r="D79" i="3"/>
  <c r="P78" i="3"/>
  <c r="Q78" i="3"/>
  <c r="Q79" i="3" l="1"/>
  <c r="P79" i="3"/>
  <c r="C81" i="3"/>
  <c r="AP80" i="3"/>
  <c r="AQ80" i="3" s="1"/>
  <c r="D80" i="3"/>
  <c r="Y80" i="3"/>
  <c r="E80" i="3"/>
  <c r="W80" i="3"/>
  <c r="Z80" i="3"/>
  <c r="AA80" i="3"/>
  <c r="L80" i="3"/>
  <c r="X80" i="3"/>
  <c r="I80" i="3"/>
  <c r="K80" i="3"/>
  <c r="M80" i="3"/>
  <c r="J80" i="3"/>
  <c r="F80" i="3"/>
  <c r="P80" i="3" l="1"/>
  <c r="Q80" i="3"/>
  <c r="C82" i="3"/>
  <c r="AP81" i="3"/>
  <c r="AQ81" i="3" s="1"/>
  <c r="Z81" i="3"/>
  <c r="W81" i="3"/>
  <c r="L81" i="3"/>
  <c r="J81" i="3"/>
  <c r="I81" i="3"/>
  <c r="F81" i="3"/>
  <c r="D81" i="3"/>
  <c r="Y81" i="3"/>
  <c r="AA81" i="3"/>
  <c r="X81" i="3"/>
  <c r="E81" i="3"/>
  <c r="K81" i="3"/>
  <c r="M81" i="3"/>
  <c r="C83" i="3" l="1"/>
  <c r="AP82" i="3"/>
  <c r="AQ82" i="3" s="1"/>
  <c r="AA82" i="3"/>
  <c r="Z82" i="3"/>
  <c r="Y82" i="3"/>
  <c r="D82" i="3"/>
  <c r="M82" i="3"/>
  <c r="E82" i="3"/>
  <c r="J82" i="3"/>
  <c r="F82" i="3"/>
  <c r="W82" i="3"/>
  <c r="K82" i="3"/>
  <c r="L82" i="3"/>
  <c r="X82" i="3"/>
  <c r="I82" i="3"/>
  <c r="P81" i="3"/>
  <c r="Q81" i="3"/>
  <c r="P82" i="3" l="1"/>
  <c r="Q82" i="3"/>
  <c r="C84" i="3"/>
  <c r="AP83" i="3"/>
  <c r="AQ83" i="3" s="1"/>
  <c r="M83" i="3"/>
  <c r="F83" i="3"/>
  <c r="L83" i="3"/>
  <c r="J83" i="3"/>
  <c r="AA83" i="3"/>
  <c r="D83" i="3"/>
  <c r="E83" i="3"/>
  <c r="W83" i="3"/>
  <c r="X83" i="3"/>
  <c r="I83" i="3"/>
  <c r="Y83" i="3"/>
  <c r="Z83" i="3"/>
  <c r="K83" i="3"/>
  <c r="C85" i="3" l="1"/>
  <c r="AP84" i="3"/>
  <c r="AQ84" i="3" s="1"/>
  <c r="Y84" i="3"/>
  <c r="F84" i="3"/>
  <c r="AA84" i="3"/>
  <c r="X84" i="3"/>
  <c r="D84" i="3"/>
  <c r="Z84" i="3"/>
  <c r="K84" i="3"/>
  <c r="W84" i="3"/>
  <c r="E84" i="3"/>
  <c r="M84" i="3"/>
  <c r="L84" i="3"/>
  <c r="J84" i="3"/>
  <c r="I84" i="3"/>
  <c r="Q83" i="3"/>
  <c r="P83" i="3"/>
  <c r="P84" i="3" l="1"/>
  <c r="Q84" i="3"/>
  <c r="C86" i="3"/>
  <c r="AP85" i="3"/>
  <c r="AQ85" i="3" s="1"/>
  <c r="X85" i="3"/>
  <c r="L85" i="3"/>
  <c r="K85" i="3"/>
  <c r="M85" i="3"/>
  <c r="AA85" i="3"/>
  <c r="Z85" i="3"/>
  <c r="I85" i="3"/>
  <c r="D85" i="3"/>
  <c r="Y85" i="3"/>
  <c r="E85" i="3"/>
  <c r="W85" i="3"/>
  <c r="F85" i="3"/>
  <c r="J85" i="3"/>
  <c r="P85" i="3" l="1"/>
  <c r="Q85" i="3"/>
  <c r="C87" i="3"/>
  <c r="AP86" i="3"/>
  <c r="AQ86" i="3" s="1"/>
  <c r="W86" i="3"/>
  <c r="Y86" i="3"/>
  <c r="M86" i="3"/>
  <c r="K86" i="3"/>
  <c r="J86" i="3"/>
  <c r="E86" i="3"/>
  <c r="I86" i="3"/>
  <c r="D86" i="3"/>
  <c r="F86" i="3"/>
  <c r="Z86" i="3"/>
  <c r="L86" i="3"/>
  <c r="X86" i="3"/>
  <c r="AA86" i="3"/>
  <c r="C88" i="3" l="1"/>
  <c r="AP87" i="3"/>
  <c r="AQ87" i="3" s="1"/>
  <c r="AA87" i="3"/>
  <c r="D87" i="3"/>
  <c r="Y87" i="3"/>
  <c r="M87" i="3"/>
  <c r="J87" i="3"/>
  <c r="Z87" i="3"/>
  <c r="X87" i="3"/>
  <c r="I87" i="3"/>
  <c r="W87" i="3"/>
  <c r="K87" i="3"/>
  <c r="F87" i="3"/>
  <c r="E87" i="3"/>
  <c r="L87" i="3"/>
  <c r="P86" i="3"/>
  <c r="Q86" i="3"/>
  <c r="P87" i="3" l="1"/>
  <c r="Q87" i="3"/>
  <c r="C89" i="3"/>
  <c r="AP88" i="3"/>
  <c r="AQ88" i="3" s="1"/>
  <c r="D88" i="3"/>
  <c r="L88" i="3"/>
  <c r="M88" i="3"/>
  <c r="E88" i="3"/>
  <c r="J88" i="3"/>
  <c r="F88" i="3"/>
  <c r="W88" i="3"/>
  <c r="AA88" i="3"/>
  <c r="X88" i="3"/>
  <c r="Y88" i="3"/>
  <c r="Z88" i="3"/>
  <c r="K88" i="3"/>
  <c r="I88" i="3"/>
  <c r="C90" i="3" l="1"/>
  <c r="AP89" i="3"/>
  <c r="AQ89" i="3" s="1"/>
  <c r="J89" i="3"/>
  <c r="Y89" i="3"/>
  <c r="M89" i="3"/>
  <c r="K89" i="3"/>
  <c r="X89" i="3"/>
  <c r="AA89" i="3"/>
  <c r="W89" i="3"/>
  <c r="Z89" i="3"/>
  <c r="D89" i="3"/>
  <c r="F89" i="3"/>
  <c r="E89" i="3"/>
  <c r="I89" i="3"/>
  <c r="L89" i="3"/>
  <c r="Q88" i="3"/>
  <c r="P88" i="3"/>
  <c r="C91" i="3" l="1"/>
  <c r="AP90" i="3"/>
  <c r="D90" i="3"/>
  <c r="AA90" i="3"/>
  <c r="J90" i="3"/>
  <c r="W90" i="3"/>
  <c r="M90" i="3"/>
  <c r="I90" i="3"/>
  <c r="F90" i="3"/>
  <c r="E90" i="3"/>
  <c r="Y90" i="3"/>
  <c r="X90" i="3"/>
  <c r="L90" i="3"/>
  <c r="Z90" i="3"/>
  <c r="K90" i="3"/>
  <c r="Q89" i="3"/>
  <c r="P89" i="3"/>
  <c r="AQ90" i="3"/>
  <c r="P90" i="3" l="1"/>
  <c r="Q90" i="3"/>
  <c r="C92" i="3"/>
  <c r="AP91" i="3"/>
  <c r="AQ91" i="3" s="1"/>
  <c r="Z91" i="3"/>
  <c r="AA91" i="3"/>
  <c r="D91" i="3"/>
  <c r="L91" i="3"/>
  <c r="F91" i="3"/>
  <c r="K91" i="3"/>
  <c r="X91" i="3"/>
  <c r="J91" i="3"/>
  <c r="W91" i="3"/>
  <c r="M91" i="3"/>
  <c r="I91" i="3"/>
  <c r="Y91" i="3"/>
  <c r="E91" i="3"/>
  <c r="C93" i="3" l="1"/>
  <c r="AP92" i="3"/>
  <c r="AQ92" i="3" s="1"/>
  <c r="I92" i="3"/>
  <c r="AA92" i="3"/>
  <c r="J92" i="3"/>
  <c r="L92" i="3"/>
  <c r="K92" i="3"/>
  <c r="E92" i="3"/>
  <c r="D92" i="3"/>
  <c r="X92" i="3"/>
  <c r="F92" i="3"/>
  <c r="Z92" i="3"/>
  <c r="M92" i="3"/>
  <c r="W92" i="3"/>
  <c r="Y92" i="3"/>
  <c r="Q91" i="3"/>
  <c r="P91" i="3"/>
  <c r="P92" i="3" l="1"/>
  <c r="Q92" i="3"/>
  <c r="C94" i="3"/>
  <c r="AP93" i="3"/>
  <c r="AQ93" i="3" s="1"/>
  <c r="J93" i="3"/>
  <c r="F93" i="3"/>
  <c r="Y93" i="3"/>
  <c r="AA93" i="3"/>
  <c r="Z93" i="3"/>
  <c r="W93" i="3"/>
  <c r="D93" i="3"/>
  <c r="E93" i="3"/>
  <c r="M93" i="3"/>
  <c r="I93" i="3"/>
  <c r="K93" i="3"/>
  <c r="L93" i="3"/>
  <c r="X93" i="3"/>
  <c r="C95" i="3" l="1"/>
  <c r="AP94" i="3"/>
  <c r="AQ94" i="3" s="1"/>
  <c r="W94" i="3"/>
  <c r="Z94" i="3"/>
  <c r="M94" i="3"/>
  <c r="F94" i="3"/>
  <c r="I94" i="3"/>
  <c r="D94" i="3"/>
  <c r="E94" i="3"/>
  <c r="J94" i="3"/>
  <c r="L94" i="3"/>
  <c r="K94" i="3"/>
  <c r="Y94" i="3"/>
  <c r="X94" i="3"/>
  <c r="AA94" i="3"/>
  <c r="Q93" i="3"/>
  <c r="P93" i="3"/>
  <c r="P94" i="3" l="1"/>
  <c r="Q94" i="3"/>
  <c r="C96" i="3"/>
  <c r="AP95" i="3"/>
  <c r="AQ95" i="3" s="1"/>
  <c r="M95" i="3"/>
  <c r="K95" i="3"/>
  <c r="L95" i="3"/>
  <c r="X95" i="3"/>
  <c r="F95" i="3"/>
  <c r="Y95" i="3"/>
  <c r="Z95" i="3"/>
  <c r="I95" i="3"/>
  <c r="D95" i="3"/>
  <c r="W95" i="3"/>
  <c r="E95" i="3"/>
  <c r="J95" i="3"/>
  <c r="AA95" i="3"/>
  <c r="C97" i="3" l="1"/>
  <c r="AP96" i="3"/>
  <c r="AQ96" i="3" s="1"/>
  <c r="I96" i="3"/>
  <c r="X96" i="3"/>
  <c r="J96" i="3"/>
  <c r="W96" i="3"/>
  <c r="K96" i="3"/>
  <c r="AA96" i="3"/>
  <c r="L96" i="3"/>
  <c r="Z96" i="3"/>
  <c r="D96" i="3"/>
  <c r="E96" i="3"/>
  <c r="Y96" i="3"/>
  <c r="F96" i="3"/>
  <c r="M96" i="3"/>
  <c r="P95" i="3"/>
  <c r="Q95" i="3"/>
  <c r="P96" i="3" l="1"/>
  <c r="Q96" i="3"/>
  <c r="C98" i="3"/>
  <c r="AP97" i="3"/>
  <c r="AQ97" i="3" s="1"/>
  <c r="Y97" i="3"/>
  <c r="E97" i="3"/>
  <c r="W97" i="3"/>
  <c r="AA97" i="3"/>
  <c r="K97" i="3"/>
  <c r="D97" i="3"/>
  <c r="X97" i="3"/>
  <c r="I97" i="3"/>
  <c r="Z97" i="3"/>
  <c r="M97" i="3"/>
  <c r="L97" i="3"/>
  <c r="F97" i="3"/>
  <c r="J97" i="3"/>
  <c r="C99" i="3" l="1"/>
  <c r="AP98" i="3"/>
  <c r="AQ98" i="3" s="1"/>
  <c r="J98" i="3"/>
  <c r="Z98" i="3"/>
  <c r="D98" i="3"/>
  <c r="L98" i="3"/>
  <c r="X98" i="3"/>
  <c r="F98" i="3"/>
  <c r="I98" i="3"/>
  <c r="W98" i="3"/>
  <c r="AA98" i="3"/>
  <c r="M98" i="3"/>
  <c r="E98" i="3"/>
  <c r="Y98" i="3"/>
  <c r="K98" i="3"/>
  <c r="Q97" i="3"/>
  <c r="P97" i="3"/>
  <c r="C100" i="3" l="1"/>
  <c r="AP99" i="3"/>
  <c r="AQ99" i="3" s="1"/>
  <c r="Y99" i="3"/>
  <c r="E37" i="2" s="1"/>
  <c r="D99" i="3"/>
  <c r="AA99" i="3"/>
  <c r="E39" i="2" s="1"/>
  <c r="F99" i="3"/>
  <c r="M99" i="3"/>
  <c r="E20" i="2" s="1"/>
  <c r="K99" i="3"/>
  <c r="L99" i="3"/>
  <c r="E19" i="2" s="1"/>
  <c r="X99" i="3"/>
  <c r="E36" i="2" s="1"/>
  <c r="I99" i="3"/>
  <c r="E16" i="2" s="1"/>
  <c r="Z99" i="3"/>
  <c r="E38" i="2" s="1"/>
  <c r="J99" i="3"/>
  <c r="E17" i="2" s="1"/>
  <c r="W99" i="3"/>
  <c r="E99" i="3"/>
  <c r="Q98" i="3"/>
  <c r="P98" i="3"/>
  <c r="C101" i="3" l="1"/>
  <c r="AP100" i="3"/>
  <c r="AQ100" i="3" s="1"/>
  <c r="Y100" i="3"/>
  <c r="F37" i="2" s="1"/>
  <c r="X100" i="3"/>
  <c r="F36" i="2" s="1"/>
  <c r="K100" i="3"/>
  <c r="Z100" i="3"/>
  <c r="F38" i="2" s="1"/>
  <c r="F100" i="3"/>
  <c r="E100" i="3"/>
  <c r="AA100" i="3"/>
  <c r="F39" i="2" s="1"/>
  <c r="W100" i="3"/>
  <c r="D100" i="3"/>
  <c r="J100" i="3"/>
  <c r="F17" i="2" s="1"/>
  <c r="I100" i="3"/>
  <c r="F16" i="2" s="1"/>
  <c r="L100" i="3"/>
  <c r="F19" i="2" s="1"/>
  <c r="M100" i="3"/>
  <c r="F20" i="2" s="1"/>
  <c r="P99" i="3"/>
  <c r="Q99" i="3"/>
  <c r="C102" i="3" l="1"/>
  <c r="AP101" i="3"/>
  <c r="K101" i="3"/>
  <c r="I101" i="3"/>
  <c r="G16" i="2" s="1"/>
  <c r="D101" i="3"/>
  <c r="W101" i="3"/>
  <c r="X101" i="3"/>
  <c r="G36" i="2" s="1"/>
  <c r="Z101" i="3"/>
  <c r="G38" i="2" s="1"/>
  <c r="AA101" i="3"/>
  <c r="G39" i="2" s="1"/>
  <c r="Y101" i="3"/>
  <c r="G37" i="2" s="1"/>
  <c r="J101" i="3"/>
  <c r="G17" i="2" s="1"/>
  <c r="L101" i="3"/>
  <c r="G19" i="2" s="1"/>
  <c r="E101" i="3"/>
  <c r="F101" i="3"/>
  <c r="M101" i="3"/>
  <c r="G20" i="2" s="1"/>
  <c r="P100" i="3"/>
  <c r="Q100" i="3"/>
  <c r="C103" i="3" l="1"/>
  <c r="AP102" i="3"/>
  <c r="F102" i="3"/>
  <c r="E102" i="3"/>
  <c r="I102" i="3"/>
  <c r="H16" i="2" s="1"/>
  <c r="D102" i="3"/>
  <c r="AA102" i="3"/>
  <c r="H39" i="2" s="1"/>
  <c r="W102" i="3"/>
  <c r="K102" i="3"/>
  <c r="Y102" i="3"/>
  <c r="H37" i="2" s="1"/>
  <c r="Z102" i="3"/>
  <c r="H38" i="2" s="1"/>
  <c r="X102" i="3"/>
  <c r="H36" i="2" s="1"/>
  <c r="L102" i="3"/>
  <c r="H19" i="2" s="1"/>
  <c r="M102" i="3"/>
  <c r="H20" i="2" s="1"/>
  <c r="J102" i="3"/>
  <c r="H17" i="2" s="1"/>
  <c r="AQ101" i="3"/>
  <c r="AQ102" i="3" s="1"/>
  <c r="P101" i="3"/>
  <c r="Q101" i="3"/>
  <c r="Q102" i="3" l="1"/>
  <c r="H26" i="2" s="1"/>
  <c r="P102" i="3"/>
  <c r="C104" i="3"/>
  <c r="AP103" i="3"/>
  <c r="AQ103" i="3" s="1"/>
  <c r="W103" i="3"/>
  <c r="E103" i="3"/>
  <c r="Z103" i="3"/>
  <c r="I38" i="2" s="1"/>
  <c r="X103" i="3"/>
  <c r="I36" i="2" s="1"/>
  <c r="J103" i="3"/>
  <c r="I17" i="2" s="1"/>
  <c r="D103" i="3"/>
  <c r="I103" i="3"/>
  <c r="I16" i="2" s="1"/>
  <c r="AA103" i="3"/>
  <c r="I39" i="2" s="1"/>
  <c r="K103" i="3"/>
  <c r="F103" i="3"/>
  <c r="M103" i="3"/>
  <c r="I20" i="2" s="1"/>
  <c r="Y103" i="3"/>
  <c r="I37" i="2" s="1"/>
  <c r="L103" i="3"/>
  <c r="I19" i="2" s="1"/>
  <c r="C105" i="3" l="1"/>
  <c r="AP104" i="3"/>
  <c r="K104" i="3"/>
  <c r="AA104" i="3"/>
  <c r="J39" i="2" s="1"/>
  <c r="X104" i="3"/>
  <c r="J36" i="2" s="1"/>
  <c r="Y104" i="3"/>
  <c r="J37" i="2" s="1"/>
  <c r="Z104" i="3"/>
  <c r="J38" i="2" s="1"/>
  <c r="W104" i="3"/>
  <c r="F104" i="3"/>
  <c r="M104" i="3"/>
  <c r="J20" i="2" s="1"/>
  <c r="D104" i="3"/>
  <c r="L104" i="3"/>
  <c r="J19" i="2" s="1"/>
  <c r="I104" i="3"/>
  <c r="E104" i="3"/>
  <c r="J104" i="3"/>
  <c r="J17" i="2" s="1"/>
  <c r="P103" i="3"/>
  <c r="Q103" i="3"/>
  <c r="AQ104" i="3"/>
  <c r="Q104" i="3" l="1"/>
  <c r="P104" i="3"/>
  <c r="C106" i="3"/>
  <c r="AP105" i="3"/>
  <c r="AQ105" i="3" s="1"/>
  <c r="D105" i="3"/>
  <c r="F105" i="3"/>
  <c r="M105" i="3"/>
  <c r="K20" i="2" s="1"/>
  <c r="K105" i="3"/>
  <c r="Z105" i="3"/>
  <c r="K38" i="2" s="1"/>
  <c r="W105" i="3"/>
  <c r="X105" i="3"/>
  <c r="K36" i="2" s="1"/>
  <c r="I105" i="3"/>
  <c r="K16" i="2" s="1"/>
  <c r="J105" i="3"/>
  <c r="K17" i="2" s="1"/>
  <c r="E105" i="3"/>
  <c r="Y105" i="3"/>
  <c r="K37" i="2" s="1"/>
  <c r="AA105" i="3"/>
  <c r="K39" i="2" s="1"/>
  <c r="L105" i="3"/>
  <c r="K19" i="2" s="1"/>
  <c r="P105" i="3" l="1"/>
  <c r="Q105" i="3"/>
  <c r="C107" i="3"/>
  <c r="AP106" i="3"/>
  <c r="AQ106" i="3" s="1"/>
  <c r="K106" i="3"/>
  <c r="Z106" i="3"/>
  <c r="L38" i="2" s="1"/>
  <c r="Y106" i="3"/>
  <c r="L37" i="2" s="1"/>
  <c r="AA106" i="3"/>
  <c r="L39" i="2" s="1"/>
  <c r="X106" i="3"/>
  <c r="L36" i="2" s="1"/>
  <c r="E106" i="3"/>
  <c r="F106" i="3"/>
  <c r="W106" i="3"/>
  <c r="D106" i="3"/>
  <c r="I106" i="3"/>
  <c r="L16" i="2" s="1"/>
  <c r="L106" i="3"/>
  <c r="L19" i="2" s="1"/>
  <c r="M106" i="3"/>
  <c r="L20" i="2" s="1"/>
  <c r="J106" i="3"/>
  <c r="L17" i="2" s="1"/>
  <c r="Q106" i="3" l="1"/>
  <c r="P106" i="3"/>
  <c r="C108" i="3"/>
  <c r="AP107" i="3"/>
  <c r="J107" i="3"/>
  <c r="M17" i="2" s="1"/>
  <c r="Z107" i="3"/>
  <c r="M38" i="2" s="1"/>
  <c r="W107" i="3"/>
  <c r="Y107" i="3"/>
  <c r="M37" i="2" s="1"/>
  <c r="AA107" i="3"/>
  <c r="M39" i="2" s="1"/>
  <c r="E107" i="3"/>
  <c r="X107" i="3"/>
  <c r="M36" i="2" s="1"/>
  <c r="I107" i="3"/>
  <c r="M16" i="2" s="1"/>
  <c r="M107" i="3"/>
  <c r="M20" i="2" s="1"/>
  <c r="F107" i="3"/>
  <c r="K107" i="3"/>
  <c r="D107" i="3"/>
  <c r="L107" i="3"/>
  <c r="M19" i="2" s="1"/>
  <c r="C109" i="3" l="1"/>
  <c r="AP108" i="3"/>
  <c r="F108" i="3"/>
  <c r="K108" i="3"/>
  <c r="I108" i="3"/>
  <c r="N16" i="2" s="1"/>
  <c r="AA108" i="3"/>
  <c r="N39" i="2" s="1"/>
  <c r="X108" i="3"/>
  <c r="N36" i="2" s="1"/>
  <c r="J108" i="3"/>
  <c r="N17" i="2" s="1"/>
  <c r="Z108" i="3"/>
  <c r="N38" i="2" s="1"/>
  <c r="L108" i="3"/>
  <c r="N19" i="2" s="1"/>
  <c r="W108" i="3"/>
  <c r="M108" i="3"/>
  <c r="N20" i="2" s="1"/>
  <c r="D108" i="3"/>
  <c r="Y108" i="3"/>
  <c r="N37" i="2" s="1"/>
  <c r="E108" i="3"/>
  <c r="AQ107" i="3"/>
  <c r="AQ108" i="3" s="1"/>
  <c r="P107" i="3"/>
  <c r="Q107" i="3"/>
  <c r="P108" i="3" l="1"/>
  <c r="Q108" i="3"/>
  <c r="C110" i="3"/>
  <c r="AP109" i="3"/>
  <c r="AQ109" i="3" s="1"/>
  <c r="E109" i="3"/>
  <c r="X109" i="3"/>
  <c r="O36" i="2" s="1"/>
  <c r="L109" i="3"/>
  <c r="O19" i="2" s="1"/>
  <c r="W109" i="3"/>
  <c r="M109" i="3"/>
  <c r="O20" i="2" s="1"/>
  <c r="I109" i="3"/>
  <c r="O16" i="2" s="1"/>
  <c r="Y109" i="3"/>
  <c r="O37" i="2" s="1"/>
  <c r="J109" i="3"/>
  <c r="AA109" i="3"/>
  <c r="O39" i="2" s="1"/>
  <c r="F109" i="3"/>
  <c r="D109" i="3"/>
  <c r="K109" i="3"/>
  <c r="Z109" i="3"/>
  <c r="O38" i="2" s="1"/>
  <c r="P109" i="3" l="1"/>
  <c r="Q109" i="3"/>
  <c r="C111" i="3"/>
  <c r="AP110" i="3"/>
  <c r="W110" i="3"/>
  <c r="F110" i="3"/>
  <c r="L110" i="3"/>
  <c r="P19" i="2" s="1"/>
  <c r="X110" i="3"/>
  <c r="P36" i="2" s="1"/>
  <c r="AA110" i="3"/>
  <c r="P39" i="2" s="1"/>
  <c r="M110" i="3"/>
  <c r="P20" i="2" s="1"/>
  <c r="E110" i="3"/>
  <c r="Z110" i="3"/>
  <c r="P38" i="2" s="1"/>
  <c r="Y110" i="3"/>
  <c r="P37" i="2" s="1"/>
  <c r="D110" i="3"/>
  <c r="J110" i="3"/>
  <c r="P17" i="2" s="1"/>
  <c r="K110" i="3"/>
  <c r="I110" i="3"/>
  <c r="P16" i="2" s="1"/>
  <c r="C112" i="3" l="1"/>
  <c r="AP111" i="3"/>
  <c r="D111" i="3"/>
  <c r="AA111" i="3"/>
  <c r="Q39" i="2" s="1"/>
  <c r="Z111" i="3"/>
  <c r="Q38" i="2" s="1"/>
  <c r="M111" i="3"/>
  <c r="Q20" i="2" s="1"/>
  <c r="Y111" i="3"/>
  <c r="Q37" i="2" s="1"/>
  <c r="J111" i="3"/>
  <c r="Q17" i="2" s="1"/>
  <c r="I111" i="3"/>
  <c r="Q16" i="2" s="1"/>
  <c r="X111" i="3"/>
  <c r="Q36" i="2" s="1"/>
  <c r="K111" i="3"/>
  <c r="L111" i="3"/>
  <c r="Q19" i="2" s="1"/>
  <c r="E111" i="3"/>
  <c r="W111" i="3"/>
  <c r="Q35" i="2" s="1"/>
  <c r="F111" i="3"/>
  <c r="Q110" i="3"/>
  <c r="P110" i="3"/>
  <c r="AQ110" i="3"/>
  <c r="AQ111" i="3" s="1"/>
  <c r="Q111" i="3" l="1"/>
  <c r="P111" i="3"/>
  <c r="C113" i="3"/>
  <c r="AP112" i="3"/>
  <c r="AQ112" i="3" s="1"/>
  <c r="J112" i="3"/>
  <c r="R17" i="2" s="1"/>
  <c r="AA112" i="3"/>
  <c r="R39" i="2" s="1"/>
  <c r="D112" i="3"/>
  <c r="F112" i="3"/>
  <c r="X112" i="3"/>
  <c r="R36" i="2" s="1"/>
  <c r="E112" i="3"/>
  <c r="M112" i="3"/>
  <c r="R20" i="2" s="1"/>
  <c r="L112" i="3"/>
  <c r="R19" i="2" s="1"/>
  <c r="K112" i="3"/>
  <c r="W112" i="3"/>
  <c r="R35" i="2" s="1"/>
  <c r="I112" i="3"/>
  <c r="R16" i="2" s="1"/>
  <c r="Y112" i="3"/>
  <c r="R37" i="2" s="1"/>
  <c r="Z112" i="3"/>
  <c r="R38" i="2" s="1"/>
  <c r="C114" i="3" l="1"/>
  <c r="AP113" i="3"/>
  <c r="J113" i="3"/>
  <c r="S17" i="2" s="1"/>
  <c r="K113" i="3"/>
  <c r="W113" i="3"/>
  <c r="S35" i="2" s="1"/>
  <c r="F113" i="3"/>
  <c r="Y113" i="3"/>
  <c r="S37" i="2" s="1"/>
  <c r="AA113" i="3"/>
  <c r="S39" i="2" s="1"/>
  <c r="M113" i="3"/>
  <c r="S20" i="2" s="1"/>
  <c r="E113" i="3"/>
  <c r="L113" i="3"/>
  <c r="S19" i="2" s="1"/>
  <c r="I113" i="3"/>
  <c r="S16" i="2" s="1"/>
  <c r="Z113" i="3"/>
  <c r="S38" i="2" s="1"/>
  <c r="X113" i="3"/>
  <c r="S36" i="2" s="1"/>
  <c r="D113" i="3"/>
  <c r="Q112" i="3"/>
  <c r="P112" i="3"/>
  <c r="P113" i="3" l="1"/>
  <c r="Q113" i="3"/>
  <c r="C115" i="3"/>
  <c r="AP114" i="3"/>
  <c r="Z114" i="3"/>
  <c r="T38" i="2" s="1"/>
  <c r="M114" i="3"/>
  <c r="T20" i="2" s="1"/>
  <c r="K114" i="3"/>
  <c r="W114" i="3"/>
  <c r="T35" i="2" s="1"/>
  <c r="D114" i="3"/>
  <c r="Y114" i="3"/>
  <c r="T37" i="2" s="1"/>
  <c r="J114" i="3"/>
  <c r="T17" i="2" s="1"/>
  <c r="X114" i="3"/>
  <c r="T36" i="2" s="1"/>
  <c r="I114" i="3"/>
  <c r="T16" i="2" s="1"/>
  <c r="F114" i="3"/>
  <c r="AA114" i="3"/>
  <c r="T39" i="2" s="1"/>
  <c r="E114" i="3"/>
  <c r="L114" i="3"/>
  <c r="T19" i="2" s="1"/>
  <c r="AQ113" i="3"/>
  <c r="Q114" i="3" l="1"/>
  <c r="P114" i="3"/>
  <c r="C116" i="3"/>
  <c r="AP115" i="3"/>
  <c r="I115" i="3"/>
  <c r="U16" i="2" s="1"/>
  <c r="W115" i="3"/>
  <c r="U35" i="2" s="1"/>
  <c r="F115" i="3"/>
  <c r="K115" i="3"/>
  <c r="D115" i="3"/>
  <c r="Y115" i="3"/>
  <c r="U37" i="2" s="1"/>
  <c r="J115" i="3"/>
  <c r="U17" i="2" s="1"/>
  <c r="Z115" i="3"/>
  <c r="U38" i="2" s="1"/>
  <c r="X115" i="3"/>
  <c r="U36" i="2" s="1"/>
  <c r="L115" i="3"/>
  <c r="U19" i="2" s="1"/>
  <c r="E115" i="3"/>
  <c r="M115" i="3"/>
  <c r="U20" i="2" s="1"/>
  <c r="AA115" i="3"/>
  <c r="U39" i="2" s="1"/>
  <c r="AQ114" i="3"/>
  <c r="AQ115" i="3" l="1"/>
  <c r="C117" i="3"/>
  <c r="AP116" i="3"/>
  <c r="D116" i="3"/>
  <c r="M116" i="3"/>
  <c r="V20" i="2" s="1"/>
  <c r="AA116" i="3"/>
  <c r="V39" i="2" s="1"/>
  <c r="W116" i="3"/>
  <c r="V35" i="2" s="1"/>
  <c r="F116" i="3"/>
  <c r="Y116" i="3"/>
  <c r="V37" i="2" s="1"/>
  <c r="J116" i="3"/>
  <c r="V17" i="2" s="1"/>
  <c r="L116" i="3"/>
  <c r="V19" i="2" s="1"/>
  <c r="E116" i="3"/>
  <c r="X116" i="3"/>
  <c r="V36" i="2" s="1"/>
  <c r="K116" i="3"/>
  <c r="Z116" i="3"/>
  <c r="V38" i="2" s="1"/>
  <c r="I116" i="3"/>
  <c r="V16" i="2" s="1"/>
  <c r="Q115" i="3"/>
  <c r="P115" i="3"/>
  <c r="C118" i="3" l="1"/>
  <c r="AP117" i="3"/>
  <c r="Z117" i="3"/>
  <c r="W38" i="2" s="1"/>
  <c r="W117" i="3"/>
  <c r="W35" i="2" s="1"/>
  <c r="J117" i="3"/>
  <c r="W17" i="2" s="1"/>
  <c r="Y117" i="3"/>
  <c r="W37" i="2" s="1"/>
  <c r="F117" i="3"/>
  <c r="L117" i="3"/>
  <c r="W19" i="2" s="1"/>
  <c r="AA117" i="3"/>
  <c r="W39" i="2" s="1"/>
  <c r="E117" i="3"/>
  <c r="M117" i="3"/>
  <c r="W20" i="2" s="1"/>
  <c r="X117" i="3"/>
  <c r="W36" i="2" s="1"/>
  <c r="D117" i="3"/>
  <c r="I117" i="3"/>
  <c r="W16" i="2" s="1"/>
  <c r="K117" i="3"/>
  <c r="AQ116" i="3"/>
  <c r="Q116" i="3"/>
  <c r="P116" i="3"/>
  <c r="AQ117" i="3" l="1"/>
  <c r="C119" i="3"/>
  <c r="AP118" i="3"/>
  <c r="I118" i="3"/>
  <c r="X16" i="2" s="1"/>
  <c r="J118" i="3"/>
  <c r="X17" i="2" s="1"/>
  <c r="X118" i="3"/>
  <c r="X36" i="2" s="1"/>
  <c r="Y118" i="3"/>
  <c r="X37" i="2" s="1"/>
  <c r="L118" i="3"/>
  <c r="X19" i="2" s="1"/>
  <c r="E118" i="3"/>
  <c r="W118" i="3"/>
  <c r="X35" i="2" s="1"/>
  <c r="Z118" i="3"/>
  <c r="X38" i="2" s="1"/>
  <c r="K118" i="3"/>
  <c r="F118" i="3"/>
  <c r="D118" i="3"/>
  <c r="AA118" i="3"/>
  <c r="X39" i="2" s="1"/>
  <c r="M118" i="3"/>
  <c r="X20" i="2" s="1"/>
  <c r="P117" i="3"/>
  <c r="Q117" i="3"/>
  <c r="P118" i="3" l="1"/>
  <c r="Q118" i="3"/>
  <c r="C120" i="3"/>
  <c r="AP119" i="3"/>
  <c r="E119" i="3"/>
  <c r="M119" i="3"/>
  <c r="Y20" i="2" s="1"/>
  <c r="Z119" i="3"/>
  <c r="Y38" i="2" s="1"/>
  <c r="K119" i="3"/>
  <c r="I119" i="3"/>
  <c r="Y16" i="2" s="1"/>
  <c r="X119" i="3"/>
  <c r="Y36" i="2" s="1"/>
  <c r="AA119" i="3"/>
  <c r="Y39" i="2" s="1"/>
  <c r="J119" i="3"/>
  <c r="Y17" i="2" s="1"/>
  <c r="W119" i="3"/>
  <c r="Y35" i="2" s="1"/>
  <c r="D119" i="3"/>
  <c r="F119" i="3"/>
  <c r="L119" i="3"/>
  <c r="Y19" i="2" s="1"/>
  <c r="Y119" i="3"/>
  <c r="Y37" i="2" s="1"/>
  <c r="AQ118" i="3"/>
  <c r="AQ119" i="3" l="1"/>
  <c r="AQ120" i="3" s="1"/>
  <c r="C121" i="3"/>
  <c r="F120" i="3"/>
  <c r="J120" i="3"/>
  <c r="Z17" i="2" s="1"/>
  <c r="D120" i="3"/>
  <c r="Z120" i="3"/>
  <c r="Z38" i="2" s="1"/>
  <c r="M120" i="3"/>
  <c r="Z20" i="2" s="1"/>
  <c r="AA120" i="3"/>
  <c r="Z39" i="2" s="1"/>
  <c r="E120" i="3"/>
  <c r="I120" i="3"/>
  <c r="Z16" i="2" s="1"/>
  <c r="Y120" i="3"/>
  <c r="Z37" i="2" s="1"/>
  <c r="K120" i="3"/>
  <c r="X120" i="3"/>
  <c r="Z36" i="2" s="1"/>
  <c r="L120" i="3"/>
  <c r="Z19" i="2" s="1"/>
  <c r="W120" i="3"/>
  <c r="Z35" i="2" s="1"/>
  <c r="AP2" i="3"/>
  <c r="Q119" i="3"/>
  <c r="P119" i="3"/>
  <c r="C122" i="3" l="1"/>
  <c r="AA121" i="3"/>
  <c r="AA39" i="2" s="1"/>
  <c r="I121" i="3"/>
  <c r="AA16" i="2" s="1"/>
  <c r="D121" i="3"/>
  <c r="J121" i="3"/>
  <c r="AA17" i="2" s="1"/>
  <c r="K121" i="3"/>
  <c r="W121" i="3"/>
  <c r="AA35" i="2" s="1"/>
  <c r="X121" i="3"/>
  <c r="AA36" i="2" s="1"/>
  <c r="E121" i="3"/>
  <c r="L121" i="3"/>
  <c r="AA19" i="2" s="1"/>
  <c r="M121" i="3"/>
  <c r="AA20" i="2" s="1"/>
  <c r="Y121" i="3"/>
  <c r="AA37" i="2" s="1"/>
  <c r="F121" i="3"/>
  <c r="Z121" i="3"/>
  <c r="AA38" i="2" s="1"/>
  <c r="AL61" i="2"/>
  <c r="AQ2" i="3"/>
  <c r="Q120" i="3"/>
  <c r="P120" i="3"/>
  <c r="Q121" i="3" l="1"/>
  <c r="P121" i="3"/>
  <c r="C123" i="3"/>
  <c r="J122" i="3"/>
  <c r="AB17" i="2" s="1"/>
  <c r="L122" i="3"/>
  <c r="AB19" i="2" s="1"/>
  <c r="D122" i="3"/>
  <c r="M122" i="3"/>
  <c r="AB20" i="2" s="1"/>
  <c r="AA122" i="3"/>
  <c r="AB39" i="2" s="1"/>
  <c r="E122" i="3"/>
  <c r="X122" i="3"/>
  <c r="AB36" i="2" s="1"/>
  <c r="I122" i="3"/>
  <c r="AB16" i="2" s="1"/>
  <c r="F122" i="3"/>
  <c r="K122" i="3"/>
  <c r="Y122" i="3"/>
  <c r="AB37" i="2" s="1"/>
  <c r="W122" i="3"/>
  <c r="AB35" i="2" s="1"/>
  <c r="Z122" i="3"/>
  <c r="AB38" i="2" s="1"/>
  <c r="P122" i="3" l="1"/>
  <c r="Q122" i="3"/>
  <c r="C124" i="3"/>
  <c r="J123" i="3"/>
  <c r="AC17" i="2" s="1"/>
  <c r="I123" i="3"/>
  <c r="AC16" i="2" s="1"/>
  <c r="E123" i="3"/>
  <c r="M123" i="3"/>
  <c r="AC20" i="2" s="1"/>
  <c r="X123" i="3"/>
  <c r="AC36" i="2" s="1"/>
  <c r="AA123" i="3"/>
  <c r="AC39" i="2" s="1"/>
  <c r="L123" i="3"/>
  <c r="AC19" i="2" s="1"/>
  <c r="Y123" i="3"/>
  <c r="AC37" i="2" s="1"/>
  <c r="W123" i="3"/>
  <c r="AC35" i="2" s="1"/>
  <c r="F123" i="3"/>
  <c r="K123" i="3"/>
  <c r="Z123" i="3"/>
  <c r="AC38" i="2" s="1"/>
  <c r="D123" i="3"/>
  <c r="Q123" i="3" l="1"/>
  <c r="P123" i="3"/>
  <c r="C125" i="3"/>
  <c r="Z124" i="3"/>
  <c r="AD38" i="2" s="1"/>
  <c r="Y124" i="3"/>
  <c r="AD37" i="2" s="1"/>
  <c r="F124" i="3"/>
  <c r="D124" i="3"/>
  <c r="M124" i="3"/>
  <c r="AD20" i="2" s="1"/>
  <c r="K124" i="3"/>
  <c r="AA124" i="3"/>
  <c r="AD39" i="2" s="1"/>
  <c r="I124" i="3"/>
  <c r="AD16" i="2" s="1"/>
  <c r="W124" i="3"/>
  <c r="AD35" i="2" s="1"/>
  <c r="J124" i="3"/>
  <c r="AD17" i="2" s="1"/>
  <c r="E124" i="3"/>
  <c r="L124" i="3"/>
  <c r="AD19" i="2" s="1"/>
  <c r="X124" i="3"/>
  <c r="AD36" i="2" s="1"/>
  <c r="C126" i="3" l="1"/>
  <c r="AA125" i="3"/>
  <c r="AE39" i="2" s="1"/>
  <c r="L125" i="3"/>
  <c r="AE19" i="2" s="1"/>
  <c r="W125" i="3"/>
  <c r="AE35" i="2" s="1"/>
  <c r="K125" i="3"/>
  <c r="J125" i="3"/>
  <c r="AE17" i="2" s="1"/>
  <c r="M125" i="3"/>
  <c r="AE20" i="2" s="1"/>
  <c r="D125" i="3"/>
  <c r="E125" i="3"/>
  <c r="I125" i="3"/>
  <c r="AE16" i="2" s="1"/>
  <c r="X125" i="3"/>
  <c r="AE36" i="2" s="1"/>
  <c r="Z125" i="3"/>
  <c r="AE38" i="2" s="1"/>
  <c r="Y125" i="3"/>
  <c r="AE37" i="2" s="1"/>
  <c r="F125" i="3"/>
  <c r="Q124" i="3"/>
  <c r="P124" i="3"/>
  <c r="Q125" i="3" l="1"/>
  <c r="P125" i="3"/>
  <c r="C127" i="3"/>
  <c r="Z126" i="3"/>
  <c r="AF38" i="2" s="1"/>
  <c r="X126" i="3"/>
  <c r="AF36" i="2" s="1"/>
  <c r="K126" i="3"/>
  <c r="D126" i="3"/>
  <c r="M126" i="3"/>
  <c r="AF20" i="2" s="1"/>
  <c r="J126" i="3"/>
  <c r="AF17" i="2" s="1"/>
  <c r="F126" i="3"/>
  <c r="W126" i="3"/>
  <c r="AF35" i="2" s="1"/>
  <c r="Y126" i="3"/>
  <c r="AF37" i="2" s="1"/>
  <c r="AA126" i="3"/>
  <c r="AF39" i="2" s="1"/>
  <c r="I126" i="3"/>
  <c r="AF16" i="2" s="1"/>
  <c r="E126" i="3"/>
  <c r="L126" i="3"/>
  <c r="AF19" i="2" s="1"/>
  <c r="Q126" i="3" l="1"/>
  <c r="P126" i="3"/>
  <c r="C128" i="3"/>
  <c r="J127" i="3"/>
  <c r="AG17" i="2" s="1"/>
  <c r="Z127" i="3"/>
  <c r="AG38" i="2" s="1"/>
  <c r="E127" i="3"/>
  <c r="I127" i="3"/>
  <c r="AG16" i="2" s="1"/>
  <c r="M127" i="3"/>
  <c r="AG20" i="2" s="1"/>
  <c r="X127" i="3"/>
  <c r="AG36" i="2" s="1"/>
  <c r="AA127" i="3"/>
  <c r="AG39" i="2" s="1"/>
  <c r="K127" i="3"/>
  <c r="F127" i="3"/>
  <c r="D127" i="3"/>
  <c r="W127" i="3"/>
  <c r="AG35" i="2" s="1"/>
  <c r="Y127" i="3"/>
  <c r="AG37" i="2" s="1"/>
  <c r="L127" i="3"/>
  <c r="AG19" i="2" s="1"/>
  <c r="Q127" i="3" l="1"/>
  <c r="P127" i="3"/>
  <c r="C129" i="3"/>
  <c r="D128" i="3"/>
  <c r="AA128" i="3"/>
  <c r="AH39" i="2" s="1"/>
  <c r="F128" i="3"/>
  <c r="K128" i="3"/>
  <c r="J128" i="3"/>
  <c r="AH17" i="2" s="1"/>
  <c r="L128" i="3"/>
  <c r="AH19" i="2" s="1"/>
  <c r="M128" i="3"/>
  <c r="AH20" i="2" s="1"/>
  <c r="E128" i="3"/>
  <c r="Y128" i="3"/>
  <c r="AH37" i="2" s="1"/>
  <c r="I128" i="3"/>
  <c r="AH16" i="2" s="1"/>
  <c r="Z128" i="3"/>
  <c r="AH38" i="2" s="1"/>
  <c r="W128" i="3"/>
  <c r="AH35" i="2" s="1"/>
  <c r="X128" i="3"/>
  <c r="AH36" i="2" s="1"/>
  <c r="P128" i="3" l="1"/>
  <c r="Q128" i="3"/>
  <c r="C130" i="3"/>
  <c r="L129" i="3"/>
  <c r="AI19" i="2" s="1"/>
  <c r="AJ19" i="2" s="1"/>
  <c r="M129" i="3"/>
  <c r="AI20" i="2" s="1"/>
  <c r="AJ20" i="2" s="1"/>
  <c r="I129" i="3"/>
  <c r="AI16" i="2" s="1"/>
  <c r="D129" i="3"/>
  <c r="AA129" i="3"/>
  <c r="AI39" i="2" s="1"/>
  <c r="AJ39" i="2" s="1"/>
  <c r="X129" i="3"/>
  <c r="AI36" i="2" s="1"/>
  <c r="AJ36" i="2" s="1"/>
  <c r="Z129" i="3"/>
  <c r="AI38" i="2" s="1"/>
  <c r="AJ38" i="2" s="1"/>
  <c r="F129" i="3"/>
  <c r="Y129" i="3"/>
  <c r="AI37" i="2" s="1"/>
  <c r="AJ37" i="2" s="1"/>
  <c r="K129" i="3"/>
  <c r="W129" i="3"/>
  <c r="AI35" i="2" s="1"/>
  <c r="J129" i="3"/>
  <c r="AI17" i="2" s="1"/>
  <c r="E129" i="3"/>
  <c r="C131" i="3" l="1"/>
  <c r="E130" i="3"/>
  <c r="Z130" i="3"/>
  <c r="M130" i="3"/>
  <c r="I130" i="3"/>
  <c r="Y130" i="3"/>
  <c r="AA130" i="3"/>
  <c r="D130" i="3"/>
  <c r="K130" i="3"/>
  <c r="F130" i="3"/>
  <c r="X130" i="3"/>
  <c r="J130" i="3"/>
  <c r="L130" i="3"/>
  <c r="W130" i="3"/>
  <c r="P129" i="3"/>
  <c r="Q129" i="3"/>
  <c r="Q130" i="3" l="1"/>
  <c r="P130" i="3"/>
  <c r="C132" i="3"/>
  <c r="D131" i="3"/>
  <c r="X131" i="3"/>
  <c r="L131" i="3"/>
  <c r="AA131" i="3"/>
  <c r="F131" i="3"/>
  <c r="Z131" i="3"/>
  <c r="J131" i="3"/>
  <c r="I131" i="3"/>
  <c r="M131" i="3"/>
  <c r="K131" i="3"/>
  <c r="E131" i="3"/>
  <c r="Y131" i="3"/>
  <c r="W131" i="3"/>
  <c r="Q131" i="3" l="1"/>
  <c r="P131" i="3"/>
  <c r="C133" i="3"/>
  <c r="W132" i="3"/>
  <c r="L132" i="3"/>
  <c r="J132" i="3"/>
  <c r="AA132" i="3"/>
  <c r="I132" i="3"/>
  <c r="D132" i="3"/>
  <c r="F132" i="3"/>
  <c r="Z132" i="3"/>
  <c r="K132" i="3"/>
  <c r="M132" i="3"/>
  <c r="X132" i="3"/>
  <c r="E132" i="3"/>
  <c r="Y132" i="3"/>
  <c r="C134" i="3" l="1"/>
  <c r="AA133" i="3"/>
  <c r="X133" i="3"/>
  <c r="Y133" i="3"/>
  <c r="M133" i="3"/>
  <c r="I133" i="3"/>
  <c r="L133" i="3"/>
  <c r="K133" i="3"/>
  <c r="F133" i="3"/>
  <c r="Z133" i="3"/>
  <c r="W133" i="3"/>
  <c r="J133" i="3"/>
  <c r="D133" i="3"/>
  <c r="E133" i="3"/>
  <c r="Q132" i="3"/>
  <c r="P132" i="3"/>
  <c r="Q133" i="3" l="1"/>
  <c r="P133" i="3"/>
  <c r="C135" i="3"/>
  <c r="F134" i="3"/>
  <c r="L134" i="3"/>
  <c r="K134" i="3"/>
  <c r="J134" i="3"/>
  <c r="AA134" i="3"/>
  <c r="X134" i="3"/>
  <c r="I134" i="3"/>
  <c r="Y134" i="3"/>
  <c r="M134" i="3"/>
  <c r="D134" i="3"/>
  <c r="Z134" i="3"/>
  <c r="E134" i="3"/>
  <c r="W134" i="3"/>
  <c r="Q134" i="3" l="1"/>
  <c r="P134" i="3"/>
  <c r="C136" i="3"/>
  <c r="K135" i="3"/>
  <c r="Y135" i="3"/>
  <c r="X135" i="3"/>
  <c r="J135" i="3"/>
  <c r="F135" i="3"/>
  <c r="W135" i="3"/>
  <c r="M135" i="3"/>
  <c r="AA135" i="3"/>
  <c r="D135" i="3"/>
  <c r="I135" i="3"/>
  <c r="Z135" i="3"/>
  <c r="L135" i="3"/>
  <c r="E135" i="3"/>
  <c r="Q135" i="3" l="1"/>
  <c r="P135" i="3"/>
  <c r="C137" i="3"/>
  <c r="L136" i="3"/>
  <c r="AA136" i="3"/>
  <c r="J136" i="3"/>
  <c r="E136" i="3"/>
  <c r="X136" i="3"/>
  <c r="F136" i="3"/>
  <c r="M136" i="3"/>
  <c r="K136" i="3"/>
  <c r="D136" i="3"/>
  <c r="I136" i="3"/>
  <c r="Z136" i="3"/>
  <c r="W136" i="3"/>
  <c r="Y136" i="3"/>
  <c r="Q136" i="3" l="1"/>
  <c r="P136" i="3"/>
  <c r="C138" i="3"/>
  <c r="AA137" i="3"/>
  <c r="F137" i="3"/>
  <c r="Z137" i="3"/>
  <c r="I137" i="3"/>
  <c r="Y137" i="3"/>
  <c r="L137" i="3"/>
  <c r="X137" i="3"/>
  <c r="K137" i="3"/>
  <c r="M137" i="3"/>
  <c r="W137" i="3"/>
  <c r="E137" i="3"/>
  <c r="D137" i="3"/>
  <c r="J137" i="3"/>
  <c r="Q137" i="3" l="1"/>
  <c r="P137" i="3"/>
  <c r="C139" i="3"/>
  <c r="Y138" i="3"/>
  <c r="L138" i="3"/>
  <c r="I138" i="3"/>
  <c r="K138" i="3"/>
  <c r="AA138" i="3"/>
  <c r="J138" i="3"/>
  <c r="W138" i="3"/>
  <c r="X138" i="3"/>
  <c r="F138" i="3"/>
  <c r="D138" i="3"/>
  <c r="Z138" i="3"/>
  <c r="M138" i="3"/>
  <c r="E138" i="3"/>
  <c r="Q138" i="3" l="1"/>
  <c r="P138" i="3"/>
  <c r="C140" i="3"/>
  <c r="W139" i="3"/>
  <c r="AA139" i="3"/>
  <c r="L139" i="3"/>
  <c r="E139" i="3"/>
  <c r="M139" i="3"/>
  <c r="Z139" i="3"/>
  <c r="I139" i="3"/>
  <c r="F139" i="3"/>
  <c r="X139" i="3"/>
  <c r="D139" i="3"/>
  <c r="J139" i="3"/>
  <c r="K139" i="3"/>
  <c r="Y139" i="3"/>
  <c r="P139" i="3" l="1"/>
  <c r="Q139" i="3"/>
  <c r="C141" i="3"/>
  <c r="Z140" i="3"/>
  <c r="Y140" i="3"/>
  <c r="L140" i="3"/>
  <c r="X140" i="3"/>
  <c r="M140" i="3"/>
  <c r="AA140" i="3"/>
  <c r="W140" i="3"/>
  <c r="K140" i="3"/>
  <c r="J140" i="3"/>
  <c r="E140" i="3"/>
  <c r="I140" i="3"/>
  <c r="F140" i="3"/>
  <c r="D140" i="3"/>
  <c r="Q140" i="3" l="1"/>
  <c r="P140" i="3"/>
  <c r="C142" i="3"/>
  <c r="X141" i="3"/>
  <c r="E141" i="3"/>
  <c r="M141" i="3"/>
  <c r="Y141" i="3"/>
  <c r="W141" i="3"/>
  <c r="I141" i="3"/>
  <c r="D141" i="3"/>
  <c r="F141" i="3"/>
  <c r="Z141" i="3"/>
  <c r="L141" i="3"/>
  <c r="J141" i="3"/>
  <c r="AA141" i="3"/>
  <c r="K141" i="3"/>
  <c r="C143" i="3" l="1"/>
  <c r="AA142" i="3"/>
  <c r="X142" i="3"/>
  <c r="W142" i="3"/>
  <c r="Z142" i="3"/>
  <c r="F142" i="3"/>
  <c r="K142" i="3"/>
  <c r="E142" i="3"/>
  <c r="Y142" i="3"/>
  <c r="L142" i="3"/>
  <c r="I142" i="3"/>
  <c r="D142" i="3"/>
  <c r="M142" i="3"/>
  <c r="J142" i="3"/>
  <c r="Q141" i="3"/>
  <c r="P141" i="3"/>
  <c r="Q142" i="3" l="1"/>
  <c r="P142" i="3"/>
  <c r="C144" i="3"/>
  <c r="X143" i="3"/>
  <c r="I143" i="3"/>
  <c r="Z143" i="3"/>
  <c r="D143" i="3"/>
  <c r="AA143" i="3"/>
  <c r="E143" i="3"/>
  <c r="W143" i="3"/>
  <c r="L143" i="3"/>
  <c r="J143" i="3"/>
  <c r="F143" i="3"/>
  <c r="M143" i="3"/>
  <c r="Y143" i="3"/>
  <c r="K143" i="3"/>
  <c r="C145" i="3" l="1"/>
  <c r="X144" i="3"/>
  <c r="M144" i="3"/>
  <c r="F144" i="3"/>
  <c r="I144" i="3"/>
  <c r="E144" i="3"/>
  <c r="AA144" i="3"/>
  <c r="J144" i="3"/>
  <c r="W144" i="3"/>
  <c r="D144" i="3"/>
  <c r="Z144" i="3"/>
  <c r="Y144" i="3"/>
  <c r="K144" i="3"/>
  <c r="L144" i="3"/>
  <c r="Q143" i="3"/>
  <c r="P143" i="3"/>
  <c r="Q144" i="3" l="1"/>
  <c r="P144" i="3"/>
  <c r="C146" i="3"/>
  <c r="X145" i="3"/>
  <c r="AA145" i="3"/>
  <c r="E145" i="3"/>
  <c r="L145" i="3"/>
  <c r="J145" i="3"/>
  <c r="M145" i="3"/>
  <c r="W145" i="3"/>
  <c r="I145" i="3"/>
  <c r="F145" i="3"/>
  <c r="Z145" i="3"/>
  <c r="K145" i="3"/>
  <c r="D145" i="3"/>
  <c r="Y145" i="3"/>
  <c r="Q145" i="3" l="1"/>
  <c r="P145" i="3"/>
  <c r="C147" i="3"/>
  <c r="I146" i="3"/>
  <c r="L146" i="3"/>
  <c r="AA146" i="3"/>
  <c r="J146" i="3"/>
  <c r="F146" i="3"/>
  <c r="K146" i="3"/>
  <c r="E146" i="3"/>
  <c r="Y146" i="3"/>
  <c r="M146" i="3"/>
  <c r="D146" i="3"/>
  <c r="W146" i="3"/>
  <c r="Z146" i="3"/>
  <c r="X146" i="3"/>
  <c r="C148" i="3" l="1"/>
  <c r="E147" i="3"/>
  <c r="K147" i="3"/>
  <c r="W147" i="3"/>
  <c r="AA147" i="3"/>
  <c r="L147" i="3"/>
  <c r="Z147" i="3"/>
  <c r="X147" i="3"/>
  <c r="F147" i="3"/>
  <c r="M147" i="3"/>
  <c r="J147" i="3"/>
  <c r="Y147" i="3"/>
  <c r="D147" i="3"/>
  <c r="I147" i="3"/>
  <c r="Q146" i="3"/>
  <c r="P146" i="3"/>
  <c r="P147" i="3" l="1"/>
  <c r="Q147" i="3"/>
  <c r="C149" i="3"/>
  <c r="L148" i="3"/>
  <c r="F148" i="3"/>
  <c r="AA148" i="3"/>
  <c r="M148" i="3"/>
  <c r="Z148" i="3"/>
  <c r="X148" i="3"/>
  <c r="Y148" i="3"/>
  <c r="K148" i="3"/>
  <c r="D148" i="3"/>
  <c r="J148" i="3"/>
  <c r="I148" i="3"/>
  <c r="E148" i="3"/>
  <c r="W148" i="3"/>
  <c r="Q148" i="3" l="1"/>
  <c r="P148" i="3"/>
  <c r="C150" i="3"/>
  <c r="K149" i="3"/>
  <c r="D149" i="3"/>
  <c r="Z149" i="3"/>
  <c r="F149" i="3"/>
  <c r="I149" i="3"/>
  <c r="E149" i="3"/>
  <c r="J149" i="3"/>
  <c r="L149" i="3"/>
  <c r="M149" i="3"/>
  <c r="X149" i="3"/>
  <c r="W149" i="3"/>
  <c r="Y149" i="3"/>
  <c r="AA149" i="3"/>
  <c r="P149" i="3" l="1"/>
  <c r="Q149" i="3"/>
  <c r="C151" i="3"/>
  <c r="J150" i="3"/>
  <c r="L150" i="3"/>
  <c r="Y150" i="3"/>
  <c r="D150" i="3"/>
  <c r="W150" i="3"/>
  <c r="F150" i="3"/>
  <c r="M150" i="3"/>
  <c r="Z150" i="3"/>
  <c r="X150" i="3"/>
  <c r="I150" i="3"/>
  <c r="K150" i="3"/>
  <c r="E150" i="3"/>
  <c r="AA150" i="3"/>
  <c r="Q150" i="3" l="1"/>
  <c r="P150" i="3"/>
  <c r="C152" i="3"/>
  <c r="I151" i="3"/>
  <c r="X151" i="3"/>
  <c r="M151" i="3"/>
  <c r="F151" i="3"/>
  <c r="Y151" i="3"/>
  <c r="J151" i="3"/>
  <c r="L151" i="3"/>
  <c r="Z151" i="3"/>
  <c r="D151" i="3"/>
  <c r="AA151" i="3"/>
  <c r="E151" i="3"/>
  <c r="W151" i="3"/>
  <c r="K151" i="3"/>
  <c r="C153" i="3" l="1"/>
  <c r="D152" i="3"/>
  <c r="K152" i="3"/>
  <c r="L152" i="3"/>
  <c r="AA152" i="3"/>
  <c r="M152" i="3"/>
  <c r="Z152" i="3"/>
  <c r="I152" i="3"/>
  <c r="F152" i="3"/>
  <c r="W152" i="3"/>
  <c r="Y152" i="3"/>
  <c r="E152" i="3"/>
  <c r="X152" i="3"/>
  <c r="J152" i="3"/>
  <c r="Q151" i="3"/>
  <c r="P151" i="3"/>
  <c r="Q152" i="3" l="1"/>
  <c r="P152" i="3"/>
  <c r="C154" i="3"/>
  <c r="AA153" i="3"/>
  <c r="K153" i="3"/>
  <c r="I153" i="3"/>
  <c r="F153" i="3"/>
  <c r="X153" i="3"/>
  <c r="Z153" i="3"/>
  <c r="D153" i="3"/>
  <c r="J153" i="3"/>
  <c r="E153" i="3"/>
  <c r="L153" i="3"/>
  <c r="W153" i="3"/>
  <c r="M153" i="3"/>
  <c r="Y153" i="3"/>
  <c r="Q153" i="3" l="1"/>
  <c r="P153" i="3"/>
  <c r="C155" i="3"/>
  <c r="M154" i="3"/>
  <c r="Y154" i="3"/>
  <c r="I154" i="3"/>
  <c r="X154" i="3"/>
  <c r="W154" i="3"/>
  <c r="J154" i="3"/>
  <c r="K154" i="3"/>
  <c r="AA154" i="3"/>
  <c r="Z154" i="3"/>
  <c r="E154" i="3"/>
  <c r="D154" i="3"/>
  <c r="L154" i="3"/>
  <c r="F154" i="3"/>
  <c r="C156" i="3" l="1"/>
  <c r="D155" i="3"/>
  <c r="E155" i="3"/>
  <c r="F155" i="3"/>
  <c r="I155" i="3"/>
  <c r="W155" i="3"/>
  <c r="M155" i="3"/>
  <c r="J155" i="3"/>
  <c r="K155" i="3"/>
  <c r="Y155" i="3"/>
  <c r="L155" i="3"/>
  <c r="AA155" i="3"/>
  <c r="Z155" i="3"/>
  <c r="X155" i="3"/>
  <c r="Q154" i="3"/>
  <c r="P154" i="3"/>
  <c r="Q155" i="3" l="1"/>
  <c r="P155" i="3"/>
  <c r="C157" i="3"/>
  <c r="AA156" i="3"/>
  <c r="Y156" i="3"/>
  <c r="F156" i="3"/>
  <c r="M156" i="3"/>
  <c r="K156" i="3"/>
  <c r="E156" i="3"/>
  <c r="W156" i="3"/>
  <c r="L156" i="3"/>
  <c r="J156" i="3"/>
  <c r="D156" i="3"/>
  <c r="I156" i="3"/>
  <c r="X156" i="3"/>
  <c r="Z156" i="3"/>
  <c r="Q156" i="3" l="1"/>
  <c r="P156" i="3"/>
  <c r="C158" i="3"/>
  <c r="D157" i="3"/>
  <c r="I157" i="3"/>
  <c r="F157" i="3"/>
  <c r="Y157" i="3"/>
  <c r="L157" i="3"/>
  <c r="AA157" i="3"/>
  <c r="Z157" i="3"/>
  <c r="W157" i="3"/>
  <c r="X157" i="3"/>
  <c r="K157" i="3"/>
  <c r="J157" i="3"/>
  <c r="E157" i="3"/>
  <c r="M157" i="3"/>
  <c r="C159" i="3" l="1"/>
  <c r="K158" i="3"/>
  <c r="W158" i="3"/>
  <c r="AA158" i="3"/>
  <c r="X158" i="3"/>
  <c r="E158" i="3"/>
  <c r="Z158" i="3"/>
  <c r="Y158" i="3"/>
  <c r="L158" i="3"/>
  <c r="J158" i="3"/>
  <c r="D158" i="3"/>
  <c r="M158" i="3"/>
  <c r="I158" i="3"/>
  <c r="F158" i="3"/>
  <c r="P157" i="3"/>
  <c r="Q157" i="3"/>
  <c r="Q158" i="3" l="1"/>
  <c r="P158" i="3"/>
  <c r="C160" i="3"/>
  <c r="M159" i="3"/>
  <c r="F159" i="3"/>
  <c r="L159" i="3"/>
  <c r="Y159" i="3"/>
  <c r="Z159" i="3"/>
  <c r="K159" i="3"/>
  <c r="X159" i="3"/>
  <c r="E159" i="3"/>
  <c r="AA159" i="3"/>
  <c r="W159" i="3"/>
  <c r="I159" i="3"/>
  <c r="J159" i="3"/>
  <c r="D159" i="3"/>
  <c r="C161" i="3" l="1"/>
  <c r="X160" i="3"/>
  <c r="Y160" i="3"/>
  <c r="K160" i="3"/>
  <c r="M160" i="3"/>
  <c r="Z160" i="3"/>
  <c r="F160" i="3"/>
  <c r="D160" i="3"/>
  <c r="AA160" i="3"/>
  <c r="L160" i="3"/>
  <c r="I160" i="3"/>
  <c r="J160" i="3"/>
  <c r="W160" i="3"/>
  <c r="E160" i="3"/>
  <c r="Q159" i="3"/>
  <c r="P159" i="3"/>
  <c r="P160" i="3" l="1"/>
  <c r="Q160" i="3"/>
  <c r="C162" i="3"/>
  <c r="E161" i="3"/>
  <c r="L161" i="3"/>
  <c r="D161" i="3"/>
  <c r="I161" i="3"/>
  <c r="M161" i="3"/>
  <c r="X161" i="3"/>
  <c r="F161" i="3"/>
  <c r="J161" i="3"/>
  <c r="Y161" i="3"/>
  <c r="K161" i="3"/>
  <c r="W161" i="3"/>
  <c r="Z161" i="3"/>
  <c r="AA161" i="3"/>
  <c r="C163" i="3" l="1"/>
  <c r="M162" i="3"/>
  <c r="J162" i="3"/>
  <c r="X162" i="3"/>
  <c r="W162" i="3"/>
  <c r="D162" i="3"/>
  <c r="F162" i="3"/>
  <c r="I162" i="3"/>
  <c r="Z162" i="3"/>
  <c r="L162" i="3"/>
  <c r="AA162" i="3"/>
  <c r="Y162" i="3"/>
  <c r="K162" i="3"/>
  <c r="E162" i="3"/>
  <c r="Q161" i="3"/>
  <c r="P161" i="3"/>
  <c r="Q162" i="3" l="1"/>
  <c r="P162" i="3"/>
  <c r="C164" i="3"/>
  <c r="K163" i="3"/>
  <c r="Z163" i="3"/>
  <c r="D163" i="3"/>
  <c r="L163" i="3"/>
  <c r="Y163" i="3"/>
  <c r="M163" i="3"/>
  <c r="J163" i="3"/>
  <c r="E163" i="3"/>
  <c r="W163" i="3"/>
  <c r="F163" i="3"/>
  <c r="I163" i="3"/>
  <c r="X163" i="3"/>
  <c r="AA163" i="3"/>
  <c r="Q163" i="3" l="1"/>
  <c r="P163" i="3"/>
  <c r="C165" i="3"/>
  <c r="D164" i="3"/>
  <c r="K164" i="3"/>
  <c r="X164" i="3"/>
  <c r="Y164" i="3"/>
  <c r="E164" i="3"/>
  <c r="I164" i="3"/>
  <c r="W164" i="3"/>
  <c r="F164" i="3"/>
  <c r="M164" i="3"/>
  <c r="L164" i="3"/>
  <c r="AA164" i="3"/>
  <c r="J164" i="3"/>
  <c r="Z164" i="3"/>
  <c r="Q164" i="3" l="1"/>
  <c r="P164" i="3"/>
  <c r="C166" i="3"/>
  <c r="D165" i="3"/>
  <c r="E165" i="3"/>
  <c r="K165" i="3"/>
  <c r="L165" i="3"/>
  <c r="J165" i="3"/>
  <c r="Z165" i="3"/>
  <c r="W165" i="3"/>
  <c r="I165" i="3"/>
  <c r="M165" i="3"/>
  <c r="X165" i="3"/>
  <c r="Y165" i="3"/>
  <c r="AA165" i="3"/>
  <c r="F165" i="3"/>
  <c r="Q165" i="3" l="1"/>
  <c r="P165" i="3"/>
  <c r="C167" i="3"/>
  <c r="J166" i="3"/>
  <c r="F166" i="3"/>
  <c r="I166" i="3"/>
  <c r="D166" i="3"/>
  <c r="Y166" i="3"/>
  <c r="E166" i="3"/>
  <c r="K166" i="3"/>
  <c r="X166" i="3"/>
  <c r="M166" i="3"/>
  <c r="Z166" i="3"/>
  <c r="W166" i="3"/>
  <c r="AA166" i="3"/>
  <c r="L166" i="3"/>
  <c r="C168" i="3" l="1"/>
  <c r="Z167" i="3"/>
  <c r="L167" i="3"/>
  <c r="Y167" i="3"/>
  <c r="M167" i="3"/>
  <c r="F167" i="3"/>
  <c r="I167" i="3"/>
  <c r="W167" i="3"/>
  <c r="E167" i="3"/>
  <c r="X167" i="3"/>
  <c r="J167" i="3"/>
  <c r="K167" i="3"/>
  <c r="AA167" i="3"/>
  <c r="D167" i="3"/>
  <c r="Q166" i="3"/>
  <c r="P166" i="3"/>
  <c r="Q167" i="3" l="1"/>
  <c r="P167" i="3"/>
  <c r="C169" i="3"/>
  <c r="Y168" i="3"/>
  <c r="W168" i="3"/>
  <c r="X168" i="3"/>
  <c r="I168" i="3"/>
  <c r="D168" i="3"/>
  <c r="K168" i="3"/>
  <c r="L168" i="3"/>
  <c r="Z168" i="3"/>
  <c r="J168" i="3"/>
  <c r="M168" i="3"/>
  <c r="AA168" i="3"/>
  <c r="E168" i="3"/>
  <c r="F168" i="3"/>
  <c r="C170" i="3" l="1"/>
  <c r="M169" i="3"/>
  <c r="L169" i="3"/>
  <c r="W169" i="3"/>
  <c r="D169" i="3"/>
  <c r="Y169" i="3"/>
  <c r="J169" i="3"/>
  <c r="E169" i="3"/>
  <c r="X169" i="3"/>
  <c r="Z169" i="3"/>
  <c r="F169" i="3"/>
  <c r="K169" i="3"/>
  <c r="I169" i="3"/>
  <c r="AA169" i="3"/>
  <c r="Q168" i="3"/>
  <c r="P168" i="3"/>
  <c r="Q169" i="3" l="1"/>
  <c r="P169" i="3"/>
  <c r="C171" i="3"/>
  <c r="Z170" i="3"/>
  <c r="AA170" i="3"/>
  <c r="W170" i="3"/>
  <c r="M170" i="3"/>
  <c r="I170" i="3"/>
  <c r="F170" i="3"/>
  <c r="D170" i="3"/>
  <c r="E170" i="3"/>
  <c r="J170" i="3"/>
  <c r="Y170" i="3"/>
  <c r="X170" i="3"/>
  <c r="L170" i="3"/>
  <c r="K170" i="3"/>
  <c r="C172" i="3" l="1"/>
  <c r="W171" i="3"/>
  <c r="M171" i="3"/>
  <c r="F171" i="3"/>
  <c r="D171" i="3"/>
  <c r="L171" i="3"/>
  <c r="Y171" i="3"/>
  <c r="I171" i="3"/>
  <c r="K171" i="3"/>
  <c r="J171" i="3"/>
  <c r="AA171" i="3"/>
  <c r="E171" i="3"/>
  <c r="X171" i="3"/>
  <c r="Z171" i="3"/>
  <c r="Q170" i="3"/>
  <c r="P170" i="3"/>
  <c r="Q171" i="3" l="1"/>
  <c r="P171" i="3"/>
  <c r="C173" i="3"/>
  <c r="Z172" i="3"/>
  <c r="Y172" i="3"/>
  <c r="F172" i="3"/>
  <c r="L172" i="3"/>
  <c r="D172" i="3"/>
  <c r="AA172" i="3"/>
  <c r="I172" i="3"/>
  <c r="K172" i="3"/>
  <c r="X172" i="3"/>
  <c r="E172" i="3"/>
  <c r="M172" i="3"/>
  <c r="W172" i="3"/>
  <c r="J172" i="3"/>
  <c r="Q172" i="3" l="1"/>
  <c r="P172" i="3"/>
  <c r="C174" i="3"/>
  <c r="L173" i="3"/>
  <c r="F173" i="3"/>
  <c r="Y173" i="3"/>
  <c r="E173" i="3"/>
  <c r="AA173" i="3"/>
  <c r="W173" i="3"/>
  <c r="K173" i="3"/>
  <c r="M173" i="3"/>
  <c r="X173" i="3"/>
  <c r="J173" i="3"/>
  <c r="Z173" i="3"/>
  <c r="D173" i="3"/>
  <c r="I173" i="3"/>
  <c r="C175" i="3" l="1"/>
  <c r="L174" i="3"/>
  <c r="K174" i="3"/>
  <c r="W174" i="3"/>
  <c r="I174" i="3"/>
  <c r="M174" i="3"/>
  <c r="F174" i="3"/>
  <c r="J174" i="3"/>
  <c r="Y174" i="3"/>
  <c r="X174" i="3"/>
  <c r="E174" i="3"/>
  <c r="Z174" i="3"/>
  <c r="AA174" i="3"/>
  <c r="D174" i="3"/>
  <c r="Q173" i="3"/>
  <c r="P173" i="3"/>
  <c r="Q174" i="3" l="1"/>
  <c r="P174" i="3"/>
  <c r="C176" i="3"/>
  <c r="E175" i="3"/>
  <c r="Z175" i="3"/>
  <c r="M175" i="3"/>
  <c r="K175" i="3"/>
  <c r="L175" i="3"/>
  <c r="I175" i="3"/>
  <c r="X175" i="3"/>
  <c r="W175" i="3"/>
  <c r="AA175" i="3"/>
  <c r="D175" i="3"/>
  <c r="J175" i="3"/>
  <c r="Y175" i="3"/>
  <c r="F175" i="3"/>
  <c r="Q175" i="3" l="1"/>
  <c r="P175" i="3"/>
  <c r="C177" i="3"/>
  <c r="X176" i="3"/>
  <c r="E176" i="3"/>
  <c r="L176" i="3"/>
  <c r="AA176" i="3"/>
  <c r="Y176" i="3"/>
  <c r="F176" i="3"/>
  <c r="I176" i="3"/>
  <c r="W176" i="3"/>
  <c r="J176" i="3"/>
  <c r="D176" i="3"/>
  <c r="Z176" i="3"/>
  <c r="K176" i="3"/>
  <c r="M176" i="3"/>
  <c r="P176" i="3" l="1"/>
  <c r="Q176" i="3"/>
  <c r="C178" i="3"/>
  <c r="E177" i="3"/>
  <c r="X177" i="3"/>
  <c r="J177" i="3"/>
  <c r="Y177" i="3"/>
  <c r="W177" i="3"/>
  <c r="L177" i="3"/>
  <c r="K177" i="3"/>
  <c r="F177" i="3"/>
  <c r="AA177" i="3"/>
  <c r="M177" i="3"/>
  <c r="I177" i="3"/>
  <c r="D177" i="3"/>
  <c r="Z177" i="3"/>
  <c r="C179" i="3" l="1"/>
  <c r="J178" i="3"/>
  <c r="W178" i="3"/>
  <c r="E178" i="3"/>
  <c r="I178" i="3"/>
  <c r="F178" i="3"/>
  <c r="K178" i="3"/>
  <c r="D178" i="3"/>
  <c r="Y178" i="3"/>
  <c r="Z178" i="3"/>
  <c r="L178" i="3"/>
  <c r="M178" i="3"/>
  <c r="X178" i="3"/>
  <c r="AA178" i="3"/>
  <c r="P177" i="3"/>
  <c r="Q177" i="3"/>
  <c r="Q178" i="3" l="1"/>
  <c r="P178" i="3"/>
  <c r="C180" i="3"/>
  <c r="M179" i="3"/>
  <c r="D179" i="3"/>
  <c r="J179" i="3"/>
  <c r="E179" i="3"/>
  <c r="Y179" i="3"/>
  <c r="I179" i="3"/>
  <c r="K179" i="3"/>
  <c r="F179" i="3"/>
  <c r="Z179" i="3"/>
  <c r="L179" i="3"/>
  <c r="AA179" i="3"/>
  <c r="W179" i="3"/>
  <c r="X179" i="3"/>
  <c r="C181" i="3" l="1"/>
  <c r="AA180" i="3"/>
  <c r="J180" i="3"/>
  <c r="X180" i="3"/>
  <c r="D180" i="3"/>
  <c r="I180" i="3"/>
  <c r="W180" i="3"/>
  <c r="M180" i="3"/>
  <c r="Z180" i="3"/>
  <c r="L180" i="3"/>
  <c r="K180" i="3"/>
  <c r="F180" i="3"/>
  <c r="Y180" i="3"/>
  <c r="E180" i="3"/>
  <c r="Q179" i="3"/>
  <c r="P179" i="3"/>
  <c r="Q180" i="3" l="1"/>
  <c r="P180" i="3"/>
  <c r="C182" i="3"/>
  <c r="Z181" i="3"/>
  <c r="AA181" i="3"/>
  <c r="J181" i="3"/>
  <c r="X181" i="3"/>
  <c r="D181" i="3"/>
  <c r="M181" i="3"/>
  <c r="E181" i="3"/>
  <c r="W181" i="3"/>
  <c r="L181" i="3"/>
  <c r="I181" i="3"/>
  <c r="F181" i="3"/>
  <c r="Y181" i="3"/>
  <c r="K181" i="3"/>
  <c r="C183" i="3" l="1"/>
  <c r="J182" i="3"/>
  <c r="E182" i="3"/>
  <c r="X182" i="3"/>
  <c r="Y182" i="3"/>
  <c r="F182" i="3"/>
  <c r="K182" i="3"/>
  <c r="D182" i="3"/>
  <c r="AA182" i="3"/>
  <c r="Z182" i="3"/>
  <c r="L182" i="3"/>
  <c r="W182" i="3"/>
  <c r="I182" i="3"/>
  <c r="M182" i="3"/>
  <c r="Q181" i="3"/>
  <c r="P181" i="3"/>
  <c r="Q182" i="3" l="1"/>
  <c r="P182" i="3"/>
  <c r="C184" i="3"/>
  <c r="Y183" i="3"/>
  <c r="K183" i="3"/>
  <c r="AA183" i="3"/>
  <c r="X183" i="3"/>
  <c r="Z183" i="3"/>
  <c r="D183" i="3"/>
  <c r="F183" i="3"/>
  <c r="W183" i="3"/>
  <c r="M183" i="3"/>
  <c r="I183" i="3"/>
  <c r="L183" i="3"/>
  <c r="J183" i="3"/>
  <c r="E183" i="3"/>
  <c r="Q183" i="3" l="1"/>
  <c r="P183" i="3"/>
  <c r="C185" i="3"/>
  <c r="Y184" i="3"/>
  <c r="K184" i="3"/>
  <c r="AA184" i="3"/>
  <c r="X184" i="3"/>
  <c r="Z184" i="3"/>
  <c r="M184" i="3"/>
  <c r="F184" i="3"/>
  <c r="W184" i="3"/>
  <c r="I184" i="3"/>
  <c r="J184" i="3"/>
  <c r="L184" i="3"/>
  <c r="D184" i="3"/>
  <c r="E184" i="3"/>
  <c r="Q184" i="3" l="1"/>
  <c r="P184" i="3"/>
  <c r="C186" i="3"/>
  <c r="K185" i="3"/>
  <c r="X185" i="3"/>
  <c r="Y185" i="3"/>
  <c r="AA185" i="3"/>
  <c r="Z185" i="3"/>
  <c r="W185" i="3"/>
  <c r="M185" i="3"/>
  <c r="D185" i="3"/>
  <c r="I185" i="3"/>
  <c r="J185" i="3"/>
  <c r="E185" i="3"/>
  <c r="L185" i="3"/>
  <c r="F185" i="3"/>
  <c r="Q185" i="3" l="1"/>
  <c r="P185" i="3"/>
  <c r="C187" i="3"/>
  <c r="K186" i="3"/>
  <c r="Z186" i="3"/>
  <c r="X186" i="3"/>
  <c r="Y186" i="3"/>
  <c r="AA186" i="3"/>
  <c r="D186" i="3"/>
  <c r="J186" i="3"/>
  <c r="M186" i="3"/>
  <c r="W186" i="3"/>
  <c r="L186" i="3"/>
  <c r="I186" i="3"/>
  <c r="E186" i="3"/>
  <c r="F186" i="3"/>
  <c r="Q186" i="3" l="1"/>
  <c r="P186" i="3"/>
  <c r="C188" i="3"/>
  <c r="K187" i="3"/>
  <c r="Y187" i="3"/>
  <c r="X187" i="3"/>
  <c r="AA187" i="3"/>
  <c r="Z187" i="3"/>
  <c r="E187" i="3"/>
  <c r="D187" i="3"/>
  <c r="M187" i="3"/>
  <c r="W187" i="3"/>
  <c r="J187" i="3"/>
  <c r="I187" i="3"/>
  <c r="L187" i="3"/>
  <c r="F187" i="3"/>
  <c r="Q187" i="3" l="1"/>
  <c r="P187" i="3"/>
  <c r="C189" i="3"/>
  <c r="K188" i="3"/>
  <c r="X188" i="3"/>
  <c r="Y188" i="3"/>
  <c r="Z188" i="3"/>
  <c r="AA188" i="3"/>
  <c r="D188" i="3"/>
  <c r="I188" i="3"/>
  <c r="W188" i="3"/>
  <c r="M188" i="3"/>
  <c r="J188" i="3"/>
  <c r="E188" i="3"/>
  <c r="F188" i="3"/>
  <c r="L188" i="3"/>
  <c r="Q188" i="3" l="1"/>
  <c r="P188" i="3"/>
  <c r="C190" i="3"/>
  <c r="Y189" i="3"/>
  <c r="K189" i="3"/>
  <c r="AA189" i="3"/>
  <c r="Z189" i="3"/>
  <c r="X189" i="3"/>
  <c r="M189" i="3"/>
  <c r="J189" i="3"/>
  <c r="W189" i="3"/>
  <c r="I189" i="3"/>
  <c r="F189" i="3"/>
  <c r="D189" i="3"/>
  <c r="L189" i="3"/>
  <c r="E189" i="3"/>
  <c r="Q189" i="3" l="1"/>
  <c r="P189" i="3"/>
  <c r="C191" i="3"/>
  <c r="Z190" i="3"/>
  <c r="K190" i="3"/>
  <c r="AA190" i="3"/>
  <c r="X190" i="3"/>
  <c r="Y190" i="3"/>
  <c r="L190" i="3"/>
  <c r="D190" i="3"/>
  <c r="I190" i="3"/>
  <c r="F190" i="3"/>
  <c r="M190" i="3"/>
  <c r="W190" i="3"/>
  <c r="J190" i="3"/>
  <c r="E190" i="3"/>
  <c r="C192" i="3" l="1"/>
  <c r="AA191" i="3"/>
  <c r="Y191" i="3"/>
  <c r="K191" i="3"/>
  <c r="X191" i="3"/>
  <c r="Z191" i="3"/>
  <c r="I191" i="3"/>
  <c r="W191" i="3"/>
  <c r="J191" i="3"/>
  <c r="D191" i="3"/>
  <c r="M191" i="3"/>
  <c r="F191" i="3"/>
  <c r="L191" i="3"/>
  <c r="E191" i="3"/>
  <c r="Q190" i="3"/>
  <c r="P190" i="3"/>
  <c r="Q191" i="3" l="1"/>
  <c r="P191" i="3"/>
  <c r="C193" i="3"/>
  <c r="X192" i="3"/>
  <c r="Z192" i="3"/>
  <c r="Y192" i="3"/>
  <c r="K192" i="3"/>
  <c r="AA192" i="3"/>
  <c r="I192" i="3"/>
  <c r="D192" i="3"/>
  <c r="W192" i="3"/>
  <c r="F192" i="3"/>
  <c r="M192" i="3"/>
  <c r="E192" i="3"/>
  <c r="L192" i="3"/>
  <c r="J192" i="3"/>
  <c r="Q192" i="3" l="1"/>
  <c r="P192" i="3"/>
  <c r="C194" i="3"/>
  <c r="Y193" i="3"/>
  <c r="K193" i="3"/>
  <c r="Z193" i="3"/>
  <c r="AA193" i="3"/>
  <c r="X193" i="3"/>
  <c r="I193" i="3"/>
  <c r="W193" i="3"/>
  <c r="E193" i="3"/>
  <c r="J193" i="3"/>
  <c r="D193" i="3"/>
  <c r="F193" i="3"/>
  <c r="L193" i="3"/>
  <c r="M193" i="3"/>
  <c r="C195" i="3" l="1"/>
  <c r="Y194" i="3"/>
  <c r="AA194" i="3"/>
  <c r="K194" i="3"/>
  <c r="X194" i="3"/>
  <c r="Z194" i="3"/>
  <c r="W194" i="3"/>
  <c r="M194" i="3"/>
  <c r="D194" i="3"/>
  <c r="E194" i="3"/>
  <c r="J194" i="3"/>
  <c r="F194" i="3"/>
  <c r="L194" i="3"/>
  <c r="I194" i="3"/>
  <c r="Q193" i="3"/>
  <c r="P193" i="3"/>
  <c r="Q194" i="3" l="1"/>
  <c r="P194" i="3"/>
  <c r="C196" i="3"/>
  <c r="Y195" i="3"/>
  <c r="K195" i="3"/>
  <c r="Z195" i="3"/>
  <c r="X195" i="3"/>
  <c r="AA195" i="3"/>
  <c r="W195" i="3"/>
  <c r="I195" i="3"/>
  <c r="E195" i="3"/>
  <c r="F195" i="3"/>
  <c r="J195" i="3"/>
  <c r="D195" i="3"/>
  <c r="L195" i="3"/>
  <c r="M195" i="3"/>
  <c r="Q195" i="3" l="1"/>
  <c r="P195" i="3"/>
  <c r="C197" i="3"/>
  <c r="K196" i="3"/>
  <c r="X196" i="3"/>
  <c r="Y196" i="3"/>
  <c r="AA196" i="3"/>
  <c r="Z196" i="3"/>
  <c r="E196" i="3"/>
  <c r="D196" i="3"/>
  <c r="J196" i="3"/>
  <c r="M196" i="3"/>
  <c r="I196" i="3"/>
  <c r="L196" i="3"/>
  <c r="W196" i="3"/>
  <c r="F196" i="3"/>
  <c r="Q196" i="3" l="1"/>
  <c r="P196" i="3"/>
  <c r="C198" i="3"/>
  <c r="K197" i="3"/>
  <c r="Y197" i="3"/>
  <c r="AA197" i="3"/>
  <c r="X197" i="3"/>
  <c r="Z197" i="3"/>
  <c r="W197" i="3"/>
  <c r="L197" i="3"/>
  <c r="J197" i="3"/>
  <c r="M197" i="3"/>
  <c r="D197" i="3"/>
  <c r="I197" i="3"/>
  <c r="E197" i="3"/>
  <c r="F197" i="3"/>
  <c r="Q197" i="3" l="1"/>
  <c r="P197" i="3"/>
  <c r="C199" i="3"/>
  <c r="Y198" i="3"/>
  <c r="K198" i="3"/>
  <c r="AA198" i="3"/>
  <c r="X198" i="3"/>
  <c r="Z198" i="3"/>
  <c r="L198" i="3"/>
  <c r="J198" i="3"/>
  <c r="F198" i="3"/>
  <c r="M198" i="3"/>
  <c r="I198" i="3"/>
  <c r="D198" i="3"/>
  <c r="W198" i="3"/>
  <c r="E198" i="3"/>
  <c r="Q198" i="3" l="1"/>
  <c r="P198" i="3"/>
  <c r="C200" i="3"/>
  <c r="AA199" i="3"/>
  <c r="X199" i="3"/>
  <c r="Y199" i="3"/>
  <c r="K199" i="3"/>
  <c r="Z199" i="3"/>
  <c r="D199" i="3"/>
  <c r="M199" i="3"/>
  <c r="J199" i="3"/>
  <c r="E199" i="3"/>
  <c r="F199" i="3"/>
  <c r="W199" i="3"/>
  <c r="I199" i="3"/>
  <c r="L199" i="3"/>
  <c r="Q199" i="3" l="1"/>
  <c r="P199" i="3"/>
  <c r="C201" i="3"/>
  <c r="K200" i="3"/>
  <c r="X200" i="3"/>
  <c r="Z200" i="3"/>
  <c r="Y200" i="3"/>
  <c r="AA200" i="3"/>
  <c r="F200" i="3"/>
  <c r="D200" i="3"/>
  <c r="I200" i="3"/>
  <c r="W200" i="3"/>
  <c r="M200" i="3"/>
  <c r="L200" i="3"/>
  <c r="E200" i="3"/>
  <c r="J200" i="3"/>
  <c r="Q200" i="3" l="1"/>
  <c r="P200" i="3"/>
  <c r="C202" i="3"/>
  <c r="Y201" i="3"/>
  <c r="AA201" i="3"/>
  <c r="Z201" i="3"/>
  <c r="X201" i="3"/>
  <c r="K201" i="3"/>
  <c r="M201" i="3"/>
  <c r="W201" i="3"/>
  <c r="I201" i="3"/>
  <c r="J201" i="3"/>
  <c r="F201" i="3"/>
  <c r="D201" i="3"/>
  <c r="E201" i="3"/>
  <c r="L201" i="3"/>
  <c r="Q201" i="3" l="1"/>
  <c r="P201" i="3"/>
  <c r="C203" i="3"/>
  <c r="Y202" i="3"/>
  <c r="K202" i="3"/>
  <c r="Z202" i="3"/>
  <c r="X202" i="3"/>
  <c r="AA202" i="3"/>
  <c r="F202" i="3"/>
  <c r="W202" i="3"/>
  <c r="I202" i="3"/>
  <c r="J202" i="3"/>
  <c r="M202" i="3"/>
  <c r="D202" i="3"/>
  <c r="E202" i="3"/>
  <c r="L202" i="3"/>
  <c r="C204" i="3" l="1"/>
  <c r="AA203" i="3"/>
  <c r="K203" i="3"/>
  <c r="Z203" i="3"/>
  <c r="X203" i="3"/>
  <c r="Y203" i="3"/>
  <c r="W203" i="3"/>
  <c r="I203" i="3"/>
  <c r="M203" i="3"/>
  <c r="E203" i="3"/>
  <c r="J203" i="3"/>
  <c r="F203" i="3"/>
  <c r="L203" i="3"/>
  <c r="D203" i="3"/>
  <c r="Q202" i="3"/>
  <c r="P202" i="3"/>
  <c r="Q203" i="3" l="1"/>
  <c r="P203" i="3"/>
  <c r="C205" i="3"/>
  <c r="Z204" i="3"/>
  <c r="AA204" i="3"/>
  <c r="K204" i="3"/>
  <c r="Y204" i="3"/>
  <c r="X204" i="3"/>
  <c r="I204" i="3"/>
  <c r="W204" i="3"/>
  <c r="E204" i="3"/>
  <c r="D204" i="3"/>
  <c r="F204" i="3"/>
  <c r="L204" i="3"/>
  <c r="J204" i="3"/>
  <c r="M204" i="3"/>
  <c r="Q204" i="3" l="1"/>
  <c r="P204" i="3"/>
  <c r="C206" i="3"/>
  <c r="AA205" i="3"/>
  <c r="K205" i="3"/>
  <c r="Y205" i="3"/>
  <c r="X205" i="3"/>
  <c r="Z205" i="3"/>
  <c r="D205" i="3"/>
  <c r="M205" i="3"/>
  <c r="W205" i="3"/>
  <c r="J205" i="3"/>
  <c r="E205" i="3"/>
  <c r="L205" i="3"/>
  <c r="F205" i="3"/>
  <c r="I205" i="3"/>
  <c r="C207" i="3" l="1"/>
  <c r="K206" i="3"/>
  <c r="Y206" i="3"/>
  <c r="X206" i="3"/>
  <c r="AA206" i="3"/>
  <c r="Z206" i="3"/>
  <c r="D206" i="3"/>
  <c r="F206" i="3"/>
  <c r="L206" i="3"/>
  <c r="I206" i="3"/>
  <c r="E206" i="3"/>
  <c r="W206" i="3"/>
  <c r="M206" i="3"/>
  <c r="J206" i="3"/>
  <c r="Q205" i="3"/>
  <c r="P205" i="3"/>
  <c r="Q206" i="3" l="1"/>
  <c r="P206" i="3"/>
  <c r="C208" i="3"/>
  <c r="K207" i="3"/>
  <c r="X207" i="3"/>
  <c r="AA207" i="3"/>
  <c r="Y207" i="3"/>
  <c r="Z207" i="3"/>
  <c r="D207" i="3"/>
  <c r="W207" i="3"/>
  <c r="E207" i="3"/>
  <c r="I207" i="3"/>
  <c r="J207" i="3"/>
  <c r="M207" i="3"/>
  <c r="L207" i="3"/>
  <c r="F207" i="3"/>
  <c r="Q207" i="3" l="1"/>
  <c r="P207" i="3"/>
  <c r="C209" i="3"/>
  <c r="K208" i="3"/>
  <c r="Y208" i="3"/>
  <c r="X208" i="3"/>
  <c r="AA208" i="3"/>
  <c r="Z208" i="3"/>
  <c r="D208" i="3"/>
  <c r="I208" i="3"/>
  <c r="E208" i="3"/>
  <c r="J208" i="3"/>
  <c r="F208" i="3"/>
  <c r="L208" i="3"/>
  <c r="M208" i="3"/>
  <c r="W208" i="3"/>
  <c r="Q208" i="3" l="1"/>
  <c r="P208" i="3"/>
  <c r="C210" i="3"/>
  <c r="Y209" i="3"/>
  <c r="Z209" i="3"/>
  <c r="K209" i="3"/>
  <c r="X209" i="3"/>
  <c r="AA209" i="3"/>
  <c r="J209" i="3"/>
  <c r="D209" i="3"/>
  <c r="F209" i="3"/>
  <c r="W209" i="3"/>
  <c r="I209" i="3"/>
  <c r="E209" i="3"/>
  <c r="M209" i="3"/>
  <c r="L209" i="3"/>
  <c r="Q209" i="3" l="1"/>
  <c r="P209" i="3"/>
  <c r="C211" i="3"/>
  <c r="Y210" i="3"/>
  <c r="Z210" i="3"/>
  <c r="K210" i="3"/>
  <c r="X210" i="3"/>
  <c r="AA210" i="3"/>
  <c r="W210" i="3"/>
  <c r="I210" i="3"/>
  <c r="L210" i="3"/>
  <c r="M210" i="3"/>
  <c r="E210" i="3"/>
  <c r="D210" i="3"/>
  <c r="F210" i="3"/>
  <c r="J210" i="3"/>
  <c r="Q210" i="3" l="1"/>
  <c r="P210" i="3"/>
  <c r="C212" i="3"/>
  <c r="K211" i="3"/>
  <c r="Y211" i="3"/>
  <c r="Z211" i="3"/>
  <c r="X211" i="3"/>
  <c r="AA211" i="3"/>
  <c r="I211" i="3"/>
  <c r="W211" i="3"/>
  <c r="J211" i="3"/>
  <c r="D211" i="3"/>
  <c r="L211" i="3"/>
  <c r="E211" i="3"/>
  <c r="F211" i="3"/>
  <c r="M211" i="3"/>
  <c r="Q211" i="3" l="1"/>
  <c r="P211" i="3"/>
  <c r="C213" i="3"/>
  <c r="K212" i="3"/>
  <c r="Y212" i="3"/>
  <c r="Z212" i="3"/>
  <c r="X212" i="3"/>
  <c r="AA212" i="3"/>
  <c r="D212" i="3"/>
  <c r="M212" i="3"/>
  <c r="W212" i="3"/>
  <c r="E212" i="3"/>
  <c r="F212" i="3"/>
  <c r="L212" i="3"/>
  <c r="J212" i="3"/>
  <c r="I212" i="3"/>
  <c r="Q212" i="3" l="1"/>
  <c r="P212" i="3"/>
  <c r="C214" i="3"/>
  <c r="Y213" i="3"/>
  <c r="K213" i="3"/>
  <c r="AA213" i="3"/>
  <c r="Z213" i="3"/>
  <c r="X213" i="3"/>
  <c r="W213" i="3"/>
  <c r="M213" i="3"/>
  <c r="F213" i="3"/>
  <c r="I213" i="3"/>
  <c r="J213" i="3"/>
  <c r="D213" i="3"/>
  <c r="L213" i="3"/>
  <c r="E213" i="3"/>
  <c r="Q213" i="3" l="1"/>
  <c r="P213" i="3"/>
  <c r="C215" i="3"/>
  <c r="Y214" i="3"/>
  <c r="AA214" i="3"/>
  <c r="K214" i="3"/>
  <c r="X214" i="3"/>
  <c r="Z214" i="3"/>
  <c r="I214" i="3"/>
  <c r="D214" i="3"/>
  <c r="W214" i="3"/>
  <c r="J214" i="3"/>
  <c r="L214" i="3"/>
  <c r="F214" i="3"/>
  <c r="M214" i="3"/>
  <c r="E214" i="3"/>
  <c r="Q214" i="3" l="1"/>
  <c r="P214" i="3"/>
  <c r="C216" i="3"/>
  <c r="Y215" i="3"/>
  <c r="X215" i="3"/>
  <c r="Z215" i="3"/>
  <c r="K215" i="3"/>
  <c r="AA215" i="3"/>
  <c r="D215" i="3"/>
  <c r="J215" i="3"/>
  <c r="I215" i="3"/>
  <c r="E215" i="3"/>
  <c r="M215" i="3"/>
  <c r="W215" i="3"/>
  <c r="F215" i="3"/>
  <c r="L215" i="3"/>
  <c r="Q215" i="3" l="1"/>
  <c r="P215" i="3"/>
  <c r="C217" i="3"/>
  <c r="K216" i="3"/>
  <c r="Y216" i="3"/>
  <c r="X216" i="3"/>
  <c r="Z216" i="3"/>
  <c r="AA216" i="3"/>
  <c r="M216" i="3"/>
  <c r="I216" i="3"/>
  <c r="W216" i="3"/>
  <c r="D216" i="3"/>
  <c r="J216" i="3"/>
  <c r="E216" i="3"/>
  <c r="L216" i="3"/>
  <c r="F216" i="3"/>
  <c r="Q216" i="3" l="1"/>
  <c r="P216" i="3"/>
  <c r="C218" i="3"/>
  <c r="Y217" i="3"/>
  <c r="K217" i="3"/>
  <c r="AA217" i="3"/>
  <c r="X217" i="3"/>
  <c r="Z217" i="3"/>
  <c r="I217" i="3"/>
  <c r="D217" i="3"/>
  <c r="L217" i="3"/>
  <c r="M217" i="3"/>
  <c r="J217" i="3"/>
  <c r="F217" i="3"/>
  <c r="W217" i="3"/>
  <c r="E217" i="3"/>
  <c r="Q217" i="3" l="1"/>
  <c r="P217" i="3"/>
  <c r="C219" i="3"/>
  <c r="AA218" i="3"/>
  <c r="X218" i="3"/>
  <c r="K218" i="3"/>
  <c r="Y218" i="3"/>
  <c r="Z218" i="3"/>
  <c r="J218" i="3"/>
  <c r="I218" i="3"/>
  <c r="D218" i="3"/>
  <c r="W218" i="3"/>
  <c r="L218" i="3"/>
  <c r="E218" i="3"/>
  <c r="F218" i="3"/>
  <c r="M218" i="3"/>
  <c r="Q218" i="3" l="1"/>
  <c r="P218" i="3"/>
  <c r="C220" i="3"/>
  <c r="Y219" i="3"/>
  <c r="K219" i="3"/>
  <c r="AA219" i="3"/>
  <c r="X219" i="3"/>
  <c r="Z219" i="3"/>
  <c r="W219" i="3"/>
  <c r="J219" i="3"/>
  <c r="D219" i="3"/>
  <c r="F219" i="3"/>
  <c r="M219" i="3"/>
  <c r="I219" i="3"/>
  <c r="L219" i="3"/>
  <c r="E219" i="3"/>
  <c r="Q219" i="3" l="1"/>
  <c r="P219" i="3"/>
  <c r="C221" i="3"/>
  <c r="K220" i="3"/>
  <c r="Y220" i="3"/>
  <c r="X220" i="3"/>
  <c r="Z220" i="3"/>
  <c r="AA220" i="3"/>
  <c r="I220" i="3"/>
  <c r="M220" i="3"/>
  <c r="W220" i="3"/>
  <c r="L220" i="3"/>
  <c r="D220" i="3"/>
  <c r="J220" i="3"/>
  <c r="F220" i="3"/>
  <c r="E220" i="3"/>
  <c r="Q220" i="3" l="1"/>
  <c r="P220" i="3"/>
  <c r="C222" i="3"/>
  <c r="Y221" i="3"/>
  <c r="K221" i="3"/>
  <c r="X221" i="3"/>
  <c r="AA221" i="3"/>
  <c r="Z221" i="3"/>
  <c r="I221" i="3"/>
  <c r="W221" i="3"/>
  <c r="F221" i="3"/>
  <c r="D221" i="3"/>
  <c r="L221" i="3"/>
  <c r="M221" i="3"/>
  <c r="E221" i="3"/>
  <c r="J221" i="3"/>
  <c r="Q221" i="3" l="1"/>
  <c r="P221" i="3"/>
  <c r="C223" i="3"/>
  <c r="K222" i="3"/>
  <c r="Y222" i="3"/>
  <c r="X222" i="3"/>
  <c r="AA222" i="3"/>
  <c r="Z222" i="3"/>
  <c r="I222" i="3"/>
  <c r="W222" i="3"/>
  <c r="L222" i="3"/>
  <c r="J222" i="3"/>
  <c r="M222" i="3"/>
  <c r="F222" i="3"/>
  <c r="E222" i="3"/>
  <c r="D222" i="3"/>
  <c r="Q222" i="3" l="1"/>
  <c r="P222" i="3"/>
  <c r="C224" i="3"/>
  <c r="AA223" i="3"/>
  <c r="Y223" i="3"/>
  <c r="Z223" i="3"/>
  <c r="X223" i="3"/>
  <c r="K223" i="3"/>
  <c r="D223" i="3"/>
  <c r="I223" i="3"/>
  <c r="E223" i="3"/>
  <c r="M223" i="3"/>
  <c r="W223" i="3"/>
  <c r="J223" i="3"/>
  <c r="F223" i="3"/>
  <c r="L223" i="3"/>
  <c r="Q223" i="3" l="1"/>
  <c r="P223" i="3"/>
  <c r="C225" i="3"/>
  <c r="K224" i="3"/>
  <c r="Y224" i="3"/>
  <c r="X224" i="3"/>
  <c r="Z224" i="3"/>
  <c r="AA224" i="3"/>
  <c r="W224" i="3"/>
  <c r="F224" i="3"/>
  <c r="D224" i="3"/>
  <c r="L224" i="3"/>
  <c r="E224" i="3"/>
  <c r="M224" i="3"/>
  <c r="J224" i="3"/>
  <c r="I224" i="3"/>
  <c r="Q224" i="3" l="1"/>
  <c r="P224" i="3"/>
  <c r="C226" i="3"/>
  <c r="AA225" i="3"/>
  <c r="Y225" i="3"/>
  <c r="K225" i="3"/>
  <c r="X225" i="3"/>
  <c r="Z225" i="3"/>
  <c r="E225" i="3"/>
  <c r="F225" i="3"/>
  <c r="I225" i="3"/>
  <c r="W225" i="3"/>
  <c r="D225" i="3"/>
  <c r="M225" i="3"/>
  <c r="J225" i="3"/>
  <c r="L225" i="3"/>
  <c r="Q225" i="3" l="1"/>
  <c r="P225" i="3"/>
  <c r="C227" i="3"/>
  <c r="Y226" i="3"/>
  <c r="K226" i="3"/>
  <c r="X226" i="3"/>
  <c r="AA226" i="3"/>
  <c r="Z226" i="3"/>
  <c r="D226" i="3"/>
  <c r="W226" i="3"/>
  <c r="I226" i="3"/>
  <c r="E226" i="3"/>
  <c r="M226" i="3"/>
  <c r="F226" i="3"/>
  <c r="L226" i="3"/>
  <c r="J226" i="3"/>
  <c r="Q226" i="3" l="1"/>
  <c r="P226" i="3"/>
  <c r="C228" i="3"/>
  <c r="Y227" i="3"/>
  <c r="K227" i="3"/>
  <c r="X227" i="3"/>
  <c r="Z227" i="3"/>
  <c r="AA227" i="3"/>
  <c r="W227" i="3"/>
  <c r="I227" i="3"/>
  <c r="E227" i="3"/>
  <c r="L227" i="3"/>
  <c r="F227" i="3"/>
  <c r="M227" i="3"/>
  <c r="J227" i="3"/>
  <c r="D227" i="3"/>
  <c r="C229" i="3" l="1"/>
  <c r="Y228" i="3"/>
  <c r="X228" i="3"/>
  <c r="AA228" i="3"/>
  <c r="Z228" i="3"/>
  <c r="K228" i="3"/>
  <c r="F228" i="3"/>
  <c r="W228" i="3"/>
  <c r="I228" i="3"/>
  <c r="L228" i="3"/>
  <c r="D228" i="3"/>
  <c r="M228" i="3"/>
  <c r="E228" i="3"/>
  <c r="J228" i="3"/>
  <c r="Q227" i="3"/>
  <c r="P227" i="3"/>
  <c r="Q228" i="3" l="1"/>
  <c r="P228" i="3"/>
  <c r="C230" i="3"/>
  <c r="K229" i="3"/>
  <c r="Z229" i="3"/>
  <c r="AA229" i="3"/>
  <c r="Y229" i="3"/>
  <c r="X229" i="3"/>
  <c r="J229" i="3"/>
  <c r="D229" i="3"/>
  <c r="W229" i="3"/>
  <c r="I229" i="3"/>
  <c r="M229" i="3"/>
  <c r="L229" i="3"/>
  <c r="E229" i="3"/>
  <c r="F229" i="3"/>
  <c r="Q229" i="3" l="1"/>
  <c r="P229" i="3"/>
  <c r="C231" i="3"/>
  <c r="K230" i="3"/>
  <c r="Y230" i="3"/>
  <c r="Z230" i="3"/>
  <c r="X230" i="3"/>
  <c r="AA230" i="3"/>
  <c r="J230" i="3"/>
  <c r="I230" i="3"/>
  <c r="D230" i="3"/>
  <c r="M230" i="3"/>
  <c r="E230" i="3"/>
  <c r="F230" i="3"/>
  <c r="W230" i="3"/>
  <c r="L230" i="3"/>
  <c r="Q230" i="3" l="1"/>
  <c r="P230" i="3"/>
  <c r="C232" i="3"/>
  <c r="Y231" i="3"/>
  <c r="K231" i="3"/>
  <c r="AA231" i="3"/>
  <c r="X231" i="3"/>
  <c r="Z231" i="3"/>
  <c r="D231" i="3"/>
  <c r="I231" i="3"/>
  <c r="W231" i="3"/>
  <c r="F231" i="3"/>
  <c r="L231" i="3"/>
  <c r="E231" i="3"/>
  <c r="M231" i="3"/>
  <c r="J231" i="3"/>
  <c r="Q231" i="3" l="1"/>
  <c r="P231" i="3"/>
  <c r="C233" i="3"/>
  <c r="K232" i="3"/>
  <c r="Y232" i="3"/>
  <c r="Z232" i="3"/>
  <c r="X232" i="3"/>
  <c r="AA232" i="3"/>
  <c r="J232" i="3"/>
  <c r="I232" i="3"/>
  <c r="E232" i="3"/>
  <c r="M232" i="3"/>
  <c r="D232" i="3"/>
  <c r="F232" i="3"/>
  <c r="W232" i="3"/>
  <c r="L232" i="3"/>
  <c r="Q232" i="3" l="1"/>
  <c r="P232" i="3"/>
  <c r="C234" i="3"/>
  <c r="Y233" i="3"/>
  <c r="K233" i="3"/>
  <c r="Z233" i="3"/>
  <c r="AA233" i="3"/>
  <c r="X233" i="3"/>
  <c r="I233" i="3"/>
  <c r="D233" i="3"/>
  <c r="E233" i="3"/>
  <c r="L233" i="3"/>
  <c r="F233" i="3"/>
  <c r="M233" i="3"/>
  <c r="W233" i="3"/>
  <c r="J233" i="3"/>
  <c r="Q233" i="3" l="1"/>
  <c r="P233" i="3"/>
  <c r="C235" i="3"/>
  <c r="X234" i="3"/>
  <c r="Y234" i="3"/>
  <c r="K234" i="3"/>
  <c r="Z234" i="3"/>
  <c r="AA234" i="3"/>
  <c r="I234" i="3"/>
  <c r="J234" i="3"/>
  <c r="D234" i="3"/>
  <c r="W234" i="3"/>
  <c r="L234" i="3"/>
  <c r="F234" i="3"/>
  <c r="M234" i="3"/>
  <c r="E234" i="3"/>
  <c r="Q234" i="3" l="1"/>
  <c r="P234" i="3"/>
  <c r="C236" i="3"/>
  <c r="K235" i="3"/>
  <c r="X235" i="3"/>
  <c r="Y235" i="3"/>
  <c r="Z235" i="3"/>
  <c r="AA235" i="3"/>
  <c r="F235" i="3"/>
  <c r="J235" i="3"/>
  <c r="D235" i="3"/>
  <c r="I235" i="3"/>
  <c r="L235" i="3"/>
  <c r="W235" i="3"/>
  <c r="E235" i="3"/>
  <c r="M235" i="3"/>
  <c r="Q235" i="3" l="1"/>
  <c r="P235" i="3"/>
  <c r="C237" i="3"/>
  <c r="K236" i="3"/>
  <c r="AA236" i="3"/>
  <c r="X236" i="3"/>
  <c r="Z236" i="3"/>
  <c r="Y236" i="3"/>
  <c r="W236" i="3"/>
  <c r="E236" i="3"/>
  <c r="F236" i="3"/>
  <c r="J236" i="3"/>
  <c r="I236" i="3"/>
  <c r="D236" i="3"/>
  <c r="M236" i="3"/>
  <c r="L236" i="3"/>
  <c r="Q236" i="3" l="1"/>
  <c r="P236" i="3"/>
  <c r="C238" i="3"/>
  <c r="K237" i="3"/>
  <c r="Y237" i="3"/>
  <c r="Z237" i="3"/>
  <c r="AA237" i="3"/>
  <c r="X237" i="3"/>
  <c r="M237" i="3"/>
  <c r="E237" i="3"/>
  <c r="I237" i="3"/>
  <c r="W237" i="3"/>
  <c r="J237" i="3"/>
  <c r="F237" i="3"/>
  <c r="L237" i="3"/>
  <c r="D237" i="3"/>
  <c r="Q237" i="3" l="1"/>
  <c r="P237" i="3"/>
  <c r="C239" i="3"/>
  <c r="K238" i="3"/>
  <c r="Y238" i="3"/>
  <c r="X238" i="3"/>
  <c r="AA238" i="3"/>
  <c r="Z238" i="3"/>
  <c r="D238" i="3"/>
  <c r="J238" i="3"/>
  <c r="W238" i="3"/>
  <c r="I238" i="3"/>
  <c r="E238" i="3"/>
  <c r="L238" i="3"/>
  <c r="F238" i="3"/>
  <c r="M238" i="3"/>
  <c r="Q238" i="3" l="1"/>
  <c r="P238" i="3"/>
  <c r="C240" i="3"/>
  <c r="Y239" i="3"/>
  <c r="K239" i="3"/>
  <c r="X239" i="3"/>
  <c r="AA239" i="3"/>
  <c r="Z239" i="3"/>
  <c r="W239" i="3"/>
  <c r="F239" i="3"/>
  <c r="I239" i="3"/>
  <c r="J239" i="3"/>
  <c r="D239" i="3"/>
  <c r="L239" i="3"/>
  <c r="M239" i="3"/>
  <c r="E239" i="3"/>
  <c r="C241" i="3" l="1"/>
  <c r="AA240" i="3"/>
  <c r="K240" i="3"/>
  <c r="X240" i="3"/>
  <c r="Y240" i="3"/>
  <c r="Z240" i="3"/>
  <c r="I240" i="3"/>
  <c r="W240" i="3"/>
  <c r="L240" i="3"/>
  <c r="F240" i="3"/>
  <c r="M240" i="3"/>
  <c r="D240" i="3"/>
  <c r="J240" i="3"/>
  <c r="E240" i="3"/>
  <c r="Q239" i="3"/>
  <c r="P239" i="3"/>
  <c r="Q240" i="3" l="1"/>
  <c r="P240" i="3"/>
  <c r="C242" i="3"/>
  <c r="K241" i="3"/>
  <c r="Y241" i="3"/>
  <c r="X241" i="3"/>
  <c r="AA241" i="3"/>
  <c r="Z241" i="3"/>
  <c r="W241" i="3"/>
  <c r="I241" i="3"/>
  <c r="M241" i="3"/>
  <c r="F241" i="3"/>
  <c r="D241" i="3"/>
  <c r="E241" i="3"/>
  <c r="J241" i="3"/>
  <c r="L241" i="3"/>
  <c r="Q241" i="3" l="1"/>
  <c r="P241" i="3"/>
  <c r="C243" i="3"/>
  <c r="Y242" i="3"/>
  <c r="K242" i="3"/>
  <c r="AA242" i="3"/>
  <c r="X242" i="3"/>
  <c r="Z242" i="3"/>
  <c r="F242" i="3"/>
  <c r="D242" i="3"/>
  <c r="M242" i="3"/>
  <c r="W242" i="3"/>
  <c r="L242" i="3"/>
  <c r="E242" i="3"/>
  <c r="J242" i="3"/>
  <c r="I242" i="3"/>
  <c r="C244" i="3" l="1"/>
  <c r="Y243" i="3"/>
  <c r="K243" i="3"/>
  <c r="X243" i="3"/>
  <c r="AA243" i="3"/>
  <c r="Z243" i="3"/>
  <c r="W243" i="3"/>
  <c r="D243" i="3"/>
  <c r="E243" i="3"/>
  <c r="F243" i="3"/>
  <c r="L243" i="3"/>
  <c r="I243" i="3"/>
  <c r="J243" i="3"/>
  <c r="M243" i="3"/>
  <c r="Q242" i="3"/>
  <c r="P242" i="3"/>
  <c r="Q243" i="3" l="1"/>
  <c r="P243" i="3"/>
  <c r="C245" i="3"/>
  <c r="Y244" i="3"/>
  <c r="K244" i="3"/>
  <c r="Z244" i="3"/>
  <c r="AA244" i="3"/>
  <c r="X244" i="3"/>
  <c r="I244" i="3"/>
  <c r="D244" i="3"/>
  <c r="F244" i="3"/>
  <c r="L244" i="3"/>
  <c r="E244" i="3"/>
  <c r="W244" i="3"/>
  <c r="M244" i="3"/>
  <c r="J244" i="3"/>
  <c r="C246" i="3" l="1"/>
  <c r="Y245" i="3"/>
  <c r="K245" i="3"/>
  <c r="Z245" i="3"/>
  <c r="AA245" i="3"/>
  <c r="X245" i="3"/>
  <c r="F245" i="3"/>
  <c r="W245" i="3"/>
  <c r="E245" i="3"/>
  <c r="M245" i="3"/>
  <c r="D245" i="3"/>
  <c r="I245" i="3"/>
  <c r="L245" i="3"/>
  <c r="J245" i="3"/>
  <c r="Q244" i="3"/>
  <c r="P244" i="3"/>
  <c r="Q245" i="3" l="1"/>
  <c r="P245" i="3"/>
  <c r="C247" i="3"/>
  <c r="Y246" i="3"/>
  <c r="Z246" i="3"/>
  <c r="K246" i="3"/>
  <c r="X246" i="3"/>
  <c r="AA246" i="3"/>
  <c r="D246" i="3"/>
  <c r="J246" i="3"/>
  <c r="W246" i="3"/>
  <c r="I246" i="3"/>
  <c r="F246" i="3"/>
  <c r="E246" i="3"/>
  <c r="M246" i="3"/>
  <c r="L246" i="3"/>
  <c r="Q246" i="3" l="1"/>
  <c r="P246" i="3"/>
  <c r="C248" i="3"/>
  <c r="Y247" i="3"/>
  <c r="K247" i="3"/>
  <c r="X247" i="3"/>
  <c r="Z247" i="3"/>
  <c r="AA247" i="3"/>
  <c r="D247" i="3"/>
  <c r="I247" i="3"/>
  <c r="W247" i="3"/>
  <c r="M247" i="3"/>
  <c r="L247" i="3"/>
  <c r="J247" i="3"/>
  <c r="E247" i="3"/>
  <c r="F247" i="3"/>
  <c r="Q247" i="3" l="1"/>
  <c r="P247" i="3"/>
  <c r="C249" i="3"/>
  <c r="Z248" i="3"/>
  <c r="Y248" i="3"/>
  <c r="K248" i="3"/>
  <c r="X248" i="3"/>
  <c r="AA248" i="3"/>
  <c r="F248" i="3"/>
  <c r="W248" i="3"/>
  <c r="E248" i="3"/>
  <c r="D248" i="3"/>
  <c r="I248" i="3"/>
  <c r="J248" i="3"/>
  <c r="M248" i="3"/>
  <c r="L248" i="3"/>
  <c r="Q248" i="3" l="1"/>
  <c r="P248" i="3"/>
  <c r="C250" i="3"/>
  <c r="Z249" i="3"/>
  <c r="Y249" i="3"/>
  <c r="X249" i="3"/>
  <c r="AA249" i="3"/>
  <c r="K249" i="3"/>
  <c r="D249" i="3"/>
  <c r="J249" i="3"/>
  <c r="W249" i="3"/>
  <c r="E249" i="3"/>
  <c r="M249" i="3"/>
  <c r="F249" i="3"/>
  <c r="I249" i="3"/>
  <c r="L249" i="3"/>
  <c r="Q249" i="3" l="1"/>
  <c r="P249" i="3"/>
  <c r="C251" i="3"/>
  <c r="Y250" i="3"/>
  <c r="X250" i="3"/>
  <c r="Z250" i="3"/>
  <c r="K250" i="3"/>
  <c r="AA250" i="3"/>
  <c r="F250" i="3"/>
  <c r="I250" i="3"/>
  <c r="L250" i="3"/>
  <c r="J250" i="3"/>
  <c r="W250" i="3"/>
  <c r="E250" i="3"/>
  <c r="M250" i="3"/>
  <c r="D250" i="3"/>
  <c r="Q250" i="3" l="1"/>
  <c r="P250" i="3"/>
  <c r="C252" i="3"/>
  <c r="Y251" i="3"/>
  <c r="K251" i="3"/>
  <c r="X251" i="3"/>
  <c r="AA251" i="3"/>
  <c r="Z251" i="3"/>
  <c r="M251" i="3"/>
  <c r="L251" i="3"/>
  <c r="I251" i="3"/>
  <c r="W251" i="3"/>
  <c r="F251" i="3"/>
  <c r="E251" i="3"/>
  <c r="D251" i="3"/>
  <c r="J251" i="3"/>
  <c r="C253" i="3" l="1"/>
  <c r="Y252" i="3"/>
  <c r="Z252" i="3"/>
  <c r="X252" i="3"/>
  <c r="K252" i="3"/>
  <c r="AA252" i="3"/>
  <c r="W252" i="3"/>
  <c r="D252" i="3"/>
  <c r="I252" i="3"/>
  <c r="E252" i="3"/>
  <c r="L252" i="3"/>
  <c r="M252" i="3"/>
  <c r="J252" i="3"/>
  <c r="F252" i="3"/>
  <c r="Q251" i="3"/>
  <c r="P251" i="3"/>
  <c r="Q252" i="3" l="1"/>
  <c r="P252" i="3"/>
  <c r="C254" i="3"/>
  <c r="K253" i="3"/>
  <c r="Y253" i="3"/>
  <c r="AA253" i="3"/>
  <c r="X253" i="3"/>
  <c r="Z253" i="3"/>
  <c r="I253" i="3"/>
  <c r="W253" i="3"/>
  <c r="D253" i="3"/>
  <c r="L253" i="3"/>
  <c r="M253" i="3"/>
  <c r="J253" i="3"/>
  <c r="F253" i="3"/>
  <c r="E253" i="3"/>
  <c r="Q253" i="3" l="1"/>
  <c r="P253" i="3"/>
  <c r="C255" i="3"/>
  <c r="Y254" i="3"/>
  <c r="AA254" i="3"/>
  <c r="Z254" i="3"/>
  <c r="X254" i="3"/>
  <c r="K254" i="3"/>
  <c r="F254" i="3"/>
  <c r="W254" i="3"/>
  <c r="J254" i="3"/>
  <c r="M254" i="3"/>
  <c r="D254" i="3"/>
  <c r="E254" i="3"/>
  <c r="I254" i="3"/>
  <c r="L254" i="3"/>
  <c r="Q254" i="3" l="1"/>
  <c r="P254" i="3"/>
  <c r="C256" i="3"/>
  <c r="X255" i="3"/>
  <c r="K255" i="3"/>
  <c r="AA255" i="3"/>
  <c r="Z255" i="3"/>
  <c r="Y255" i="3"/>
  <c r="D255" i="3"/>
  <c r="J255" i="3"/>
  <c r="W255" i="3"/>
  <c r="I255" i="3"/>
  <c r="M255" i="3"/>
  <c r="L255" i="3"/>
  <c r="E255" i="3"/>
  <c r="F255" i="3"/>
  <c r="Q255" i="3" l="1"/>
  <c r="P255" i="3"/>
  <c r="C257" i="3"/>
  <c r="Y256" i="3"/>
  <c r="K256" i="3"/>
  <c r="AA256" i="3"/>
  <c r="X256" i="3"/>
  <c r="Z256" i="3"/>
  <c r="W256" i="3"/>
  <c r="D256" i="3"/>
  <c r="I256" i="3"/>
  <c r="E256" i="3"/>
  <c r="M256" i="3"/>
  <c r="J256" i="3"/>
  <c r="L256" i="3"/>
  <c r="F256" i="3"/>
  <c r="Q256" i="3" l="1"/>
  <c r="P256" i="3"/>
  <c r="C258" i="3"/>
  <c r="AA257" i="3"/>
  <c r="Y257" i="3"/>
  <c r="Z257" i="3"/>
  <c r="X257" i="3"/>
  <c r="K257" i="3"/>
  <c r="L257" i="3"/>
  <c r="F257" i="3"/>
  <c r="I257" i="3"/>
  <c r="J257" i="3"/>
  <c r="D257" i="3"/>
  <c r="W257" i="3"/>
  <c r="E257" i="3"/>
  <c r="M257" i="3"/>
  <c r="Q257" i="3" l="1"/>
  <c r="P257" i="3"/>
  <c r="C259" i="3"/>
  <c r="Z258" i="3"/>
  <c r="K258" i="3"/>
  <c r="X258" i="3"/>
  <c r="Y258" i="3"/>
  <c r="AA258" i="3"/>
  <c r="I258" i="3"/>
  <c r="D258" i="3"/>
  <c r="M258" i="3"/>
  <c r="W258" i="3"/>
  <c r="J258" i="3"/>
  <c r="L258" i="3"/>
  <c r="F258" i="3"/>
  <c r="E258" i="3"/>
  <c r="Q258" i="3" l="1"/>
  <c r="P258" i="3"/>
  <c r="C260" i="3"/>
  <c r="K259" i="3"/>
  <c r="Y259" i="3"/>
  <c r="Z259" i="3"/>
  <c r="X259" i="3"/>
  <c r="AA259" i="3"/>
  <c r="D259" i="3"/>
  <c r="I259" i="3"/>
  <c r="W259" i="3"/>
  <c r="F259" i="3"/>
  <c r="E259" i="3"/>
  <c r="L259" i="3"/>
  <c r="M259" i="3"/>
  <c r="J259" i="3"/>
  <c r="Q259" i="3" l="1"/>
  <c r="P259" i="3"/>
  <c r="C261" i="3"/>
  <c r="Y260" i="3"/>
  <c r="AA260" i="3"/>
  <c r="K260" i="3"/>
  <c r="Z260" i="3"/>
  <c r="X260" i="3"/>
  <c r="D260" i="3"/>
  <c r="W260" i="3"/>
  <c r="I260" i="3"/>
  <c r="F260" i="3"/>
  <c r="E260" i="3"/>
  <c r="L260" i="3"/>
  <c r="M260" i="3"/>
  <c r="J260" i="3"/>
  <c r="Q260" i="3" l="1"/>
  <c r="P260" i="3"/>
  <c r="C262" i="3"/>
  <c r="AA261" i="3"/>
  <c r="K261" i="3"/>
  <c r="X261" i="3"/>
  <c r="Z261" i="3"/>
  <c r="Y261" i="3"/>
  <c r="W261" i="3"/>
  <c r="D261" i="3"/>
  <c r="J261" i="3"/>
  <c r="E261" i="3"/>
  <c r="M261" i="3"/>
  <c r="L261" i="3"/>
  <c r="I261" i="3"/>
  <c r="F261" i="3"/>
  <c r="Q261" i="3" l="1"/>
  <c r="P261" i="3"/>
  <c r="C263" i="3"/>
  <c r="Y262" i="3"/>
  <c r="K262" i="3"/>
  <c r="AA262" i="3"/>
  <c r="X262" i="3"/>
  <c r="Z262" i="3"/>
  <c r="D262" i="3"/>
  <c r="W262" i="3"/>
  <c r="I262" i="3"/>
  <c r="M262" i="3"/>
  <c r="L262" i="3"/>
  <c r="F262" i="3"/>
  <c r="J262" i="3"/>
  <c r="E262" i="3"/>
  <c r="C264" i="3" l="1"/>
  <c r="Y263" i="3"/>
  <c r="K263" i="3"/>
  <c r="AA263" i="3"/>
  <c r="Z263" i="3"/>
  <c r="X263" i="3"/>
  <c r="I263" i="3"/>
  <c r="W263" i="3"/>
  <c r="M263" i="3"/>
  <c r="E263" i="3"/>
  <c r="D263" i="3"/>
  <c r="L263" i="3"/>
  <c r="J263" i="3"/>
  <c r="F263" i="3"/>
  <c r="Q262" i="3"/>
  <c r="P262" i="3"/>
  <c r="Q263" i="3" l="1"/>
  <c r="P263" i="3"/>
  <c r="C265" i="3"/>
  <c r="K264" i="3"/>
  <c r="Y264" i="3"/>
  <c r="Z264" i="3"/>
  <c r="X264" i="3"/>
  <c r="AA264" i="3"/>
  <c r="F264" i="3"/>
  <c r="I264" i="3"/>
  <c r="M264" i="3"/>
  <c r="D264" i="3"/>
  <c r="L264" i="3"/>
  <c r="W264" i="3"/>
  <c r="J264" i="3"/>
  <c r="E264" i="3"/>
  <c r="Q264" i="3" l="1"/>
  <c r="P264" i="3"/>
  <c r="C266" i="3"/>
  <c r="K265" i="3"/>
  <c r="Z265" i="3"/>
  <c r="X265" i="3"/>
  <c r="Y265" i="3"/>
  <c r="AA265" i="3"/>
  <c r="W265" i="3"/>
  <c r="L265" i="3"/>
  <c r="D265" i="3"/>
  <c r="I265" i="3"/>
  <c r="F265" i="3"/>
  <c r="E265" i="3"/>
  <c r="J265" i="3"/>
  <c r="M265" i="3"/>
  <c r="Q265" i="3" l="1"/>
  <c r="P265" i="3"/>
  <c r="C267" i="3"/>
  <c r="K266" i="3"/>
  <c r="AA266" i="3"/>
  <c r="Y266" i="3"/>
  <c r="X266" i="3"/>
  <c r="Z266" i="3"/>
  <c r="I266" i="3"/>
  <c r="W266" i="3"/>
  <c r="D266" i="3"/>
  <c r="E266" i="3"/>
  <c r="L266" i="3"/>
  <c r="F266" i="3"/>
  <c r="J266" i="3"/>
  <c r="M266" i="3"/>
  <c r="Q266" i="3" l="1"/>
  <c r="P266" i="3"/>
  <c r="C268" i="3"/>
  <c r="Y267" i="3"/>
  <c r="K267" i="3"/>
  <c r="Z267" i="3"/>
  <c r="AA267" i="3"/>
  <c r="X267" i="3"/>
  <c r="D267" i="3"/>
  <c r="I267" i="3"/>
  <c r="M267" i="3"/>
  <c r="F267" i="3"/>
  <c r="W267" i="3"/>
  <c r="L267" i="3"/>
  <c r="J267" i="3"/>
  <c r="E267" i="3"/>
  <c r="Q267" i="3" l="1"/>
  <c r="P267" i="3"/>
  <c r="C269" i="3"/>
  <c r="Y268" i="3"/>
  <c r="K268" i="3"/>
  <c r="AA268" i="3"/>
  <c r="Z268" i="3"/>
  <c r="X268" i="3"/>
  <c r="W268" i="3"/>
  <c r="I268" i="3"/>
  <c r="L268" i="3"/>
  <c r="E268" i="3"/>
  <c r="F268" i="3"/>
  <c r="M268" i="3"/>
  <c r="J268" i="3"/>
  <c r="D268" i="3"/>
  <c r="Q268" i="3" l="1"/>
  <c r="P268" i="3"/>
  <c r="C270" i="3"/>
  <c r="Y269" i="3"/>
  <c r="K269" i="3"/>
  <c r="X269" i="3"/>
  <c r="AA269" i="3"/>
  <c r="Z269" i="3"/>
  <c r="J269" i="3"/>
  <c r="I269" i="3"/>
  <c r="M269" i="3"/>
  <c r="D269" i="3"/>
  <c r="W269" i="3"/>
  <c r="E269" i="3"/>
  <c r="L269" i="3"/>
  <c r="F269" i="3"/>
  <c r="C271" i="3" l="1"/>
  <c r="AA270" i="3"/>
  <c r="K270" i="3"/>
  <c r="X270" i="3"/>
  <c r="Y270" i="3"/>
  <c r="Z270" i="3"/>
  <c r="W270" i="3"/>
  <c r="F270" i="3"/>
  <c r="D270" i="3"/>
  <c r="I270" i="3"/>
  <c r="J270" i="3"/>
  <c r="L270" i="3"/>
  <c r="M270" i="3"/>
  <c r="E270" i="3"/>
  <c r="Q269" i="3"/>
  <c r="P269" i="3"/>
  <c r="Q270" i="3" l="1"/>
  <c r="P270" i="3"/>
  <c r="C272" i="3"/>
  <c r="K271" i="3"/>
  <c r="Z271" i="3"/>
  <c r="Y271" i="3"/>
  <c r="AA271" i="3"/>
  <c r="X271" i="3"/>
  <c r="M271" i="3"/>
  <c r="I271" i="3"/>
  <c r="D271" i="3"/>
  <c r="W271" i="3"/>
  <c r="J271" i="3"/>
  <c r="F271" i="3"/>
  <c r="L271" i="3"/>
  <c r="E271" i="3"/>
  <c r="Q271" i="3" l="1"/>
  <c r="P271" i="3"/>
  <c r="C273" i="3"/>
  <c r="K272" i="3"/>
  <c r="Y272" i="3"/>
  <c r="X272" i="3"/>
  <c r="AA272" i="3"/>
  <c r="Z272" i="3"/>
  <c r="D272" i="3"/>
  <c r="W272" i="3"/>
  <c r="J272" i="3"/>
  <c r="I272" i="3"/>
  <c r="L272" i="3"/>
  <c r="M272" i="3"/>
  <c r="F272" i="3"/>
  <c r="E272" i="3"/>
  <c r="Q272" i="3" l="1"/>
  <c r="P272" i="3"/>
  <c r="C274" i="3"/>
  <c r="Y273" i="3"/>
  <c r="Z273" i="3"/>
  <c r="K273" i="3"/>
  <c r="AA273" i="3"/>
  <c r="X273" i="3"/>
  <c r="I273" i="3"/>
  <c r="D273" i="3"/>
  <c r="W273" i="3"/>
  <c r="J273" i="3"/>
  <c r="E273" i="3"/>
  <c r="M273" i="3"/>
  <c r="L273" i="3"/>
  <c r="F273" i="3"/>
  <c r="Q273" i="3" l="1"/>
  <c r="P273" i="3"/>
  <c r="C275" i="3"/>
  <c r="Y274" i="3"/>
  <c r="K274" i="3"/>
  <c r="X274" i="3"/>
  <c r="Z274" i="3"/>
  <c r="AA274" i="3"/>
  <c r="I274" i="3"/>
  <c r="J274" i="3"/>
  <c r="D274" i="3"/>
  <c r="E274" i="3"/>
  <c r="M274" i="3"/>
  <c r="L274" i="3"/>
  <c r="F274" i="3"/>
  <c r="W274" i="3"/>
  <c r="Q274" i="3" l="1"/>
  <c r="P274" i="3"/>
  <c r="C276" i="3"/>
  <c r="K275" i="3"/>
  <c r="Y275" i="3"/>
  <c r="AA275" i="3"/>
  <c r="X275" i="3"/>
  <c r="Z275" i="3"/>
  <c r="D275" i="3"/>
  <c r="M275" i="3"/>
  <c r="W275" i="3"/>
  <c r="F275" i="3"/>
  <c r="E275" i="3"/>
  <c r="I275" i="3"/>
  <c r="J275" i="3"/>
  <c r="L275" i="3"/>
  <c r="Q275" i="3" l="1"/>
  <c r="P275" i="3"/>
  <c r="C277" i="3"/>
  <c r="Y276" i="3"/>
  <c r="K276" i="3"/>
  <c r="Z276" i="3"/>
  <c r="X276" i="3"/>
  <c r="AA276" i="3"/>
  <c r="F276" i="3"/>
  <c r="W276" i="3"/>
  <c r="E276" i="3"/>
  <c r="I276" i="3"/>
  <c r="L276" i="3"/>
  <c r="D276" i="3"/>
  <c r="J276" i="3"/>
  <c r="M276" i="3"/>
  <c r="Q276" i="3" l="1"/>
  <c r="P276" i="3"/>
  <c r="C278" i="3"/>
  <c r="Z277" i="3"/>
  <c r="Y277" i="3"/>
  <c r="K277" i="3"/>
  <c r="X277" i="3"/>
  <c r="AA277" i="3"/>
  <c r="I277" i="3"/>
  <c r="D277" i="3"/>
  <c r="E277" i="3"/>
  <c r="L277" i="3"/>
  <c r="W277" i="3"/>
  <c r="F277" i="3"/>
  <c r="M277" i="3"/>
  <c r="J277" i="3"/>
  <c r="Q277" i="3" l="1"/>
  <c r="P277" i="3"/>
  <c r="C279" i="3"/>
  <c r="K278" i="3"/>
  <c r="Z278" i="3"/>
  <c r="X278" i="3"/>
  <c r="Y278" i="3"/>
  <c r="AA278" i="3"/>
  <c r="L278" i="3"/>
  <c r="D278" i="3"/>
  <c r="I278" i="3"/>
  <c r="M278" i="3"/>
  <c r="F278" i="3"/>
  <c r="J278" i="3"/>
  <c r="W278" i="3"/>
  <c r="E278" i="3"/>
  <c r="Q278" i="3" l="1"/>
  <c r="P278" i="3"/>
  <c r="C280" i="3"/>
  <c r="K279" i="3"/>
  <c r="Y279" i="3"/>
  <c r="X279" i="3"/>
  <c r="AA279" i="3"/>
  <c r="Z279" i="3"/>
  <c r="J279" i="3"/>
  <c r="D279" i="3"/>
  <c r="M279" i="3"/>
  <c r="I279" i="3"/>
  <c r="E279" i="3"/>
  <c r="F279" i="3"/>
  <c r="L279" i="3"/>
  <c r="W279" i="3"/>
  <c r="Q279" i="3" l="1"/>
  <c r="P279" i="3"/>
  <c r="C281" i="3"/>
  <c r="AA280" i="3"/>
  <c r="K280" i="3"/>
  <c r="Z280" i="3"/>
  <c r="Y280" i="3"/>
  <c r="X280" i="3"/>
  <c r="I280" i="3"/>
  <c r="W280" i="3"/>
  <c r="J280" i="3"/>
  <c r="D280" i="3"/>
  <c r="M280" i="3"/>
  <c r="F280" i="3"/>
  <c r="E280" i="3"/>
  <c r="L280" i="3"/>
  <c r="Q280" i="3" l="1"/>
  <c r="P280" i="3"/>
  <c r="C282" i="3"/>
  <c r="K281" i="3"/>
  <c r="Y281" i="3"/>
  <c r="X281" i="3"/>
  <c r="Z281" i="3"/>
  <c r="AA281" i="3"/>
  <c r="J281" i="3"/>
  <c r="F281" i="3"/>
  <c r="D281" i="3"/>
  <c r="I281" i="3"/>
  <c r="L281" i="3"/>
  <c r="W281" i="3"/>
  <c r="E281" i="3"/>
  <c r="M281" i="3"/>
  <c r="Q281" i="3" l="1"/>
  <c r="P281" i="3"/>
  <c r="C283" i="3"/>
  <c r="K282" i="3"/>
  <c r="Y282" i="3"/>
  <c r="X282" i="3"/>
  <c r="AA282" i="3"/>
  <c r="Z282" i="3"/>
  <c r="I282" i="3"/>
  <c r="W282" i="3"/>
  <c r="M282" i="3"/>
  <c r="D282" i="3"/>
  <c r="F282" i="3"/>
  <c r="E282" i="3"/>
  <c r="L282" i="3"/>
  <c r="J282" i="3"/>
  <c r="Q282" i="3" l="1"/>
  <c r="P282" i="3"/>
  <c r="C284" i="3"/>
  <c r="X283" i="3"/>
  <c r="Y283" i="3"/>
  <c r="Z283" i="3"/>
  <c r="K283" i="3"/>
  <c r="AA283" i="3"/>
  <c r="D283" i="3"/>
  <c r="W283" i="3"/>
  <c r="M283" i="3"/>
  <c r="I283" i="3"/>
  <c r="E283" i="3"/>
  <c r="F283" i="3"/>
  <c r="J283" i="3"/>
  <c r="L283" i="3"/>
  <c r="Q283" i="3" l="1"/>
  <c r="P283" i="3"/>
  <c r="C285" i="3"/>
  <c r="Y284" i="3"/>
  <c r="AA284" i="3"/>
  <c r="K284" i="3"/>
  <c r="Z284" i="3"/>
  <c r="X284" i="3"/>
  <c r="W284" i="3"/>
  <c r="E284" i="3"/>
  <c r="F284" i="3"/>
  <c r="I284" i="3"/>
  <c r="D284" i="3"/>
  <c r="J284" i="3"/>
  <c r="L284" i="3"/>
  <c r="M284" i="3"/>
  <c r="Q284" i="3" l="1"/>
  <c r="P284" i="3"/>
  <c r="C286" i="3"/>
  <c r="K285" i="3"/>
  <c r="Y285" i="3"/>
  <c r="AA285" i="3"/>
  <c r="X285" i="3"/>
  <c r="Z285" i="3"/>
  <c r="I285" i="3"/>
  <c r="W285" i="3"/>
  <c r="M285" i="3"/>
  <c r="D285" i="3"/>
  <c r="L285" i="3"/>
  <c r="E285" i="3"/>
  <c r="F285" i="3"/>
  <c r="J285" i="3"/>
  <c r="Q285" i="3" l="1"/>
  <c r="P285" i="3"/>
  <c r="C287" i="3"/>
  <c r="K286" i="3"/>
  <c r="Y286" i="3"/>
  <c r="X286" i="3"/>
  <c r="Z286" i="3"/>
  <c r="AA286" i="3"/>
  <c r="M286" i="3"/>
  <c r="J286" i="3"/>
  <c r="I286" i="3"/>
  <c r="D286" i="3"/>
  <c r="F286" i="3"/>
  <c r="L286" i="3"/>
  <c r="W286" i="3"/>
  <c r="E286" i="3"/>
  <c r="Q286" i="3" l="1"/>
  <c r="P286" i="3"/>
  <c r="C288" i="3"/>
  <c r="Y287" i="3"/>
  <c r="AA287" i="3"/>
  <c r="X287" i="3"/>
  <c r="K287" i="3"/>
  <c r="Z287" i="3"/>
  <c r="D287" i="3"/>
  <c r="E287" i="3"/>
  <c r="I287" i="3"/>
  <c r="J287" i="3"/>
  <c r="L287" i="3"/>
  <c r="W287" i="3"/>
  <c r="M287" i="3"/>
  <c r="F287" i="3"/>
  <c r="Q287" i="3" l="1"/>
  <c r="P287" i="3"/>
  <c r="C289" i="3"/>
  <c r="Y288" i="3"/>
  <c r="K288" i="3"/>
  <c r="X288" i="3"/>
  <c r="AA288" i="3"/>
  <c r="Z288" i="3"/>
  <c r="M288" i="3"/>
  <c r="J288" i="3"/>
  <c r="D288" i="3"/>
  <c r="W288" i="3"/>
  <c r="F288" i="3"/>
  <c r="L288" i="3"/>
  <c r="I288" i="3"/>
  <c r="E288" i="3"/>
  <c r="Q288" i="3" l="1"/>
  <c r="P288" i="3"/>
  <c r="C290" i="3"/>
  <c r="K289" i="3"/>
  <c r="Y289" i="3"/>
  <c r="AA289" i="3"/>
  <c r="X289" i="3"/>
  <c r="Z289" i="3"/>
  <c r="I289" i="3"/>
  <c r="D289" i="3"/>
  <c r="J289" i="3"/>
  <c r="W289" i="3"/>
  <c r="M289" i="3"/>
  <c r="L289" i="3"/>
  <c r="E289" i="3"/>
  <c r="F289" i="3"/>
  <c r="Q289" i="3" l="1"/>
  <c r="P289" i="3"/>
  <c r="C291" i="3"/>
  <c r="Y290" i="3"/>
  <c r="K290" i="3"/>
  <c r="X290" i="3"/>
  <c r="Z290" i="3"/>
  <c r="AA290" i="3"/>
  <c r="D290" i="3"/>
  <c r="M290" i="3"/>
  <c r="I290" i="3"/>
  <c r="E290" i="3"/>
  <c r="L290" i="3"/>
  <c r="J290" i="3"/>
  <c r="W290" i="3"/>
  <c r="F290" i="3"/>
  <c r="C292" i="3" l="1"/>
  <c r="K291" i="3"/>
  <c r="Z291" i="3"/>
  <c r="AA291" i="3"/>
  <c r="Y291" i="3"/>
  <c r="X291" i="3"/>
  <c r="I291" i="3"/>
  <c r="W291" i="3"/>
  <c r="D291" i="3"/>
  <c r="J291" i="3"/>
  <c r="L291" i="3"/>
  <c r="E291" i="3"/>
  <c r="F291" i="3"/>
  <c r="M291" i="3"/>
  <c r="Q290" i="3"/>
  <c r="P290" i="3"/>
  <c r="Q291" i="3" l="1"/>
  <c r="P291" i="3"/>
  <c r="C293" i="3"/>
  <c r="Y292" i="3"/>
  <c r="X292" i="3"/>
  <c r="K292" i="3"/>
  <c r="Z292" i="3"/>
  <c r="AA292" i="3"/>
  <c r="I292" i="3"/>
  <c r="D292" i="3"/>
  <c r="M292" i="3"/>
  <c r="F292" i="3"/>
  <c r="W292" i="3"/>
  <c r="J292" i="3"/>
  <c r="L292" i="3"/>
  <c r="E292" i="3"/>
  <c r="Q292" i="3" l="1"/>
  <c r="P292" i="3"/>
  <c r="C294" i="3"/>
  <c r="Y293" i="3"/>
  <c r="X293" i="3"/>
  <c r="AA293" i="3"/>
  <c r="Z293" i="3"/>
  <c r="K293" i="3"/>
  <c r="I293" i="3"/>
  <c r="L293" i="3"/>
  <c r="J293" i="3"/>
  <c r="E293" i="3"/>
  <c r="D293" i="3"/>
  <c r="W293" i="3"/>
  <c r="F293" i="3"/>
  <c r="M293" i="3"/>
  <c r="Q293" i="3" l="1"/>
  <c r="P293" i="3"/>
  <c r="C295" i="3"/>
  <c r="AA294" i="3"/>
  <c r="Y294" i="3"/>
  <c r="K294" i="3"/>
  <c r="X294" i="3"/>
  <c r="Z294" i="3"/>
  <c r="I294" i="3"/>
  <c r="W294" i="3"/>
  <c r="E294" i="3"/>
  <c r="M294" i="3"/>
  <c r="D294" i="3"/>
  <c r="J294" i="3"/>
  <c r="L294" i="3"/>
  <c r="F294" i="3"/>
  <c r="Q294" i="3" l="1"/>
  <c r="P294" i="3"/>
  <c r="C296" i="3"/>
  <c r="Y295" i="3"/>
  <c r="K295" i="3"/>
  <c r="AA295" i="3"/>
  <c r="Z295" i="3"/>
  <c r="X295" i="3"/>
  <c r="W295" i="3"/>
  <c r="D295" i="3"/>
  <c r="I295" i="3"/>
  <c r="J295" i="3"/>
  <c r="M295" i="3"/>
  <c r="E295" i="3"/>
  <c r="L295" i="3"/>
  <c r="F295" i="3"/>
  <c r="Q295" i="3" l="1"/>
  <c r="P295" i="3"/>
  <c r="C297" i="3"/>
  <c r="K296" i="3"/>
  <c r="Y296" i="3"/>
  <c r="AA296" i="3"/>
  <c r="Z296" i="3"/>
  <c r="X296" i="3"/>
  <c r="D296" i="3"/>
  <c r="I296" i="3"/>
  <c r="E296" i="3"/>
  <c r="W296" i="3"/>
  <c r="J296" i="3"/>
  <c r="M296" i="3"/>
  <c r="L296" i="3"/>
  <c r="F296" i="3"/>
  <c r="Q296" i="3" l="1"/>
  <c r="P296" i="3"/>
  <c r="C298" i="3"/>
  <c r="K297" i="3"/>
  <c r="Y297" i="3"/>
  <c r="AA297" i="3"/>
  <c r="X297" i="3"/>
  <c r="Z297" i="3"/>
  <c r="D297" i="3"/>
  <c r="W297" i="3"/>
  <c r="I297" i="3"/>
  <c r="F297" i="3"/>
  <c r="M297" i="3"/>
  <c r="E297" i="3"/>
  <c r="L297" i="3"/>
  <c r="J297" i="3"/>
  <c r="Q297" i="3" l="1"/>
  <c r="P297" i="3"/>
  <c r="C299" i="3"/>
  <c r="Y298" i="3"/>
  <c r="K298" i="3"/>
  <c r="Z298" i="3"/>
  <c r="X298" i="3"/>
  <c r="AA298" i="3"/>
  <c r="D298" i="3"/>
  <c r="W298" i="3"/>
  <c r="L298" i="3"/>
  <c r="I298" i="3"/>
  <c r="F298" i="3"/>
  <c r="J298" i="3"/>
  <c r="M298" i="3"/>
  <c r="E298" i="3"/>
  <c r="Q298" i="3" l="1"/>
  <c r="P298" i="3"/>
  <c r="C300" i="3"/>
  <c r="K299" i="3"/>
  <c r="Y299" i="3"/>
  <c r="AA299" i="3"/>
  <c r="X299" i="3"/>
  <c r="Z299" i="3"/>
  <c r="W299" i="3"/>
  <c r="I299" i="3"/>
  <c r="E299" i="3"/>
  <c r="M299" i="3"/>
  <c r="D299" i="3"/>
  <c r="F299" i="3"/>
  <c r="J299" i="3"/>
  <c r="L299" i="3"/>
  <c r="Q299" i="3" l="1"/>
  <c r="P299" i="3"/>
  <c r="C301" i="3"/>
  <c r="Y300" i="3"/>
  <c r="AA300" i="3"/>
  <c r="X300" i="3"/>
  <c r="K300" i="3"/>
  <c r="Z300" i="3"/>
  <c r="W300" i="3"/>
  <c r="J300" i="3"/>
  <c r="E300" i="3"/>
  <c r="M300" i="3"/>
  <c r="F300" i="3"/>
  <c r="D300" i="3"/>
  <c r="I300" i="3"/>
  <c r="L300" i="3"/>
  <c r="Q300" i="3" l="1"/>
  <c r="P300" i="3"/>
  <c r="C302" i="3"/>
  <c r="X301" i="3"/>
  <c r="Y301" i="3"/>
  <c r="K301" i="3"/>
  <c r="AA301" i="3"/>
  <c r="Z301" i="3"/>
  <c r="J301" i="3"/>
  <c r="D301" i="3"/>
  <c r="I301" i="3"/>
  <c r="M301" i="3"/>
  <c r="W301" i="3"/>
  <c r="L301" i="3"/>
  <c r="F301" i="3"/>
  <c r="E301" i="3"/>
  <c r="Q301" i="3" l="1"/>
  <c r="P301" i="3"/>
  <c r="C303" i="3"/>
  <c r="K302" i="3"/>
  <c r="Y302" i="3"/>
  <c r="Z302" i="3"/>
  <c r="AA302" i="3"/>
  <c r="X302" i="3"/>
  <c r="D302" i="3"/>
  <c r="W302" i="3"/>
  <c r="F302" i="3"/>
  <c r="L302" i="3"/>
  <c r="J302" i="3"/>
  <c r="I302" i="3"/>
  <c r="M302" i="3"/>
  <c r="E302" i="3"/>
  <c r="Q302" i="3" l="1"/>
  <c r="P302" i="3"/>
  <c r="C304" i="3"/>
  <c r="K303" i="3"/>
  <c r="Y303" i="3"/>
  <c r="Z303" i="3"/>
  <c r="X303" i="3"/>
  <c r="AA303" i="3"/>
  <c r="I303" i="3"/>
  <c r="W303" i="3"/>
  <c r="E303" i="3"/>
  <c r="D303" i="3"/>
  <c r="M303" i="3"/>
  <c r="L303" i="3"/>
  <c r="J303" i="3"/>
  <c r="F303" i="3"/>
  <c r="Q303" i="3" l="1"/>
  <c r="P303" i="3"/>
  <c r="C305" i="3"/>
  <c r="Y304" i="3"/>
  <c r="X304" i="3"/>
  <c r="K304" i="3"/>
  <c r="AA304" i="3"/>
  <c r="Z304" i="3"/>
  <c r="D304" i="3"/>
  <c r="J304" i="3"/>
  <c r="L304" i="3"/>
  <c r="I304" i="3"/>
  <c r="W304" i="3"/>
  <c r="F304" i="3"/>
  <c r="M304" i="3"/>
  <c r="E304" i="3"/>
  <c r="Q304" i="3" l="1"/>
  <c r="P304" i="3"/>
  <c r="C306" i="3"/>
  <c r="K305" i="3"/>
  <c r="Y305" i="3"/>
  <c r="X305" i="3"/>
  <c r="Z305" i="3"/>
  <c r="AA305" i="3"/>
  <c r="W305" i="3"/>
  <c r="D305" i="3"/>
  <c r="E305" i="3"/>
  <c r="F305" i="3"/>
  <c r="M305" i="3"/>
  <c r="I305" i="3"/>
  <c r="L305" i="3"/>
  <c r="J305" i="3"/>
  <c r="Q305" i="3" l="1"/>
  <c r="P305" i="3"/>
  <c r="C307" i="3"/>
  <c r="K306" i="3"/>
  <c r="Y306" i="3"/>
  <c r="Z306" i="3"/>
  <c r="AA306" i="3"/>
  <c r="X306" i="3"/>
  <c r="W306" i="3"/>
  <c r="M306" i="3"/>
  <c r="I306" i="3"/>
  <c r="D306" i="3"/>
  <c r="F306" i="3"/>
  <c r="J306" i="3"/>
  <c r="L306" i="3"/>
  <c r="E306" i="3"/>
  <c r="Q306" i="3" l="1"/>
  <c r="P306" i="3"/>
  <c r="C308" i="3"/>
  <c r="Y307" i="3"/>
  <c r="K307" i="3"/>
  <c r="AA307" i="3"/>
  <c r="Z307" i="3"/>
  <c r="X307" i="3"/>
  <c r="W307" i="3"/>
  <c r="M307" i="3"/>
  <c r="I307" i="3"/>
  <c r="J307" i="3"/>
  <c r="D307" i="3"/>
  <c r="E307" i="3"/>
  <c r="F307" i="3"/>
  <c r="L307" i="3"/>
  <c r="Q307" i="3" l="1"/>
  <c r="P307" i="3"/>
  <c r="C309" i="3"/>
  <c r="K308" i="3"/>
  <c r="Y308" i="3"/>
  <c r="X308" i="3"/>
  <c r="Z308" i="3"/>
  <c r="AA308" i="3"/>
  <c r="D308" i="3"/>
  <c r="W308" i="3"/>
  <c r="J308" i="3"/>
  <c r="I308" i="3"/>
  <c r="M308" i="3"/>
  <c r="L308" i="3"/>
  <c r="E308" i="3"/>
  <c r="F308" i="3"/>
  <c r="Q308" i="3" l="1"/>
  <c r="P308" i="3"/>
  <c r="C310" i="3"/>
  <c r="K309" i="3"/>
  <c r="Y309" i="3"/>
  <c r="AA309" i="3"/>
  <c r="Z309" i="3"/>
  <c r="X309" i="3"/>
  <c r="J309" i="3"/>
  <c r="W309" i="3"/>
  <c r="F309" i="3"/>
  <c r="D309" i="3"/>
  <c r="I309" i="3"/>
  <c r="M309" i="3"/>
  <c r="L309" i="3"/>
  <c r="E309" i="3"/>
  <c r="Q309" i="3" l="1"/>
  <c r="P309" i="3"/>
  <c r="C311" i="3"/>
  <c r="Y310" i="3"/>
  <c r="X310" i="3"/>
  <c r="AA310" i="3"/>
  <c r="Z310" i="3"/>
  <c r="K310" i="3"/>
  <c r="D310" i="3"/>
  <c r="W310" i="3"/>
  <c r="J310" i="3"/>
  <c r="I310" i="3"/>
  <c r="F310" i="3"/>
  <c r="M310" i="3"/>
  <c r="L310" i="3"/>
  <c r="E310" i="3"/>
  <c r="Q310" i="3" l="1"/>
  <c r="P310" i="3"/>
  <c r="C312" i="3"/>
  <c r="Z311" i="3"/>
  <c r="K311" i="3"/>
  <c r="Y311" i="3"/>
  <c r="AA311" i="3"/>
  <c r="X311" i="3"/>
  <c r="D311" i="3"/>
  <c r="I311" i="3"/>
  <c r="W311" i="3"/>
  <c r="L311" i="3"/>
  <c r="J311" i="3"/>
  <c r="M311" i="3"/>
  <c r="F311" i="3"/>
  <c r="E311" i="3"/>
  <c r="Q311" i="3" l="1"/>
  <c r="P311" i="3"/>
  <c r="C313" i="3"/>
  <c r="Y312" i="3"/>
  <c r="AA312" i="3"/>
  <c r="Z312" i="3"/>
  <c r="X312" i="3"/>
  <c r="K312" i="3"/>
  <c r="D312" i="3"/>
  <c r="I312" i="3"/>
  <c r="E312" i="3"/>
  <c r="W312" i="3"/>
  <c r="J312" i="3"/>
  <c r="L312" i="3"/>
  <c r="F312" i="3"/>
  <c r="M312" i="3"/>
  <c r="Q312" i="3" l="1"/>
  <c r="P312" i="3"/>
  <c r="C314" i="3"/>
  <c r="X313" i="3"/>
  <c r="AA313" i="3"/>
  <c r="Y313" i="3"/>
  <c r="Z313" i="3"/>
  <c r="K313" i="3"/>
  <c r="M313" i="3"/>
  <c r="W313" i="3"/>
  <c r="J313" i="3"/>
  <c r="I313" i="3"/>
  <c r="L313" i="3"/>
  <c r="E313" i="3"/>
  <c r="D313" i="3"/>
  <c r="F313" i="3"/>
  <c r="Q313" i="3" l="1"/>
  <c r="P313" i="3"/>
  <c r="C315" i="3"/>
  <c r="K314" i="3"/>
  <c r="AA314" i="3"/>
  <c r="X314" i="3"/>
  <c r="Y314" i="3"/>
  <c r="Z314" i="3"/>
  <c r="I314" i="3"/>
  <c r="L314" i="3"/>
  <c r="M314" i="3"/>
  <c r="E314" i="3"/>
  <c r="D314" i="3"/>
  <c r="W314" i="3"/>
  <c r="F314" i="3"/>
  <c r="J314" i="3"/>
  <c r="Q314" i="3" l="1"/>
  <c r="P314" i="3"/>
  <c r="C316" i="3"/>
  <c r="Y315" i="3"/>
  <c r="AA315" i="3"/>
  <c r="K315" i="3"/>
  <c r="X315" i="3"/>
  <c r="Z315" i="3"/>
  <c r="I315" i="3"/>
  <c r="W315" i="3"/>
  <c r="E315" i="3"/>
  <c r="F315" i="3"/>
  <c r="L315" i="3"/>
  <c r="M315" i="3"/>
  <c r="J315" i="3"/>
  <c r="D315" i="3"/>
  <c r="Q315" i="3" l="1"/>
  <c r="P315" i="3"/>
  <c r="C317" i="3"/>
  <c r="Y316" i="3"/>
  <c r="AA316" i="3"/>
  <c r="X316" i="3"/>
  <c r="K316" i="3"/>
  <c r="Z316" i="3"/>
  <c r="I316" i="3"/>
  <c r="F316" i="3"/>
  <c r="D316" i="3"/>
  <c r="J316" i="3"/>
  <c r="E316" i="3"/>
  <c r="W316" i="3"/>
  <c r="M316" i="3"/>
  <c r="L316" i="3"/>
  <c r="Q316" i="3" l="1"/>
  <c r="P316" i="3"/>
  <c r="C318" i="3"/>
  <c r="K317" i="3"/>
  <c r="Y317" i="3"/>
  <c r="X317" i="3"/>
  <c r="AA317" i="3"/>
  <c r="Z317" i="3"/>
  <c r="D317" i="3"/>
  <c r="I317" i="3"/>
  <c r="F317" i="3"/>
  <c r="W317" i="3"/>
  <c r="M317" i="3"/>
  <c r="E317" i="3"/>
  <c r="L317" i="3"/>
  <c r="J317" i="3"/>
  <c r="Q317" i="3" l="1"/>
  <c r="P317" i="3"/>
  <c r="C319" i="3"/>
  <c r="Y318" i="3"/>
  <c r="Z318" i="3"/>
  <c r="K318" i="3"/>
  <c r="AA318" i="3"/>
  <c r="X318" i="3"/>
  <c r="W318" i="3"/>
  <c r="D318" i="3"/>
  <c r="I318" i="3"/>
  <c r="M318" i="3"/>
  <c r="F318" i="3"/>
  <c r="E318" i="3"/>
  <c r="J318" i="3"/>
  <c r="L318" i="3"/>
  <c r="Q318" i="3" l="1"/>
  <c r="P318" i="3"/>
  <c r="C320" i="3"/>
  <c r="Y319" i="3"/>
  <c r="AA319" i="3"/>
  <c r="Z319" i="3"/>
  <c r="K319" i="3"/>
  <c r="X319" i="3"/>
  <c r="W319" i="3"/>
  <c r="D319" i="3"/>
  <c r="E319" i="3"/>
  <c r="J319" i="3"/>
  <c r="I319" i="3"/>
  <c r="L319" i="3"/>
  <c r="F319" i="3"/>
  <c r="M319" i="3"/>
  <c r="Q319" i="3" l="1"/>
  <c r="P319" i="3"/>
  <c r="C321" i="3"/>
  <c r="Y320" i="3"/>
  <c r="Z320" i="3"/>
  <c r="AA320" i="3"/>
  <c r="X320" i="3"/>
  <c r="K320" i="3"/>
  <c r="W320" i="3"/>
  <c r="I320" i="3"/>
  <c r="D320" i="3"/>
  <c r="E320" i="3"/>
  <c r="F320" i="3"/>
  <c r="L320" i="3"/>
  <c r="M320" i="3"/>
  <c r="J320" i="3"/>
  <c r="Q320" i="3" l="1"/>
  <c r="P320" i="3"/>
  <c r="C322" i="3"/>
  <c r="K321" i="3"/>
  <c r="Y321" i="3"/>
  <c r="AA321" i="3"/>
  <c r="Z321" i="3"/>
  <c r="X321" i="3"/>
  <c r="W321" i="3"/>
  <c r="D321" i="3"/>
  <c r="L321" i="3"/>
  <c r="I321" i="3"/>
  <c r="J321" i="3"/>
  <c r="E321" i="3"/>
  <c r="M321" i="3"/>
  <c r="F321" i="3"/>
  <c r="Q321" i="3" l="1"/>
  <c r="P321" i="3"/>
  <c r="C323" i="3"/>
  <c r="Y322" i="3"/>
  <c r="K322" i="3"/>
  <c r="AA322" i="3"/>
  <c r="X322" i="3"/>
  <c r="Z322" i="3"/>
  <c r="W322" i="3"/>
  <c r="I322" i="3"/>
  <c r="J322" i="3"/>
  <c r="L322" i="3"/>
  <c r="E322" i="3"/>
  <c r="F322" i="3"/>
  <c r="D322" i="3"/>
  <c r="M322" i="3"/>
  <c r="C324" i="3" l="1"/>
  <c r="X323" i="3"/>
  <c r="AA323" i="3"/>
  <c r="Y323" i="3"/>
  <c r="Z323" i="3"/>
  <c r="K323" i="3"/>
  <c r="D323" i="3"/>
  <c r="L323" i="3"/>
  <c r="I323" i="3"/>
  <c r="M323" i="3"/>
  <c r="W323" i="3"/>
  <c r="J323" i="3"/>
  <c r="E323" i="3"/>
  <c r="F323" i="3"/>
  <c r="Q322" i="3"/>
  <c r="P322" i="3"/>
  <c r="Q323" i="3" l="1"/>
  <c r="P323" i="3"/>
  <c r="C325" i="3"/>
  <c r="Y324" i="3"/>
  <c r="K324" i="3"/>
  <c r="AA324" i="3"/>
  <c r="Z324" i="3"/>
  <c r="X324" i="3"/>
  <c r="I324" i="3"/>
  <c r="W324" i="3"/>
  <c r="D324" i="3"/>
  <c r="E324" i="3"/>
  <c r="M324" i="3"/>
  <c r="F324" i="3"/>
  <c r="L324" i="3"/>
  <c r="J324" i="3"/>
  <c r="Q324" i="3" l="1"/>
  <c r="P324" i="3"/>
  <c r="C326" i="3"/>
  <c r="Y325" i="3"/>
  <c r="K325" i="3"/>
  <c r="X325" i="3"/>
  <c r="Z325" i="3"/>
  <c r="AA325" i="3"/>
  <c r="D325" i="3"/>
  <c r="I325" i="3"/>
  <c r="W325" i="3"/>
  <c r="E325" i="3"/>
  <c r="J325" i="3"/>
  <c r="F325" i="3"/>
  <c r="M325" i="3"/>
  <c r="L325" i="3"/>
  <c r="C327" i="3" l="1"/>
  <c r="K326" i="3"/>
  <c r="Y326" i="3"/>
  <c r="AA326" i="3"/>
  <c r="X326" i="3"/>
  <c r="Z326" i="3"/>
  <c r="W326" i="3"/>
  <c r="M326" i="3"/>
  <c r="E326" i="3"/>
  <c r="I326" i="3"/>
  <c r="D326" i="3"/>
  <c r="J326" i="3"/>
  <c r="F326" i="3"/>
  <c r="L326" i="3"/>
  <c r="Q325" i="3"/>
  <c r="P325" i="3"/>
  <c r="Q326" i="3" l="1"/>
  <c r="P326" i="3"/>
  <c r="C328" i="3"/>
  <c r="Y327" i="3"/>
  <c r="K327" i="3"/>
  <c r="AA327" i="3"/>
  <c r="Z327" i="3"/>
  <c r="X327" i="3"/>
  <c r="F327" i="3"/>
  <c r="J327" i="3"/>
  <c r="L327" i="3"/>
  <c r="D327" i="3"/>
  <c r="I327" i="3"/>
  <c r="E327" i="3"/>
  <c r="M327" i="3"/>
  <c r="W327" i="3"/>
  <c r="Q327" i="3" l="1"/>
  <c r="P327" i="3"/>
  <c r="C329" i="3"/>
  <c r="Y328" i="3"/>
  <c r="X328" i="3"/>
  <c r="AA328" i="3"/>
  <c r="Z328" i="3"/>
  <c r="K328" i="3"/>
  <c r="W328" i="3"/>
  <c r="I328" i="3"/>
  <c r="D328" i="3"/>
  <c r="M328" i="3"/>
  <c r="L328" i="3"/>
  <c r="J328" i="3"/>
  <c r="E328" i="3"/>
  <c r="F328" i="3"/>
  <c r="Q328" i="3" l="1"/>
  <c r="P328" i="3"/>
  <c r="C330" i="3"/>
  <c r="Y329" i="3"/>
  <c r="Z329" i="3"/>
  <c r="X329" i="3"/>
  <c r="K329" i="3"/>
  <c r="AA329" i="3"/>
  <c r="I329" i="3"/>
  <c r="D329" i="3"/>
  <c r="W329" i="3"/>
  <c r="L329" i="3"/>
  <c r="E329" i="3"/>
  <c r="J329" i="3"/>
  <c r="F329" i="3"/>
  <c r="M329" i="3"/>
  <c r="Q329" i="3" l="1"/>
  <c r="P329" i="3"/>
  <c r="C331" i="3"/>
  <c r="X330" i="3"/>
  <c r="K330" i="3"/>
  <c r="Y330" i="3"/>
  <c r="Z330" i="3"/>
  <c r="AA330" i="3"/>
  <c r="W330" i="3"/>
  <c r="E330" i="3"/>
  <c r="D330" i="3"/>
  <c r="L330" i="3"/>
  <c r="F330" i="3"/>
  <c r="M330" i="3"/>
  <c r="J330" i="3"/>
  <c r="I330" i="3"/>
  <c r="C332" i="3" l="1"/>
  <c r="K331" i="3"/>
  <c r="Y331" i="3"/>
  <c r="X331" i="3"/>
  <c r="AA331" i="3"/>
  <c r="Z331" i="3"/>
  <c r="J331" i="3"/>
  <c r="D331" i="3"/>
  <c r="W331" i="3"/>
  <c r="L331" i="3"/>
  <c r="I331" i="3"/>
  <c r="E331" i="3"/>
  <c r="M331" i="3"/>
  <c r="F331" i="3"/>
  <c r="Q330" i="3"/>
  <c r="P330" i="3"/>
  <c r="Q331" i="3" l="1"/>
  <c r="P331" i="3"/>
  <c r="C333" i="3"/>
  <c r="Y332" i="3"/>
  <c r="K332" i="3"/>
  <c r="Z332" i="3"/>
  <c r="AA332" i="3"/>
  <c r="X332" i="3"/>
  <c r="D332" i="3"/>
  <c r="I332" i="3"/>
  <c r="W332" i="3"/>
  <c r="L332" i="3"/>
  <c r="M332" i="3"/>
  <c r="F332" i="3"/>
  <c r="E332" i="3"/>
  <c r="J332" i="3"/>
  <c r="Q332" i="3" l="1"/>
  <c r="P332" i="3"/>
  <c r="C334" i="3"/>
  <c r="Y333" i="3"/>
  <c r="Z333" i="3"/>
  <c r="AA333" i="3"/>
  <c r="K333" i="3"/>
  <c r="X333" i="3"/>
  <c r="I333" i="3"/>
  <c r="W333" i="3"/>
  <c r="E333" i="3"/>
  <c r="F333" i="3"/>
  <c r="D333" i="3"/>
  <c r="L333" i="3"/>
  <c r="J333" i="3"/>
  <c r="M333" i="3"/>
  <c r="Q333" i="3" l="1"/>
  <c r="P333" i="3"/>
  <c r="C335" i="3"/>
  <c r="AA334" i="3"/>
  <c r="Y334" i="3"/>
  <c r="X334" i="3"/>
  <c r="K334" i="3"/>
  <c r="Z334" i="3"/>
  <c r="L334" i="3"/>
  <c r="D334" i="3"/>
  <c r="J334" i="3"/>
  <c r="W334" i="3"/>
  <c r="I334" i="3"/>
  <c r="F334" i="3"/>
  <c r="E334" i="3"/>
  <c r="M334" i="3"/>
  <c r="Q334" i="3" l="1"/>
  <c r="P334" i="3"/>
  <c r="C336" i="3"/>
  <c r="Y335" i="3"/>
  <c r="Z335" i="3"/>
  <c r="X335" i="3"/>
  <c r="K335" i="3"/>
  <c r="AA335" i="3"/>
  <c r="I335" i="3"/>
  <c r="W335" i="3"/>
  <c r="J335" i="3"/>
  <c r="D335" i="3"/>
  <c r="L335" i="3"/>
  <c r="M335" i="3"/>
  <c r="E335" i="3"/>
  <c r="F335" i="3"/>
  <c r="Q335" i="3" l="1"/>
  <c r="P335" i="3"/>
  <c r="C337" i="3"/>
  <c r="K336" i="3"/>
  <c r="Y336" i="3"/>
  <c r="X336" i="3"/>
  <c r="Z336" i="3"/>
  <c r="AA336" i="3"/>
  <c r="J336" i="3"/>
  <c r="E336" i="3"/>
  <c r="W336" i="3"/>
  <c r="L336" i="3"/>
  <c r="M336" i="3"/>
  <c r="I336" i="3"/>
  <c r="D336" i="3"/>
  <c r="F336" i="3"/>
  <c r="Q336" i="3" l="1"/>
  <c r="P336" i="3"/>
  <c r="C338" i="3"/>
  <c r="K337" i="3"/>
  <c r="Y337" i="3"/>
  <c r="Z337" i="3"/>
  <c r="AA337" i="3"/>
  <c r="X337" i="3"/>
  <c r="J337" i="3"/>
  <c r="M337" i="3"/>
  <c r="D337" i="3"/>
  <c r="E337" i="3"/>
  <c r="I337" i="3"/>
  <c r="F337" i="3"/>
  <c r="L337" i="3"/>
  <c r="W337" i="3"/>
  <c r="Q337" i="3" l="1"/>
  <c r="P337" i="3"/>
  <c r="C339" i="3"/>
  <c r="K338" i="3"/>
  <c r="Z338" i="3"/>
  <c r="X338" i="3"/>
  <c r="Y338" i="3"/>
  <c r="AA338" i="3"/>
  <c r="J338" i="3"/>
  <c r="W338" i="3"/>
  <c r="F338" i="3"/>
  <c r="I338" i="3"/>
  <c r="D338" i="3"/>
  <c r="L338" i="3"/>
  <c r="M338" i="3"/>
  <c r="E338" i="3"/>
  <c r="Q338" i="3" l="1"/>
  <c r="P338" i="3"/>
  <c r="C340" i="3"/>
  <c r="K339" i="3"/>
  <c r="Y339" i="3"/>
  <c r="AA339" i="3"/>
  <c r="X339" i="3"/>
  <c r="Z339" i="3"/>
  <c r="D339" i="3"/>
  <c r="J339" i="3"/>
  <c r="W339" i="3"/>
  <c r="I339" i="3"/>
  <c r="E339" i="3"/>
  <c r="F339" i="3"/>
  <c r="M339" i="3"/>
  <c r="L339" i="3"/>
  <c r="Q339" i="3" l="1"/>
  <c r="P339" i="3"/>
  <c r="C341" i="3"/>
  <c r="Y340" i="3"/>
  <c r="K340" i="3"/>
  <c r="X340" i="3"/>
  <c r="Z340" i="3"/>
  <c r="AA340" i="3"/>
  <c r="D340" i="3"/>
  <c r="M340" i="3"/>
  <c r="I340" i="3"/>
  <c r="J340" i="3"/>
  <c r="F340" i="3"/>
  <c r="L340" i="3"/>
  <c r="W340" i="3"/>
  <c r="E340" i="3"/>
  <c r="Q340" i="3" l="1"/>
  <c r="P340" i="3"/>
  <c r="C342" i="3"/>
  <c r="Y341" i="3"/>
  <c r="K341" i="3"/>
  <c r="X341" i="3"/>
  <c r="AA341" i="3"/>
  <c r="Z341" i="3"/>
  <c r="I341" i="3"/>
  <c r="D341" i="3"/>
  <c r="M341" i="3"/>
  <c r="W341" i="3"/>
  <c r="J341" i="3"/>
  <c r="L341" i="3"/>
  <c r="E341" i="3"/>
  <c r="F341" i="3"/>
  <c r="Q341" i="3" l="1"/>
  <c r="P341" i="3"/>
  <c r="C343" i="3"/>
  <c r="K342" i="3"/>
  <c r="X342" i="3"/>
  <c r="Y342" i="3"/>
  <c r="AA342" i="3"/>
  <c r="Z342" i="3"/>
  <c r="J342" i="3"/>
  <c r="W342" i="3"/>
  <c r="I342" i="3"/>
  <c r="F342" i="3"/>
  <c r="D342" i="3"/>
  <c r="E342" i="3"/>
  <c r="L342" i="3"/>
  <c r="M342" i="3"/>
  <c r="Q342" i="3" l="1"/>
  <c r="P342" i="3"/>
  <c r="C344" i="3"/>
  <c r="K343" i="3"/>
  <c r="X343" i="3"/>
  <c r="Z343" i="3"/>
  <c r="Y343" i="3"/>
  <c r="AA343" i="3"/>
  <c r="M343" i="3"/>
  <c r="E343" i="3"/>
  <c r="I343" i="3"/>
  <c r="W343" i="3"/>
  <c r="L343" i="3"/>
  <c r="D343" i="3"/>
  <c r="J343" i="3"/>
  <c r="F343" i="3"/>
  <c r="Q343" i="3" l="1"/>
  <c r="P343" i="3"/>
  <c r="C345" i="3"/>
  <c r="Y344" i="3"/>
  <c r="AA344" i="3"/>
  <c r="Z344" i="3"/>
  <c r="K344" i="3"/>
  <c r="X344" i="3"/>
  <c r="I344" i="3"/>
  <c r="W344" i="3"/>
  <c r="J344" i="3"/>
  <c r="L344" i="3"/>
  <c r="M344" i="3"/>
  <c r="E344" i="3"/>
  <c r="F344" i="3"/>
  <c r="D344" i="3"/>
  <c r="Q344" i="3" l="1"/>
  <c r="P344" i="3"/>
  <c r="C346" i="3"/>
  <c r="Z345" i="3"/>
  <c r="Y345" i="3"/>
  <c r="K345" i="3"/>
  <c r="AA345" i="3"/>
  <c r="X345" i="3"/>
  <c r="W345" i="3"/>
  <c r="D345" i="3"/>
  <c r="I345" i="3"/>
  <c r="E345" i="3"/>
  <c r="J345" i="3"/>
  <c r="M345" i="3"/>
  <c r="F345" i="3"/>
  <c r="L345" i="3"/>
  <c r="Q345" i="3" l="1"/>
  <c r="P345" i="3"/>
  <c r="C347" i="3"/>
  <c r="K346" i="3"/>
  <c r="X346" i="3"/>
  <c r="AA346" i="3"/>
  <c r="Y346" i="3"/>
  <c r="Z346" i="3"/>
  <c r="J346" i="3"/>
  <c r="F346" i="3"/>
  <c r="W346" i="3"/>
  <c r="M346" i="3"/>
  <c r="L346" i="3"/>
  <c r="D346" i="3"/>
  <c r="I346" i="3"/>
  <c r="E346" i="3"/>
  <c r="Q346" i="3" l="1"/>
  <c r="P346" i="3"/>
  <c r="C348" i="3"/>
  <c r="Y347" i="3"/>
  <c r="K347" i="3"/>
  <c r="X347" i="3"/>
  <c r="AA347" i="3"/>
  <c r="Z347" i="3"/>
  <c r="M347" i="3"/>
  <c r="D347" i="3"/>
  <c r="I347" i="3"/>
  <c r="J347" i="3"/>
  <c r="E347" i="3"/>
  <c r="W347" i="3"/>
  <c r="F347" i="3"/>
  <c r="L347" i="3"/>
  <c r="Q347" i="3" l="1"/>
  <c r="P347" i="3"/>
  <c r="C349" i="3"/>
  <c r="K348" i="3"/>
  <c r="AA348" i="3"/>
  <c r="Y348" i="3"/>
  <c r="X348" i="3"/>
  <c r="Z348" i="3"/>
  <c r="I348" i="3"/>
  <c r="J348" i="3"/>
  <c r="W348" i="3"/>
  <c r="D348" i="3"/>
  <c r="F348" i="3"/>
  <c r="M348" i="3"/>
  <c r="L348" i="3"/>
  <c r="E348" i="3"/>
  <c r="Q348" i="3" l="1"/>
  <c r="P348" i="3"/>
  <c r="C350" i="3"/>
  <c r="Z349" i="3"/>
  <c r="Y349" i="3"/>
  <c r="K349" i="3"/>
  <c r="AA349" i="3"/>
  <c r="X349" i="3"/>
  <c r="I349" i="3"/>
  <c r="M349" i="3"/>
  <c r="D349" i="3"/>
  <c r="E349" i="3"/>
  <c r="W349" i="3"/>
  <c r="L349" i="3"/>
  <c r="F349" i="3"/>
  <c r="J349" i="3"/>
  <c r="Q349" i="3" l="1"/>
  <c r="P349" i="3"/>
  <c r="C351" i="3"/>
  <c r="X350" i="3"/>
  <c r="Z350" i="3"/>
  <c r="K350" i="3"/>
  <c r="Y350" i="3"/>
  <c r="AA350" i="3"/>
  <c r="W350" i="3"/>
  <c r="F350" i="3"/>
  <c r="L350" i="3"/>
  <c r="M350" i="3"/>
  <c r="J350" i="3"/>
  <c r="I350" i="3"/>
  <c r="D350" i="3"/>
  <c r="E350" i="3"/>
  <c r="Q350" i="3" l="1"/>
  <c r="P350" i="3"/>
  <c r="C352" i="3"/>
  <c r="Y351" i="3"/>
  <c r="AA351" i="3"/>
  <c r="Z351" i="3"/>
  <c r="K351" i="3"/>
  <c r="X351" i="3"/>
  <c r="D351" i="3"/>
  <c r="J351" i="3"/>
  <c r="I351" i="3"/>
  <c r="W351" i="3"/>
  <c r="M351" i="3"/>
  <c r="F351" i="3"/>
  <c r="L351" i="3"/>
  <c r="E351" i="3"/>
  <c r="Q351" i="3" l="1"/>
  <c r="P351" i="3"/>
  <c r="C353" i="3"/>
  <c r="X352" i="3"/>
  <c r="Y352" i="3"/>
  <c r="K352" i="3"/>
  <c r="AA352" i="3"/>
  <c r="Z352" i="3"/>
  <c r="I352" i="3"/>
  <c r="W352" i="3"/>
  <c r="J352" i="3"/>
  <c r="M352" i="3"/>
  <c r="E352" i="3"/>
  <c r="F352" i="3"/>
  <c r="D352" i="3"/>
  <c r="L352" i="3"/>
  <c r="Q352" i="3" l="1"/>
  <c r="P352" i="3"/>
  <c r="C354" i="3"/>
  <c r="Y353" i="3"/>
  <c r="K353" i="3"/>
  <c r="AA353" i="3"/>
  <c r="Z353" i="3"/>
  <c r="X353" i="3"/>
  <c r="M353" i="3"/>
  <c r="J353" i="3"/>
  <c r="I353" i="3"/>
  <c r="E353" i="3"/>
  <c r="W353" i="3"/>
  <c r="D353" i="3"/>
  <c r="F353" i="3"/>
  <c r="L353" i="3"/>
  <c r="Q353" i="3" l="1"/>
  <c r="P353" i="3"/>
  <c r="C355" i="3"/>
  <c r="Y354" i="3"/>
  <c r="Z354" i="3"/>
  <c r="AA354" i="3"/>
  <c r="K354" i="3"/>
  <c r="X354" i="3"/>
  <c r="D354" i="3"/>
  <c r="J354" i="3"/>
  <c r="F354" i="3"/>
  <c r="L354" i="3"/>
  <c r="E354" i="3"/>
  <c r="W354" i="3"/>
  <c r="I354" i="3"/>
  <c r="M354" i="3"/>
  <c r="Q354" i="3" l="1"/>
  <c r="P354" i="3"/>
  <c r="C356" i="3"/>
  <c r="K355" i="3"/>
  <c r="Z355" i="3"/>
  <c r="AA355" i="3"/>
  <c r="Y355" i="3"/>
  <c r="X355" i="3"/>
  <c r="D355" i="3"/>
  <c r="W355" i="3"/>
  <c r="I355" i="3"/>
  <c r="J355" i="3"/>
  <c r="F355" i="3"/>
  <c r="E355" i="3"/>
  <c r="M355" i="3"/>
  <c r="L355" i="3"/>
  <c r="Q355" i="3" l="1"/>
  <c r="P355" i="3"/>
  <c r="C357" i="3"/>
  <c r="K356" i="3"/>
  <c r="Y356" i="3"/>
  <c r="Z356" i="3"/>
  <c r="AA356" i="3"/>
  <c r="X356" i="3"/>
  <c r="F356" i="3"/>
  <c r="W356" i="3"/>
  <c r="J356" i="3"/>
  <c r="L356" i="3"/>
  <c r="M356" i="3"/>
  <c r="I356" i="3"/>
  <c r="D356" i="3"/>
  <c r="E356" i="3"/>
  <c r="Q356" i="3" l="1"/>
  <c r="P356" i="3"/>
  <c r="C358" i="3"/>
  <c r="Z357" i="3"/>
  <c r="Y357" i="3"/>
  <c r="X357" i="3"/>
  <c r="K357" i="3"/>
  <c r="AA357" i="3"/>
  <c r="W357" i="3"/>
  <c r="I357" i="3"/>
  <c r="J357" i="3"/>
  <c r="D357" i="3"/>
  <c r="E357" i="3"/>
  <c r="M357" i="3"/>
  <c r="L357" i="3"/>
  <c r="F357" i="3"/>
  <c r="Q357" i="3" l="1"/>
  <c r="P357" i="3"/>
  <c r="C359" i="3"/>
  <c r="K358" i="3"/>
  <c r="Y358" i="3"/>
  <c r="X358" i="3"/>
  <c r="Z358" i="3"/>
  <c r="AA358" i="3"/>
  <c r="M358" i="3"/>
  <c r="W358" i="3"/>
  <c r="E358" i="3"/>
  <c r="D358" i="3"/>
  <c r="F358" i="3"/>
  <c r="L358" i="3"/>
  <c r="J358" i="3"/>
  <c r="I358" i="3"/>
  <c r="Q358" i="3" l="1"/>
  <c r="P358" i="3"/>
  <c r="C360" i="3"/>
  <c r="Y359" i="3"/>
  <c r="K359" i="3"/>
  <c r="X359" i="3"/>
  <c r="Z359" i="3"/>
  <c r="AA359" i="3"/>
  <c r="J359" i="3"/>
  <c r="I359" i="3"/>
  <c r="M359" i="3"/>
  <c r="F359" i="3"/>
  <c r="D359" i="3"/>
  <c r="E359" i="3"/>
  <c r="W359" i="3"/>
  <c r="L359" i="3"/>
  <c r="Q359" i="3" l="1"/>
  <c r="P359" i="3"/>
  <c r="C361" i="3"/>
  <c r="X360" i="3"/>
  <c r="Y360" i="3"/>
  <c r="AA360" i="3"/>
  <c r="K360" i="3"/>
  <c r="Z360" i="3"/>
  <c r="M360" i="3"/>
  <c r="I360" i="3"/>
  <c r="F360" i="3"/>
  <c r="D360" i="3"/>
  <c r="W360" i="3"/>
  <c r="J360" i="3"/>
  <c r="E360" i="3"/>
  <c r="L360" i="3"/>
  <c r="Q360" i="3" l="1"/>
  <c r="P360" i="3"/>
  <c r="C362" i="3"/>
  <c r="Y361" i="3"/>
  <c r="X361" i="3"/>
  <c r="Z361" i="3"/>
  <c r="K361" i="3"/>
  <c r="AA361" i="3"/>
  <c r="D361" i="3"/>
  <c r="I361" i="3"/>
  <c r="M361" i="3"/>
  <c r="J361" i="3"/>
  <c r="W361" i="3"/>
  <c r="E361" i="3"/>
  <c r="F361" i="3"/>
  <c r="L361" i="3"/>
  <c r="Q361" i="3" l="1"/>
  <c r="P361" i="3"/>
  <c r="C363" i="3"/>
  <c r="K362" i="3"/>
  <c r="Y362" i="3"/>
  <c r="AA362" i="3"/>
  <c r="Z362" i="3"/>
  <c r="X362" i="3"/>
  <c r="E362" i="3"/>
  <c r="J362" i="3"/>
  <c r="D362" i="3"/>
  <c r="I362" i="3"/>
  <c r="F362" i="3"/>
  <c r="W362" i="3"/>
  <c r="L362" i="3"/>
  <c r="M362" i="3"/>
  <c r="Q362" i="3" l="1"/>
  <c r="P362" i="3"/>
  <c r="C364" i="3"/>
  <c r="K363" i="3"/>
  <c r="Y363" i="3"/>
  <c r="X363" i="3"/>
  <c r="AA363" i="3"/>
  <c r="Z363" i="3"/>
  <c r="D363" i="3"/>
  <c r="J363" i="3"/>
  <c r="E363" i="3"/>
  <c r="L363" i="3"/>
  <c r="M363" i="3"/>
  <c r="I363" i="3"/>
  <c r="W363" i="3"/>
  <c r="F363" i="3"/>
  <c r="Q363" i="3" l="1"/>
  <c r="P363" i="3"/>
  <c r="C365" i="3"/>
  <c r="Y364" i="3"/>
  <c r="K364" i="3"/>
  <c r="Z364" i="3"/>
  <c r="X364" i="3"/>
  <c r="AA364" i="3"/>
  <c r="E364" i="3"/>
  <c r="W364" i="3"/>
  <c r="M364" i="3"/>
  <c r="L364" i="3"/>
  <c r="D364" i="3"/>
  <c r="J364" i="3"/>
  <c r="I364" i="3"/>
  <c r="F364" i="3"/>
  <c r="Q364" i="3" l="1"/>
  <c r="P364" i="3"/>
  <c r="C366" i="3"/>
  <c r="K365" i="3"/>
  <c r="Y365" i="3"/>
  <c r="AA365" i="3"/>
  <c r="Z365" i="3"/>
  <c r="X365" i="3"/>
  <c r="I365" i="3"/>
  <c r="D365" i="3"/>
  <c r="W365" i="3"/>
  <c r="M365" i="3"/>
  <c r="L365" i="3"/>
  <c r="F365" i="3"/>
  <c r="J365" i="3"/>
  <c r="E365" i="3"/>
  <c r="Q365" i="3" l="1"/>
  <c r="P365" i="3"/>
  <c r="C367" i="3"/>
  <c r="K366" i="3"/>
  <c r="X366" i="3"/>
  <c r="Z366" i="3"/>
  <c r="Y366" i="3"/>
  <c r="AA366" i="3"/>
  <c r="F366" i="3"/>
  <c r="D366" i="3"/>
  <c r="I366" i="3"/>
  <c r="W366" i="3"/>
  <c r="J366" i="3"/>
  <c r="E366" i="3"/>
  <c r="M366" i="3"/>
  <c r="L366" i="3"/>
  <c r="Q366" i="3" l="1"/>
  <c r="P366" i="3"/>
  <c r="C368" i="3"/>
  <c r="K367" i="3"/>
  <c r="Y367" i="3"/>
  <c r="AA367" i="3"/>
  <c r="Z367" i="3"/>
  <c r="X367" i="3"/>
  <c r="I367" i="3"/>
  <c r="W367" i="3"/>
  <c r="D367" i="3"/>
  <c r="F367" i="3"/>
  <c r="L367" i="3"/>
  <c r="E367" i="3"/>
  <c r="M367" i="3"/>
  <c r="J367" i="3"/>
  <c r="Q367" i="3" l="1"/>
  <c r="P367" i="3"/>
  <c r="C369" i="3"/>
  <c r="AA368" i="3"/>
  <c r="Y368" i="3"/>
  <c r="X368" i="3"/>
  <c r="K368" i="3"/>
  <c r="Z368" i="3"/>
  <c r="F368" i="3"/>
  <c r="M368" i="3"/>
  <c r="D368" i="3"/>
  <c r="W368" i="3"/>
  <c r="I368" i="3"/>
  <c r="E368" i="3"/>
  <c r="J368" i="3"/>
  <c r="L368" i="3"/>
  <c r="Q368" i="3" l="1"/>
  <c r="P368" i="3"/>
  <c r="C370" i="3"/>
  <c r="K369" i="3"/>
  <c r="Y369" i="3"/>
  <c r="AA369" i="3"/>
  <c r="Z369" i="3"/>
  <c r="X369" i="3"/>
  <c r="I369" i="3"/>
  <c r="D369" i="3"/>
  <c r="L369" i="3"/>
  <c r="M369" i="3"/>
  <c r="J369" i="3"/>
  <c r="W369" i="3"/>
  <c r="F369" i="3"/>
  <c r="E369" i="3"/>
  <c r="Q369" i="3" l="1"/>
  <c r="P369" i="3"/>
  <c r="C371" i="3"/>
  <c r="K370" i="3"/>
  <c r="Y370" i="3"/>
  <c r="Z370" i="3"/>
  <c r="X370" i="3"/>
  <c r="AA370" i="3"/>
  <c r="I370" i="3"/>
  <c r="W370" i="3"/>
  <c r="F370" i="3"/>
  <c r="L370" i="3"/>
  <c r="E370" i="3"/>
  <c r="J370" i="3"/>
  <c r="D370" i="3"/>
  <c r="M370" i="3"/>
  <c r="Q370" i="3" l="1"/>
  <c r="P370" i="3"/>
  <c r="C372" i="3"/>
  <c r="K371" i="3"/>
  <c r="Z371" i="3"/>
  <c r="X371" i="3"/>
  <c r="Y371" i="3"/>
  <c r="AA371" i="3"/>
  <c r="W371" i="3"/>
  <c r="I371" i="3"/>
  <c r="M371" i="3"/>
  <c r="J371" i="3"/>
  <c r="D371" i="3"/>
  <c r="L371" i="3"/>
  <c r="F371" i="3"/>
  <c r="E371" i="3"/>
  <c r="Q371" i="3" l="1"/>
  <c r="P371" i="3"/>
  <c r="C373" i="3"/>
  <c r="Y372" i="3"/>
  <c r="AA372" i="3"/>
  <c r="K372" i="3"/>
  <c r="Z372" i="3"/>
  <c r="X372" i="3"/>
  <c r="W372" i="3"/>
  <c r="J372" i="3"/>
  <c r="D372" i="3"/>
  <c r="I372" i="3"/>
  <c r="L372" i="3"/>
  <c r="M372" i="3"/>
  <c r="F372" i="3"/>
  <c r="E372" i="3"/>
  <c r="Q372" i="3" l="1"/>
  <c r="P372" i="3"/>
  <c r="C374" i="3"/>
  <c r="Y373" i="3"/>
  <c r="X373" i="3"/>
  <c r="Z373" i="3"/>
  <c r="K373" i="3"/>
  <c r="AA373" i="3"/>
  <c r="F373" i="3"/>
  <c r="I373" i="3"/>
  <c r="D373" i="3"/>
  <c r="J373" i="3"/>
  <c r="W373" i="3"/>
  <c r="L373" i="3"/>
  <c r="E373" i="3"/>
  <c r="M373" i="3"/>
  <c r="Q373" i="3" l="1"/>
  <c r="P373" i="3"/>
  <c r="C375" i="3"/>
  <c r="Y374" i="3"/>
  <c r="K374" i="3"/>
  <c r="X374" i="3"/>
  <c r="Z374" i="3"/>
  <c r="AA374" i="3"/>
  <c r="M374" i="3"/>
  <c r="W374" i="3"/>
  <c r="J374" i="3"/>
  <c r="D374" i="3"/>
  <c r="I374" i="3"/>
  <c r="L374" i="3"/>
  <c r="F374" i="3"/>
  <c r="E374" i="3"/>
  <c r="Q374" i="3" l="1"/>
  <c r="P374" i="3"/>
  <c r="C376" i="3"/>
  <c r="Y375" i="3"/>
  <c r="K375" i="3"/>
  <c r="Z375" i="3"/>
  <c r="X375" i="3"/>
  <c r="AA375" i="3"/>
  <c r="M375" i="3"/>
  <c r="F375" i="3"/>
  <c r="J375" i="3"/>
  <c r="I375" i="3"/>
  <c r="L375" i="3"/>
  <c r="D375" i="3"/>
  <c r="W375" i="3"/>
  <c r="E375" i="3"/>
  <c r="Q375" i="3" l="1"/>
  <c r="P375" i="3"/>
  <c r="C377" i="3"/>
  <c r="K376" i="3"/>
  <c r="Y376" i="3"/>
  <c r="Z376" i="3"/>
  <c r="X376" i="3"/>
  <c r="AA376" i="3"/>
  <c r="I376" i="3"/>
  <c r="W376" i="3"/>
  <c r="J376" i="3"/>
  <c r="M376" i="3"/>
  <c r="D376" i="3"/>
  <c r="L376" i="3"/>
  <c r="E376" i="3"/>
  <c r="F376" i="3"/>
  <c r="Q376" i="3" l="1"/>
  <c r="P376" i="3"/>
  <c r="C378" i="3"/>
  <c r="Y377" i="3"/>
  <c r="K377" i="3"/>
  <c r="Z377" i="3"/>
  <c r="X377" i="3"/>
  <c r="AA377" i="3"/>
  <c r="L377" i="3"/>
  <c r="I377" i="3"/>
  <c r="M377" i="3"/>
  <c r="W377" i="3"/>
  <c r="E377" i="3"/>
  <c r="D377" i="3"/>
  <c r="F377" i="3"/>
  <c r="J377" i="3"/>
  <c r="Q377" i="3" l="1"/>
  <c r="P377" i="3"/>
  <c r="C379" i="3"/>
  <c r="Z378" i="3"/>
  <c r="Y378" i="3"/>
  <c r="K378" i="3"/>
  <c r="AA378" i="3"/>
  <c r="X378" i="3"/>
  <c r="M378" i="3"/>
  <c r="D378" i="3"/>
  <c r="W378" i="3"/>
  <c r="E378" i="3"/>
  <c r="I378" i="3"/>
  <c r="J378" i="3"/>
  <c r="F378" i="3"/>
  <c r="L378" i="3"/>
  <c r="Q378" i="3" l="1"/>
  <c r="P378" i="3"/>
  <c r="C380" i="3"/>
  <c r="Y379" i="3"/>
  <c r="X379" i="3"/>
  <c r="AA379" i="3"/>
  <c r="K379" i="3"/>
  <c r="Z379" i="3"/>
  <c r="D379" i="3"/>
  <c r="I379" i="3"/>
  <c r="L379" i="3"/>
  <c r="J379" i="3"/>
  <c r="W379" i="3"/>
  <c r="F379" i="3"/>
  <c r="M379" i="3"/>
  <c r="E379" i="3"/>
  <c r="Q379" i="3" l="1"/>
  <c r="P379" i="3"/>
  <c r="C381" i="3"/>
  <c r="K380" i="3"/>
  <c r="Z380" i="3"/>
  <c r="Y380" i="3"/>
  <c r="AA380" i="3"/>
  <c r="X380" i="3"/>
  <c r="J380" i="3"/>
  <c r="M380" i="3"/>
  <c r="D380" i="3"/>
  <c r="I380" i="3"/>
  <c r="W380" i="3"/>
  <c r="E380" i="3"/>
  <c r="L380" i="3"/>
  <c r="F380" i="3"/>
  <c r="Q380" i="3" l="1"/>
  <c r="P380" i="3"/>
  <c r="C382" i="3"/>
  <c r="Z381" i="3"/>
  <c r="Y381" i="3"/>
  <c r="X381" i="3"/>
  <c r="K381" i="3"/>
  <c r="AA381" i="3"/>
  <c r="L381" i="3"/>
  <c r="I381" i="3"/>
  <c r="J381" i="3"/>
  <c r="W381" i="3"/>
  <c r="D381" i="3"/>
  <c r="F381" i="3"/>
  <c r="M381" i="3"/>
  <c r="E381" i="3"/>
  <c r="Q381" i="3" l="1"/>
  <c r="P381" i="3"/>
  <c r="C383" i="3"/>
  <c r="Y382" i="3"/>
  <c r="K382" i="3"/>
  <c r="Z382" i="3"/>
  <c r="AA382" i="3"/>
  <c r="X382" i="3"/>
  <c r="D382" i="3"/>
  <c r="I382" i="3"/>
  <c r="F382" i="3"/>
  <c r="W382" i="3"/>
  <c r="E382" i="3"/>
  <c r="L382" i="3"/>
  <c r="J382" i="3"/>
  <c r="M382" i="3"/>
  <c r="C384" i="3" l="1"/>
  <c r="K383" i="3"/>
  <c r="AA383" i="3"/>
  <c r="X383" i="3"/>
  <c r="Y383" i="3"/>
  <c r="Z383" i="3"/>
  <c r="D383" i="3"/>
  <c r="W383" i="3"/>
  <c r="I383" i="3"/>
  <c r="M383" i="3"/>
  <c r="L383" i="3"/>
  <c r="E383" i="3"/>
  <c r="J383" i="3"/>
  <c r="F383" i="3"/>
  <c r="Q382" i="3"/>
  <c r="P382" i="3"/>
  <c r="Q383" i="3" l="1"/>
  <c r="P383" i="3"/>
  <c r="C385" i="3"/>
  <c r="K384" i="3"/>
  <c r="Y384" i="3"/>
  <c r="Z384" i="3"/>
  <c r="AA384" i="3"/>
  <c r="X384" i="3"/>
  <c r="F384" i="3"/>
  <c r="I384" i="3"/>
  <c r="E384" i="3"/>
  <c r="D384" i="3"/>
  <c r="W384" i="3"/>
  <c r="M384" i="3"/>
  <c r="L384" i="3"/>
  <c r="J384" i="3"/>
  <c r="Q384" i="3" l="1"/>
  <c r="P384" i="3"/>
  <c r="C386" i="3"/>
  <c r="K385" i="3"/>
  <c r="Y385" i="3"/>
  <c r="AA385" i="3"/>
  <c r="X385" i="3"/>
  <c r="Z385" i="3"/>
  <c r="D385" i="3"/>
  <c r="W385" i="3"/>
  <c r="F385" i="3"/>
  <c r="L385" i="3"/>
  <c r="M385" i="3"/>
  <c r="E385" i="3"/>
  <c r="J385" i="3"/>
  <c r="I385" i="3"/>
  <c r="Q385" i="3" l="1"/>
  <c r="P385" i="3"/>
  <c r="C387" i="3"/>
  <c r="K386" i="3"/>
  <c r="Y386" i="3"/>
  <c r="X386" i="3"/>
  <c r="Z386" i="3"/>
  <c r="AA386" i="3"/>
  <c r="J386" i="3"/>
  <c r="W386" i="3"/>
  <c r="I386" i="3"/>
  <c r="M386" i="3"/>
  <c r="E386" i="3"/>
  <c r="D386" i="3"/>
  <c r="F386" i="3"/>
  <c r="L386" i="3"/>
  <c r="Q386" i="3" l="1"/>
  <c r="P386" i="3"/>
  <c r="C388" i="3"/>
  <c r="X387" i="3"/>
  <c r="Y387" i="3"/>
  <c r="AA387" i="3"/>
  <c r="K387" i="3"/>
  <c r="Z387" i="3"/>
  <c r="J387" i="3"/>
  <c r="M387" i="3"/>
  <c r="D387" i="3"/>
  <c r="L387" i="3"/>
  <c r="F387" i="3"/>
  <c r="I387" i="3"/>
  <c r="E387" i="3"/>
  <c r="W387" i="3"/>
  <c r="Q387" i="3" l="1"/>
  <c r="P387" i="3"/>
  <c r="C389" i="3"/>
  <c r="K388" i="3"/>
  <c r="AA388" i="3"/>
  <c r="X388" i="3"/>
  <c r="Y388" i="3"/>
  <c r="Z388" i="3"/>
  <c r="W388" i="3"/>
  <c r="F388" i="3"/>
  <c r="L388" i="3"/>
  <c r="J388" i="3"/>
  <c r="D388" i="3"/>
  <c r="I388" i="3"/>
  <c r="E388" i="3"/>
  <c r="M388" i="3"/>
  <c r="Q388" i="3" l="1"/>
  <c r="P388" i="3"/>
  <c r="C390" i="3"/>
  <c r="Y389" i="3"/>
  <c r="AA389" i="3"/>
  <c r="K389" i="3"/>
  <c r="X389" i="3"/>
  <c r="Z389" i="3"/>
  <c r="M389" i="3"/>
  <c r="D389" i="3"/>
  <c r="W389" i="3"/>
  <c r="J389" i="3"/>
  <c r="I389" i="3"/>
  <c r="F389" i="3"/>
  <c r="L389" i="3"/>
  <c r="E389" i="3"/>
  <c r="Q389" i="3" l="1"/>
  <c r="P389" i="3"/>
  <c r="C391" i="3"/>
  <c r="K390" i="3"/>
  <c r="Y390" i="3"/>
  <c r="Z390" i="3"/>
  <c r="X390" i="3"/>
  <c r="AA390" i="3"/>
  <c r="W390" i="3"/>
  <c r="I390" i="3"/>
  <c r="D390" i="3"/>
  <c r="E390" i="3"/>
  <c r="L390" i="3"/>
  <c r="F390" i="3"/>
  <c r="M390" i="3"/>
  <c r="J390" i="3"/>
  <c r="Q390" i="3" l="1"/>
  <c r="P390" i="3"/>
  <c r="C392" i="3"/>
  <c r="K391" i="3"/>
  <c r="Y391" i="3"/>
  <c r="AA391" i="3"/>
  <c r="Z391" i="3"/>
  <c r="X391" i="3"/>
  <c r="F391" i="3"/>
  <c r="D391" i="3"/>
  <c r="M391" i="3"/>
  <c r="I391" i="3"/>
  <c r="J391" i="3"/>
  <c r="E391" i="3"/>
  <c r="L391" i="3"/>
  <c r="W391" i="3"/>
  <c r="Q391" i="3" l="1"/>
  <c r="P391" i="3"/>
  <c r="C393" i="3"/>
  <c r="K392" i="3"/>
  <c r="Y392" i="3"/>
  <c r="AA392" i="3"/>
  <c r="X392" i="3"/>
  <c r="Z392" i="3"/>
  <c r="F392" i="3"/>
  <c r="D392" i="3"/>
  <c r="W392" i="3"/>
  <c r="J392" i="3"/>
  <c r="I392" i="3"/>
  <c r="L392" i="3"/>
  <c r="M392" i="3"/>
  <c r="E392" i="3"/>
  <c r="Q392" i="3" l="1"/>
  <c r="P392" i="3"/>
  <c r="C394" i="3"/>
  <c r="AA393" i="3"/>
  <c r="Y393" i="3"/>
  <c r="Z393" i="3"/>
  <c r="X393" i="3"/>
  <c r="K393" i="3"/>
  <c r="M393" i="3"/>
  <c r="J393" i="3"/>
  <c r="I393" i="3"/>
  <c r="W393" i="3"/>
  <c r="E393" i="3"/>
  <c r="D393" i="3"/>
  <c r="F393" i="3"/>
  <c r="L393" i="3"/>
  <c r="Q393" i="3" l="1"/>
  <c r="P393" i="3"/>
  <c r="C395" i="3"/>
  <c r="X394" i="3"/>
  <c r="Y394" i="3"/>
  <c r="K394" i="3"/>
  <c r="Z394" i="3"/>
  <c r="AA394" i="3"/>
  <c r="F394" i="3"/>
  <c r="J394" i="3"/>
  <c r="M394" i="3"/>
  <c r="I394" i="3"/>
  <c r="W394" i="3"/>
  <c r="D394" i="3"/>
  <c r="L394" i="3"/>
  <c r="E394" i="3"/>
  <c r="Q394" i="3" l="1"/>
  <c r="P394" i="3"/>
  <c r="C396" i="3"/>
  <c r="Y395" i="3"/>
  <c r="X395" i="3"/>
  <c r="K395" i="3"/>
  <c r="AA395" i="3"/>
  <c r="Z395" i="3"/>
  <c r="W395" i="3"/>
  <c r="I395" i="3"/>
  <c r="L395" i="3"/>
  <c r="D395" i="3"/>
  <c r="E395" i="3"/>
  <c r="M395" i="3"/>
  <c r="F395" i="3"/>
  <c r="J395" i="3"/>
  <c r="Q395" i="3" l="1"/>
  <c r="P395" i="3"/>
  <c r="C397" i="3"/>
  <c r="Y396" i="3"/>
  <c r="Z396" i="3"/>
  <c r="K396" i="3"/>
  <c r="X396" i="3"/>
  <c r="AA396" i="3"/>
  <c r="I396" i="3"/>
  <c r="M396" i="3"/>
  <c r="E396" i="3"/>
  <c r="D396" i="3"/>
  <c r="J396" i="3"/>
  <c r="W396" i="3"/>
  <c r="F396" i="3"/>
  <c r="L396" i="3"/>
  <c r="Q396" i="3" l="1"/>
  <c r="P396" i="3"/>
  <c r="C398" i="3"/>
  <c r="Y397" i="3"/>
  <c r="K397" i="3"/>
  <c r="X397" i="3"/>
  <c r="AA397" i="3"/>
  <c r="Z397" i="3"/>
  <c r="F397" i="3"/>
  <c r="W397" i="3"/>
  <c r="J397" i="3"/>
  <c r="L397" i="3"/>
  <c r="D397" i="3"/>
  <c r="I397" i="3"/>
  <c r="E397" i="3"/>
  <c r="M397" i="3"/>
  <c r="C399" i="3" l="1"/>
  <c r="K398" i="3"/>
  <c r="Y398" i="3"/>
  <c r="Z398" i="3"/>
  <c r="AA398" i="3"/>
  <c r="X398" i="3"/>
  <c r="I398" i="3"/>
  <c r="F398" i="3"/>
  <c r="W398" i="3"/>
  <c r="D398" i="3"/>
  <c r="J398" i="3"/>
  <c r="E398" i="3"/>
  <c r="M398" i="3"/>
  <c r="L398" i="3"/>
  <c r="Q397" i="3"/>
  <c r="P397" i="3"/>
  <c r="Q398" i="3" l="1"/>
  <c r="P398" i="3"/>
  <c r="C400" i="3"/>
  <c r="Y399" i="3"/>
  <c r="K399" i="3"/>
  <c r="AA399" i="3"/>
  <c r="X399" i="3"/>
  <c r="Z399" i="3"/>
  <c r="J399" i="3"/>
  <c r="D399" i="3"/>
  <c r="W399" i="3"/>
  <c r="I399" i="3"/>
  <c r="F399" i="3"/>
  <c r="E399" i="3"/>
  <c r="M399" i="3"/>
  <c r="L399" i="3"/>
  <c r="Q399" i="3" l="1"/>
  <c r="P399" i="3"/>
  <c r="C401" i="3"/>
  <c r="K400" i="3"/>
  <c r="X400" i="3"/>
  <c r="Y400" i="3"/>
  <c r="AA400" i="3"/>
  <c r="Z400" i="3"/>
  <c r="D400" i="3"/>
  <c r="F400" i="3"/>
  <c r="W400" i="3"/>
  <c r="M400" i="3"/>
  <c r="I400" i="3"/>
  <c r="L400" i="3"/>
  <c r="J400" i="3"/>
  <c r="E400" i="3"/>
  <c r="Q400" i="3" l="1"/>
  <c r="P400" i="3"/>
  <c r="C402" i="3"/>
  <c r="Z401" i="3"/>
  <c r="K401" i="3"/>
  <c r="X401" i="3"/>
  <c r="Y401" i="3"/>
  <c r="AA401" i="3"/>
  <c r="W401" i="3"/>
  <c r="I401" i="3"/>
  <c r="D401" i="3"/>
  <c r="J401" i="3"/>
  <c r="E401" i="3"/>
  <c r="F401" i="3"/>
  <c r="L401" i="3"/>
  <c r="M401" i="3"/>
  <c r="Q401" i="3" l="1"/>
  <c r="P401" i="3"/>
  <c r="C403" i="3"/>
  <c r="Y402" i="3"/>
  <c r="X402" i="3"/>
  <c r="K402" i="3"/>
  <c r="AA402" i="3"/>
  <c r="Z402" i="3"/>
  <c r="M402" i="3"/>
  <c r="I402" i="3"/>
  <c r="D402" i="3"/>
  <c r="W402" i="3"/>
  <c r="J402" i="3"/>
  <c r="F402" i="3"/>
  <c r="L402" i="3"/>
  <c r="E402" i="3"/>
  <c r="Q402" i="3" l="1"/>
  <c r="P402" i="3"/>
  <c r="C404" i="3"/>
  <c r="K403" i="3"/>
  <c r="Y403" i="3"/>
  <c r="AA403" i="3"/>
  <c r="Z403" i="3"/>
  <c r="X403" i="3"/>
  <c r="F403" i="3"/>
  <c r="J403" i="3"/>
  <c r="I403" i="3"/>
  <c r="W403" i="3"/>
  <c r="D403" i="3"/>
  <c r="E403" i="3"/>
  <c r="L403" i="3"/>
  <c r="M403" i="3"/>
  <c r="Q403" i="3" l="1"/>
  <c r="P403" i="3"/>
  <c r="C405" i="3"/>
  <c r="Y404" i="3"/>
  <c r="AA404" i="3"/>
  <c r="Z404" i="3"/>
  <c r="X404" i="3"/>
  <c r="K404" i="3"/>
  <c r="D404" i="3"/>
  <c r="I404" i="3"/>
  <c r="F404" i="3"/>
  <c r="W404" i="3"/>
  <c r="M404" i="3"/>
  <c r="E404" i="3"/>
  <c r="L404" i="3"/>
  <c r="J404" i="3"/>
  <c r="Q404" i="3" l="1"/>
  <c r="P404" i="3"/>
  <c r="C406" i="3"/>
  <c r="K405" i="3"/>
  <c r="X405" i="3"/>
  <c r="Y405" i="3"/>
  <c r="Z405" i="3"/>
  <c r="AA405" i="3"/>
  <c r="W405" i="3"/>
  <c r="I405" i="3"/>
  <c r="D405" i="3"/>
  <c r="M405" i="3"/>
  <c r="E405" i="3"/>
  <c r="J405" i="3"/>
  <c r="F405" i="3"/>
  <c r="L405" i="3"/>
  <c r="Q405" i="3" l="1"/>
  <c r="P405" i="3"/>
  <c r="C407" i="3"/>
  <c r="Y406" i="3"/>
  <c r="K406" i="3"/>
  <c r="Z406" i="3"/>
  <c r="AA406" i="3"/>
  <c r="X406" i="3"/>
  <c r="W406" i="3"/>
  <c r="D406" i="3"/>
  <c r="L406" i="3"/>
  <c r="M406" i="3"/>
  <c r="J406" i="3"/>
  <c r="I406" i="3"/>
  <c r="F406" i="3"/>
  <c r="E406" i="3"/>
  <c r="Q406" i="3" l="1"/>
  <c r="P406" i="3"/>
  <c r="C408" i="3"/>
  <c r="K407" i="3"/>
  <c r="Y407" i="3"/>
  <c r="X407" i="3"/>
  <c r="Z407" i="3"/>
  <c r="AA407" i="3"/>
  <c r="M407" i="3"/>
  <c r="W407" i="3"/>
  <c r="I407" i="3"/>
  <c r="L407" i="3"/>
  <c r="J407" i="3"/>
  <c r="D407" i="3"/>
  <c r="F407" i="3"/>
  <c r="E407" i="3"/>
  <c r="Q407" i="3" l="1"/>
  <c r="P407" i="3"/>
  <c r="C409" i="3"/>
  <c r="Z408" i="3"/>
  <c r="X408" i="3"/>
  <c r="K408" i="3"/>
  <c r="AA408" i="3"/>
  <c r="Y408" i="3"/>
  <c r="D408" i="3"/>
  <c r="I408" i="3"/>
  <c r="L408" i="3"/>
  <c r="J408" i="3"/>
  <c r="W408" i="3"/>
  <c r="M408" i="3"/>
  <c r="E408" i="3"/>
  <c r="F408" i="3"/>
  <c r="Q408" i="3" l="1"/>
  <c r="P408" i="3"/>
  <c r="C410" i="3"/>
  <c r="AA409" i="3"/>
  <c r="K409" i="3"/>
  <c r="X409" i="3"/>
  <c r="Z409" i="3"/>
  <c r="Y409" i="3"/>
  <c r="W409" i="3"/>
  <c r="F409" i="3"/>
  <c r="M409" i="3"/>
  <c r="D409" i="3"/>
  <c r="J409" i="3"/>
  <c r="L409" i="3"/>
  <c r="E409" i="3"/>
  <c r="I409" i="3"/>
  <c r="Q409" i="3" l="1"/>
  <c r="P409" i="3"/>
  <c r="C411" i="3"/>
  <c r="Y410" i="3"/>
  <c r="AA410" i="3"/>
  <c r="Z410" i="3"/>
  <c r="K410" i="3"/>
  <c r="X410" i="3"/>
  <c r="D410" i="3"/>
  <c r="I410" i="3"/>
  <c r="W410" i="3"/>
  <c r="J410" i="3"/>
  <c r="F410" i="3"/>
  <c r="L410" i="3"/>
  <c r="E410" i="3"/>
  <c r="M410" i="3"/>
  <c r="Q410" i="3" l="1"/>
  <c r="P410" i="3"/>
  <c r="C412" i="3"/>
  <c r="X411" i="3"/>
  <c r="AA411" i="3"/>
  <c r="K411" i="3"/>
  <c r="Y411" i="3"/>
  <c r="Z411" i="3"/>
  <c r="L411" i="3"/>
  <c r="D411" i="3"/>
  <c r="I411" i="3"/>
  <c r="W411" i="3"/>
  <c r="F411" i="3"/>
  <c r="M411" i="3"/>
  <c r="E411" i="3"/>
  <c r="J411" i="3"/>
  <c r="Q411" i="3" l="1"/>
  <c r="P411" i="3"/>
  <c r="C413" i="3"/>
  <c r="Z412" i="3"/>
  <c r="K412" i="3"/>
  <c r="Y412" i="3"/>
  <c r="X412" i="3"/>
  <c r="AA412" i="3"/>
  <c r="D412" i="3"/>
  <c r="W412" i="3"/>
  <c r="M412" i="3"/>
  <c r="F412" i="3"/>
  <c r="I412" i="3"/>
  <c r="E412" i="3"/>
  <c r="L412" i="3"/>
  <c r="J412" i="3"/>
  <c r="Q412" i="3" l="1"/>
  <c r="P412" i="3"/>
  <c r="C414" i="3"/>
  <c r="Y413" i="3"/>
  <c r="X413" i="3"/>
  <c r="K413" i="3"/>
  <c r="Z413" i="3"/>
  <c r="AA413" i="3"/>
  <c r="W413" i="3"/>
  <c r="M413" i="3"/>
  <c r="I413" i="3"/>
  <c r="D413" i="3"/>
  <c r="J413" i="3"/>
  <c r="F413" i="3"/>
  <c r="E413" i="3"/>
  <c r="L413" i="3"/>
  <c r="Q413" i="3" l="1"/>
  <c r="P413" i="3"/>
  <c r="C415" i="3"/>
  <c r="K414" i="3"/>
  <c r="Y414" i="3"/>
  <c r="X414" i="3"/>
  <c r="Z414" i="3"/>
  <c r="AA414" i="3"/>
  <c r="I414" i="3"/>
  <c r="J414" i="3"/>
  <c r="W414" i="3"/>
  <c r="E414" i="3"/>
  <c r="L414" i="3"/>
  <c r="D414" i="3"/>
  <c r="M414" i="3"/>
  <c r="F414" i="3"/>
  <c r="Q414" i="3" l="1"/>
  <c r="P414" i="3"/>
  <c r="C416" i="3"/>
  <c r="Z415" i="3"/>
  <c r="AA415" i="3"/>
  <c r="Y415" i="3"/>
  <c r="X415" i="3"/>
  <c r="K415" i="3"/>
  <c r="D415" i="3"/>
  <c r="E415" i="3"/>
  <c r="W415" i="3"/>
  <c r="M415" i="3"/>
  <c r="I415" i="3"/>
  <c r="F415" i="3"/>
  <c r="L415" i="3"/>
  <c r="J415" i="3"/>
  <c r="Q415" i="3" l="1"/>
  <c r="P415" i="3"/>
  <c r="C417" i="3"/>
  <c r="K416" i="3"/>
  <c r="X416" i="3"/>
  <c r="AA416" i="3"/>
  <c r="Z416" i="3"/>
  <c r="Y416" i="3"/>
  <c r="W416" i="3"/>
  <c r="F416" i="3"/>
  <c r="I416" i="3"/>
  <c r="J416" i="3"/>
  <c r="M416" i="3"/>
  <c r="E416" i="3"/>
  <c r="L416" i="3"/>
  <c r="D416" i="3"/>
  <c r="Q416" i="3" l="1"/>
  <c r="P416" i="3"/>
  <c r="C418" i="3"/>
  <c r="Y417" i="3"/>
  <c r="K417" i="3"/>
  <c r="Z417" i="3"/>
  <c r="X417" i="3"/>
  <c r="AA417" i="3"/>
  <c r="E417" i="3"/>
  <c r="D417" i="3"/>
  <c r="W417" i="3"/>
  <c r="F417" i="3"/>
  <c r="I417" i="3"/>
  <c r="L417" i="3"/>
  <c r="M417" i="3"/>
  <c r="J417" i="3"/>
  <c r="C419" i="3" l="1"/>
  <c r="Y418" i="3"/>
  <c r="K418" i="3"/>
  <c r="AA418" i="3"/>
  <c r="X418" i="3"/>
  <c r="Z418" i="3"/>
  <c r="M418" i="3"/>
  <c r="F418" i="3"/>
  <c r="W418" i="3"/>
  <c r="I418" i="3"/>
  <c r="L418" i="3"/>
  <c r="J418" i="3"/>
  <c r="E418" i="3"/>
  <c r="D418" i="3"/>
  <c r="Q417" i="3"/>
  <c r="P417" i="3"/>
  <c r="Q418" i="3" l="1"/>
  <c r="P418" i="3"/>
  <c r="C420" i="3"/>
  <c r="Y419" i="3"/>
  <c r="X419" i="3"/>
  <c r="Z419" i="3"/>
  <c r="AA419" i="3"/>
  <c r="K419" i="3"/>
  <c r="D419" i="3"/>
  <c r="I419" i="3"/>
  <c r="W419" i="3"/>
  <c r="J419" i="3"/>
  <c r="M419" i="3"/>
  <c r="F419" i="3"/>
  <c r="L419" i="3"/>
  <c r="E419" i="3"/>
  <c r="Q419" i="3" l="1"/>
  <c r="P419" i="3"/>
  <c r="C421" i="3"/>
  <c r="K420" i="3"/>
  <c r="Y420" i="3"/>
  <c r="AA420" i="3"/>
  <c r="Z420" i="3"/>
  <c r="X420" i="3"/>
  <c r="I420" i="3"/>
  <c r="D420" i="3"/>
  <c r="W420" i="3"/>
  <c r="M420" i="3"/>
  <c r="L420" i="3"/>
  <c r="F420" i="3"/>
  <c r="E420" i="3"/>
  <c r="J420" i="3"/>
  <c r="Q420" i="3" l="1"/>
  <c r="P420" i="3"/>
  <c r="C422" i="3"/>
  <c r="K421" i="3"/>
  <c r="X421" i="3"/>
  <c r="Z421" i="3"/>
  <c r="Y421" i="3"/>
  <c r="AA421" i="3"/>
  <c r="W421" i="3"/>
  <c r="I421" i="3"/>
  <c r="M421" i="3"/>
  <c r="J421" i="3"/>
  <c r="D421" i="3"/>
  <c r="F421" i="3"/>
  <c r="L421" i="3"/>
  <c r="E421" i="3"/>
  <c r="Q421" i="3" l="1"/>
  <c r="P421" i="3"/>
  <c r="C423" i="3"/>
  <c r="X422" i="3"/>
  <c r="Y422" i="3"/>
  <c r="Z422" i="3"/>
  <c r="K422" i="3"/>
  <c r="AA422" i="3"/>
  <c r="D422" i="3"/>
  <c r="J422" i="3"/>
  <c r="W422" i="3"/>
  <c r="E422" i="3"/>
  <c r="M422" i="3"/>
  <c r="F422" i="3"/>
  <c r="L422" i="3"/>
  <c r="I422" i="3"/>
  <c r="Q422" i="3" l="1"/>
  <c r="P422" i="3"/>
  <c r="C424" i="3"/>
  <c r="Y423" i="3"/>
  <c r="Z423" i="3"/>
  <c r="K423" i="3"/>
  <c r="X423" i="3"/>
  <c r="AA423" i="3"/>
  <c r="I423" i="3"/>
  <c r="E423" i="3"/>
  <c r="D423" i="3"/>
  <c r="M423" i="3"/>
  <c r="J423" i="3"/>
  <c r="W423" i="3"/>
  <c r="F423" i="3"/>
  <c r="L423" i="3"/>
  <c r="Q423" i="3" l="1"/>
  <c r="P423" i="3"/>
  <c r="C425" i="3"/>
  <c r="K424" i="3"/>
  <c r="Y424" i="3"/>
  <c r="X424" i="3"/>
  <c r="Z424" i="3"/>
  <c r="AA424" i="3"/>
  <c r="J424" i="3"/>
  <c r="I424" i="3"/>
  <c r="D424" i="3"/>
  <c r="M424" i="3"/>
  <c r="E424" i="3"/>
  <c r="W424" i="3"/>
  <c r="F424" i="3"/>
  <c r="L424" i="3"/>
  <c r="Q424" i="3" l="1"/>
  <c r="P424" i="3"/>
  <c r="C426" i="3"/>
  <c r="Y425" i="3"/>
  <c r="Z425" i="3"/>
  <c r="X425" i="3"/>
  <c r="K425" i="3"/>
  <c r="AA425" i="3"/>
  <c r="W425" i="3"/>
  <c r="D425" i="3"/>
  <c r="J425" i="3"/>
  <c r="F425" i="3"/>
  <c r="E425" i="3"/>
  <c r="M425" i="3"/>
  <c r="L425" i="3"/>
  <c r="I425" i="3"/>
  <c r="Q425" i="3" l="1"/>
  <c r="P425" i="3"/>
  <c r="C427" i="3"/>
  <c r="Y426" i="3"/>
  <c r="K426" i="3"/>
  <c r="X426" i="3"/>
  <c r="AA426" i="3"/>
  <c r="Z426" i="3"/>
  <c r="F426" i="3"/>
  <c r="D426" i="3"/>
  <c r="W426" i="3"/>
  <c r="M426" i="3"/>
  <c r="I426" i="3"/>
  <c r="L426" i="3"/>
  <c r="E426" i="3"/>
  <c r="J426" i="3"/>
  <c r="Q426" i="3" l="1"/>
  <c r="P426" i="3"/>
  <c r="C428" i="3"/>
  <c r="Y427" i="3"/>
  <c r="K427" i="3"/>
  <c r="X427" i="3"/>
  <c r="Z427" i="3"/>
  <c r="AA427" i="3"/>
  <c r="W427" i="3"/>
  <c r="I427" i="3"/>
  <c r="D427" i="3"/>
  <c r="E427" i="3"/>
  <c r="F427" i="3"/>
  <c r="L427" i="3"/>
  <c r="J427" i="3"/>
  <c r="M427" i="3"/>
  <c r="C429" i="3" l="1"/>
  <c r="K428" i="3"/>
  <c r="Y428" i="3"/>
  <c r="AA428" i="3"/>
  <c r="Z428" i="3"/>
  <c r="X428" i="3"/>
  <c r="D428" i="3"/>
  <c r="W428" i="3"/>
  <c r="I428" i="3"/>
  <c r="M428" i="3"/>
  <c r="J428" i="3"/>
  <c r="L428" i="3"/>
  <c r="F428" i="3"/>
  <c r="E428" i="3"/>
  <c r="Q427" i="3"/>
  <c r="P427" i="3"/>
  <c r="Q428" i="3" l="1"/>
  <c r="P428" i="3"/>
  <c r="C430" i="3"/>
  <c r="K429" i="3"/>
  <c r="Y429" i="3"/>
  <c r="AA429" i="3"/>
  <c r="X429" i="3"/>
  <c r="Z429" i="3"/>
  <c r="W429" i="3"/>
  <c r="D429" i="3"/>
  <c r="E429" i="3"/>
  <c r="I429" i="3"/>
  <c r="F429" i="3"/>
  <c r="J429" i="3"/>
  <c r="L429" i="3"/>
  <c r="M429" i="3"/>
  <c r="Q429" i="3" l="1"/>
  <c r="P429" i="3"/>
  <c r="C431" i="3"/>
  <c r="Y430" i="3"/>
  <c r="K430" i="3"/>
  <c r="Z430" i="3"/>
  <c r="AA430" i="3"/>
  <c r="X430" i="3"/>
  <c r="D430" i="3"/>
  <c r="M430" i="3"/>
  <c r="W430" i="3"/>
  <c r="L430" i="3"/>
  <c r="J430" i="3"/>
  <c r="F430" i="3"/>
  <c r="I430" i="3"/>
  <c r="E430" i="3"/>
  <c r="C432" i="3" l="1"/>
  <c r="K431" i="3"/>
  <c r="Y431" i="3"/>
  <c r="Z431" i="3"/>
  <c r="X431" i="3"/>
  <c r="AA431" i="3"/>
  <c r="W431" i="3"/>
  <c r="I431" i="3"/>
  <c r="D431" i="3"/>
  <c r="F431" i="3"/>
  <c r="M431" i="3"/>
  <c r="L431" i="3"/>
  <c r="J431" i="3"/>
  <c r="E431" i="3"/>
  <c r="Q430" i="3"/>
  <c r="P430" i="3"/>
  <c r="Q431" i="3" l="1"/>
  <c r="P431" i="3"/>
  <c r="C433" i="3"/>
  <c r="X432" i="3"/>
  <c r="K432" i="3"/>
  <c r="Y432" i="3"/>
  <c r="AA432" i="3"/>
  <c r="Z432" i="3"/>
  <c r="I432" i="3"/>
  <c r="J432" i="3"/>
  <c r="W432" i="3"/>
  <c r="F432" i="3"/>
  <c r="E432" i="3"/>
  <c r="M432" i="3"/>
  <c r="L432" i="3"/>
  <c r="D432" i="3"/>
  <c r="Q432" i="3" l="1"/>
  <c r="P432" i="3"/>
  <c r="C434" i="3"/>
  <c r="K433" i="3"/>
  <c r="Y433" i="3"/>
  <c r="AA433" i="3"/>
  <c r="X433" i="3"/>
  <c r="Z433" i="3"/>
  <c r="D433" i="3"/>
  <c r="J433" i="3"/>
  <c r="E433" i="3"/>
  <c r="F433" i="3"/>
  <c r="W433" i="3"/>
  <c r="M433" i="3"/>
  <c r="I433" i="3"/>
  <c r="L433" i="3"/>
  <c r="Q433" i="3" l="1"/>
  <c r="P433" i="3"/>
  <c r="C435" i="3"/>
  <c r="K434" i="3"/>
  <c r="Y434" i="3"/>
  <c r="X434" i="3"/>
  <c r="Z434" i="3"/>
  <c r="AA434" i="3"/>
  <c r="F434" i="3"/>
  <c r="I434" i="3"/>
  <c r="M434" i="3"/>
  <c r="W434" i="3"/>
  <c r="J434" i="3"/>
  <c r="D434" i="3"/>
  <c r="L434" i="3"/>
  <c r="E434" i="3"/>
  <c r="Q434" i="3" l="1"/>
  <c r="P434" i="3"/>
  <c r="C436" i="3"/>
  <c r="X435" i="3"/>
  <c r="Y435" i="3"/>
  <c r="K435" i="3"/>
  <c r="Z435" i="3"/>
  <c r="AA435" i="3"/>
  <c r="W435" i="3"/>
  <c r="D435" i="3"/>
  <c r="I435" i="3"/>
  <c r="E435" i="3"/>
  <c r="M435" i="3"/>
  <c r="J435" i="3"/>
  <c r="F435" i="3"/>
  <c r="L435" i="3"/>
  <c r="Q435" i="3" l="1"/>
  <c r="P435" i="3"/>
  <c r="C437" i="3"/>
  <c r="K436" i="3"/>
  <c r="Z436" i="3"/>
  <c r="Y436" i="3"/>
  <c r="X436" i="3"/>
  <c r="AA436" i="3"/>
  <c r="I436" i="3"/>
  <c r="W436" i="3"/>
  <c r="J436" i="3"/>
  <c r="L436" i="3"/>
  <c r="D436" i="3"/>
  <c r="E436" i="3"/>
  <c r="M436" i="3"/>
  <c r="F436" i="3"/>
  <c r="Q436" i="3" l="1"/>
  <c r="P436" i="3"/>
  <c r="C438" i="3"/>
  <c r="K437" i="3"/>
  <c r="Y437" i="3"/>
  <c r="AA437" i="3"/>
  <c r="Z437" i="3"/>
  <c r="X437" i="3"/>
  <c r="I437" i="3"/>
  <c r="M437" i="3"/>
  <c r="D437" i="3"/>
  <c r="W437" i="3"/>
  <c r="L437" i="3"/>
  <c r="J437" i="3"/>
  <c r="F437" i="3"/>
  <c r="E437" i="3"/>
  <c r="Q437" i="3" l="1"/>
  <c r="P437" i="3"/>
  <c r="C439" i="3"/>
  <c r="X438" i="3"/>
  <c r="K438" i="3"/>
  <c r="Z438" i="3"/>
  <c r="AA438" i="3"/>
  <c r="Y438" i="3"/>
  <c r="J438" i="3"/>
  <c r="I438" i="3"/>
  <c r="F438" i="3"/>
  <c r="D438" i="3"/>
  <c r="W438" i="3"/>
  <c r="L438" i="3"/>
  <c r="M438" i="3"/>
  <c r="E438" i="3"/>
  <c r="Q438" i="3" l="1"/>
  <c r="P438" i="3"/>
  <c r="C440" i="3"/>
  <c r="K439" i="3"/>
  <c r="Y439" i="3"/>
  <c r="X439" i="3"/>
  <c r="Z439" i="3"/>
  <c r="AA439" i="3"/>
  <c r="I439" i="3"/>
  <c r="W439" i="3"/>
  <c r="E439" i="3"/>
  <c r="L439" i="3"/>
  <c r="J439" i="3"/>
  <c r="D439" i="3"/>
  <c r="M439" i="3"/>
  <c r="F439" i="3"/>
  <c r="Q439" i="3" l="1"/>
  <c r="P439" i="3"/>
  <c r="C441" i="3"/>
  <c r="K440" i="3"/>
  <c r="Z440" i="3"/>
  <c r="Y440" i="3"/>
  <c r="X440" i="3"/>
  <c r="AA440" i="3"/>
  <c r="L440" i="3"/>
  <c r="D440" i="3"/>
  <c r="J440" i="3"/>
  <c r="M440" i="3"/>
  <c r="I440" i="3"/>
  <c r="F440" i="3"/>
  <c r="W440" i="3"/>
  <c r="E440" i="3"/>
  <c r="Q440" i="3" l="1"/>
  <c r="P440" i="3"/>
  <c r="C442" i="3"/>
  <c r="Y441" i="3"/>
  <c r="K441" i="3"/>
  <c r="AA441" i="3"/>
  <c r="X441" i="3"/>
  <c r="Z441" i="3"/>
  <c r="W441" i="3"/>
  <c r="J441" i="3"/>
  <c r="F441" i="3"/>
  <c r="D441" i="3"/>
  <c r="I441" i="3"/>
  <c r="E441" i="3"/>
  <c r="L441" i="3"/>
  <c r="M441" i="3"/>
  <c r="Q441" i="3" l="1"/>
  <c r="P441" i="3"/>
  <c r="C443" i="3"/>
  <c r="AA442" i="3"/>
  <c r="Y442" i="3"/>
  <c r="Z442" i="3"/>
  <c r="X442" i="3"/>
  <c r="K442" i="3"/>
  <c r="F442" i="3"/>
  <c r="J442" i="3"/>
  <c r="D442" i="3"/>
  <c r="W442" i="3"/>
  <c r="I442" i="3"/>
  <c r="E442" i="3"/>
  <c r="M442" i="3"/>
  <c r="L442" i="3"/>
  <c r="Q442" i="3" l="1"/>
  <c r="P442" i="3"/>
  <c r="C444" i="3"/>
  <c r="Y443" i="3"/>
  <c r="K443" i="3"/>
  <c r="Z443" i="3"/>
  <c r="X443" i="3"/>
  <c r="AA443" i="3"/>
  <c r="I443" i="3"/>
  <c r="F443" i="3"/>
  <c r="J443" i="3"/>
  <c r="L443" i="3"/>
  <c r="M443" i="3"/>
  <c r="D443" i="3"/>
  <c r="W443" i="3"/>
  <c r="E443" i="3"/>
  <c r="C445" i="3" l="1"/>
  <c r="Y444" i="3"/>
  <c r="K444" i="3"/>
  <c r="X444" i="3"/>
  <c r="AA444" i="3"/>
  <c r="Z444" i="3"/>
  <c r="D444" i="3"/>
  <c r="J444" i="3"/>
  <c r="F444" i="3"/>
  <c r="M444" i="3"/>
  <c r="W444" i="3"/>
  <c r="L444" i="3"/>
  <c r="E444" i="3"/>
  <c r="I444" i="3"/>
  <c r="Q443" i="3"/>
  <c r="P443" i="3"/>
  <c r="Q444" i="3" l="1"/>
  <c r="P444" i="3"/>
  <c r="C446" i="3"/>
  <c r="K445" i="3"/>
  <c r="Y445" i="3"/>
  <c r="X445" i="3"/>
  <c r="Z445" i="3"/>
  <c r="AA445" i="3"/>
  <c r="I445" i="3"/>
  <c r="M445" i="3"/>
  <c r="F445" i="3"/>
  <c r="J445" i="3"/>
  <c r="D445" i="3"/>
  <c r="E445" i="3"/>
  <c r="L445" i="3"/>
  <c r="W445" i="3"/>
  <c r="Q445" i="3" l="1"/>
  <c r="P445" i="3"/>
  <c r="C447" i="3"/>
  <c r="Y446" i="3"/>
  <c r="AA446" i="3"/>
  <c r="K446" i="3"/>
  <c r="Z446" i="3"/>
  <c r="X446" i="3"/>
  <c r="W446" i="3"/>
  <c r="D446" i="3"/>
  <c r="E446" i="3"/>
  <c r="M446" i="3"/>
  <c r="I446" i="3"/>
  <c r="L446" i="3"/>
  <c r="F446" i="3"/>
  <c r="J446" i="3"/>
  <c r="Q446" i="3" l="1"/>
  <c r="P446" i="3"/>
  <c r="C448" i="3"/>
  <c r="K447" i="3"/>
  <c r="AA447" i="3"/>
  <c r="Z447" i="3"/>
  <c r="X447" i="3"/>
  <c r="Y447" i="3"/>
  <c r="I447" i="3"/>
  <c r="D447" i="3"/>
  <c r="M447" i="3"/>
  <c r="W447" i="3"/>
  <c r="J447" i="3"/>
  <c r="L447" i="3"/>
  <c r="E447" i="3"/>
  <c r="F447" i="3"/>
  <c r="Q447" i="3" l="1"/>
  <c r="P447" i="3"/>
  <c r="C449" i="3"/>
  <c r="K448" i="3"/>
  <c r="Y448" i="3"/>
  <c r="Z448" i="3"/>
  <c r="X448" i="3"/>
  <c r="AA448" i="3"/>
  <c r="D448" i="3"/>
  <c r="J448" i="3"/>
  <c r="E448" i="3"/>
  <c r="I448" i="3"/>
  <c r="W448" i="3"/>
  <c r="L448" i="3"/>
  <c r="M448" i="3"/>
  <c r="F448" i="3"/>
  <c r="Q448" i="3" l="1"/>
  <c r="P448" i="3"/>
  <c r="C450" i="3"/>
  <c r="K449" i="3"/>
  <c r="AA449" i="3"/>
  <c r="Z449" i="3"/>
  <c r="X449" i="3"/>
  <c r="Y449" i="3"/>
  <c r="J449" i="3"/>
  <c r="M449" i="3"/>
  <c r="W449" i="3"/>
  <c r="I449" i="3"/>
  <c r="D449" i="3"/>
  <c r="L449" i="3"/>
  <c r="F449" i="3"/>
  <c r="E449" i="3"/>
  <c r="Q449" i="3" l="1"/>
  <c r="P449" i="3"/>
  <c r="C451" i="3"/>
  <c r="K450" i="3"/>
  <c r="Z450" i="3"/>
  <c r="AA450" i="3"/>
  <c r="X450" i="3"/>
  <c r="Y450" i="3"/>
  <c r="E450" i="3"/>
  <c r="I450" i="3"/>
  <c r="D450" i="3"/>
  <c r="J450" i="3"/>
  <c r="M450" i="3"/>
  <c r="F450" i="3"/>
  <c r="L450" i="3"/>
  <c r="W450" i="3"/>
  <c r="Q450" i="3" l="1"/>
  <c r="P450" i="3"/>
  <c r="C452" i="3"/>
  <c r="Z451" i="3"/>
  <c r="AA451" i="3"/>
  <c r="Y451" i="3"/>
  <c r="K451" i="3"/>
  <c r="X451" i="3"/>
  <c r="W451" i="3"/>
  <c r="D451" i="3"/>
  <c r="F451" i="3"/>
  <c r="E451" i="3"/>
  <c r="I451" i="3"/>
  <c r="M451" i="3"/>
  <c r="J451" i="3"/>
  <c r="L451" i="3"/>
  <c r="Q451" i="3" l="1"/>
  <c r="P451" i="3"/>
  <c r="C453" i="3"/>
  <c r="Y452" i="3"/>
  <c r="K452" i="3"/>
  <c r="X452" i="3"/>
  <c r="Z452" i="3"/>
  <c r="AA452" i="3"/>
  <c r="M452" i="3"/>
  <c r="I452" i="3"/>
  <c r="W452" i="3"/>
  <c r="J452" i="3"/>
  <c r="D452" i="3"/>
  <c r="L452" i="3"/>
  <c r="E452" i="3"/>
  <c r="F452" i="3"/>
  <c r="C454" i="3" l="1"/>
  <c r="AA453" i="3"/>
  <c r="Y453" i="3"/>
  <c r="Z453" i="3"/>
  <c r="K453" i="3"/>
  <c r="X453" i="3"/>
  <c r="J453" i="3"/>
  <c r="M453" i="3"/>
  <c r="I453" i="3"/>
  <c r="W453" i="3"/>
  <c r="D453" i="3"/>
  <c r="F453" i="3"/>
  <c r="E453" i="3"/>
  <c r="L453" i="3"/>
  <c r="Q452" i="3"/>
  <c r="P452" i="3"/>
  <c r="Q453" i="3" l="1"/>
  <c r="P453" i="3"/>
  <c r="C455" i="3"/>
  <c r="K454" i="3"/>
  <c r="Y454" i="3"/>
  <c r="Z454" i="3"/>
  <c r="X454" i="3"/>
  <c r="AA454" i="3"/>
  <c r="I454" i="3"/>
  <c r="J454" i="3"/>
  <c r="E454" i="3"/>
  <c r="W454" i="3"/>
  <c r="M454" i="3"/>
  <c r="D454" i="3"/>
  <c r="F454" i="3"/>
  <c r="L454" i="3"/>
  <c r="Q454" i="3" l="1"/>
  <c r="P454" i="3"/>
  <c r="C456" i="3"/>
  <c r="Y455" i="3"/>
  <c r="Z455" i="3"/>
  <c r="K455" i="3"/>
  <c r="X455" i="3"/>
  <c r="AA455" i="3"/>
  <c r="W455" i="3"/>
  <c r="D455" i="3"/>
  <c r="J455" i="3"/>
  <c r="I455" i="3"/>
  <c r="M455" i="3"/>
  <c r="L455" i="3"/>
  <c r="F455" i="3"/>
  <c r="E455" i="3"/>
  <c r="Q455" i="3" l="1"/>
  <c r="P455" i="3"/>
  <c r="C457" i="3"/>
  <c r="AA456" i="3"/>
  <c r="X456" i="3"/>
  <c r="Z456" i="3"/>
  <c r="Y456" i="3"/>
  <c r="K456" i="3"/>
  <c r="I456" i="3"/>
  <c r="W456" i="3"/>
  <c r="D456" i="3"/>
  <c r="F456" i="3"/>
  <c r="E456" i="3"/>
  <c r="J456" i="3"/>
  <c r="M456" i="3"/>
  <c r="L456" i="3"/>
  <c r="Q456" i="3" l="1"/>
  <c r="P456" i="3"/>
  <c r="C458" i="3"/>
  <c r="Z457" i="3"/>
  <c r="AA457" i="3"/>
  <c r="K457" i="3"/>
  <c r="Y457" i="3"/>
  <c r="X457" i="3"/>
  <c r="L457" i="3"/>
  <c r="I457" i="3"/>
  <c r="W457" i="3"/>
  <c r="D457" i="3"/>
  <c r="E457" i="3"/>
  <c r="M457" i="3"/>
  <c r="J457" i="3"/>
  <c r="F457" i="3"/>
  <c r="Q457" i="3" l="1"/>
  <c r="P457" i="3"/>
  <c r="C459" i="3"/>
  <c r="K458" i="3"/>
  <c r="Y458" i="3"/>
  <c r="AA458" i="3"/>
  <c r="Z458" i="3"/>
  <c r="X458" i="3"/>
  <c r="J458" i="3"/>
  <c r="I458" i="3"/>
  <c r="D458" i="3"/>
  <c r="F458" i="3"/>
  <c r="W458" i="3"/>
  <c r="E458" i="3"/>
  <c r="M458" i="3"/>
  <c r="L458" i="3"/>
  <c r="Q458" i="3" l="1"/>
  <c r="P458" i="3"/>
  <c r="C460" i="3"/>
  <c r="K459" i="3"/>
  <c r="AA459" i="3"/>
  <c r="Y459" i="3"/>
  <c r="X459" i="3"/>
  <c r="Z459" i="3"/>
  <c r="J459" i="3"/>
  <c r="W459" i="3"/>
  <c r="I459" i="3"/>
  <c r="L459" i="3"/>
  <c r="D459" i="3"/>
  <c r="F459" i="3"/>
  <c r="E459" i="3"/>
  <c r="M459" i="3"/>
  <c r="Q459" i="3" l="1"/>
  <c r="P459" i="3"/>
  <c r="C461" i="3"/>
  <c r="K460" i="3"/>
  <c r="Y460" i="3"/>
  <c r="Z460" i="3"/>
  <c r="AA460" i="3"/>
  <c r="X460" i="3"/>
  <c r="M460" i="3"/>
  <c r="I460" i="3"/>
  <c r="F460" i="3"/>
  <c r="D460" i="3"/>
  <c r="W460" i="3"/>
  <c r="E460" i="3"/>
  <c r="J460" i="3"/>
  <c r="L460" i="3"/>
  <c r="Q460" i="3" l="1"/>
  <c r="P460" i="3"/>
  <c r="C462" i="3"/>
  <c r="K461" i="3"/>
  <c r="X461" i="3"/>
  <c r="Y461" i="3"/>
  <c r="AA461" i="3"/>
  <c r="Z461" i="3"/>
  <c r="D461" i="3"/>
  <c r="W461" i="3"/>
  <c r="J461" i="3"/>
  <c r="I461" i="3"/>
  <c r="L461" i="3"/>
  <c r="F461" i="3"/>
  <c r="E461" i="3"/>
  <c r="M461" i="3"/>
  <c r="Q461" i="3" l="1"/>
  <c r="P461" i="3"/>
  <c r="C463" i="3"/>
  <c r="AA462" i="3"/>
  <c r="Y462" i="3"/>
  <c r="K462" i="3"/>
  <c r="X462" i="3"/>
  <c r="Z462" i="3"/>
  <c r="I462" i="3"/>
  <c r="W462" i="3"/>
  <c r="L462" i="3"/>
  <c r="J462" i="3"/>
  <c r="D462" i="3"/>
  <c r="E462" i="3"/>
  <c r="F462" i="3"/>
  <c r="M462" i="3"/>
  <c r="Q462" i="3" l="1"/>
  <c r="P462" i="3"/>
  <c r="C464" i="3"/>
  <c r="K463" i="3"/>
  <c r="Y463" i="3"/>
  <c r="X463" i="3"/>
  <c r="AA463" i="3"/>
  <c r="Z463" i="3"/>
  <c r="W463" i="3"/>
  <c r="F463" i="3"/>
  <c r="D463" i="3"/>
  <c r="J463" i="3"/>
  <c r="I463" i="3"/>
  <c r="E463" i="3"/>
  <c r="L463" i="3"/>
  <c r="M463" i="3"/>
  <c r="Q463" i="3" l="1"/>
  <c r="P463" i="3"/>
  <c r="C465" i="3"/>
  <c r="AA464" i="3"/>
  <c r="X464" i="3"/>
  <c r="Z464" i="3"/>
  <c r="K464" i="3"/>
  <c r="Y464" i="3"/>
  <c r="W464" i="3"/>
  <c r="D464" i="3"/>
  <c r="M464" i="3"/>
  <c r="F464" i="3"/>
  <c r="L464" i="3"/>
  <c r="J464" i="3"/>
  <c r="E464" i="3"/>
  <c r="I464" i="3"/>
  <c r="Q464" i="3" l="1"/>
  <c r="P464" i="3"/>
  <c r="C466" i="3"/>
  <c r="Y465" i="3"/>
  <c r="K465" i="3"/>
  <c r="X465" i="3"/>
  <c r="AA465" i="3"/>
  <c r="Z465" i="3"/>
  <c r="D465" i="3"/>
  <c r="J465" i="3"/>
  <c r="L465" i="3"/>
  <c r="I465" i="3"/>
  <c r="W465" i="3"/>
  <c r="E465" i="3"/>
  <c r="F465" i="3"/>
  <c r="M465" i="3"/>
  <c r="Q465" i="3" l="1"/>
  <c r="P465" i="3"/>
  <c r="C467" i="3"/>
  <c r="K466" i="3"/>
  <c r="Z466" i="3"/>
  <c r="X466" i="3"/>
  <c r="Y466" i="3"/>
  <c r="AA466" i="3"/>
  <c r="I466" i="3"/>
  <c r="F466" i="3"/>
  <c r="W466" i="3"/>
  <c r="D466" i="3"/>
  <c r="M466" i="3"/>
  <c r="E466" i="3"/>
  <c r="J466" i="3"/>
  <c r="L466" i="3"/>
  <c r="Q466" i="3" l="1"/>
  <c r="P466" i="3"/>
  <c r="C468" i="3"/>
  <c r="Y467" i="3"/>
  <c r="K467" i="3"/>
  <c r="AA467" i="3"/>
  <c r="X467" i="3"/>
  <c r="Z467" i="3"/>
  <c r="J467" i="3"/>
  <c r="W467" i="3"/>
  <c r="D467" i="3"/>
  <c r="I467" i="3"/>
  <c r="L467" i="3"/>
  <c r="M467" i="3"/>
  <c r="F467" i="3"/>
  <c r="E467" i="3"/>
  <c r="Q467" i="3" l="1"/>
  <c r="P467" i="3"/>
  <c r="C469" i="3"/>
  <c r="K468" i="3"/>
  <c r="X468" i="3"/>
  <c r="Z468" i="3"/>
  <c r="AA468" i="3"/>
  <c r="Y468" i="3"/>
  <c r="M468" i="3"/>
  <c r="W468" i="3"/>
  <c r="J468" i="3"/>
  <c r="F468" i="3"/>
  <c r="D468" i="3"/>
  <c r="I468" i="3"/>
  <c r="L468" i="3"/>
  <c r="E468" i="3"/>
  <c r="Q468" i="3" l="1"/>
  <c r="P468" i="3"/>
  <c r="C470" i="3"/>
  <c r="Y469" i="3"/>
  <c r="Z469" i="3"/>
  <c r="AA469" i="3"/>
  <c r="K469" i="3"/>
  <c r="X469" i="3"/>
  <c r="I469" i="3"/>
  <c r="W469" i="3"/>
  <c r="D469" i="3"/>
  <c r="L469" i="3"/>
  <c r="E469" i="3"/>
  <c r="J469" i="3"/>
  <c r="F469" i="3"/>
  <c r="M469" i="3"/>
  <c r="Q469" i="3" l="1"/>
  <c r="P469" i="3"/>
  <c r="C471" i="3"/>
  <c r="K470" i="3"/>
  <c r="Y470" i="3"/>
  <c r="AA470" i="3"/>
  <c r="X470" i="3"/>
  <c r="Z470" i="3"/>
  <c r="E470" i="3"/>
  <c r="F470" i="3"/>
  <c r="W470" i="3"/>
  <c r="M470" i="3"/>
  <c r="D470" i="3"/>
  <c r="I470" i="3"/>
  <c r="J470" i="3"/>
  <c r="L470" i="3"/>
  <c r="Q470" i="3" l="1"/>
  <c r="P470" i="3"/>
  <c r="C472" i="3"/>
  <c r="Y471" i="3"/>
  <c r="K471" i="3"/>
  <c r="AA471" i="3"/>
  <c r="X471" i="3"/>
  <c r="Z471" i="3"/>
  <c r="D471" i="3"/>
  <c r="W471" i="3"/>
  <c r="M471" i="3"/>
  <c r="I471" i="3"/>
  <c r="E471" i="3"/>
  <c r="J471" i="3"/>
  <c r="L471" i="3"/>
  <c r="F471" i="3"/>
  <c r="Q471" i="3" l="1"/>
  <c r="P471" i="3"/>
  <c r="C473" i="3"/>
  <c r="Y472" i="3"/>
  <c r="AA472" i="3"/>
  <c r="Z472" i="3"/>
  <c r="K472" i="3"/>
  <c r="X472" i="3"/>
  <c r="W472" i="3"/>
  <c r="I472" i="3"/>
  <c r="M472" i="3"/>
  <c r="J472" i="3"/>
  <c r="D472" i="3"/>
  <c r="L472" i="3"/>
  <c r="F472" i="3"/>
  <c r="E472" i="3"/>
  <c r="Q472" i="3" l="1"/>
  <c r="P472" i="3"/>
  <c r="C474" i="3"/>
  <c r="Y473" i="3"/>
  <c r="K473" i="3"/>
  <c r="AA473" i="3"/>
  <c r="Z473" i="3"/>
  <c r="X473" i="3"/>
  <c r="J473" i="3"/>
  <c r="W473" i="3"/>
  <c r="D473" i="3"/>
  <c r="I473" i="3"/>
  <c r="F473" i="3"/>
  <c r="L473" i="3"/>
  <c r="E473" i="3"/>
  <c r="M473" i="3"/>
  <c r="C475" i="3" l="1"/>
  <c r="Z474" i="3"/>
  <c r="K474" i="3"/>
  <c r="Y474" i="3"/>
  <c r="X474" i="3"/>
  <c r="AA474" i="3"/>
  <c r="D474" i="3"/>
  <c r="I474" i="3"/>
  <c r="W474" i="3"/>
  <c r="M474" i="3"/>
  <c r="J474" i="3"/>
  <c r="L474" i="3"/>
  <c r="E474" i="3"/>
  <c r="F474" i="3"/>
  <c r="Q473" i="3"/>
  <c r="P473" i="3"/>
  <c r="Q474" i="3" l="1"/>
  <c r="P474" i="3"/>
  <c r="C476" i="3"/>
  <c r="Y475" i="3"/>
  <c r="X475" i="3"/>
  <c r="K475" i="3"/>
  <c r="AA475" i="3"/>
  <c r="Z475" i="3"/>
  <c r="J475" i="3"/>
  <c r="W475" i="3"/>
  <c r="I475" i="3"/>
  <c r="D475" i="3"/>
  <c r="E475" i="3"/>
  <c r="M475" i="3"/>
  <c r="L475" i="3"/>
  <c r="F475" i="3"/>
  <c r="C477" i="3" l="1"/>
  <c r="K476" i="3"/>
  <c r="AA476" i="3"/>
  <c r="Z476" i="3"/>
  <c r="Y476" i="3"/>
  <c r="X476" i="3"/>
  <c r="W476" i="3"/>
  <c r="I476" i="3"/>
  <c r="D476" i="3"/>
  <c r="L476" i="3"/>
  <c r="E476" i="3"/>
  <c r="M476" i="3"/>
  <c r="J476" i="3"/>
  <c r="F476" i="3"/>
  <c r="Q475" i="3"/>
  <c r="P475" i="3"/>
  <c r="C478" i="3" l="1"/>
  <c r="Y477" i="3"/>
  <c r="K477" i="3"/>
  <c r="AA477" i="3"/>
  <c r="X477" i="3"/>
  <c r="Z477" i="3"/>
  <c r="I477" i="3"/>
  <c r="L477" i="3"/>
  <c r="M477" i="3"/>
  <c r="D477" i="3"/>
  <c r="W477" i="3"/>
  <c r="F477" i="3"/>
  <c r="J477" i="3"/>
  <c r="E477" i="3"/>
  <c r="Q476" i="3"/>
  <c r="P476" i="3"/>
  <c r="Q477" i="3" l="1"/>
  <c r="P477" i="3"/>
  <c r="C479" i="3"/>
  <c r="X478" i="3"/>
  <c r="K478" i="3"/>
  <c r="Y478" i="3"/>
  <c r="AA478" i="3"/>
  <c r="Z478" i="3"/>
  <c r="D478" i="3"/>
  <c r="W478" i="3"/>
  <c r="E478" i="3"/>
  <c r="J478" i="3"/>
  <c r="I478" i="3"/>
  <c r="L478" i="3"/>
  <c r="M478" i="3"/>
  <c r="F478" i="3"/>
  <c r="Q478" i="3" l="1"/>
  <c r="P478" i="3"/>
  <c r="C480" i="3"/>
  <c r="Y479" i="3"/>
  <c r="Z479" i="3"/>
  <c r="X479" i="3"/>
  <c r="K479" i="3"/>
  <c r="AA479" i="3"/>
  <c r="W479" i="3"/>
  <c r="F479" i="3"/>
  <c r="D479" i="3"/>
  <c r="L479" i="3"/>
  <c r="E479" i="3"/>
  <c r="J479" i="3"/>
  <c r="I479" i="3"/>
  <c r="M479" i="3"/>
  <c r="Q479" i="3" l="1"/>
  <c r="P479" i="3"/>
  <c r="C481" i="3"/>
  <c r="K480" i="3"/>
  <c r="Y480" i="3"/>
  <c r="Z480" i="3"/>
  <c r="X480" i="3"/>
  <c r="AA480" i="3"/>
  <c r="D480" i="3"/>
  <c r="I480" i="3"/>
  <c r="E480" i="3"/>
  <c r="W480" i="3"/>
  <c r="L480" i="3"/>
  <c r="J480" i="3"/>
  <c r="F480" i="3"/>
  <c r="M480" i="3"/>
  <c r="Q480" i="3" l="1"/>
  <c r="P480" i="3"/>
  <c r="C482" i="3"/>
  <c r="Y481" i="3"/>
  <c r="AA481" i="3"/>
  <c r="X481" i="3"/>
  <c r="K481" i="3"/>
  <c r="Z481" i="3"/>
  <c r="W481" i="3"/>
  <c r="D481" i="3"/>
  <c r="I481" i="3"/>
  <c r="J481" i="3"/>
  <c r="E481" i="3"/>
  <c r="F481" i="3"/>
  <c r="M481" i="3"/>
  <c r="L481" i="3"/>
  <c r="Q481" i="3" l="1"/>
  <c r="P481" i="3"/>
  <c r="C483" i="3"/>
  <c r="Y482" i="3"/>
  <c r="K482" i="3"/>
  <c r="Z482" i="3"/>
  <c r="X482" i="3"/>
  <c r="AA482" i="3"/>
  <c r="J482" i="3"/>
  <c r="I482" i="3"/>
  <c r="M482" i="3"/>
  <c r="W482" i="3"/>
  <c r="F482" i="3"/>
  <c r="E482" i="3"/>
  <c r="L482" i="3"/>
  <c r="D482" i="3"/>
  <c r="Q482" i="3" l="1"/>
  <c r="P482" i="3"/>
  <c r="C484" i="3"/>
  <c r="Y483" i="3"/>
  <c r="K483" i="3"/>
  <c r="Z483" i="3"/>
  <c r="AA483" i="3"/>
  <c r="X483" i="3"/>
  <c r="D483" i="3"/>
  <c r="E483" i="3"/>
  <c r="M483" i="3"/>
  <c r="L483" i="3"/>
  <c r="W483" i="3"/>
  <c r="I483" i="3"/>
  <c r="J483" i="3"/>
  <c r="F483" i="3"/>
  <c r="Q483" i="3" l="1"/>
  <c r="P483" i="3"/>
  <c r="C485" i="3"/>
  <c r="K484" i="3"/>
  <c r="X484" i="3"/>
  <c r="AA484" i="3"/>
  <c r="Z484" i="3"/>
  <c r="Y484" i="3"/>
  <c r="M484" i="3"/>
  <c r="W484" i="3"/>
  <c r="D484" i="3"/>
  <c r="E484" i="3"/>
  <c r="J484" i="3"/>
  <c r="I484" i="3"/>
  <c r="F484" i="3"/>
  <c r="L484" i="3"/>
  <c r="Q484" i="3" l="1"/>
  <c r="P484" i="3"/>
  <c r="C486" i="3"/>
  <c r="Z485" i="3"/>
  <c r="Y485" i="3"/>
  <c r="K485" i="3"/>
  <c r="AA485" i="3"/>
  <c r="X485" i="3"/>
  <c r="J485" i="3"/>
  <c r="D485" i="3"/>
  <c r="I485" i="3"/>
  <c r="W485" i="3"/>
  <c r="L485" i="3"/>
  <c r="E485" i="3"/>
  <c r="F485" i="3"/>
  <c r="M485" i="3"/>
  <c r="Q485" i="3" l="1"/>
  <c r="P485" i="3"/>
  <c r="C487" i="3"/>
  <c r="Z486" i="3"/>
  <c r="K486" i="3"/>
  <c r="AA486" i="3"/>
  <c r="X486" i="3"/>
  <c r="Y486" i="3"/>
  <c r="J486" i="3"/>
  <c r="F486" i="3"/>
  <c r="M486" i="3"/>
  <c r="I486" i="3"/>
  <c r="D486" i="3"/>
  <c r="L486" i="3"/>
  <c r="E486" i="3"/>
  <c r="W486" i="3"/>
  <c r="Q486" i="3" l="1"/>
  <c r="P486" i="3"/>
  <c r="C488" i="3"/>
  <c r="Y487" i="3"/>
  <c r="K487" i="3"/>
  <c r="AA487" i="3"/>
  <c r="X487" i="3"/>
  <c r="Z487" i="3"/>
  <c r="J487" i="3"/>
  <c r="D487" i="3"/>
  <c r="W487" i="3"/>
  <c r="E487" i="3"/>
  <c r="M487" i="3"/>
  <c r="F487" i="3"/>
  <c r="L487" i="3"/>
  <c r="I487" i="3"/>
  <c r="Q487" i="3" l="1"/>
  <c r="P487" i="3"/>
  <c r="C489" i="3"/>
  <c r="K488" i="3"/>
  <c r="AA488" i="3"/>
  <c r="X488" i="3"/>
  <c r="Z488" i="3"/>
  <c r="Y488" i="3"/>
  <c r="I488" i="3"/>
  <c r="D488" i="3"/>
  <c r="W488" i="3"/>
  <c r="M488" i="3"/>
  <c r="F488" i="3"/>
  <c r="J488" i="3"/>
  <c r="E488" i="3"/>
  <c r="L488" i="3"/>
  <c r="Q488" i="3" l="1"/>
  <c r="P488" i="3"/>
  <c r="C490" i="3"/>
  <c r="Z489" i="3"/>
  <c r="K489" i="3"/>
  <c r="X489" i="3"/>
  <c r="Y489" i="3"/>
  <c r="AA489" i="3"/>
  <c r="E489" i="3"/>
  <c r="W489" i="3"/>
  <c r="I489" i="3"/>
  <c r="D489" i="3"/>
  <c r="L489" i="3"/>
  <c r="J489" i="3"/>
  <c r="M489" i="3"/>
  <c r="F489" i="3"/>
  <c r="Q489" i="3" l="1"/>
  <c r="P489" i="3"/>
  <c r="C491" i="3"/>
  <c r="AA490" i="3"/>
  <c r="Y490" i="3"/>
  <c r="K490" i="3"/>
  <c r="Z490" i="3"/>
  <c r="X490" i="3"/>
  <c r="D490" i="3"/>
  <c r="W490" i="3"/>
  <c r="L490" i="3"/>
  <c r="E490" i="3"/>
  <c r="I490" i="3"/>
  <c r="M490" i="3"/>
  <c r="J490" i="3"/>
  <c r="F490" i="3"/>
  <c r="Q490" i="3" l="1"/>
  <c r="P490" i="3"/>
  <c r="C492" i="3"/>
  <c r="K491" i="3"/>
  <c r="Y491" i="3"/>
  <c r="AA491" i="3"/>
  <c r="Z491" i="3"/>
  <c r="X491" i="3"/>
  <c r="J491" i="3"/>
  <c r="W491" i="3"/>
  <c r="D491" i="3"/>
  <c r="F491" i="3"/>
  <c r="L491" i="3"/>
  <c r="E491" i="3"/>
  <c r="M491" i="3"/>
  <c r="I491" i="3"/>
  <c r="Q491" i="3" l="1"/>
  <c r="P491" i="3"/>
  <c r="C493" i="3"/>
  <c r="Y492" i="3"/>
  <c r="X492" i="3"/>
  <c r="K492" i="3"/>
  <c r="AA492" i="3"/>
  <c r="Z492" i="3"/>
  <c r="M492" i="3"/>
  <c r="W492" i="3"/>
  <c r="I492" i="3"/>
  <c r="D492" i="3"/>
  <c r="L492" i="3"/>
  <c r="E492" i="3"/>
  <c r="F492" i="3"/>
  <c r="J492" i="3"/>
  <c r="Q492" i="3" l="1"/>
  <c r="P492" i="3"/>
  <c r="C494" i="3"/>
  <c r="AA493" i="3"/>
  <c r="Y493" i="3"/>
  <c r="K493" i="3"/>
  <c r="Z493" i="3"/>
  <c r="X493" i="3"/>
  <c r="I493" i="3"/>
  <c r="M493" i="3"/>
  <c r="E493" i="3"/>
  <c r="D493" i="3"/>
  <c r="W493" i="3"/>
  <c r="L493" i="3"/>
  <c r="J493" i="3"/>
  <c r="F493" i="3"/>
  <c r="Q493" i="3" l="1"/>
  <c r="P493" i="3"/>
  <c r="C495" i="3"/>
  <c r="Z494" i="3"/>
  <c r="K494" i="3"/>
  <c r="AA494" i="3"/>
  <c r="Y494" i="3"/>
  <c r="X494" i="3"/>
  <c r="W494" i="3"/>
  <c r="I494" i="3"/>
  <c r="D494" i="3"/>
  <c r="F494" i="3"/>
  <c r="E494" i="3"/>
  <c r="L494" i="3"/>
  <c r="M494" i="3"/>
  <c r="J494" i="3"/>
  <c r="Q494" i="3" l="1"/>
  <c r="P494" i="3"/>
  <c r="C496" i="3"/>
  <c r="Y495" i="3"/>
  <c r="K495" i="3"/>
  <c r="X495" i="3"/>
  <c r="AA495" i="3"/>
  <c r="Z495" i="3"/>
  <c r="D495" i="3"/>
  <c r="E495" i="3"/>
  <c r="I495" i="3"/>
  <c r="W495" i="3"/>
  <c r="L495" i="3"/>
  <c r="F495" i="3"/>
  <c r="J495" i="3"/>
  <c r="M495" i="3"/>
  <c r="Q495" i="3" l="1"/>
  <c r="P495" i="3"/>
  <c r="C497" i="3"/>
  <c r="Y496" i="3"/>
  <c r="K496" i="3"/>
  <c r="X496" i="3"/>
  <c r="Z496" i="3"/>
  <c r="AA496" i="3"/>
  <c r="I496" i="3"/>
  <c r="D496" i="3"/>
  <c r="W496" i="3"/>
  <c r="E496" i="3"/>
  <c r="J496" i="3"/>
  <c r="M496" i="3"/>
  <c r="L496" i="3"/>
  <c r="F496" i="3"/>
  <c r="Q496" i="3" l="1"/>
  <c r="P496" i="3"/>
  <c r="C498" i="3"/>
  <c r="AA497" i="3"/>
  <c r="K497" i="3"/>
  <c r="Z497" i="3"/>
  <c r="Y497" i="3"/>
  <c r="X497" i="3"/>
  <c r="E497" i="3"/>
  <c r="J497" i="3"/>
  <c r="D497" i="3"/>
  <c r="M497" i="3"/>
  <c r="W497" i="3"/>
  <c r="I497" i="3"/>
  <c r="F497" i="3"/>
  <c r="L497" i="3"/>
  <c r="Q497" i="3" l="1"/>
  <c r="P497" i="3"/>
  <c r="C499" i="3"/>
  <c r="Y498" i="3"/>
  <c r="AA498" i="3"/>
  <c r="Z498" i="3"/>
  <c r="X498" i="3"/>
  <c r="K498" i="3"/>
  <c r="I498" i="3"/>
  <c r="L498" i="3"/>
  <c r="D498" i="3"/>
  <c r="M498" i="3"/>
  <c r="E498" i="3"/>
  <c r="W498" i="3"/>
  <c r="J498" i="3"/>
  <c r="F498" i="3"/>
  <c r="Q498" i="3" l="1"/>
  <c r="P498" i="3"/>
  <c r="C500" i="3"/>
  <c r="K499" i="3"/>
  <c r="Z499" i="3"/>
  <c r="Y499" i="3"/>
  <c r="X499" i="3"/>
  <c r="AA499" i="3"/>
  <c r="M499" i="3"/>
  <c r="W499" i="3"/>
  <c r="I499" i="3"/>
  <c r="D499" i="3"/>
  <c r="L499" i="3"/>
  <c r="E499" i="3"/>
  <c r="F499" i="3"/>
  <c r="J499" i="3"/>
  <c r="Q499" i="3" l="1"/>
  <c r="P499" i="3"/>
  <c r="C501" i="3"/>
  <c r="K500" i="3"/>
  <c r="Y500" i="3"/>
  <c r="AA500" i="3"/>
  <c r="Z500" i="3"/>
  <c r="X500" i="3"/>
  <c r="D500" i="3"/>
  <c r="J500" i="3"/>
  <c r="W500" i="3"/>
  <c r="L500" i="3"/>
  <c r="I500" i="3"/>
  <c r="M500" i="3"/>
  <c r="E500" i="3"/>
  <c r="F500" i="3"/>
  <c r="Q500" i="3" l="1"/>
  <c r="P500" i="3"/>
  <c r="C502" i="3"/>
  <c r="K501" i="3"/>
  <c r="Y501" i="3"/>
  <c r="Z501" i="3"/>
  <c r="X501" i="3"/>
  <c r="AA501" i="3"/>
  <c r="I501" i="3"/>
  <c r="W501" i="3"/>
  <c r="M501" i="3"/>
  <c r="J501" i="3"/>
  <c r="D501" i="3"/>
  <c r="L501" i="3"/>
  <c r="E501" i="3"/>
  <c r="F501" i="3"/>
  <c r="Q501" i="3" l="1"/>
  <c r="P501" i="3"/>
  <c r="C503" i="3"/>
  <c r="Y502" i="3"/>
  <c r="K502" i="3"/>
  <c r="AA502" i="3"/>
  <c r="Z502" i="3"/>
  <c r="X502" i="3"/>
  <c r="J502" i="3"/>
  <c r="F502" i="3"/>
  <c r="I502" i="3"/>
  <c r="W502" i="3"/>
  <c r="D502" i="3"/>
  <c r="E502" i="3"/>
  <c r="M502" i="3"/>
  <c r="L502" i="3"/>
  <c r="Q502" i="3" l="1"/>
  <c r="P502" i="3"/>
  <c r="C504" i="3"/>
  <c r="Y503" i="3"/>
  <c r="K503" i="3"/>
  <c r="Z503" i="3"/>
  <c r="X503" i="3"/>
  <c r="AA503" i="3"/>
  <c r="I503" i="3"/>
  <c r="E503" i="3"/>
  <c r="J503" i="3"/>
  <c r="D503" i="3"/>
  <c r="M503" i="3"/>
  <c r="L503" i="3"/>
  <c r="F503" i="3"/>
  <c r="W503" i="3"/>
  <c r="Q503" i="3" l="1"/>
  <c r="P503" i="3"/>
  <c r="C505" i="3"/>
  <c r="Y504" i="3"/>
  <c r="Z504" i="3"/>
  <c r="X504" i="3"/>
  <c r="K504" i="3"/>
  <c r="AA504" i="3"/>
  <c r="L504" i="3"/>
  <c r="W504" i="3"/>
  <c r="D504" i="3"/>
  <c r="J504" i="3"/>
  <c r="I504" i="3"/>
  <c r="E504" i="3"/>
  <c r="F504" i="3"/>
  <c r="M504" i="3"/>
  <c r="Q504" i="3" l="1"/>
  <c r="P504" i="3"/>
  <c r="C506" i="3"/>
  <c r="K505" i="3"/>
  <c r="Y505" i="3"/>
  <c r="AA505" i="3"/>
  <c r="X505" i="3"/>
  <c r="Z505" i="3"/>
  <c r="D505" i="3"/>
  <c r="L505" i="3"/>
  <c r="W505" i="3"/>
  <c r="J505" i="3"/>
  <c r="I505" i="3"/>
  <c r="F505" i="3"/>
  <c r="E505" i="3"/>
  <c r="M505" i="3"/>
  <c r="Q505" i="3" l="1"/>
  <c r="P505" i="3"/>
  <c r="C507" i="3"/>
  <c r="Y506" i="3"/>
  <c r="K506" i="3"/>
  <c r="AA506" i="3"/>
  <c r="Z506" i="3"/>
  <c r="X506" i="3"/>
  <c r="J506" i="3"/>
  <c r="I506" i="3"/>
  <c r="W506" i="3"/>
  <c r="F506" i="3"/>
  <c r="E506" i="3"/>
  <c r="L506" i="3"/>
  <c r="D506" i="3"/>
  <c r="M506" i="3"/>
  <c r="Q506" i="3" l="1"/>
  <c r="P506" i="3"/>
  <c r="C508" i="3"/>
  <c r="X507" i="3"/>
  <c r="K507" i="3"/>
  <c r="Z507" i="3"/>
  <c r="AA507" i="3"/>
  <c r="Y507" i="3"/>
  <c r="W507" i="3"/>
  <c r="J507" i="3"/>
  <c r="L507" i="3"/>
  <c r="E507" i="3"/>
  <c r="I507" i="3"/>
  <c r="D507" i="3"/>
  <c r="M507" i="3"/>
  <c r="F507" i="3"/>
  <c r="Q507" i="3" l="1"/>
  <c r="P507" i="3"/>
  <c r="C509" i="3"/>
  <c r="Y508" i="3"/>
  <c r="K508" i="3"/>
  <c r="Z508" i="3"/>
  <c r="X508" i="3"/>
  <c r="AA508" i="3"/>
  <c r="D508" i="3"/>
  <c r="W508" i="3"/>
  <c r="E508" i="3"/>
  <c r="I508" i="3"/>
  <c r="L508" i="3"/>
  <c r="M508" i="3"/>
  <c r="J508" i="3"/>
  <c r="F508" i="3"/>
  <c r="Q508" i="3" l="1"/>
  <c r="P508" i="3"/>
  <c r="C510" i="3"/>
  <c r="K509" i="3"/>
  <c r="Y509" i="3"/>
  <c r="Z509" i="3"/>
  <c r="X509" i="3"/>
  <c r="AA509" i="3"/>
  <c r="I509" i="3"/>
  <c r="D509" i="3"/>
  <c r="J509" i="3"/>
  <c r="L509" i="3"/>
  <c r="M509" i="3"/>
  <c r="E509" i="3"/>
  <c r="W509" i="3"/>
  <c r="F509" i="3"/>
  <c r="Q509" i="3" l="1"/>
  <c r="P509" i="3"/>
  <c r="C511" i="3"/>
  <c r="K510" i="3"/>
  <c r="Y510" i="3"/>
  <c r="Z510" i="3"/>
  <c r="X510" i="3"/>
  <c r="AA510" i="3"/>
  <c r="F510" i="3"/>
  <c r="D510" i="3"/>
  <c r="W510" i="3"/>
  <c r="M510" i="3"/>
  <c r="L510" i="3"/>
  <c r="J510" i="3"/>
  <c r="I510" i="3"/>
  <c r="E510" i="3"/>
  <c r="Q510" i="3" l="1"/>
  <c r="P510" i="3"/>
  <c r="C512" i="3"/>
  <c r="K511" i="3"/>
  <c r="Y511" i="3"/>
  <c r="Z511" i="3"/>
  <c r="X511" i="3"/>
  <c r="AA511" i="3"/>
  <c r="E511" i="3"/>
  <c r="W511" i="3"/>
  <c r="I511" i="3"/>
  <c r="D511" i="3"/>
  <c r="F511" i="3"/>
  <c r="L511" i="3"/>
  <c r="M511" i="3"/>
  <c r="J511" i="3"/>
  <c r="Q511" i="3" l="1"/>
  <c r="P511" i="3"/>
  <c r="C513" i="3"/>
  <c r="K512" i="3"/>
  <c r="Y512" i="3"/>
  <c r="Z512" i="3"/>
  <c r="X512" i="3"/>
  <c r="AA512" i="3"/>
  <c r="E512" i="3"/>
  <c r="D512" i="3"/>
  <c r="J512" i="3"/>
  <c r="I512" i="3"/>
  <c r="W512" i="3"/>
  <c r="F512" i="3"/>
  <c r="L512" i="3"/>
  <c r="M512" i="3"/>
  <c r="Q512" i="3" l="1"/>
  <c r="P512" i="3"/>
  <c r="C514" i="3"/>
  <c r="Y513" i="3"/>
  <c r="K513" i="3"/>
  <c r="AA513" i="3"/>
  <c r="X513" i="3"/>
  <c r="Z513" i="3"/>
  <c r="J513" i="3"/>
  <c r="D513" i="3"/>
  <c r="I513" i="3"/>
  <c r="M513" i="3"/>
  <c r="W513" i="3"/>
  <c r="F513" i="3"/>
  <c r="L513" i="3"/>
  <c r="E513" i="3"/>
  <c r="Q513" i="3" l="1"/>
  <c r="P513" i="3"/>
  <c r="C515" i="3"/>
  <c r="K514" i="3"/>
  <c r="Y514" i="3"/>
  <c r="Z514" i="3"/>
  <c r="AA514" i="3"/>
  <c r="X514" i="3"/>
  <c r="D514" i="3"/>
  <c r="E514" i="3"/>
  <c r="J514" i="3"/>
  <c r="I514" i="3"/>
  <c r="M514" i="3"/>
  <c r="F514" i="3"/>
  <c r="L514" i="3"/>
  <c r="W514" i="3"/>
  <c r="Q514" i="3" l="1"/>
  <c r="P514" i="3"/>
  <c r="C516" i="3"/>
  <c r="AA515" i="3"/>
  <c r="K515" i="3"/>
  <c r="Y515" i="3"/>
  <c r="X515" i="3"/>
  <c r="Z515" i="3"/>
  <c r="I515" i="3"/>
  <c r="W515" i="3"/>
  <c r="D515" i="3"/>
  <c r="F515" i="3"/>
  <c r="J515" i="3"/>
  <c r="M515" i="3"/>
  <c r="L515" i="3"/>
  <c r="E515" i="3"/>
  <c r="Q515" i="3" l="1"/>
  <c r="P515" i="3"/>
  <c r="C517" i="3"/>
  <c r="K516" i="3"/>
  <c r="Y516" i="3"/>
  <c r="Z516" i="3"/>
  <c r="AA516" i="3"/>
  <c r="X516" i="3"/>
  <c r="D516" i="3"/>
  <c r="W516" i="3"/>
  <c r="I516" i="3"/>
  <c r="J516" i="3"/>
  <c r="F516" i="3"/>
  <c r="L516" i="3"/>
  <c r="E516" i="3"/>
  <c r="M516" i="3"/>
  <c r="Q516" i="3" l="1"/>
  <c r="P516" i="3"/>
  <c r="C518" i="3"/>
  <c r="K517" i="3"/>
  <c r="Y517" i="3"/>
  <c r="AA517" i="3"/>
  <c r="Z517" i="3"/>
  <c r="X517" i="3"/>
  <c r="D517" i="3"/>
  <c r="W517" i="3"/>
  <c r="J517" i="3"/>
  <c r="M517" i="3"/>
  <c r="F517" i="3"/>
  <c r="L517" i="3"/>
  <c r="I517" i="3"/>
  <c r="E517" i="3"/>
  <c r="Q517" i="3" l="1"/>
  <c r="P517" i="3"/>
  <c r="C519" i="3"/>
  <c r="K518" i="3"/>
  <c r="Y518" i="3"/>
  <c r="Z518" i="3"/>
  <c r="AA518" i="3"/>
  <c r="X518" i="3"/>
  <c r="I518" i="3"/>
  <c r="F518" i="3"/>
  <c r="W518" i="3"/>
  <c r="D518" i="3"/>
  <c r="J518" i="3"/>
  <c r="L518" i="3"/>
  <c r="M518" i="3"/>
  <c r="E518" i="3"/>
  <c r="Q518" i="3" l="1"/>
  <c r="P518" i="3"/>
  <c r="C520" i="3"/>
  <c r="X519" i="3"/>
  <c r="Y519" i="3"/>
  <c r="K519" i="3"/>
  <c r="Z519" i="3"/>
  <c r="AA519" i="3"/>
  <c r="J519" i="3"/>
  <c r="F519" i="3"/>
  <c r="I519" i="3"/>
  <c r="D519" i="3"/>
  <c r="E519" i="3"/>
  <c r="W519" i="3"/>
  <c r="M519" i="3"/>
  <c r="L519" i="3"/>
  <c r="Q519" i="3" l="1"/>
  <c r="P519" i="3"/>
  <c r="C521" i="3"/>
  <c r="K520" i="3"/>
  <c r="X520" i="3"/>
  <c r="Y520" i="3"/>
  <c r="AA520" i="3"/>
  <c r="Z520" i="3"/>
  <c r="J520" i="3"/>
  <c r="M520" i="3"/>
  <c r="E520" i="3"/>
  <c r="D520" i="3"/>
  <c r="F520" i="3"/>
  <c r="L520" i="3"/>
  <c r="W520" i="3"/>
  <c r="I520" i="3"/>
  <c r="Q520" i="3" l="1"/>
  <c r="P520" i="3"/>
  <c r="C522" i="3"/>
  <c r="Y521" i="3"/>
  <c r="K521" i="3"/>
  <c r="Z521" i="3"/>
  <c r="X521" i="3"/>
  <c r="AA521" i="3"/>
  <c r="W521" i="3"/>
  <c r="I521" i="3"/>
  <c r="F521" i="3"/>
  <c r="E521" i="3"/>
  <c r="D521" i="3"/>
  <c r="J521" i="3"/>
  <c r="L521" i="3"/>
  <c r="M521" i="3"/>
  <c r="Q521" i="3" l="1"/>
  <c r="P521" i="3"/>
  <c r="C523" i="3"/>
  <c r="Y522" i="3"/>
  <c r="Z522" i="3"/>
  <c r="K522" i="3"/>
  <c r="AA522" i="3"/>
  <c r="X522" i="3"/>
  <c r="F522" i="3"/>
  <c r="I522" i="3"/>
  <c r="L522" i="3"/>
  <c r="W522" i="3"/>
  <c r="D522" i="3"/>
  <c r="J522" i="3"/>
  <c r="M522" i="3"/>
  <c r="E522" i="3"/>
  <c r="Q522" i="3" l="1"/>
  <c r="P522" i="3"/>
  <c r="C524" i="3"/>
  <c r="K523" i="3"/>
  <c r="X523" i="3"/>
  <c r="Y523" i="3"/>
  <c r="Z523" i="3"/>
  <c r="AA523" i="3"/>
  <c r="F523" i="3"/>
  <c r="I523" i="3"/>
  <c r="W523" i="3"/>
  <c r="E523" i="3"/>
  <c r="D523" i="3"/>
  <c r="L523" i="3"/>
  <c r="J523" i="3"/>
  <c r="M523" i="3"/>
  <c r="Q523" i="3" l="1"/>
  <c r="P523" i="3"/>
  <c r="C525" i="3"/>
  <c r="Y524" i="3"/>
  <c r="X524" i="3"/>
  <c r="K524" i="3"/>
  <c r="Z524" i="3"/>
  <c r="AA524" i="3"/>
  <c r="I524" i="3"/>
  <c r="F524" i="3"/>
  <c r="M524" i="3"/>
  <c r="J524" i="3"/>
  <c r="L524" i="3"/>
  <c r="W524" i="3"/>
  <c r="E524" i="3"/>
  <c r="D524" i="3"/>
  <c r="Q524" i="3" l="1"/>
  <c r="P524" i="3"/>
  <c r="C526" i="3"/>
  <c r="K525" i="3"/>
  <c r="AA525" i="3"/>
  <c r="X525" i="3"/>
  <c r="Z525" i="3"/>
  <c r="Y525" i="3"/>
  <c r="I525" i="3"/>
  <c r="D525" i="3"/>
  <c r="W525" i="3"/>
  <c r="M525" i="3"/>
  <c r="L525" i="3"/>
  <c r="E525" i="3"/>
  <c r="J525" i="3"/>
  <c r="F525" i="3"/>
  <c r="Q525" i="3" l="1"/>
  <c r="P525" i="3"/>
  <c r="C527" i="3"/>
  <c r="K526" i="3"/>
  <c r="X526" i="3"/>
  <c r="AA526" i="3"/>
  <c r="Y526" i="3"/>
  <c r="Z526" i="3"/>
  <c r="I526" i="3"/>
  <c r="E526" i="3"/>
  <c r="J526" i="3"/>
  <c r="M526" i="3"/>
  <c r="W526" i="3"/>
  <c r="F526" i="3"/>
  <c r="L526" i="3"/>
  <c r="D526" i="3"/>
  <c r="Q526" i="3" l="1"/>
  <c r="P526" i="3"/>
  <c r="C528" i="3"/>
  <c r="K527" i="3"/>
  <c r="AA527" i="3"/>
  <c r="Y527" i="3"/>
  <c r="Z527" i="3"/>
  <c r="X527" i="3"/>
  <c r="D527" i="3"/>
  <c r="J527" i="3"/>
  <c r="I527" i="3"/>
  <c r="W527" i="3"/>
  <c r="M527" i="3"/>
  <c r="F527" i="3"/>
  <c r="L527" i="3"/>
  <c r="E527" i="3"/>
  <c r="Q527" i="3" l="1"/>
  <c r="P527" i="3"/>
  <c r="C529" i="3"/>
  <c r="K528" i="3"/>
  <c r="AA528" i="3"/>
  <c r="Y528" i="3"/>
  <c r="Z528" i="3"/>
  <c r="X528" i="3"/>
  <c r="D528" i="3"/>
  <c r="I528" i="3"/>
  <c r="M528" i="3"/>
  <c r="F528" i="3"/>
  <c r="L528" i="3"/>
  <c r="W528" i="3"/>
  <c r="J528" i="3"/>
  <c r="E528" i="3"/>
  <c r="Q528" i="3" l="1"/>
  <c r="P528" i="3"/>
  <c r="C530" i="3"/>
  <c r="K529" i="3"/>
  <c r="Y529" i="3"/>
  <c r="Z529" i="3"/>
  <c r="X529" i="3"/>
  <c r="AA529" i="3"/>
  <c r="L529" i="3"/>
  <c r="D529" i="3"/>
  <c r="I529" i="3"/>
  <c r="J529" i="3"/>
  <c r="W529" i="3"/>
  <c r="F529" i="3"/>
  <c r="M529" i="3"/>
  <c r="E529" i="3"/>
  <c r="Q529" i="3" l="1"/>
  <c r="P529" i="3"/>
  <c r="C531" i="3"/>
  <c r="Y530" i="3"/>
  <c r="X530" i="3"/>
  <c r="AA530" i="3"/>
  <c r="Z530" i="3"/>
  <c r="K530" i="3"/>
  <c r="E530" i="3"/>
  <c r="M530" i="3"/>
  <c r="J530" i="3"/>
  <c r="I530" i="3"/>
  <c r="F530" i="3"/>
  <c r="W530" i="3"/>
  <c r="D530" i="3"/>
  <c r="L530" i="3"/>
  <c r="Q530" i="3" l="1"/>
  <c r="P530" i="3"/>
  <c r="C532" i="3"/>
  <c r="Y531" i="3"/>
  <c r="Z531" i="3"/>
  <c r="AA531" i="3"/>
  <c r="X531" i="3"/>
  <c r="K531" i="3"/>
  <c r="F531" i="3"/>
  <c r="W531" i="3"/>
  <c r="E531" i="3"/>
  <c r="L531" i="3"/>
  <c r="D531" i="3"/>
  <c r="M531" i="3"/>
  <c r="J531" i="3"/>
  <c r="I531" i="3"/>
  <c r="Q531" i="3" l="1"/>
  <c r="P531" i="3"/>
  <c r="C533" i="3"/>
  <c r="K532" i="3"/>
  <c r="Y532" i="3"/>
  <c r="X532" i="3"/>
  <c r="AA532" i="3"/>
  <c r="Z532" i="3"/>
  <c r="J532" i="3"/>
  <c r="D532" i="3"/>
  <c r="I532" i="3"/>
  <c r="W532" i="3"/>
  <c r="E532" i="3"/>
  <c r="M532" i="3"/>
  <c r="F532" i="3"/>
  <c r="L532" i="3"/>
  <c r="Q532" i="3" l="1"/>
  <c r="P532" i="3"/>
  <c r="C534" i="3"/>
  <c r="K533" i="3"/>
  <c r="Y533" i="3"/>
  <c r="X533" i="3"/>
  <c r="AA533" i="3"/>
  <c r="Z533" i="3"/>
  <c r="W533" i="3"/>
  <c r="D533" i="3"/>
  <c r="F533" i="3"/>
  <c r="J533" i="3"/>
  <c r="I533" i="3"/>
  <c r="L533" i="3"/>
  <c r="E533" i="3"/>
  <c r="M533" i="3"/>
  <c r="Q533" i="3" l="1"/>
  <c r="P533" i="3"/>
  <c r="C535" i="3"/>
  <c r="Y534" i="3"/>
  <c r="Z534" i="3"/>
  <c r="X534" i="3"/>
  <c r="K534" i="3"/>
  <c r="AA534" i="3"/>
  <c r="F534" i="3"/>
  <c r="M534" i="3"/>
  <c r="I534" i="3"/>
  <c r="W534" i="3"/>
  <c r="J534" i="3"/>
  <c r="D534" i="3"/>
  <c r="L534" i="3"/>
  <c r="E534" i="3"/>
  <c r="Q534" i="3" l="1"/>
  <c r="P534" i="3"/>
  <c r="C536" i="3"/>
  <c r="K535" i="3"/>
  <c r="Y535" i="3"/>
  <c r="AA535" i="3"/>
  <c r="X535" i="3"/>
  <c r="Z535" i="3"/>
  <c r="I535" i="3"/>
  <c r="D535" i="3"/>
  <c r="L535" i="3"/>
  <c r="M535" i="3"/>
  <c r="J535" i="3"/>
  <c r="E535" i="3"/>
  <c r="F535" i="3"/>
  <c r="W535" i="3"/>
  <c r="Q535" i="3" l="1"/>
  <c r="P535" i="3"/>
  <c r="C537" i="3"/>
  <c r="Y536" i="3"/>
  <c r="K536" i="3"/>
  <c r="X536" i="3"/>
  <c r="AA536" i="3"/>
  <c r="Z536" i="3"/>
  <c r="D536" i="3"/>
  <c r="W536" i="3"/>
  <c r="L536" i="3"/>
  <c r="F536" i="3"/>
  <c r="I536" i="3"/>
  <c r="M536" i="3"/>
  <c r="J536" i="3"/>
  <c r="E536" i="3"/>
  <c r="Q536" i="3" l="1"/>
  <c r="P536" i="3"/>
  <c r="C538" i="3"/>
  <c r="K537" i="3"/>
  <c r="Z537" i="3"/>
  <c r="AA537" i="3"/>
  <c r="X537" i="3"/>
  <c r="Y537" i="3"/>
  <c r="J537" i="3"/>
  <c r="D537" i="3"/>
  <c r="W537" i="3"/>
  <c r="I537" i="3"/>
  <c r="F537" i="3"/>
  <c r="M537" i="3"/>
  <c r="L537" i="3"/>
  <c r="E537" i="3"/>
  <c r="Q537" i="3" l="1"/>
  <c r="P537" i="3"/>
  <c r="C539" i="3"/>
  <c r="Y538" i="3"/>
  <c r="K538" i="3"/>
  <c r="Z538" i="3"/>
  <c r="AA538" i="3"/>
  <c r="X538" i="3"/>
  <c r="I538" i="3"/>
  <c r="W538" i="3"/>
  <c r="F538" i="3"/>
  <c r="E538" i="3"/>
  <c r="L538" i="3"/>
  <c r="D538" i="3"/>
  <c r="J538" i="3"/>
  <c r="M538" i="3"/>
  <c r="Q538" i="3" l="1"/>
  <c r="P538" i="3"/>
  <c r="C540" i="3"/>
  <c r="K539" i="3"/>
  <c r="Y539" i="3"/>
  <c r="AA539" i="3"/>
  <c r="X539" i="3"/>
  <c r="Z539" i="3"/>
  <c r="D539" i="3"/>
  <c r="J539" i="3"/>
  <c r="I539" i="3"/>
  <c r="W539" i="3"/>
  <c r="F539" i="3"/>
  <c r="L539" i="3"/>
  <c r="E539" i="3"/>
  <c r="M539" i="3"/>
  <c r="Q539" i="3" l="1"/>
  <c r="P539" i="3"/>
  <c r="C541" i="3"/>
  <c r="Y540" i="3"/>
  <c r="AA540" i="3"/>
  <c r="X540" i="3"/>
  <c r="K540" i="3"/>
  <c r="Z540" i="3"/>
  <c r="J540" i="3"/>
  <c r="W540" i="3"/>
  <c r="M540" i="3"/>
  <c r="I540" i="3"/>
  <c r="E540" i="3"/>
  <c r="D540" i="3"/>
  <c r="L540" i="3"/>
  <c r="F540" i="3"/>
  <c r="Q540" i="3" l="1"/>
  <c r="P540" i="3"/>
  <c r="C542" i="3"/>
  <c r="Y541" i="3"/>
  <c r="K541" i="3"/>
  <c r="Z541" i="3"/>
  <c r="AA541" i="3"/>
  <c r="X541" i="3"/>
  <c r="I541" i="3"/>
  <c r="J541" i="3"/>
  <c r="M541" i="3"/>
  <c r="W541" i="3"/>
  <c r="D541" i="3"/>
  <c r="L541" i="3"/>
  <c r="F541" i="3"/>
  <c r="E541" i="3"/>
  <c r="Q541" i="3" l="1"/>
  <c r="P541" i="3"/>
  <c r="C543" i="3"/>
  <c r="X542" i="3"/>
  <c r="K542" i="3"/>
  <c r="AA542" i="3"/>
  <c r="Y542" i="3"/>
  <c r="Z542" i="3"/>
  <c r="I542" i="3"/>
  <c r="F542" i="3"/>
  <c r="E542" i="3"/>
  <c r="M542" i="3"/>
  <c r="W542" i="3"/>
  <c r="L542" i="3"/>
  <c r="D542" i="3"/>
  <c r="J542" i="3"/>
  <c r="Q542" i="3" l="1"/>
  <c r="P542" i="3"/>
  <c r="C544" i="3"/>
  <c r="K543" i="3"/>
  <c r="X543" i="3"/>
  <c r="Y543" i="3"/>
  <c r="Z543" i="3"/>
  <c r="AA543" i="3"/>
  <c r="D543" i="3"/>
  <c r="I543" i="3"/>
  <c r="M543" i="3"/>
  <c r="W543" i="3"/>
  <c r="E543" i="3"/>
  <c r="F543" i="3"/>
  <c r="L543" i="3"/>
  <c r="J543" i="3"/>
  <c r="Q543" i="3" l="1"/>
  <c r="P543" i="3"/>
  <c r="C545" i="3"/>
  <c r="Y544" i="3"/>
  <c r="K544" i="3"/>
  <c r="Z544" i="3"/>
  <c r="X544" i="3"/>
  <c r="AA544" i="3"/>
  <c r="I544" i="3"/>
  <c r="M544" i="3"/>
  <c r="D544" i="3"/>
  <c r="W544" i="3"/>
  <c r="L544" i="3"/>
  <c r="F544" i="3"/>
  <c r="E544" i="3"/>
  <c r="J544" i="3"/>
  <c r="Q544" i="3" l="1"/>
  <c r="P544" i="3"/>
  <c r="C546" i="3"/>
  <c r="K545" i="3"/>
  <c r="AA545" i="3"/>
  <c r="Y545" i="3"/>
  <c r="Z545" i="3"/>
  <c r="X545" i="3"/>
  <c r="D545" i="3"/>
  <c r="I545" i="3"/>
  <c r="W545" i="3"/>
  <c r="J545" i="3"/>
  <c r="E545" i="3"/>
  <c r="L545" i="3"/>
  <c r="F545" i="3"/>
  <c r="M545" i="3"/>
  <c r="Q545" i="3" l="1"/>
  <c r="P545" i="3"/>
  <c r="C547" i="3"/>
  <c r="Y546" i="3"/>
  <c r="K546" i="3"/>
  <c r="X546" i="3"/>
  <c r="AA546" i="3"/>
  <c r="Z546" i="3"/>
  <c r="D546" i="3"/>
  <c r="W546" i="3"/>
  <c r="M546" i="3"/>
  <c r="I546" i="3"/>
  <c r="F546" i="3"/>
  <c r="L546" i="3"/>
  <c r="E546" i="3"/>
  <c r="J546" i="3"/>
  <c r="Q546" i="3" l="1"/>
  <c r="P546" i="3"/>
  <c r="C548" i="3"/>
  <c r="K547" i="3"/>
  <c r="Y547" i="3"/>
  <c r="Z547" i="3"/>
  <c r="X547" i="3"/>
  <c r="AA547" i="3"/>
  <c r="W547" i="3"/>
  <c r="I547" i="3"/>
  <c r="J547" i="3"/>
  <c r="D547" i="3"/>
  <c r="F547" i="3"/>
  <c r="E547" i="3"/>
  <c r="L547" i="3"/>
  <c r="M547" i="3"/>
  <c r="Q547" i="3" l="1"/>
  <c r="P547" i="3"/>
  <c r="C549" i="3"/>
  <c r="K548" i="3"/>
  <c r="Y548" i="3"/>
  <c r="X548" i="3"/>
  <c r="AA548" i="3"/>
  <c r="Z548" i="3"/>
  <c r="W548" i="3"/>
  <c r="J548" i="3"/>
  <c r="D548" i="3"/>
  <c r="I548" i="3"/>
  <c r="L548" i="3"/>
  <c r="F548" i="3"/>
  <c r="E548" i="3"/>
  <c r="M548" i="3"/>
  <c r="Q548" i="3" l="1"/>
  <c r="P548" i="3"/>
  <c r="C550" i="3"/>
  <c r="K549" i="3"/>
  <c r="Y549" i="3"/>
  <c r="X549" i="3"/>
  <c r="AA549" i="3"/>
  <c r="Z549" i="3"/>
  <c r="D549" i="3"/>
  <c r="W549" i="3"/>
  <c r="I549" i="3"/>
  <c r="E549" i="3"/>
  <c r="F549" i="3"/>
  <c r="L549" i="3"/>
  <c r="M549" i="3"/>
  <c r="J549" i="3"/>
  <c r="Q549" i="3" l="1"/>
  <c r="P549" i="3"/>
  <c r="C551" i="3"/>
  <c r="Y550" i="3"/>
  <c r="K550" i="3"/>
  <c r="AA550" i="3"/>
  <c r="Z550" i="3"/>
  <c r="X550" i="3"/>
  <c r="L550" i="3"/>
  <c r="I550" i="3"/>
  <c r="W550" i="3"/>
  <c r="D550" i="3"/>
  <c r="F550" i="3"/>
  <c r="E550" i="3"/>
  <c r="J550" i="3"/>
  <c r="M550" i="3"/>
  <c r="Q550" i="3" l="1"/>
  <c r="P550" i="3"/>
  <c r="C552" i="3"/>
  <c r="Y551" i="3"/>
  <c r="K551" i="3"/>
  <c r="X551" i="3"/>
  <c r="Z551" i="3"/>
  <c r="AA551" i="3"/>
  <c r="J551" i="3"/>
  <c r="W551" i="3"/>
  <c r="D551" i="3"/>
  <c r="L551" i="3"/>
  <c r="I551" i="3"/>
  <c r="E551" i="3"/>
  <c r="F551" i="3"/>
  <c r="M551" i="3"/>
  <c r="Q551" i="3" l="1"/>
  <c r="P551" i="3"/>
  <c r="C553" i="3"/>
  <c r="K552" i="3"/>
  <c r="Z552" i="3"/>
  <c r="Y552" i="3"/>
  <c r="AA552" i="3"/>
  <c r="X552" i="3"/>
  <c r="I552" i="3"/>
  <c r="J552" i="3"/>
  <c r="D552" i="3"/>
  <c r="W552" i="3"/>
  <c r="L552" i="3"/>
  <c r="E552" i="3"/>
  <c r="F552" i="3"/>
  <c r="M552" i="3"/>
  <c r="Q552" i="3" l="1"/>
  <c r="P552" i="3"/>
  <c r="C554" i="3"/>
  <c r="Y553" i="3"/>
  <c r="K553" i="3"/>
  <c r="X553" i="3"/>
  <c r="AA553" i="3"/>
  <c r="Z553" i="3"/>
  <c r="F553" i="3"/>
  <c r="D553" i="3"/>
  <c r="J553" i="3"/>
  <c r="I553" i="3"/>
  <c r="E553" i="3"/>
  <c r="L553" i="3"/>
  <c r="W553" i="3"/>
  <c r="M553" i="3"/>
  <c r="Q553" i="3" l="1"/>
  <c r="P553" i="3"/>
  <c r="C555" i="3"/>
  <c r="Y554" i="3"/>
  <c r="X554" i="3"/>
  <c r="AA554" i="3"/>
  <c r="K554" i="3"/>
  <c r="Z554" i="3"/>
  <c r="I554" i="3"/>
  <c r="M554" i="3"/>
  <c r="W554" i="3"/>
  <c r="D554" i="3"/>
  <c r="F554" i="3"/>
  <c r="L554" i="3"/>
  <c r="J554" i="3"/>
  <c r="E554" i="3"/>
  <c r="Q554" i="3" l="1"/>
  <c r="P554" i="3"/>
  <c r="C556" i="3"/>
  <c r="AA555" i="3"/>
  <c r="Z555" i="3"/>
  <c r="K555" i="3"/>
  <c r="X555" i="3"/>
  <c r="Y555" i="3"/>
  <c r="W555" i="3"/>
  <c r="D555" i="3"/>
  <c r="M555" i="3"/>
  <c r="I555" i="3"/>
  <c r="E555" i="3"/>
  <c r="J555" i="3"/>
  <c r="F555" i="3"/>
  <c r="L555" i="3"/>
  <c r="Q555" i="3" l="1"/>
  <c r="P555" i="3"/>
  <c r="C557" i="3"/>
  <c r="Y556" i="3"/>
  <c r="X556" i="3"/>
  <c r="K556" i="3"/>
  <c r="Z556" i="3"/>
  <c r="AA556" i="3"/>
  <c r="D556" i="3"/>
  <c r="L556" i="3"/>
  <c r="I556" i="3"/>
  <c r="M556" i="3"/>
  <c r="F556" i="3"/>
  <c r="E556" i="3"/>
  <c r="W556" i="3"/>
  <c r="J556" i="3"/>
  <c r="Q556" i="3" l="1"/>
  <c r="P556" i="3"/>
  <c r="C558" i="3"/>
  <c r="Y557" i="3"/>
  <c r="K557" i="3"/>
  <c r="Z557" i="3"/>
  <c r="AA557" i="3"/>
  <c r="X557" i="3"/>
  <c r="J557" i="3"/>
  <c r="I557" i="3"/>
  <c r="F557" i="3"/>
  <c r="M557" i="3"/>
  <c r="D557" i="3"/>
  <c r="E557" i="3"/>
  <c r="L557" i="3"/>
  <c r="W557" i="3"/>
  <c r="Q557" i="3" l="1"/>
  <c r="P557" i="3"/>
  <c r="C559" i="3"/>
  <c r="K558" i="3"/>
  <c r="Y558" i="3"/>
  <c r="AA558" i="3"/>
  <c r="Z558" i="3"/>
  <c r="X558" i="3"/>
  <c r="J558" i="3"/>
  <c r="W558" i="3"/>
  <c r="I558" i="3"/>
  <c r="M558" i="3"/>
  <c r="L558" i="3"/>
  <c r="F558" i="3"/>
  <c r="E558" i="3"/>
  <c r="D558" i="3"/>
  <c r="Q558" i="3" l="1"/>
  <c r="P558" i="3"/>
  <c r="C560" i="3"/>
  <c r="Y559" i="3"/>
  <c r="X559" i="3"/>
  <c r="K559" i="3"/>
  <c r="AA559" i="3"/>
  <c r="Z559" i="3"/>
  <c r="D559" i="3"/>
  <c r="I559" i="3"/>
  <c r="J559" i="3"/>
  <c r="M559" i="3"/>
  <c r="W559" i="3"/>
  <c r="E559" i="3"/>
  <c r="F559" i="3"/>
  <c r="L559" i="3"/>
  <c r="Q559" i="3" l="1"/>
  <c r="P559" i="3"/>
  <c r="C561" i="3"/>
  <c r="K560" i="3"/>
  <c r="Y560" i="3"/>
  <c r="X560" i="3"/>
  <c r="AA560" i="3"/>
  <c r="Z560" i="3"/>
  <c r="D560" i="3"/>
  <c r="I560" i="3"/>
  <c r="W560" i="3"/>
  <c r="J560" i="3"/>
  <c r="F560" i="3"/>
  <c r="L560" i="3"/>
  <c r="E560" i="3"/>
  <c r="M560" i="3"/>
  <c r="Q560" i="3" l="1"/>
  <c r="P560" i="3"/>
  <c r="C562" i="3"/>
  <c r="K561" i="3"/>
  <c r="Z561" i="3"/>
  <c r="X561" i="3"/>
  <c r="Y561" i="3"/>
  <c r="AA561" i="3"/>
  <c r="W561" i="3"/>
  <c r="J561" i="3"/>
  <c r="D561" i="3"/>
  <c r="F561" i="3"/>
  <c r="I561" i="3"/>
  <c r="M561" i="3"/>
  <c r="L561" i="3"/>
  <c r="E561" i="3"/>
  <c r="Q561" i="3" l="1"/>
  <c r="P561" i="3"/>
  <c r="C563" i="3"/>
  <c r="K562" i="3"/>
  <c r="Y562" i="3"/>
  <c r="Z562" i="3"/>
  <c r="X562" i="3"/>
  <c r="AA562" i="3"/>
  <c r="J562" i="3"/>
  <c r="W562" i="3"/>
  <c r="D562" i="3"/>
  <c r="E562" i="3"/>
  <c r="M562" i="3"/>
  <c r="L562" i="3"/>
  <c r="I562" i="3"/>
  <c r="F562" i="3"/>
  <c r="Q562" i="3" l="1"/>
  <c r="P562" i="3"/>
  <c r="C564" i="3"/>
  <c r="Z563" i="3"/>
  <c r="K563" i="3"/>
  <c r="Y563" i="3"/>
  <c r="X563" i="3"/>
  <c r="AA563" i="3"/>
  <c r="M563" i="3"/>
  <c r="W563" i="3"/>
  <c r="D563" i="3"/>
  <c r="I563" i="3"/>
  <c r="F563" i="3"/>
  <c r="L563" i="3"/>
  <c r="J563" i="3"/>
  <c r="E563" i="3"/>
  <c r="Q563" i="3" l="1"/>
  <c r="P563" i="3"/>
  <c r="C565" i="3"/>
  <c r="Y564" i="3"/>
  <c r="K564" i="3"/>
  <c r="X564" i="3"/>
  <c r="Z564" i="3"/>
  <c r="AA564" i="3"/>
  <c r="F564" i="3"/>
  <c r="E564" i="3"/>
  <c r="I564" i="3"/>
  <c r="W564" i="3"/>
  <c r="D564" i="3"/>
  <c r="L564" i="3"/>
  <c r="J564" i="3"/>
  <c r="M564" i="3"/>
  <c r="Q564" i="3" l="1"/>
  <c r="P564" i="3"/>
  <c r="C566" i="3"/>
  <c r="K565" i="3"/>
  <c r="AA565" i="3"/>
  <c r="X565" i="3"/>
  <c r="Y565" i="3"/>
  <c r="Z565" i="3"/>
  <c r="I565" i="3"/>
  <c r="W565" i="3"/>
  <c r="D565" i="3"/>
  <c r="M565" i="3"/>
  <c r="E565" i="3"/>
  <c r="L565" i="3"/>
  <c r="F565" i="3"/>
  <c r="J565" i="3"/>
  <c r="Q565" i="3" l="1"/>
  <c r="P565" i="3"/>
  <c r="C567" i="3"/>
  <c r="K566" i="3"/>
  <c r="Y566" i="3"/>
  <c r="X566" i="3"/>
  <c r="AA566" i="3"/>
  <c r="Z566" i="3"/>
  <c r="F566" i="3"/>
  <c r="D566" i="3"/>
  <c r="J566" i="3"/>
  <c r="I566" i="3"/>
  <c r="W566" i="3"/>
  <c r="E566" i="3"/>
  <c r="L566" i="3"/>
  <c r="M566" i="3"/>
  <c r="Q566" i="3" l="1"/>
  <c r="P566" i="3"/>
  <c r="C568" i="3"/>
  <c r="Y567" i="3"/>
  <c r="K567" i="3"/>
  <c r="Z567" i="3"/>
  <c r="X567" i="3"/>
  <c r="AA567" i="3"/>
  <c r="W567" i="3"/>
  <c r="D567" i="3"/>
  <c r="M567" i="3"/>
  <c r="F567" i="3"/>
  <c r="I567" i="3"/>
  <c r="J567" i="3"/>
  <c r="E567" i="3"/>
  <c r="L567" i="3"/>
  <c r="Q567" i="3" l="1"/>
  <c r="P567" i="3"/>
  <c r="C569" i="3"/>
  <c r="K568" i="3"/>
  <c r="Y568" i="3"/>
  <c r="X568" i="3"/>
  <c r="Z568" i="3"/>
  <c r="AA568" i="3"/>
  <c r="W568" i="3"/>
  <c r="L568" i="3"/>
  <c r="E568" i="3"/>
  <c r="D568" i="3"/>
  <c r="J568" i="3"/>
  <c r="F568" i="3"/>
  <c r="I568" i="3"/>
  <c r="M568" i="3"/>
  <c r="Q568" i="3" l="1"/>
  <c r="P568" i="3"/>
  <c r="C570" i="3"/>
  <c r="K569" i="3"/>
  <c r="AA569" i="3"/>
  <c r="Y569" i="3"/>
  <c r="X569" i="3"/>
  <c r="Z569" i="3"/>
  <c r="W569" i="3"/>
  <c r="D569" i="3"/>
  <c r="J569" i="3"/>
  <c r="F569" i="3"/>
  <c r="L569" i="3"/>
  <c r="M569" i="3"/>
  <c r="I569" i="3"/>
  <c r="E569" i="3"/>
  <c r="Q569" i="3" l="1"/>
  <c r="P569" i="3"/>
  <c r="C571" i="3"/>
  <c r="Y570" i="3"/>
  <c r="K570" i="3"/>
  <c r="AA570" i="3"/>
  <c r="Z570" i="3"/>
  <c r="X570" i="3"/>
  <c r="D570" i="3"/>
  <c r="F570" i="3"/>
  <c r="W570" i="3"/>
  <c r="I570" i="3"/>
  <c r="L570" i="3"/>
  <c r="J570" i="3"/>
  <c r="E570" i="3"/>
  <c r="M570" i="3"/>
  <c r="Q570" i="3" l="1"/>
  <c r="P570" i="3"/>
  <c r="C572" i="3"/>
  <c r="Y571" i="3"/>
  <c r="X571" i="3"/>
  <c r="K571" i="3"/>
  <c r="Z571" i="3"/>
  <c r="AA571" i="3"/>
  <c r="J571" i="3"/>
  <c r="W571" i="3"/>
  <c r="I571" i="3"/>
  <c r="D571" i="3"/>
  <c r="L571" i="3"/>
  <c r="M571" i="3"/>
  <c r="E571" i="3"/>
  <c r="F571" i="3"/>
  <c r="Q571" i="3" l="1"/>
  <c r="P571" i="3"/>
  <c r="C573" i="3"/>
  <c r="K572" i="3"/>
  <c r="AA572" i="3"/>
  <c r="X572" i="3"/>
  <c r="Y572" i="3"/>
  <c r="Z572" i="3"/>
  <c r="D572" i="3"/>
  <c r="J572" i="3"/>
  <c r="I572" i="3"/>
  <c r="E572" i="3"/>
  <c r="M572" i="3"/>
  <c r="F572" i="3"/>
  <c r="W572" i="3"/>
  <c r="L572" i="3"/>
  <c r="Q572" i="3" l="1"/>
  <c r="P572" i="3"/>
  <c r="C574" i="3"/>
  <c r="K573" i="3"/>
  <c r="Z573" i="3"/>
  <c r="AA573" i="3"/>
  <c r="Y573" i="3"/>
  <c r="X573" i="3"/>
  <c r="D573" i="3"/>
  <c r="M573" i="3"/>
  <c r="F573" i="3"/>
  <c r="J573" i="3"/>
  <c r="W573" i="3"/>
  <c r="L573" i="3"/>
  <c r="I573" i="3"/>
  <c r="E573" i="3"/>
  <c r="Q573" i="3" l="1"/>
  <c r="P573" i="3"/>
  <c r="C575" i="3"/>
  <c r="Y574" i="3"/>
  <c r="K574" i="3"/>
  <c r="AA574" i="3"/>
  <c r="X574" i="3"/>
  <c r="Z574" i="3"/>
  <c r="E574" i="3"/>
  <c r="J574" i="3"/>
  <c r="D574" i="3"/>
  <c r="W574" i="3"/>
  <c r="I574" i="3"/>
  <c r="L574" i="3"/>
  <c r="M574" i="3"/>
  <c r="F574" i="3"/>
  <c r="Q574" i="3" l="1"/>
  <c r="P574" i="3"/>
  <c r="C576" i="3"/>
  <c r="Y575" i="3"/>
  <c r="K575" i="3"/>
  <c r="AA575" i="3"/>
  <c r="X575" i="3"/>
  <c r="Z575" i="3"/>
  <c r="W575" i="3"/>
  <c r="I575" i="3"/>
  <c r="D575" i="3"/>
  <c r="E575" i="3"/>
  <c r="F575" i="3"/>
  <c r="J575" i="3"/>
  <c r="M575" i="3"/>
  <c r="L575" i="3"/>
  <c r="Q575" i="3" l="1"/>
  <c r="P575" i="3"/>
  <c r="C577" i="3"/>
  <c r="K576" i="3"/>
  <c r="X576" i="3"/>
  <c r="Y576" i="3"/>
  <c r="AA576" i="3"/>
  <c r="Z576" i="3"/>
  <c r="D576" i="3"/>
  <c r="W576" i="3"/>
  <c r="F576" i="3"/>
  <c r="L576" i="3"/>
  <c r="I576" i="3"/>
  <c r="E576" i="3"/>
  <c r="J576" i="3"/>
  <c r="M576" i="3"/>
  <c r="Q576" i="3" l="1"/>
  <c r="P576" i="3"/>
  <c r="C578" i="3"/>
  <c r="K577" i="3"/>
  <c r="Y577" i="3"/>
  <c r="X577" i="3"/>
  <c r="Z577" i="3"/>
  <c r="AA577" i="3"/>
  <c r="W577" i="3"/>
  <c r="L577" i="3"/>
  <c r="F577" i="3"/>
  <c r="I577" i="3"/>
  <c r="D577" i="3"/>
  <c r="J577" i="3"/>
  <c r="E577" i="3"/>
  <c r="M577" i="3"/>
  <c r="Q577" i="3" l="1"/>
  <c r="P577" i="3"/>
  <c r="C579" i="3"/>
  <c r="K578" i="3"/>
  <c r="Y578" i="3"/>
  <c r="AA578" i="3"/>
  <c r="X578" i="3"/>
  <c r="Z578" i="3"/>
  <c r="I578" i="3"/>
  <c r="J578" i="3"/>
  <c r="W578" i="3"/>
  <c r="D578" i="3"/>
  <c r="E578" i="3"/>
  <c r="M578" i="3"/>
  <c r="F578" i="3"/>
  <c r="L578" i="3"/>
  <c r="Q578" i="3" l="1"/>
  <c r="P578" i="3"/>
  <c r="C580" i="3"/>
  <c r="X579" i="3"/>
  <c r="Y579" i="3"/>
  <c r="K579" i="3"/>
  <c r="AA579" i="3"/>
  <c r="Z579" i="3"/>
  <c r="J579" i="3"/>
  <c r="I579" i="3"/>
  <c r="E579" i="3"/>
  <c r="M579" i="3"/>
  <c r="F579" i="3"/>
  <c r="D579" i="3"/>
  <c r="L579" i="3"/>
  <c r="W579" i="3"/>
  <c r="Q579" i="3" l="1"/>
  <c r="P579" i="3"/>
  <c r="C581" i="3"/>
  <c r="Y580" i="3"/>
  <c r="K580" i="3"/>
  <c r="X580" i="3"/>
  <c r="AA580" i="3"/>
  <c r="Z580" i="3"/>
  <c r="D580" i="3"/>
  <c r="W580" i="3"/>
  <c r="F580" i="3"/>
  <c r="L580" i="3"/>
  <c r="M580" i="3"/>
  <c r="I580" i="3"/>
  <c r="J580" i="3"/>
  <c r="E580" i="3"/>
  <c r="Q580" i="3" l="1"/>
  <c r="P580" i="3"/>
  <c r="C582" i="3"/>
  <c r="K581" i="3"/>
  <c r="AA581" i="3"/>
  <c r="Y581" i="3"/>
  <c r="Z581" i="3"/>
  <c r="X581" i="3"/>
  <c r="W581" i="3"/>
  <c r="I581" i="3"/>
  <c r="D581" i="3"/>
  <c r="F581" i="3"/>
  <c r="M581" i="3"/>
  <c r="J581" i="3"/>
  <c r="E581" i="3"/>
  <c r="L581" i="3"/>
  <c r="Q581" i="3" l="1"/>
  <c r="P581" i="3"/>
  <c r="C583" i="3"/>
  <c r="K582" i="3"/>
  <c r="Y582" i="3"/>
  <c r="AA582" i="3"/>
  <c r="Z582" i="3"/>
  <c r="X582" i="3"/>
  <c r="M582" i="3"/>
  <c r="D582" i="3"/>
  <c r="F582" i="3"/>
  <c r="W582" i="3"/>
  <c r="I582" i="3"/>
  <c r="J582" i="3"/>
  <c r="L582" i="3"/>
  <c r="E582" i="3"/>
  <c r="Q582" i="3" l="1"/>
  <c r="P582" i="3"/>
  <c r="C584" i="3"/>
  <c r="Y583" i="3"/>
  <c r="K583" i="3"/>
  <c r="X583" i="3"/>
  <c r="Z583" i="3"/>
  <c r="AA583" i="3"/>
  <c r="D583" i="3"/>
  <c r="I583" i="3"/>
  <c r="W583" i="3"/>
  <c r="M583" i="3"/>
  <c r="J583" i="3"/>
  <c r="E583" i="3"/>
  <c r="F583" i="3"/>
  <c r="L583" i="3"/>
  <c r="Q583" i="3" l="1"/>
  <c r="P583" i="3"/>
  <c r="C585" i="3"/>
  <c r="K584" i="3"/>
  <c r="Z584" i="3"/>
  <c r="Y584" i="3"/>
  <c r="X584" i="3"/>
  <c r="AA584" i="3"/>
  <c r="D584" i="3"/>
  <c r="W584" i="3"/>
  <c r="I584" i="3"/>
  <c r="E584" i="3"/>
  <c r="L584" i="3"/>
  <c r="J584" i="3"/>
  <c r="M584" i="3"/>
  <c r="F584" i="3"/>
  <c r="Q584" i="3" l="1"/>
  <c r="P584" i="3"/>
  <c r="C586" i="3"/>
  <c r="K585" i="3"/>
  <c r="X585" i="3"/>
  <c r="AA585" i="3"/>
  <c r="Y585" i="3"/>
  <c r="Z585" i="3"/>
  <c r="J585" i="3"/>
  <c r="W585" i="3"/>
  <c r="I585" i="3"/>
  <c r="D585" i="3"/>
  <c r="L585" i="3"/>
  <c r="E585" i="3"/>
  <c r="M585" i="3"/>
  <c r="F585" i="3"/>
  <c r="Q585" i="3" l="1"/>
  <c r="P585" i="3"/>
  <c r="C587" i="3"/>
  <c r="Y586" i="3"/>
  <c r="K586" i="3"/>
  <c r="Z586" i="3"/>
  <c r="X586" i="3"/>
  <c r="AA586" i="3"/>
  <c r="W586" i="3"/>
  <c r="E586" i="3"/>
  <c r="I586" i="3"/>
  <c r="M586" i="3"/>
  <c r="D586" i="3"/>
  <c r="F586" i="3"/>
  <c r="L586" i="3"/>
  <c r="J586" i="3"/>
  <c r="Q586" i="3" l="1"/>
  <c r="P586" i="3"/>
  <c r="C588" i="3"/>
  <c r="Y587" i="3"/>
  <c r="K587" i="3"/>
  <c r="AA587" i="3"/>
  <c r="Z587" i="3"/>
  <c r="X587" i="3"/>
  <c r="M587" i="3"/>
  <c r="I587" i="3"/>
  <c r="D587" i="3"/>
  <c r="F587" i="3"/>
  <c r="E587" i="3"/>
  <c r="J587" i="3"/>
  <c r="W587" i="3"/>
  <c r="L587" i="3"/>
  <c r="Q587" i="3" l="1"/>
  <c r="P587" i="3"/>
  <c r="C589" i="3"/>
  <c r="Y588" i="3"/>
  <c r="K588" i="3"/>
  <c r="AA588" i="3"/>
  <c r="X588" i="3"/>
  <c r="Z588" i="3"/>
  <c r="I588" i="3"/>
  <c r="J588" i="3"/>
  <c r="D588" i="3"/>
  <c r="E588" i="3"/>
  <c r="W588" i="3"/>
  <c r="M588" i="3"/>
  <c r="F588" i="3"/>
  <c r="L588" i="3"/>
  <c r="Q588" i="3" l="1"/>
  <c r="P588" i="3"/>
  <c r="C590" i="3"/>
  <c r="K589" i="3"/>
  <c r="Y589" i="3"/>
  <c r="AA589" i="3"/>
  <c r="X589" i="3"/>
  <c r="Z589" i="3"/>
  <c r="J589" i="3"/>
  <c r="F589" i="3"/>
  <c r="M589" i="3"/>
  <c r="D589" i="3"/>
  <c r="L589" i="3"/>
  <c r="E589" i="3"/>
  <c r="W589" i="3"/>
  <c r="I589" i="3"/>
  <c r="Q589" i="3" l="1"/>
  <c r="P589" i="3"/>
  <c r="C591" i="3"/>
  <c r="K590" i="3"/>
  <c r="Y590" i="3"/>
  <c r="Z590" i="3"/>
  <c r="X590" i="3"/>
  <c r="AA590" i="3"/>
  <c r="M590" i="3"/>
  <c r="J590" i="3"/>
  <c r="I590" i="3"/>
  <c r="W590" i="3"/>
  <c r="L590" i="3"/>
  <c r="F590" i="3"/>
  <c r="E590" i="3"/>
  <c r="D590" i="3"/>
  <c r="Q590" i="3" l="1"/>
  <c r="P590" i="3"/>
  <c r="C592" i="3"/>
  <c r="Y591" i="3"/>
  <c r="AA591" i="3"/>
  <c r="K591" i="3"/>
  <c r="Z591" i="3"/>
  <c r="X591" i="3"/>
  <c r="I591" i="3"/>
  <c r="W591" i="3"/>
  <c r="L591" i="3"/>
  <c r="J591" i="3"/>
  <c r="F591" i="3"/>
  <c r="D591" i="3"/>
  <c r="M591" i="3"/>
  <c r="E591" i="3"/>
  <c r="Q591" i="3" l="1"/>
  <c r="P591" i="3"/>
  <c r="C593" i="3"/>
  <c r="X592" i="3"/>
  <c r="Y592" i="3"/>
  <c r="K592" i="3"/>
  <c r="AA592" i="3"/>
  <c r="Z592" i="3"/>
  <c r="F592" i="3"/>
  <c r="I592" i="3"/>
  <c r="M592" i="3"/>
  <c r="D592" i="3"/>
  <c r="J592" i="3"/>
  <c r="W592" i="3"/>
  <c r="L592" i="3"/>
  <c r="E592" i="3"/>
  <c r="Q592" i="3" l="1"/>
  <c r="P592" i="3"/>
  <c r="C594" i="3"/>
  <c r="Z593" i="3"/>
  <c r="K593" i="3"/>
  <c r="X593" i="3"/>
  <c r="AA593" i="3"/>
  <c r="Y593" i="3"/>
  <c r="J593" i="3"/>
  <c r="D593" i="3"/>
  <c r="W593" i="3"/>
  <c r="I593" i="3"/>
  <c r="L593" i="3"/>
  <c r="M593" i="3"/>
  <c r="E593" i="3"/>
  <c r="F593" i="3"/>
  <c r="Q593" i="3" l="1"/>
  <c r="P593" i="3"/>
  <c r="C595" i="3"/>
  <c r="Y594" i="3"/>
  <c r="K594" i="3"/>
  <c r="Z594" i="3"/>
  <c r="X594" i="3"/>
  <c r="AA594" i="3"/>
  <c r="I594" i="3"/>
  <c r="F594" i="3"/>
  <c r="W594" i="3"/>
  <c r="L594" i="3"/>
  <c r="D594" i="3"/>
  <c r="E594" i="3"/>
  <c r="J594" i="3"/>
  <c r="M594" i="3"/>
  <c r="Q594" i="3" l="1"/>
  <c r="P594" i="3"/>
  <c r="C596" i="3"/>
  <c r="K595" i="3"/>
  <c r="Y595" i="3"/>
  <c r="AA595" i="3"/>
  <c r="X595" i="3"/>
  <c r="Z595" i="3"/>
  <c r="D595" i="3"/>
  <c r="I595" i="3"/>
  <c r="W595" i="3"/>
  <c r="L595" i="3"/>
  <c r="F595" i="3"/>
  <c r="M595" i="3"/>
  <c r="E595" i="3"/>
  <c r="J595" i="3"/>
  <c r="Q595" i="3" l="1"/>
  <c r="P595" i="3"/>
  <c r="C597" i="3"/>
  <c r="Y596" i="3"/>
  <c r="K596" i="3"/>
  <c r="Z596" i="3"/>
  <c r="AA596" i="3"/>
  <c r="X596" i="3"/>
  <c r="I596" i="3"/>
  <c r="J596" i="3"/>
  <c r="W596" i="3"/>
  <c r="D596" i="3"/>
  <c r="M596" i="3"/>
  <c r="L596" i="3"/>
  <c r="F596" i="3"/>
  <c r="E596" i="3"/>
  <c r="Q596" i="3" l="1"/>
  <c r="P596" i="3"/>
  <c r="C598" i="3"/>
  <c r="Y597" i="3"/>
  <c r="AA597" i="3"/>
  <c r="Z597" i="3"/>
  <c r="K597" i="3"/>
  <c r="X597" i="3"/>
  <c r="J597" i="3"/>
  <c r="W597" i="3"/>
  <c r="F597" i="3"/>
  <c r="I597" i="3"/>
  <c r="D597" i="3"/>
  <c r="M597" i="3"/>
  <c r="E597" i="3"/>
  <c r="L597" i="3"/>
  <c r="Q597" i="3" l="1"/>
  <c r="P597" i="3"/>
  <c r="C599" i="3"/>
  <c r="Y598" i="3"/>
  <c r="K598" i="3"/>
  <c r="AA598" i="3"/>
  <c r="X598" i="3"/>
  <c r="Z598" i="3"/>
  <c r="W598" i="3"/>
  <c r="J598" i="3"/>
  <c r="E598" i="3"/>
  <c r="L598" i="3"/>
  <c r="I598" i="3"/>
  <c r="M598" i="3"/>
  <c r="D598" i="3"/>
  <c r="F598" i="3"/>
  <c r="Q598" i="3" l="1"/>
  <c r="P598" i="3"/>
  <c r="C600" i="3"/>
  <c r="K599" i="3"/>
  <c r="Y599" i="3"/>
  <c r="AA599" i="3"/>
  <c r="Z599" i="3"/>
  <c r="X599" i="3"/>
  <c r="D599" i="3"/>
  <c r="I599" i="3"/>
  <c r="F599" i="3"/>
  <c r="W599" i="3"/>
  <c r="M599" i="3"/>
  <c r="J599" i="3"/>
  <c r="E599" i="3"/>
  <c r="L599" i="3"/>
  <c r="Q599" i="3" l="1"/>
  <c r="P599" i="3"/>
  <c r="C601" i="3"/>
  <c r="AA600" i="3"/>
  <c r="Y600" i="3"/>
  <c r="K600" i="3"/>
  <c r="X600" i="3"/>
  <c r="Z600" i="3"/>
  <c r="I600" i="3"/>
  <c r="J600" i="3"/>
  <c r="F600" i="3"/>
  <c r="W600" i="3"/>
  <c r="D600" i="3"/>
  <c r="L600" i="3"/>
  <c r="E600" i="3"/>
  <c r="M600" i="3"/>
  <c r="Q600" i="3" l="1"/>
  <c r="P600" i="3"/>
  <c r="C602" i="3"/>
  <c r="Y601" i="3"/>
  <c r="X601" i="3"/>
  <c r="K601" i="3"/>
  <c r="AA601" i="3"/>
  <c r="Z601" i="3"/>
  <c r="W601" i="3"/>
  <c r="D601" i="3"/>
  <c r="M601" i="3"/>
  <c r="J601" i="3"/>
  <c r="E601" i="3"/>
  <c r="L601" i="3"/>
  <c r="I601" i="3"/>
  <c r="F601" i="3"/>
  <c r="Q601" i="3" l="1"/>
  <c r="P601" i="3"/>
  <c r="C603" i="3"/>
  <c r="K602" i="3"/>
  <c r="Y602" i="3"/>
  <c r="X602" i="3"/>
  <c r="AA602" i="3"/>
  <c r="Z602" i="3"/>
  <c r="M602" i="3"/>
  <c r="W602" i="3"/>
  <c r="D602" i="3"/>
  <c r="J602" i="3"/>
  <c r="L602" i="3"/>
  <c r="E602" i="3"/>
  <c r="F602" i="3"/>
  <c r="I602" i="3"/>
  <c r="Q602" i="3" l="1"/>
  <c r="P602" i="3"/>
  <c r="C604" i="3"/>
  <c r="K603" i="3"/>
  <c r="Y603" i="3"/>
  <c r="AA603" i="3"/>
  <c r="X603" i="3"/>
  <c r="Z603" i="3"/>
  <c r="I603" i="3"/>
  <c r="D603" i="3"/>
  <c r="W603" i="3"/>
  <c r="M603" i="3"/>
  <c r="F603" i="3"/>
  <c r="L603" i="3"/>
  <c r="J603" i="3"/>
  <c r="E603" i="3"/>
  <c r="Q603" i="3" l="1"/>
  <c r="P603" i="3"/>
  <c r="C605" i="3"/>
  <c r="Y604" i="3"/>
  <c r="K604" i="3"/>
  <c r="Z604" i="3"/>
  <c r="X604" i="3"/>
  <c r="AA604" i="3"/>
  <c r="M604" i="3"/>
  <c r="I604" i="3"/>
  <c r="J604" i="3"/>
  <c r="E604" i="3"/>
  <c r="F604" i="3"/>
  <c r="D604" i="3"/>
  <c r="L604" i="3"/>
  <c r="W604" i="3"/>
  <c r="Q604" i="3" l="1"/>
  <c r="P604" i="3"/>
  <c r="C606" i="3"/>
  <c r="K605" i="3"/>
  <c r="Y605" i="3"/>
  <c r="X605" i="3"/>
  <c r="AA605" i="3"/>
  <c r="Z605" i="3"/>
  <c r="I605" i="3"/>
  <c r="M605" i="3"/>
  <c r="W605" i="3"/>
  <c r="D605" i="3"/>
  <c r="F605" i="3"/>
  <c r="J605" i="3"/>
  <c r="L605" i="3"/>
  <c r="E605" i="3"/>
  <c r="Q605" i="3" l="1"/>
  <c r="P605" i="3"/>
  <c r="C607" i="3"/>
  <c r="AA606" i="3"/>
  <c r="Z606" i="3"/>
  <c r="X606" i="3"/>
  <c r="K606" i="3"/>
  <c r="Y606" i="3"/>
  <c r="D606" i="3"/>
  <c r="F606" i="3"/>
  <c r="W606" i="3"/>
  <c r="J606" i="3"/>
  <c r="I606" i="3"/>
  <c r="M606" i="3"/>
  <c r="L606" i="3"/>
  <c r="E606" i="3"/>
  <c r="Q606" i="3" l="1"/>
  <c r="P606" i="3"/>
  <c r="C608" i="3"/>
  <c r="Y607" i="3"/>
  <c r="K607" i="3"/>
  <c r="Z607" i="3"/>
  <c r="X607" i="3"/>
  <c r="AA607" i="3"/>
  <c r="I607" i="3"/>
  <c r="D607" i="3"/>
  <c r="J607" i="3"/>
  <c r="W607" i="3"/>
  <c r="F607" i="3"/>
  <c r="M607" i="3"/>
  <c r="L607" i="3"/>
  <c r="E607" i="3"/>
  <c r="Q607" i="3" l="1"/>
  <c r="P607" i="3"/>
  <c r="C609" i="3"/>
  <c r="K608" i="3"/>
  <c r="Z608" i="3"/>
  <c r="X608" i="3"/>
  <c r="Y608" i="3"/>
  <c r="AA608" i="3"/>
  <c r="J608" i="3"/>
  <c r="I608" i="3"/>
  <c r="D608" i="3"/>
  <c r="W608" i="3"/>
  <c r="F608" i="3"/>
  <c r="E608" i="3"/>
  <c r="M608" i="3"/>
  <c r="L608" i="3"/>
  <c r="Q608" i="3" l="1"/>
  <c r="P608" i="3"/>
  <c r="C610" i="3"/>
  <c r="Y609" i="3"/>
  <c r="K609" i="3"/>
  <c r="AA609" i="3"/>
  <c r="X609" i="3"/>
  <c r="Z609" i="3"/>
  <c r="D609" i="3"/>
  <c r="J609" i="3"/>
  <c r="I609" i="3"/>
  <c r="W609" i="3"/>
  <c r="E609" i="3"/>
  <c r="F609" i="3"/>
  <c r="L609" i="3"/>
  <c r="M609" i="3"/>
  <c r="Q609" i="3" l="1"/>
  <c r="P609" i="3"/>
  <c r="C611" i="3"/>
  <c r="Z610" i="3"/>
  <c r="X610" i="3"/>
  <c r="Y610" i="3"/>
  <c r="K610" i="3"/>
  <c r="AA610" i="3"/>
  <c r="D610" i="3"/>
  <c r="I610" i="3"/>
  <c r="W610" i="3"/>
  <c r="F610" i="3"/>
  <c r="M610" i="3"/>
  <c r="E610" i="3"/>
  <c r="L610" i="3"/>
  <c r="J610" i="3"/>
  <c r="Q610" i="3" l="1"/>
  <c r="P610" i="3"/>
  <c r="C612" i="3"/>
  <c r="X611" i="3"/>
  <c r="Y611" i="3"/>
  <c r="Z611" i="3"/>
  <c r="AA611" i="3"/>
  <c r="K611" i="3"/>
  <c r="I611" i="3"/>
  <c r="L611" i="3"/>
  <c r="D611" i="3"/>
  <c r="F611" i="3"/>
  <c r="W611" i="3"/>
  <c r="M611" i="3"/>
  <c r="E611" i="3"/>
  <c r="J611" i="3"/>
  <c r="Q611" i="3" l="1"/>
  <c r="P611" i="3"/>
  <c r="C613" i="3"/>
  <c r="Y612" i="3"/>
  <c r="K612" i="3"/>
  <c r="AA612" i="3"/>
  <c r="X612" i="3"/>
  <c r="Z612" i="3"/>
  <c r="F612" i="3"/>
  <c r="D612" i="3"/>
  <c r="W612" i="3"/>
  <c r="E612" i="3"/>
  <c r="L612" i="3"/>
  <c r="M612" i="3"/>
  <c r="J612" i="3"/>
  <c r="I612" i="3"/>
  <c r="Q612" i="3" l="1"/>
  <c r="P612" i="3"/>
  <c r="C614" i="3"/>
  <c r="Y613" i="3"/>
  <c r="K613" i="3"/>
  <c r="Z613" i="3"/>
  <c r="X613" i="3"/>
  <c r="AA613" i="3"/>
  <c r="J613" i="3"/>
  <c r="W613" i="3"/>
  <c r="D613" i="3"/>
  <c r="M613" i="3"/>
  <c r="I613" i="3"/>
  <c r="L613" i="3"/>
  <c r="F613" i="3"/>
  <c r="E613" i="3"/>
  <c r="Q613" i="3" l="1"/>
  <c r="P613" i="3"/>
  <c r="C615" i="3"/>
  <c r="Z614" i="3"/>
  <c r="Y614" i="3"/>
  <c r="K614" i="3"/>
  <c r="X614" i="3"/>
  <c r="AA614" i="3"/>
  <c r="J614" i="3"/>
  <c r="E614" i="3"/>
  <c r="I614" i="3"/>
  <c r="W614" i="3"/>
  <c r="L614" i="3"/>
  <c r="F614" i="3"/>
  <c r="M614" i="3"/>
  <c r="D614" i="3"/>
  <c r="Q614" i="3" l="1"/>
  <c r="P614" i="3"/>
  <c r="C616" i="3"/>
  <c r="Y615" i="3"/>
  <c r="X615" i="3"/>
  <c r="Z615" i="3"/>
  <c r="AA615" i="3"/>
  <c r="K615" i="3"/>
  <c r="D615" i="3"/>
  <c r="F615" i="3"/>
  <c r="I615" i="3"/>
  <c r="W615" i="3"/>
  <c r="E615" i="3"/>
  <c r="M615" i="3"/>
  <c r="J615" i="3"/>
  <c r="L615" i="3"/>
  <c r="Q615" i="3" l="1"/>
  <c r="P615" i="3"/>
  <c r="C617" i="3"/>
  <c r="Y616" i="3"/>
  <c r="K616" i="3"/>
  <c r="Z616" i="3"/>
  <c r="X616" i="3"/>
  <c r="AA616" i="3"/>
  <c r="W616" i="3"/>
  <c r="J616" i="3"/>
  <c r="D616" i="3"/>
  <c r="I616" i="3"/>
  <c r="M616" i="3"/>
  <c r="F616" i="3"/>
  <c r="E616" i="3"/>
  <c r="L616" i="3"/>
  <c r="Q616" i="3" l="1"/>
  <c r="P616" i="3"/>
  <c r="C618" i="3"/>
  <c r="Y617" i="3"/>
  <c r="K617" i="3"/>
  <c r="X617" i="3"/>
  <c r="AA617" i="3"/>
  <c r="Z617" i="3"/>
  <c r="W617" i="3"/>
  <c r="D617" i="3"/>
  <c r="E617" i="3"/>
  <c r="I617" i="3"/>
  <c r="L617" i="3"/>
  <c r="M617" i="3"/>
  <c r="F617" i="3"/>
  <c r="J617" i="3"/>
  <c r="Q617" i="3" l="1"/>
  <c r="P617" i="3"/>
  <c r="C619" i="3"/>
  <c r="K618" i="3"/>
  <c r="X618" i="3"/>
  <c r="Y618" i="3"/>
  <c r="AA618" i="3"/>
  <c r="Z618" i="3"/>
  <c r="D618" i="3"/>
  <c r="W618" i="3"/>
  <c r="I618" i="3"/>
  <c r="M618" i="3"/>
  <c r="L618" i="3"/>
  <c r="J618" i="3"/>
  <c r="E618" i="3"/>
  <c r="F618" i="3"/>
  <c r="Q618" i="3" l="1"/>
  <c r="P618" i="3"/>
  <c r="C620" i="3"/>
  <c r="K619" i="3"/>
  <c r="X619" i="3"/>
  <c r="Z619" i="3"/>
  <c r="AA619" i="3"/>
  <c r="Y619" i="3"/>
  <c r="J619" i="3"/>
  <c r="D619" i="3"/>
  <c r="W619" i="3"/>
  <c r="I619" i="3"/>
  <c r="M619" i="3"/>
  <c r="E619" i="3"/>
  <c r="F619" i="3"/>
  <c r="L619" i="3"/>
  <c r="Q619" i="3" l="1"/>
  <c r="P619" i="3"/>
  <c r="C621" i="3"/>
  <c r="K620" i="3"/>
  <c r="Y620" i="3"/>
  <c r="X620" i="3"/>
  <c r="AA620" i="3"/>
  <c r="Z620" i="3"/>
  <c r="W620" i="3"/>
  <c r="D620" i="3"/>
  <c r="J620" i="3"/>
  <c r="I620" i="3"/>
  <c r="F620" i="3"/>
  <c r="E620" i="3"/>
  <c r="L620" i="3"/>
  <c r="M620" i="3"/>
  <c r="Q620" i="3" l="1"/>
  <c r="P620" i="3"/>
  <c r="C622" i="3"/>
  <c r="Y621" i="3"/>
  <c r="K621" i="3"/>
  <c r="Z621" i="3"/>
  <c r="AA621" i="3"/>
  <c r="X621" i="3"/>
  <c r="W621" i="3"/>
  <c r="I621" i="3"/>
  <c r="J621" i="3"/>
  <c r="F621" i="3"/>
  <c r="E621" i="3"/>
  <c r="D621" i="3"/>
  <c r="L621" i="3"/>
  <c r="M621" i="3"/>
  <c r="Q621" i="3" l="1"/>
  <c r="P621" i="3"/>
  <c r="C623" i="3"/>
  <c r="AA622" i="3"/>
  <c r="X622" i="3"/>
  <c r="K622" i="3"/>
  <c r="Z622" i="3"/>
  <c r="Y622" i="3"/>
  <c r="W622" i="3"/>
  <c r="E622" i="3"/>
  <c r="D622" i="3"/>
  <c r="L622" i="3"/>
  <c r="F622" i="3"/>
  <c r="I622" i="3"/>
  <c r="M622" i="3"/>
  <c r="J622" i="3"/>
  <c r="Q622" i="3" l="1"/>
  <c r="P622" i="3"/>
  <c r="C624" i="3"/>
  <c r="K623" i="3"/>
  <c r="Z623" i="3"/>
  <c r="Y623" i="3"/>
  <c r="X623" i="3"/>
  <c r="AA623" i="3"/>
  <c r="J623" i="3"/>
  <c r="I623" i="3"/>
  <c r="D623" i="3"/>
  <c r="E623" i="3"/>
  <c r="W623" i="3"/>
  <c r="F623" i="3"/>
  <c r="M623" i="3"/>
  <c r="L623" i="3"/>
  <c r="Q623" i="3" l="1"/>
  <c r="P623" i="3"/>
  <c r="C625" i="3"/>
  <c r="Z624" i="3"/>
  <c r="Y624" i="3"/>
  <c r="AA624" i="3"/>
  <c r="K624" i="3"/>
  <c r="X624" i="3"/>
  <c r="M624" i="3"/>
  <c r="W624" i="3"/>
  <c r="I624" i="3"/>
  <c r="D624" i="3"/>
  <c r="E624" i="3"/>
  <c r="J624" i="3"/>
  <c r="F624" i="3"/>
  <c r="L624" i="3"/>
  <c r="Q624" i="3" l="1"/>
  <c r="P624" i="3"/>
  <c r="C626" i="3"/>
  <c r="Y625" i="3"/>
  <c r="K625" i="3"/>
  <c r="AA625" i="3"/>
  <c r="Z625" i="3"/>
  <c r="X625" i="3"/>
  <c r="I625" i="3"/>
  <c r="J625" i="3"/>
  <c r="W625" i="3"/>
  <c r="M625" i="3"/>
  <c r="E625" i="3"/>
  <c r="F625" i="3"/>
  <c r="L625" i="3"/>
  <c r="D625" i="3"/>
  <c r="Q625" i="3" l="1"/>
  <c r="P625" i="3"/>
  <c r="C627" i="3"/>
  <c r="Y626" i="3"/>
  <c r="Z626" i="3"/>
  <c r="K626" i="3"/>
  <c r="AA626" i="3"/>
  <c r="X626" i="3"/>
  <c r="W626" i="3"/>
  <c r="I626" i="3"/>
  <c r="E626" i="3"/>
  <c r="J626" i="3"/>
  <c r="L626" i="3"/>
  <c r="F626" i="3"/>
  <c r="D626" i="3"/>
  <c r="M626" i="3"/>
  <c r="Q626" i="3" l="1"/>
  <c r="P626" i="3"/>
  <c r="C628" i="3"/>
  <c r="K627" i="3"/>
  <c r="Z627" i="3"/>
  <c r="X627" i="3"/>
  <c r="Y627" i="3"/>
  <c r="AA627" i="3"/>
  <c r="I627" i="3"/>
  <c r="L627" i="3"/>
  <c r="W627" i="3"/>
  <c r="D627" i="3"/>
  <c r="E627" i="3"/>
  <c r="F627" i="3"/>
  <c r="J627" i="3"/>
  <c r="M627" i="3"/>
  <c r="Q627" i="3" l="1"/>
  <c r="P627" i="3"/>
  <c r="C629" i="3"/>
  <c r="Y628" i="3"/>
  <c r="K628" i="3"/>
  <c r="AA628" i="3"/>
  <c r="X628" i="3"/>
  <c r="Z628" i="3"/>
  <c r="W628" i="3"/>
  <c r="I628" i="3"/>
  <c r="F628" i="3"/>
  <c r="J628" i="3"/>
  <c r="L628" i="3"/>
  <c r="M628" i="3"/>
  <c r="D628" i="3"/>
  <c r="E628" i="3"/>
  <c r="Q628" i="3" l="1"/>
  <c r="P628" i="3"/>
  <c r="C630" i="3"/>
  <c r="AA629" i="3"/>
  <c r="X629" i="3"/>
  <c r="K629" i="3"/>
  <c r="Y629" i="3"/>
  <c r="Z629" i="3"/>
  <c r="I629" i="3"/>
  <c r="D629" i="3"/>
  <c r="W629" i="3"/>
  <c r="M629" i="3"/>
  <c r="E629" i="3"/>
  <c r="J629" i="3"/>
  <c r="F629" i="3"/>
  <c r="L629" i="3"/>
  <c r="Q629" i="3" l="1"/>
  <c r="P629" i="3"/>
  <c r="C631" i="3"/>
  <c r="Y630" i="3"/>
  <c r="X630" i="3"/>
  <c r="Z630" i="3"/>
  <c r="AA630" i="3"/>
  <c r="K630" i="3"/>
  <c r="M630" i="3"/>
  <c r="W630" i="3"/>
  <c r="I630" i="3"/>
  <c r="L630" i="3"/>
  <c r="F630" i="3"/>
  <c r="J630" i="3"/>
  <c r="E630" i="3"/>
  <c r="D630" i="3"/>
  <c r="Q630" i="3" l="1"/>
  <c r="P630" i="3"/>
  <c r="C632" i="3"/>
  <c r="AA631" i="3"/>
  <c r="K631" i="3"/>
  <c r="Y631" i="3"/>
  <c r="X631" i="3"/>
  <c r="Z631" i="3"/>
  <c r="W631" i="3"/>
  <c r="D631" i="3"/>
  <c r="I631" i="3"/>
  <c r="F631" i="3"/>
  <c r="M631" i="3"/>
  <c r="E631" i="3"/>
  <c r="L631" i="3"/>
  <c r="J631" i="3"/>
  <c r="Q631" i="3" l="1"/>
  <c r="P631" i="3"/>
  <c r="C633" i="3"/>
  <c r="Y632" i="3"/>
  <c r="Z632" i="3"/>
  <c r="K632" i="3"/>
  <c r="AA632" i="3"/>
  <c r="X632" i="3"/>
  <c r="D632" i="3"/>
  <c r="L632" i="3"/>
  <c r="J632" i="3"/>
  <c r="I632" i="3"/>
  <c r="F632" i="3"/>
  <c r="W632" i="3"/>
  <c r="M632" i="3"/>
  <c r="E632" i="3"/>
  <c r="Q632" i="3" l="1"/>
  <c r="P632" i="3"/>
  <c r="C634" i="3"/>
  <c r="K633" i="3"/>
  <c r="Y633" i="3"/>
  <c r="Z633" i="3"/>
  <c r="AA633" i="3"/>
  <c r="X633" i="3"/>
  <c r="D633" i="3"/>
  <c r="J633" i="3"/>
  <c r="I633" i="3"/>
  <c r="E633" i="3"/>
  <c r="L633" i="3"/>
  <c r="F633" i="3"/>
  <c r="W633" i="3"/>
  <c r="M633" i="3"/>
  <c r="Q633" i="3" l="1"/>
  <c r="P633" i="3"/>
  <c r="C635" i="3"/>
  <c r="K634" i="3"/>
  <c r="AA634" i="3"/>
  <c r="Z634" i="3"/>
  <c r="Y634" i="3"/>
  <c r="X634" i="3"/>
  <c r="F634" i="3"/>
  <c r="J634" i="3"/>
  <c r="M634" i="3"/>
  <c r="D634" i="3"/>
  <c r="L634" i="3"/>
  <c r="E634" i="3"/>
  <c r="I634" i="3"/>
  <c r="W634" i="3"/>
  <c r="Q634" i="3" l="1"/>
  <c r="P634" i="3"/>
  <c r="C636" i="3"/>
  <c r="Y635" i="3"/>
  <c r="K635" i="3"/>
  <c r="AA635" i="3"/>
  <c r="X635" i="3"/>
  <c r="Z635" i="3"/>
  <c r="J635" i="3"/>
  <c r="W635" i="3"/>
  <c r="I635" i="3"/>
  <c r="F635" i="3"/>
  <c r="D635" i="3"/>
  <c r="M635" i="3"/>
  <c r="E635" i="3"/>
  <c r="L635" i="3"/>
  <c r="Q635" i="3" l="1"/>
  <c r="P635" i="3"/>
  <c r="C637" i="3"/>
  <c r="K636" i="3"/>
  <c r="AA636" i="3"/>
  <c r="X636" i="3"/>
  <c r="Z636" i="3"/>
  <c r="Y636" i="3"/>
  <c r="D636" i="3"/>
  <c r="M636" i="3"/>
  <c r="J636" i="3"/>
  <c r="W636" i="3"/>
  <c r="I636" i="3"/>
  <c r="E636" i="3"/>
  <c r="L636" i="3"/>
  <c r="F636" i="3"/>
  <c r="Q636" i="3" l="1"/>
  <c r="P636" i="3"/>
  <c r="C638" i="3"/>
  <c r="K637" i="3"/>
  <c r="Y637" i="3"/>
  <c r="X637" i="3"/>
  <c r="AA637" i="3"/>
  <c r="Z637" i="3"/>
  <c r="M637" i="3"/>
  <c r="W637" i="3"/>
  <c r="J637" i="3"/>
  <c r="I637" i="3"/>
  <c r="D637" i="3"/>
  <c r="E637" i="3"/>
  <c r="L637" i="3"/>
  <c r="F637" i="3"/>
  <c r="Q637" i="3" l="1"/>
  <c r="P637" i="3"/>
  <c r="C639" i="3"/>
  <c r="K638" i="3"/>
  <c r="Y638" i="3"/>
  <c r="Z638" i="3"/>
  <c r="X638" i="3"/>
  <c r="AA638" i="3"/>
  <c r="W638" i="3"/>
  <c r="F638" i="3"/>
  <c r="I638" i="3"/>
  <c r="J638" i="3"/>
  <c r="L638" i="3"/>
  <c r="M638" i="3"/>
  <c r="D638" i="3"/>
  <c r="E638" i="3"/>
  <c r="Q638" i="3" l="1"/>
  <c r="P638" i="3"/>
  <c r="C640" i="3"/>
  <c r="K639" i="3"/>
  <c r="X639" i="3"/>
  <c r="Y639" i="3"/>
  <c r="AA639" i="3"/>
  <c r="Z639" i="3"/>
  <c r="I639" i="3"/>
  <c r="D639" i="3"/>
  <c r="W639" i="3"/>
  <c r="M639" i="3"/>
  <c r="L639" i="3"/>
  <c r="F639" i="3"/>
  <c r="E639" i="3"/>
  <c r="J639" i="3"/>
  <c r="Q639" i="3" l="1"/>
  <c r="P639" i="3"/>
  <c r="C641" i="3"/>
  <c r="Y640" i="3"/>
  <c r="K640" i="3"/>
  <c r="AA640" i="3"/>
  <c r="Z640" i="3"/>
  <c r="X640" i="3"/>
  <c r="D640" i="3"/>
  <c r="I640" i="3"/>
  <c r="W640" i="3"/>
  <c r="M640" i="3"/>
  <c r="E640" i="3"/>
  <c r="F640" i="3"/>
  <c r="L640" i="3"/>
  <c r="J640" i="3"/>
  <c r="Q640" i="3" l="1"/>
  <c r="P640" i="3"/>
  <c r="C642" i="3"/>
  <c r="K641" i="3"/>
  <c r="Y641" i="3"/>
  <c r="X641" i="3"/>
  <c r="Z641" i="3"/>
  <c r="AA641" i="3"/>
  <c r="F641" i="3"/>
  <c r="D641" i="3"/>
  <c r="I641" i="3"/>
  <c r="J641" i="3"/>
  <c r="W641" i="3"/>
  <c r="L641" i="3"/>
  <c r="E641" i="3"/>
  <c r="M641" i="3"/>
  <c r="Q641" i="3" l="1"/>
  <c r="P641" i="3"/>
  <c r="C643" i="3"/>
  <c r="Y642" i="3"/>
  <c r="Z642" i="3"/>
  <c r="K642" i="3"/>
  <c r="AA642" i="3"/>
  <c r="X642" i="3"/>
  <c r="I642" i="3"/>
  <c r="W642" i="3"/>
  <c r="E642" i="3"/>
  <c r="D642" i="3"/>
  <c r="L642" i="3"/>
  <c r="M642" i="3"/>
  <c r="J642" i="3"/>
  <c r="F642" i="3"/>
  <c r="Q642" i="3" l="1"/>
  <c r="P642" i="3"/>
  <c r="C644" i="3"/>
  <c r="Y643" i="3"/>
  <c r="Z643" i="3"/>
  <c r="K643" i="3"/>
  <c r="X643" i="3"/>
  <c r="AA643" i="3"/>
  <c r="I643" i="3"/>
  <c r="D643" i="3"/>
  <c r="J643" i="3"/>
  <c r="M643" i="3"/>
  <c r="E643" i="3"/>
  <c r="F643" i="3"/>
  <c r="L643" i="3"/>
  <c r="W643" i="3"/>
  <c r="Q643" i="3" l="1"/>
  <c r="P643" i="3"/>
  <c r="C645" i="3"/>
  <c r="Y644" i="3"/>
  <c r="K644" i="3"/>
  <c r="Z644" i="3"/>
  <c r="X644" i="3"/>
  <c r="AA644" i="3"/>
  <c r="W644" i="3"/>
  <c r="F644" i="3"/>
  <c r="D644" i="3"/>
  <c r="I644" i="3"/>
  <c r="E644" i="3"/>
  <c r="M644" i="3"/>
  <c r="J644" i="3"/>
  <c r="L644" i="3"/>
  <c r="Q644" i="3" l="1"/>
  <c r="P644" i="3"/>
  <c r="C646" i="3"/>
  <c r="K645" i="3"/>
  <c r="AA645" i="3"/>
  <c r="X645" i="3"/>
  <c r="Z645" i="3"/>
  <c r="Y645" i="3"/>
  <c r="W645" i="3"/>
  <c r="J645" i="3"/>
  <c r="I645" i="3"/>
  <c r="E645" i="3"/>
  <c r="L645" i="3"/>
  <c r="D645" i="3"/>
  <c r="F645" i="3"/>
  <c r="M645" i="3"/>
  <c r="Q645" i="3" l="1"/>
  <c r="P645" i="3"/>
  <c r="C647" i="3"/>
  <c r="Y646" i="3"/>
  <c r="K646" i="3"/>
  <c r="AA646" i="3"/>
  <c r="X646" i="3"/>
  <c r="Z646" i="3"/>
  <c r="D646" i="3"/>
  <c r="I646" i="3"/>
  <c r="J646" i="3"/>
  <c r="M646" i="3"/>
  <c r="E646" i="3"/>
  <c r="L646" i="3"/>
  <c r="W646" i="3"/>
  <c r="F646" i="3"/>
  <c r="Q646" i="3" l="1"/>
  <c r="P646" i="3"/>
  <c r="C648" i="3"/>
  <c r="Y647" i="3"/>
  <c r="AA647" i="3"/>
  <c r="K647" i="3"/>
  <c r="Z647" i="3"/>
  <c r="X647" i="3"/>
  <c r="F647" i="3"/>
  <c r="I647" i="3"/>
  <c r="W647" i="3"/>
  <c r="J647" i="3"/>
  <c r="M647" i="3"/>
  <c r="E647" i="3"/>
  <c r="D647" i="3"/>
  <c r="L647" i="3"/>
  <c r="Q647" i="3" l="1"/>
  <c r="P647" i="3"/>
  <c r="C649" i="3"/>
  <c r="Y648" i="3"/>
  <c r="Z648" i="3"/>
  <c r="AA648" i="3"/>
  <c r="K648" i="3"/>
  <c r="X648" i="3"/>
  <c r="D648" i="3"/>
  <c r="F648" i="3"/>
  <c r="I648" i="3"/>
  <c r="L648" i="3"/>
  <c r="W648" i="3"/>
  <c r="M648" i="3"/>
  <c r="E648" i="3"/>
  <c r="J648" i="3"/>
  <c r="Q648" i="3" l="1"/>
  <c r="P648" i="3"/>
  <c r="C650" i="3"/>
  <c r="K649" i="3"/>
  <c r="Y649" i="3"/>
  <c r="Z649" i="3"/>
  <c r="AA649" i="3"/>
  <c r="X649" i="3"/>
  <c r="D649" i="3"/>
  <c r="J649" i="3"/>
  <c r="I649" i="3"/>
  <c r="M649" i="3"/>
  <c r="E649" i="3"/>
  <c r="F649" i="3"/>
  <c r="W649" i="3"/>
  <c r="L649" i="3"/>
  <c r="Q649" i="3" l="1"/>
  <c r="P649" i="3"/>
  <c r="C651" i="3"/>
  <c r="K650" i="3"/>
  <c r="Y650" i="3"/>
  <c r="Z650" i="3"/>
  <c r="AA650" i="3"/>
  <c r="X650" i="3"/>
  <c r="I650" i="3"/>
  <c r="W650" i="3"/>
  <c r="F650" i="3"/>
  <c r="E650" i="3"/>
  <c r="D650" i="3"/>
  <c r="J650" i="3"/>
  <c r="L650" i="3"/>
  <c r="M650" i="3"/>
  <c r="Q650" i="3" l="1"/>
  <c r="P650" i="3"/>
  <c r="C652" i="3"/>
  <c r="Y651" i="3"/>
  <c r="K651" i="3"/>
  <c r="AA651" i="3"/>
  <c r="Z651" i="3"/>
  <c r="X651" i="3"/>
  <c r="W651" i="3"/>
  <c r="E651" i="3"/>
  <c r="D651" i="3"/>
  <c r="M651" i="3"/>
  <c r="I651" i="3"/>
  <c r="J651" i="3"/>
  <c r="L651" i="3"/>
  <c r="F651" i="3"/>
  <c r="Q651" i="3" l="1"/>
  <c r="P651" i="3"/>
  <c r="C653" i="3"/>
  <c r="K652" i="3"/>
  <c r="Z652" i="3"/>
  <c r="AA652" i="3"/>
  <c r="X652" i="3"/>
  <c r="Y652" i="3"/>
  <c r="F652" i="3"/>
  <c r="I652" i="3"/>
  <c r="L652" i="3"/>
  <c r="W652" i="3"/>
  <c r="D652" i="3"/>
  <c r="M652" i="3"/>
  <c r="J652" i="3"/>
  <c r="E652" i="3"/>
  <c r="Q652" i="3" l="1"/>
  <c r="P652" i="3"/>
  <c r="C654" i="3"/>
  <c r="Y653" i="3"/>
  <c r="K653" i="3"/>
  <c r="X653" i="3"/>
  <c r="Z653" i="3"/>
  <c r="AA653" i="3"/>
  <c r="D653" i="3"/>
  <c r="I653" i="3"/>
  <c r="M653" i="3"/>
  <c r="W653" i="3"/>
  <c r="L653" i="3"/>
  <c r="E653" i="3"/>
  <c r="J653" i="3"/>
  <c r="F653" i="3"/>
  <c r="Q653" i="3" l="1"/>
  <c r="P653" i="3"/>
  <c r="C655" i="3"/>
  <c r="Y654" i="3"/>
  <c r="K654" i="3"/>
  <c r="Z654" i="3"/>
  <c r="X654" i="3"/>
  <c r="AA654" i="3"/>
  <c r="I654" i="3"/>
  <c r="W654" i="3"/>
  <c r="D654" i="3"/>
  <c r="J654" i="3"/>
  <c r="L654" i="3"/>
  <c r="M654" i="3"/>
  <c r="E654" i="3"/>
  <c r="F654" i="3"/>
  <c r="Q654" i="3" l="1"/>
  <c r="P654" i="3"/>
  <c r="C656" i="3"/>
  <c r="K655" i="3"/>
  <c r="Z655" i="3"/>
  <c r="AA655" i="3"/>
  <c r="Y655" i="3"/>
  <c r="X655" i="3"/>
  <c r="I655" i="3"/>
  <c r="W655" i="3"/>
  <c r="D655" i="3"/>
  <c r="M655" i="3"/>
  <c r="L655" i="3"/>
  <c r="J655" i="3"/>
  <c r="E655" i="3"/>
  <c r="F655" i="3"/>
  <c r="Q655" i="3" l="1"/>
  <c r="P655" i="3"/>
  <c r="C657" i="3"/>
  <c r="K656" i="3"/>
  <c r="Y656" i="3"/>
  <c r="X656" i="3"/>
  <c r="AA656" i="3"/>
  <c r="Z656" i="3"/>
  <c r="I656" i="3"/>
  <c r="M656" i="3"/>
  <c r="D656" i="3"/>
  <c r="W656" i="3"/>
  <c r="L656" i="3"/>
  <c r="F656" i="3"/>
  <c r="E656" i="3"/>
  <c r="J656" i="3"/>
  <c r="Q656" i="3" l="1"/>
  <c r="P656" i="3"/>
  <c r="C658" i="3"/>
  <c r="K657" i="3"/>
  <c r="Y657" i="3"/>
  <c r="X657" i="3"/>
  <c r="Z657" i="3"/>
  <c r="AA657" i="3"/>
  <c r="W657" i="3"/>
  <c r="F657" i="3"/>
  <c r="L657" i="3"/>
  <c r="J657" i="3"/>
  <c r="D657" i="3"/>
  <c r="E657" i="3"/>
  <c r="M657" i="3"/>
  <c r="I657" i="3"/>
  <c r="Q657" i="3" l="1"/>
  <c r="P657" i="3"/>
  <c r="C659" i="3"/>
  <c r="Y658" i="3"/>
  <c r="K658" i="3"/>
  <c r="X658" i="3"/>
  <c r="Z658" i="3"/>
  <c r="AA658" i="3"/>
  <c r="J658" i="3"/>
  <c r="I658" i="3"/>
  <c r="D658" i="3"/>
  <c r="W658" i="3"/>
  <c r="F658" i="3"/>
  <c r="M658" i="3"/>
  <c r="E658" i="3"/>
  <c r="L658" i="3"/>
  <c r="Q658" i="3" l="1"/>
  <c r="P658" i="3"/>
  <c r="C660" i="3"/>
  <c r="Y659" i="3"/>
  <c r="Z659" i="3"/>
  <c r="X659" i="3"/>
  <c r="AA659" i="3"/>
  <c r="K659" i="3"/>
  <c r="W659" i="3"/>
  <c r="F659" i="3"/>
  <c r="D659" i="3"/>
  <c r="I659" i="3"/>
  <c r="M659" i="3"/>
  <c r="E659" i="3"/>
  <c r="L659" i="3"/>
  <c r="J659" i="3"/>
  <c r="Q659" i="3" l="1"/>
  <c r="P659" i="3"/>
  <c r="C661" i="3"/>
  <c r="Y660" i="3"/>
  <c r="K660" i="3"/>
  <c r="Z660" i="3"/>
  <c r="X660" i="3"/>
  <c r="AA660" i="3"/>
  <c r="W660" i="3"/>
  <c r="D660" i="3"/>
  <c r="M660" i="3"/>
  <c r="I660" i="3"/>
  <c r="J660" i="3"/>
  <c r="L660" i="3"/>
  <c r="F660" i="3"/>
  <c r="E660" i="3"/>
  <c r="Q660" i="3" l="1"/>
  <c r="P660" i="3"/>
  <c r="C662" i="3"/>
  <c r="Y661" i="3"/>
  <c r="Z661" i="3"/>
  <c r="X661" i="3"/>
  <c r="K661" i="3"/>
  <c r="AA661" i="3"/>
  <c r="I661" i="3"/>
  <c r="J661" i="3"/>
  <c r="D661" i="3"/>
  <c r="E661" i="3"/>
  <c r="W661" i="3"/>
  <c r="M661" i="3"/>
  <c r="L661" i="3"/>
  <c r="F661" i="3"/>
  <c r="Q661" i="3" l="1"/>
  <c r="P661" i="3"/>
  <c r="C663" i="3"/>
  <c r="X662" i="3"/>
  <c r="K662" i="3"/>
  <c r="Y662" i="3"/>
  <c r="Z662" i="3"/>
  <c r="AA662" i="3"/>
  <c r="F662" i="3"/>
  <c r="J662" i="3"/>
  <c r="D662" i="3"/>
  <c r="I662" i="3"/>
  <c r="M662" i="3"/>
  <c r="E662" i="3"/>
  <c r="L662" i="3"/>
  <c r="W662" i="3"/>
  <c r="Q662" i="3" l="1"/>
  <c r="P662" i="3"/>
  <c r="C664" i="3"/>
  <c r="Y663" i="3"/>
  <c r="Z663" i="3"/>
  <c r="K663" i="3"/>
  <c r="X663" i="3"/>
  <c r="AA663" i="3"/>
  <c r="D663" i="3"/>
  <c r="W663" i="3"/>
  <c r="J663" i="3"/>
  <c r="I663" i="3"/>
  <c r="M663" i="3"/>
  <c r="E663" i="3"/>
  <c r="F663" i="3"/>
  <c r="L663" i="3"/>
  <c r="Q663" i="3" l="1"/>
  <c r="P663" i="3"/>
  <c r="C665" i="3"/>
  <c r="Y664" i="3"/>
  <c r="X664" i="3"/>
  <c r="K664" i="3"/>
  <c r="Z664" i="3"/>
  <c r="AA664" i="3"/>
  <c r="W664" i="3"/>
  <c r="I664" i="3"/>
  <c r="D664" i="3"/>
  <c r="M664" i="3"/>
  <c r="L664" i="3"/>
  <c r="E664" i="3"/>
  <c r="J664" i="3"/>
  <c r="F664" i="3"/>
  <c r="Q664" i="3" l="1"/>
  <c r="P664" i="3"/>
  <c r="C666" i="3"/>
  <c r="K665" i="3"/>
  <c r="Y665" i="3"/>
  <c r="Z665" i="3"/>
  <c r="X665" i="3"/>
  <c r="AA665" i="3"/>
  <c r="M665" i="3"/>
  <c r="W665" i="3"/>
  <c r="D665" i="3"/>
  <c r="J665" i="3"/>
  <c r="E665" i="3"/>
  <c r="I665" i="3"/>
  <c r="L665" i="3"/>
  <c r="F665" i="3"/>
  <c r="Q665" i="3" l="1"/>
  <c r="P665" i="3"/>
  <c r="C667" i="3"/>
  <c r="Z666" i="3"/>
  <c r="Y666" i="3"/>
  <c r="K666" i="3"/>
  <c r="AA666" i="3"/>
  <c r="X666" i="3"/>
  <c r="D666" i="3"/>
  <c r="M666" i="3"/>
  <c r="W666" i="3"/>
  <c r="J666" i="3"/>
  <c r="I666" i="3"/>
  <c r="L666" i="3"/>
  <c r="E666" i="3"/>
  <c r="F666" i="3"/>
  <c r="Q666" i="3" l="1"/>
  <c r="P666" i="3"/>
  <c r="C668" i="3"/>
  <c r="Y667" i="3"/>
  <c r="K667" i="3"/>
  <c r="X667" i="3"/>
  <c r="AA667" i="3"/>
  <c r="Z667" i="3"/>
  <c r="W667" i="3"/>
  <c r="D667" i="3"/>
  <c r="I667" i="3"/>
  <c r="F667" i="3"/>
  <c r="L667" i="3"/>
  <c r="M667" i="3"/>
  <c r="J667" i="3"/>
  <c r="E667" i="3"/>
  <c r="Q667" i="3" l="1"/>
  <c r="P667" i="3"/>
  <c r="C669" i="3"/>
  <c r="K668" i="3"/>
  <c r="X668" i="3"/>
  <c r="Y668" i="3"/>
  <c r="AA668" i="3"/>
  <c r="Z668" i="3"/>
  <c r="D668" i="3"/>
  <c r="E668" i="3"/>
  <c r="I668" i="3"/>
  <c r="M668" i="3"/>
  <c r="F668" i="3"/>
  <c r="L668" i="3"/>
  <c r="J668" i="3"/>
  <c r="W668" i="3"/>
  <c r="Q668" i="3" l="1"/>
  <c r="P668" i="3"/>
  <c r="C670" i="3"/>
  <c r="Y669" i="3"/>
  <c r="X669" i="3"/>
  <c r="K669" i="3"/>
  <c r="Z669" i="3"/>
  <c r="AA669" i="3"/>
  <c r="W669" i="3"/>
  <c r="L669" i="3"/>
  <c r="I669" i="3"/>
  <c r="J669" i="3"/>
  <c r="F669" i="3"/>
  <c r="M669" i="3"/>
  <c r="D669" i="3"/>
  <c r="E669" i="3"/>
  <c r="Q669" i="3" l="1"/>
  <c r="P669" i="3"/>
  <c r="C671" i="3"/>
  <c r="AA670" i="3"/>
  <c r="K670" i="3"/>
  <c r="Y670" i="3"/>
  <c r="X670" i="3"/>
  <c r="Z670" i="3"/>
  <c r="I670" i="3"/>
  <c r="D670" i="3"/>
  <c r="J670" i="3"/>
  <c r="W670" i="3"/>
  <c r="F670" i="3"/>
  <c r="M670" i="3"/>
  <c r="E670" i="3"/>
  <c r="L670" i="3"/>
  <c r="Q670" i="3" l="1"/>
  <c r="P670" i="3"/>
  <c r="C672" i="3"/>
  <c r="K671" i="3"/>
  <c r="AA671" i="3"/>
  <c r="Y671" i="3"/>
  <c r="X671" i="3"/>
  <c r="Z671" i="3"/>
  <c r="D671" i="3"/>
  <c r="I671" i="3"/>
  <c r="E671" i="3"/>
  <c r="J671" i="3"/>
  <c r="W671" i="3"/>
  <c r="F671" i="3"/>
  <c r="L671" i="3"/>
  <c r="M671" i="3"/>
  <c r="Q671" i="3" l="1"/>
  <c r="P671" i="3"/>
  <c r="C673" i="3"/>
  <c r="Y672" i="3"/>
  <c r="Z672" i="3"/>
  <c r="X672" i="3"/>
  <c r="AA672" i="3"/>
  <c r="K672" i="3"/>
  <c r="I672" i="3"/>
  <c r="J672" i="3"/>
  <c r="E672" i="3"/>
  <c r="W672" i="3"/>
  <c r="L672" i="3"/>
  <c r="F672" i="3"/>
  <c r="D672" i="3"/>
  <c r="M672" i="3"/>
  <c r="Q672" i="3" l="1"/>
  <c r="P672" i="3"/>
  <c r="C674" i="3"/>
  <c r="Y673" i="3"/>
  <c r="Z673" i="3"/>
  <c r="X673" i="3"/>
  <c r="AA673" i="3"/>
  <c r="K673" i="3"/>
  <c r="W673" i="3"/>
  <c r="I673" i="3"/>
  <c r="J673" i="3"/>
  <c r="D673" i="3"/>
  <c r="L673" i="3"/>
  <c r="M673" i="3"/>
  <c r="E673" i="3"/>
  <c r="F673" i="3"/>
  <c r="Q673" i="3" l="1"/>
  <c r="P673" i="3"/>
  <c r="C675" i="3"/>
  <c r="K674" i="3"/>
  <c r="Z674" i="3"/>
  <c r="AA674" i="3"/>
  <c r="Y674" i="3"/>
  <c r="X674" i="3"/>
  <c r="W674" i="3"/>
  <c r="L674" i="3"/>
  <c r="I674" i="3"/>
  <c r="M674" i="3"/>
  <c r="D674" i="3"/>
  <c r="F674" i="3"/>
  <c r="E674" i="3"/>
  <c r="J674" i="3"/>
  <c r="Q674" i="3" l="1"/>
  <c r="P674" i="3"/>
  <c r="C676" i="3"/>
  <c r="K675" i="3"/>
  <c r="Y675" i="3"/>
  <c r="X675" i="3"/>
  <c r="Z675" i="3"/>
  <c r="AA675" i="3"/>
  <c r="M675" i="3"/>
  <c r="W675" i="3"/>
  <c r="L675" i="3"/>
  <c r="J675" i="3"/>
  <c r="I675" i="3"/>
  <c r="D675" i="3"/>
  <c r="F675" i="3"/>
  <c r="E675" i="3"/>
  <c r="Q675" i="3" l="1"/>
  <c r="P675" i="3"/>
  <c r="C677" i="3"/>
  <c r="Y676" i="3"/>
  <c r="AA676" i="3"/>
  <c r="K676" i="3"/>
  <c r="X676" i="3"/>
  <c r="Z676" i="3"/>
  <c r="D676" i="3"/>
  <c r="F676" i="3"/>
  <c r="I676" i="3"/>
  <c r="W676" i="3"/>
  <c r="J676" i="3"/>
  <c r="E676" i="3"/>
  <c r="M676" i="3"/>
  <c r="L676" i="3"/>
  <c r="Q676" i="3" l="1"/>
  <c r="P676" i="3"/>
  <c r="C678" i="3"/>
  <c r="Y677" i="3"/>
  <c r="K677" i="3"/>
  <c r="AA677" i="3"/>
  <c r="Z677" i="3"/>
  <c r="X677" i="3"/>
  <c r="J677" i="3"/>
  <c r="W677" i="3"/>
  <c r="D677" i="3"/>
  <c r="I677" i="3"/>
  <c r="M677" i="3"/>
  <c r="F677" i="3"/>
  <c r="L677" i="3"/>
  <c r="E677" i="3"/>
  <c r="Q677" i="3" l="1"/>
  <c r="P677" i="3"/>
  <c r="C679" i="3"/>
  <c r="AA678" i="3"/>
  <c r="X678" i="3"/>
  <c r="Y678" i="3"/>
  <c r="Z678" i="3"/>
  <c r="K678" i="3"/>
  <c r="D678" i="3"/>
  <c r="W678" i="3"/>
  <c r="F678" i="3"/>
  <c r="I678" i="3"/>
  <c r="J678" i="3"/>
  <c r="M678" i="3"/>
  <c r="E678" i="3"/>
  <c r="L678" i="3"/>
  <c r="Q678" i="3" l="1"/>
  <c r="P678" i="3"/>
  <c r="C680" i="3"/>
  <c r="Y679" i="3"/>
  <c r="AA679" i="3"/>
  <c r="K679" i="3"/>
  <c r="X679" i="3"/>
  <c r="Z679" i="3"/>
  <c r="D679" i="3"/>
  <c r="E679" i="3"/>
  <c r="M679" i="3"/>
  <c r="J679" i="3"/>
  <c r="W679" i="3"/>
  <c r="I679" i="3"/>
  <c r="L679" i="3"/>
  <c r="F679" i="3"/>
  <c r="Q679" i="3" l="1"/>
  <c r="P679" i="3"/>
  <c r="C681" i="3"/>
  <c r="Y680" i="3"/>
  <c r="AA680" i="3"/>
  <c r="Z680" i="3"/>
  <c r="X680" i="3"/>
  <c r="K680" i="3"/>
  <c r="D680" i="3"/>
  <c r="E680" i="3"/>
  <c r="M680" i="3"/>
  <c r="W680" i="3"/>
  <c r="I680" i="3"/>
  <c r="F680" i="3"/>
  <c r="J680" i="3"/>
  <c r="L680" i="3"/>
  <c r="Q680" i="3" l="1"/>
  <c r="P680" i="3"/>
  <c r="C682" i="3"/>
  <c r="Y681" i="3"/>
  <c r="K681" i="3"/>
  <c r="AA681" i="3"/>
  <c r="Z681" i="3"/>
  <c r="X681" i="3"/>
  <c r="W681" i="3"/>
  <c r="D681" i="3"/>
  <c r="M681" i="3"/>
  <c r="E681" i="3"/>
  <c r="L681" i="3"/>
  <c r="I681" i="3"/>
  <c r="F681" i="3"/>
  <c r="J681" i="3"/>
  <c r="Q681" i="3" l="1"/>
  <c r="P681" i="3"/>
  <c r="C683" i="3"/>
  <c r="K682" i="3"/>
  <c r="X682" i="3"/>
  <c r="Y682" i="3"/>
  <c r="Z682" i="3"/>
  <c r="AA682" i="3"/>
  <c r="W682" i="3"/>
  <c r="I682" i="3"/>
  <c r="D682" i="3"/>
  <c r="E682" i="3"/>
  <c r="J682" i="3"/>
  <c r="F682" i="3"/>
  <c r="M682" i="3"/>
  <c r="L682" i="3"/>
  <c r="Q682" i="3" l="1"/>
  <c r="P682" i="3"/>
  <c r="C684" i="3"/>
  <c r="Y683" i="3"/>
  <c r="K683" i="3"/>
  <c r="X683" i="3"/>
  <c r="Z683" i="3"/>
  <c r="AA683" i="3"/>
  <c r="D683" i="3"/>
  <c r="I683" i="3"/>
  <c r="W683" i="3"/>
  <c r="M683" i="3"/>
  <c r="E683" i="3"/>
  <c r="F683" i="3"/>
  <c r="L683" i="3"/>
  <c r="J683" i="3"/>
  <c r="Q683" i="3" l="1"/>
  <c r="P683" i="3"/>
  <c r="C685" i="3"/>
  <c r="Y684" i="3"/>
  <c r="K684" i="3"/>
  <c r="X684" i="3"/>
  <c r="Z684" i="3"/>
  <c r="AA684" i="3"/>
  <c r="F684" i="3"/>
  <c r="I684" i="3"/>
  <c r="W684" i="3"/>
  <c r="D684" i="3"/>
  <c r="L684" i="3"/>
  <c r="M684" i="3"/>
  <c r="J684" i="3"/>
  <c r="E684" i="3"/>
  <c r="Q684" i="3" l="1"/>
  <c r="P684" i="3"/>
  <c r="C686" i="3"/>
  <c r="Y685" i="3"/>
  <c r="K685" i="3"/>
  <c r="AA685" i="3"/>
  <c r="X685" i="3"/>
  <c r="Z685" i="3"/>
  <c r="I685" i="3"/>
  <c r="E685" i="3"/>
  <c r="D685" i="3"/>
  <c r="J685" i="3"/>
  <c r="F685" i="3"/>
  <c r="W685" i="3"/>
  <c r="L685" i="3"/>
  <c r="M685" i="3"/>
  <c r="Q685" i="3" l="1"/>
  <c r="P685" i="3"/>
  <c r="C687" i="3"/>
  <c r="Z686" i="3"/>
  <c r="K686" i="3"/>
  <c r="X686" i="3"/>
  <c r="Y686" i="3"/>
  <c r="AA686" i="3"/>
  <c r="I686" i="3"/>
  <c r="D686" i="3"/>
  <c r="L686" i="3"/>
  <c r="E686" i="3"/>
  <c r="W686" i="3"/>
  <c r="J686" i="3"/>
  <c r="M686" i="3"/>
  <c r="F686" i="3"/>
  <c r="Q686" i="3" l="1"/>
  <c r="P686" i="3"/>
  <c r="C688" i="3"/>
  <c r="K687" i="3"/>
  <c r="X687" i="3"/>
  <c r="AA687" i="3"/>
  <c r="Y687" i="3"/>
  <c r="Z687" i="3"/>
  <c r="W687" i="3"/>
  <c r="J687" i="3"/>
  <c r="D687" i="3"/>
  <c r="I687" i="3"/>
  <c r="F687" i="3"/>
  <c r="E687" i="3"/>
  <c r="M687" i="3"/>
  <c r="L687" i="3"/>
  <c r="Q687" i="3" l="1"/>
  <c r="P687" i="3"/>
  <c r="C689" i="3"/>
  <c r="K688" i="3"/>
  <c r="X688" i="3"/>
  <c r="Y688" i="3"/>
  <c r="Z688" i="3"/>
  <c r="AA688" i="3"/>
  <c r="I688" i="3"/>
  <c r="J688" i="3"/>
  <c r="L688" i="3"/>
  <c r="D688" i="3"/>
  <c r="E688" i="3"/>
  <c r="M688" i="3"/>
  <c r="W688" i="3"/>
  <c r="F688" i="3"/>
  <c r="Q688" i="3" l="1"/>
  <c r="P688" i="3"/>
  <c r="C690" i="3"/>
  <c r="K689" i="3"/>
  <c r="AA689" i="3"/>
  <c r="X689" i="3"/>
  <c r="Z689" i="3"/>
  <c r="Y689" i="3"/>
  <c r="I689" i="3"/>
  <c r="J689" i="3"/>
  <c r="M689" i="3"/>
  <c r="W689" i="3"/>
  <c r="E689" i="3"/>
  <c r="F689" i="3"/>
  <c r="L689" i="3"/>
  <c r="D689" i="3"/>
  <c r="Q689" i="3" l="1"/>
  <c r="P689" i="3"/>
  <c r="C691" i="3"/>
  <c r="K690" i="3"/>
  <c r="Y690" i="3"/>
  <c r="Z690" i="3"/>
  <c r="X690" i="3"/>
  <c r="AA690" i="3"/>
  <c r="W690" i="3"/>
  <c r="I690" i="3"/>
  <c r="D690" i="3"/>
  <c r="M690" i="3"/>
  <c r="J690" i="3"/>
  <c r="F690" i="3"/>
  <c r="L690" i="3"/>
  <c r="E690" i="3"/>
  <c r="Q690" i="3" l="1"/>
  <c r="P690" i="3"/>
  <c r="C692" i="3"/>
  <c r="K691" i="3"/>
  <c r="Y691" i="3"/>
  <c r="AA691" i="3"/>
  <c r="Z691" i="3"/>
  <c r="X691" i="3"/>
  <c r="J691" i="3"/>
  <c r="D691" i="3"/>
  <c r="W691" i="3"/>
  <c r="I691" i="3"/>
  <c r="L691" i="3"/>
  <c r="M691" i="3"/>
  <c r="F691" i="3"/>
  <c r="E691" i="3"/>
  <c r="Q691" i="3" l="1"/>
  <c r="P691" i="3"/>
  <c r="C693" i="3"/>
  <c r="Y692" i="3"/>
  <c r="AA692" i="3"/>
  <c r="K692" i="3"/>
  <c r="X692" i="3"/>
  <c r="Z692" i="3"/>
  <c r="W692" i="3"/>
  <c r="D692" i="3"/>
  <c r="J692" i="3"/>
  <c r="L692" i="3"/>
  <c r="F692" i="3"/>
  <c r="I692" i="3"/>
  <c r="M692" i="3"/>
  <c r="E692" i="3"/>
  <c r="Q692" i="3" l="1"/>
  <c r="P692" i="3"/>
  <c r="C694" i="3"/>
  <c r="K693" i="3"/>
  <c r="Y693" i="3"/>
  <c r="AA693" i="3"/>
  <c r="Z693" i="3"/>
  <c r="X693" i="3"/>
  <c r="W693" i="3"/>
  <c r="D693" i="3"/>
  <c r="J693" i="3"/>
  <c r="I693" i="3"/>
  <c r="M693" i="3"/>
  <c r="E693" i="3"/>
  <c r="F693" i="3"/>
  <c r="L693" i="3"/>
  <c r="Q693" i="3" l="1"/>
  <c r="P693" i="3"/>
  <c r="C695" i="3"/>
  <c r="K694" i="3"/>
  <c r="Y694" i="3"/>
  <c r="AA694" i="3"/>
  <c r="Z694" i="3"/>
  <c r="X694" i="3"/>
  <c r="J694" i="3"/>
  <c r="D694" i="3"/>
  <c r="I694" i="3"/>
  <c r="L694" i="3"/>
  <c r="E694" i="3"/>
  <c r="W694" i="3"/>
  <c r="M694" i="3"/>
  <c r="F694" i="3"/>
  <c r="Q694" i="3" l="1"/>
  <c r="P694" i="3"/>
  <c r="C696" i="3"/>
  <c r="X695" i="3"/>
  <c r="Y695" i="3"/>
  <c r="K695" i="3"/>
  <c r="AA695" i="3"/>
  <c r="Z695" i="3"/>
  <c r="D695" i="3"/>
  <c r="L695" i="3"/>
  <c r="W695" i="3"/>
  <c r="I695" i="3"/>
  <c r="M695" i="3"/>
  <c r="J695" i="3"/>
  <c r="F695" i="3"/>
  <c r="E695" i="3"/>
  <c r="Q695" i="3" l="1"/>
  <c r="P695" i="3"/>
  <c r="C697" i="3"/>
  <c r="K696" i="3"/>
  <c r="Y696" i="3"/>
  <c r="Z696" i="3"/>
  <c r="AA696" i="3"/>
  <c r="X696" i="3"/>
  <c r="W696" i="3"/>
  <c r="M696" i="3"/>
  <c r="I696" i="3"/>
  <c r="J696" i="3"/>
  <c r="E696" i="3"/>
  <c r="D696" i="3"/>
  <c r="L696" i="3"/>
  <c r="F696" i="3"/>
  <c r="Q696" i="3" l="1"/>
  <c r="P696" i="3"/>
  <c r="C698" i="3"/>
  <c r="K697" i="3"/>
  <c r="Y697" i="3"/>
  <c r="Z697" i="3"/>
  <c r="X697" i="3"/>
  <c r="AA697" i="3"/>
  <c r="W697" i="3"/>
  <c r="D697" i="3"/>
  <c r="L697" i="3"/>
  <c r="M697" i="3"/>
  <c r="F697" i="3"/>
  <c r="E697" i="3"/>
  <c r="J697" i="3"/>
  <c r="I697" i="3"/>
  <c r="Q697" i="3" l="1"/>
  <c r="P697" i="3"/>
  <c r="C699" i="3"/>
  <c r="AA698" i="3"/>
  <c r="Z698" i="3"/>
  <c r="K698" i="3"/>
  <c r="X698" i="3"/>
  <c r="Y698" i="3"/>
  <c r="I698" i="3"/>
  <c r="D698" i="3"/>
  <c r="J698" i="3"/>
  <c r="L698" i="3"/>
  <c r="E698" i="3"/>
  <c r="M698" i="3"/>
  <c r="F698" i="3"/>
  <c r="W698" i="3"/>
  <c r="Q698" i="3" l="1"/>
  <c r="P698" i="3"/>
  <c r="C700" i="3"/>
  <c r="X699" i="3"/>
  <c r="K699" i="3"/>
  <c r="AA699" i="3"/>
  <c r="Y699" i="3"/>
  <c r="Z699" i="3"/>
  <c r="F699" i="3"/>
  <c r="I699" i="3"/>
  <c r="W699" i="3"/>
  <c r="M699" i="3"/>
  <c r="L699" i="3"/>
  <c r="J699" i="3"/>
  <c r="D699" i="3"/>
  <c r="E699" i="3"/>
  <c r="Q699" i="3" l="1"/>
  <c r="P699" i="3"/>
  <c r="C701" i="3"/>
  <c r="K700" i="3"/>
  <c r="Y700" i="3"/>
  <c r="X700" i="3"/>
  <c r="AA700" i="3"/>
  <c r="Z700" i="3"/>
  <c r="D700" i="3"/>
  <c r="F700" i="3"/>
  <c r="W700" i="3"/>
  <c r="E700" i="3"/>
  <c r="M700" i="3"/>
  <c r="L700" i="3"/>
  <c r="I700" i="3"/>
  <c r="J700" i="3"/>
  <c r="Q700" i="3" l="1"/>
  <c r="P700" i="3"/>
  <c r="C702" i="3"/>
  <c r="K701" i="3"/>
  <c r="Z701" i="3"/>
  <c r="Y701" i="3"/>
  <c r="X701" i="3"/>
  <c r="AA701" i="3"/>
  <c r="J701" i="3"/>
  <c r="W701" i="3"/>
  <c r="M701" i="3"/>
  <c r="E701" i="3"/>
  <c r="D701" i="3"/>
  <c r="I701" i="3"/>
  <c r="L701" i="3"/>
  <c r="F701" i="3"/>
  <c r="Q701" i="3" l="1"/>
  <c r="P701" i="3"/>
  <c r="C703" i="3"/>
  <c r="AA702" i="3"/>
  <c r="K702" i="3"/>
  <c r="Y702" i="3"/>
  <c r="X702" i="3"/>
  <c r="Z702" i="3"/>
  <c r="J702" i="3"/>
  <c r="D702" i="3"/>
  <c r="L702" i="3"/>
  <c r="M702" i="3"/>
  <c r="F702" i="3"/>
  <c r="I702" i="3"/>
  <c r="W702" i="3"/>
  <c r="E702" i="3"/>
  <c r="Q702" i="3" l="1"/>
  <c r="P702" i="3"/>
  <c r="C704" i="3"/>
  <c r="K703" i="3"/>
  <c r="Y703" i="3"/>
  <c r="X703" i="3"/>
  <c r="AA703" i="3"/>
  <c r="Z703" i="3"/>
  <c r="I703" i="3"/>
  <c r="D703" i="3"/>
  <c r="J703" i="3"/>
  <c r="W703" i="3"/>
  <c r="L703" i="3"/>
  <c r="M703" i="3"/>
  <c r="F703" i="3"/>
  <c r="E703" i="3"/>
  <c r="Q703" i="3" l="1"/>
  <c r="P703" i="3"/>
  <c r="C705" i="3"/>
  <c r="AA704" i="3"/>
  <c r="K704" i="3"/>
  <c r="Y704" i="3"/>
  <c r="X704" i="3"/>
  <c r="Z704" i="3"/>
  <c r="L704" i="3"/>
  <c r="W704" i="3"/>
  <c r="I704" i="3"/>
  <c r="D704" i="3"/>
  <c r="E704" i="3"/>
  <c r="M704" i="3"/>
  <c r="J704" i="3"/>
  <c r="F704" i="3"/>
  <c r="Q704" i="3" l="1"/>
  <c r="P704" i="3"/>
  <c r="C706" i="3"/>
  <c r="K705" i="3"/>
  <c r="Y705" i="3"/>
  <c r="X705" i="3"/>
  <c r="Z705" i="3"/>
  <c r="AA705" i="3"/>
  <c r="D705" i="3"/>
  <c r="J705" i="3"/>
  <c r="M705" i="3"/>
  <c r="W705" i="3"/>
  <c r="F705" i="3"/>
  <c r="L705" i="3"/>
  <c r="I705" i="3"/>
  <c r="E705" i="3"/>
  <c r="Q705" i="3" l="1"/>
  <c r="P705" i="3"/>
  <c r="C707" i="3"/>
  <c r="K706" i="3"/>
  <c r="Y706" i="3"/>
  <c r="X706" i="3"/>
  <c r="AA706" i="3"/>
  <c r="Z706" i="3"/>
  <c r="L706" i="3"/>
  <c r="J706" i="3"/>
  <c r="F706" i="3"/>
  <c r="W706" i="3"/>
  <c r="I706" i="3"/>
  <c r="D706" i="3"/>
  <c r="M706" i="3"/>
  <c r="E706" i="3"/>
  <c r="Q706" i="3" l="1"/>
  <c r="P706" i="3"/>
  <c r="C708" i="3"/>
  <c r="Z707" i="3"/>
  <c r="AA707" i="3"/>
  <c r="K707" i="3"/>
  <c r="Y707" i="3"/>
  <c r="X707" i="3"/>
  <c r="I707" i="3"/>
  <c r="W707" i="3"/>
  <c r="M707" i="3"/>
  <c r="D707" i="3"/>
  <c r="L707" i="3"/>
  <c r="J707" i="3"/>
  <c r="E707" i="3"/>
  <c r="F707" i="3"/>
  <c r="Q707" i="3" l="1"/>
  <c r="P707" i="3"/>
  <c r="C709" i="3"/>
  <c r="Y708" i="3"/>
  <c r="K708" i="3"/>
  <c r="X708" i="3"/>
  <c r="Z708" i="3"/>
  <c r="AA708" i="3"/>
  <c r="I708" i="3"/>
  <c r="W708" i="3"/>
  <c r="J708" i="3"/>
  <c r="F708" i="3"/>
  <c r="D708" i="3"/>
  <c r="L708" i="3"/>
  <c r="E708" i="3"/>
  <c r="M708" i="3"/>
  <c r="Q708" i="3" l="1"/>
  <c r="P708" i="3"/>
  <c r="C710" i="3"/>
  <c r="Y709" i="3"/>
  <c r="K709" i="3"/>
  <c r="Z709" i="3"/>
  <c r="AA709" i="3"/>
  <c r="X709" i="3"/>
  <c r="D709" i="3"/>
  <c r="W709" i="3"/>
  <c r="I709" i="3"/>
  <c r="J709" i="3"/>
  <c r="E709" i="3"/>
  <c r="L709" i="3"/>
  <c r="M709" i="3"/>
  <c r="F709" i="3"/>
  <c r="Q709" i="3" l="1"/>
  <c r="P709" i="3"/>
  <c r="C711" i="3"/>
  <c r="K710" i="3"/>
  <c r="AA710" i="3"/>
  <c r="X710" i="3"/>
  <c r="Z710" i="3"/>
  <c r="Y710" i="3"/>
  <c r="W710" i="3"/>
  <c r="I710" i="3"/>
  <c r="L710" i="3"/>
  <c r="E710" i="3"/>
  <c r="J710" i="3"/>
  <c r="D710" i="3"/>
  <c r="F710" i="3"/>
  <c r="M710" i="3"/>
  <c r="Q710" i="3" l="1"/>
  <c r="P710" i="3"/>
  <c r="C712" i="3"/>
  <c r="K711" i="3"/>
  <c r="Y711" i="3"/>
  <c r="AA711" i="3"/>
  <c r="Z711" i="3"/>
  <c r="X711" i="3"/>
  <c r="D711" i="3"/>
  <c r="F711" i="3"/>
  <c r="I711" i="3"/>
  <c r="L711" i="3"/>
  <c r="M711" i="3"/>
  <c r="J711" i="3"/>
  <c r="E711" i="3"/>
  <c r="W711" i="3"/>
  <c r="Q711" i="3" l="1"/>
  <c r="P711" i="3"/>
  <c r="C713" i="3"/>
  <c r="K712" i="3"/>
  <c r="X712" i="3"/>
  <c r="Y712" i="3"/>
  <c r="AA712" i="3"/>
  <c r="Z712" i="3"/>
  <c r="I712" i="3"/>
  <c r="D712" i="3"/>
  <c r="W712" i="3"/>
  <c r="J712" i="3"/>
  <c r="L712" i="3"/>
  <c r="M712" i="3"/>
  <c r="F712" i="3"/>
  <c r="E712" i="3"/>
  <c r="Q712" i="3" l="1"/>
  <c r="P712" i="3"/>
  <c r="C714" i="3"/>
  <c r="X713" i="3"/>
  <c r="K713" i="3"/>
  <c r="Y713" i="3"/>
  <c r="AA713" i="3"/>
  <c r="Z713" i="3"/>
  <c r="I713" i="3"/>
  <c r="W713" i="3"/>
  <c r="D713" i="3"/>
  <c r="L713" i="3"/>
  <c r="M713" i="3"/>
  <c r="J713" i="3"/>
  <c r="E713" i="3"/>
  <c r="F713" i="3"/>
  <c r="Q713" i="3" l="1"/>
  <c r="P713" i="3"/>
  <c r="C715" i="3"/>
  <c r="AA714" i="3"/>
  <c r="Y714" i="3"/>
  <c r="X714" i="3"/>
  <c r="K714" i="3"/>
  <c r="Z714" i="3"/>
  <c r="I714" i="3"/>
  <c r="W714" i="3"/>
  <c r="F714" i="3"/>
  <c r="D714" i="3"/>
  <c r="L714" i="3"/>
  <c r="E714" i="3"/>
  <c r="J714" i="3"/>
  <c r="M714" i="3"/>
  <c r="Q714" i="3" l="1"/>
  <c r="P714" i="3"/>
  <c r="C716" i="3"/>
  <c r="K715" i="3"/>
  <c r="Y715" i="3"/>
  <c r="AA715" i="3"/>
  <c r="Z715" i="3"/>
  <c r="X715" i="3"/>
  <c r="J715" i="3"/>
  <c r="D715" i="3"/>
  <c r="W715" i="3"/>
  <c r="L715" i="3"/>
  <c r="F715" i="3"/>
  <c r="E715" i="3"/>
  <c r="I715" i="3"/>
  <c r="M715" i="3"/>
  <c r="Q715" i="3" l="1"/>
  <c r="P715" i="3"/>
  <c r="C717" i="3"/>
  <c r="K716" i="3"/>
  <c r="Y716" i="3"/>
  <c r="AA716" i="3"/>
  <c r="X716" i="3"/>
  <c r="Z716" i="3"/>
  <c r="I716" i="3"/>
  <c r="D716" i="3"/>
  <c r="F716" i="3"/>
  <c r="L716" i="3"/>
  <c r="E716" i="3"/>
  <c r="M716" i="3"/>
  <c r="J716" i="3"/>
  <c r="W716" i="3"/>
  <c r="Q716" i="3" l="1"/>
  <c r="P716" i="3"/>
  <c r="C718" i="3"/>
  <c r="Y717" i="3"/>
  <c r="X717" i="3"/>
  <c r="K717" i="3"/>
  <c r="Z717" i="3"/>
  <c r="AA717" i="3"/>
  <c r="F717" i="3"/>
  <c r="D717" i="3"/>
  <c r="W717" i="3"/>
  <c r="I717" i="3"/>
  <c r="J717" i="3"/>
  <c r="L717" i="3"/>
  <c r="M717" i="3"/>
  <c r="E717" i="3"/>
  <c r="Q717" i="3" l="1"/>
  <c r="P717" i="3"/>
  <c r="C719" i="3"/>
  <c r="X718" i="3"/>
  <c r="Y718" i="3"/>
  <c r="K718" i="3"/>
  <c r="Z718" i="3"/>
  <c r="AA718" i="3"/>
  <c r="W718" i="3"/>
  <c r="D718" i="3"/>
  <c r="I718" i="3"/>
  <c r="L718" i="3"/>
  <c r="M718" i="3"/>
  <c r="F718" i="3"/>
  <c r="J718" i="3"/>
  <c r="E718" i="3"/>
  <c r="Q718" i="3" l="1"/>
  <c r="P718" i="3"/>
  <c r="C720" i="3"/>
  <c r="K719" i="3"/>
  <c r="Y719" i="3"/>
  <c r="AA719" i="3"/>
  <c r="X719" i="3"/>
  <c r="Z719" i="3"/>
  <c r="E719" i="3"/>
  <c r="J719" i="3"/>
  <c r="W719" i="3"/>
  <c r="D719" i="3"/>
  <c r="I719" i="3"/>
  <c r="M719" i="3"/>
  <c r="L719" i="3"/>
  <c r="F719" i="3"/>
  <c r="Q719" i="3" l="1"/>
  <c r="P719" i="3"/>
  <c r="C721" i="3"/>
  <c r="Y720" i="3"/>
  <c r="K720" i="3"/>
  <c r="X720" i="3"/>
  <c r="AA720" i="3"/>
  <c r="Z720" i="3"/>
  <c r="D720" i="3"/>
  <c r="F720" i="3"/>
  <c r="W720" i="3"/>
  <c r="L720" i="3"/>
  <c r="I720" i="3"/>
  <c r="M720" i="3"/>
  <c r="J720" i="3"/>
  <c r="E720" i="3"/>
  <c r="Q720" i="3" l="1"/>
  <c r="P720" i="3"/>
  <c r="C722" i="3"/>
  <c r="K721" i="3"/>
  <c r="AA721" i="3"/>
  <c r="Y721" i="3"/>
  <c r="X721" i="3"/>
  <c r="Z721" i="3"/>
  <c r="D721" i="3"/>
  <c r="W721" i="3"/>
  <c r="J721" i="3"/>
  <c r="I721" i="3"/>
  <c r="E721" i="3"/>
  <c r="F721" i="3"/>
  <c r="L721" i="3"/>
  <c r="M721" i="3"/>
  <c r="Q721" i="3" l="1"/>
  <c r="P721" i="3"/>
  <c r="C723" i="3"/>
  <c r="Y722" i="3"/>
  <c r="K722" i="3"/>
  <c r="X722" i="3"/>
  <c r="Z722" i="3"/>
  <c r="AA722" i="3"/>
  <c r="D722" i="3"/>
  <c r="W722" i="3"/>
  <c r="I722" i="3"/>
  <c r="L722" i="3"/>
  <c r="E722" i="3"/>
  <c r="J722" i="3"/>
  <c r="F722" i="3"/>
  <c r="M722" i="3"/>
  <c r="Q722" i="3" l="1"/>
  <c r="P722" i="3"/>
  <c r="C724" i="3"/>
  <c r="K723" i="3"/>
  <c r="Y723" i="3"/>
  <c r="Z723" i="3"/>
  <c r="X723" i="3"/>
  <c r="AA723" i="3"/>
  <c r="F723" i="3"/>
  <c r="D723" i="3"/>
  <c r="W723" i="3"/>
  <c r="J723" i="3"/>
  <c r="I723" i="3"/>
  <c r="L723" i="3"/>
  <c r="E723" i="3"/>
  <c r="M723" i="3"/>
  <c r="Q723" i="3" l="1"/>
  <c r="P723" i="3"/>
  <c r="C725" i="3"/>
  <c r="Z724" i="3"/>
  <c r="K724" i="3"/>
  <c r="X724" i="3"/>
  <c r="Y724" i="3"/>
  <c r="AA724" i="3"/>
  <c r="D724" i="3"/>
  <c r="M724" i="3"/>
  <c r="W724" i="3"/>
  <c r="I724" i="3"/>
  <c r="L724" i="3"/>
  <c r="E724" i="3"/>
  <c r="J724" i="3"/>
  <c r="F724" i="3"/>
  <c r="Q724" i="3" l="1"/>
  <c r="P724" i="3"/>
  <c r="C726" i="3"/>
  <c r="Y725" i="3"/>
  <c r="K725" i="3"/>
  <c r="AA725" i="3"/>
  <c r="X725" i="3"/>
  <c r="Z725" i="3"/>
  <c r="F725" i="3"/>
  <c r="W725" i="3"/>
  <c r="J725" i="3"/>
  <c r="M725" i="3"/>
  <c r="E725" i="3"/>
  <c r="L725" i="3"/>
  <c r="D725" i="3"/>
  <c r="I725" i="3"/>
  <c r="Q725" i="3" l="1"/>
  <c r="P725" i="3"/>
  <c r="C727" i="3"/>
  <c r="K726" i="3"/>
  <c r="X726" i="3"/>
  <c r="AA726" i="3"/>
  <c r="Z726" i="3"/>
  <c r="Y726" i="3"/>
  <c r="I726" i="3"/>
  <c r="J726" i="3"/>
  <c r="D726" i="3"/>
  <c r="F726" i="3"/>
  <c r="M726" i="3"/>
  <c r="E726" i="3"/>
  <c r="W726" i="3"/>
  <c r="L726" i="3"/>
  <c r="Q726" i="3" l="1"/>
  <c r="P726" i="3"/>
  <c r="C728" i="3"/>
  <c r="K727" i="3"/>
  <c r="AA727" i="3"/>
  <c r="Y727" i="3"/>
  <c r="X727" i="3"/>
  <c r="Z727" i="3"/>
  <c r="W727" i="3"/>
  <c r="F727" i="3"/>
  <c r="D727" i="3"/>
  <c r="M727" i="3"/>
  <c r="J727" i="3"/>
  <c r="I727" i="3"/>
  <c r="E727" i="3"/>
  <c r="L727" i="3"/>
  <c r="Q727" i="3" l="1"/>
  <c r="P727" i="3"/>
  <c r="C729" i="3"/>
  <c r="Y728" i="3"/>
  <c r="K728" i="3"/>
  <c r="AA728" i="3"/>
  <c r="X728" i="3"/>
  <c r="Z728" i="3"/>
  <c r="J728" i="3"/>
  <c r="W728" i="3"/>
  <c r="D728" i="3"/>
  <c r="F728" i="3"/>
  <c r="E728" i="3"/>
  <c r="M728" i="3"/>
  <c r="L728" i="3"/>
  <c r="I728" i="3"/>
  <c r="Q728" i="3" l="1"/>
  <c r="P728" i="3"/>
  <c r="C730" i="3"/>
  <c r="K729" i="3"/>
  <c r="Y729" i="3"/>
  <c r="AA729" i="3"/>
  <c r="X729" i="3"/>
  <c r="Z729" i="3"/>
  <c r="F729" i="3"/>
  <c r="W729" i="3"/>
  <c r="M729" i="3"/>
  <c r="I729" i="3"/>
  <c r="L729" i="3"/>
  <c r="E729" i="3"/>
  <c r="D729" i="3"/>
  <c r="J729" i="3"/>
  <c r="Q729" i="3" l="1"/>
  <c r="P729" i="3"/>
  <c r="C731" i="3"/>
  <c r="K730" i="3"/>
  <c r="AA730" i="3"/>
  <c r="Y730" i="3"/>
  <c r="Z730" i="3"/>
  <c r="X730" i="3"/>
  <c r="M730" i="3"/>
  <c r="E730" i="3"/>
  <c r="W730" i="3"/>
  <c r="J730" i="3"/>
  <c r="I730" i="3"/>
  <c r="F730" i="3"/>
  <c r="D730" i="3"/>
  <c r="L730" i="3"/>
  <c r="Q730" i="3" l="1"/>
  <c r="P730" i="3"/>
  <c r="C732" i="3"/>
  <c r="X731" i="3"/>
  <c r="K731" i="3"/>
  <c r="AA731" i="3"/>
  <c r="Z731" i="3"/>
  <c r="Y731" i="3"/>
  <c r="D731" i="3"/>
  <c r="F731" i="3"/>
  <c r="E731" i="3"/>
  <c r="I731" i="3"/>
  <c r="J731" i="3"/>
  <c r="W731" i="3"/>
  <c r="M731" i="3"/>
  <c r="L731" i="3"/>
  <c r="Q731" i="3" l="1"/>
  <c r="P731" i="3"/>
  <c r="C733" i="3"/>
  <c r="X732" i="3"/>
  <c r="K732" i="3"/>
  <c r="Z732" i="3"/>
  <c r="AA732" i="3"/>
  <c r="Y732" i="3"/>
  <c r="W732" i="3"/>
  <c r="M732" i="3"/>
  <c r="I732" i="3"/>
  <c r="D732" i="3"/>
  <c r="E732" i="3"/>
  <c r="F732" i="3"/>
  <c r="L732" i="3"/>
  <c r="J732" i="3"/>
  <c r="Q732" i="3" l="1"/>
  <c r="P732" i="3"/>
  <c r="C734" i="3"/>
  <c r="Z733" i="3"/>
  <c r="X733" i="3"/>
  <c r="Y733" i="3"/>
  <c r="AA733" i="3"/>
  <c r="K733" i="3"/>
  <c r="I733" i="3"/>
  <c r="D733" i="3"/>
  <c r="M733" i="3"/>
  <c r="J733" i="3"/>
  <c r="E733" i="3"/>
  <c r="F733" i="3"/>
  <c r="W733" i="3"/>
  <c r="L733" i="3"/>
  <c r="Q733" i="3" l="1"/>
  <c r="P733" i="3"/>
  <c r="C735" i="3"/>
  <c r="Y734" i="3"/>
  <c r="K734" i="3"/>
  <c r="AA734" i="3"/>
  <c r="Z734" i="3"/>
  <c r="X734" i="3"/>
  <c r="J734" i="3"/>
  <c r="D734" i="3"/>
  <c r="W734" i="3"/>
  <c r="L734" i="3"/>
  <c r="I734" i="3"/>
  <c r="M734" i="3"/>
  <c r="F734" i="3"/>
  <c r="E734" i="3"/>
  <c r="Q734" i="3" l="1"/>
  <c r="P734" i="3"/>
  <c r="C736" i="3"/>
  <c r="Y735" i="3"/>
  <c r="K735" i="3"/>
  <c r="AA735" i="3"/>
  <c r="X735" i="3"/>
  <c r="Z735" i="3"/>
  <c r="I735" i="3"/>
  <c r="D735" i="3"/>
  <c r="W735" i="3"/>
  <c r="F735" i="3"/>
  <c r="J735" i="3"/>
  <c r="L735" i="3"/>
  <c r="E735" i="3"/>
  <c r="M735" i="3"/>
  <c r="Q735" i="3" l="1"/>
  <c r="P735" i="3"/>
  <c r="Y736" i="3"/>
  <c r="Y2" i="3" s="1"/>
  <c r="AL37" i="2" s="1"/>
  <c r="AT37" i="2" s="1"/>
  <c r="K736" i="3"/>
  <c r="X736" i="3"/>
  <c r="X2" i="3" s="1"/>
  <c r="AL36" i="2" s="1"/>
  <c r="AT36" i="2" s="1"/>
  <c r="Z736" i="3"/>
  <c r="Z2" i="3" s="1"/>
  <c r="AL38" i="2" s="1"/>
  <c r="AT38" i="2" s="1"/>
  <c r="AA736" i="3"/>
  <c r="F736" i="3"/>
  <c r="F2" i="3" s="1"/>
  <c r="W736" i="3"/>
  <c r="W2" i="3" s="1"/>
  <c r="AL35" i="2" s="1"/>
  <c r="D736" i="3"/>
  <c r="D2" i="3" s="1"/>
  <c r="I736" i="3"/>
  <c r="I2" i="3" s="1"/>
  <c r="AL16" i="2" s="1"/>
  <c r="E736" i="3"/>
  <c r="E2" i="3" s="1"/>
  <c r="M736" i="3"/>
  <c r="M2" i="3" s="1"/>
  <c r="AL20" i="2" s="1"/>
  <c r="AT20" i="2" s="1"/>
  <c r="L736" i="3"/>
  <c r="L2" i="3" s="1"/>
  <c r="AL19" i="2" s="1"/>
  <c r="AT19" i="2" s="1"/>
  <c r="J736" i="3"/>
  <c r="J2" i="3" s="1"/>
  <c r="AL17" i="2" s="1"/>
  <c r="AT17" i="2" s="1"/>
  <c r="AT16" i="2" l="1"/>
  <c r="AL11" i="2"/>
  <c r="AT11" i="2" s="1"/>
  <c r="E52" i="2"/>
  <c r="E30" i="2"/>
  <c r="E61" i="2"/>
  <c r="E68" i="2"/>
  <c r="E66" i="2"/>
  <c r="E46" i="2"/>
  <c r="E21" i="2"/>
  <c r="E22" i="2"/>
  <c r="F68" i="2"/>
  <c r="E40" i="2"/>
  <c r="E58" i="2"/>
  <c r="E28" i="2"/>
  <c r="E12" i="2"/>
  <c r="E31" i="2"/>
  <c r="E27" i="2"/>
  <c r="E29" i="2"/>
  <c r="P5" i="2"/>
  <c r="E13" i="2"/>
  <c r="E65" i="2"/>
  <c r="E64" i="2"/>
  <c r="E41" i="2"/>
  <c r="E56" i="2"/>
  <c r="E49" i="2"/>
  <c r="E45" i="2"/>
  <c r="E53" i="2"/>
  <c r="E59" i="2"/>
  <c r="E48" i="2"/>
  <c r="E50" i="2"/>
  <c r="E63" i="2"/>
  <c r="E44" i="2"/>
  <c r="E55" i="2"/>
  <c r="F21" i="2"/>
  <c r="F40" i="2"/>
  <c r="F28" i="2"/>
  <c r="G45" i="2"/>
  <c r="G61" i="2"/>
  <c r="F45" i="2"/>
  <c r="G46" i="2"/>
  <c r="G22" i="2"/>
  <c r="F48" i="2"/>
  <c r="G12" i="2"/>
  <c r="G56" i="2"/>
  <c r="F53" i="2"/>
  <c r="G27" i="2"/>
  <c r="G55" i="2"/>
  <c r="F58" i="2"/>
  <c r="G53" i="2"/>
  <c r="F49" i="2"/>
  <c r="F41" i="2"/>
  <c r="F29" i="2"/>
  <c r="G66" i="2"/>
  <c r="F65" i="2"/>
  <c r="G41" i="2"/>
  <c r="F22" i="2"/>
  <c r="F50" i="2"/>
  <c r="G58" i="2"/>
  <c r="G30" i="2"/>
  <c r="G44" i="2"/>
  <c r="G48" i="2"/>
  <c r="G52" i="2"/>
  <c r="G63" i="2"/>
  <c r="F52" i="2"/>
  <c r="G13" i="2"/>
  <c r="F66" i="2"/>
  <c r="G67" i="2"/>
  <c r="F31" i="2"/>
  <c r="F56" i="2"/>
  <c r="G64" i="2"/>
  <c r="F13" i="2"/>
  <c r="G29" i="2"/>
  <c r="F63" i="2"/>
  <c r="F27" i="2"/>
  <c r="G49" i="2"/>
  <c r="F12" i="2"/>
  <c r="G21" i="2"/>
  <c r="G31" i="2"/>
  <c r="G50" i="2"/>
  <c r="F44" i="2"/>
  <c r="G40" i="2"/>
  <c r="F59" i="2"/>
  <c r="F67" i="2"/>
  <c r="I49" i="2"/>
  <c r="F55" i="2"/>
  <c r="E67" i="2"/>
  <c r="F64" i="2"/>
  <c r="F61" i="2"/>
  <c r="H27" i="2"/>
  <c r="H65" i="2"/>
  <c r="H29" i="2"/>
  <c r="H46" i="2"/>
  <c r="H31" i="2"/>
  <c r="H53" i="2"/>
  <c r="H58" i="2"/>
  <c r="H64" i="2"/>
  <c r="F30" i="2"/>
  <c r="H59" i="2"/>
  <c r="H48" i="2"/>
  <c r="H12" i="2"/>
  <c r="H50" i="2"/>
  <c r="H63" i="2"/>
  <c r="J41" i="2"/>
  <c r="H56" i="2"/>
  <c r="H61" i="2"/>
  <c r="G65" i="2"/>
  <c r="H41" i="2"/>
  <c r="H22" i="2"/>
  <c r="H66" i="2"/>
  <c r="H28" i="2"/>
  <c r="G28" i="2"/>
  <c r="H44" i="2"/>
  <c r="H49" i="2"/>
  <c r="F46" i="2"/>
  <c r="H45" i="2"/>
  <c r="H30" i="2"/>
  <c r="G59" i="2"/>
  <c r="I46" i="2"/>
  <c r="H55" i="2"/>
  <c r="H13" i="2"/>
  <c r="K30" i="2"/>
  <c r="I52" i="2"/>
  <c r="H52" i="2"/>
  <c r="H67" i="2"/>
  <c r="H21" i="2"/>
  <c r="G68" i="2"/>
  <c r="I53" i="2"/>
  <c r="I56" i="2"/>
  <c r="J45" i="2"/>
  <c r="J68" i="2"/>
  <c r="I30" i="2"/>
  <c r="I22" i="2"/>
  <c r="H40" i="2"/>
  <c r="I64" i="2"/>
  <c r="I66" i="2"/>
  <c r="J13" i="2"/>
  <c r="J49" i="2"/>
  <c r="I59" i="2"/>
  <c r="I27" i="2"/>
  <c r="I45" i="2"/>
  <c r="I28" i="2"/>
  <c r="H68" i="2"/>
  <c r="I67" i="2"/>
  <c r="J56" i="2"/>
  <c r="I31" i="2"/>
  <c r="I48" i="2"/>
  <c r="J30" i="2"/>
  <c r="I55" i="2"/>
  <c r="I68" i="2"/>
  <c r="I63" i="2"/>
  <c r="K58" i="2"/>
  <c r="I29" i="2"/>
  <c r="I61" i="2"/>
  <c r="J21" i="2"/>
  <c r="J48" i="2"/>
  <c r="I50" i="2"/>
  <c r="I44" i="2"/>
  <c r="I40" i="2"/>
  <c r="J12" i="2"/>
  <c r="I41" i="2"/>
  <c r="I21" i="2"/>
  <c r="I58" i="2"/>
  <c r="J64" i="2"/>
  <c r="J61" i="2"/>
  <c r="I13" i="2"/>
  <c r="J22" i="2"/>
  <c r="I65" i="2"/>
  <c r="I12" i="2"/>
  <c r="K50" i="2"/>
  <c r="K61" i="2"/>
  <c r="J27" i="2"/>
  <c r="M22" i="2"/>
  <c r="J28" i="2"/>
  <c r="K53" i="2"/>
  <c r="K64" i="2"/>
  <c r="K65" i="2"/>
  <c r="K22" i="2"/>
  <c r="K45" i="2"/>
  <c r="K41" i="2"/>
  <c r="K40" i="2"/>
  <c r="J29" i="2"/>
  <c r="J67" i="2"/>
  <c r="K67" i="2"/>
  <c r="J58" i="2"/>
  <c r="J66" i="2"/>
  <c r="J44" i="2"/>
  <c r="J63" i="2"/>
  <c r="J59" i="2"/>
  <c r="K12" i="2"/>
  <c r="K68" i="2"/>
  <c r="K44" i="2"/>
  <c r="J52" i="2"/>
  <c r="K52" i="2"/>
  <c r="L28" i="2"/>
  <c r="J65" i="2"/>
  <c r="K27" i="2"/>
  <c r="J55" i="2"/>
  <c r="K21" i="2"/>
  <c r="J31" i="2"/>
  <c r="K28" i="2"/>
  <c r="K31" i="2"/>
  <c r="K55" i="2"/>
  <c r="J40" i="2"/>
  <c r="K56" i="2"/>
  <c r="J53" i="2"/>
  <c r="K59" i="2"/>
  <c r="J46" i="2"/>
  <c r="J50" i="2"/>
  <c r="K48" i="2"/>
  <c r="K66" i="2"/>
  <c r="K29" i="2"/>
  <c r="K13" i="2"/>
  <c r="K46" i="2"/>
  <c r="K49" i="2"/>
  <c r="L61" i="2"/>
  <c r="K63" i="2"/>
  <c r="L21" i="2"/>
  <c r="M21" i="2"/>
  <c r="L67" i="2"/>
  <c r="M49" i="2"/>
  <c r="L22" i="2"/>
  <c r="L41" i="2"/>
  <c r="M55" i="2"/>
  <c r="M31" i="2"/>
  <c r="L12" i="2"/>
  <c r="M65" i="2"/>
  <c r="M41" i="2"/>
  <c r="M50" i="2"/>
  <c r="L31" i="2"/>
  <c r="L64" i="2"/>
  <c r="L45" i="2"/>
  <c r="L63" i="2"/>
  <c r="M40" i="2"/>
  <c r="L40" i="2"/>
  <c r="L49" i="2"/>
  <c r="L52" i="2"/>
  <c r="L29" i="2"/>
  <c r="M66" i="2"/>
  <c r="L48" i="2"/>
  <c r="L53" i="2"/>
  <c r="M64" i="2"/>
  <c r="M45" i="2"/>
  <c r="L13" i="2"/>
  <c r="M28" i="2"/>
  <c r="M68" i="2"/>
  <c r="L59" i="2"/>
  <c r="L65" i="2"/>
  <c r="M53" i="2"/>
  <c r="L56" i="2"/>
  <c r="L30" i="2"/>
  <c r="L58" i="2"/>
  <c r="L68" i="2"/>
  <c r="L44" i="2"/>
  <c r="M27" i="2"/>
  <c r="M56" i="2"/>
  <c r="L46" i="2"/>
  <c r="M13" i="2"/>
  <c r="M46" i="2"/>
  <c r="M61" i="2"/>
  <c r="L50" i="2"/>
  <c r="M48" i="2"/>
  <c r="L66" i="2"/>
  <c r="M52" i="2"/>
  <c r="L27" i="2"/>
  <c r="M59" i="2"/>
  <c r="L55" i="2"/>
  <c r="M12" i="2"/>
  <c r="M44" i="2"/>
  <c r="O30" i="2"/>
  <c r="M58" i="2"/>
  <c r="M29" i="2"/>
  <c r="M63" i="2"/>
  <c r="M67" i="2"/>
  <c r="M30" i="2"/>
  <c r="O52" i="2"/>
  <c r="N21" i="2"/>
  <c r="N40" i="2"/>
  <c r="N46" i="2"/>
  <c r="O45" i="2"/>
  <c r="N30" i="2"/>
  <c r="O13" i="2"/>
  <c r="N55" i="2"/>
  <c r="O64" i="2"/>
  <c r="N64" i="2"/>
  <c r="O21" i="2"/>
  <c r="O27" i="2"/>
  <c r="N65" i="2"/>
  <c r="N52" i="2"/>
  <c r="N56" i="2"/>
  <c r="O49" i="2"/>
  <c r="N48" i="2"/>
  <c r="N49" i="2"/>
  <c r="N41" i="2"/>
  <c r="O48" i="2"/>
  <c r="N12" i="2"/>
  <c r="N59" i="2"/>
  <c r="O68" i="2"/>
  <c r="O46" i="2"/>
  <c r="N67" i="2"/>
  <c r="N27" i="2"/>
  <c r="O59" i="2"/>
  <c r="N61" i="2"/>
  <c r="N58" i="2"/>
  <c r="N63" i="2"/>
  <c r="N22" i="2"/>
  <c r="O44" i="2"/>
  <c r="O29" i="2"/>
  <c r="O65" i="2"/>
  <c r="N28" i="2"/>
  <c r="O56" i="2"/>
  <c r="N50" i="2"/>
  <c r="N29" i="2"/>
  <c r="N44" i="2"/>
  <c r="O41" i="2"/>
  <c r="O31" i="2"/>
  <c r="N66" i="2"/>
  <c r="N13" i="2"/>
  <c r="N53" i="2"/>
  <c r="O63" i="2"/>
  <c r="N31" i="2"/>
  <c r="O12" i="2"/>
  <c r="N68" i="2"/>
  <c r="N45" i="2"/>
  <c r="O58" i="2"/>
  <c r="O53" i="2"/>
  <c r="O61" i="2"/>
  <c r="O66" i="2"/>
  <c r="Q53" i="2"/>
  <c r="O40" i="2"/>
  <c r="O55" i="2"/>
  <c r="O67" i="2"/>
  <c r="O28" i="2"/>
  <c r="O22" i="2"/>
  <c r="O50" i="2"/>
  <c r="P58" i="2"/>
  <c r="P52" i="2"/>
  <c r="Q59" i="2"/>
  <c r="P64" i="2"/>
  <c r="P40" i="2"/>
  <c r="Q63" i="2"/>
  <c r="Q44" i="2"/>
  <c r="P22" i="2"/>
  <c r="P49" i="2"/>
  <c r="P59" i="2"/>
  <c r="P53" i="2"/>
  <c r="P30" i="2"/>
  <c r="Q46" i="2"/>
  <c r="Q67" i="2"/>
  <c r="P12" i="2"/>
  <c r="Q30" i="2"/>
  <c r="Q61" i="2"/>
  <c r="P21" i="2"/>
  <c r="P45" i="2"/>
  <c r="P28" i="2"/>
  <c r="P31" i="2"/>
  <c r="P29" i="2"/>
  <c r="P48" i="2"/>
  <c r="P65" i="2"/>
  <c r="Q45" i="2"/>
  <c r="Q55" i="2"/>
  <c r="P66" i="2"/>
  <c r="Q64" i="2"/>
  <c r="P67" i="2"/>
  <c r="Q22" i="2"/>
  <c r="P55" i="2"/>
  <c r="P68" i="2"/>
  <c r="P50" i="2"/>
  <c r="Q66" i="2"/>
  <c r="P56" i="2"/>
  <c r="P61" i="2"/>
  <c r="P44" i="2"/>
  <c r="P41" i="2"/>
  <c r="P27" i="2"/>
  <c r="P63" i="2"/>
  <c r="P13" i="2"/>
  <c r="P46" i="2"/>
  <c r="Q41" i="2"/>
  <c r="R50" i="2"/>
  <c r="R12" i="2"/>
  <c r="Q48" i="2"/>
  <c r="Q50" i="2"/>
  <c r="Q58" i="2"/>
  <c r="Q68" i="2"/>
  <c r="Q52" i="2"/>
  <c r="Q65" i="2"/>
  <c r="Q29" i="2"/>
  <c r="Q28" i="2"/>
  <c r="Q31" i="2"/>
  <c r="Q49" i="2"/>
  <c r="Q13" i="2"/>
  <c r="Q40" i="2"/>
  <c r="R41" i="2"/>
  <c r="Q12" i="2"/>
  <c r="Q27" i="2"/>
  <c r="Q56" i="2"/>
  <c r="Q21" i="2"/>
  <c r="R45" i="2"/>
  <c r="S46" i="2"/>
  <c r="R29" i="2"/>
  <c r="R65" i="2"/>
  <c r="R66" i="2"/>
  <c r="R21" i="2"/>
  <c r="R31" i="2"/>
  <c r="R64" i="2"/>
  <c r="R61" i="2"/>
  <c r="S44" i="2"/>
  <c r="R48" i="2"/>
  <c r="R56" i="2"/>
  <c r="R22" i="2"/>
  <c r="R46" i="2"/>
  <c r="S40" i="2"/>
  <c r="R49" i="2"/>
  <c r="R30" i="2"/>
  <c r="R59" i="2"/>
  <c r="R27" i="2"/>
  <c r="R63" i="2"/>
  <c r="R55" i="2"/>
  <c r="R13" i="2"/>
  <c r="R58" i="2"/>
  <c r="S48" i="2"/>
  <c r="R53" i="2"/>
  <c r="R52" i="2"/>
  <c r="S12" i="2"/>
  <c r="S61" i="2"/>
  <c r="R68" i="2"/>
  <c r="R40" i="2"/>
  <c r="R28" i="2"/>
  <c r="R44" i="2"/>
  <c r="R67" i="2"/>
  <c r="S29" i="2"/>
  <c r="S41" i="2"/>
  <c r="S27" i="2"/>
  <c r="S28" i="2"/>
  <c r="T53" i="2"/>
  <c r="T30" i="2"/>
  <c r="T52" i="2"/>
  <c r="S31" i="2"/>
  <c r="S53" i="2"/>
  <c r="S49" i="2"/>
  <c r="S64" i="2"/>
  <c r="S22" i="2"/>
  <c r="T58" i="2"/>
  <c r="S65" i="2"/>
  <c r="S67" i="2"/>
  <c r="S13" i="2"/>
  <c r="T27" i="2"/>
  <c r="T12" i="2"/>
  <c r="T28" i="2"/>
  <c r="S30" i="2"/>
  <c r="S56" i="2"/>
  <c r="T64" i="2"/>
  <c r="S59" i="2"/>
  <c r="S21" i="2"/>
  <c r="T59" i="2"/>
  <c r="T50" i="2"/>
  <c r="T55" i="2"/>
  <c r="S58" i="2"/>
  <c r="S50" i="2"/>
  <c r="S52" i="2"/>
  <c r="S45" i="2"/>
  <c r="S55" i="2"/>
  <c r="T67" i="2"/>
  <c r="T45" i="2"/>
  <c r="S66" i="2"/>
  <c r="S68" i="2"/>
  <c r="T40" i="2"/>
  <c r="T29" i="2"/>
  <c r="S63" i="2"/>
  <c r="T49" i="2"/>
  <c r="T48" i="2"/>
  <c r="T44" i="2"/>
  <c r="T46" i="2"/>
  <c r="T68" i="2"/>
  <c r="T21" i="2"/>
  <c r="T31" i="2"/>
  <c r="T22" i="2"/>
  <c r="T63" i="2"/>
  <c r="T66" i="2"/>
  <c r="T61" i="2"/>
  <c r="T41" i="2"/>
  <c r="T56" i="2"/>
  <c r="T13" i="2"/>
  <c r="T65" i="2"/>
  <c r="V41" i="2"/>
  <c r="V28" i="2"/>
  <c r="V12" i="2"/>
  <c r="U59" i="2"/>
  <c r="U22" i="2"/>
  <c r="V45" i="2"/>
  <c r="V22" i="2"/>
  <c r="U27" i="2"/>
  <c r="U13" i="2"/>
  <c r="U44" i="2"/>
  <c r="V27" i="2"/>
  <c r="U58" i="2"/>
  <c r="U55" i="2"/>
  <c r="V30" i="2"/>
  <c r="U67" i="2"/>
  <c r="V66" i="2"/>
  <c r="U64" i="2"/>
  <c r="U48" i="2"/>
  <c r="V48" i="2"/>
  <c r="U30" i="2"/>
  <c r="V52" i="2"/>
  <c r="U68" i="2"/>
  <c r="U49" i="2"/>
  <c r="U41" i="2"/>
  <c r="U63" i="2"/>
  <c r="U65" i="2"/>
  <c r="U53" i="2"/>
  <c r="U45" i="2"/>
  <c r="V67" i="2"/>
  <c r="V59" i="2"/>
  <c r="U50" i="2"/>
  <c r="U29" i="2"/>
  <c r="V44" i="2"/>
  <c r="U61" i="2"/>
  <c r="U12" i="2"/>
  <c r="V58" i="2"/>
  <c r="V29" i="2"/>
  <c r="V68" i="2"/>
  <c r="U21" i="2"/>
  <c r="U28" i="2"/>
  <c r="V63" i="2"/>
  <c r="V49" i="2"/>
  <c r="U52" i="2"/>
  <c r="U46" i="2"/>
  <c r="U66" i="2"/>
  <c r="U56" i="2"/>
  <c r="U31" i="2"/>
  <c r="U40" i="2"/>
  <c r="V50" i="2"/>
  <c r="V40" i="2"/>
  <c r="V46" i="2"/>
  <c r="V64" i="2"/>
  <c r="V13" i="2"/>
  <c r="V65" i="2"/>
  <c r="V21" i="2"/>
  <c r="V53" i="2"/>
  <c r="V61" i="2"/>
  <c r="V55" i="2"/>
  <c r="V31" i="2"/>
  <c r="V56" i="2"/>
  <c r="W53" i="2"/>
  <c r="X53" i="2"/>
  <c r="W27" i="2"/>
  <c r="X30" i="2"/>
  <c r="W21" i="2"/>
  <c r="X13" i="2"/>
  <c r="X49" i="2"/>
  <c r="W67" i="2"/>
  <c r="X41" i="2"/>
  <c r="W61" i="2"/>
  <c r="W59" i="2"/>
  <c r="W63" i="2"/>
  <c r="X68" i="2"/>
  <c r="W44" i="2"/>
  <c r="W49" i="2"/>
  <c r="W64" i="2"/>
  <c r="W30" i="2"/>
  <c r="W46" i="2"/>
  <c r="W65" i="2"/>
  <c r="X31" i="2"/>
  <c r="X56" i="2"/>
  <c r="X21" i="2"/>
  <c r="W45" i="2"/>
  <c r="X46" i="2"/>
  <c r="W22" i="2"/>
  <c r="W66" i="2"/>
  <c r="W13" i="2"/>
  <c r="W55" i="2"/>
  <c r="W52" i="2"/>
  <c r="X44" i="2"/>
  <c r="X48" i="2"/>
  <c r="X50" i="2"/>
  <c r="W58" i="2"/>
  <c r="W29" i="2"/>
  <c r="W31" i="2"/>
  <c r="W56" i="2"/>
  <c r="X59" i="2"/>
  <c r="W12" i="2"/>
  <c r="W28" i="2"/>
  <c r="W40" i="2"/>
  <c r="W50" i="2"/>
  <c r="X29" i="2"/>
  <c r="X66" i="2"/>
  <c r="X67" i="2"/>
  <c r="W48" i="2"/>
  <c r="W41" i="2"/>
  <c r="W68" i="2"/>
  <c r="X52" i="2"/>
  <c r="X64" i="2"/>
  <c r="X45" i="2"/>
  <c r="X61" i="2"/>
  <c r="X22" i="2"/>
  <c r="X28" i="2"/>
  <c r="X63" i="2"/>
  <c r="X27" i="2"/>
  <c r="X65" i="2"/>
  <c r="X55" i="2"/>
  <c r="X40" i="2"/>
  <c r="X12" i="2"/>
  <c r="X58" i="2"/>
  <c r="Z27" i="2"/>
  <c r="Z66" i="2"/>
  <c r="Y29" i="2"/>
  <c r="Z61" i="2"/>
  <c r="Z40" i="2"/>
  <c r="Z46" i="2"/>
  <c r="Y50" i="2"/>
  <c r="Y41" i="2"/>
  <c r="Y22" i="2"/>
  <c r="Y59" i="2"/>
  <c r="Y27" i="2"/>
  <c r="Y64" i="2"/>
  <c r="Y45" i="2"/>
  <c r="Z21" i="2"/>
  <c r="Y28" i="2"/>
  <c r="Z50" i="2"/>
  <c r="Y63" i="2"/>
  <c r="Z59" i="2"/>
  <c r="Y53" i="2"/>
  <c r="Y68" i="2"/>
  <c r="Y40" i="2"/>
  <c r="Z64" i="2"/>
  <c r="Z52" i="2"/>
  <c r="Z13" i="2"/>
  <c r="Y58" i="2"/>
  <c r="Y31" i="2"/>
  <c r="Z68" i="2"/>
  <c r="Z12" i="2"/>
  <c r="Y21" i="2"/>
  <c r="Z30" i="2"/>
  <c r="Y30" i="2"/>
  <c r="Y48" i="2"/>
  <c r="Y61" i="2"/>
  <c r="Y65" i="2"/>
  <c r="Z31" i="2"/>
  <c r="Y44" i="2"/>
  <c r="Z48" i="2"/>
  <c r="Y49" i="2"/>
  <c r="Y13" i="2"/>
  <c r="Y52" i="2"/>
  <c r="Z58" i="2"/>
  <c r="Y55" i="2"/>
  <c r="Y12" i="2"/>
  <c r="Y46" i="2"/>
  <c r="Z29" i="2"/>
  <c r="Y56" i="2"/>
  <c r="Y67" i="2"/>
  <c r="Z28" i="2"/>
  <c r="Y66" i="2"/>
  <c r="Z65" i="2"/>
  <c r="Z56" i="2"/>
  <c r="Z63" i="2"/>
  <c r="Z44" i="2"/>
  <c r="Z55" i="2"/>
  <c r="Z67" i="2"/>
  <c r="Z41" i="2"/>
  <c r="Z45" i="2"/>
  <c r="Z49" i="2"/>
  <c r="Z53" i="2"/>
  <c r="Z22" i="2"/>
  <c r="AA67" i="2"/>
  <c r="AB40" i="2"/>
  <c r="AA12" i="2"/>
  <c r="AA48" i="2"/>
  <c r="AA61" i="2"/>
  <c r="AA64" i="2"/>
  <c r="AA66" i="2"/>
  <c r="AA59" i="2"/>
  <c r="AA53" i="2"/>
  <c r="AB12" i="2"/>
  <c r="AB68" i="2"/>
  <c r="AA45" i="2"/>
  <c r="AB22" i="2"/>
  <c r="AA40" i="2"/>
  <c r="AA13" i="2"/>
  <c r="AB64" i="2"/>
  <c r="AB30" i="2"/>
  <c r="AA65" i="2"/>
  <c r="AA68" i="2"/>
  <c r="AA58" i="2"/>
  <c r="AA63" i="2"/>
  <c r="AA52" i="2"/>
  <c r="AA56" i="2"/>
  <c r="AA49" i="2"/>
  <c r="AA28" i="2"/>
  <c r="AB13" i="2"/>
  <c r="AA44" i="2"/>
  <c r="AA41" i="2"/>
  <c r="AA50" i="2"/>
  <c r="AA22" i="2"/>
  <c r="AA46" i="2"/>
  <c r="AB28" i="2"/>
  <c r="AA29" i="2"/>
  <c r="AA55" i="2"/>
  <c r="AB61" i="2"/>
  <c r="AB67" i="2"/>
  <c r="AA27" i="2"/>
  <c r="AA21" i="2"/>
  <c r="AA31" i="2"/>
  <c r="AA30" i="2"/>
  <c r="AB45" i="2"/>
  <c r="AB27" i="2"/>
  <c r="AB46" i="2"/>
  <c r="AB59" i="2"/>
  <c r="AB63" i="2"/>
  <c r="AB58" i="2"/>
  <c r="AB31" i="2"/>
  <c r="AB56" i="2"/>
  <c r="AB44" i="2"/>
  <c r="AB52" i="2"/>
  <c r="AB29" i="2"/>
  <c r="AB53" i="2"/>
  <c r="AB66" i="2"/>
  <c r="AB55" i="2"/>
  <c r="AB21" i="2"/>
  <c r="AB50" i="2"/>
  <c r="AB48" i="2"/>
  <c r="AB49" i="2"/>
  <c r="AB65" i="2"/>
  <c r="AB41" i="2"/>
  <c r="AC40" i="2"/>
  <c r="AC45" i="2"/>
  <c r="AC50" i="2"/>
  <c r="AC61" i="2"/>
  <c r="AC53" i="2"/>
  <c r="AC49" i="2"/>
  <c r="AC65" i="2"/>
  <c r="AC68" i="2"/>
  <c r="AC44" i="2"/>
  <c r="AC59" i="2"/>
  <c r="AC22" i="2"/>
  <c r="AC29" i="2"/>
  <c r="AC52" i="2"/>
  <c r="AC30" i="2"/>
  <c r="AC41" i="2"/>
  <c r="AC13" i="2"/>
  <c r="AC28" i="2"/>
  <c r="AC27" i="2"/>
  <c r="AC63" i="2"/>
  <c r="AC58" i="2"/>
  <c r="AC67" i="2"/>
  <c r="AC31" i="2"/>
  <c r="AC55" i="2"/>
  <c r="AC66" i="2"/>
  <c r="AC56" i="2"/>
  <c r="AC64" i="2"/>
  <c r="AC21" i="2"/>
  <c r="AC12" i="2"/>
  <c r="AC46" i="2"/>
  <c r="AC48" i="2"/>
  <c r="AD45" i="2"/>
  <c r="AD27" i="2"/>
  <c r="AD21" i="2"/>
  <c r="AD49" i="2"/>
  <c r="AD31" i="2"/>
  <c r="AD67" i="2"/>
  <c r="AD53" i="2"/>
  <c r="AD52" i="2"/>
  <c r="AD46" i="2"/>
  <c r="AD64" i="2"/>
  <c r="AD59" i="2"/>
  <c r="AD22" i="2"/>
  <c r="AD40" i="2"/>
  <c r="AD55" i="2"/>
  <c r="AD12" i="2"/>
  <c r="AD28" i="2"/>
  <c r="AD29" i="2"/>
  <c r="AD48" i="2"/>
  <c r="AD68" i="2"/>
  <c r="AD65" i="2"/>
  <c r="AD61" i="2"/>
  <c r="AD30" i="2"/>
  <c r="AD56" i="2"/>
  <c r="AD41" i="2"/>
  <c r="AD58" i="2"/>
  <c r="AD66" i="2"/>
  <c r="AD44" i="2"/>
  <c r="AD63" i="2"/>
  <c r="AD50" i="2"/>
  <c r="AD13" i="2"/>
  <c r="AE28" i="2"/>
  <c r="AE46" i="2"/>
  <c r="AE52" i="2"/>
  <c r="AE66" i="2"/>
  <c r="AE53" i="2"/>
  <c r="AE13" i="2"/>
  <c r="AE50" i="2"/>
  <c r="AE31" i="2"/>
  <c r="AE41" i="2"/>
  <c r="AE65" i="2"/>
  <c r="AE40" i="2"/>
  <c r="AE55" i="2"/>
  <c r="AE44" i="2"/>
  <c r="AE27" i="2"/>
  <c r="AE61" i="2"/>
  <c r="AE63" i="2"/>
  <c r="AE56" i="2"/>
  <c r="AE64" i="2"/>
  <c r="AE67" i="2"/>
  <c r="AE30" i="2"/>
  <c r="AE12" i="2"/>
  <c r="AE59" i="2"/>
  <c r="AE21" i="2"/>
  <c r="AE58" i="2"/>
  <c r="AE68" i="2"/>
  <c r="AE22" i="2"/>
  <c r="AE48" i="2"/>
  <c r="AE45" i="2"/>
  <c r="AE49" i="2"/>
  <c r="AE29" i="2"/>
  <c r="AF30" i="2"/>
  <c r="AF44" i="2"/>
  <c r="AF53" i="2"/>
  <c r="AF28" i="2"/>
  <c r="AF27" i="2"/>
  <c r="AF48" i="2"/>
  <c r="AF21" i="2"/>
  <c r="AF63" i="2"/>
  <c r="AF50" i="2"/>
  <c r="AF29" i="2"/>
  <c r="AF65" i="2"/>
  <c r="AF31" i="2"/>
  <c r="AF46" i="2"/>
  <c r="AF68" i="2"/>
  <c r="AF55" i="2"/>
  <c r="AF41" i="2"/>
  <c r="AF22" i="2"/>
  <c r="AF64" i="2"/>
  <c r="AF13" i="2"/>
  <c r="AF49" i="2"/>
  <c r="AF66" i="2"/>
  <c r="AF67" i="2"/>
  <c r="AF56" i="2"/>
  <c r="AF12" i="2"/>
  <c r="AF52" i="2"/>
  <c r="AF58" i="2"/>
  <c r="AF45" i="2"/>
  <c r="AF40" i="2"/>
  <c r="AF59" i="2"/>
  <c r="AF61" i="2"/>
  <c r="AG67" i="2"/>
  <c r="AG22" i="2"/>
  <c r="AG27" i="2"/>
  <c r="AG45" i="2"/>
  <c r="AG13" i="2"/>
  <c r="AG31" i="2"/>
  <c r="AG52" i="2"/>
  <c r="AG68" i="2"/>
  <c r="AG53" i="2"/>
  <c r="AG59" i="2"/>
  <c r="AG64" i="2"/>
  <c r="AG48" i="2"/>
  <c r="AG46" i="2"/>
  <c r="AG12" i="2"/>
  <c r="AG58" i="2"/>
  <c r="AG56" i="2"/>
  <c r="AG40" i="2"/>
  <c r="AG30" i="2"/>
  <c r="AG65" i="2"/>
  <c r="AG63" i="2"/>
  <c r="AG61" i="2"/>
  <c r="AG44" i="2"/>
  <c r="AG49" i="2"/>
  <c r="AG55" i="2"/>
  <c r="AG41" i="2"/>
  <c r="AG28" i="2"/>
  <c r="AG29" i="2"/>
  <c r="AG66" i="2"/>
  <c r="AG21" i="2"/>
  <c r="AG50" i="2"/>
  <c r="AH41" i="2"/>
  <c r="AH59" i="2"/>
  <c r="AH28" i="2"/>
  <c r="AH21" i="2"/>
  <c r="AH67" i="2"/>
  <c r="AH27" i="2"/>
  <c r="AH49" i="2"/>
  <c r="AH56" i="2"/>
  <c r="AH53" i="2"/>
  <c r="AH58" i="2"/>
  <c r="AH29" i="2"/>
  <c r="AH46" i="2"/>
  <c r="AH66" i="2"/>
  <c r="AH22" i="2"/>
  <c r="AH55" i="2"/>
  <c r="AH45" i="2"/>
  <c r="AH68" i="2"/>
  <c r="AH63" i="2"/>
  <c r="AH61" i="2"/>
  <c r="AH31" i="2"/>
  <c r="AH52" i="2"/>
  <c r="AH13" i="2"/>
  <c r="AH12" i="2"/>
  <c r="AH50" i="2"/>
  <c r="AH65" i="2"/>
  <c r="AH44" i="2"/>
  <c r="AH48" i="2"/>
  <c r="AH64" i="2"/>
  <c r="AH40" i="2"/>
  <c r="AH30" i="2"/>
  <c r="AI64" i="2"/>
  <c r="AI55" i="2"/>
  <c r="AI46" i="2"/>
  <c r="AI61" i="2"/>
  <c r="AI13" i="2"/>
  <c r="AI56" i="2"/>
  <c r="AI12" i="2"/>
  <c r="AI48" i="2"/>
  <c r="AI45" i="2"/>
  <c r="AI44" i="2"/>
  <c r="AI27" i="2"/>
  <c r="AI41" i="2"/>
  <c r="AI66" i="2"/>
  <c r="AI59" i="2"/>
  <c r="AI22" i="2"/>
  <c r="AI68" i="2"/>
  <c r="AI52" i="2"/>
  <c r="AI53" i="2"/>
  <c r="AI63" i="2"/>
  <c r="AI28" i="2"/>
  <c r="AI21" i="2"/>
  <c r="AI31" i="2"/>
  <c r="AI40" i="2"/>
  <c r="AI49" i="2"/>
  <c r="AI67" i="2"/>
  <c r="AI30" i="2"/>
  <c r="AI29" i="2"/>
  <c r="AI58" i="2"/>
  <c r="AI65" i="2"/>
  <c r="AI50" i="2"/>
  <c r="J26" i="2"/>
  <c r="L18" i="2"/>
  <c r="J18" i="2"/>
  <c r="AA2" i="3"/>
  <c r="AL39" i="2" s="1"/>
  <c r="AT39" i="2" s="1"/>
  <c r="L10" i="2"/>
  <c r="J16" i="2"/>
  <c r="L26" i="2"/>
  <c r="J10" i="2"/>
  <c r="J9" i="2"/>
  <c r="L35" i="2"/>
  <c r="L9" i="2"/>
  <c r="J11" i="2"/>
  <c r="J35" i="2"/>
  <c r="L11" i="2"/>
  <c r="L25" i="2"/>
  <c r="J25" i="2"/>
  <c r="G9" i="2"/>
  <c r="P11" i="2"/>
  <c r="K10" i="2"/>
  <c r="R10" i="2"/>
  <c r="O9" i="2"/>
  <c r="AA11" i="2"/>
  <c r="Q10" i="2"/>
  <c r="AC11" i="2"/>
  <c r="H9" i="2"/>
  <c r="AH9" i="2"/>
  <c r="P9" i="2"/>
  <c r="E9" i="2"/>
  <c r="K9" i="2"/>
  <c r="M25" i="2"/>
  <c r="S25" i="2"/>
  <c r="W9" i="2"/>
  <c r="AE18" i="2"/>
  <c r="V10" i="2"/>
  <c r="S9" i="2"/>
  <c r="E26" i="2"/>
  <c r="Y11" i="2"/>
  <c r="V26" i="2"/>
  <c r="Q9" i="2"/>
  <c r="E25" i="2"/>
  <c r="X10" i="2"/>
  <c r="R18" i="2"/>
  <c r="AC26" i="2"/>
  <c r="N10" i="2"/>
  <c r="I25" i="2"/>
  <c r="AC10" i="2"/>
  <c r="AE26" i="2"/>
  <c r="G10" i="2"/>
  <c r="T26" i="2"/>
  <c r="P26" i="2"/>
  <c r="AB9" i="2"/>
  <c r="O11" i="2"/>
  <c r="AE9" i="2"/>
  <c r="O18" i="2"/>
  <c r="AC9" i="2"/>
  <c r="U26" i="2"/>
  <c r="Y10" i="2"/>
  <c r="AH11" i="2"/>
  <c r="N18" i="2"/>
  <c r="Z11" i="2"/>
  <c r="AH18" i="2"/>
  <c r="V18" i="2"/>
  <c r="H35" i="2"/>
  <c r="AD10" i="2"/>
  <c r="AA9" i="2"/>
  <c r="I10" i="2"/>
  <c r="W26" i="2"/>
  <c r="Z10" i="2"/>
  <c r="X11" i="2"/>
  <c r="AB11" i="2"/>
  <c r="W25" i="2"/>
  <c r="AG11" i="2"/>
  <c r="U18" i="2"/>
  <c r="U23" i="2" s="1"/>
  <c r="M10" i="2"/>
  <c r="Y18" i="2"/>
  <c r="X18" i="2"/>
  <c r="Y9" i="2"/>
  <c r="AI18" i="2"/>
  <c r="F9" i="2"/>
  <c r="E11" i="2"/>
  <c r="M9" i="2"/>
  <c r="G26" i="2"/>
  <c r="AD9" i="2"/>
  <c r="V25" i="2"/>
  <c r="AG9" i="2"/>
  <c r="W18" i="2"/>
  <c r="X25" i="2"/>
  <c r="Q26" i="2"/>
  <c r="H10" i="2"/>
  <c r="I11" i="2"/>
  <c r="F18" i="2"/>
  <c r="F23" i="2" s="1"/>
  <c r="AE10" i="2"/>
  <c r="R11" i="2"/>
  <c r="AB26" i="2"/>
  <c r="V11" i="2"/>
  <c r="AG10" i="2"/>
  <c r="S10" i="2"/>
  <c r="O25" i="2"/>
  <c r="R9" i="2"/>
  <c r="O17" i="2"/>
  <c r="R25" i="2"/>
  <c r="AG18" i="2"/>
  <c r="P10" i="2"/>
  <c r="I9" i="2"/>
  <c r="T9" i="2"/>
  <c r="P35" i="2"/>
  <c r="I35" i="2"/>
  <c r="N9" i="2"/>
  <c r="AD26" i="2"/>
  <c r="T11" i="2"/>
  <c r="P18" i="2"/>
  <c r="V9" i="2"/>
  <c r="Q11" i="2"/>
  <c r="F10" i="2"/>
  <c r="F35" i="2"/>
  <c r="G18" i="2"/>
  <c r="AD18" i="2"/>
  <c r="AB18" i="2"/>
  <c r="O35" i="2"/>
  <c r="AB25" i="2"/>
  <c r="S11" i="2"/>
  <c r="AD11" i="2"/>
  <c r="AA18" i="2"/>
  <c r="AA23" i="2" s="1"/>
  <c r="N26" i="2"/>
  <c r="E18" i="2"/>
  <c r="Q18" i="2"/>
  <c r="AG25" i="2"/>
  <c r="T18" i="2"/>
  <c r="H18" i="2"/>
  <c r="S26" i="2"/>
  <c r="AA10" i="2"/>
  <c r="AD25" i="2"/>
  <c r="M11" i="2"/>
  <c r="R26" i="2"/>
  <c r="K35" i="2"/>
  <c r="AI26" i="2"/>
  <c r="N11" i="2"/>
  <c r="E35" i="2"/>
  <c r="I18" i="2"/>
  <c r="U10" i="2"/>
  <c r="U9" i="2"/>
  <c r="AI9" i="2"/>
  <c r="T10" i="2"/>
  <c r="G25" i="2"/>
  <c r="AB10" i="2"/>
  <c r="AH10" i="2"/>
  <c r="E10" i="2"/>
  <c r="Z18" i="2"/>
  <c r="Z25" i="2"/>
  <c r="H11" i="2"/>
  <c r="AI11" i="2"/>
  <c r="M18" i="2"/>
  <c r="AF10" i="2"/>
  <c r="O10" i="2"/>
  <c r="Y25" i="2"/>
  <c r="Z9" i="2"/>
  <c r="G35" i="2"/>
  <c r="Y26" i="2"/>
  <c r="AF9" i="2"/>
  <c r="AF11" i="2"/>
  <c r="K25" i="2"/>
  <c r="G11" i="2"/>
  <c r="U11" i="2"/>
  <c r="K18" i="2"/>
  <c r="M35" i="2"/>
  <c r="X26" i="2"/>
  <c r="S18" i="2"/>
  <c r="N35" i="2"/>
  <c r="N42" i="2" s="1"/>
  <c r="AC18" i="2"/>
  <c r="AE25" i="2"/>
  <c r="W10" i="2"/>
  <c r="AI10" i="2"/>
  <c r="AH26" i="2"/>
  <c r="AF26" i="2"/>
  <c r="AE11" i="2"/>
  <c r="AH25" i="2"/>
  <c r="X9" i="2"/>
  <c r="W11" i="2"/>
  <c r="K26" i="2"/>
  <c r="K11" i="2"/>
  <c r="H25" i="2"/>
  <c r="F11" i="2"/>
  <c r="AF18" i="2"/>
  <c r="M26" i="2"/>
  <c r="I26" i="2"/>
  <c r="AI25" i="2"/>
  <c r="Z26" i="2"/>
  <c r="N25" i="2"/>
  <c r="U25" i="2"/>
  <c r="AF25" i="2"/>
  <c r="AC25" i="2"/>
  <c r="AG26" i="2"/>
  <c r="F25" i="2"/>
  <c r="F26" i="2"/>
  <c r="O26" i="2"/>
  <c r="AA26" i="2"/>
  <c r="AA25" i="2"/>
  <c r="T25" i="2"/>
  <c r="P25" i="2"/>
  <c r="Q25" i="2"/>
  <c r="AL10" i="2"/>
  <c r="AT10" i="2" s="1"/>
  <c r="Q736" i="3"/>
  <c r="Q2" i="3" s="1"/>
  <c r="P736" i="3"/>
  <c r="P2" i="3" s="1"/>
  <c r="K2" i="3"/>
  <c r="AL18" i="2" s="1"/>
  <c r="AT18" i="2" s="1"/>
  <c r="BD2" i="3"/>
  <c r="AL9" i="2"/>
  <c r="AT35" i="2"/>
  <c r="U60" i="2" l="1"/>
  <c r="U54" i="2"/>
  <c r="W23" i="2"/>
  <c r="AB23" i="2"/>
  <c r="L23" i="2"/>
  <c r="T23" i="2"/>
  <c r="P23" i="2"/>
  <c r="U42" i="2"/>
  <c r="AD23" i="2"/>
  <c r="G42" i="2"/>
  <c r="AH23" i="2"/>
  <c r="Z60" i="2"/>
  <c r="M54" i="2"/>
  <c r="O60" i="2"/>
  <c r="AH60" i="2"/>
  <c r="AL42" i="2"/>
  <c r="AP35" i="2" s="1"/>
  <c r="AC54" i="2"/>
  <c r="I42" i="2"/>
  <c r="Y54" i="2"/>
  <c r="F42" i="2"/>
  <c r="M42" i="2"/>
  <c r="L42" i="2"/>
  <c r="N23" i="2"/>
  <c r="H42" i="2"/>
  <c r="Y42" i="2"/>
  <c r="H23" i="2"/>
  <c r="T14" i="2"/>
  <c r="G23" i="2"/>
  <c r="Y23" i="2"/>
  <c r="AF23" i="2"/>
  <c r="AC23" i="2"/>
  <c r="K23" i="2"/>
  <c r="M23" i="2"/>
  <c r="I23" i="2"/>
  <c r="K42" i="2"/>
  <c r="O42" i="2"/>
  <c r="V23" i="2"/>
  <c r="R23" i="2"/>
  <c r="J42" i="2"/>
  <c r="Q23" i="2"/>
  <c r="P42" i="2"/>
  <c r="AD54" i="2"/>
  <c r="I14" i="2"/>
  <c r="K54" i="2"/>
  <c r="S23" i="2"/>
  <c r="X23" i="2"/>
  <c r="Z23" i="2"/>
  <c r="AJ48" i="2"/>
  <c r="AG23" i="2"/>
  <c r="AC14" i="2"/>
  <c r="W54" i="2"/>
  <c r="X42" i="2"/>
  <c r="Q60" i="2"/>
  <c r="I60" i="2"/>
  <c r="Y60" i="2"/>
  <c r="F54" i="2"/>
  <c r="AF42" i="2"/>
  <c r="X14" i="2"/>
  <c r="Q14" i="2"/>
  <c r="X60" i="2"/>
  <c r="S54" i="2"/>
  <c r="R60" i="2"/>
  <c r="J54" i="2"/>
  <c r="Z14" i="2"/>
  <c r="AI23" i="2"/>
  <c r="AE23" i="2"/>
  <c r="AJ31" i="2"/>
  <c r="AJ28" i="2"/>
  <c r="AG42" i="2"/>
  <c r="AJ29" i="2"/>
  <c r="AJ27" i="2"/>
  <c r="AJ46" i="2"/>
  <c r="AB60" i="2"/>
  <c r="AA54" i="2"/>
  <c r="AA42" i="2"/>
  <c r="X54" i="2"/>
  <c r="W42" i="2"/>
  <c r="V60" i="2"/>
  <c r="Q42" i="2"/>
  <c r="P54" i="2"/>
  <c r="AG60" i="2"/>
  <c r="AJ49" i="2"/>
  <c r="T54" i="2"/>
  <c r="AJ12" i="2"/>
  <c r="AH42" i="2"/>
  <c r="AB54" i="2"/>
  <c r="H54" i="2"/>
  <c r="AJ21" i="2"/>
  <c r="U14" i="2"/>
  <c r="J14" i="2"/>
  <c r="AI60" i="2"/>
  <c r="AJ41" i="2"/>
  <c r="AJ61" i="2"/>
  <c r="W60" i="2"/>
  <c r="Q54" i="2"/>
  <c r="AJ30" i="2"/>
  <c r="AJ53" i="2"/>
  <c r="AJ44" i="2"/>
  <c r="AJ55" i="2"/>
  <c r="R54" i="2"/>
  <c r="P60" i="2"/>
  <c r="H60" i="2"/>
  <c r="K14" i="2"/>
  <c r="G14" i="2"/>
  <c r="L14" i="2"/>
  <c r="M60" i="2"/>
  <c r="AF33" i="2"/>
  <c r="AF32" i="2"/>
  <c r="Q32" i="2"/>
  <c r="U32" i="2"/>
  <c r="H32" i="2"/>
  <c r="AJ17" i="2"/>
  <c r="O23" i="2"/>
  <c r="AG14" i="2"/>
  <c r="F14" i="2"/>
  <c r="AJ40" i="2"/>
  <c r="AI42" i="2"/>
  <c r="AJ22" i="2"/>
  <c r="AH54" i="2"/>
  <c r="AF60" i="2"/>
  <c r="S42" i="2"/>
  <c r="J60" i="2"/>
  <c r="F60" i="2"/>
  <c r="AL25" i="2"/>
  <c r="AA32" i="2"/>
  <c r="AA33" i="2"/>
  <c r="AH32" i="2"/>
  <c r="AH33" i="2"/>
  <c r="E42" i="2"/>
  <c r="AJ35" i="2"/>
  <c r="V14" i="2"/>
  <c r="O32" i="2"/>
  <c r="V32" i="2"/>
  <c r="AA14" i="2"/>
  <c r="AE14" i="2"/>
  <c r="AJ26" i="2"/>
  <c r="J23" i="2"/>
  <c r="AJ16" i="2"/>
  <c r="AJ50" i="2"/>
  <c r="AJ59" i="2"/>
  <c r="AJ56" i="2"/>
  <c r="AF54" i="2"/>
  <c r="AE60" i="2"/>
  <c r="AB42" i="2"/>
  <c r="Z54" i="2"/>
  <c r="T42" i="2"/>
  <c r="T60" i="2"/>
  <c r="R42" i="2"/>
  <c r="I54" i="2"/>
  <c r="G54" i="2"/>
  <c r="AI32" i="2"/>
  <c r="AI33" i="2"/>
  <c r="AL26" i="2"/>
  <c r="AT26" i="2" s="1"/>
  <c r="P32" i="2"/>
  <c r="F32" i="2"/>
  <c r="Y32" i="2"/>
  <c r="Z32" i="2"/>
  <c r="AI14" i="2"/>
  <c r="AG32" i="2"/>
  <c r="AG33" i="2"/>
  <c r="AD14" i="2"/>
  <c r="Y14" i="2"/>
  <c r="W14" i="2"/>
  <c r="AJ9" i="2"/>
  <c r="E14" i="2"/>
  <c r="AJ13" i="2"/>
  <c r="AD42" i="2"/>
  <c r="AC60" i="2"/>
  <c r="S60" i="2"/>
  <c r="O54" i="2"/>
  <c r="L54" i="2"/>
  <c r="K60" i="2"/>
  <c r="T32" i="2"/>
  <c r="N32" i="2"/>
  <c r="K32" i="2"/>
  <c r="M14" i="2"/>
  <c r="S14" i="2"/>
  <c r="P14" i="2"/>
  <c r="J32" i="2"/>
  <c r="Z42" i="2"/>
  <c r="V54" i="2"/>
  <c r="L60" i="2"/>
  <c r="AE33" i="2"/>
  <c r="AE32" i="2"/>
  <c r="AB33" i="2"/>
  <c r="AB32" i="2"/>
  <c r="W32" i="2"/>
  <c r="S32" i="2"/>
  <c r="L33" i="2"/>
  <c r="L32" i="2"/>
  <c r="E54" i="2"/>
  <c r="AJ52" i="2"/>
  <c r="AJ10" i="2"/>
  <c r="AD32" i="2"/>
  <c r="AD33" i="2"/>
  <c r="E23" i="2"/>
  <c r="AJ18" i="2"/>
  <c r="R32" i="2"/>
  <c r="AJ11" i="2"/>
  <c r="I32" i="2"/>
  <c r="E32" i="2"/>
  <c r="E33" i="2" s="1"/>
  <c r="AJ25" i="2"/>
  <c r="AH14" i="2"/>
  <c r="O14" i="2"/>
  <c r="AG54" i="2"/>
  <c r="AC42" i="2"/>
  <c r="N54" i="2"/>
  <c r="G60" i="2"/>
  <c r="AL23" i="2"/>
  <c r="AP16" i="2" s="1"/>
  <c r="AT9" i="2"/>
  <c r="AL14" i="2"/>
  <c r="AP9" i="2" s="1"/>
  <c r="AC32" i="2"/>
  <c r="AC33" i="2"/>
  <c r="AF14" i="2"/>
  <c r="G32" i="2"/>
  <c r="N14" i="2"/>
  <c r="R14" i="2"/>
  <c r="X32" i="2"/>
  <c r="AB14" i="2"/>
  <c r="M32" i="2"/>
  <c r="H14" i="2"/>
  <c r="AI54" i="2"/>
  <c r="AJ45" i="2"/>
  <c r="AE42" i="2"/>
  <c r="AE54" i="2"/>
  <c r="AD60" i="2"/>
  <c r="AA60" i="2"/>
  <c r="V42" i="2"/>
  <c r="N60" i="2"/>
  <c r="E60" i="2"/>
  <c r="AJ58" i="2"/>
  <c r="Z33" i="2" l="1"/>
  <c r="M33" i="2"/>
  <c r="AJ32" i="2"/>
  <c r="AJ33" i="2" s="1"/>
  <c r="AJ42" i="2"/>
  <c r="AJ23" i="2"/>
  <c r="U33" i="2"/>
  <c r="AJ60" i="2"/>
  <c r="AJ54" i="2"/>
  <c r="Q33" i="2"/>
  <c r="X33" i="2"/>
  <c r="S33" i="2"/>
  <c r="J33" i="2"/>
  <c r="H33" i="2"/>
  <c r="W33" i="2"/>
  <c r="N33" i="2"/>
  <c r="F33" i="2"/>
  <c r="AL32" i="2"/>
  <c r="AP25" i="2" s="1"/>
  <c r="AT25" i="2"/>
  <c r="T33" i="2"/>
  <c r="Y33" i="2"/>
  <c r="P33" i="2"/>
  <c r="V33" i="2"/>
  <c r="I33" i="2"/>
  <c r="AJ14" i="2"/>
  <c r="G33" i="2"/>
  <c r="R33" i="2"/>
  <c r="K33" i="2"/>
  <c r="O3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<sst xmlns="http://schemas.openxmlformats.org/spreadsheetml/2006/main" count="8715" uniqueCount="308">
  <si>
    <t>زیرسازی قطعه 20 طرح راه‌آهن زاهدان -  زابل - بیرجند - مشهد از کیلومتر 000+707 تا کیلومتر 000+740</t>
  </si>
  <si>
    <t>شرکتی</t>
  </si>
  <si>
    <t>انصاری</t>
  </si>
  <si>
    <t>حمل آب</t>
  </si>
  <si>
    <t>مجموع</t>
  </si>
  <si>
    <t>شماره گزارش:</t>
  </si>
  <si>
    <t>تاریخ گزارش:</t>
  </si>
  <si>
    <t>محمدپور</t>
  </si>
  <si>
    <t>گلپایگانی</t>
  </si>
  <si>
    <t>پخش و کوب</t>
  </si>
  <si>
    <t>بتن ریزی</t>
  </si>
  <si>
    <t>قالب بندی</t>
  </si>
  <si>
    <t>آرماتوربندی</t>
  </si>
  <si>
    <t>اجرا شده تا کنون</t>
  </si>
  <si>
    <t>ماه جاری</t>
  </si>
  <si>
    <t>عملیات/پیمانکار</t>
  </si>
  <si>
    <t>درصد پیشرفت</t>
  </si>
  <si>
    <t>پرسنل</t>
  </si>
  <si>
    <t>پیمانکار</t>
  </si>
  <si>
    <t>ماشین آلات</t>
  </si>
  <si>
    <t>مصرف سوخت</t>
  </si>
  <si>
    <t>موجودی مصالح</t>
  </si>
  <si>
    <t>گازوییل</t>
  </si>
  <si>
    <t>سیمان</t>
  </si>
  <si>
    <t>آرماتور</t>
  </si>
  <si>
    <t>شن و ماسه</t>
  </si>
  <si>
    <t>حجم قراردادی</t>
  </si>
  <si>
    <t>کار فولادی</t>
  </si>
  <si>
    <t>سبک</t>
  </si>
  <si>
    <t>سنگین</t>
  </si>
  <si>
    <t>کابل</t>
  </si>
  <si>
    <t>کارهای فولادی</t>
  </si>
  <si>
    <t>فولاد سبک</t>
  </si>
  <si>
    <t>فولاد سنگین</t>
  </si>
  <si>
    <t>ملاحظات</t>
  </si>
  <si>
    <t>میانگین روزانه</t>
  </si>
  <si>
    <t>اردیبهشت 1403</t>
  </si>
  <si>
    <t>خرداد 1403</t>
  </si>
  <si>
    <t>تیر 1403</t>
  </si>
  <si>
    <t>مرداد 1403</t>
  </si>
  <si>
    <t>شهریور 1403</t>
  </si>
  <si>
    <t>مهر 1403</t>
  </si>
  <si>
    <t>آبان 1403</t>
  </si>
  <si>
    <t>آذر 1403</t>
  </si>
  <si>
    <t>دی 1403</t>
  </si>
  <si>
    <t>بهمن 1403</t>
  </si>
  <si>
    <t>اسفند 1403</t>
  </si>
  <si>
    <t>فروردین 1404</t>
  </si>
  <si>
    <t>اردیبهشت 1404</t>
  </si>
  <si>
    <t>خرداد 1404</t>
  </si>
  <si>
    <t>تیر 1404</t>
  </si>
  <si>
    <t>مرداد 1404</t>
  </si>
  <si>
    <t>شهریور 1404</t>
  </si>
  <si>
    <t>مهر 1404</t>
  </si>
  <si>
    <t>آبان 1404</t>
  </si>
  <si>
    <t>آذر 1404</t>
  </si>
  <si>
    <t>دی 1404</t>
  </si>
  <si>
    <t>بهمن 1404</t>
  </si>
  <si>
    <t>اسفند 1404</t>
  </si>
  <si>
    <t>حمل از خاکبرداری</t>
  </si>
  <si>
    <t>حمل از قرضه</t>
  </si>
  <si>
    <t>ناهار توزیع شده</t>
  </si>
  <si>
    <t>غذا</t>
  </si>
  <si>
    <t>سواری</t>
  </si>
  <si>
    <t>صداقت</t>
  </si>
  <si>
    <t>میرزایی</t>
  </si>
  <si>
    <t>رضاپور</t>
  </si>
  <si>
    <t>خاکسار</t>
  </si>
  <si>
    <t>آب</t>
  </si>
  <si>
    <t>تانکر توزیع سوخت</t>
  </si>
  <si>
    <t>واحد</t>
  </si>
  <si>
    <t>ارتفاع سوخت داخل مخزن</t>
  </si>
  <si>
    <t>متر</t>
  </si>
  <si>
    <t>حجم سوخت موجود در مخزن</t>
  </si>
  <si>
    <t>لیتر</t>
  </si>
  <si>
    <t>ردیف</t>
  </si>
  <si>
    <t>تاریخ</t>
  </si>
  <si>
    <t>کد ماشین آلات</t>
  </si>
  <si>
    <t>نام ماشین آلات</t>
  </si>
  <si>
    <t>راننده</t>
  </si>
  <si>
    <t>میزان مصرف</t>
  </si>
  <si>
    <t>میزان ورود</t>
  </si>
  <si>
    <t>تعداد سرویس</t>
  </si>
  <si>
    <t>لیتر شمار صبح</t>
  </si>
  <si>
    <t>لیتر شمار عصر</t>
  </si>
  <si>
    <t>توضیحات</t>
  </si>
  <si>
    <t>TES</t>
  </si>
  <si>
    <t>تانکر اداره سوخت</t>
  </si>
  <si>
    <t>هیزمی</t>
  </si>
  <si>
    <t>در تاریخ ۷ / ۱۲ / ۱۴۰۲ مقدار ۵۰۰۰ لیتر با پیمان شهرداری وارد کارگاه شد. راننده هیزمی</t>
  </si>
  <si>
    <t>03-26-011</t>
  </si>
  <si>
    <t>گریدر  ۱۶g</t>
  </si>
  <si>
    <t>یگانه</t>
  </si>
  <si>
    <t>TR-065</t>
  </si>
  <si>
    <t>کامیون کمپرسی</t>
  </si>
  <si>
    <t>اقلیمی</t>
  </si>
  <si>
    <t>TR-136</t>
  </si>
  <si>
    <t>یحیی زاده</t>
  </si>
  <si>
    <t>06-11-052</t>
  </si>
  <si>
    <t>تانکر ابپاش بنز</t>
  </si>
  <si>
    <t>B-01</t>
  </si>
  <si>
    <t>بلدوزر</t>
  </si>
  <si>
    <t>اسماعیلی</t>
  </si>
  <si>
    <t>B-02</t>
  </si>
  <si>
    <t>غلامی</t>
  </si>
  <si>
    <t>B-03</t>
  </si>
  <si>
    <t>لودر</t>
  </si>
  <si>
    <t>محمدی</t>
  </si>
  <si>
    <t>رضا یگانه</t>
  </si>
  <si>
    <t>RO-087</t>
  </si>
  <si>
    <t>غلطک</t>
  </si>
  <si>
    <t>دیانتی</t>
  </si>
  <si>
    <t>RO-036</t>
  </si>
  <si>
    <t>شیری</t>
  </si>
  <si>
    <t>Lose</t>
  </si>
  <si>
    <t>هدر رفت سوخت</t>
  </si>
  <si>
    <t>06-11-049</t>
  </si>
  <si>
    <t>تانکر سوخت بنز</t>
  </si>
  <si>
    <t>سید علی حسینی</t>
  </si>
  <si>
    <t>TR-037</t>
  </si>
  <si>
    <t xml:space="preserve"> اشتری</t>
  </si>
  <si>
    <t>RO-005</t>
  </si>
  <si>
    <t>07-53-002</t>
  </si>
  <si>
    <t>میکسر بنز</t>
  </si>
  <si>
    <t>07-54-006</t>
  </si>
  <si>
    <t>میکسر امیکو</t>
  </si>
  <si>
    <t>پیمانکاری - میرزایی</t>
  </si>
  <si>
    <t>B-06</t>
  </si>
  <si>
    <t>B-08</t>
  </si>
  <si>
    <t>BU-040</t>
  </si>
  <si>
    <t>کد های جدید ماشین آلات</t>
  </si>
  <si>
    <t>-</t>
  </si>
  <si>
    <t>06-11-051</t>
  </si>
  <si>
    <t>RO-006</t>
  </si>
  <si>
    <t>_</t>
  </si>
  <si>
    <t>میکسراتکو</t>
  </si>
  <si>
    <t>رجب زاده</t>
  </si>
  <si>
    <t>B-04</t>
  </si>
  <si>
    <t>AN-06-D</t>
  </si>
  <si>
    <t>AN-01-E</t>
  </si>
  <si>
    <t>بیل مکانیکی</t>
  </si>
  <si>
    <t>AN-05-E</t>
  </si>
  <si>
    <t>B-09</t>
  </si>
  <si>
    <t>AN-02-T</t>
  </si>
  <si>
    <t>AN-03-T</t>
  </si>
  <si>
    <t>AN-04-T</t>
  </si>
  <si>
    <t>AK-01-D</t>
  </si>
  <si>
    <t>اکبری</t>
  </si>
  <si>
    <t>AK-02-D</t>
  </si>
  <si>
    <t>HA-01-D</t>
  </si>
  <si>
    <t>حسن پور</t>
  </si>
  <si>
    <t>MI-01-L</t>
  </si>
  <si>
    <t>MI-02-T</t>
  </si>
  <si>
    <t>تکبری</t>
  </si>
  <si>
    <t>MI-03-T</t>
  </si>
  <si>
    <t>MI-04-T</t>
  </si>
  <si>
    <t>B-10</t>
  </si>
  <si>
    <t>SE-01-L</t>
  </si>
  <si>
    <t>SE-01-T</t>
  </si>
  <si>
    <t>SE-02-T</t>
  </si>
  <si>
    <t>TA-01-E</t>
  </si>
  <si>
    <t>B-13</t>
  </si>
  <si>
    <t>RE-02-W</t>
  </si>
  <si>
    <t>تانکر آب</t>
  </si>
  <si>
    <t>RE-01-E</t>
  </si>
  <si>
    <t>B-11</t>
  </si>
  <si>
    <t>MO-01-G</t>
  </si>
  <si>
    <t>گریدر 14G</t>
  </si>
  <si>
    <t>محمد پور</t>
  </si>
  <si>
    <t>B-ANSARI</t>
  </si>
  <si>
    <t>MO-02-R</t>
  </si>
  <si>
    <t>غلطک کششی</t>
  </si>
  <si>
    <t>T-ANSARI</t>
  </si>
  <si>
    <t>MO-03-R</t>
  </si>
  <si>
    <t>MO-04-L</t>
  </si>
  <si>
    <t>MO-06-W</t>
  </si>
  <si>
    <t>MO-07-R</t>
  </si>
  <si>
    <t>غلطک پاچه بزی</t>
  </si>
  <si>
    <t>MO-05-D</t>
  </si>
  <si>
    <t>MO-08-T</t>
  </si>
  <si>
    <t>کمپرسی جفت</t>
  </si>
  <si>
    <t>GL-01-W</t>
  </si>
  <si>
    <t xml:space="preserve">گریدرG 14 </t>
  </si>
  <si>
    <t>اب پاش</t>
  </si>
  <si>
    <t>tes</t>
  </si>
  <si>
    <t>میکسر</t>
  </si>
  <si>
    <t>گازوییل داده شده به تریلی هوو تانکر آب  پیمانکار خاکسار بدون کد گذاری</t>
  </si>
  <si>
    <t>عدد مربوط به تمام دستگاه ها می باشد.</t>
  </si>
  <si>
    <t>کد دستگاه</t>
  </si>
  <si>
    <t>فروردین 1403</t>
  </si>
  <si>
    <t>مخزن</t>
  </si>
  <si>
    <t>شماره 1</t>
  </si>
  <si>
    <t>شماره 2</t>
  </si>
  <si>
    <t>شماره 3</t>
  </si>
  <si>
    <t>47،000 لیتر</t>
  </si>
  <si>
    <t>12,000 لیتر</t>
  </si>
  <si>
    <t>حمل آب عملیات خاکی</t>
  </si>
  <si>
    <t>جفت</t>
  </si>
  <si>
    <t>تک</t>
  </si>
  <si>
    <t>فاصله حمل</t>
  </si>
  <si>
    <t>مالکیت</t>
  </si>
  <si>
    <t>ظرفیت</t>
  </si>
  <si>
    <t>نوع مصالح</t>
  </si>
  <si>
    <t>محل تخلیه</t>
  </si>
  <si>
    <t>قرضه</t>
  </si>
  <si>
    <t>ترانشه</t>
  </si>
  <si>
    <t>نوع دستگاه</t>
  </si>
  <si>
    <t>بارگیری</t>
  </si>
  <si>
    <t>42 سرویس تخلیه خاکریزی از محل پی</t>
  </si>
  <si>
    <t>26 سرویس تخلیه خاکریزی از محل پی</t>
  </si>
  <si>
    <t>27 سرویس تخلیه خاکریزی از محل پی</t>
  </si>
  <si>
    <t>10 سرویس جاده دسترسی</t>
  </si>
  <si>
    <t>18 سریس حمل از پی</t>
  </si>
  <si>
    <t>17 سرویس خاکبرداری از پی</t>
  </si>
  <si>
    <t>25 سرویس حمل از پی</t>
  </si>
  <si>
    <t>38 سرویس حمل از پی کنی</t>
  </si>
  <si>
    <t>33 سرویس حمل از پی کنی</t>
  </si>
  <si>
    <t>30 سرویس حمل از پی کنی</t>
  </si>
  <si>
    <t>37 سرویس حمل از پی کنی</t>
  </si>
  <si>
    <t>41 سرویس حمل از پی کنی</t>
  </si>
  <si>
    <t>خرداد</t>
  </si>
  <si>
    <t>حجم</t>
  </si>
  <si>
    <t>تیر</t>
  </si>
  <si>
    <t>اسفند</t>
  </si>
  <si>
    <t>فروردین</t>
  </si>
  <si>
    <t>اردیبهشت</t>
  </si>
  <si>
    <t>مرداد</t>
  </si>
  <si>
    <t>شهریور</t>
  </si>
  <si>
    <t>مهر</t>
  </si>
  <si>
    <t>آبان</t>
  </si>
  <si>
    <t>آذر</t>
  </si>
  <si>
    <t>دی</t>
  </si>
  <si>
    <t>بهمن</t>
  </si>
  <si>
    <t>خلاصه گزارش حمل</t>
  </si>
  <si>
    <t>22 سرویس حمل از پی کنی</t>
  </si>
  <si>
    <t>26 سرویس حمل از پی کنی</t>
  </si>
  <si>
    <t>46 سرویس حمل از پی کنی</t>
  </si>
  <si>
    <t>پی کنی</t>
  </si>
  <si>
    <t>51 سرویس حمل از پی کنی</t>
  </si>
  <si>
    <t>23 سرویس حمل از پی کنی</t>
  </si>
  <si>
    <t>28 سرویس حمل از پی کنی</t>
  </si>
  <si>
    <t>جاده</t>
  </si>
  <si>
    <t>AN-07-T</t>
  </si>
  <si>
    <t>20 سرویس حمل از پی کنی</t>
  </si>
  <si>
    <t>MO-10-W</t>
  </si>
  <si>
    <t>KH-01-W</t>
  </si>
  <si>
    <t>Sum</t>
  </si>
  <si>
    <t>شرکت توسعه راه‌های پارس</t>
  </si>
  <si>
    <t>میکسرآتکو</t>
  </si>
  <si>
    <t>میکسر آمیکو</t>
  </si>
  <si>
    <t>سایت</t>
  </si>
  <si>
    <t>AN-08-T</t>
  </si>
  <si>
    <t>AN-09-T</t>
  </si>
  <si>
    <t>MO-11-T</t>
  </si>
  <si>
    <t>گزارش حمل ماشین آلات</t>
  </si>
  <si>
    <t>MO-09-T</t>
  </si>
  <si>
    <t>بلدوزر D85</t>
  </si>
  <si>
    <t>بلدوزر کاترپیلار D8</t>
  </si>
  <si>
    <t>لودر ZL50</t>
  </si>
  <si>
    <t>تحت تعمیر</t>
  </si>
  <si>
    <t>به لحاظ خرابی بلدوزر انصاری بلدوزر d85 اکبری به مدت ۵ ساعت در اختیار پیمانکار بوده است</t>
  </si>
  <si>
    <t>کمپرسی تک</t>
  </si>
  <si>
    <t>۱۸ سرویس به منظور ترمیم جاده</t>
  </si>
  <si>
    <t>۱۹ سرویس به منظور ترمیم جاده</t>
  </si>
  <si>
    <t>بارگیری انجام شده ولی تخلیه صورت نگرفته است.</t>
  </si>
  <si>
    <t>12 سرویس پی و مابقی خاکبرداری پی</t>
  </si>
  <si>
    <t>۱۱۰ لیتر تخلیه سوخت داخل کارگاه و تحویل به تراک میکسر ۰۰۲</t>
  </si>
  <si>
    <t>یک سرویس از کارگاه مهدی آباد</t>
  </si>
  <si>
    <t xml:space="preserve"> </t>
  </si>
  <si>
    <t>MO-12-T</t>
  </si>
  <si>
    <t>04-97-015</t>
  </si>
  <si>
    <t>AN-10-D</t>
  </si>
  <si>
    <t xml:space="preserve">لودر پیمانکار میرزایی به مدت 2 ساعت  در اختیار شرکت به منظور تخلیه غلطک شرکتی </t>
  </si>
  <si>
    <t xml:space="preserve">بلدوزر حسن پور به مدت یک روز به دلیل کار کردن راننده ان بر روی گریدر غیر فعال بوده است </t>
  </si>
  <si>
    <t>باید مشخص شود که منابع خاکبرداری شده رفته دیسپوزال یا در بستر استفاده شده</t>
  </si>
  <si>
    <t>‌MI-01-L</t>
  </si>
  <si>
    <t>خاکبرداری پی کنی</t>
  </si>
  <si>
    <t xml:space="preserve"> در بازه های متفاوت تحت تعمیر</t>
  </si>
  <si>
    <t>۷ سرویس در محدوده محمد پور</t>
  </si>
  <si>
    <t>BU-003</t>
  </si>
  <si>
    <t>خاکبرداری محل پی به منظور اماده سازی پی کنی</t>
  </si>
  <si>
    <t>تحت تعمیر(نبود گریدر)</t>
  </si>
  <si>
    <t>03-26-01</t>
  </si>
  <si>
    <t>SE-03-T</t>
  </si>
  <si>
    <t>.</t>
  </si>
  <si>
    <t>نوع خاک</t>
  </si>
  <si>
    <t>سخت</t>
  </si>
  <si>
    <t>نرم</t>
  </si>
  <si>
    <t>تاریخ ورود محمدپور به پروژه 23 خرداد</t>
  </si>
  <si>
    <t>تراک میکسر</t>
  </si>
  <si>
    <t>AB-01-M</t>
  </si>
  <si>
    <t>عبدالله زاده</t>
  </si>
  <si>
    <t>بتن</t>
  </si>
  <si>
    <t>بچینگ</t>
  </si>
  <si>
    <t>در تاریخ روز جاری مغایرت  سوخت خدمت مهندس خطیبی اعلام شد که فرمودند در تاریخ 1 تیرماه 1403 صورتجلسه ای تنظیم شده است و نیازی به بررسی بیشتر نمی باشد.</t>
  </si>
  <si>
    <t>نوروز غلامی</t>
  </si>
  <si>
    <t>علیرضا اقلیمی</t>
  </si>
  <si>
    <t>بارانی</t>
  </si>
  <si>
    <t>میامی</t>
  </si>
  <si>
    <t>برات زاده- از تاریخ 1 تیرماه</t>
  </si>
  <si>
    <t>جمالی</t>
  </si>
  <si>
    <t>شاکری</t>
  </si>
  <si>
    <t>زراعتی</t>
  </si>
  <si>
    <t>نخعی</t>
  </si>
  <si>
    <t>LOSE</t>
  </si>
  <si>
    <t>اصلاح شود</t>
  </si>
  <si>
    <t>تعطیل</t>
  </si>
  <si>
    <t>عدم فعالیت به علت نبود بیل مکانیکی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</si>
</sst>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160429]yyyy/mm/dd"/>
    <numFmt numFmtId="165" formatCode="0.0%"/>
    <numFmt numFmtId="166" formatCode="&quot;TRP-20-RPT&quot;\-0000"/>
    <numFmt numFmtId="167" formatCode="#,##0.0"/>
    <numFmt numFmtId="168" formatCode="0.0000"/>
    <numFmt numFmtId="169" formatCode="yyyy\-mm\-dd;@"/>
    <numFmt numFmtId="170" formatCode="0.000"/>
    <numFmt numFmtId="171" formatCode="0.0"/>
    <numFmt numFmtId="172" formatCode="[$-3000401]0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B Zar"/>
      <charset val="178"/>
    </font>
    <font>
      <b/>
      <sz val="16"/>
      <color theme="1"/>
      <name val="B Zar"/>
      <charset val="178"/>
    </font>
    <font>
      <sz val="16"/>
      <color theme="1"/>
      <name val="B Zar"/>
      <charset val="178"/>
    </font>
    <font>
      <sz val="12"/>
      <color theme="1"/>
      <name val="Calibri"/>
      <family val="2"/>
      <scheme val="minor"/>
    </font>
    <font>
      <b/>
      <sz val="28"/>
      <color theme="1"/>
      <name val="B Zar"/>
      <charset val="178"/>
    </font>
    <font>
      <sz val="28"/>
      <color theme="1"/>
      <name val="B Zar"/>
      <charset val="178"/>
    </font>
    <font>
      <sz val="36"/>
      <color theme="1"/>
      <name val="B Zar"/>
      <charset val="178"/>
    </font>
    <font>
      <b/>
      <sz val="26"/>
      <color theme="1"/>
      <name val="Calibri"/>
      <family val="2"/>
      <scheme val="minor"/>
    </font>
    <font>
      <sz val="5"/>
      <color theme="1"/>
      <name val="B Zar"/>
      <charset val="178"/>
    </font>
    <font>
      <b/>
      <sz val="36"/>
      <color theme="1"/>
      <name val="Calibri"/>
      <family val="2"/>
      <scheme val="minor"/>
    </font>
    <font>
      <b/>
      <sz val="36"/>
      <color theme="1"/>
      <name val="B Zar"/>
      <charset val="178"/>
    </font>
    <font>
      <sz val="11"/>
      <color theme="1"/>
      <name val="B Zar"/>
      <charset val="178"/>
    </font>
    <font>
      <b/>
      <sz val="11"/>
      <color theme="1"/>
      <name val="B Zar"/>
      <charset val="178"/>
    </font>
    <font>
      <sz val="12"/>
      <color theme="1"/>
      <name val="B Zar"/>
      <charset val="178"/>
    </font>
    <font>
      <sz val="8"/>
      <color theme="1"/>
      <name val="B Zar"/>
      <charset val="178"/>
    </font>
    <font>
      <b/>
      <sz val="8"/>
      <color theme="1"/>
      <name val="B Zar"/>
      <charset val="178"/>
    </font>
    <font>
      <b/>
      <sz val="8"/>
      <color theme="1"/>
      <name val="Calibri"/>
      <family val="2"/>
      <scheme val="minor"/>
    </font>
    <font>
      <sz val="100"/>
      <color theme="1"/>
      <name val="B Zar"/>
      <charset val="178"/>
    </font>
    <font>
      <b/>
      <sz val="48"/>
      <color theme="1"/>
      <name val="B Zar"/>
      <charset val="178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8"/>
      <color theme="1"/>
      <name val="B Zar"/>
      <charset val="178"/>
    </font>
    <font>
      <b/>
      <sz val="12"/>
      <color theme="1"/>
      <name val="B Zar"/>
      <charset val="178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1"/>
      <name val="B Titr"/>
      <charset val="178"/>
    </font>
    <font>
      <sz val="30"/>
      <color theme="1"/>
      <name val="B Zar"/>
      <charset val="178"/>
    </font>
    <font>
      <sz val="11"/>
      <color theme="1"/>
      <name val="B Titr"/>
      <charset val="178"/>
    </font>
    <font>
      <sz val="14"/>
      <color theme="1"/>
      <name val="B Titr"/>
      <charset val="178"/>
    </font>
    <font>
      <sz val="14"/>
      <color theme="1"/>
      <name val="B Zar"/>
      <charset val="178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name val="B Zar"/>
      <charset val="178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 tint="-0.499984740745262"/>
      <name val="B Zar"/>
      <charset val="178"/>
    </font>
    <font>
      <sz val="11"/>
      <color theme="4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B Titr"/>
      <charset val="178"/>
    </font>
    <font>
      <sz val="10"/>
      <name val="Arial"/>
      <family val="2"/>
    </font>
    <font>
      <sz val="22"/>
      <color theme="1"/>
      <name val="Calibri"/>
      <family val="2"/>
      <scheme val="minor"/>
    </font>
    <font>
      <b/>
      <sz val="36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sz val="18"/>
      <color theme="1"/>
      <name val="B Titr"/>
      <charset val="178"/>
    </font>
    <font>
      <sz val="8"/>
      <color theme="1"/>
      <name val="B Titr"/>
      <charset val="178"/>
    </font>
    <font>
      <b/>
      <sz val="14"/>
      <color theme="1"/>
      <name val="B Zar"/>
      <charset val="178"/>
    </font>
    <font>
      <b/>
      <sz val="48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B Zar"/>
      <charset val="178"/>
    </font>
    <font>
      <b/>
      <sz val="48"/>
      <color theme="1"/>
      <name val="B Titr"/>
      <charset val="178"/>
    </font>
    <font>
      <b/>
      <sz val="24"/>
      <color theme="1"/>
      <name val="B Titr"/>
      <charset val="178"/>
    </font>
    <font>
      <sz val="16"/>
      <color theme="1"/>
      <name val="B Titr"/>
      <charset val="178"/>
    </font>
    <font>
      <sz val="11"/>
      <color theme="0"/>
      <name val="Calibri"/>
      <family val="2"/>
      <scheme val="minor"/>
    </font>
    <font>
      <b/>
      <sz val="36"/>
      <color theme="1"/>
      <name val="B Titr"/>
      <charset val="178"/>
    </font>
    <font>
      <sz val="48"/>
      <color theme="1"/>
      <name val="B Titr"/>
      <charset val="178"/>
    </font>
    <font>
      <sz val="11"/>
      <color theme="0"/>
      <name val="B Zar"/>
      <charset val="178"/>
    </font>
    <font>
      <b/>
      <sz val="14"/>
      <color theme="0"/>
      <name val="B Zar"/>
      <charset val="178"/>
    </font>
    <font>
      <sz val="16"/>
      <color rgb="FF002060"/>
      <name val="B Zar"/>
      <charset val="178"/>
    </font>
    <font>
      <sz val="16"/>
      <color rgb="FF002060"/>
      <name val="B Titr"/>
      <charset val="178"/>
    </font>
    <font>
      <b/>
      <sz val="11"/>
      <color rgb="FF002060"/>
      <name val="B Zar"/>
      <charset val="178"/>
    </font>
    <font>
      <sz val="8"/>
      <name val="Calibri"/>
      <family val="2"/>
      <scheme val="minor"/>
    </font>
    <font>
      <sz val="10"/>
      <color theme="1"/>
      <name val="B Zar"/>
      <charset val="178"/>
    </font>
    <font>
      <sz val="14"/>
      <color rgb="FF002060"/>
      <name val="B Zar"/>
      <charset val="178"/>
    </font>
    <font>
      <sz val="9"/>
      <color rgb="FF002060"/>
      <name val="B Zar"/>
      <charset val="178"/>
    </font>
    <font>
      <b/>
      <sz val="20"/>
      <color rgb="FF002060"/>
      <name val="B Zar"/>
      <charset val="178"/>
    </font>
    <font>
      <b/>
      <sz val="14"/>
      <color rgb="FF002060"/>
      <name val="B Zar"/>
      <charset val="178"/>
    </font>
    <font>
      <sz val="28"/>
      <color rgb="FF002060"/>
      <name val="B Zar"/>
      <charset val="178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47" fillId="0" borderId="0"/>
  </cellStyleXfs>
  <cellXfs count="472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4" fillId="0" borderId="0" xfId="0" applyFont="1" applyAlignment="1">
      <alignment shrinkToFit="1"/>
    </xf>
    <xf numFmtId="0" fontId="0" fillId="0" borderId="0" xfId="0" applyAlignment="1">
      <alignment shrinkToFi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3" fontId="9" fillId="0" borderId="27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29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31" xfId="0" applyNumberFormat="1" applyFont="1" applyBorder="1" applyAlignment="1">
      <alignment horizontal="center" vertical="center"/>
    </xf>
    <xf numFmtId="3" fontId="5" fillId="0" borderId="32" xfId="0" applyNumberFormat="1" applyFont="1" applyBorder="1" applyAlignment="1">
      <alignment horizontal="center" vertical="center"/>
    </xf>
    <xf numFmtId="3" fontId="5" fillId="0" borderId="33" xfId="0" applyNumberFormat="1" applyFont="1" applyBorder="1" applyAlignment="1">
      <alignment horizontal="center" vertical="center"/>
    </xf>
    <xf numFmtId="3" fontId="5" fillId="0" borderId="16" xfId="0" applyNumberFormat="1" applyFont="1" applyBorder="1" applyAlignment="1">
      <alignment horizontal="center" vertical="center"/>
    </xf>
    <xf numFmtId="3" fontId="9" fillId="0" borderId="2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 textRotation="90"/>
    </xf>
    <xf numFmtId="164" fontId="17" fillId="0" borderId="0" xfId="0" applyNumberFormat="1" applyFont="1" applyAlignment="1">
      <alignment horizontal="center" vertical="center" shrinkToFit="1"/>
    </xf>
    <xf numFmtId="1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3" fontId="27" fillId="0" borderId="20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4" fillId="2" borderId="7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1" fontId="22" fillId="0" borderId="24" xfId="0" applyNumberFormat="1" applyFont="1" applyBorder="1" applyAlignment="1">
      <alignment horizontal="center" vertical="center"/>
    </xf>
    <xf numFmtId="1" fontId="22" fillId="0" borderId="60" xfId="0" applyNumberFormat="1" applyFont="1" applyBorder="1" applyAlignment="1">
      <alignment horizontal="center" vertical="center"/>
    </xf>
    <xf numFmtId="1" fontId="22" fillId="0" borderId="8" xfId="0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1" fontId="22" fillId="0" borderId="20" xfId="0" applyNumberFormat="1" applyFont="1" applyBorder="1" applyAlignment="1">
      <alignment horizontal="center" vertical="center"/>
    </xf>
    <xf numFmtId="1" fontId="22" fillId="0" borderId="61" xfId="0" applyNumberFormat="1" applyFont="1" applyBorder="1" applyAlignment="1">
      <alignment horizontal="center" vertical="center"/>
    </xf>
    <xf numFmtId="3" fontId="9" fillId="0" borderId="66" xfId="0" applyNumberFormat="1" applyFont="1" applyBorder="1" applyAlignment="1">
      <alignment horizontal="center" vertical="center"/>
    </xf>
    <xf numFmtId="1" fontId="22" fillId="0" borderId="45" xfId="0" applyNumberFormat="1" applyFont="1" applyBorder="1" applyAlignment="1">
      <alignment horizontal="center" vertical="center"/>
    </xf>
    <xf numFmtId="1" fontId="22" fillId="0" borderId="19" xfId="0" applyNumberFormat="1" applyFont="1" applyBorder="1" applyAlignment="1">
      <alignment horizontal="center" vertical="center"/>
    </xf>
    <xf numFmtId="1" fontId="22" fillId="0" borderId="46" xfId="0" applyNumberFormat="1" applyFont="1" applyBorder="1" applyAlignment="1">
      <alignment horizontal="center" vertical="center"/>
    </xf>
    <xf numFmtId="3" fontId="9" fillId="0" borderId="47" xfId="0" applyNumberFormat="1" applyFont="1" applyBorder="1" applyAlignment="1">
      <alignment horizontal="center" vertical="center"/>
    </xf>
    <xf numFmtId="3" fontId="9" fillId="0" borderId="69" xfId="0" applyNumberFormat="1" applyFont="1" applyBorder="1" applyAlignment="1">
      <alignment horizontal="center" vertical="center"/>
    </xf>
    <xf numFmtId="3" fontId="23" fillId="4" borderId="32" xfId="0" applyNumberFormat="1" applyFont="1" applyFill="1" applyBorder="1" applyAlignment="1">
      <alignment horizontal="center" vertical="center"/>
    </xf>
    <xf numFmtId="3" fontId="23" fillId="4" borderId="16" xfId="0" applyNumberFormat="1" applyFont="1" applyFill="1" applyBorder="1" applyAlignment="1">
      <alignment horizontal="center" vertical="center"/>
    </xf>
    <xf numFmtId="1" fontId="22" fillId="0" borderId="32" xfId="0" applyNumberFormat="1" applyFont="1" applyBorder="1" applyAlignment="1">
      <alignment horizontal="center" vertical="center"/>
    </xf>
    <xf numFmtId="1" fontId="22" fillId="0" borderId="48" xfId="0" applyNumberFormat="1" applyFont="1" applyBorder="1" applyAlignment="1">
      <alignment horizontal="center" vertical="center"/>
    </xf>
    <xf numFmtId="1" fontId="9" fillId="0" borderId="21" xfId="0" applyNumberFormat="1" applyFont="1" applyBorder="1" applyAlignment="1">
      <alignment horizontal="center" vertical="center"/>
    </xf>
    <xf numFmtId="1" fontId="9" fillId="0" borderId="49" xfId="0" applyNumberFormat="1" applyFont="1" applyBorder="1" applyAlignment="1">
      <alignment horizontal="center" vertical="center"/>
    </xf>
    <xf numFmtId="1" fontId="22" fillId="0" borderId="28" xfId="0" applyNumberFormat="1" applyFont="1" applyBorder="1" applyAlignment="1">
      <alignment horizontal="center" vertical="center"/>
    </xf>
    <xf numFmtId="1" fontId="22" fillId="0" borderId="29" xfId="0" applyNumberFormat="1" applyFont="1" applyBorder="1" applyAlignment="1">
      <alignment horizontal="center" vertical="center"/>
    </xf>
    <xf numFmtId="1" fontId="22" fillId="0" borderId="33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29" fillId="0" borderId="0" xfId="0" applyNumberFormat="1" applyFont="1" applyAlignment="1">
      <alignment horizontal="center" vertical="center" textRotation="90"/>
    </xf>
    <xf numFmtId="164" fontId="29" fillId="0" borderId="0" xfId="0" applyNumberFormat="1" applyFont="1" applyAlignment="1">
      <alignment horizontal="center" vertical="center" shrinkToFit="1"/>
    </xf>
    <xf numFmtId="1" fontId="30" fillId="0" borderId="0" xfId="0" applyNumberFormat="1" applyFont="1" applyAlignment="1">
      <alignment horizontal="center" vertical="center"/>
    </xf>
    <xf numFmtId="3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5" fillId="0" borderId="0" xfId="0" applyFont="1"/>
    <xf numFmtId="164" fontId="6" fillId="0" borderId="37" xfId="0" applyNumberFormat="1" applyFont="1" applyBorder="1" applyAlignment="1">
      <alignment horizontal="center" vertical="center" textRotation="90"/>
    </xf>
    <xf numFmtId="164" fontId="6" fillId="3" borderId="37" xfId="0" applyNumberFormat="1" applyFont="1" applyFill="1" applyBorder="1" applyAlignment="1">
      <alignment horizontal="center" vertical="center" textRotation="90"/>
    </xf>
    <xf numFmtId="164" fontId="6" fillId="0" borderId="41" xfId="0" applyNumberFormat="1" applyFont="1" applyBorder="1" applyAlignment="1">
      <alignment horizontal="center" vertical="center" textRotation="90"/>
    </xf>
    <xf numFmtId="0" fontId="33" fillId="0" borderId="0" xfId="0" applyFont="1" applyAlignment="1">
      <alignment horizontal="center" vertical="center"/>
    </xf>
    <xf numFmtId="1" fontId="9" fillId="0" borderId="69" xfId="0" applyNumberFormat="1" applyFont="1" applyBorder="1" applyAlignment="1">
      <alignment horizontal="center" vertical="center"/>
    </xf>
    <xf numFmtId="1" fontId="22" fillId="0" borderId="16" xfId="0" applyNumberFormat="1" applyFont="1" applyBorder="1" applyAlignment="1">
      <alignment horizontal="center" vertical="center"/>
    </xf>
    <xf numFmtId="1" fontId="9" fillId="0" borderId="65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5" fillId="8" borderId="77" xfId="0" applyFont="1" applyFill="1" applyBorder="1" applyAlignment="1">
      <alignment horizontal="center" vertical="center"/>
    </xf>
    <xf numFmtId="168" fontId="0" fillId="0" borderId="0" xfId="0" applyNumberFormat="1"/>
    <xf numFmtId="169" fontId="0" fillId="0" borderId="0" xfId="0" applyNumberFormat="1" applyAlignment="1">
      <alignment horizontal="center" vertical="center"/>
    </xf>
    <xf numFmtId="16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 readingOrder="2"/>
    </xf>
    <xf numFmtId="49" fontId="0" fillId="6" borderId="8" xfId="0" applyNumberForma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 readingOrder="2"/>
    </xf>
    <xf numFmtId="2" fontId="0" fillId="6" borderId="8" xfId="0" applyNumberFormat="1" applyFill="1" applyBorder="1" applyAlignment="1">
      <alignment horizontal="center" vertical="center" readingOrder="2"/>
    </xf>
    <xf numFmtId="2" fontId="0" fillId="6" borderId="8" xfId="0" applyNumberForma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readingOrder="2"/>
    </xf>
    <xf numFmtId="49" fontId="0" fillId="0" borderId="8" xfId="0" applyNumberForma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164" fontId="0" fillId="10" borderId="8" xfId="0" applyNumberFormat="1" applyFill="1" applyBorder="1" applyAlignment="1">
      <alignment horizontal="center" vertical="center" readingOrder="2"/>
    </xf>
    <xf numFmtId="0" fontId="13" fillId="10" borderId="8" xfId="0" applyFont="1" applyFill="1" applyBorder="1" applyAlignment="1">
      <alignment horizontal="center" vertical="center"/>
    </xf>
    <xf numFmtId="2" fontId="0" fillId="10" borderId="8" xfId="0" applyNumberForma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2" fontId="13" fillId="0" borderId="8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readingOrder="2"/>
    </xf>
    <xf numFmtId="2" fontId="0" fillId="0" borderId="8" xfId="0" applyNumberFormat="1" applyBorder="1" applyAlignment="1">
      <alignment horizontal="center" vertical="center" readingOrder="2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70" fontId="0" fillId="6" borderId="8" xfId="0" applyNumberFormat="1" applyFill="1" applyBorder="1" applyAlignment="1">
      <alignment horizontal="center" vertical="center"/>
    </xf>
    <xf numFmtId="164" fontId="0" fillId="16" borderId="8" xfId="0" applyNumberFormat="1" applyFill="1" applyBorder="1" applyAlignment="1">
      <alignment horizontal="center" vertical="center" readingOrder="2"/>
    </xf>
    <xf numFmtId="0" fontId="0" fillId="16" borderId="8" xfId="0" applyFill="1" applyBorder="1" applyAlignment="1">
      <alignment horizontal="center" vertical="center"/>
    </xf>
    <xf numFmtId="0" fontId="41" fillId="16" borderId="8" xfId="0" applyFont="1" applyFill="1" applyBorder="1" applyAlignment="1">
      <alignment horizontal="center" vertical="center"/>
    </xf>
    <xf numFmtId="164" fontId="42" fillId="16" borderId="8" xfId="0" applyNumberFormat="1" applyFont="1" applyFill="1" applyBorder="1" applyAlignment="1">
      <alignment horizontal="center" vertical="center" readingOrder="2"/>
    </xf>
    <xf numFmtId="49" fontId="42" fillId="0" borderId="8" xfId="0" applyNumberFormat="1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164" fontId="42" fillId="0" borderId="8" xfId="0" applyNumberFormat="1" applyFont="1" applyBorder="1" applyAlignment="1">
      <alignment horizontal="center" vertical="center" readingOrder="2"/>
    </xf>
    <xf numFmtId="3" fontId="42" fillId="0" borderId="8" xfId="0" applyNumberFormat="1" applyFont="1" applyBorder="1" applyAlignment="1">
      <alignment horizontal="center" vertical="center"/>
    </xf>
    <xf numFmtId="3" fontId="44" fillId="0" borderId="8" xfId="0" applyNumberFormat="1" applyFont="1" applyBorder="1" applyAlignment="1">
      <alignment horizontal="center" vertical="center"/>
    </xf>
    <xf numFmtId="164" fontId="42" fillId="6" borderId="8" xfId="0" applyNumberFormat="1" applyFont="1" applyFill="1" applyBorder="1" applyAlignment="1">
      <alignment horizontal="center" vertical="center" readingOrder="2"/>
    </xf>
    <xf numFmtId="49" fontId="42" fillId="6" borderId="8" xfId="0" applyNumberFormat="1" applyFont="1" applyFill="1" applyBorder="1" applyAlignment="1">
      <alignment horizontal="center" vertical="center"/>
    </xf>
    <xf numFmtId="0" fontId="43" fillId="6" borderId="8" xfId="0" applyFont="1" applyFill="1" applyBorder="1" applyAlignment="1">
      <alignment horizontal="center" vertical="center"/>
    </xf>
    <xf numFmtId="3" fontId="42" fillId="6" borderId="8" xfId="0" applyNumberFormat="1" applyFont="1" applyFill="1" applyBorder="1" applyAlignment="1">
      <alignment horizontal="center" vertical="center"/>
    </xf>
    <xf numFmtId="3" fontId="44" fillId="6" borderId="8" xfId="0" applyNumberFormat="1" applyFont="1" applyFill="1" applyBorder="1" applyAlignment="1">
      <alignment horizontal="center" vertical="center"/>
    </xf>
    <xf numFmtId="49" fontId="45" fillId="0" borderId="8" xfId="0" applyNumberFormat="1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 wrapText="1"/>
    </xf>
    <xf numFmtId="0" fontId="45" fillId="0" borderId="8" xfId="0" applyFont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13" fillId="17" borderId="8" xfId="0" applyFont="1" applyFill="1" applyBorder="1" applyAlignment="1">
      <alignment horizontal="center" vertical="center"/>
    </xf>
    <xf numFmtId="0" fontId="45" fillId="6" borderId="8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5" fillId="8" borderId="78" xfId="0" applyFont="1" applyFill="1" applyBorder="1" applyAlignment="1">
      <alignment horizontal="center" vertical="center"/>
    </xf>
    <xf numFmtId="0" fontId="14" fillId="8" borderId="81" xfId="0" applyFont="1" applyFill="1" applyBorder="1" applyAlignment="1">
      <alignment horizontal="center" vertical="center"/>
    </xf>
    <xf numFmtId="3" fontId="31" fillId="0" borderId="78" xfId="0" applyNumberFormat="1" applyFont="1" applyBorder="1" applyAlignment="1">
      <alignment horizontal="center" vertical="center"/>
    </xf>
    <xf numFmtId="0" fontId="50" fillId="8" borderId="77" xfId="0" applyFont="1" applyFill="1" applyBorder="1" applyAlignment="1">
      <alignment horizontal="center" vertical="center"/>
    </xf>
    <xf numFmtId="0" fontId="48" fillId="0" borderId="0" xfId="0" applyFont="1"/>
    <xf numFmtId="0" fontId="26" fillId="0" borderId="0" xfId="0" applyFont="1"/>
    <xf numFmtId="0" fontId="51" fillId="8" borderId="79" xfId="0" applyFont="1" applyFill="1" applyBorder="1" applyAlignment="1">
      <alignment horizontal="center" vertical="center"/>
    </xf>
    <xf numFmtId="0" fontId="34" fillId="7" borderId="85" xfId="0" applyFont="1" applyFill="1" applyBorder="1" applyAlignment="1">
      <alignment horizontal="center" vertical="center" readingOrder="2"/>
    </xf>
    <xf numFmtId="0" fontId="52" fillId="7" borderId="84" xfId="0" applyFont="1" applyFill="1" applyBorder="1" applyAlignment="1">
      <alignment horizontal="center" vertical="center"/>
    </xf>
    <xf numFmtId="3" fontId="37" fillId="0" borderId="8" xfId="0" applyNumberFormat="1" applyFont="1" applyBorder="1" applyAlignment="1">
      <alignment horizontal="center" vertical="center"/>
    </xf>
    <xf numFmtId="3" fontId="37" fillId="0" borderId="29" xfId="0" applyNumberFormat="1" applyFont="1" applyBorder="1" applyAlignment="1">
      <alignment horizontal="center" vertical="center"/>
    </xf>
    <xf numFmtId="171" fontId="0" fillId="0" borderId="0" xfId="0" applyNumberFormat="1" applyAlignment="1">
      <alignment horizontal="center" vertical="center" shrinkToFit="1"/>
    </xf>
    <xf numFmtId="4" fontId="5" fillId="7" borderId="1" xfId="0" applyNumberFormat="1" applyFont="1" applyFill="1" applyBorder="1" applyAlignment="1">
      <alignment horizontal="center" vertical="center"/>
    </xf>
    <xf numFmtId="3" fontId="5" fillId="7" borderId="1" xfId="0" applyNumberFormat="1" applyFont="1" applyFill="1" applyBorder="1" applyAlignment="1">
      <alignment horizontal="center" vertical="center"/>
    </xf>
    <xf numFmtId="3" fontId="5" fillId="7" borderId="29" xfId="0" applyNumberFormat="1" applyFont="1" applyFill="1" applyBorder="1" applyAlignment="1">
      <alignment horizontal="center" vertical="center"/>
    </xf>
    <xf numFmtId="3" fontId="5" fillId="7" borderId="7" xfId="0" applyNumberFormat="1" applyFont="1" applyFill="1" applyBorder="1" applyAlignment="1">
      <alignment horizontal="center" vertical="center"/>
    </xf>
    <xf numFmtId="3" fontId="5" fillId="7" borderId="8" xfId="0" applyNumberFormat="1" applyFont="1" applyFill="1" applyBorder="1" applyAlignment="1">
      <alignment horizontal="center" vertical="center"/>
    </xf>
    <xf numFmtId="3" fontId="5" fillId="7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readingOrder="2"/>
    </xf>
    <xf numFmtId="0" fontId="15" fillId="2" borderId="0" xfId="0" applyFont="1" applyFill="1" applyAlignment="1">
      <alignment horizontal="center" vertical="center"/>
    </xf>
    <xf numFmtId="0" fontId="56" fillId="19" borderId="8" xfId="0" applyFont="1" applyFill="1" applyBorder="1" applyAlignment="1">
      <alignment horizontal="center" vertical="center" readingOrder="2"/>
    </xf>
    <xf numFmtId="3" fontId="36" fillId="0" borderId="8" xfId="0" applyNumberFormat="1" applyFont="1" applyBorder="1" applyAlignment="1">
      <alignment horizontal="center" vertical="center"/>
    </xf>
    <xf numFmtId="3" fontId="37" fillId="0" borderId="7" xfId="0" applyNumberFormat="1" applyFont="1" applyBorder="1" applyAlignment="1">
      <alignment horizontal="center" vertical="center"/>
    </xf>
    <xf numFmtId="3" fontId="37" fillId="0" borderId="31" xfId="0" applyNumberFormat="1" applyFont="1" applyBorder="1" applyAlignment="1">
      <alignment horizontal="center" vertical="center"/>
    </xf>
    <xf numFmtId="3" fontId="37" fillId="0" borderId="33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3" fontId="36" fillId="0" borderId="29" xfId="0" applyNumberFormat="1" applyFont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3" fontId="37" fillId="0" borderId="32" xfId="0" applyNumberFormat="1" applyFont="1" applyBorder="1" applyAlignment="1">
      <alignment horizontal="center" vertical="center"/>
    </xf>
    <xf numFmtId="3" fontId="36" fillId="0" borderId="32" xfId="0" applyNumberFormat="1" applyFont="1" applyBorder="1" applyAlignment="1">
      <alignment horizontal="center" vertical="center"/>
    </xf>
    <xf numFmtId="3" fontId="36" fillId="0" borderId="33" xfId="0" applyNumberFormat="1" applyFont="1" applyBorder="1" applyAlignment="1">
      <alignment horizontal="center" vertical="center"/>
    </xf>
    <xf numFmtId="164" fontId="5" fillId="20" borderId="1" xfId="0" applyNumberFormat="1" applyFont="1" applyFill="1" applyBorder="1" applyAlignment="1">
      <alignment horizontal="center" vertical="center"/>
    </xf>
    <xf numFmtId="3" fontId="5" fillId="20" borderId="7" xfId="0" applyNumberFormat="1" applyFont="1" applyFill="1" applyBorder="1" applyAlignment="1">
      <alignment horizontal="center" vertical="center"/>
    </xf>
    <xf numFmtId="3" fontId="5" fillId="20" borderId="8" xfId="0" applyNumberFormat="1" applyFont="1" applyFill="1" applyBorder="1" applyAlignment="1">
      <alignment horizontal="center" vertical="center"/>
    </xf>
    <xf numFmtId="3" fontId="5" fillId="20" borderId="29" xfId="0" applyNumberFormat="1" applyFont="1" applyFill="1" applyBorder="1" applyAlignment="1">
      <alignment horizontal="center" vertical="center"/>
    </xf>
    <xf numFmtId="3" fontId="5" fillId="20" borderId="1" xfId="0" applyNumberFormat="1" applyFont="1" applyFill="1" applyBorder="1" applyAlignment="1">
      <alignment horizontal="center" vertical="center"/>
    </xf>
    <xf numFmtId="3" fontId="5" fillId="20" borderId="3" xfId="0" applyNumberFormat="1" applyFont="1" applyFill="1" applyBorder="1" applyAlignment="1">
      <alignment horizontal="center" vertical="center"/>
    </xf>
    <xf numFmtId="164" fontId="5" fillId="20" borderId="2" xfId="0" applyNumberFormat="1" applyFont="1" applyFill="1" applyBorder="1" applyAlignment="1">
      <alignment horizontal="center" vertical="center"/>
    </xf>
    <xf numFmtId="0" fontId="46" fillId="18" borderId="7" xfId="0" applyFont="1" applyFill="1" applyBorder="1" applyAlignment="1">
      <alignment horizontal="center" vertical="center"/>
    </xf>
    <xf numFmtId="0" fontId="46" fillId="18" borderId="29" xfId="0" applyFont="1" applyFill="1" applyBorder="1" applyAlignment="1">
      <alignment horizontal="center" vertical="center"/>
    </xf>
    <xf numFmtId="3" fontId="15" fillId="0" borderId="29" xfId="0" applyNumberFormat="1" applyFont="1" applyBorder="1" applyAlignment="1">
      <alignment horizontal="center" vertical="center"/>
    </xf>
    <xf numFmtId="164" fontId="36" fillId="18" borderId="7" xfId="0" applyNumberFormat="1" applyFont="1" applyFill="1" applyBorder="1" applyAlignment="1">
      <alignment horizontal="center" vertical="center"/>
    </xf>
    <xf numFmtId="164" fontId="36" fillId="18" borderId="29" xfId="0" applyNumberFormat="1" applyFont="1" applyFill="1" applyBorder="1" applyAlignment="1">
      <alignment horizontal="center" vertical="center"/>
    </xf>
    <xf numFmtId="0" fontId="37" fillId="0" borderId="0" xfId="0" applyFont="1"/>
    <xf numFmtId="0" fontId="60" fillId="0" borderId="44" xfId="0" applyFont="1" applyBorder="1" applyAlignment="1">
      <alignment horizontal="center" vertical="center"/>
    </xf>
    <xf numFmtId="0" fontId="63" fillId="0" borderId="44" xfId="0" applyFont="1" applyBorder="1" applyAlignment="1">
      <alignment horizontal="center" vertical="center"/>
    </xf>
    <xf numFmtId="3" fontId="64" fillId="0" borderId="21" xfId="0" applyNumberFormat="1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56" fillId="0" borderId="0" xfId="0" applyFont="1" applyFill="1" applyAlignment="1">
      <alignment horizontal="center" vertical="center"/>
    </xf>
    <xf numFmtId="0" fontId="55" fillId="0" borderId="8" xfId="0" applyFont="1" applyFill="1" applyBorder="1" applyAlignment="1">
      <alignment horizontal="center" vertical="center"/>
    </xf>
    <xf numFmtId="0" fontId="56" fillId="0" borderId="8" xfId="0" applyFont="1" applyFill="1" applyBorder="1" applyAlignment="1">
      <alignment horizontal="center" vertical="center"/>
    </xf>
    <xf numFmtId="0" fontId="56" fillId="0" borderId="8" xfId="0" applyFont="1" applyFill="1" applyBorder="1" applyAlignment="1">
      <alignment horizontal="center" vertical="center" readingOrder="2"/>
    </xf>
    <xf numFmtId="0" fontId="55" fillId="0" borderId="20" xfId="0" applyFont="1" applyFill="1" applyBorder="1" applyAlignment="1">
      <alignment horizontal="center" vertical="center"/>
    </xf>
    <xf numFmtId="0" fontId="56" fillId="0" borderId="20" xfId="0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6" fillId="0" borderId="8" xfId="0" applyFont="1" applyBorder="1" applyAlignment="1">
      <alignment horizontal="center" vertical="center"/>
    </xf>
    <xf numFmtId="49" fontId="0" fillId="16" borderId="8" xfId="0" applyNumberFormat="1" applyFill="1" applyBorder="1" applyAlignment="1">
      <alignment horizontal="center" vertical="center"/>
    </xf>
    <xf numFmtId="0" fontId="13" fillId="16" borderId="8" xfId="0" applyFont="1" applyFill="1" applyBorder="1" applyAlignment="1">
      <alignment horizontal="center" vertical="center"/>
    </xf>
    <xf numFmtId="2" fontId="0" fillId="16" borderId="8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55" fillId="16" borderId="8" xfId="0" applyFont="1" applyFill="1" applyBorder="1" applyAlignment="1">
      <alignment horizontal="center" vertical="center"/>
    </xf>
    <xf numFmtId="0" fontId="56" fillId="16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43" fillId="16" borderId="8" xfId="0" applyFont="1" applyFill="1" applyBorder="1" applyAlignment="1">
      <alignment horizontal="center" vertical="center"/>
    </xf>
    <xf numFmtId="0" fontId="69" fillId="0" borderId="8" xfId="0" applyFont="1" applyBorder="1" applyAlignment="1">
      <alignment horizontal="center" vertical="center"/>
    </xf>
    <xf numFmtId="3" fontId="5" fillId="16" borderId="7" xfId="0" applyNumberFormat="1" applyFont="1" applyFill="1" applyBorder="1" applyAlignment="1">
      <alignment horizontal="center" vertical="center"/>
    </xf>
    <xf numFmtId="3" fontId="5" fillId="16" borderId="8" xfId="0" applyNumberFormat="1" applyFont="1" applyFill="1" applyBorder="1" applyAlignment="1">
      <alignment horizontal="center" vertical="center"/>
    </xf>
    <xf numFmtId="3" fontId="5" fillId="16" borderId="29" xfId="0" applyNumberFormat="1" applyFont="1" applyFill="1" applyBorder="1" applyAlignment="1">
      <alignment horizontal="center" vertical="center"/>
    </xf>
    <xf numFmtId="3" fontId="5" fillId="16" borderId="1" xfId="0" applyNumberFormat="1" applyFont="1" applyFill="1" applyBorder="1" applyAlignment="1">
      <alignment horizontal="center" vertical="center"/>
    </xf>
    <xf numFmtId="49" fontId="45" fillId="16" borderId="8" xfId="0" applyNumberFormat="1" applyFont="1" applyFill="1" applyBorder="1" applyAlignment="1">
      <alignment horizontal="center" vertical="center"/>
    </xf>
    <xf numFmtId="0" fontId="45" fillId="16" borderId="8" xfId="0" applyFont="1" applyFill="1" applyBorder="1" applyAlignment="1">
      <alignment horizontal="center" vertical="center" wrapText="1"/>
    </xf>
    <xf numFmtId="0" fontId="45" fillId="16" borderId="8" xfId="0" applyFont="1" applyFill="1" applyBorder="1" applyAlignment="1">
      <alignment horizontal="center" vertical="center"/>
    </xf>
    <xf numFmtId="3" fontId="5" fillId="16" borderId="3" xfId="0" applyNumberFormat="1" applyFont="1" applyFill="1" applyBorder="1" applyAlignment="1">
      <alignment horizontal="center" vertical="center"/>
    </xf>
    <xf numFmtId="0" fontId="70" fillId="0" borderId="0" xfId="0" applyFont="1" applyFill="1" applyAlignment="1">
      <alignment vertical="center"/>
    </xf>
    <xf numFmtId="164" fontId="56" fillId="0" borderId="8" xfId="0" applyNumberFormat="1" applyFont="1" applyFill="1" applyBorder="1" applyAlignment="1">
      <alignment horizontal="center" vertical="center" readingOrder="2"/>
    </xf>
    <xf numFmtId="171" fontId="56" fillId="0" borderId="8" xfId="0" applyNumberFormat="1" applyFont="1" applyFill="1" applyBorder="1" applyAlignment="1">
      <alignment horizontal="center" vertical="center"/>
    </xf>
    <xf numFmtId="172" fontId="56" fillId="16" borderId="8" xfId="0" applyNumberFormat="1" applyFont="1" applyFill="1" applyBorder="1" applyAlignment="1">
      <alignment horizontal="center" vertical="center"/>
    </xf>
    <xf numFmtId="171" fontId="56" fillId="0" borderId="20" xfId="0" applyNumberFormat="1" applyFont="1" applyFill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3" fontId="73" fillId="0" borderId="21" xfId="0" applyNumberFormat="1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63" fillId="0" borderId="69" xfId="0" applyFont="1" applyBorder="1" applyAlignment="1">
      <alignment horizontal="center" vertical="center"/>
    </xf>
    <xf numFmtId="164" fontId="56" fillId="16" borderId="8" xfId="0" applyNumberFormat="1" applyFont="1" applyFill="1" applyBorder="1" applyAlignment="1">
      <alignment horizontal="center" vertical="center" readingOrder="2"/>
    </xf>
    <xf numFmtId="164" fontId="56" fillId="0" borderId="20" xfId="0" applyNumberFormat="1" applyFont="1" applyFill="1" applyBorder="1" applyAlignment="1">
      <alignment horizontal="center" vertical="center" readingOrder="2"/>
    </xf>
    <xf numFmtId="164" fontId="63" fillId="0" borderId="44" xfId="0" applyNumberFormat="1" applyFont="1" applyBorder="1" applyAlignment="1">
      <alignment horizontal="center" vertical="center" readingOrder="2"/>
    </xf>
    <xf numFmtId="172" fontId="56" fillId="0" borderId="8" xfId="0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" fontId="0" fillId="6" borderId="8" xfId="0" applyNumberFormat="1" applyFill="1" applyBorder="1" applyAlignment="1">
      <alignment horizontal="center" vertical="center"/>
    </xf>
    <xf numFmtId="3" fontId="0" fillId="10" borderId="8" xfId="0" applyNumberFormat="1" applyFill="1" applyBorder="1" applyAlignment="1">
      <alignment horizontal="center" vertical="center"/>
    </xf>
    <xf numFmtId="3" fontId="0" fillId="16" borderId="8" xfId="0" applyNumberForma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8" fillId="0" borderId="59" xfId="0" applyFont="1" applyBorder="1" applyAlignment="1">
      <alignment vertical="center"/>
    </xf>
    <xf numFmtId="164" fontId="53" fillId="18" borderId="7" xfId="0" applyNumberFormat="1" applyFont="1" applyFill="1" applyBorder="1" applyAlignment="1">
      <alignment horizontal="center" vertical="center"/>
    </xf>
    <xf numFmtId="164" fontId="53" fillId="18" borderId="29" xfId="0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64" fontId="37" fillId="0" borderId="0" xfId="0" applyNumberFormat="1" applyFont="1" applyAlignment="1">
      <alignment horizontal="center" vertical="center"/>
    </xf>
    <xf numFmtId="0" fontId="13" fillId="0" borderId="0" xfId="0" applyFont="1"/>
    <xf numFmtId="0" fontId="0" fillId="0" borderId="0" xfId="0" applyFont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6" fillId="0" borderId="3" xfId="0" applyFont="1" applyFill="1" applyBorder="1" applyAlignment="1">
      <alignment horizontal="center" vertical="center"/>
    </xf>
    <xf numFmtId="0" fontId="56" fillId="16" borderId="3" xfId="0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 readingOrder="2"/>
    </xf>
    <xf numFmtId="169" fontId="67" fillId="0" borderId="88" xfId="0" applyNumberFormat="1" applyFont="1" applyFill="1" applyBorder="1" applyAlignment="1">
      <alignment horizontal="center" vertical="center"/>
    </xf>
    <xf numFmtId="169" fontId="67" fillId="0" borderId="86" xfId="0" applyNumberFormat="1" applyFont="1" applyFill="1" applyBorder="1" applyAlignment="1">
      <alignment horizontal="center" vertical="center"/>
    </xf>
    <xf numFmtId="49" fontId="67" fillId="0" borderId="86" xfId="0" applyNumberFormat="1" applyFont="1" applyFill="1" applyBorder="1" applyAlignment="1">
      <alignment horizontal="center" vertical="center"/>
    </xf>
    <xf numFmtId="0" fontId="67" fillId="0" borderId="86" xfId="0" applyFont="1" applyFill="1" applyBorder="1" applyAlignment="1">
      <alignment horizontal="center" vertical="center"/>
    </xf>
    <xf numFmtId="0" fontId="13" fillId="0" borderId="87" xfId="0" applyFont="1" applyFill="1" applyBorder="1" applyAlignment="1">
      <alignment horizontal="center" vertical="center" wrapText="1" readingOrder="2"/>
    </xf>
    <xf numFmtId="0" fontId="13" fillId="0" borderId="0" xfId="0" applyNumberFormat="1" applyFont="1" applyAlignment="1">
      <alignment horizontal="center" vertical="center"/>
    </xf>
    <xf numFmtId="169" fontId="36" fillId="9" borderId="86" xfId="0" applyNumberFormat="1" applyFont="1" applyFill="1" applyBorder="1" applyAlignment="1">
      <alignment horizontal="center" vertical="center"/>
    </xf>
    <xf numFmtId="49" fontId="36" fillId="9" borderId="86" xfId="0" applyNumberFormat="1" applyFont="1" applyFill="1" applyBorder="1" applyAlignment="1">
      <alignment horizontal="center" vertical="center"/>
    </xf>
    <xf numFmtId="0" fontId="36" fillId="9" borderId="86" xfId="0" applyFont="1" applyFill="1" applyBorder="1" applyAlignment="1">
      <alignment horizontal="center" vertical="center"/>
    </xf>
    <xf numFmtId="0" fontId="36" fillId="9" borderId="86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22" borderId="89" xfId="0" applyFont="1" applyFill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horizontal="center" vertical="center" readingOrder="2"/>
    </xf>
    <xf numFmtId="0" fontId="56" fillId="0" borderId="2" xfId="0" applyFont="1" applyFill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 readingOrder="2"/>
    </xf>
    <xf numFmtId="0" fontId="13" fillId="0" borderId="8" xfId="0" applyFont="1" applyBorder="1" applyAlignment="1">
      <alignment horizontal="center" vertical="center"/>
    </xf>
    <xf numFmtId="0" fontId="67" fillId="0" borderId="87" xfId="0" applyFont="1" applyFill="1" applyBorder="1" applyAlignment="1">
      <alignment horizontal="center" vertical="center"/>
    </xf>
    <xf numFmtId="171" fontId="56" fillId="0" borderId="1" xfId="0" applyNumberFormat="1" applyFont="1" applyFill="1" applyBorder="1" applyAlignment="1">
      <alignment horizontal="center" vertical="center"/>
    </xf>
    <xf numFmtId="171" fontId="56" fillId="0" borderId="2" xfId="0" applyNumberFormat="1" applyFont="1" applyFill="1" applyBorder="1" applyAlignment="1">
      <alignment horizontal="center" vertical="center"/>
    </xf>
    <xf numFmtId="171" fontId="56" fillId="0" borderId="3" xfId="0" applyNumberFormat="1" applyFont="1" applyFill="1" applyBorder="1" applyAlignment="1">
      <alignment horizontal="center" vertical="center"/>
    </xf>
    <xf numFmtId="3" fontId="73" fillId="0" borderId="86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45" fillId="16" borderId="0" xfId="0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" fontId="49" fillId="0" borderId="82" xfId="0" applyNumberFormat="1" applyFont="1" applyBorder="1" applyAlignment="1">
      <alignment horizontal="center"/>
    </xf>
    <xf numFmtId="0" fontId="49" fillId="0" borderId="43" xfId="0" applyFont="1" applyBorder="1" applyAlignment="1">
      <alignment horizontal="center"/>
    </xf>
    <xf numFmtId="0" fontId="49" fillId="0" borderId="80" xfId="0" applyFont="1" applyBorder="1" applyAlignment="1">
      <alignment horizontal="center"/>
    </xf>
    <xf numFmtId="0" fontId="14" fillId="0" borderId="55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34" fillId="7" borderId="78" xfId="0" applyFont="1" applyFill="1" applyBorder="1" applyAlignment="1">
      <alignment horizontal="center" vertical="center"/>
    </xf>
    <xf numFmtId="0" fontId="34" fillId="7" borderId="83" xfId="0" applyFont="1" applyFill="1" applyBorder="1" applyAlignment="1">
      <alignment horizontal="center" vertical="center"/>
    </xf>
    <xf numFmtId="0" fontId="35" fillId="8" borderId="78" xfId="0" applyFont="1" applyFill="1" applyBorder="1" applyAlignment="1">
      <alignment horizontal="center" vertical="center"/>
    </xf>
    <xf numFmtId="0" fontId="35" fillId="8" borderId="83" xfId="0" applyFont="1" applyFill="1" applyBorder="1" applyAlignment="1">
      <alignment horizontal="center" vertical="center"/>
    </xf>
    <xf numFmtId="0" fontId="39" fillId="0" borderId="0" xfId="2" applyFont="1" applyAlignment="1">
      <alignment horizontal="center" vertical="center" wrapText="1"/>
    </xf>
    <xf numFmtId="0" fontId="40" fillId="0" borderId="0" xfId="2" applyFont="1" applyAlignment="1">
      <alignment horizontal="center" vertical="center" wrapText="1"/>
    </xf>
    <xf numFmtId="0" fontId="0" fillId="14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1" fillId="0" borderId="8" xfId="0" applyFont="1" applyBorder="1" applyAlignment="1">
      <alignment horizontal="center" vertical="center"/>
    </xf>
    <xf numFmtId="0" fontId="65" fillId="0" borderId="0" xfId="0" applyFont="1" applyFill="1" applyAlignment="1">
      <alignment horizontal="center" vertical="center"/>
    </xf>
    <xf numFmtId="0" fontId="65" fillId="0" borderId="0" xfId="0" applyFont="1" applyFill="1" applyAlignment="1">
      <alignment horizontal="left" vertical="center" indent="1"/>
    </xf>
    <xf numFmtId="0" fontId="66" fillId="0" borderId="0" xfId="0" applyFont="1" applyFill="1" applyAlignment="1">
      <alignment horizontal="center" vertical="center"/>
    </xf>
    <xf numFmtId="0" fontId="65" fillId="0" borderId="73" xfId="0" applyFont="1" applyFill="1" applyBorder="1" applyAlignment="1">
      <alignment horizontal="right" vertical="center" indent="1" readingOrder="2"/>
    </xf>
    <xf numFmtId="0" fontId="3" fillId="2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165" fontId="54" fillId="0" borderId="51" xfId="1" applyNumberFormat="1" applyFont="1" applyBorder="1" applyAlignment="1">
      <alignment horizontal="center" vertical="center"/>
    </xf>
    <xf numFmtId="165" fontId="54" fillId="0" borderId="55" xfId="1" applyNumberFormat="1" applyFont="1" applyBorder="1" applyAlignment="1">
      <alignment horizontal="center" vertical="center"/>
    </xf>
    <xf numFmtId="165" fontId="54" fillId="0" borderId="5" xfId="1" applyNumberFormat="1" applyFont="1" applyBorder="1" applyAlignment="1">
      <alignment horizontal="center" vertical="center"/>
    </xf>
    <xf numFmtId="165" fontId="54" fillId="0" borderId="56" xfId="1" applyNumberFormat="1" applyFont="1" applyBorder="1" applyAlignment="1">
      <alignment horizontal="center" vertical="center"/>
    </xf>
    <xf numFmtId="3" fontId="11" fillId="0" borderId="51" xfId="0" applyNumberFormat="1" applyFont="1" applyBorder="1" applyAlignment="1">
      <alignment horizontal="center" vertical="center"/>
    </xf>
    <xf numFmtId="3" fontId="11" fillId="0" borderId="5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0" fontId="61" fillId="0" borderId="37" xfId="0" applyFont="1" applyBorder="1" applyAlignment="1">
      <alignment horizontal="center" vertical="center" wrapText="1"/>
    </xf>
    <xf numFmtId="0" fontId="61" fillId="0" borderId="38" xfId="0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textRotation="90" wrapText="1"/>
    </xf>
    <xf numFmtId="164" fontId="6" fillId="0" borderId="25" xfId="0" applyNumberFormat="1" applyFont="1" applyBorder="1" applyAlignment="1">
      <alignment horizontal="center" vertical="center" textRotation="90" wrapText="1"/>
    </xf>
    <xf numFmtId="164" fontId="6" fillId="0" borderId="26" xfId="0" applyNumberFormat="1" applyFont="1" applyBorder="1" applyAlignment="1">
      <alignment horizontal="center" vertical="center" textRotation="90" wrapText="1"/>
    </xf>
    <xf numFmtId="164" fontId="7" fillId="0" borderId="24" xfId="0" applyNumberFormat="1" applyFont="1" applyBorder="1" applyAlignment="1">
      <alignment horizontal="center" vertical="center" shrinkToFit="1"/>
    </xf>
    <xf numFmtId="3" fontId="31" fillId="0" borderId="62" xfId="0" applyNumberFormat="1" applyFont="1" applyBorder="1" applyAlignment="1">
      <alignment horizontal="center" vertical="center"/>
    </xf>
    <xf numFmtId="3" fontId="31" fillId="0" borderId="24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 shrinkToFit="1"/>
    </xf>
    <xf numFmtId="164" fontId="6" fillId="0" borderId="27" xfId="0" applyNumberFormat="1" applyFont="1" applyBorder="1" applyAlignment="1">
      <alignment horizontal="center" vertical="center" shrinkToFit="1"/>
    </xf>
    <xf numFmtId="3" fontId="31" fillId="0" borderId="63" xfId="0" applyNumberFormat="1" applyFont="1" applyBorder="1" applyAlignment="1">
      <alignment horizontal="center" vertical="center"/>
    </xf>
    <xf numFmtId="3" fontId="31" fillId="0" borderId="8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 textRotation="90" wrapText="1"/>
    </xf>
    <xf numFmtId="164" fontId="6" fillId="0" borderId="7" xfId="0" applyNumberFormat="1" applyFont="1" applyBorder="1" applyAlignment="1">
      <alignment horizontal="center" vertical="center" textRotation="90" wrapText="1"/>
    </xf>
    <xf numFmtId="0" fontId="12" fillId="0" borderId="0" xfId="0" applyFont="1" applyAlignment="1">
      <alignment horizontal="center" vertical="center"/>
    </xf>
    <xf numFmtId="0" fontId="62" fillId="0" borderId="35" xfId="0" applyFont="1" applyBorder="1" applyAlignment="1">
      <alignment horizontal="center" vertical="center"/>
    </xf>
    <xf numFmtId="0" fontId="62" fillId="0" borderId="37" xfId="0" applyFont="1" applyBorder="1" applyAlignment="1">
      <alignment horizontal="center" vertical="center"/>
    </xf>
    <xf numFmtId="0" fontId="61" fillId="0" borderId="50" xfId="0" applyFont="1" applyBorder="1" applyAlignment="1">
      <alignment horizontal="center" vertical="center" wrapText="1"/>
    </xf>
    <xf numFmtId="166" fontId="25" fillId="0" borderId="0" xfId="0" applyNumberFormat="1" applyFont="1" applyAlignment="1">
      <alignment horizontal="center" vertical="center"/>
    </xf>
    <xf numFmtId="164" fontId="7" fillId="0" borderId="20" xfId="0" applyNumberFormat="1" applyFont="1" applyBorder="1" applyAlignment="1">
      <alignment horizontal="center" vertical="center" shrinkToFit="1"/>
    </xf>
    <xf numFmtId="3" fontId="31" fillId="0" borderId="34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shrinkToFit="1"/>
    </xf>
    <xf numFmtId="164" fontId="7" fillId="0" borderId="3" xfId="0" applyNumberFormat="1" applyFont="1" applyBorder="1" applyAlignment="1">
      <alignment horizontal="center" vertical="center" shrinkToFit="1"/>
    </xf>
    <xf numFmtId="3" fontId="31" fillId="0" borderId="70" xfId="0" applyNumberFormat="1" applyFont="1" applyBorder="1" applyAlignment="1">
      <alignment horizontal="center" vertical="center"/>
    </xf>
    <xf numFmtId="3" fontId="31" fillId="0" borderId="20" xfId="0" applyNumberFormat="1" applyFont="1" applyBorder="1" applyAlignment="1">
      <alignment horizontal="center" vertical="center"/>
    </xf>
    <xf numFmtId="165" fontId="11" fillId="0" borderId="8" xfId="1" applyNumberFormat="1" applyFont="1" applyBorder="1" applyAlignment="1">
      <alignment horizontal="center" vertical="center"/>
    </xf>
    <xf numFmtId="165" fontId="11" fillId="0" borderId="29" xfId="1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 shrinkToFit="1"/>
    </xf>
    <xf numFmtId="3" fontId="9" fillId="0" borderId="32" xfId="0" applyNumberFormat="1" applyFont="1" applyBorder="1" applyAlignment="1">
      <alignment horizontal="center" vertical="center"/>
    </xf>
    <xf numFmtId="3" fontId="11" fillId="0" borderId="32" xfId="0" applyNumberFormat="1" applyFont="1" applyBorder="1" applyAlignment="1">
      <alignment horizontal="center" vertical="center"/>
    </xf>
    <xf numFmtId="165" fontId="11" fillId="0" borderId="32" xfId="1" applyNumberFormat="1" applyFont="1" applyBorder="1" applyAlignment="1">
      <alignment horizontal="center" vertical="center"/>
    </xf>
    <xf numFmtId="165" fontId="11" fillId="0" borderId="33" xfId="1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 textRotation="90"/>
    </xf>
    <xf numFmtId="164" fontId="6" fillId="0" borderId="7" xfId="0" applyNumberFormat="1" applyFont="1" applyBorder="1" applyAlignment="1">
      <alignment horizontal="center" vertical="center" textRotation="90"/>
    </xf>
    <xf numFmtId="164" fontId="6" fillId="0" borderId="31" xfId="0" applyNumberFormat="1" applyFont="1" applyBorder="1" applyAlignment="1">
      <alignment horizontal="center" vertical="center" textRotation="90"/>
    </xf>
    <xf numFmtId="3" fontId="9" fillId="0" borderId="62" xfId="0" applyNumberFormat="1" applyFont="1" applyBorder="1" applyAlignment="1">
      <alignment horizontal="center" vertical="center"/>
    </xf>
    <xf numFmtId="3" fontId="9" fillId="0" borderId="24" xfId="0" applyNumberFormat="1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165" fontId="11" fillId="0" borderId="24" xfId="1" applyNumberFormat="1" applyFont="1" applyBorder="1" applyAlignment="1">
      <alignment horizontal="center" vertical="center"/>
    </xf>
    <xf numFmtId="165" fontId="11" fillId="0" borderId="28" xfId="1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9" fillId="0" borderId="10" xfId="0" applyNumberFormat="1" applyFont="1" applyBorder="1" applyAlignment="1">
      <alignment horizontal="center" vertical="center"/>
    </xf>
    <xf numFmtId="3" fontId="9" fillId="0" borderId="23" xfId="0" applyNumberFormat="1" applyFont="1" applyBorder="1" applyAlignment="1">
      <alignment horizontal="center" vertical="center"/>
    </xf>
    <xf numFmtId="167" fontId="11" fillId="0" borderId="24" xfId="0" applyNumberFormat="1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67" fontId="11" fillId="0" borderId="8" xfId="0" applyNumberFormat="1" applyFont="1" applyBorder="1" applyAlignment="1">
      <alignment horizontal="center" vertical="center"/>
    </xf>
    <xf numFmtId="164" fontId="6" fillId="0" borderId="75" xfId="0" applyNumberFormat="1" applyFont="1" applyBorder="1" applyAlignment="1">
      <alignment horizontal="center" vertical="center" textRotation="90"/>
    </xf>
    <xf numFmtId="0" fontId="9" fillId="0" borderId="51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3" fontId="9" fillId="0" borderId="70" xfId="0" applyNumberFormat="1" applyFont="1" applyBorder="1" applyAlignment="1">
      <alignment horizontal="center" vertical="center"/>
    </xf>
    <xf numFmtId="3" fontId="9" fillId="0" borderId="20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 shrinkToFit="1"/>
    </xf>
    <xf numFmtId="3" fontId="9" fillId="0" borderId="71" xfId="0" applyNumberFormat="1" applyFont="1" applyBorder="1" applyAlignment="1">
      <alignment horizontal="center" vertical="center"/>
    </xf>
    <xf numFmtId="3" fontId="9" fillId="0" borderId="21" xfId="0" applyNumberFormat="1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3" fontId="9" fillId="0" borderId="76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9" fillId="0" borderId="72" xfId="0" applyNumberFormat="1" applyFont="1" applyBorder="1" applyAlignment="1">
      <alignment horizontal="center" vertical="center"/>
    </xf>
    <xf numFmtId="3" fontId="9" fillId="0" borderId="15" xfId="0" applyNumberFormat="1" applyFont="1" applyBorder="1" applyAlignment="1">
      <alignment horizontal="center" vertical="center"/>
    </xf>
    <xf numFmtId="3" fontId="9" fillId="0" borderId="16" xfId="0" applyNumberFormat="1" applyFont="1" applyBorder="1" applyAlignment="1">
      <alignment horizontal="center" vertical="center"/>
    </xf>
    <xf numFmtId="3" fontId="9" fillId="0" borderId="18" xfId="0" applyNumberFormat="1" applyFont="1" applyBorder="1" applyAlignment="1">
      <alignment horizontal="center" vertical="center"/>
    </xf>
    <xf numFmtId="167" fontId="11" fillId="0" borderId="32" xfId="0" applyNumberFormat="1" applyFont="1" applyBorder="1" applyAlignment="1">
      <alignment horizontal="center" vertical="center"/>
    </xf>
    <xf numFmtId="165" fontId="54" fillId="0" borderId="53" xfId="1" applyNumberFormat="1" applyFont="1" applyBorder="1" applyAlignment="1">
      <alignment horizontal="center" vertical="center"/>
    </xf>
    <xf numFmtId="165" fontId="54" fillId="0" borderId="57" xfId="1" applyNumberFormat="1" applyFont="1" applyBorder="1" applyAlignment="1">
      <alignment horizontal="center" vertical="center"/>
    </xf>
    <xf numFmtId="164" fontId="6" fillId="0" borderId="31" xfId="0" applyNumberFormat="1" applyFont="1" applyBorder="1" applyAlignment="1">
      <alignment horizontal="center" vertical="center" textRotation="90" wrapText="1"/>
    </xf>
    <xf numFmtId="3" fontId="11" fillId="0" borderId="53" xfId="0" applyNumberFormat="1" applyFont="1" applyBorder="1" applyAlignment="1">
      <alignment horizontal="center" vertical="center"/>
    </xf>
    <xf numFmtId="3" fontId="11" fillId="0" borderId="54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 textRotation="90"/>
    </xf>
    <xf numFmtId="0" fontId="57" fillId="0" borderId="0" xfId="0" applyFont="1" applyAlignment="1">
      <alignment horizontal="center" vertical="center"/>
    </xf>
    <xf numFmtId="164" fontId="28" fillId="0" borderId="0" xfId="0" applyNumberFormat="1" applyFont="1" applyAlignment="1">
      <alignment horizontal="center" vertical="center"/>
    </xf>
    <xf numFmtId="3" fontId="31" fillId="4" borderId="16" xfId="0" applyNumberFormat="1" applyFont="1" applyFill="1" applyBorder="1" applyAlignment="1">
      <alignment horizontal="center" vertical="center"/>
    </xf>
    <xf numFmtId="3" fontId="31" fillId="4" borderId="15" xfId="0" applyNumberFormat="1" applyFont="1" applyFill="1" applyBorder="1" applyAlignment="1">
      <alignment horizontal="center" vertical="center"/>
    </xf>
    <xf numFmtId="3" fontId="31" fillId="4" borderId="72" xfId="0" applyNumberFormat="1" applyFont="1" applyFill="1" applyBorder="1" applyAlignment="1">
      <alignment horizontal="center" vertical="center"/>
    </xf>
    <xf numFmtId="164" fontId="6" fillId="4" borderId="32" xfId="0" applyNumberFormat="1" applyFont="1" applyFill="1" applyBorder="1" applyAlignment="1">
      <alignment horizontal="center" vertical="center" shrinkToFit="1"/>
    </xf>
    <xf numFmtId="165" fontId="54" fillId="0" borderId="24" xfId="1" applyNumberFormat="1" applyFont="1" applyBorder="1" applyAlignment="1">
      <alignment horizontal="center" vertical="center"/>
    </xf>
    <xf numFmtId="165" fontId="54" fillId="0" borderId="28" xfId="1" applyNumberFormat="1" applyFont="1" applyBorder="1" applyAlignment="1">
      <alignment horizontal="center" vertical="center"/>
    </xf>
    <xf numFmtId="165" fontId="54" fillId="0" borderId="8" xfId="1" applyNumberFormat="1" applyFont="1" applyBorder="1" applyAlignment="1">
      <alignment horizontal="center" vertical="center"/>
    </xf>
    <xf numFmtId="165" fontId="54" fillId="0" borderId="29" xfId="1" applyNumberFormat="1" applyFont="1" applyBorder="1" applyAlignment="1">
      <alignment horizontal="center" vertical="center"/>
    </xf>
    <xf numFmtId="165" fontId="54" fillId="0" borderId="32" xfId="1" applyNumberFormat="1" applyFont="1" applyBorder="1" applyAlignment="1">
      <alignment horizontal="center" vertical="center"/>
    </xf>
    <xf numFmtId="165" fontId="54" fillId="0" borderId="33" xfId="1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shrinkToFit="1"/>
    </xf>
    <xf numFmtId="164" fontId="7" fillId="0" borderId="4" xfId="0" applyNumberFormat="1" applyFont="1" applyBorder="1" applyAlignment="1">
      <alignment horizontal="center" vertical="center" shrinkToFit="1"/>
    </xf>
    <xf numFmtId="3" fontId="31" fillId="0" borderId="64" xfId="0" applyNumberFormat="1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center" shrinkToFit="1"/>
    </xf>
    <xf numFmtId="3" fontId="11" fillId="0" borderId="67" xfId="0" applyNumberFormat="1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3" fontId="11" fillId="0" borderId="68" xfId="0" applyNumberFormat="1" applyFont="1" applyBorder="1" applyAlignment="1">
      <alignment horizontal="center" vertical="center"/>
    </xf>
    <xf numFmtId="164" fontId="7" fillId="0" borderId="23" xfId="0" applyNumberFormat="1" applyFont="1" applyBorder="1" applyAlignment="1">
      <alignment horizontal="center" vertical="center" shrinkToFit="1"/>
    </xf>
    <xf numFmtId="3" fontId="9" fillId="0" borderId="44" xfId="0" applyNumberFormat="1" applyFont="1" applyBorder="1" applyAlignment="1">
      <alignment horizontal="center" vertical="center"/>
    </xf>
    <xf numFmtId="3" fontId="9" fillId="0" borderId="40" xfId="0" applyNumberFormat="1" applyFont="1" applyBorder="1" applyAlignment="1">
      <alignment horizontal="center" vertical="center"/>
    </xf>
    <xf numFmtId="3" fontId="9" fillId="0" borderId="42" xfId="0" applyNumberFormat="1" applyFont="1" applyBorder="1" applyAlignment="1">
      <alignment horizontal="center" vertical="center"/>
    </xf>
    <xf numFmtId="3" fontId="9" fillId="0" borderId="39" xfId="0" applyNumberFormat="1" applyFont="1" applyBorder="1" applyAlignment="1">
      <alignment horizontal="center" vertical="center"/>
    </xf>
    <xf numFmtId="3" fontId="11" fillId="0" borderId="7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3" fontId="9" fillId="0" borderId="27" xfId="0" applyNumberFormat="1" applyFont="1" applyBorder="1" applyAlignment="1">
      <alignment horizontal="center" vertical="center"/>
    </xf>
    <xf numFmtId="3" fontId="9" fillId="0" borderId="43" xfId="0" applyNumberFormat="1" applyFont="1" applyBorder="1" applyAlignment="1">
      <alignment horizontal="center" vertical="center"/>
    </xf>
    <xf numFmtId="3" fontId="9" fillId="0" borderId="36" xfId="0" applyNumberFormat="1" applyFont="1" applyBorder="1" applyAlignment="1">
      <alignment horizontal="center" vertical="center"/>
    </xf>
    <xf numFmtId="0" fontId="51" fillId="18" borderId="30" xfId="0" applyFont="1" applyFill="1" applyBorder="1" applyAlignment="1">
      <alignment horizontal="center" vertical="center"/>
    </xf>
    <xf numFmtId="0" fontId="51" fillId="18" borderId="28" xfId="0" applyFont="1" applyFill="1" applyBorder="1" applyAlignment="1">
      <alignment horizontal="center" vertical="center"/>
    </xf>
    <xf numFmtId="0" fontId="58" fillId="0" borderId="59" xfId="0" applyFont="1" applyBorder="1" applyAlignment="1">
      <alignment horizontal="center" vertical="center"/>
    </xf>
    <xf numFmtId="0" fontId="59" fillId="18" borderId="30" xfId="0" applyFont="1" applyFill="1" applyBorder="1" applyAlignment="1">
      <alignment horizontal="center" vertical="center"/>
    </xf>
    <xf numFmtId="0" fontId="59" fillId="18" borderId="7" xfId="0" applyFont="1" applyFill="1" applyBorder="1" applyAlignment="1">
      <alignment horizontal="center" vertical="center"/>
    </xf>
    <xf numFmtId="0" fontId="59" fillId="18" borderId="24" xfId="0" applyFont="1" applyFill="1" applyBorder="1" applyAlignment="1">
      <alignment horizontal="center" vertical="center"/>
    </xf>
    <xf numFmtId="0" fontId="59" fillId="18" borderId="8" xfId="0" applyFont="1" applyFill="1" applyBorder="1" applyAlignment="1">
      <alignment horizontal="center" vertical="center"/>
    </xf>
    <xf numFmtId="0" fontId="59" fillId="18" borderId="28" xfId="0" applyFont="1" applyFill="1" applyBorder="1" applyAlignment="1">
      <alignment horizontal="center" vertical="center"/>
    </xf>
    <xf numFmtId="0" fontId="59" fillId="18" borderId="29" xfId="0" applyFont="1" applyFill="1" applyBorder="1" applyAlignment="1">
      <alignment horizontal="center" vertical="center"/>
    </xf>
    <xf numFmtId="0" fontId="13" fillId="21" borderId="5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3" borderId="5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15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E70E17E5-6DF6-4C36-8754-88D845D7D921}"/>
    <cellStyle name="Normal 8 2" xfId="2" xr:uid="{1514A55F-1223-444A-8C57-DAE1A54D4C54}"/>
    <cellStyle name="Percent" xfId="1" builtinId="5"/>
  </cellStyles>
  <dxfs count="121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numFmt numFmtId="171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numFmt numFmtId="171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numFmt numFmtId="171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numFmt numFmtId="171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numFmt numFmtId="164" formatCode="[$-160429]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 Zar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charset val="178"/>
        <scheme val="none"/>
      </font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charset val="178"/>
        <scheme val="none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Zar"/>
        <charset val="178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B0426-F68A-4D56-9878-178F47ABF81F}" name="Gas_DB" displayName="Gas_DB" ref="B2:K9108" totalsRowShown="0" headerRowDxfId="103" headerRowBorderDxfId="102" tableBorderDxfId="101">
  <autoFilter ref="B2:K9108" xr:uid="{531B0426-F68A-4D56-9878-178F47ABF81F}"/>
  <tableColumns count="10">
    <tableColumn id="1" xr3:uid="{5FCE46B2-F175-48FA-BD3F-A71000AE8B6D}" name="ردیف" dataDxfId="100"/>
    <tableColumn id="2" xr3:uid="{A18101A7-119A-4F3E-8DD1-45B12C0054E4}" name="تاریخ" dataDxfId="99"/>
    <tableColumn id="3" xr3:uid="{4428B627-4E3E-440A-9930-45C4B847159B}" name="کد ماشین آلات" dataDxfId="98"/>
    <tableColumn id="4" xr3:uid="{DBB1E2F2-32CA-41F6-8AD6-ABA560F4F8EB}" name="نام ماشین آلات" dataDxfId="97"/>
    <tableColumn id="5" xr3:uid="{1C6CAAEB-9198-4316-8B32-321C538A3E70}" name="راننده" dataDxfId="96"/>
    <tableColumn id="6" xr3:uid="{43EEE9E5-734A-4A37-A5FD-E3CA81CBF106}" name="میزان مصرف" dataDxfId="95"/>
    <tableColumn id="7" xr3:uid="{77E5DDC7-84D1-46B1-9855-51C0A00AC441}" name="میزان ورود" dataDxfId="94"/>
    <tableColumn id="8" xr3:uid="{44479F21-0B74-43A1-9BD1-260BF7D0F0DD}" name="لیتر شمار صبح" dataDxfId="93"/>
    <tableColumn id="9" xr3:uid="{369785E4-0980-4D67-BB81-0DD67C49DDC3}" name="لیتر شمار عصر" dataDxfId="92"/>
    <tableColumn id="10" xr3:uid="{022713BA-E659-412E-B879-E2710173F06A}" name="توضیحات" dataDxfId="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7FDA00-6F0E-4DB6-A898-AE5AE3F99391}" name="Transport_DB" displayName="Transport_DB" ref="B5:S2976" headerRowDxfId="48" dataDxfId="46" headerRowBorderDxfId="47" tableBorderDxfId="45">
  <autoFilter ref="B5:S2976" xr:uid="{B37FDA00-6F0E-4DB6-A898-AE5AE3F99391}"/>
  <tableColumns count="18">
    <tableColumn id="1" xr3:uid="{E09C4EFC-64A4-4913-8A8A-EFDCA7E3302D}" name="ردیف" totalsRowLabel="Total" dataDxfId="44" totalsRowDxfId="43">
      <calculatedColumnFormula>ROW()-5</calculatedColumnFormula>
    </tableColumn>
    <tableColumn id="2" xr3:uid="{76A68E20-05F6-41A7-BB05-7B94CEF3FF04}" name="تاریخ" dataDxfId="42" totalsRowDxfId="41"/>
    <tableColumn id="3" xr3:uid="{680C5237-F024-4599-B898-C43FF3183516}" name="کد دستگاه" dataDxfId="40" totalsRowDxfId="39"/>
    <tableColumn id="4" xr3:uid="{BFCF118D-0C6F-4C88-86DA-F71EA9F4C09E}" name="نام ماشین آلات" dataDxfId="38" totalsRowDxfId="37">
      <calculatedColumnFormula>IFERROR(VLOOKUP(D6,T:X,2,FALSE),"")</calculatedColumnFormula>
    </tableColumn>
    <tableColumn id="5" xr3:uid="{F340DF94-22FD-4284-9F6D-3C0C0659BB52}" name="مالکیت" dataDxfId="36" totalsRowDxfId="35">
      <calculatedColumnFormula>IFERROR(VLOOKUP(D6,T:X,3,FALSE),"")</calculatedColumnFormula>
    </tableColumn>
    <tableColumn id="6" xr3:uid="{97E670ED-6522-460B-8712-8F505398E924}" name="نوع دستگاه" dataDxfId="34" totalsRowDxfId="33">
      <calculatedColumnFormula>IFERROR(VLOOKUP(D6,T:X,4,FALSE),"")</calculatedColumnFormula>
    </tableColumn>
    <tableColumn id="7" xr3:uid="{DE795019-617B-4091-9A8E-B6105F8D614D}" name="ظرفیت" dataDxfId="32" totalsRowDxfId="31">
      <calculatedColumnFormula>IFERROR(VLOOKUP(D6,T:X,5,FALSE),"")</calculatedColumnFormula>
    </tableColumn>
    <tableColumn id="8" xr3:uid="{C7293582-DEDF-4C24-A942-7936CD0B1C06}" name="نوع مصالح" dataDxfId="30" totalsRowDxfId="29"/>
    <tableColumn id="9" xr3:uid="{2621EA45-D56F-4B63-99C6-0F457E08EA6D}" name="تعداد سرویس" dataDxfId="28" totalsRowDxfId="27"/>
    <tableColumn id="10" xr3:uid="{D6EF553A-854E-47CA-9630-AA5E20E25326}" name="فاصله حمل" dataDxfId="26" totalsRowDxfId="25"/>
    <tableColumn id="11" xr3:uid="{12898237-E9BD-4F73-908F-F6FDF4383ADF}" name="بارگیری" dataDxfId="24" totalsRowDxfId="23"/>
    <tableColumn id="12" xr3:uid="{DC8B79A3-0977-4813-A391-605A11A55F01}" name="محل تخلیه" dataDxfId="22" totalsRowDxfId="21"/>
    <tableColumn id="17" xr3:uid="{937A9AC8-5497-474B-B489-5AD2099DB06B}" name="نوع خاک" dataDxfId="20" totalsRowDxfId="19"/>
    <tableColumn id="13" xr3:uid="{C2B6A64F-DA50-427B-8873-41E98E51FBFC}" name="قرضه" dataDxfId="18" totalsRowDxfId="17">
      <calculatedColumnFormula>IF(I6=$O$5,J6*H6,0)</calculatedColumnFormula>
    </tableColumn>
    <tableColumn id="14" xr3:uid="{8EA6FD85-7D61-41AD-B855-49BEA3DF04B1}" name="ترانشه" dataDxfId="16" totalsRowDxfId="15">
      <calculatedColumnFormula>IF(I6=$P$5,J6*H6,0)*1.15</calculatedColumnFormula>
    </tableColumn>
    <tableColumn id="15" xr3:uid="{5356FD56-582F-4509-91A7-9E600B2EE956}" name="آب" dataDxfId="14" totalsRowDxfId="13">
      <calculatedColumnFormula>IF(I6=$Q$5,J6*H6,0)</calculatedColumnFormula>
    </tableColumn>
    <tableColumn id="18" xr3:uid="{E1519359-C6AF-4BFC-8333-A371F7F27B9A}" name="بتن" dataDxfId="12" totalsRowDxfId="11">
      <calculatedColumnFormula>IF(I6=$R$5,J6*H6,0)</calculatedColumnFormula>
    </tableColumn>
    <tableColumn id="16" xr3:uid="{9A8E15B3-DC05-487D-9F20-582BD62BB63F}" name="توضیحات" totalsRowFunction="count" dataDxfId="10" totalsRow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7B02-7562-4B74-953D-787FAE6F4375}">
  <sheetPr codeName="Sheet1"/>
  <dimension ref="B1:H11"/>
  <sheetViews>
    <sheetView rightToLeft="1" view="pageBreakPreview" topLeftCell="C1" zoomScale="220" zoomScaleNormal="220" zoomScaleSheetLayoutView="220" workbookViewId="0">
      <selection activeCell="G4" sqref="G4"/>
    </sheetView>
  </sheetViews>
  <sheetFormatPr defaultRowHeight="15" x14ac:dyDescent="0.25"/>
  <cols>
    <col min="1" max="2" width="5.85546875" customWidth="1"/>
    <col min="3" max="3" width="29.7109375" customWidth="1"/>
    <col min="4" max="7" width="21.85546875" customWidth="1"/>
  </cols>
  <sheetData>
    <row r="1" spans="2:8" ht="15.75" thickBot="1" x14ac:dyDescent="0.3"/>
    <row r="2" spans="2:8" ht="18" x14ac:dyDescent="0.25">
      <c r="C2" s="307" t="s">
        <v>190</v>
      </c>
      <c r="D2" s="161" t="s">
        <v>191</v>
      </c>
      <c r="E2" s="161" t="s">
        <v>192</v>
      </c>
      <c r="F2" s="161" t="s">
        <v>193</v>
      </c>
      <c r="G2" s="161" t="s">
        <v>69</v>
      </c>
      <c r="H2" s="305" t="s">
        <v>70</v>
      </c>
    </row>
    <row r="3" spans="2:8" ht="29.25" thickBot="1" x14ac:dyDescent="0.5">
      <c r="B3" s="157"/>
      <c r="C3" s="308"/>
      <c r="D3" s="160" t="s">
        <v>194</v>
      </c>
      <c r="E3" s="160" t="s">
        <v>194</v>
      </c>
      <c r="F3" s="160" t="s">
        <v>194</v>
      </c>
      <c r="G3" s="160" t="s">
        <v>195</v>
      </c>
      <c r="H3" s="306"/>
    </row>
    <row r="4" spans="2:8" ht="29.25" thickBot="1" x14ac:dyDescent="0.3">
      <c r="C4" s="100" t="s">
        <v>71</v>
      </c>
      <c r="D4" s="156">
        <v>0.19</v>
      </c>
      <c r="E4" s="156">
        <v>1.65</v>
      </c>
      <c r="F4" s="156">
        <v>1.64</v>
      </c>
      <c r="G4" s="156"/>
      <c r="H4" s="154" t="s">
        <v>72</v>
      </c>
    </row>
    <row r="5" spans="2:8" ht="62.25" thickBot="1" x14ac:dyDescent="0.95">
      <c r="B5" s="158"/>
      <c r="C5" s="153" t="s">
        <v>73</v>
      </c>
      <c r="D5" s="155">
        <f>(19000/19245)*(IF(D4&lt;=1.42,ROUND(7.35*1000*(0.5*1.42*1.42*((2*(0.5*PI()-(ASIN((1.42-D4)/1.42))))-SIN((2*(0.5*PI()-(ASIN((1.42-D4)/1.42))))))),0)+2*(500/2/0.1775*(D4*D4*0.25/2/1.42)),ROUND(7.35*1000*(0.5*1.42*1.42*((2*(0.5*PI()-(ASIN((1.42-D4)/1.42))))-SIN((2*(0.5*PI()-(ASIN((1.42-D4)/1.42))))))),0)+500+500/0.1775*((0.5*(0.25+(2.84-D4)*0.25/1.42))*(D4-1.42))))</f>
        <v>1331.7786615329769</v>
      </c>
      <c r="E5" s="155">
        <f>(19000/20000)*(IF(E4&lt;=1.4,ROUND(7.4*1000*(0.5*1.4*1.4*((2*(0.5*PI()-(ASIN((1.4-E4)/1.4))))-SIN((2*(0.5*PI()-(ASIN((1.4-E4)/1.4))))))),0)+2*(500/2/0.1775*(E4*E4*0.25/2/1.4)),ROUND(7.4*1000*(0.5*1.4*1.4*((2*(0.5*PI()-(ASIN((1.4-E4)/1.4))))-SIN((2*(0.5*PI()-(ASIN((1.4-E4)/1.4))))))),0)+500+500/0.1775*((0.5*(0.25+(2.8-E4)*0.25/1.4))*(E4-1.4))))</f>
        <v>27165.570171026156</v>
      </c>
      <c r="F5" s="155">
        <f>(19000/20000)*(IF(F4&lt;=1.4,ROUND(7.4*1000*(0.5*1.4*1.4*((2*(0.5*PI()-(ASIN((1.4-F4)/1.4))))-SIN((2*(0.5*PI()-(ASIN((1.4-F4)/1.4))))))),0)+2*(500/2/0.1775*(F4*F4*0.25/2/1.4)),ROUND(7.4*1000*(0.5*1.4*1.4*((2*(0.5*PI()-(ASIN((1.4-F4)/1.4))))-SIN((2*(0.5*PI()-(ASIN((1.4-F4)/1.4))))))),0)+500+500/0.1775*((0.5*(0.25+(2.8-F4)*0.25/1.4))*(F4-1.4))))</f>
        <v>26966.250804828971</v>
      </c>
      <c r="G5" s="155">
        <v>0</v>
      </c>
      <c r="H5" s="303" t="s">
        <v>74</v>
      </c>
    </row>
    <row r="6" spans="2:8" ht="45.75" thickTop="1" thickBot="1" x14ac:dyDescent="0.6">
      <c r="C6" s="159" t="s">
        <v>4</v>
      </c>
      <c r="D6" s="300">
        <f>SUM(D5:G5)</f>
        <v>55463.599637388106</v>
      </c>
      <c r="E6" s="301"/>
      <c r="F6" s="301"/>
      <c r="G6" s="302"/>
      <c r="H6" s="304"/>
    </row>
    <row r="8" spans="2:8" x14ac:dyDescent="0.25">
      <c r="D8" s="101"/>
      <c r="E8" s="101"/>
      <c r="F8" s="101"/>
      <c r="G8" s="101"/>
    </row>
    <row r="9" spans="2:8" x14ac:dyDescent="0.25">
      <c r="F9" t="s">
        <v>284</v>
      </c>
    </row>
    <row r="11" spans="2:8" x14ac:dyDescent="0.25">
      <c r="D11" s="101"/>
      <c r="E11" s="101"/>
      <c r="F11" s="101"/>
      <c r="G11" s="101"/>
    </row>
  </sheetData>
  <mergeCells count="4">
    <mergeCell ref="D6:G6"/>
    <mergeCell ref="H5:H6"/>
    <mergeCell ref="H2:H3"/>
    <mergeCell ref="C2:C3"/>
  </mergeCells>
  <pageMargins left="0.7" right="0.7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BD85-3B0A-4668-A34D-A80027B4E900}">
  <sheetPr codeName="Sheet2"/>
  <dimension ref="B1:AQ9108"/>
  <sheetViews>
    <sheetView rightToLeft="1" zoomScale="85" zoomScaleNormal="85" zoomScaleSheetLayoutView="100" workbookViewId="0">
      <pane ySplit="2" topLeftCell="A1339" activePane="bottomLeft" state="frozen"/>
      <selection activeCell="O40" sqref="O40:Q40"/>
      <selection pane="bottomLeft" activeCell="G571" sqref="G571:G2308"/>
    </sheetView>
  </sheetViews>
  <sheetFormatPr defaultColWidth="8.7109375" defaultRowHeight="19.5" x14ac:dyDescent="0.25"/>
  <cols>
    <col min="1" max="1" width="5.28515625" style="2" customWidth="1"/>
    <col min="2" max="2" width="10.5703125" style="2" customWidth="1"/>
    <col min="3" max="3" width="15.7109375" style="102" customWidth="1"/>
    <col min="4" max="4" width="18.5703125" style="152" customWidth="1"/>
    <col min="5" max="6" width="21.42578125" style="12" customWidth="1"/>
    <col min="7" max="7" width="17.7109375" style="2" customWidth="1"/>
    <col min="8" max="8" width="15.7109375" style="2" customWidth="1"/>
    <col min="9" max="9" width="16.42578125" style="245" customWidth="1"/>
    <col min="10" max="10" width="16.140625" style="245" customWidth="1"/>
    <col min="11" max="11" width="68.85546875" style="12" customWidth="1"/>
    <col min="12" max="13" width="8.7109375" style="2"/>
    <col min="14" max="14" width="9.42578125" style="2" bestFit="1" customWidth="1"/>
    <col min="15" max="15" width="13.140625" style="2" bestFit="1" customWidth="1"/>
    <col min="16" max="16" width="14.85546875" style="2" bestFit="1" customWidth="1"/>
    <col min="17" max="17" width="8.7109375" style="2"/>
    <col min="18" max="18" width="7.5703125" style="2" bestFit="1" customWidth="1"/>
    <col min="19" max="19" width="8.7109375" style="2"/>
    <col min="20" max="20" width="10.7109375" style="2" bestFit="1" customWidth="1"/>
    <col min="21" max="25" width="8.7109375" style="2"/>
    <col min="26" max="26" width="9.5703125" style="2" bestFit="1" customWidth="1"/>
    <col min="27" max="27" width="13.140625" style="2" bestFit="1" customWidth="1"/>
    <col min="28" max="28" width="11.140625" style="2" bestFit="1" customWidth="1"/>
    <col min="29" max="16384" width="8.7109375" style="2"/>
  </cols>
  <sheetData>
    <row r="1" spans="2:31" x14ac:dyDescent="0.25">
      <c r="D1" s="102"/>
      <c r="E1" s="103"/>
      <c r="F1" s="103"/>
      <c r="G1" s="102"/>
      <c r="H1" s="102"/>
      <c r="I1" s="102"/>
      <c r="J1" s="102"/>
      <c r="K1" s="104"/>
    </row>
    <row r="2" spans="2:31" s="105" customFormat="1" ht="51.75" customHeight="1" x14ac:dyDescent="0.25">
      <c r="B2" s="268" t="s">
        <v>75</v>
      </c>
      <c r="C2" s="268" t="s">
        <v>76</v>
      </c>
      <c r="D2" s="269" t="s">
        <v>77</v>
      </c>
      <c r="E2" s="270" t="s">
        <v>78</v>
      </c>
      <c r="F2" s="270" t="s">
        <v>79</v>
      </c>
      <c r="G2" s="270" t="s">
        <v>80</v>
      </c>
      <c r="H2" s="270" t="s">
        <v>81</v>
      </c>
      <c r="I2" s="270" t="s">
        <v>83</v>
      </c>
      <c r="J2" s="270" t="s">
        <v>84</v>
      </c>
      <c r="K2" s="271" t="s">
        <v>85</v>
      </c>
      <c r="P2" s="250">
        <f ca="1">TODAY()-1</f>
        <v>45486</v>
      </c>
      <c r="Q2" s="241"/>
    </row>
    <row r="3" spans="2:31" x14ac:dyDescent="0.25">
      <c r="B3" s="106">
        <f>ROW()-2</f>
        <v>1</v>
      </c>
      <c r="C3" s="107">
        <f>C4-2</f>
        <v>45342</v>
      </c>
      <c r="D3" s="108" t="s">
        <v>86</v>
      </c>
      <c r="E3" s="109" t="s">
        <v>87</v>
      </c>
      <c r="F3" s="109" t="s">
        <v>88</v>
      </c>
      <c r="G3" s="110"/>
      <c r="H3" s="111">
        <v>3300</v>
      </c>
      <c r="I3" s="242"/>
      <c r="J3" s="242"/>
      <c r="K3" s="112" t="s">
        <v>89</v>
      </c>
      <c r="Z3" s="316" t="s">
        <v>130</v>
      </c>
      <c r="AA3" s="316"/>
      <c r="AB3" s="316"/>
    </row>
    <row r="4" spans="2:31" x14ac:dyDescent="0.25">
      <c r="B4" s="4">
        <f t="shared" ref="B4:B68" si="0">ROW()-2</f>
        <v>2</v>
      </c>
      <c r="C4" s="113">
        <v>45344</v>
      </c>
      <c r="D4" s="114" t="s">
        <v>90</v>
      </c>
      <c r="E4" s="115" t="s">
        <v>91</v>
      </c>
      <c r="F4" s="115" t="s">
        <v>92</v>
      </c>
      <c r="G4" s="116">
        <v>363</v>
      </c>
      <c r="H4" s="116"/>
      <c r="I4" s="137"/>
      <c r="J4" s="137"/>
      <c r="K4" s="117"/>
      <c r="Z4" s="114" t="s">
        <v>86</v>
      </c>
      <c r="AA4" s="123" t="s">
        <v>87</v>
      </c>
      <c r="AB4" s="123" t="s">
        <v>88</v>
      </c>
    </row>
    <row r="5" spans="2:31" x14ac:dyDescent="0.25">
      <c r="B5" s="4">
        <f t="shared" si="0"/>
        <v>3</v>
      </c>
      <c r="C5" s="113">
        <v>45344</v>
      </c>
      <c r="D5" s="114" t="s">
        <v>93</v>
      </c>
      <c r="E5" s="115" t="s">
        <v>94</v>
      </c>
      <c r="F5" s="115" t="s">
        <v>95</v>
      </c>
      <c r="G5" s="116">
        <v>201</v>
      </c>
      <c r="H5" s="116"/>
      <c r="I5" s="137"/>
      <c r="J5" s="137"/>
      <c r="K5" s="115"/>
      <c r="Z5" s="114" t="s">
        <v>90</v>
      </c>
      <c r="AA5" s="115" t="s">
        <v>91</v>
      </c>
      <c r="AB5" s="115" t="str">
        <f>AD5&amp;"-"&amp;AE5</f>
        <v>شرکتی-یگانه</v>
      </c>
      <c r="AC5" s="318" t="s">
        <v>1</v>
      </c>
      <c r="AD5" s="2" t="s">
        <v>1</v>
      </c>
      <c r="AE5" s="292" t="s">
        <v>92</v>
      </c>
    </row>
    <row r="6" spans="2:31" x14ac:dyDescent="0.25">
      <c r="B6" s="4">
        <f t="shared" si="0"/>
        <v>4</v>
      </c>
      <c r="C6" s="113">
        <v>45344</v>
      </c>
      <c r="D6" s="114" t="s">
        <v>96</v>
      </c>
      <c r="E6" s="115" t="s">
        <v>94</v>
      </c>
      <c r="F6" s="115" t="s">
        <v>97</v>
      </c>
      <c r="G6" s="116">
        <v>170</v>
      </c>
      <c r="H6" s="116"/>
      <c r="I6" s="137"/>
      <c r="J6" s="137"/>
      <c r="K6" s="115"/>
      <c r="Z6" s="114" t="s">
        <v>93</v>
      </c>
      <c r="AA6" s="115" t="s">
        <v>94</v>
      </c>
      <c r="AB6" s="292" t="str">
        <f t="shared" ref="AB6:AB20" si="1">AD6&amp;"-"&amp;AE6</f>
        <v>شرکتی-یحیی زاده</v>
      </c>
      <c r="AC6" s="318"/>
      <c r="AD6" s="294" t="s">
        <v>1</v>
      </c>
      <c r="AE6" s="292" t="s">
        <v>97</v>
      </c>
    </row>
    <row r="7" spans="2:31" x14ac:dyDescent="0.25">
      <c r="B7" s="4">
        <f t="shared" si="0"/>
        <v>5</v>
      </c>
      <c r="C7" s="113">
        <v>45344</v>
      </c>
      <c r="D7" s="114" t="s">
        <v>98</v>
      </c>
      <c r="E7" s="115" t="s">
        <v>99</v>
      </c>
      <c r="F7" s="115"/>
      <c r="G7" s="116">
        <v>60</v>
      </c>
      <c r="H7" s="116"/>
      <c r="I7" s="137"/>
      <c r="J7" s="137"/>
      <c r="K7" s="115"/>
      <c r="Z7" s="114" t="s">
        <v>96</v>
      </c>
      <c r="AA7" s="115" t="s">
        <v>94</v>
      </c>
      <c r="AB7" s="292" t="str">
        <f t="shared" si="1"/>
        <v>شرکتی-نوروز غلامی</v>
      </c>
      <c r="AC7" s="318"/>
      <c r="AD7" s="294" t="s">
        <v>1</v>
      </c>
      <c r="AE7" s="292" t="s">
        <v>295</v>
      </c>
    </row>
    <row r="8" spans="2:31" x14ac:dyDescent="0.25">
      <c r="B8" s="4">
        <f t="shared" si="0"/>
        <v>6</v>
      </c>
      <c r="C8" s="113">
        <v>45344</v>
      </c>
      <c r="D8" s="114" t="s">
        <v>100</v>
      </c>
      <c r="E8" s="115" t="s">
        <v>101</v>
      </c>
      <c r="F8" s="115" t="s">
        <v>102</v>
      </c>
      <c r="G8" s="116">
        <v>269</v>
      </c>
      <c r="H8" s="116"/>
      <c r="I8" s="137"/>
      <c r="J8" s="137"/>
      <c r="K8" s="115"/>
      <c r="Z8" s="114" t="s">
        <v>119</v>
      </c>
      <c r="AA8" s="115" t="s">
        <v>94</v>
      </c>
      <c r="AB8" s="292" t="str">
        <f t="shared" si="1"/>
        <v>شرکتی-علیرضا اقلیمی</v>
      </c>
      <c r="AC8" s="318"/>
      <c r="AD8" s="294" t="s">
        <v>1</v>
      </c>
      <c r="AE8" s="292" t="s">
        <v>296</v>
      </c>
    </row>
    <row r="9" spans="2:31" x14ac:dyDescent="0.25">
      <c r="B9" s="4">
        <f t="shared" si="0"/>
        <v>7</v>
      </c>
      <c r="C9" s="113">
        <v>45344</v>
      </c>
      <c r="D9" s="114" t="s">
        <v>103</v>
      </c>
      <c r="E9" s="115" t="s">
        <v>101</v>
      </c>
      <c r="F9" s="115" t="s">
        <v>104</v>
      </c>
      <c r="G9" s="116">
        <v>138</v>
      </c>
      <c r="H9" s="116"/>
      <c r="I9" s="137"/>
      <c r="J9" s="137"/>
      <c r="K9" s="115"/>
      <c r="Z9" s="114" t="s">
        <v>132</v>
      </c>
      <c r="AA9" s="115" t="s">
        <v>99</v>
      </c>
      <c r="AB9" s="292" t="str">
        <f t="shared" si="1"/>
        <v>شرکتی-بارانی</v>
      </c>
      <c r="AC9" s="318"/>
      <c r="AD9" s="294" t="s">
        <v>1</v>
      </c>
      <c r="AE9" s="292" t="s">
        <v>297</v>
      </c>
    </row>
    <row r="10" spans="2:31" x14ac:dyDescent="0.25">
      <c r="B10" s="4">
        <f t="shared" si="0"/>
        <v>8</v>
      </c>
      <c r="C10" s="113">
        <v>45344</v>
      </c>
      <c r="D10" s="114" t="s">
        <v>105</v>
      </c>
      <c r="E10" s="115" t="s">
        <v>106</v>
      </c>
      <c r="F10" s="115" t="s">
        <v>107</v>
      </c>
      <c r="G10" s="116">
        <v>112</v>
      </c>
      <c r="H10" s="116"/>
      <c r="I10" s="137"/>
      <c r="J10" s="137"/>
      <c r="K10" s="115"/>
      <c r="Z10" s="114" t="s">
        <v>98</v>
      </c>
      <c r="AA10" s="115" t="s">
        <v>99</v>
      </c>
      <c r="AB10" s="292" t="str">
        <f t="shared" si="1"/>
        <v>شرکتی-میامی</v>
      </c>
      <c r="AC10" s="318"/>
      <c r="AD10" s="294" t="s">
        <v>1</v>
      </c>
      <c r="AE10" s="292" t="s">
        <v>298</v>
      </c>
    </row>
    <row r="11" spans="2:31" x14ac:dyDescent="0.25">
      <c r="B11" s="4">
        <f t="shared" si="0"/>
        <v>9</v>
      </c>
      <c r="C11" s="113">
        <v>45347</v>
      </c>
      <c r="D11" s="114" t="s">
        <v>90</v>
      </c>
      <c r="E11" s="115" t="s">
        <v>91</v>
      </c>
      <c r="F11" s="115" t="s">
        <v>108</v>
      </c>
      <c r="G11" s="116">
        <v>150</v>
      </c>
      <c r="H11" s="116"/>
      <c r="I11" s="137"/>
      <c r="J11" s="137"/>
      <c r="K11" s="115"/>
      <c r="Z11" s="114" t="s">
        <v>116</v>
      </c>
      <c r="AA11" s="115" t="s">
        <v>117</v>
      </c>
      <c r="AB11" s="292" t="str">
        <f t="shared" si="1"/>
        <v>شرکتی-برات زاده- از تاریخ 1 تیرماه</v>
      </c>
      <c r="AC11" s="318"/>
      <c r="AD11" s="294" t="s">
        <v>1</v>
      </c>
      <c r="AE11" s="292" t="s">
        <v>299</v>
      </c>
    </row>
    <row r="12" spans="2:31" x14ac:dyDescent="0.25">
      <c r="B12" s="4">
        <f t="shared" si="0"/>
        <v>10</v>
      </c>
      <c r="C12" s="113">
        <v>45347</v>
      </c>
      <c r="D12" s="114" t="s">
        <v>109</v>
      </c>
      <c r="E12" s="115" t="s">
        <v>110</v>
      </c>
      <c r="F12" s="115" t="s">
        <v>111</v>
      </c>
      <c r="G12" s="116">
        <v>61</v>
      </c>
      <c r="H12" s="116"/>
      <c r="I12" s="137"/>
      <c r="J12" s="137"/>
      <c r="K12" s="115"/>
      <c r="Z12" s="114" t="s">
        <v>121</v>
      </c>
      <c r="AA12" s="115" t="s">
        <v>110</v>
      </c>
      <c r="AB12" s="292" t="str">
        <f t="shared" si="1"/>
        <v>شرکتی-جمالی</v>
      </c>
      <c r="AC12" s="318"/>
      <c r="AD12" s="294" t="s">
        <v>1</v>
      </c>
      <c r="AE12" s="292" t="s">
        <v>300</v>
      </c>
    </row>
    <row r="13" spans="2:31" x14ac:dyDescent="0.25">
      <c r="B13" s="4">
        <f t="shared" si="0"/>
        <v>11</v>
      </c>
      <c r="C13" s="113">
        <v>45347</v>
      </c>
      <c r="D13" s="114" t="s">
        <v>112</v>
      </c>
      <c r="E13" s="115" t="s">
        <v>110</v>
      </c>
      <c r="F13" s="115" t="s">
        <v>113</v>
      </c>
      <c r="G13" s="116">
        <v>62</v>
      </c>
      <c r="H13" s="116"/>
      <c r="I13" s="137"/>
      <c r="J13" s="137"/>
      <c r="K13" s="115"/>
      <c r="Z13" s="114" t="s">
        <v>109</v>
      </c>
      <c r="AA13" s="115" t="s">
        <v>110</v>
      </c>
      <c r="AB13" s="292" t="str">
        <f t="shared" si="1"/>
        <v>شرکتی-دیانتی</v>
      </c>
      <c r="AC13" s="318"/>
      <c r="AD13" s="294" t="s">
        <v>1</v>
      </c>
      <c r="AE13" s="292" t="s">
        <v>111</v>
      </c>
    </row>
    <row r="14" spans="2:31" x14ac:dyDescent="0.25">
      <c r="B14" s="4">
        <f t="shared" si="0"/>
        <v>12</v>
      </c>
      <c r="C14" s="113">
        <v>45347</v>
      </c>
      <c r="D14" s="114" t="s">
        <v>93</v>
      </c>
      <c r="E14" s="115" t="s">
        <v>94</v>
      </c>
      <c r="F14" s="115" t="s">
        <v>95</v>
      </c>
      <c r="G14" s="116">
        <v>150</v>
      </c>
      <c r="H14" s="116"/>
      <c r="I14" s="137"/>
      <c r="J14" s="137"/>
      <c r="K14" s="115"/>
      <c r="Z14" s="114" t="s">
        <v>112</v>
      </c>
      <c r="AA14" s="115" t="s">
        <v>110</v>
      </c>
      <c r="AB14" s="292" t="str">
        <f t="shared" si="1"/>
        <v>شرکتی-شیری</v>
      </c>
      <c r="AC14" s="318"/>
      <c r="AD14" s="294" t="s">
        <v>1</v>
      </c>
      <c r="AE14" s="292" t="s">
        <v>113</v>
      </c>
    </row>
    <row r="15" spans="2:31" x14ac:dyDescent="0.25">
      <c r="B15" s="4">
        <f t="shared" si="0"/>
        <v>13</v>
      </c>
      <c r="C15" s="113">
        <v>45347</v>
      </c>
      <c r="D15" s="114" t="s">
        <v>96</v>
      </c>
      <c r="E15" s="115" t="s">
        <v>94</v>
      </c>
      <c r="F15" s="115" t="s">
        <v>97</v>
      </c>
      <c r="G15" s="116">
        <v>100</v>
      </c>
      <c r="H15" s="116"/>
      <c r="I15" s="137"/>
      <c r="J15" s="137"/>
      <c r="K15" s="115"/>
      <c r="Z15" s="114" t="s">
        <v>122</v>
      </c>
      <c r="AA15" s="115" t="s">
        <v>135</v>
      </c>
      <c r="AB15" s="292" t="str">
        <f t="shared" si="1"/>
        <v>شرکتی-شاکری</v>
      </c>
      <c r="AC15" s="318"/>
      <c r="AD15" s="294" t="s">
        <v>1</v>
      </c>
      <c r="AE15" s="292" t="s">
        <v>301</v>
      </c>
    </row>
    <row r="16" spans="2:31" x14ac:dyDescent="0.25">
      <c r="B16" s="4">
        <f t="shared" si="0"/>
        <v>14</v>
      </c>
      <c r="C16" s="113">
        <v>45347</v>
      </c>
      <c r="D16" s="114" t="s">
        <v>100</v>
      </c>
      <c r="E16" s="115" t="s">
        <v>101</v>
      </c>
      <c r="F16" s="115" t="s">
        <v>102</v>
      </c>
      <c r="G16" s="116">
        <v>260</v>
      </c>
      <c r="H16" s="116"/>
      <c r="I16" s="137"/>
      <c r="J16" s="137"/>
      <c r="K16" s="115"/>
      <c r="Z16" s="114" t="s">
        <v>124</v>
      </c>
      <c r="AA16" s="115" t="s">
        <v>125</v>
      </c>
      <c r="AB16" s="292" t="str">
        <f t="shared" si="1"/>
        <v>شرکتی-زراعتی</v>
      </c>
      <c r="AC16" s="318"/>
      <c r="AD16" s="294" t="s">
        <v>1</v>
      </c>
      <c r="AE16" s="292" t="s">
        <v>302</v>
      </c>
    </row>
    <row r="17" spans="2:31" x14ac:dyDescent="0.25">
      <c r="B17" s="4">
        <f t="shared" si="0"/>
        <v>15</v>
      </c>
      <c r="C17" s="113">
        <v>45347</v>
      </c>
      <c r="D17" s="114" t="s">
        <v>105</v>
      </c>
      <c r="E17" s="115" t="s">
        <v>106</v>
      </c>
      <c r="F17" s="115" t="s">
        <v>107</v>
      </c>
      <c r="G17" s="116">
        <v>100</v>
      </c>
      <c r="H17" s="116"/>
      <c r="I17" s="137"/>
      <c r="J17" s="137"/>
      <c r="K17" s="115"/>
      <c r="Z17" s="114" t="s">
        <v>129</v>
      </c>
      <c r="AA17" s="115" t="s">
        <v>101</v>
      </c>
      <c r="AB17" s="292" t="str">
        <f t="shared" si="1"/>
        <v>شرکتی-رجب زاده</v>
      </c>
      <c r="AC17" s="318"/>
      <c r="AD17" s="294" t="s">
        <v>1</v>
      </c>
      <c r="AE17" s="292" t="s">
        <v>136</v>
      </c>
    </row>
    <row r="18" spans="2:31" x14ac:dyDescent="0.25">
      <c r="B18" s="4">
        <f t="shared" si="0"/>
        <v>16</v>
      </c>
      <c r="C18" s="113">
        <v>45347</v>
      </c>
      <c r="D18" s="114" t="s">
        <v>98</v>
      </c>
      <c r="E18" s="115" t="s">
        <v>99</v>
      </c>
      <c r="F18" s="115"/>
      <c r="G18" s="116">
        <v>67</v>
      </c>
      <c r="H18" s="116"/>
      <c r="I18" s="137"/>
      <c r="J18" s="137"/>
      <c r="K18" s="115"/>
      <c r="Z18" s="224" t="s">
        <v>270</v>
      </c>
      <c r="AA18" s="256" t="s">
        <v>110</v>
      </c>
      <c r="AB18" s="292" t="str">
        <f t="shared" si="1"/>
        <v>شرکتی-شیری</v>
      </c>
      <c r="AC18" s="318"/>
      <c r="AD18" s="294" t="s">
        <v>1</v>
      </c>
      <c r="AE18" s="292" t="s">
        <v>113</v>
      </c>
    </row>
    <row r="19" spans="2:31" x14ac:dyDescent="0.25">
      <c r="B19" s="214">
        <f t="shared" si="0"/>
        <v>17</v>
      </c>
      <c r="C19" s="118">
        <v>45347</v>
      </c>
      <c r="D19" s="118" t="s">
        <v>114</v>
      </c>
      <c r="E19" s="119" t="s">
        <v>115</v>
      </c>
      <c r="F19" s="119"/>
      <c r="G19" s="120">
        <v>54</v>
      </c>
      <c r="H19" s="120"/>
      <c r="I19" s="243"/>
      <c r="J19" s="243"/>
      <c r="K19" s="120"/>
      <c r="Z19" s="114" t="s">
        <v>279</v>
      </c>
      <c r="AA19" s="273" t="s">
        <v>101</v>
      </c>
      <c r="AB19" s="292" t="str">
        <f t="shared" si="1"/>
        <v>شرکتی-نخعی</v>
      </c>
      <c r="AC19" s="318"/>
      <c r="AD19" s="294" t="s">
        <v>1</v>
      </c>
      <c r="AE19" s="292" t="s">
        <v>303</v>
      </c>
    </row>
    <row r="20" spans="2:31" x14ac:dyDescent="0.25">
      <c r="B20" s="106">
        <f t="shared" si="0"/>
        <v>18</v>
      </c>
      <c r="C20" s="107">
        <v>45348</v>
      </c>
      <c r="D20" s="108" t="s">
        <v>86</v>
      </c>
      <c r="E20" s="121" t="s">
        <v>87</v>
      </c>
      <c r="F20" s="121" t="s">
        <v>88</v>
      </c>
      <c r="G20" s="111"/>
      <c r="H20" s="111">
        <v>5000</v>
      </c>
      <c r="I20" s="242"/>
      <c r="J20" s="242"/>
      <c r="K20" s="121"/>
      <c r="Z20" s="114" t="s">
        <v>282</v>
      </c>
      <c r="AA20" s="297" t="s">
        <v>91</v>
      </c>
      <c r="AB20" s="292" t="str">
        <f t="shared" si="1"/>
        <v>شرکتی-حسن پور</v>
      </c>
      <c r="AC20" s="318"/>
      <c r="AD20" s="294" t="s">
        <v>1</v>
      </c>
      <c r="AE20" s="114" t="s">
        <v>150</v>
      </c>
    </row>
    <row r="21" spans="2:31" x14ac:dyDescent="0.25">
      <c r="B21" s="4">
        <f t="shared" si="0"/>
        <v>19</v>
      </c>
      <c r="C21" s="113">
        <v>45353</v>
      </c>
      <c r="D21" s="114" t="s">
        <v>100</v>
      </c>
      <c r="E21" s="115" t="s">
        <v>101</v>
      </c>
      <c r="F21" s="115" t="s">
        <v>102</v>
      </c>
      <c r="G21" s="116">
        <v>250</v>
      </c>
      <c r="H21" s="116"/>
      <c r="I21" s="137"/>
      <c r="J21" s="137"/>
      <c r="K21" s="115"/>
      <c r="Z21" s="152"/>
      <c r="AA21" s="152"/>
      <c r="AB21" s="152"/>
      <c r="AC21" s="318"/>
    </row>
    <row r="22" spans="2:31" x14ac:dyDescent="0.25">
      <c r="B22" s="4">
        <f t="shared" si="0"/>
        <v>20</v>
      </c>
      <c r="C22" s="113">
        <v>45355</v>
      </c>
      <c r="D22" s="114" t="s">
        <v>90</v>
      </c>
      <c r="E22" s="115" t="s">
        <v>91</v>
      </c>
      <c r="F22" s="115" t="s">
        <v>108</v>
      </c>
      <c r="G22" s="116">
        <v>222</v>
      </c>
      <c r="H22" s="116"/>
      <c r="I22" s="137"/>
      <c r="J22" s="137"/>
      <c r="K22" s="115"/>
      <c r="Z22" s="152"/>
      <c r="AA22" s="152"/>
      <c r="AB22" s="152"/>
      <c r="AC22" s="318"/>
    </row>
    <row r="23" spans="2:31" x14ac:dyDescent="0.25">
      <c r="B23" s="4">
        <f t="shared" si="0"/>
        <v>21</v>
      </c>
      <c r="C23" s="113">
        <v>45356</v>
      </c>
      <c r="D23" s="114" t="s">
        <v>100</v>
      </c>
      <c r="E23" s="115" t="s">
        <v>101</v>
      </c>
      <c r="F23" s="115" t="s">
        <v>102</v>
      </c>
      <c r="G23" s="116">
        <v>250</v>
      </c>
      <c r="H23" s="116"/>
      <c r="I23" s="137"/>
      <c r="J23" s="137"/>
      <c r="K23" s="115"/>
      <c r="Z23" s="152"/>
      <c r="AA23" s="152"/>
      <c r="AB23" s="152"/>
      <c r="AC23" s="318"/>
    </row>
    <row r="24" spans="2:31" x14ac:dyDescent="0.25">
      <c r="B24" s="4">
        <f t="shared" si="0"/>
        <v>22</v>
      </c>
      <c r="C24" s="113">
        <v>45358</v>
      </c>
      <c r="D24" s="114" t="s">
        <v>100</v>
      </c>
      <c r="E24" s="115" t="s">
        <v>101</v>
      </c>
      <c r="F24" s="115" t="s">
        <v>102</v>
      </c>
      <c r="G24" s="116">
        <v>262</v>
      </c>
      <c r="H24" s="116"/>
      <c r="I24" s="137"/>
      <c r="J24" s="137"/>
      <c r="K24" s="115"/>
      <c r="Z24" s="152"/>
      <c r="AA24" s="152"/>
      <c r="AB24" s="152"/>
      <c r="AC24" s="318"/>
    </row>
    <row r="25" spans="2:31" x14ac:dyDescent="0.25">
      <c r="B25" s="4">
        <f t="shared" si="0"/>
        <v>23</v>
      </c>
      <c r="C25" s="113">
        <v>45358</v>
      </c>
      <c r="D25" s="114" t="s">
        <v>116</v>
      </c>
      <c r="E25" s="115" t="s">
        <v>117</v>
      </c>
      <c r="F25" s="115" t="s">
        <v>118</v>
      </c>
      <c r="G25" s="116">
        <v>100</v>
      </c>
      <c r="H25" s="116"/>
      <c r="I25" s="137"/>
      <c r="J25" s="137"/>
      <c r="K25" s="115"/>
      <c r="Z25" s="114" t="s">
        <v>138</v>
      </c>
      <c r="AA25" s="115" t="s">
        <v>101</v>
      </c>
      <c r="AB25" s="115" t="s">
        <v>2</v>
      </c>
      <c r="AC25" s="317" t="s">
        <v>2</v>
      </c>
    </row>
    <row r="26" spans="2:31" x14ac:dyDescent="0.25">
      <c r="B26" s="4">
        <f t="shared" si="0"/>
        <v>24</v>
      </c>
      <c r="C26" s="113">
        <v>45360</v>
      </c>
      <c r="D26" s="114" t="s">
        <v>100</v>
      </c>
      <c r="E26" s="115" t="s">
        <v>101</v>
      </c>
      <c r="F26" s="115" t="s">
        <v>102</v>
      </c>
      <c r="G26" s="116">
        <v>250</v>
      </c>
      <c r="H26" s="116"/>
      <c r="I26" s="137"/>
      <c r="J26" s="137"/>
      <c r="K26" s="115"/>
      <c r="Z26" s="125" t="s">
        <v>139</v>
      </c>
      <c r="AA26" s="115" t="s">
        <v>140</v>
      </c>
      <c r="AB26" s="115" t="s">
        <v>2</v>
      </c>
      <c r="AC26" s="317"/>
    </row>
    <row r="27" spans="2:31" x14ac:dyDescent="0.25">
      <c r="B27" s="4">
        <f t="shared" si="0"/>
        <v>25</v>
      </c>
      <c r="C27" s="113">
        <v>45361</v>
      </c>
      <c r="D27" s="114" t="s">
        <v>119</v>
      </c>
      <c r="E27" s="115" t="s">
        <v>94</v>
      </c>
      <c r="F27" s="115" t="s">
        <v>120</v>
      </c>
      <c r="G27" s="116">
        <v>100</v>
      </c>
      <c r="H27" s="116"/>
      <c r="I27" s="137"/>
      <c r="J27" s="137"/>
      <c r="K27" s="115"/>
      <c r="Z27" s="125" t="s">
        <v>141</v>
      </c>
      <c r="AA27" s="115" t="s">
        <v>140</v>
      </c>
      <c r="AB27" s="115" t="s">
        <v>2</v>
      </c>
      <c r="AC27" s="317"/>
    </row>
    <row r="28" spans="2:31" x14ac:dyDescent="0.25">
      <c r="B28" s="4">
        <f t="shared" si="0"/>
        <v>26</v>
      </c>
      <c r="C28" s="113">
        <v>45362</v>
      </c>
      <c r="D28" s="114" t="s">
        <v>100</v>
      </c>
      <c r="E28" s="115" t="s">
        <v>101</v>
      </c>
      <c r="F28" s="115" t="s">
        <v>102</v>
      </c>
      <c r="G28" s="116">
        <v>150</v>
      </c>
      <c r="H28" s="116"/>
      <c r="I28" s="137"/>
      <c r="J28" s="137"/>
      <c r="K28" s="115"/>
      <c r="Z28" s="125" t="s">
        <v>143</v>
      </c>
      <c r="AA28" s="115" t="s">
        <v>94</v>
      </c>
      <c r="AB28" s="115" t="s">
        <v>2</v>
      </c>
      <c r="AC28" s="317"/>
    </row>
    <row r="29" spans="2:31" x14ac:dyDescent="0.25">
      <c r="B29" s="4">
        <f t="shared" si="0"/>
        <v>27</v>
      </c>
      <c r="C29" s="113">
        <v>45363</v>
      </c>
      <c r="D29" s="114" t="s">
        <v>90</v>
      </c>
      <c r="E29" s="115" t="s">
        <v>91</v>
      </c>
      <c r="F29" s="115" t="s">
        <v>108</v>
      </c>
      <c r="G29" s="116">
        <v>266</v>
      </c>
      <c r="H29" s="116"/>
      <c r="I29" s="137"/>
      <c r="J29" s="137"/>
      <c r="K29" s="115"/>
      <c r="Z29" s="125" t="s">
        <v>144</v>
      </c>
      <c r="AA29" s="115" t="s">
        <v>94</v>
      </c>
      <c r="AB29" s="115" t="s">
        <v>2</v>
      </c>
      <c r="AC29" s="317"/>
    </row>
    <row r="30" spans="2:31" x14ac:dyDescent="0.25">
      <c r="B30" s="4">
        <f t="shared" si="0"/>
        <v>28</v>
      </c>
      <c r="C30" s="113">
        <v>45363</v>
      </c>
      <c r="D30" s="114" t="s">
        <v>109</v>
      </c>
      <c r="E30" s="115" t="s">
        <v>110</v>
      </c>
      <c r="F30" s="115" t="s">
        <v>111</v>
      </c>
      <c r="G30" s="116">
        <v>70</v>
      </c>
      <c r="H30" s="116"/>
      <c r="I30" s="137"/>
      <c r="J30" s="137"/>
      <c r="K30" s="115"/>
      <c r="Z30" s="125" t="s">
        <v>145</v>
      </c>
      <c r="AA30" s="115" t="s">
        <v>94</v>
      </c>
      <c r="AB30" s="115" t="s">
        <v>2</v>
      </c>
      <c r="AC30" s="317"/>
    </row>
    <row r="31" spans="2:31" x14ac:dyDescent="0.25">
      <c r="B31" s="4">
        <f t="shared" si="0"/>
        <v>29</v>
      </c>
      <c r="C31" s="113">
        <v>45363</v>
      </c>
      <c r="D31" s="114" t="s">
        <v>112</v>
      </c>
      <c r="E31" s="115" t="s">
        <v>110</v>
      </c>
      <c r="F31" s="115" t="s">
        <v>113</v>
      </c>
      <c r="G31" s="116">
        <v>102</v>
      </c>
      <c r="H31" s="116"/>
      <c r="I31" s="137"/>
      <c r="J31" s="137"/>
      <c r="K31" s="115"/>
      <c r="Z31" s="125" t="s">
        <v>242</v>
      </c>
      <c r="AA31" s="249" t="s">
        <v>94</v>
      </c>
      <c r="AB31" s="249" t="s">
        <v>2</v>
      </c>
      <c r="AC31" s="317"/>
    </row>
    <row r="32" spans="2:31" x14ac:dyDescent="0.25">
      <c r="B32" s="4">
        <f t="shared" si="0"/>
        <v>30</v>
      </c>
      <c r="C32" s="113">
        <v>45363</v>
      </c>
      <c r="D32" s="114" t="s">
        <v>93</v>
      </c>
      <c r="E32" s="115" t="s">
        <v>94</v>
      </c>
      <c r="F32" s="115" t="s">
        <v>95</v>
      </c>
      <c r="G32" s="116">
        <v>96</v>
      </c>
      <c r="H32" s="116"/>
      <c r="I32" s="137"/>
      <c r="J32" s="137"/>
      <c r="K32" s="115"/>
      <c r="Z32" s="125" t="s">
        <v>251</v>
      </c>
      <c r="AA32" s="249" t="s">
        <v>94</v>
      </c>
      <c r="AB32" s="249" t="s">
        <v>2</v>
      </c>
      <c r="AC32" s="317"/>
    </row>
    <row r="33" spans="2:29" x14ac:dyDescent="0.25">
      <c r="B33" s="4">
        <f t="shared" si="0"/>
        <v>31</v>
      </c>
      <c r="C33" s="113">
        <v>45363</v>
      </c>
      <c r="D33" s="114" t="s">
        <v>96</v>
      </c>
      <c r="E33" s="115" t="s">
        <v>94</v>
      </c>
      <c r="F33" s="115" t="s">
        <v>97</v>
      </c>
      <c r="G33" s="116">
        <v>120</v>
      </c>
      <c r="H33" s="116"/>
      <c r="I33" s="137"/>
      <c r="J33" s="137"/>
      <c r="K33" s="115"/>
      <c r="Z33" s="125" t="s">
        <v>252</v>
      </c>
      <c r="AA33" s="249" t="s">
        <v>94</v>
      </c>
      <c r="AB33" s="249" t="s">
        <v>2</v>
      </c>
      <c r="AC33" s="317"/>
    </row>
    <row r="34" spans="2:29" x14ac:dyDescent="0.25">
      <c r="B34" s="4">
        <f t="shared" si="0"/>
        <v>32</v>
      </c>
      <c r="C34" s="113">
        <v>45363</v>
      </c>
      <c r="D34" s="114" t="s">
        <v>119</v>
      </c>
      <c r="E34" s="115" t="s">
        <v>94</v>
      </c>
      <c r="F34" s="115" t="s">
        <v>120</v>
      </c>
      <c r="G34" s="116">
        <v>172</v>
      </c>
      <c r="H34" s="116"/>
      <c r="I34" s="137"/>
      <c r="J34" s="137"/>
      <c r="K34" s="115"/>
      <c r="Z34" s="225" t="s">
        <v>271</v>
      </c>
      <c r="AA34" s="256" t="s">
        <v>101</v>
      </c>
      <c r="AB34" s="256" t="s">
        <v>2</v>
      </c>
      <c r="AC34" s="317"/>
    </row>
    <row r="35" spans="2:29" x14ac:dyDescent="0.25">
      <c r="B35" s="4">
        <f t="shared" si="0"/>
        <v>33</v>
      </c>
      <c r="C35" s="113">
        <v>45363</v>
      </c>
      <c r="D35" s="114" t="s">
        <v>116</v>
      </c>
      <c r="E35" s="115" t="s">
        <v>117</v>
      </c>
      <c r="F35" s="115" t="s">
        <v>118</v>
      </c>
      <c r="G35" s="116">
        <v>75</v>
      </c>
      <c r="H35" s="116"/>
      <c r="I35" s="137"/>
      <c r="J35" s="137"/>
      <c r="K35" s="115"/>
      <c r="AC35" s="317"/>
    </row>
    <row r="36" spans="2:29" x14ac:dyDescent="0.25">
      <c r="B36" s="4">
        <f t="shared" si="0"/>
        <v>34</v>
      </c>
      <c r="C36" s="113">
        <v>45363</v>
      </c>
      <c r="D36" s="114" t="s">
        <v>100</v>
      </c>
      <c r="E36" s="115" t="s">
        <v>101</v>
      </c>
      <c r="F36" s="115" t="s">
        <v>102</v>
      </c>
      <c r="G36" s="116">
        <v>325</v>
      </c>
      <c r="H36" s="116"/>
      <c r="I36" s="137"/>
      <c r="J36" s="137"/>
      <c r="K36" s="115"/>
      <c r="AC36" s="317"/>
    </row>
    <row r="37" spans="2:29" x14ac:dyDescent="0.25">
      <c r="B37" s="4">
        <f t="shared" si="0"/>
        <v>35</v>
      </c>
      <c r="C37" s="113">
        <v>45363</v>
      </c>
      <c r="D37" s="114" t="s">
        <v>105</v>
      </c>
      <c r="E37" s="115" t="s">
        <v>106</v>
      </c>
      <c r="F37" s="115" t="s">
        <v>107</v>
      </c>
      <c r="G37" s="116">
        <v>216</v>
      </c>
      <c r="H37" s="116"/>
      <c r="I37" s="137"/>
      <c r="J37" s="137"/>
      <c r="K37" s="115"/>
      <c r="AC37" s="317"/>
    </row>
    <row r="38" spans="2:29" x14ac:dyDescent="0.25">
      <c r="B38" s="106">
        <f t="shared" si="0"/>
        <v>36</v>
      </c>
      <c r="C38" s="107">
        <v>45364</v>
      </c>
      <c r="D38" s="108" t="s">
        <v>86</v>
      </c>
      <c r="E38" s="121" t="s">
        <v>87</v>
      </c>
      <c r="F38" s="121"/>
      <c r="G38" s="111"/>
      <c r="H38" s="111">
        <v>13500</v>
      </c>
      <c r="I38" s="242"/>
      <c r="J38" s="242"/>
      <c r="K38" s="121"/>
      <c r="AC38" s="317"/>
    </row>
    <row r="39" spans="2:29" x14ac:dyDescent="0.25">
      <c r="B39" s="4">
        <f t="shared" si="0"/>
        <v>37</v>
      </c>
      <c r="C39" s="113">
        <v>45365</v>
      </c>
      <c r="D39" s="114" t="s">
        <v>90</v>
      </c>
      <c r="E39" s="115" t="s">
        <v>91</v>
      </c>
      <c r="F39" s="115" t="s">
        <v>108</v>
      </c>
      <c r="G39" s="116">
        <v>197</v>
      </c>
      <c r="H39" s="116"/>
      <c r="I39" s="137"/>
      <c r="J39" s="137"/>
      <c r="K39" s="115"/>
      <c r="AC39" s="317"/>
    </row>
    <row r="40" spans="2:29" x14ac:dyDescent="0.25">
      <c r="B40" s="4">
        <f t="shared" si="0"/>
        <v>38</v>
      </c>
      <c r="C40" s="113">
        <v>45365</v>
      </c>
      <c r="D40" s="114" t="s">
        <v>121</v>
      </c>
      <c r="E40" s="115" t="s">
        <v>110</v>
      </c>
      <c r="F40" s="115"/>
      <c r="G40" s="116">
        <v>113</v>
      </c>
      <c r="H40" s="116"/>
      <c r="I40" s="137"/>
      <c r="J40" s="137"/>
      <c r="K40" s="115"/>
      <c r="AC40" s="317"/>
    </row>
    <row r="41" spans="2:29" x14ac:dyDescent="0.25">
      <c r="B41" s="4">
        <f t="shared" si="0"/>
        <v>39</v>
      </c>
      <c r="C41" s="113">
        <v>45365</v>
      </c>
      <c r="D41" s="114" t="s">
        <v>93</v>
      </c>
      <c r="E41" s="115" t="s">
        <v>94</v>
      </c>
      <c r="F41" s="115" t="s">
        <v>95</v>
      </c>
      <c r="G41" s="116">
        <v>161</v>
      </c>
      <c r="H41" s="116"/>
      <c r="I41" s="137"/>
      <c r="J41" s="137"/>
      <c r="K41" s="115"/>
      <c r="AC41" s="317"/>
    </row>
    <row r="42" spans="2:29" x14ac:dyDescent="0.25">
      <c r="B42" s="4">
        <f t="shared" si="0"/>
        <v>40</v>
      </c>
      <c r="C42" s="113">
        <v>45365</v>
      </c>
      <c r="D42" s="114" t="s">
        <v>96</v>
      </c>
      <c r="E42" s="115" t="s">
        <v>94</v>
      </c>
      <c r="F42" s="115" t="s">
        <v>97</v>
      </c>
      <c r="G42" s="116">
        <v>45</v>
      </c>
      <c r="H42" s="116"/>
      <c r="I42" s="137"/>
      <c r="J42" s="137"/>
      <c r="K42" s="115"/>
      <c r="AC42" s="317"/>
    </row>
    <row r="43" spans="2:29" x14ac:dyDescent="0.25">
      <c r="B43" s="4">
        <f t="shared" si="0"/>
        <v>41</v>
      </c>
      <c r="C43" s="113">
        <v>45365</v>
      </c>
      <c r="D43" s="114" t="s">
        <v>119</v>
      </c>
      <c r="E43" s="115" t="s">
        <v>94</v>
      </c>
      <c r="F43" s="115" t="s">
        <v>120</v>
      </c>
      <c r="G43" s="116">
        <v>18</v>
      </c>
      <c r="H43" s="116"/>
      <c r="I43" s="137"/>
      <c r="J43" s="137"/>
      <c r="K43" s="115"/>
      <c r="AC43" s="317"/>
    </row>
    <row r="44" spans="2:29" x14ac:dyDescent="0.25">
      <c r="B44" s="4">
        <f t="shared" si="0"/>
        <v>42</v>
      </c>
      <c r="C44" s="113">
        <v>45365</v>
      </c>
      <c r="D44" s="114" t="s">
        <v>116</v>
      </c>
      <c r="E44" s="115" t="s">
        <v>117</v>
      </c>
      <c r="F44" s="115" t="s">
        <v>118</v>
      </c>
      <c r="G44" s="116">
        <v>60</v>
      </c>
      <c r="H44" s="116"/>
      <c r="I44" s="137"/>
      <c r="J44" s="137"/>
      <c r="K44" s="115"/>
    </row>
    <row r="45" spans="2:29" x14ac:dyDescent="0.25">
      <c r="B45" s="4">
        <f t="shared" si="0"/>
        <v>43</v>
      </c>
      <c r="C45" s="113">
        <v>45365</v>
      </c>
      <c r="D45" s="114" t="s">
        <v>98</v>
      </c>
      <c r="E45" s="115" t="s">
        <v>99</v>
      </c>
      <c r="F45" s="115"/>
      <c r="G45" s="116">
        <v>52</v>
      </c>
      <c r="H45" s="116"/>
      <c r="I45" s="137"/>
      <c r="J45" s="137"/>
      <c r="K45" s="115"/>
    </row>
    <row r="46" spans="2:29" x14ac:dyDescent="0.25">
      <c r="B46" s="4">
        <f t="shared" si="0"/>
        <v>44</v>
      </c>
      <c r="C46" s="113">
        <v>45365</v>
      </c>
      <c r="D46" s="114" t="s">
        <v>100</v>
      </c>
      <c r="E46" s="115" t="s">
        <v>101</v>
      </c>
      <c r="F46" s="115" t="s">
        <v>102</v>
      </c>
      <c r="G46" s="116">
        <v>228</v>
      </c>
      <c r="H46" s="116"/>
      <c r="I46" s="137"/>
      <c r="J46" s="137"/>
      <c r="K46" s="115"/>
    </row>
    <row r="47" spans="2:29" x14ac:dyDescent="0.25">
      <c r="B47" s="4">
        <f t="shared" si="0"/>
        <v>45</v>
      </c>
      <c r="C47" s="113">
        <v>45365</v>
      </c>
      <c r="D47" s="114" t="s">
        <v>105</v>
      </c>
      <c r="E47" s="115" t="s">
        <v>106</v>
      </c>
      <c r="F47" s="115" t="s">
        <v>107</v>
      </c>
      <c r="G47" s="116">
        <v>103</v>
      </c>
      <c r="H47" s="116"/>
      <c r="I47" s="137"/>
      <c r="J47" s="137"/>
      <c r="K47" s="115"/>
      <c r="Z47" s="125" t="s">
        <v>146</v>
      </c>
      <c r="AA47" s="249" t="s">
        <v>256</v>
      </c>
      <c r="AB47" s="249" t="s">
        <v>147</v>
      </c>
      <c r="AC47" s="319" t="s">
        <v>147</v>
      </c>
    </row>
    <row r="48" spans="2:29" x14ac:dyDescent="0.25">
      <c r="B48" s="4">
        <f t="shared" si="0"/>
        <v>46</v>
      </c>
      <c r="C48" s="113">
        <v>45365</v>
      </c>
      <c r="D48" s="114" t="s">
        <v>122</v>
      </c>
      <c r="E48" s="115" t="s">
        <v>123</v>
      </c>
      <c r="F48" s="115" t="s">
        <v>118</v>
      </c>
      <c r="G48" s="116">
        <v>186</v>
      </c>
      <c r="H48" s="116"/>
      <c r="I48" s="137"/>
      <c r="J48" s="137"/>
      <c r="K48" s="115"/>
      <c r="Z48" s="125" t="s">
        <v>148</v>
      </c>
      <c r="AA48" s="249" t="s">
        <v>256</v>
      </c>
      <c r="AB48" s="249" t="s">
        <v>147</v>
      </c>
      <c r="AC48" s="319"/>
    </row>
    <row r="49" spans="2:29" x14ac:dyDescent="0.25">
      <c r="B49" s="4">
        <f t="shared" si="0"/>
        <v>47</v>
      </c>
      <c r="C49" s="113">
        <v>45365</v>
      </c>
      <c r="D49" s="114" t="s">
        <v>124</v>
      </c>
      <c r="E49" s="115" t="s">
        <v>125</v>
      </c>
      <c r="F49" s="115" t="s">
        <v>118</v>
      </c>
      <c r="G49" s="116">
        <v>136</v>
      </c>
      <c r="H49" s="116"/>
      <c r="I49" s="137"/>
      <c r="J49" s="137"/>
      <c r="K49" s="115"/>
      <c r="AC49" s="319"/>
    </row>
    <row r="50" spans="2:29" x14ac:dyDescent="0.25">
      <c r="B50" s="4">
        <f t="shared" si="0"/>
        <v>48</v>
      </c>
      <c r="C50" s="113">
        <v>45367</v>
      </c>
      <c r="D50" s="114" t="s">
        <v>100</v>
      </c>
      <c r="E50" s="115" t="s">
        <v>101</v>
      </c>
      <c r="F50" s="115" t="s">
        <v>102</v>
      </c>
      <c r="G50" s="116">
        <v>300</v>
      </c>
      <c r="H50" s="116"/>
      <c r="I50" s="137"/>
      <c r="J50" s="137"/>
      <c r="K50" s="115"/>
      <c r="AC50" s="319"/>
    </row>
    <row r="51" spans="2:29" x14ac:dyDescent="0.25">
      <c r="B51" s="4">
        <f t="shared" si="0"/>
        <v>49</v>
      </c>
      <c r="C51" s="113">
        <v>45375</v>
      </c>
      <c r="D51" s="114" t="s">
        <v>90</v>
      </c>
      <c r="E51" s="115" t="s">
        <v>91</v>
      </c>
      <c r="F51" s="115" t="s">
        <v>108</v>
      </c>
      <c r="G51" s="116">
        <v>150</v>
      </c>
      <c r="H51" s="116"/>
      <c r="I51" s="137"/>
      <c r="J51" s="137"/>
      <c r="K51" s="115"/>
      <c r="AC51" s="319"/>
    </row>
    <row r="52" spans="2:29" x14ac:dyDescent="0.25">
      <c r="B52" s="4">
        <f t="shared" si="0"/>
        <v>50</v>
      </c>
      <c r="C52" s="113">
        <v>45375</v>
      </c>
      <c r="D52" s="114" t="s">
        <v>112</v>
      </c>
      <c r="E52" s="115" t="s">
        <v>110</v>
      </c>
      <c r="F52" s="115" t="s">
        <v>113</v>
      </c>
      <c r="G52" s="116">
        <v>100</v>
      </c>
      <c r="H52" s="116"/>
      <c r="I52" s="137"/>
      <c r="J52" s="137"/>
      <c r="K52" s="115"/>
      <c r="Z52" s="127" t="s">
        <v>149</v>
      </c>
      <c r="AA52" s="219" t="s">
        <v>257</v>
      </c>
      <c r="AB52" s="249" t="s">
        <v>150</v>
      </c>
      <c r="AC52" s="320" t="s">
        <v>150</v>
      </c>
    </row>
    <row r="53" spans="2:29" x14ac:dyDescent="0.25">
      <c r="B53" s="4">
        <f t="shared" si="0"/>
        <v>51</v>
      </c>
      <c r="C53" s="113">
        <v>45375</v>
      </c>
      <c r="D53" s="114" t="s">
        <v>100</v>
      </c>
      <c r="E53" s="115" t="s">
        <v>101</v>
      </c>
      <c r="F53" s="115" t="s">
        <v>102</v>
      </c>
      <c r="G53" s="116">
        <v>200</v>
      </c>
      <c r="H53" s="116"/>
      <c r="I53" s="137"/>
      <c r="J53" s="137"/>
      <c r="K53" s="115"/>
      <c r="AC53" s="320"/>
    </row>
    <row r="54" spans="2:29" x14ac:dyDescent="0.25">
      <c r="B54" s="4">
        <f t="shared" si="0"/>
        <v>52</v>
      </c>
      <c r="C54" s="113">
        <v>45376</v>
      </c>
      <c r="D54" s="114" t="s">
        <v>90</v>
      </c>
      <c r="E54" s="115" t="s">
        <v>91</v>
      </c>
      <c r="F54" s="115" t="s">
        <v>108</v>
      </c>
      <c r="G54" s="116">
        <v>260</v>
      </c>
      <c r="H54" s="116"/>
      <c r="I54" s="137"/>
      <c r="J54" s="137"/>
      <c r="K54" s="115"/>
      <c r="AC54" s="320"/>
    </row>
    <row r="55" spans="2:29" x14ac:dyDescent="0.25">
      <c r="B55" s="4">
        <f t="shared" si="0"/>
        <v>53</v>
      </c>
      <c r="C55" s="113">
        <v>45376</v>
      </c>
      <c r="D55" s="114" t="s">
        <v>109</v>
      </c>
      <c r="E55" s="115" t="s">
        <v>110</v>
      </c>
      <c r="F55" s="115" t="s">
        <v>111</v>
      </c>
      <c r="G55" s="116">
        <v>185</v>
      </c>
      <c r="H55" s="116"/>
      <c r="I55" s="137"/>
      <c r="J55" s="137"/>
      <c r="K55" s="115"/>
      <c r="AC55" s="320"/>
    </row>
    <row r="56" spans="2:29" x14ac:dyDescent="0.25">
      <c r="B56" s="4">
        <f t="shared" si="0"/>
        <v>54</v>
      </c>
      <c r="C56" s="113">
        <v>45376</v>
      </c>
      <c r="D56" s="114" t="s">
        <v>112</v>
      </c>
      <c r="E56" s="115" t="s">
        <v>110</v>
      </c>
      <c r="F56" s="115" t="s">
        <v>113</v>
      </c>
      <c r="G56" s="116">
        <v>45</v>
      </c>
      <c r="H56" s="116"/>
      <c r="I56" s="137"/>
      <c r="J56" s="137"/>
      <c r="K56" s="115"/>
      <c r="Z56" s="114" t="s">
        <v>151</v>
      </c>
      <c r="AA56" s="249" t="s">
        <v>258</v>
      </c>
      <c r="AB56" s="249" t="s">
        <v>65</v>
      </c>
      <c r="AC56" s="311" t="s">
        <v>65</v>
      </c>
    </row>
    <row r="57" spans="2:29" x14ac:dyDescent="0.25">
      <c r="B57" s="4">
        <f t="shared" si="0"/>
        <v>55</v>
      </c>
      <c r="C57" s="113">
        <v>45376</v>
      </c>
      <c r="D57" s="114" t="s">
        <v>93</v>
      </c>
      <c r="E57" s="115" t="s">
        <v>94</v>
      </c>
      <c r="F57" s="115" t="s">
        <v>95</v>
      </c>
      <c r="G57" s="116">
        <v>100</v>
      </c>
      <c r="H57" s="116"/>
      <c r="I57" s="137"/>
      <c r="J57" s="137"/>
      <c r="K57" s="115"/>
      <c r="Z57" s="125" t="s">
        <v>152</v>
      </c>
      <c r="AA57" s="249" t="s">
        <v>94</v>
      </c>
      <c r="AB57" s="249" t="s">
        <v>65</v>
      </c>
      <c r="AC57" s="311"/>
    </row>
    <row r="58" spans="2:29" x14ac:dyDescent="0.25">
      <c r="B58" s="4">
        <f t="shared" si="0"/>
        <v>56</v>
      </c>
      <c r="C58" s="113">
        <v>45376</v>
      </c>
      <c r="D58" s="114" t="s">
        <v>96</v>
      </c>
      <c r="E58" s="115" t="s">
        <v>94</v>
      </c>
      <c r="F58" s="115" t="s">
        <v>97</v>
      </c>
      <c r="G58" s="116">
        <v>115</v>
      </c>
      <c r="H58" s="116"/>
      <c r="I58" s="137"/>
      <c r="J58" s="137"/>
      <c r="K58" s="115"/>
      <c r="Z58" s="125" t="s">
        <v>154</v>
      </c>
      <c r="AA58" s="249" t="s">
        <v>94</v>
      </c>
      <c r="AB58" s="249" t="s">
        <v>65</v>
      </c>
      <c r="AC58" s="311"/>
    </row>
    <row r="59" spans="2:29" x14ac:dyDescent="0.25">
      <c r="B59" s="4">
        <f t="shared" si="0"/>
        <v>57</v>
      </c>
      <c r="C59" s="113">
        <v>45376</v>
      </c>
      <c r="D59" s="114" t="s">
        <v>100</v>
      </c>
      <c r="E59" s="115" t="s">
        <v>101</v>
      </c>
      <c r="F59" s="115" t="s">
        <v>102</v>
      </c>
      <c r="G59" s="116">
        <v>305</v>
      </c>
      <c r="H59" s="116"/>
      <c r="I59" s="137"/>
      <c r="J59" s="137"/>
      <c r="K59" s="115"/>
      <c r="Z59" s="125" t="s">
        <v>155</v>
      </c>
      <c r="AA59" s="249" t="s">
        <v>94</v>
      </c>
      <c r="AB59" s="249" t="s">
        <v>65</v>
      </c>
      <c r="AC59" s="311"/>
    </row>
    <row r="60" spans="2:29" x14ac:dyDescent="0.25">
      <c r="B60" s="4">
        <f t="shared" si="0"/>
        <v>58</v>
      </c>
      <c r="C60" s="113">
        <v>45376</v>
      </c>
      <c r="D60" s="114" t="s">
        <v>105</v>
      </c>
      <c r="E60" s="115" t="s">
        <v>106</v>
      </c>
      <c r="F60" s="115" t="s">
        <v>107</v>
      </c>
      <c r="G60" s="116">
        <v>230</v>
      </c>
      <c r="H60" s="116"/>
      <c r="I60" s="137"/>
      <c r="J60" s="137"/>
      <c r="K60" s="115"/>
      <c r="AC60" s="311"/>
    </row>
    <row r="61" spans="2:29" x14ac:dyDescent="0.25">
      <c r="B61" s="4">
        <f t="shared" si="0"/>
        <v>59</v>
      </c>
      <c r="C61" s="113">
        <v>45378</v>
      </c>
      <c r="D61" s="114" t="s">
        <v>90</v>
      </c>
      <c r="E61" s="115" t="s">
        <v>91</v>
      </c>
      <c r="F61" s="115" t="s">
        <v>108</v>
      </c>
      <c r="G61" s="116">
        <v>152</v>
      </c>
      <c r="H61" s="116"/>
      <c r="I61" s="137"/>
      <c r="J61" s="137"/>
      <c r="K61" s="115"/>
      <c r="AC61" s="311"/>
    </row>
    <row r="62" spans="2:29" x14ac:dyDescent="0.25">
      <c r="B62" s="4">
        <f t="shared" si="0"/>
        <v>60</v>
      </c>
      <c r="C62" s="113">
        <v>45378</v>
      </c>
      <c r="D62" s="114" t="s">
        <v>109</v>
      </c>
      <c r="E62" s="115" t="s">
        <v>110</v>
      </c>
      <c r="F62" s="115" t="s">
        <v>111</v>
      </c>
      <c r="G62" s="116">
        <v>236</v>
      </c>
      <c r="H62" s="116"/>
      <c r="I62" s="137"/>
      <c r="J62" s="137"/>
      <c r="K62" s="115"/>
      <c r="Z62" s="114" t="s">
        <v>157</v>
      </c>
      <c r="AA62" s="249" t="s">
        <v>106</v>
      </c>
      <c r="AB62" s="249" t="s">
        <v>64</v>
      </c>
      <c r="AC62" s="313" t="s">
        <v>64</v>
      </c>
    </row>
    <row r="63" spans="2:29" x14ac:dyDescent="0.25">
      <c r="B63" s="4">
        <f t="shared" si="0"/>
        <v>61</v>
      </c>
      <c r="C63" s="113">
        <v>45378</v>
      </c>
      <c r="D63" s="114" t="s">
        <v>93</v>
      </c>
      <c r="E63" s="115" t="s">
        <v>94</v>
      </c>
      <c r="F63" s="115" t="s">
        <v>95</v>
      </c>
      <c r="G63" s="116">
        <v>70</v>
      </c>
      <c r="H63" s="116"/>
      <c r="I63" s="137"/>
      <c r="J63" s="137"/>
      <c r="K63" s="115"/>
      <c r="Z63" s="114" t="s">
        <v>158</v>
      </c>
      <c r="AA63" s="249" t="s">
        <v>94</v>
      </c>
      <c r="AB63" s="249" t="s">
        <v>64</v>
      </c>
      <c r="AC63" s="313"/>
    </row>
    <row r="64" spans="2:29" x14ac:dyDescent="0.25">
      <c r="B64" s="4">
        <f t="shared" si="0"/>
        <v>62</v>
      </c>
      <c r="C64" s="113">
        <v>45378</v>
      </c>
      <c r="D64" s="114" t="s">
        <v>96</v>
      </c>
      <c r="E64" s="115" t="s">
        <v>94</v>
      </c>
      <c r="F64" s="115" t="s">
        <v>97</v>
      </c>
      <c r="G64" s="116">
        <v>129</v>
      </c>
      <c r="H64" s="116"/>
      <c r="I64" s="137"/>
      <c r="J64" s="137"/>
      <c r="K64" s="115"/>
      <c r="Z64" s="114" t="s">
        <v>159</v>
      </c>
      <c r="AA64" s="249" t="s">
        <v>94</v>
      </c>
      <c r="AB64" s="249" t="s">
        <v>64</v>
      </c>
      <c r="AC64" s="313"/>
    </row>
    <row r="65" spans="2:29" x14ac:dyDescent="0.25">
      <c r="B65" s="4">
        <f t="shared" si="0"/>
        <v>63</v>
      </c>
      <c r="C65" s="113">
        <v>45378</v>
      </c>
      <c r="D65" s="114" t="s">
        <v>119</v>
      </c>
      <c r="E65" s="115" t="s">
        <v>94</v>
      </c>
      <c r="F65" s="115" t="s">
        <v>120</v>
      </c>
      <c r="G65" s="116">
        <v>50</v>
      </c>
      <c r="H65" s="116"/>
      <c r="I65" s="137"/>
      <c r="J65" s="137"/>
      <c r="K65" s="115"/>
      <c r="Z65" s="114" t="s">
        <v>283</v>
      </c>
      <c r="AA65" s="286" t="s">
        <v>94</v>
      </c>
      <c r="AB65" s="286" t="s">
        <v>64</v>
      </c>
      <c r="AC65" s="313"/>
    </row>
    <row r="66" spans="2:29" x14ac:dyDescent="0.25">
      <c r="B66" s="4">
        <f t="shared" si="0"/>
        <v>64</v>
      </c>
      <c r="C66" s="113">
        <v>45378</v>
      </c>
      <c r="D66" s="114" t="s">
        <v>100</v>
      </c>
      <c r="E66" s="115" t="s">
        <v>101</v>
      </c>
      <c r="F66" s="115" t="s">
        <v>102</v>
      </c>
      <c r="G66" s="116">
        <v>263</v>
      </c>
      <c r="H66" s="116"/>
      <c r="I66" s="137"/>
      <c r="J66" s="137"/>
      <c r="K66" s="115"/>
      <c r="AC66" s="313"/>
    </row>
    <row r="67" spans="2:29" x14ac:dyDescent="0.25">
      <c r="B67" s="4">
        <f t="shared" si="0"/>
        <v>65</v>
      </c>
      <c r="C67" s="113">
        <v>45378</v>
      </c>
      <c r="D67" s="114" t="s">
        <v>105</v>
      </c>
      <c r="E67" s="115" t="s">
        <v>106</v>
      </c>
      <c r="F67" s="115" t="s">
        <v>107</v>
      </c>
      <c r="G67" s="116">
        <v>188</v>
      </c>
      <c r="H67" s="116"/>
      <c r="I67" s="137"/>
      <c r="J67" s="137"/>
      <c r="K67" s="115"/>
      <c r="Z67" s="114" t="s">
        <v>160</v>
      </c>
      <c r="AA67" s="249" t="s">
        <v>140</v>
      </c>
      <c r="AB67" s="249" t="s">
        <v>153</v>
      </c>
      <c r="AC67" s="314" t="s">
        <v>153</v>
      </c>
    </row>
    <row r="68" spans="2:29" x14ac:dyDescent="0.25">
      <c r="B68" s="4">
        <f t="shared" si="0"/>
        <v>66</v>
      </c>
      <c r="C68" s="113">
        <v>45380</v>
      </c>
      <c r="D68" s="114" t="s">
        <v>90</v>
      </c>
      <c r="E68" s="115" t="s">
        <v>91</v>
      </c>
      <c r="F68" s="115" t="s">
        <v>108</v>
      </c>
      <c r="G68" s="116">
        <v>181</v>
      </c>
      <c r="H68" s="116"/>
      <c r="I68" s="137"/>
      <c r="J68" s="137"/>
      <c r="K68" s="115"/>
      <c r="AC68" s="314"/>
    </row>
    <row r="69" spans="2:29" x14ac:dyDescent="0.25">
      <c r="B69" s="4">
        <f t="shared" ref="B69:B132" si="2">ROW()-2</f>
        <v>67</v>
      </c>
      <c r="C69" s="113">
        <v>45380</v>
      </c>
      <c r="D69" s="114" t="s">
        <v>121</v>
      </c>
      <c r="E69" s="115" t="s">
        <v>110</v>
      </c>
      <c r="F69" s="115"/>
      <c r="G69" s="116">
        <v>78</v>
      </c>
      <c r="H69" s="116"/>
      <c r="I69" s="137"/>
      <c r="J69" s="137"/>
      <c r="K69" s="115"/>
      <c r="AC69" s="314"/>
    </row>
    <row r="70" spans="2:29" x14ac:dyDescent="0.25">
      <c r="B70" s="4">
        <f t="shared" si="2"/>
        <v>68</v>
      </c>
      <c r="C70" s="113">
        <v>45380</v>
      </c>
      <c r="D70" s="114" t="s">
        <v>112</v>
      </c>
      <c r="E70" s="115" t="s">
        <v>110</v>
      </c>
      <c r="F70" s="115" t="s">
        <v>113</v>
      </c>
      <c r="G70" s="116">
        <v>48</v>
      </c>
      <c r="H70" s="116"/>
      <c r="I70" s="137"/>
      <c r="J70" s="137"/>
      <c r="K70" s="115"/>
      <c r="Z70" s="114" t="s">
        <v>162</v>
      </c>
      <c r="AA70" s="249" t="s">
        <v>163</v>
      </c>
      <c r="AB70" s="249" t="s">
        <v>66</v>
      </c>
      <c r="AC70" s="315" t="s">
        <v>66</v>
      </c>
    </row>
    <row r="71" spans="2:29" x14ac:dyDescent="0.25">
      <c r="B71" s="4">
        <f t="shared" si="2"/>
        <v>69</v>
      </c>
      <c r="C71" s="113">
        <v>45380</v>
      </c>
      <c r="D71" s="114" t="s">
        <v>100</v>
      </c>
      <c r="E71" s="115" t="s">
        <v>101</v>
      </c>
      <c r="F71" s="115" t="s">
        <v>102</v>
      </c>
      <c r="G71" s="116">
        <v>349</v>
      </c>
      <c r="H71" s="116"/>
      <c r="I71" s="137"/>
      <c r="J71" s="137"/>
      <c r="K71" s="115"/>
      <c r="Z71" s="114" t="s">
        <v>164</v>
      </c>
      <c r="AA71" s="249" t="s">
        <v>140</v>
      </c>
      <c r="AB71" s="249" t="s">
        <v>66</v>
      </c>
      <c r="AC71" s="315"/>
    </row>
    <row r="72" spans="2:29" x14ac:dyDescent="0.25">
      <c r="B72" s="4">
        <f t="shared" si="2"/>
        <v>70</v>
      </c>
      <c r="C72" s="113">
        <v>45380</v>
      </c>
      <c r="D72" s="114" t="s">
        <v>105</v>
      </c>
      <c r="E72" s="115" t="s">
        <v>106</v>
      </c>
      <c r="F72" s="115" t="s">
        <v>107</v>
      </c>
      <c r="G72" s="116">
        <v>138</v>
      </c>
      <c r="H72" s="116"/>
      <c r="I72" s="137"/>
      <c r="J72" s="137"/>
      <c r="K72" s="115"/>
      <c r="AC72" s="315"/>
    </row>
    <row r="73" spans="2:29" x14ac:dyDescent="0.25">
      <c r="B73" s="4">
        <f t="shared" si="2"/>
        <v>71</v>
      </c>
      <c r="C73" s="113">
        <v>45382</v>
      </c>
      <c r="D73" s="114" t="s">
        <v>90</v>
      </c>
      <c r="E73" s="115" t="s">
        <v>91</v>
      </c>
      <c r="F73" s="115" t="s">
        <v>108</v>
      </c>
      <c r="G73" s="116">
        <v>176</v>
      </c>
      <c r="H73" s="116"/>
      <c r="I73" s="137"/>
      <c r="J73" s="137"/>
      <c r="K73" s="115"/>
      <c r="AC73" s="315"/>
    </row>
    <row r="74" spans="2:29" x14ac:dyDescent="0.25">
      <c r="B74" s="4">
        <f t="shared" si="2"/>
        <v>72</v>
      </c>
      <c r="C74" s="113">
        <v>45382</v>
      </c>
      <c r="D74" s="114" t="s">
        <v>121</v>
      </c>
      <c r="E74" s="115" t="s">
        <v>110</v>
      </c>
      <c r="F74" s="115"/>
      <c r="G74" s="116">
        <v>44</v>
      </c>
      <c r="H74" s="116"/>
      <c r="I74" s="137"/>
      <c r="J74" s="137"/>
      <c r="K74" s="115"/>
      <c r="AC74" s="315"/>
    </row>
    <row r="75" spans="2:29" x14ac:dyDescent="0.25">
      <c r="B75" s="4">
        <f t="shared" si="2"/>
        <v>73</v>
      </c>
      <c r="C75" s="113">
        <v>45382</v>
      </c>
      <c r="D75" s="114" t="s">
        <v>112</v>
      </c>
      <c r="E75" s="115" t="s">
        <v>110</v>
      </c>
      <c r="F75" s="115" t="s">
        <v>113</v>
      </c>
      <c r="G75" s="116">
        <v>193</v>
      </c>
      <c r="H75" s="116"/>
      <c r="I75" s="137"/>
      <c r="J75" s="137"/>
      <c r="K75" s="115"/>
      <c r="AC75" s="315"/>
    </row>
    <row r="76" spans="2:29" x14ac:dyDescent="0.25">
      <c r="B76" s="4">
        <f t="shared" si="2"/>
        <v>74</v>
      </c>
      <c r="C76" s="113">
        <v>45382</v>
      </c>
      <c r="D76" s="114" t="s">
        <v>93</v>
      </c>
      <c r="E76" s="115" t="s">
        <v>94</v>
      </c>
      <c r="F76" s="115" t="s">
        <v>95</v>
      </c>
      <c r="G76" s="116">
        <v>215</v>
      </c>
      <c r="H76" s="116"/>
      <c r="I76" s="137"/>
      <c r="J76" s="137"/>
      <c r="K76" s="122"/>
      <c r="Z76" s="4" t="s">
        <v>166</v>
      </c>
      <c r="AA76" s="249" t="s">
        <v>167</v>
      </c>
      <c r="AB76" s="249" t="s">
        <v>168</v>
      </c>
      <c r="AC76" s="312" t="str">
        <f>AB76</f>
        <v>محمد پور</v>
      </c>
    </row>
    <row r="77" spans="2:29" x14ac:dyDescent="0.25">
      <c r="B77" s="4">
        <f t="shared" si="2"/>
        <v>75</v>
      </c>
      <c r="C77" s="113">
        <v>45382</v>
      </c>
      <c r="D77" s="114" t="s">
        <v>96</v>
      </c>
      <c r="E77" s="115" t="s">
        <v>94</v>
      </c>
      <c r="F77" s="115" t="s">
        <v>97</v>
      </c>
      <c r="G77" s="116">
        <v>136</v>
      </c>
      <c r="H77" s="116"/>
      <c r="I77" s="137"/>
      <c r="J77" s="137"/>
      <c r="K77" s="115"/>
      <c r="Z77" s="4" t="s">
        <v>170</v>
      </c>
      <c r="AA77" s="249" t="s">
        <v>171</v>
      </c>
      <c r="AB77" s="249" t="s">
        <v>168</v>
      </c>
      <c r="AC77" s="312"/>
    </row>
    <row r="78" spans="2:29" x14ac:dyDescent="0.25">
      <c r="B78" s="4">
        <f t="shared" si="2"/>
        <v>76</v>
      </c>
      <c r="C78" s="113">
        <v>45382</v>
      </c>
      <c r="D78" s="114" t="s">
        <v>119</v>
      </c>
      <c r="E78" s="115" t="s">
        <v>94</v>
      </c>
      <c r="F78" s="115" t="s">
        <v>120</v>
      </c>
      <c r="G78" s="116">
        <v>155</v>
      </c>
      <c r="H78" s="116"/>
      <c r="I78" s="137"/>
      <c r="J78" s="137"/>
      <c r="K78" s="115"/>
      <c r="Z78" s="4" t="s">
        <v>173</v>
      </c>
      <c r="AA78" s="249" t="s">
        <v>171</v>
      </c>
      <c r="AB78" s="249" t="s">
        <v>168</v>
      </c>
      <c r="AC78" s="312"/>
    </row>
    <row r="79" spans="2:29" x14ac:dyDescent="0.25">
      <c r="B79" s="4">
        <f t="shared" si="2"/>
        <v>77</v>
      </c>
      <c r="C79" s="113">
        <v>45382</v>
      </c>
      <c r="D79" s="114" t="s">
        <v>100</v>
      </c>
      <c r="E79" s="115" t="s">
        <v>101</v>
      </c>
      <c r="F79" s="115" t="s">
        <v>102</v>
      </c>
      <c r="G79" s="116">
        <v>273</v>
      </c>
      <c r="H79" s="116"/>
      <c r="I79" s="137"/>
      <c r="J79" s="137"/>
      <c r="K79" s="115"/>
      <c r="Z79" s="4" t="s">
        <v>174</v>
      </c>
      <c r="AA79" s="249" t="s">
        <v>106</v>
      </c>
      <c r="AB79" s="249" t="s">
        <v>168</v>
      </c>
      <c r="AC79" s="312"/>
    </row>
    <row r="80" spans="2:29" x14ac:dyDescent="0.25">
      <c r="B80" s="4">
        <f t="shared" si="2"/>
        <v>78</v>
      </c>
      <c r="C80" s="113">
        <v>45382</v>
      </c>
      <c r="D80" s="114" t="s">
        <v>105</v>
      </c>
      <c r="E80" s="115" t="s">
        <v>106</v>
      </c>
      <c r="F80" s="115" t="s">
        <v>107</v>
      </c>
      <c r="G80" s="116">
        <v>127</v>
      </c>
      <c r="H80" s="116"/>
      <c r="I80" s="137"/>
      <c r="J80" s="137"/>
      <c r="K80" s="115"/>
      <c r="Z80" s="4" t="s">
        <v>175</v>
      </c>
      <c r="AA80" s="249" t="s">
        <v>163</v>
      </c>
      <c r="AB80" s="249" t="s">
        <v>168</v>
      </c>
      <c r="AC80" s="312"/>
    </row>
    <row r="81" spans="2:29" x14ac:dyDescent="0.25">
      <c r="B81" s="4">
        <f t="shared" si="2"/>
        <v>79</v>
      </c>
      <c r="C81" s="113">
        <v>45385</v>
      </c>
      <c r="D81" s="114" t="s">
        <v>90</v>
      </c>
      <c r="E81" s="115" t="s">
        <v>91</v>
      </c>
      <c r="F81" s="115" t="s">
        <v>108</v>
      </c>
      <c r="G81" s="116">
        <v>188</v>
      </c>
      <c r="H81" s="116"/>
      <c r="I81" s="137"/>
      <c r="J81" s="137"/>
      <c r="K81" s="115"/>
      <c r="Z81" s="4" t="s">
        <v>176</v>
      </c>
      <c r="AA81" s="249" t="s">
        <v>177</v>
      </c>
      <c r="AB81" s="249" t="s">
        <v>168</v>
      </c>
      <c r="AC81" s="312"/>
    </row>
    <row r="82" spans="2:29" x14ac:dyDescent="0.25">
      <c r="B82" s="4">
        <f t="shared" si="2"/>
        <v>80</v>
      </c>
      <c r="C82" s="113">
        <v>45385</v>
      </c>
      <c r="D82" s="114" t="s">
        <v>121</v>
      </c>
      <c r="E82" s="115" t="s">
        <v>110</v>
      </c>
      <c r="F82" s="115"/>
      <c r="G82" s="116">
        <v>51</v>
      </c>
      <c r="H82" s="116"/>
      <c r="I82" s="137"/>
      <c r="J82" s="137"/>
      <c r="K82" s="115"/>
      <c r="Z82" s="4" t="s">
        <v>178</v>
      </c>
      <c r="AA82" s="249" t="s">
        <v>101</v>
      </c>
      <c r="AB82" s="249" t="s">
        <v>168</v>
      </c>
      <c r="AC82" s="312"/>
    </row>
    <row r="83" spans="2:29" x14ac:dyDescent="0.25">
      <c r="B83" s="4">
        <f t="shared" si="2"/>
        <v>81</v>
      </c>
      <c r="C83" s="113">
        <v>45385</v>
      </c>
      <c r="D83" s="114" t="s">
        <v>112</v>
      </c>
      <c r="E83" s="115" t="s">
        <v>110</v>
      </c>
      <c r="F83" s="115" t="s">
        <v>113</v>
      </c>
      <c r="G83" s="116">
        <v>45</v>
      </c>
      <c r="H83" s="116"/>
      <c r="I83" s="137"/>
      <c r="J83" s="137"/>
      <c r="K83" s="115"/>
      <c r="Z83" s="4" t="s">
        <v>179</v>
      </c>
      <c r="AA83" s="249" t="s">
        <v>180</v>
      </c>
      <c r="AB83" s="249" t="s">
        <v>168</v>
      </c>
      <c r="AC83" s="312"/>
    </row>
    <row r="84" spans="2:29" x14ac:dyDescent="0.25">
      <c r="B84" s="4">
        <f t="shared" si="2"/>
        <v>82</v>
      </c>
      <c r="C84" s="113">
        <v>45385</v>
      </c>
      <c r="D84" s="114" t="s">
        <v>100</v>
      </c>
      <c r="E84" s="115" t="s">
        <v>101</v>
      </c>
      <c r="F84" s="115" t="s">
        <v>102</v>
      </c>
      <c r="G84" s="116">
        <v>321</v>
      </c>
      <c r="H84" s="116"/>
      <c r="I84" s="137"/>
      <c r="J84" s="137"/>
      <c r="K84" s="115"/>
      <c r="Z84" s="4" t="s">
        <v>255</v>
      </c>
      <c r="AA84" s="249" t="s">
        <v>180</v>
      </c>
      <c r="AB84" s="249" t="s">
        <v>168</v>
      </c>
      <c r="AC84" s="312"/>
    </row>
    <row r="85" spans="2:29" x14ac:dyDescent="0.25">
      <c r="B85" s="4">
        <f t="shared" si="2"/>
        <v>83</v>
      </c>
      <c r="C85" s="113">
        <v>45385</v>
      </c>
      <c r="D85" s="114" t="s">
        <v>105</v>
      </c>
      <c r="E85" s="115" t="s">
        <v>106</v>
      </c>
      <c r="F85" s="115" t="s">
        <v>107</v>
      </c>
      <c r="G85" s="116">
        <v>142</v>
      </c>
      <c r="H85" s="116"/>
      <c r="I85" s="137"/>
      <c r="J85" s="137"/>
      <c r="K85" s="115"/>
      <c r="Z85" s="4" t="s">
        <v>244</v>
      </c>
      <c r="AA85" s="249" t="s">
        <v>163</v>
      </c>
      <c r="AB85" s="249" t="s">
        <v>168</v>
      </c>
      <c r="AC85" s="312"/>
    </row>
    <row r="86" spans="2:29" x14ac:dyDescent="0.25">
      <c r="B86" s="4">
        <f t="shared" si="2"/>
        <v>84</v>
      </c>
      <c r="C86" s="113">
        <v>45387</v>
      </c>
      <c r="D86" s="114" t="s">
        <v>90</v>
      </c>
      <c r="E86" s="115" t="s">
        <v>91</v>
      </c>
      <c r="F86" s="115" t="s">
        <v>108</v>
      </c>
      <c r="G86" s="116">
        <v>116</v>
      </c>
      <c r="H86" s="116"/>
      <c r="I86" s="137"/>
      <c r="J86" s="137"/>
      <c r="K86" s="115"/>
      <c r="Z86" s="4" t="s">
        <v>253</v>
      </c>
      <c r="AA86" s="249" t="s">
        <v>261</v>
      </c>
      <c r="AB86" s="249" t="s">
        <v>168</v>
      </c>
      <c r="AC86" s="312"/>
    </row>
    <row r="87" spans="2:29" x14ac:dyDescent="0.25">
      <c r="B87" s="4">
        <f t="shared" si="2"/>
        <v>85</v>
      </c>
      <c r="C87" s="113">
        <v>45387</v>
      </c>
      <c r="D87" s="114" t="s">
        <v>93</v>
      </c>
      <c r="E87" s="115" t="s">
        <v>94</v>
      </c>
      <c r="F87" s="115" t="s">
        <v>95</v>
      </c>
      <c r="G87" s="116">
        <v>100</v>
      </c>
      <c r="H87" s="116"/>
      <c r="I87" s="137"/>
      <c r="J87" s="137"/>
      <c r="K87" s="115"/>
      <c r="Z87" s="114" t="s">
        <v>181</v>
      </c>
      <c r="AA87" s="249" t="s">
        <v>163</v>
      </c>
      <c r="AB87" s="249" t="s">
        <v>8</v>
      </c>
      <c r="AC87" s="312"/>
    </row>
    <row r="88" spans="2:29" x14ac:dyDescent="0.25">
      <c r="B88" s="4">
        <f t="shared" si="2"/>
        <v>86</v>
      </c>
      <c r="C88" s="113">
        <v>45387</v>
      </c>
      <c r="D88" s="114" t="s">
        <v>96</v>
      </c>
      <c r="E88" s="115" t="s">
        <v>94</v>
      </c>
      <c r="F88" s="115" t="s">
        <v>97</v>
      </c>
      <c r="G88" s="116">
        <v>110</v>
      </c>
      <c r="H88" s="116"/>
      <c r="I88" s="137"/>
      <c r="J88" s="137"/>
      <c r="K88" s="115"/>
      <c r="Z88" s="226" t="s">
        <v>269</v>
      </c>
      <c r="AA88" s="256" t="s">
        <v>180</v>
      </c>
      <c r="AB88" s="256" t="s">
        <v>168</v>
      </c>
    </row>
    <row r="89" spans="2:29" x14ac:dyDescent="0.25">
      <c r="B89" s="4">
        <f t="shared" si="2"/>
        <v>87</v>
      </c>
      <c r="C89" s="113">
        <v>45387</v>
      </c>
      <c r="D89" s="114" t="s">
        <v>119</v>
      </c>
      <c r="E89" s="115" t="s">
        <v>94</v>
      </c>
      <c r="F89" s="115" t="s">
        <v>120</v>
      </c>
      <c r="G89" s="116">
        <v>100</v>
      </c>
      <c r="H89" s="116"/>
      <c r="I89" s="137"/>
      <c r="J89" s="137"/>
      <c r="K89" s="115"/>
    </row>
    <row r="90" spans="2:29" x14ac:dyDescent="0.25">
      <c r="B90" s="4">
        <f t="shared" si="2"/>
        <v>88</v>
      </c>
      <c r="C90" s="113">
        <v>45387</v>
      </c>
      <c r="D90" s="114" t="s">
        <v>100</v>
      </c>
      <c r="E90" s="115" t="s">
        <v>101</v>
      </c>
      <c r="F90" s="115" t="s">
        <v>102</v>
      </c>
      <c r="G90" s="116">
        <v>317</v>
      </c>
      <c r="H90" s="116"/>
      <c r="I90" s="137"/>
      <c r="J90" s="137"/>
      <c r="K90" s="115"/>
    </row>
    <row r="91" spans="2:29" x14ac:dyDescent="0.25">
      <c r="B91" s="4">
        <f t="shared" si="2"/>
        <v>89</v>
      </c>
      <c r="C91" s="113">
        <v>45387</v>
      </c>
      <c r="D91" s="114" t="s">
        <v>105</v>
      </c>
      <c r="E91" s="115" t="s">
        <v>106</v>
      </c>
      <c r="F91" s="115" t="s">
        <v>107</v>
      </c>
      <c r="G91" s="116">
        <v>100</v>
      </c>
      <c r="H91" s="116"/>
      <c r="I91" s="137"/>
      <c r="J91" s="137"/>
      <c r="K91" s="115"/>
    </row>
    <row r="92" spans="2:29" x14ac:dyDescent="0.25">
      <c r="B92" s="4">
        <f t="shared" si="2"/>
        <v>90</v>
      </c>
      <c r="C92" s="113">
        <v>45387</v>
      </c>
      <c r="D92" s="114" t="s">
        <v>98</v>
      </c>
      <c r="E92" s="115" t="s">
        <v>99</v>
      </c>
      <c r="F92" s="115"/>
      <c r="G92" s="116">
        <v>103</v>
      </c>
      <c r="H92" s="116"/>
      <c r="I92" s="137"/>
      <c r="J92" s="137"/>
      <c r="K92" s="115"/>
    </row>
    <row r="93" spans="2:29" x14ac:dyDescent="0.25">
      <c r="B93" s="4">
        <f t="shared" si="2"/>
        <v>91</v>
      </c>
      <c r="C93" s="113">
        <v>45387</v>
      </c>
      <c r="D93" s="114" t="s">
        <v>112</v>
      </c>
      <c r="E93" s="115" t="s">
        <v>110</v>
      </c>
      <c r="F93" s="115" t="s">
        <v>113</v>
      </c>
      <c r="G93" s="116">
        <v>50</v>
      </c>
      <c r="H93" s="116"/>
      <c r="I93" s="137"/>
      <c r="J93" s="137"/>
      <c r="K93" s="115"/>
    </row>
    <row r="94" spans="2:29" x14ac:dyDescent="0.25">
      <c r="B94" s="4">
        <f t="shared" si="2"/>
        <v>92</v>
      </c>
      <c r="C94" s="113">
        <v>45389</v>
      </c>
      <c r="D94" s="114" t="s">
        <v>90</v>
      </c>
      <c r="E94" s="115" t="s">
        <v>91</v>
      </c>
      <c r="F94" s="115" t="s">
        <v>108</v>
      </c>
      <c r="G94" s="116">
        <v>242</v>
      </c>
      <c r="H94" s="116"/>
      <c r="I94" s="137"/>
      <c r="J94" s="137"/>
      <c r="K94" s="115"/>
    </row>
    <row r="95" spans="2:29" x14ac:dyDescent="0.25">
      <c r="B95" s="4">
        <f t="shared" si="2"/>
        <v>93</v>
      </c>
      <c r="C95" s="113">
        <v>45389</v>
      </c>
      <c r="D95" s="114" t="s">
        <v>116</v>
      </c>
      <c r="E95" s="115" t="s">
        <v>117</v>
      </c>
      <c r="F95" s="115" t="s">
        <v>118</v>
      </c>
      <c r="G95" s="116">
        <v>100</v>
      </c>
      <c r="H95" s="116"/>
      <c r="I95" s="137"/>
      <c r="J95" s="137"/>
      <c r="K95" s="115"/>
    </row>
    <row r="96" spans="2:29" x14ac:dyDescent="0.25">
      <c r="B96" s="4">
        <f t="shared" si="2"/>
        <v>94</v>
      </c>
      <c r="C96" s="113">
        <v>45389</v>
      </c>
      <c r="D96" s="114" t="s">
        <v>112</v>
      </c>
      <c r="E96" s="115" t="s">
        <v>110</v>
      </c>
      <c r="F96" s="115" t="s">
        <v>113</v>
      </c>
      <c r="G96" s="116">
        <v>52</v>
      </c>
      <c r="H96" s="116"/>
      <c r="I96" s="137"/>
      <c r="J96" s="137"/>
      <c r="K96" s="115"/>
    </row>
    <row r="97" spans="2:11" x14ac:dyDescent="0.25">
      <c r="B97" s="4">
        <f t="shared" si="2"/>
        <v>95</v>
      </c>
      <c r="C97" s="113">
        <v>45389</v>
      </c>
      <c r="D97" s="114" t="s">
        <v>100</v>
      </c>
      <c r="E97" s="115" t="s">
        <v>101</v>
      </c>
      <c r="F97" s="115" t="s">
        <v>102</v>
      </c>
      <c r="G97" s="116">
        <v>327</v>
      </c>
      <c r="H97" s="116"/>
      <c r="I97" s="137"/>
      <c r="J97" s="137"/>
      <c r="K97" s="115"/>
    </row>
    <row r="98" spans="2:11" x14ac:dyDescent="0.25">
      <c r="B98" s="4">
        <f t="shared" si="2"/>
        <v>96</v>
      </c>
      <c r="C98" s="113">
        <v>45389</v>
      </c>
      <c r="D98" s="114" t="s">
        <v>105</v>
      </c>
      <c r="E98" s="115" t="s">
        <v>106</v>
      </c>
      <c r="F98" s="115" t="s">
        <v>107</v>
      </c>
      <c r="G98" s="116">
        <v>113</v>
      </c>
      <c r="H98" s="116"/>
      <c r="I98" s="137"/>
      <c r="J98" s="137"/>
      <c r="K98" s="115"/>
    </row>
    <row r="99" spans="2:11" x14ac:dyDescent="0.25">
      <c r="B99" s="4">
        <f t="shared" si="2"/>
        <v>97</v>
      </c>
      <c r="C99" s="113">
        <v>45389</v>
      </c>
      <c r="D99" s="114" t="s">
        <v>275</v>
      </c>
      <c r="E99" s="115" t="s">
        <v>106</v>
      </c>
      <c r="F99" s="115" t="s">
        <v>126</v>
      </c>
      <c r="G99" s="116">
        <v>220</v>
      </c>
      <c r="H99" s="116"/>
      <c r="I99" s="137"/>
      <c r="J99" s="137"/>
      <c r="K99" s="115"/>
    </row>
    <row r="100" spans="2:11" x14ac:dyDescent="0.25">
      <c r="B100" s="4">
        <f t="shared" si="2"/>
        <v>98</v>
      </c>
      <c r="C100" s="113">
        <v>45391</v>
      </c>
      <c r="D100" s="114" t="s">
        <v>90</v>
      </c>
      <c r="E100" s="115" t="s">
        <v>91</v>
      </c>
      <c r="F100" s="115" t="s">
        <v>108</v>
      </c>
      <c r="G100" s="116">
        <v>177</v>
      </c>
      <c r="H100" s="116"/>
      <c r="I100" s="137"/>
      <c r="J100" s="137"/>
      <c r="K100" s="115"/>
    </row>
    <row r="101" spans="2:11" x14ac:dyDescent="0.25">
      <c r="B101" s="4">
        <f t="shared" si="2"/>
        <v>99</v>
      </c>
      <c r="C101" s="113">
        <v>45391</v>
      </c>
      <c r="D101" s="114" t="s">
        <v>93</v>
      </c>
      <c r="E101" s="115" t="s">
        <v>94</v>
      </c>
      <c r="F101" s="115" t="s">
        <v>95</v>
      </c>
      <c r="G101" s="116">
        <v>91</v>
      </c>
      <c r="H101" s="116"/>
      <c r="I101" s="137"/>
      <c r="J101" s="137"/>
      <c r="K101" s="115"/>
    </row>
    <row r="102" spans="2:11" x14ac:dyDescent="0.25">
      <c r="B102" s="4">
        <f t="shared" si="2"/>
        <v>100</v>
      </c>
      <c r="C102" s="113">
        <v>45391</v>
      </c>
      <c r="D102" s="114" t="s">
        <v>96</v>
      </c>
      <c r="E102" s="115" t="s">
        <v>94</v>
      </c>
      <c r="F102" s="115" t="s">
        <v>97</v>
      </c>
      <c r="G102" s="116">
        <v>150</v>
      </c>
      <c r="H102" s="116"/>
      <c r="I102" s="137"/>
      <c r="J102" s="137"/>
      <c r="K102" s="115"/>
    </row>
    <row r="103" spans="2:11" x14ac:dyDescent="0.25">
      <c r="B103" s="4">
        <f t="shared" si="2"/>
        <v>101</v>
      </c>
      <c r="C103" s="113">
        <v>45391</v>
      </c>
      <c r="D103" s="114" t="s">
        <v>119</v>
      </c>
      <c r="E103" s="115" t="s">
        <v>94</v>
      </c>
      <c r="F103" s="115" t="s">
        <v>120</v>
      </c>
      <c r="G103" s="116">
        <v>150</v>
      </c>
      <c r="H103" s="116"/>
      <c r="I103" s="137"/>
      <c r="J103" s="137"/>
      <c r="K103" s="115"/>
    </row>
    <row r="104" spans="2:11" x14ac:dyDescent="0.25">
      <c r="B104" s="4">
        <f t="shared" si="2"/>
        <v>102</v>
      </c>
      <c r="C104" s="113">
        <v>45391</v>
      </c>
      <c r="D104" s="114" t="s">
        <v>100</v>
      </c>
      <c r="E104" s="115" t="s">
        <v>101</v>
      </c>
      <c r="F104" s="115" t="s">
        <v>102</v>
      </c>
      <c r="G104" s="116">
        <v>365</v>
      </c>
      <c r="H104" s="116"/>
      <c r="I104" s="137"/>
      <c r="J104" s="137"/>
      <c r="K104" s="115"/>
    </row>
    <row r="105" spans="2:11" x14ac:dyDescent="0.25">
      <c r="B105" s="4">
        <f t="shared" si="2"/>
        <v>103</v>
      </c>
      <c r="C105" s="113">
        <v>45391</v>
      </c>
      <c r="D105" s="114" t="s">
        <v>105</v>
      </c>
      <c r="E105" s="115" t="s">
        <v>106</v>
      </c>
      <c r="F105" s="115" t="s">
        <v>107</v>
      </c>
      <c r="G105" s="116">
        <v>140</v>
      </c>
      <c r="H105" s="116"/>
      <c r="I105" s="137"/>
      <c r="J105" s="137"/>
      <c r="K105" s="115"/>
    </row>
    <row r="106" spans="2:11" x14ac:dyDescent="0.25">
      <c r="B106" s="4">
        <f t="shared" si="2"/>
        <v>104</v>
      </c>
      <c r="C106" s="113">
        <v>45391</v>
      </c>
      <c r="D106" s="114" t="s">
        <v>275</v>
      </c>
      <c r="E106" s="115" t="s">
        <v>106</v>
      </c>
      <c r="F106" s="115" t="s">
        <v>126</v>
      </c>
      <c r="G106" s="116">
        <v>197</v>
      </c>
      <c r="H106" s="116"/>
      <c r="I106" s="137"/>
      <c r="J106" s="137"/>
      <c r="K106" s="115"/>
    </row>
    <row r="107" spans="2:11" x14ac:dyDescent="0.25">
      <c r="B107" s="4">
        <f t="shared" si="2"/>
        <v>105</v>
      </c>
      <c r="C107" s="113">
        <v>45391</v>
      </c>
      <c r="D107" s="114" t="s">
        <v>155</v>
      </c>
      <c r="E107" s="115" t="s">
        <v>94</v>
      </c>
      <c r="F107" s="115" t="s">
        <v>126</v>
      </c>
      <c r="G107" s="116">
        <v>90</v>
      </c>
      <c r="H107" s="116"/>
      <c r="I107" s="137"/>
      <c r="J107" s="137"/>
      <c r="K107" s="115"/>
    </row>
    <row r="108" spans="2:11" x14ac:dyDescent="0.25">
      <c r="B108" s="4">
        <f t="shared" si="2"/>
        <v>106</v>
      </c>
      <c r="C108" s="113">
        <v>45391</v>
      </c>
      <c r="D108" s="114" t="s">
        <v>152</v>
      </c>
      <c r="E108" s="115" t="s">
        <v>94</v>
      </c>
      <c r="F108" s="115" t="s">
        <v>126</v>
      </c>
      <c r="G108" s="116">
        <v>100</v>
      </c>
      <c r="H108" s="116"/>
      <c r="I108" s="137"/>
      <c r="J108" s="137"/>
      <c r="K108" s="115"/>
    </row>
    <row r="109" spans="2:11" x14ac:dyDescent="0.25">
      <c r="B109" s="4">
        <f t="shared" si="2"/>
        <v>107</v>
      </c>
      <c r="C109" s="113">
        <v>45391</v>
      </c>
      <c r="D109" s="114" t="s">
        <v>154</v>
      </c>
      <c r="E109" s="115" t="s">
        <v>94</v>
      </c>
      <c r="F109" s="115" t="s">
        <v>126</v>
      </c>
      <c r="G109" s="116">
        <v>151</v>
      </c>
      <c r="H109" s="116"/>
      <c r="I109" s="137"/>
      <c r="J109" s="137"/>
      <c r="K109" s="115"/>
    </row>
    <row r="110" spans="2:11" x14ac:dyDescent="0.25">
      <c r="B110" s="4">
        <f t="shared" si="2"/>
        <v>108</v>
      </c>
      <c r="C110" s="113">
        <v>45391</v>
      </c>
      <c r="D110" s="114"/>
      <c r="E110" s="115" t="s">
        <v>91</v>
      </c>
      <c r="F110" s="115" t="s">
        <v>108</v>
      </c>
      <c r="G110" s="116">
        <v>170</v>
      </c>
      <c r="H110" s="116"/>
      <c r="I110" s="137"/>
      <c r="J110" s="137"/>
      <c r="K110" s="115"/>
    </row>
    <row r="111" spans="2:11" x14ac:dyDescent="0.25">
      <c r="B111" s="106">
        <f t="shared" si="2"/>
        <v>109</v>
      </c>
      <c r="C111" s="107">
        <v>45391</v>
      </c>
      <c r="D111" s="108" t="s">
        <v>86</v>
      </c>
      <c r="E111" s="121" t="s">
        <v>87</v>
      </c>
      <c r="F111" s="121"/>
      <c r="G111" s="111"/>
      <c r="H111" s="111">
        <v>32500</v>
      </c>
      <c r="I111" s="242"/>
      <c r="J111" s="242"/>
      <c r="K111" s="121"/>
    </row>
    <row r="112" spans="2:11" x14ac:dyDescent="0.25">
      <c r="B112" s="4">
        <f t="shared" si="2"/>
        <v>110</v>
      </c>
      <c r="C112" s="113">
        <v>45394</v>
      </c>
      <c r="D112" s="114" t="s">
        <v>90</v>
      </c>
      <c r="E112" s="115" t="s">
        <v>91</v>
      </c>
      <c r="F112" s="115" t="s">
        <v>108</v>
      </c>
      <c r="G112" s="116">
        <v>110</v>
      </c>
      <c r="H112" s="116"/>
      <c r="I112" s="137"/>
      <c r="J112" s="137"/>
      <c r="K112" s="115"/>
    </row>
    <row r="113" spans="2:11" x14ac:dyDescent="0.25">
      <c r="B113" s="4">
        <f t="shared" si="2"/>
        <v>111</v>
      </c>
      <c r="C113" s="113">
        <v>45394</v>
      </c>
      <c r="D113" s="114" t="s">
        <v>121</v>
      </c>
      <c r="E113" s="115" t="s">
        <v>110</v>
      </c>
      <c r="F113" s="115"/>
      <c r="G113" s="116">
        <v>96</v>
      </c>
      <c r="H113" s="116"/>
      <c r="I113" s="137"/>
      <c r="J113" s="137"/>
      <c r="K113" s="115"/>
    </row>
    <row r="114" spans="2:11" x14ac:dyDescent="0.25">
      <c r="B114" s="4">
        <f t="shared" si="2"/>
        <v>112</v>
      </c>
      <c r="C114" s="113">
        <v>45394</v>
      </c>
      <c r="D114" s="114" t="s">
        <v>112</v>
      </c>
      <c r="E114" s="115" t="s">
        <v>110</v>
      </c>
      <c r="F114" s="115" t="s">
        <v>113</v>
      </c>
      <c r="G114" s="116">
        <v>54</v>
      </c>
      <c r="H114" s="116"/>
      <c r="I114" s="137"/>
      <c r="J114" s="137"/>
      <c r="K114" s="115"/>
    </row>
    <row r="115" spans="2:11" x14ac:dyDescent="0.25">
      <c r="B115" s="4">
        <f t="shared" si="2"/>
        <v>113</v>
      </c>
      <c r="C115" s="113">
        <v>45394</v>
      </c>
      <c r="D115" s="114" t="s">
        <v>100</v>
      </c>
      <c r="E115" s="115" t="s">
        <v>101</v>
      </c>
      <c r="F115" s="115" t="s">
        <v>102</v>
      </c>
      <c r="G115" s="116">
        <v>244</v>
      </c>
      <c r="H115" s="116"/>
      <c r="I115" s="137"/>
      <c r="J115" s="137"/>
      <c r="K115" s="115"/>
    </row>
    <row r="116" spans="2:11" x14ac:dyDescent="0.25">
      <c r="B116" s="4">
        <f t="shared" si="2"/>
        <v>114</v>
      </c>
      <c r="C116" s="113">
        <v>45394</v>
      </c>
      <c r="D116" s="114" t="s">
        <v>103</v>
      </c>
      <c r="E116" s="115" t="s">
        <v>101</v>
      </c>
      <c r="F116" s="115"/>
      <c r="G116" s="116">
        <v>401</v>
      </c>
      <c r="H116" s="116"/>
      <c r="I116" s="137"/>
      <c r="J116" s="137"/>
      <c r="K116" s="115"/>
    </row>
    <row r="117" spans="2:11" x14ac:dyDescent="0.25">
      <c r="B117" s="4">
        <f t="shared" si="2"/>
        <v>115</v>
      </c>
      <c r="C117" s="113">
        <v>45394</v>
      </c>
      <c r="D117" s="114" t="s">
        <v>105</v>
      </c>
      <c r="E117" s="115" t="s">
        <v>106</v>
      </c>
      <c r="F117" s="115" t="s">
        <v>107</v>
      </c>
      <c r="G117" s="116">
        <v>90</v>
      </c>
      <c r="H117" s="116"/>
      <c r="I117" s="137"/>
      <c r="J117" s="137"/>
      <c r="K117" s="115"/>
    </row>
    <row r="118" spans="2:11" x14ac:dyDescent="0.25">
      <c r="B118" s="4">
        <f t="shared" si="2"/>
        <v>116</v>
      </c>
      <c r="C118" s="113">
        <v>45394</v>
      </c>
      <c r="D118" s="114" t="s">
        <v>275</v>
      </c>
      <c r="E118" s="115" t="s">
        <v>106</v>
      </c>
      <c r="F118" s="115" t="s">
        <v>126</v>
      </c>
      <c r="G118" s="116">
        <v>122</v>
      </c>
      <c r="H118" s="116"/>
      <c r="I118" s="137"/>
      <c r="J118" s="137"/>
      <c r="K118" s="115"/>
    </row>
    <row r="119" spans="2:11" x14ac:dyDescent="0.25">
      <c r="B119" s="4">
        <f t="shared" si="2"/>
        <v>117</v>
      </c>
      <c r="C119" s="113">
        <v>45396</v>
      </c>
      <c r="D119" s="114" t="s">
        <v>96</v>
      </c>
      <c r="E119" s="115" t="s">
        <v>94</v>
      </c>
      <c r="F119" s="115" t="s">
        <v>97</v>
      </c>
      <c r="G119" s="116">
        <v>35</v>
      </c>
      <c r="H119" s="116"/>
      <c r="I119" s="137"/>
      <c r="J119" s="137"/>
      <c r="K119" s="115"/>
    </row>
    <row r="120" spans="2:11" x14ac:dyDescent="0.25">
      <c r="B120" s="4">
        <f t="shared" si="2"/>
        <v>118</v>
      </c>
      <c r="C120" s="113">
        <v>45396</v>
      </c>
      <c r="D120" s="114" t="s">
        <v>119</v>
      </c>
      <c r="E120" s="115" t="s">
        <v>94</v>
      </c>
      <c r="F120" s="115" t="s">
        <v>95</v>
      </c>
      <c r="G120" s="116">
        <v>188</v>
      </c>
      <c r="H120" s="116"/>
      <c r="I120" s="137"/>
      <c r="J120" s="137"/>
      <c r="K120" s="115"/>
    </row>
    <row r="121" spans="2:11" x14ac:dyDescent="0.25">
      <c r="B121" s="4">
        <f t="shared" si="2"/>
        <v>119</v>
      </c>
      <c r="C121" s="113">
        <v>45396</v>
      </c>
      <c r="D121" s="114" t="s">
        <v>100</v>
      </c>
      <c r="E121" s="115" t="s">
        <v>101</v>
      </c>
      <c r="F121" s="115" t="s">
        <v>102</v>
      </c>
      <c r="G121" s="116">
        <v>362</v>
      </c>
      <c r="H121" s="116"/>
      <c r="I121" s="137"/>
      <c r="J121" s="137"/>
      <c r="K121" s="115"/>
    </row>
    <row r="122" spans="2:11" x14ac:dyDescent="0.25">
      <c r="B122" s="4">
        <f t="shared" si="2"/>
        <v>120</v>
      </c>
      <c r="C122" s="113">
        <v>45396</v>
      </c>
      <c r="D122" s="114" t="s">
        <v>103</v>
      </c>
      <c r="E122" s="115" t="s">
        <v>101</v>
      </c>
      <c r="F122" s="115"/>
      <c r="G122" s="116">
        <v>476</v>
      </c>
      <c r="H122" s="116"/>
      <c r="I122" s="137"/>
      <c r="J122" s="137"/>
      <c r="K122" s="115"/>
    </row>
    <row r="123" spans="2:11" x14ac:dyDescent="0.25">
      <c r="B123" s="4">
        <f t="shared" si="2"/>
        <v>121</v>
      </c>
      <c r="C123" s="113">
        <v>45396</v>
      </c>
      <c r="D123" s="114" t="s">
        <v>105</v>
      </c>
      <c r="E123" s="115" t="s">
        <v>106</v>
      </c>
      <c r="F123" s="115" t="s">
        <v>107</v>
      </c>
      <c r="G123" s="116">
        <v>150</v>
      </c>
      <c r="H123" s="116"/>
      <c r="I123" s="137"/>
      <c r="J123" s="137"/>
      <c r="K123" s="115"/>
    </row>
    <row r="124" spans="2:11" x14ac:dyDescent="0.25">
      <c r="B124" s="4">
        <f t="shared" si="2"/>
        <v>122</v>
      </c>
      <c r="C124" s="113">
        <v>45396</v>
      </c>
      <c r="D124" s="114" t="s">
        <v>275</v>
      </c>
      <c r="E124" s="115" t="s">
        <v>106</v>
      </c>
      <c r="F124" s="115" t="s">
        <v>126</v>
      </c>
      <c r="G124" s="116">
        <v>145</v>
      </c>
      <c r="H124" s="116"/>
      <c r="I124" s="137"/>
      <c r="J124" s="137"/>
      <c r="K124" s="115"/>
    </row>
    <row r="125" spans="2:11" x14ac:dyDescent="0.25">
      <c r="B125" s="4">
        <f t="shared" si="2"/>
        <v>123</v>
      </c>
      <c r="C125" s="113">
        <v>45396</v>
      </c>
      <c r="D125" s="114" t="s">
        <v>155</v>
      </c>
      <c r="E125" s="115" t="s">
        <v>94</v>
      </c>
      <c r="F125" s="115" t="s">
        <v>126</v>
      </c>
      <c r="G125" s="116">
        <v>88</v>
      </c>
      <c r="H125" s="116"/>
      <c r="I125" s="137"/>
      <c r="J125" s="137"/>
      <c r="K125" s="115"/>
    </row>
    <row r="126" spans="2:11" x14ac:dyDescent="0.25">
      <c r="B126" s="4">
        <f t="shared" si="2"/>
        <v>124</v>
      </c>
      <c r="C126" s="113">
        <v>45396</v>
      </c>
      <c r="D126" s="114" t="s">
        <v>152</v>
      </c>
      <c r="E126" s="115" t="s">
        <v>94</v>
      </c>
      <c r="F126" s="115" t="s">
        <v>126</v>
      </c>
      <c r="G126" s="116">
        <v>69</v>
      </c>
      <c r="H126" s="116"/>
      <c r="I126" s="137"/>
      <c r="J126" s="137"/>
      <c r="K126" s="115"/>
    </row>
    <row r="127" spans="2:11" x14ac:dyDescent="0.25">
      <c r="B127" s="4">
        <f t="shared" si="2"/>
        <v>125</v>
      </c>
      <c r="C127" s="113">
        <v>45396</v>
      </c>
      <c r="D127" s="114" t="s">
        <v>154</v>
      </c>
      <c r="E127" s="115" t="s">
        <v>94</v>
      </c>
      <c r="F127" s="115" t="s">
        <v>126</v>
      </c>
      <c r="G127" s="116">
        <v>110</v>
      </c>
      <c r="H127" s="116"/>
      <c r="I127" s="137"/>
      <c r="J127" s="137"/>
      <c r="K127" s="115"/>
    </row>
    <row r="128" spans="2:11" x14ac:dyDescent="0.25">
      <c r="B128" s="214">
        <f t="shared" si="2"/>
        <v>126</v>
      </c>
      <c r="C128" s="118">
        <v>45396</v>
      </c>
      <c r="D128" s="118" t="s">
        <v>114</v>
      </c>
      <c r="E128" s="119" t="s">
        <v>115</v>
      </c>
      <c r="F128" s="119"/>
      <c r="G128" s="120">
        <v>166</v>
      </c>
      <c r="H128" s="120"/>
      <c r="I128" s="243"/>
      <c r="J128" s="243"/>
      <c r="K128" s="120"/>
    </row>
    <row r="129" spans="2:11" x14ac:dyDescent="0.25">
      <c r="B129" s="4">
        <f t="shared" si="2"/>
        <v>127</v>
      </c>
      <c r="C129" s="113">
        <v>45397</v>
      </c>
      <c r="D129" s="114" t="s">
        <v>90</v>
      </c>
      <c r="E129" s="115" t="s">
        <v>91</v>
      </c>
      <c r="F129" s="115" t="s">
        <v>108</v>
      </c>
      <c r="G129" s="116">
        <v>258</v>
      </c>
      <c r="H129" s="116"/>
      <c r="I129" s="137"/>
      <c r="J129" s="137"/>
      <c r="K129" s="115"/>
    </row>
    <row r="130" spans="2:11" x14ac:dyDescent="0.25">
      <c r="B130" s="4">
        <f t="shared" si="2"/>
        <v>128</v>
      </c>
      <c r="C130" s="113">
        <v>45397</v>
      </c>
      <c r="D130" s="114" t="s">
        <v>109</v>
      </c>
      <c r="E130" s="115" t="s">
        <v>110</v>
      </c>
      <c r="F130" s="115"/>
      <c r="G130" s="116">
        <v>57</v>
      </c>
      <c r="H130" s="116"/>
      <c r="I130" s="137"/>
      <c r="J130" s="137"/>
      <c r="K130" s="115"/>
    </row>
    <row r="131" spans="2:11" x14ac:dyDescent="0.25">
      <c r="B131" s="4">
        <f t="shared" si="2"/>
        <v>129</v>
      </c>
      <c r="C131" s="113">
        <v>45397</v>
      </c>
      <c r="D131" s="114" t="s">
        <v>112</v>
      </c>
      <c r="E131" s="115" t="s">
        <v>110</v>
      </c>
      <c r="F131" s="115" t="s">
        <v>113</v>
      </c>
      <c r="G131" s="116">
        <v>77</v>
      </c>
      <c r="H131" s="116"/>
      <c r="I131" s="137"/>
      <c r="J131" s="137"/>
      <c r="K131" s="115"/>
    </row>
    <row r="132" spans="2:11" x14ac:dyDescent="0.25">
      <c r="B132" s="4">
        <f t="shared" si="2"/>
        <v>130</v>
      </c>
      <c r="C132" s="113">
        <v>45397</v>
      </c>
      <c r="D132" s="114" t="s">
        <v>96</v>
      </c>
      <c r="E132" s="115" t="s">
        <v>94</v>
      </c>
      <c r="F132" s="115" t="s">
        <v>97</v>
      </c>
      <c r="G132" s="116">
        <v>130</v>
      </c>
      <c r="H132" s="116"/>
      <c r="I132" s="137"/>
      <c r="J132" s="137"/>
      <c r="K132" s="115"/>
    </row>
    <row r="133" spans="2:11" x14ac:dyDescent="0.25">
      <c r="B133" s="4">
        <f t="shared" ref="B133:B211" si="3">ROW()-2</f>
        <v>131</v>
      </c>
      <c r="C133" s="113">
        <v>45397</v>
      </c>
      <c r="D133" s="114" t="s">
        <v>100</v>
      </c>
      <c r="E133" s="115" t="s">
        <v>101</v>
      </c>
      <c r="F133" s="115" t="s">
        <v>102</v>
      </c>
      <c r="G133" s="116">
        <v>98</v>
      </c>
      <c r="H133" s="116"/>
      <c r="I133" s="137"/>
      <c r="J133" s="137"/>
      <c r="K133" s="115"/>
    </row>
    <row r="134" spans="2:11" x14ac:dyDescent="0.25">
      <c r="B134" s="4">
        <f t="shared" si="3"/>
        <v>132</v>
      </c>
      <c r="C134" s="113">
        <v>45397</v>
      </c>
      <c r="D134" s="114" t="s">
        <v>128</v>
      </c>
      <c r="E134" s="115" t="s">
        <v>101</v>
      </c>
      <c r="F134" s="272" t="s">
        <v>147</v>
      </c>
      <c r="G134" s="116">
        <v>499</v>
      </c>
      <c r="H134" s="116"/>
      <c r="I134" s="137"/>
      <c r="J134" s="137"/>
      <c r="K134" s="115"/>
    </row>
    <row r="135" spans="2:11" x14ac:dyDescent="0.25">
      <c r="B135" s="4">
        <f t="shared" si="3"/>
        <v>133</v>
      </c>
      <c r="C135" s="113">
        <v>45397</v>
      </c>
      <c r="D135" s="114" t="s">
        <v>275</v>
      </c>
      <c r="E135" s="115" t="s">
        <v>106</v>
      </c>
      <c r="F135" s="115" t="s">
        <v>126</v>
      </c>
      <c r="G135" s="116">
        <v>38</v>
      </c>
      <c r="H135" s="116"/>
      <c r="I135" s="137"/>
      <c r="J135" s="137"/>
      <c r="K135" s="115"/>
    </row>
    <row r="136" spans="2:11" x14ac:dyDescent="0.25">
      <c r="B136" s="4">
        <f t="shared" si="3"/>
        <v>134</v>
      </c>
      <c r="C136" s="113">
        <v>45397</v>
      </c>
      <c r="D136" s="114" t="s">
        <v>103</v>
      </c>
      <c r="E136" s="115" t="s">
        <v>101</v>
      </c>
      <c r="F136" s="115"/>
      <c r="G136" s="116">
        <v>142</v>
      </c>
      <c r="H136" s="116"/>
      <c r="I136" s="137"/>
      <c r="J136" s="137"/>
      <c r="K136" s="115"/>
    </row>
    <row r="137" spans="2:11" x14ac:dyDescent="0.25">
      <c r="B137" s="4">
        <f t="shared" si="3"/>
        <v>135</v>
      </c>
      <c r="C137" s="113">
        <v>45399</v>
      </c>
      <c r="D137" s="114" t="s">
        <v>90</v>
      </c>
      <c r="E137" s="115" t="s">
        <v>91</v>
      </c>
      <c r="F137" s="115" t="s">
        <v>108</v>
      </c>
      <c r="G137" s="116">
        <v>122</v>
      </c>
      <c r="H137" s="116"/>
      <c r="I137" s="137"/>
      <c r="J137" s="137"/>
      <c r="K137" s="115"/>
    </row>
    <row r="138" spans="2:11" x14ac:dyDescent="0.25">
      <c r="B138" s="4">
        <f t="shared" si="3"/>
        <v>136</v>
      </c>
      <c r="C138" s="113">
        <v>45399</v>
      </c>
      <c r="D138" s="114" t="s">
        <v>100</v>
      </c>
      <c r="E138" s="115" t="s">
        <v>101</v>
      </c>
      <c r="F138" s="115" t="s">
        <v>102</v>
      </c>
      <c r="G138" s="116">
        <v>157</v>
      </c>
      <c r="H138" s="116"/>
      <c r="I138" s="137"/>
      <c r="J138" s="137"/>
      <c r="K138" s="115"/>
    </row>
    <row r="139" spans="2:11" x14ac:dyDescent="0.25">
      <c r="B139" s="4">
        <f t="shared" si="3"/>
        <v>137</v>
      </c>
      <c r="C139" s="113">
        <v>45399</v>
      </c>
      <c r="D139" s="114" t="s">
        <v>103</v>
      </c>
      <c r="E139" s="115" t="s">
        <v>101</v>
      </c>
      <c r="F139" s="115"/>
      <c r="G139" s="116">
        <v>543</v>
      </c>
      <c r="H139" s="116"/>
      <c r="I139" s="137"/>
      <c r="J139" s="137"/>
      <c r="K139" s="115"/>
    </row>
    <row r="140" spans="2:11" x14ac:dyDescent="0.25">
      <c r="B140" s="4">
        <f t="shared" si="3"/>
        <v>138</v>
      </c>
      <c r="C140" s="113">
        <v>45399</v>
      </c>
      <c r="D140" s="114" t="s">
        <v>105</v>
      </c>
      <c r="E140" s="115" t="s">
        <v>106</v>
      </c>
      <c r="F140" s="115" t="s">
        <v>107</v>
      </c>
      <c r="G140" s="116">
        <v>198</v>
      </c>
      <c r="H140" s="116"/>
      <c r="I140" s="137"/>
      <c r="J140" s="137"/>
      <c r="K140" s="115"/>
    </row>
    <row r="141" spans="2:11" x14ac:dyDescent="0.25">
      <c r="B141" s="4">
        <f t="shared" si="3"/>
        <v>139</v>
      </c>
      <c r="C141" s="113">
        <v>45399</v>
      </c>
      <c r="D141" s="114" t="s">
        <v>275</v>
      </c>
      <c r="E141" s="115" t="s">
        <v>106</v>
      </c>
      <c r="F141" s="115" t="s">
        <v>126</v>
      </c>
      <c r="G141" s="116">
        <v>164</v>
      </c>
      <c r="H141" s="116"/>
      <c r="I141" s="137"/>
      <c r="J141" s="137"/>
      <c r="K141" s="115"/>
    </row>
    <row r="142" spans="2:11" x14ac:dyDescent="0.25">
      <c r="B142" s="4">
        <f t="shared" si="3"/>
        <v>140</v>
      </c>
      <c r="C142" s="113">
        <v>45399</v>
      </c>
      <c r="D142" s="114" t="s">
        <v>128</v>
      </c>
      <c r="E142" s="115" t="s">
        <v>101</v>
      </c>
      <c r="F142" s="272" t="s">
        <v>147</v>
      </c>
      <c r="G142" s="116">
        <v>245</v>
      </c>
      <c r="H142" s="116"/>
      <c r="I142" s="137"/>
      <c r="J142" s="137"/>
      <c r="K142" s="115"/>
    </row>
    <row r="143" spans="2:11" x14ac:dyDescent="0.25">
      <c r="B143" s="4">
        <f t="shared" si="3"/>
        <v>141</v>
      </c>
      <c r="C143" s="113">
        <v>45399</v>
      </c>
      <c r="D143" s="114" t="s">
        <v>129</v>
      </c>
      <c r="E143" s="115" t="s">
        <v>101</v>
      </c>
      <c r="F143" s="115"/>
      <c r="G143" s="116">
        <v>583</v>
      </c>
      <c r="H143" s="116"/>
      <c r="I143" s="137"/>
      <c r="J143" s="137"/>
      <c r="K143" s="115"/>
    </row>
    <row r="144" spans="2:11" x14ac:dyDescent="0.25">
      <c r="B144" s="4">
        <f t="shared" si="3"/>
        <v>142</v>
      </c>
      <c r="C144" s="113">
        <v>45401</v>
      </c>
      <c r="D144" s="114" t="s">
        <v>100</v>
      </c>
      <c r="E144" s="115" t="s">
        <v>101</v>
      </c>
      <c r="F144" s="115" t="s">
        <v>102</v>
      </c>
      <c r="G144" s="116">
        <v>217</v>
      </c>
      <c r="H144" s="116"/>
      <c r="I144" s="137"/>
      <c r="J144" s="137"/>
      <c r="K144" s="115"/>
    </row>
    <row r="145" spans="2:18" x14ac:dyDescent="0.25">
      <c r="B145" s="4">
        <f t="shared" si="3"/>
        <v>143</v>
      </c>
      <c r="C145" s="113">
        <v>45401</v>
      </c>
      <c r="D145" s="114" t="s">
        <v>103</v>
      </c>
      <c r="E145" s="115" t="s">
        <v>101</v>
      </c>
      <c r="F145" s="115"/>
      <c r="G145" s="116">
        <v>561</v>
      </c>
      <c r="H145" s="116"/>
      <c r="I145" s="137"/>
      <c r="J145" s="137"/>
      <c r="K145" s="115"/>
    </row>
    <row r="146" spans="2:18" x14ac:dyDescent="0.25">
      <c r="B146" s="4">
        <f t="shared" si="3"/>
        <v>144</v>
      </c>
      <c r="C146" s="113">
        <v>45401</v>
      </c>
      <c r="D146" s="114" t="s">
        <v>275</v>
      </c>
      <c r="E146" s="115" t="s">
        <v>106</v>
      </c>
      <c r="F146" s="115" t="s">
        <v>126</v>
      </c>
      <c r="G146" s="116">
        <v>125</v>
      </c>
      <c r="H146" s="116"/>
      <c r="I146" s="137"/>
      <c r="J146" s="137"/>
      <c r="K146" s="115"/>
    </row>
    <row r="147" spans="2:18" x14ac:dyDescent="0.25">
      <c r="B147" s="4">
        <f t="shared" si="3"/>
        <v>145</v>
      </c>
      <c r="C147" s="113">
        <v>45401</v>
      </c>
      <c r="D147" s="114" t="s">
        <v>128</v>
      </c>
      <c r="E147" s="115" t="s">
        <v>101</v>
      </c>
      <c r="F147" s="272" t="s">
        <v>147</v>
      </c>
      <c r="G147" s="116">
        <v>317</v>
      </c>
      <c r="H147" s="116"/>
      <c r="I147" s="137"/>
      <c r="J147" s="137"/>
      <c r="K147" s="115"/>
    </row>
    <row r="148" spans="2:18" x14ac:dyDescent="0.25">
      <c r="B148" s="4">
        <f t="shared" si="3"/>
        <v>146</v>
      </c>
      <c r="C148" s="113">
        <v>45403</v>
      </c>
      <c r="D148" s="114" t="s">
        <v>90</v>
      </c>
      <c r="E148" s="115" t="s">
        <v>91</v>
      </c>
      <c r="F148" s="115" t="s">
        <v>108</v>
      </c>
      <c r="G148" s="116">
        <v>152</v>
      </c>
      <c r="H148" s="116"/>
      <c r="I148" s="137"/>
      <c r="J148" s="137"/>
      <c r="K148" s="115"/>
    </row>
    <row r="149" spans="2:18" x14ac:dyDescent="0.25">
      <c r="B149" s="4">
        <f t="shared" si="3"/>
        <v>147</v>
      </c>
      <c r="C149" s="113">
        <v>45403</v>
      </c>
      <c r="D149" s="114" t="s">
        <v>96</v>
      </c>
      <c r="E149" s="115" t="s">
        <v>94</v>
      </c>
      <c r="F149" s="115" t="s">
        <v>97</v>
      </c>
      <c r="G149" s="116">
        <v>144</v>
      </c>
      <c r="H149" s="116"/>
      <c r="I149" s="137"/>
      <c r="J149" s="137"/>
      <c r="K149" s="115"/>
    </row>
    <row r="150" spans="2:18" x14ac:dyDescent="0.25">
      <c r="B150" s="4">
        <f t="shared" si="3"/>
        <v>148</v>
      </c>
      <c r="C150" s="113">
        <v>45403</v>
      </c>
      <c r="D150" s="114" t="s">
        <v>100</v>
      </c>
      <c r="E150" s="115" t="s">
        <v>101</v>
      </c>
      <c r="F150" s="115" t="s">
        <v>102</v>
      </c>
      <c r="G150" s="116">
        <v>173</v>
      </c>
      <c r="H150" s="116"/>
      <c r="I150" s="137"/>
      <c r="J150" s="137"/>
      <c r="K150" s="115"/>
    </row>
    <row r="151" spans="2:18" x14ac:dyDescent="0.25">
      <c r="B151" s="4">
        <f t="shared" si="3"/>
        <v>149</v>
      </c>
      <c r="C151" s="113">
        <v>45403</v>
      </c>
      <c r="D151" s="114" t="s">
        <v>103</v>
      </c>
      <c r="E151" s="115" t="s">
        <v>101</v>
      </c>
      <c r="F151" s="115"/>
      <c r="G151" s="116">
        <v>522</v>
      </c>
      <c r="H151" s="116"/>
      <c r="I151" s="137"/>
      <c r="J151" s="137"/>
      <c r="K151" s="115"/>
    </row>
    <row r="152" spans="2:18" x14ac:dyDescent="0.25">
      <c r="B152" s="4">
        <f t="shared" si="3"/>
        <v>150</v>
      </c>
      <c r="C152" s="113">
        <v>45403</v>
      </c>
      <c r="D152" s="114" t="s">
        <v>105</v>
      </c>
      <c r="E152" s="115" t="s">
        <v>106</v>
      </c>
      <c r="F152" s="115" t="s">
        <v>107</v>
      </c>
      <c r="G152" s="116">
        <v>171</v>
      </c>
      <c r="H152" s="116"/>
      <c r="I152" s="137"/>
      <c r="J152" s="137"/>
      <c r="K152" s="115"/>
    </row>
    <row r="153" spans="2:18" x14ac:dyDescent="0.25">
      <c r="B153" s="4">
        <f t="shared" si="3"/>
        <v>151</v>
      </c>
      <c r="C153" s="113">
        <v>45403</v>
      </c>
      <c r="D153" s="114" t="s">
        <v>275</v>
      </c>
      <c r="E153" s="115" t="s">
        <v>106</v>
      </c>
      <c r="F153" s="115" t="s">
        <v>126</v>
      </c>
      <c r="G153" s="116">
        <v>108</v>
      </c>
      <c r="H153" s="116"/>
      <c r="I153" s="137"/>
      <c r="J153" s="137"/>
      <c r="K153" s="115"/>
    </row>
    <row r="154" spans="2:18" x14ac:dyDescent="0.25">
      <c r="B154" s="4">
        <f t="shared" si="3"/>
        <v>152</v>
      </c>
      <c r="C154" s="113">
        <v>45403</v>
      </c>
      <c r="D154" s="114" t="s">
        <v>155</v>
      </c>
      <c r="E154" s="115" t="s">
        <v>94</v>
      </c>
      <c r="F154" s="115" t="s">
        <v>126</v>
      </c>
      <c r="G154" s="116">
        <v>128</v>
      </c>
      <c r="H154" s="116"/>
      <c r="I154" s="137"/>
      <c r="J154" s="137"/>
      <c r="K154" s="115"/>
    </row>
    <row r="155" spans="2:18" x14ac:dyDescent="0.25">
      <c r="B155" s="4">
        <f t="shared" si="3"/>
        <v>153</v>
      </c>
      <c r="C155" s="113">
        <v>45403</v>
      </c>
      <c r="D155" s="114" t="s">
        <v>152</v>
      </c>
      <c r="E155" s="115" t="s">
        <v>94</v>
      </c>
      <c r="F155" s="115" t="s">
        <v>126</v>
      </c>
      <c r="G155" s="116">
        <v>120</v>
      </c>
      <c r="H155" s="116"/>
      <c r="I155" s="137"/>
      <c r="J155" s="137"/>
      <c r="K155" s="115"/>
      <c r="N155" s="114" t="s">
        <v>86</v>
      </c>
      <c r="O155" s="123" t="s">
        <v>87</v>
      </c>
      <c r="P155" s="123" t="s">
        <v>88</v>
      </c>
      <c r="Q155" s="124">
        <v>0</v>
      </c>
      <c r="R155" s="116">
        <v>2000</v>
      </c>
    </row>
    <row r="156" spans="2:18" x14ac:dyDescent="0.25">
      <c r="B156" s="4">
        <f t="shared" si="3"/>
        <v>154</v>
      </c>
      <c r="C156" s="113">
        <v>45403</v>
      </c>
      <c r="D156" s="114" t="s">
        <v>154</v>
      </c>
      <c r="E156" s="115" t="s">
        <v>94</v>
      </c>
      <c r="F156" s="115" t="s">
        <v>126</v>
      </c>
      <c r="G156" s="116">
        <v>111</v>
      </c>
      <c r="H156" s="116"/>
      <c r="I156" s="137"/>
      <c r="J156" s="137"/>
      <c r="K156" s="115"/>
      <c r="N156" s="114" t="s">
        <v>90</v>
      </c>
      <c r="O156" s="115" t="s">
        <v>91</v>
      </c>
      <c r="P156" s="115"/>
      <c r="Q156" s="116">
        <v>363</v>
      </c>
      <c r="R156" s="116">
        <v>0</v>
      </c>
    </row>
    <row r="157" spans="2:18" x14ac:dyDescent="0.25">
      <c r="B157" s="4">
        <f t="shared" si="3"/>
        <v>155</v>
      </c>
      <c r="C157" s="113">
        <v>45403</v>
      </c>
      <c r="D157" s="114" t="s">
        <v>128</v>
      </c>
      <c r="E157" s="115" t="s">
        <v>101</v>
      </c>
      <c r="F157" s="272" t="s">
        <v>147</v>
      </c>
      <c r="G157" s="116">
        <v>241</v>
      </c>
      <c r="H157" s="116"/>
      <c r="I157" s="137"/>
      <c r="J157" s="137"/>
      <c r="K157" s="115"/>
      <c r="N157" s="114" t="s">
        <v>93</v>
      </c>
      <c r="O157" s="115" t="s">
        <v>94</v>
      </c>
      <c r="P157" s="115" t="s">
        <v>95</v>
      </c>
      <c r="Q157" s="116">
        <v>201</v>
      </c>
      <c r="R157" s="116">
        <v>0</v>
      </c>
    </row>
    <row r="158" spans="2:18" x14ac:dyDescent="0.25">
      <c r="B158" s="4">
        <f t="shared" si="3"/>
        <v>156</v>
      </c>
      <c r="C158" s="113">
        <v>45403</v>
      </c>
      <c r="D158" s="114" t="s">
        <v>129</v>
      </c>
      <c r="E158" s="115" t="s">
        <v>101</v>
      </c>
      <c r="F158" s="115"/>
      <c r="G158" s="116">
        <v>194</v>
      </c>
      <c r="H158" s="116"/>
      <c r="I158" s="137"/>
      <c r="J158" s="137"/>
      <c r="K158" s="115"/>
      <c r="N158" s="114" t="s">
        <v>96</v>
      </c>
      <c r="O158" s="115" t="s">
        <v>94</v>
      </c>
      <c r="P158" s="115" t="s">
        <v>97</v>
      </c>
      <c r="Q158" s="116">
        <v>170</v>
      </c>
      <c r="R158" s="116">
        <v>0</v>
      </c>
    </row>
    <row r="159" spans="2:18" x14ac:dyDescent="0.25">
      <c r="B159" s="4">
        <f t="shared" si="3"/>
        <v>157</v>
      </c>
      <c r="C159" s="113">
        <v>45404</v>
      </c>
      <c r="D159" s="114" t="s">
        <v>112</v>
      </c>
      <c r="E159" s="115" t="s">
        <v>110</v>
      </c>
      <c r="F159" s="115" t="s">
        <v>113</v>
      </c>
      <c r="G159" s="116">
        <v>67</v>
      </c>
      <c r="H159" s="116"/>
      <c r="I159" s="137"/>
      <c r="J159" s="137"/>
      <c r="K159" s="115"/>
      <c r="N159" s="114" t="s">
        <v>119</v>
      </c>
      <c r="O159" s="115" t="s">
        <v>94</v>
      </c>
      <c r="P159" s="115" t="s">
        <v>131</v>
      </c>
      <c r="Q159" s="116">
        <v>170</v>
      </c>
      <c r="R159" s="116">
        <v>0</v>
      </c>
    </row>
    <row r="160" spans="2:18" x14ac:dyDescent="0.25">
      <c r="B160" s="4">
        <f t="shared" si="3"/>
        <v>158</v>
      </c>
      <c r="C160" s="113">
        <v>45404</v>
      </c>
      <c r="D160" s="114" t="s">
        <v>129</v>
      </c>
      <c r="E160" s="115" t="s">
        <v>101</v>
      </c>
      <c r="F160" s="115"/>
      <c r="G160" s="116">
        <v>586</v>
      </c>
      <c r="H160" s="116"/>
      <c r="I160" s="137"/>
      <c r="J160" s="137"/>
      <c r="K160" s="115"/>
      <c r="N160" s="114" t="s">
        <v>132</v>
      </c>
      <c r="O160" s="115" t="s">
        <v>99</v>
      </c>
      <c r="P160" s="115" t="s">
        <v>131</v>
      </c>
      <c r="Q160" s="116">
        <v>60</v>
      </c>
      <c r="R160" s="116">
        <v>0</v>
      </c>
    </row>
    <row r="161" spans="2:25" x14ac:dyDescent="0.25">
      <c r="B161" s="131">
        <f t="shared" si="3"/>
        <v>159</v>
      </c>
      <c r="C161" s="130">
        <f>C160+1</f>
        <v>45405</v>
      </c>
      <c r="D161" s="211" t="s">
        <v>90</v>
      </c>
      <c r="E161" s="212" t="str">
        <f t="shared" ref="E161:E169" si="4">VLOOKUP(D161,N:P,2,FALSE)</f>
        <v>گریدر  ۱۶g</v>
      </c>
      <c r="F161" s="212">
        <f t="shared" ref="F161:F173" si="5">VLOOKUP(D161,N:P,3,FALSE)</f>
        <v>0</v>
      </c>
      <c r="G161" s="213">
        <v>314</v>
      </c>
      <c r="H161" s="116"/>
      <c r="I161" s="137"/>
      <c r="J161" s="137"/>
      <c r="K161" s="115"/>
      <c r="N161" s="211" t="s">
        <v>133</v>
      </c>
      <c r="O161" s="201" t="s">
        <v>110</v>
      </c>
      <c r="P161" s="201" t="s">
        <v>131</v>
      </c>
      <c r="Q161" s="116"/>
      <c r="R161" s="116"/>
    </row>
    <row r="162" spans="2:25" x14ac:dyDescent="0.25">
      <c r="B162" s="131">
        <f t="shared" si="3"/>
        <v>160</v>
      </c>
      <c r="C162" s="130">
        <v>45405</v>
      </c>
      <c r="D162" s="211" t="s">
        <v>133</v>
      </c>
      <c r="E162" s="212" t="str">
        <f t="shared" si="4"/>
        <v>غلطک</v>
      </c>
      <c r="F162" s="212" t="str">
        <f t="shared" si="5"/>
        <v>-</v>
      </c>
      <c r="G162" s="213">
        <v>135</v>
      </c>
      <c r="H162" s="116"/>
      <c r="I162" s="137"/>
      <c r="J162" s="137"/>
      <c r="K162" s="115"/>
      <c r="N162" s="114"/>
      <c r="O162" s="115"/>
      <c r="P162" s="115"/>
      <c r="Q162" s="116"/>
      <c r="R162" s="116"/>
    </row>
    <row r="163" spans="2:25" x14ac:dyDescent="0.25">
      <c r="B163" s="131">
        <f t="shared" si="3"/>
        <v>161</v>
      </c>
      <c r="C163" s="130">
        <v>45405</v>
      </c>
      <c r="D163" s="211" t="s">
        <v>93</v>
      </c>
      <c r="E163" s="212" t="str">
        <f t="shared" si="4"/>
        <v>کامیون کمپرسی</v>
      </c>
      <c r="F163" s="212" t="str">
        <f t="shared" si="5"/>
        <v>اقلیمی</v>
      </c>
      <c r="G163" s="213">
        <v>200</v>
      </c>
      <c r="H163" s="116"/>
      <c r="I163" s="137"/>
      <c r="J163" s="137"/>
      <c r="K163" s="115"/>
      <c r="N163" s="114"/>
      <c r="O163" s="115"/>
      <c r="P163" s="115"/>
      <c r="Q163" s="116"/>
      <c r="R163" s="116"/>
    </row>
    <row r="164" spans="2:25" x14ac:dyDescent="0.25">
      <c r="B164" s="131">
        <f t="shared" si="3"/>
        <v>162</v>
      </c>
      <c r="C164" s="130">
        <v>45405</v>
      </c>
      <c r="D164" s="211" t="s">
        <v>96</v>
      </c>
      <c r="E164" s="212" t="str">
        <f t="shared" si="4"/>
        <v>کامیون کمپرسی</v>
      </c>
      <c r="F164" s="212" t="str">
        <f t="shared" si="5"/>
        <v>یحیی زاده</v>
      </c>
      <c r="G164" s="213">
        <v>117</v>
      </c>
      <c r="H164" s="116"/>
      <c r="I164" s="137"/>
      <c r="J164" s="137"/>
      <c r="K164" s="115"/>
      <c r="N164" s="114"/>
      <c r="O164" s="115"/>
      <c r="P164" s="115"/>
      <c r="Q164" s="116"/>
      <c r="R164" s="116"/>
    </row>
    <row r="165" spans="2:25" x14ac:dyDescent="0.25">
      <c r="B165" s="131">
        <f t="shared" si="3"/>
        <v>163</v>
      </c>
      <c r="C165" s="130">
        <v>45405</v>
      </c>
      <c r="D165" s="211" t="s">
        <v>116</v>
      </c>
      <c r="E165" s="212" t="str">
        <f t="shared" si="4"/>
        <v>تانکر سوخت بنز</v>
      </c>
      <c r="F165" s="212" t="str">
        <f t="shared" si="5"/>
        <v>سید علی حسینی</v>
      </c>
      <c r="G165" s="213">
        <v>15</v>
      </c>
      <c r="H165" s="116"/>
      <c r="I165" s="137"/>
      <c r="J165" s="137"/>
      <c r="K165" s="115"/>
      <c r="N165" s="114"/>
      <c r="O165" s="115"/>
      <c r="P165" s="115"/>
      <c r="Q165" s="116"/>
      <c r="R165" s="116"/>
    </row>
    <row r="166" spans="2:25" x14ac:dyDescent="0.25">
      <c r="B166" s="131">
        <f t="shared" si="3"/>
        <v>164</v>
      </c>
      <c r="C166" s="130">
        <v>45405</v>
      </c>
      <c r="D166" s="211" t="s">
        <v>98</v>
      </c>
      <c r="E166" s="212" t="str">
        <f t="shared" si="4"/>
        <v>تانکر ابپاش بنز</v>
      </c>
      <c r="F166" s="212" t="str">
        <f t="shared" si="5"/>
        <v>-</v>
      </c>
      <c r="G166" s="213">
        <v>71</v>
      </c>
      <c r="H166" s="116"/>
      <c r="I166" s="137"/>
      <c r="J166" s="137"/>
      <c r="K166" s="115"/>
      <c r="N166" s="114"/>
      <c r="O166" s="115"/>
      <c r="P166" s="115"/>
      <c r="Q166" s="116"/>
      <c r="R166" s="116"/>
    </row>
    <row r="167" spans="2:25" x14ac:dyDescent="0.25">
      <c r="B167" s="131">
        <f t="shared" si="3"/>
        <v>165</v>
      </c>
      <c r="C167" s="130">
        <v>45405</v>
      </c>
      <c r="D167" s="211" t="s">
        <v>100</v>
      </c>
      <c r="E167" s="212" t="str">
        <f t="shared" si="4"/>
        <v>بلدوزر</v>
      </c>
      <c r="F167" s="212" t="str">
        <f t="shared" si="5"/>
        <v>اسماعیلی</v>
      </c>
      <c r="G167" s="213">
        <v>217</v>
      </c>
      <c r="H167" s="116"/>
      <c r="I167" s="137"/>
      <c r="J167" s="137"/>
      <c r="K167" s="115"/>
      <c r="N167" s="114"/>
      <c r="O167" s="115"/>
      <c r="P167" s="115"/>
      <c r="Q167" s="116"/>
      <c r="R167" s="116"/>
    </row>
    <row r="168" spans="2:25" x14ac:dyDescent="0.25">
      <c r="B168" s="131">
        <f t="shared" si="3"/>
        <v>166</v>
      </c>
      <c r="C168" s="130">
        <v>45405</v>
      </c>
      <c r="D168" s="211" t="s">
        <v>103</v>
      </c>
      <c r="E168" s="212" t="str">
        <f t="shared" si="4"/>
        <v>بلدوزر</v>
      </c>
      <c r="F168" s="212" t="str">
        <f t="shared" si="5"/>
        <v>حسن پور</v>
      </c>
      <c r="G168" s="213">
        <v>593</v>
      </c>
      <c r="H168" s="116"/>
      <c r="I168" s="137"/>
      <c r="J168" s="137"/>
      <c r="K168" s="115"/>
      <c r="N168" s="114"/>
      <c r="O168" s="115"/>
      <c r="P168" s="115"/>
      <c r="Q168" s="116"/>
      <c r="R168" s="116"/>
    </row>
    <row r="169" spans="2:25" x14ac:dyDescent="0.25">
      <c r="B169" s="131">
        <f t="shared" si="3"/>
        <v>167</v>
      </c>
      <c r="C169" s="130">
        <v>45405</v>
      </c>
      <c r="D169" s="211" t="s">
        <v>105</v>
      </c>
      <c r="E169" s="212" t="str">
        <f t="shared" si="4"/>
        <v>لودر</v>
      </c>
      <c r="F169" s="212" t="str">
        <f t="shared" si="5"/>
        <v>محمدی</v>
      </c>
      <c r="G169" s="213">
        <v>180</v>
      </c>
      <c r="H169" s="116"/>
      <c r="I169" s="137"/>
      <c r="J169" s="137"/>
      <c r="K169" s="115"/>
      <c r="N169" s="114"/>
      <c r="O169" s="115"/>
      <c r="P169" s="115"/>
      <c r="Q169" s="116"/>
      <c r="R169" s="116"/>
    </row>
    <row r="170" spans="2:25" x14ac:dyDescent="0.25">
      <c r="B170" s="131">
        <f t="shared" si="3"/>
        <v>168</v>
      </c>
      <c r="C170" s="130">
        <v>45405</v>
      </c>
      <c r="D170" s="211" t="s">
        <v>151</v>
      </c>
      <c r="E170" s="212" t="str">
        <f>VLOOKUP(D170,Z$4:AB1382,2,FALSE)</f>
        <v>لودر ZL50</v>
      </c>
      <c r="F170" s="212" t="e">
        <f t="shared" si="5"/>
        <v>#N/A</v>
      </c>
      <c r="G170" s="213">
        <v>200</v>
      </c>
      <c r="H170" s="116"/>
      <c r="I170" s="137"/>
      <c r="J170" s="137"/>
      <c r="K170" s="115"/>
      <c r="N170" s="114"/>
      <c r="O170" s="115"/>
      <c r="P170" s="115"/>
      <c r="Q170" s="116"/>
      <c r="R170" s="116"/>
    </row>
    <row r="171" spans="2:25" x14ac:dyDescent="0.25">
      <c r="B171" s="131">
        <f t="shared" si="3"/>
        <v>169</v>
      </c>
      <c r="C171" s="130">
        <v>45405</v>
      </c>
      <c r="D171" s="211" t="s">
        <v>155</v>
      </c>
      <c r="E171" s="212" t="str">
        <f>VLOOKUP(D171,N:P,2,FALSE)</f>
        <v>کامیون کمپرسی</v>
      </c>
      <c r="F171" s="212" t="str">
        <f t="shared" si="5"/>
        <v>میرزایی</v>
      </c>
      <c r="G171" s="213">
        <v>249</v>
      </c>
      <c r="H171" s="116"/>
      <c r="I171" s="137"/>
      <c r="J171" s="137"/>
      <c r="K171" s="115"/>
      <c r="N171" s="114"/>
      <c r="O171" s="115"/>
      <c r="P171" s="115"/>
      <c r="Q171" s="116"/>
      <c r="R171" s="116"/>
    </row>
    <row r="172" spans="2:25" x14ac:dyDescent="0.25">
      <c r="B172" s="131">
        <f t="shared" si="3"/>
        <v>170</v>
      </c>
      <c r="C172" s="130">
        <v>45405</v>
      </c>
      <c r="D172" s="211" t="s">
        <v>129</v>
      </c>
      <c r="E172" s="212" t="str">
        <f>VLOOKUP(D172,N:P,2,FALSE)</f>
        <v>بلدوزر</v>
      </c>
      <c r="F172" s="212" t="str">
        <f t="shared" si="5"/>
        <v>رجب زاده</v>
      </c>
      <c r="G172" s="213">
        <v>147</v>
      </c>
      <c r="H172" s="116"/>
      <c r="I172" s="137"/>
      <c r="J172" s="137"/>
      <c r="K172" s="115"/>
      <c r="N172" s="114"/>
      <c r="O172" s="115"/>
      <c r="P172" s="115"/>
      <c r="Q172" s="116"/>
      <c r="R172" s="116"/>
    </row>
    <row r="173" spans="2:25" x14ac:dyDescent="0.25">
      <c r="B173" s="131">
        <f t="shared" si="3"/>
        <v>171</v>
      </c>
      <c r="C173" s="130">
        <v>45405</v>
      </c>
      <c r="D173" s="211" t="s">
        <v>160</v>
      </c>
      <c r="E173" s="212" t="str">
        <f>VLOOKUP(D173,Z$4:AB1385,2,FALSE)</f>
        <v>بیل مکانیکی</v>
      </c>
      <c r="F173" s="212" t="e">
        <f t="shared" si="5"/>
        <v>#N/A</v>
      </c>
      <c r="G173" s="213">
        <v>227</v>
      </c>
      <c r="H173" s="116"/>
      <c r="I173" s="137"/>
      <c r="J173" s="137"/>
      <c r="K173" s="115"/>
      <c r="N173" s="114"/>
      <c r="O173" s="115"/>
      <c r="P173" s="115"/>
      <c r="Q173" s="116"/>
      <c r="R173" s="116"/>
    </row>
    <row r="174" spans="2:25" x14ac:dyDescent="0.25">
      <c r="B174" s="4">
        <f t="shared" si="3"/>
        <v>172</v>
      </c>
      <c r="C174" s="113">
        <v>45407</v>
      </c>
      <c r="D174" s="114" t="s">
        <v>90</v>
      </c>
      <c r="E174" s="115" t="s">
        <v>91</v>
      </c>
      <c r="F174" s="115" t="s">
        <v>108</v>
      </c>
      <c r="G174" s="116">
        <v>162</v>
      </c>
      <c r="H174" s="116"/>
      <c r="I174" s="137"/>
      <c r="J174" s="137"/>
      <c r="K174" s="115"/>
      <c r="N174" s="114" t="s">
        <v>98</v>
      </c>
      <c r="O174" s="115" t="s">
        <v>99</v>
      </c>
      <c r="P174" s="115" t="s">
        <v>131</v>
      </c>
      <c r="Q174" s="116">
        <v>60</v>
      </c>
      <c r="R174" s="116">
        <v>0</v>
      </c>
    </row>
    <row r="175" spans="2:25" x14ac:dyDescent="0.25">
      <c r="B175" s="4">
        <f t="shared" si="3"/>
        <v>173</v>
      </c>
      <c r="C175" s="113">
        <v>45407</v>
      </c>
      <c r="D175" s="114" t="s">
        <v>100</v>
      </c>
      <c r="E175" s="115" t="s">
        <v>101</v>
      </c>
      <c r="F175" s="115" t="s">
        <v>102</v>
      </c>
      <c r="G175" s="116">
        <v>223</v>
      </c>
      <c r="H175" s="116"/>
      <c r="I175" s="137"/>
      <c r="J175" s="137"/>
      <c r="K175" s="115"/>
      <c r="N175" s="114" t="s">
        <v>116</v>
      </c>
      <c r="O175" s="115" t="s">
        <v>117</v>
      </c>
      <c r="P175" s="115" t="s">
        <v>118</v>
      </c>
      <c r="Q175" s="116">
        <v>0</v>
      </c>
      <c r="R175" s="116">
        <v>1000</v>
      </c>
    </row>
    <row r="176" spans="2:25" x14ac:dyDescent="0.25">
      <c r="B176" s="4">
        <f t="shared" si="3"/>
        <v>174</v>
      </c>
      <c r="C176" s="113">
        <v>45407</v>
      </c>
      <c r="D176" s="114" t="s">
        <v>103</v>
      </c>
      <c r="E176" s="115" t="s">
        <v>101</v>
      </c>
      <c r="F176" s="115"/>
      <c r="G176" s="116">
        <v>430</v>
      </c>
      <c r="H176" s="116"/>
      <c r="I176" s="137"/>
      <c r="J176" s="137"/>
      <c r="K176" s="115"/>
      <c r="N176" s="114" t="s">
        <v>121</v>
      </c>
      <c r="O176" s="115" t="s">
        <v>110</v>
      </c>
      <c r="P176" s="115" t="s">
        <v>111</v>
      </c>
      <c r="Q176" s="116">
        <v>61</v>
      </c>
      <c r="R176" s="116">
        <v>0</v>
      </c>
      <c r="T176" s="113"/>
      <c r="U176" s="114"/>
      <c r="V176" s="115"/>
      <c r="W176" s="115"/>
      <c r="X176" s="116"/>
      <c r="Y176" s="126"/>
    </row>
    <row r="177" spans="2:43" x14ac:dyDescent="0.25">
      <c r="B177" s="4">
        <f t="shared" si="3"/>
        <v>175</v>
      </c>
      <c r="C177" s="113">
        <v>45407</v>
      </c>
      <c r="D177" s="114" t="s">
        <v>105</v>
      </c>
      <c r="E177" s="115" t="s">
        <v>106</v>
      </c>
      <c r="F177" s="115" t="s">
        <v>107</v>
      </c>
      <c r="G177" s="116">
        <v>120</v>
      </c>
      <c r="H177" s="116"/>
      <c r="I177" s="137"/>
      <c r="J177" s="137"/>
      <c r="K177" s="115"/>
      <c r="N177" s="114" t="s">
        <v>109</v>
      </c>
      <c r="O177" s="115" t="s">
        <v>110</v>
      </c>
      <c r="P177" s="115" t="s">
        <v>134</v>
      </c>
      <c r="Q177" s="116">
        <v>61</v>
      </c>
      <c r="R177" s="116">
        <v>0</v>
      </c>
      <c r="T177" s="113"/>
      <c r="U177" s="114"/>
      <c r="V177" s="115"/>
      <c r="W177" s="115"/>
      <c r="X177" s="116"/>
      <c r="Y177" s="126"/>
    </row>
    <row r="178" spans="2:43" x14ac:dyDescent="0.25">
      <c r="B178" s="4">
        <f t="shared" si="3"/>
        <v>176</v>
      </c>
      <c r="C178" s="113">
        <v>45407</v>
      </c>
      <c r="D178" s="114" t="s">
        <v>275</v>
      </c>
      <c r="E178" s="115" t="s">
        <v>106</v>
      </c>
      <c r="F178" s="115" t="s">
        <v>126</v>
      </c>
      <c r="G178" s="116">
        <v>150</v>
      </c>
      <c r="H178" s="116"/>
      <c r="I178" s="137"/>
      <c r="J178" s="137"/>
      <c r="K178" s="115"/>
      <c r="N178" s="114" t="s">
        <v>112</v>
      </c>
      <c r="O178" s="115" t="s">
        <v>110</v>
      </c>
      <c r="P178" s="115" t="s">
        <v>113</v>
      </c>
      <c r="Q178" s="116">
        <v>62</v>
      </c>
      <c r="R178" s="116">
        <v>0</v>
      </c>
      <c r="T178" s="113"/>
      <c r="U178" s="114"/>
      <c r="V178" s="115"/>
      <c r="W178" s="115"/>
      <c r="X178" s="116"/>
      <c r="Y178" s="126"/>
    </row>
    <row r="179" spans="2:43" x14ac:dyDescent="0.25">
      <c r="B179" s="4">
        <f t="shared" si="3"/>
        <v>177</v>
      </c>
      <c r="C179" s="113">
        <v>45407</v>
      </c>
      <c r="D179" s="114" t="s">
        <v>128</v>
      </c>
      <c r="E179" s="115" t="s">
        <v>101</v>
      </c>
      <c r="F179" s="115" t="s">
        <v>147</v>
      </c>
      <c r="G179" s="116">
        <v>267</v>
      </c>
      <c r="H179" s="116"/>
      <c r="I179" s="137"/>
      <c r="J179" s="137"/>
      <c r="K179" s="115"/>
      <c r="N179" s="114" t="s">
        <v>122</v>
      </c>
      <c r="O179" s="115" t="s">
        <v>135</v>
      </c>
      <c r="P179" s="115" t="s">
        <v>134</v>
      </c>
      <c r="Q179" s="116">
        <v>186</v>
      </c>
      <c r="R179" s="116">
        <v>0</v>
      </c>
      <c r="S179" s="128"/>
    </row>
    <row r="180" spans="2:43" x14ac:dyDescent="0.25">
      <c r="B180" s="4">
        <f t="shared" si="3"/>
        <v>178</v>
      </c>
      <c r="C180" s="113">
        <v>45407</v>
      </c>
      <c r="D180" s="114" t="s">
        <v>129</v>
      </c>
      <c r="E180" s="115" t="s">
        <v>101</v>
      </c>
      <c r="F180" s="115" t="s">
        <v>136</v>
      </c>
      <c r="G180" s="116">
        <v>257</v>
      </c>
      <c r="H180" s="116"/>
      <c r="I180" s="137"/>
      <c r="J180" s="137"/>
      <c r="K180" s="115"/>
      <c r="N180" s="114" t="s">
        <v>124</v>
      </c>
      <c r="O180" s="115" t="s">
        <v>125</v>
      </c>
      <c r="P180" s="115" t="s">
        <v>134</v>
      </c>
      <c r="Q180" s="116">
        <v>136</v>
      </c>
      <c r="R180" s="116">
        <v>0</v>
      </c>
      <c r="S180" s="128"/>
    </row>
    <row r="181" spans="2:43" x14ac:dyDescent="0.25">
      <c r="B181" s="4">
        <f t="shared" si="3"/>
        <v>179</v>
      </c>
      <c r="C181" s="113">
        <v>45407</v>
      </c>
      <c r="D181" s="114" t="s">
        <v>160</v>
      </c>
      <c r="E181" s="115" t="s">
        <v>140</v>
      </c>
      <c r="F181" s="115" t="s">
        <v>153</v>
      </c>
      <c r="G181" s="116">
        <v>180</v>
      </c>
      <c r="H181" s="116"/>
      <c r="I181" s="137"/>
      <c r="J181" s="137"/>
      <c r="K181" s="115"/>
      <c r="N181" s="114" t="s">
        <v>129</v>
      </c>
      <c r="O181" s="115" t="s">
        <v>101</v>
      </c>
      <c r="P181" s="115" t="s">
        <v>136</v>
      </c>
      <c r="Q181" s="116">
        <v>260</v>
      </c>
      <c r="R181" s="116">
        <v>0</v>
      </c>
    </row>
    <row r="182" spans="2:43" x14ac:dyDescent="0.25">
      <c r="B182" s="4">
        <f t="shared" si="3"/>
        <v>180</v>
      </c>
      <c r="C182" s="113">
        <v>45409</v>
      </c>
      <c r="D182" s="114" t="s">
        <v>90</v>
      </c>
      <c r="E182" s="115" t="s">
        <v>91</v>
      </c>
      <c r="F182" s="115" t="s">
        <v>108</v>
      </c>
      <c r="G182" s="116">
        <v>223</v>
      </c>
      <c r="H182" s="116"/>
      <c r="I182" s="137"/>
      <c r="J182" s="137"/>
      <c r="K182" s="115"/>
      <c r="N182" s="114" t="s">
        <v>128</v>
      </c>
      <c r="O182" s="115" t="s">
        <v>101</v>
      </c>
      <c r="P182" s="115" t="s">
        <v>147</v>
      </c>
      <c r="Q182" s="116">
        <v>260</v>
      </c>
      <c r="R182" s="116">
        <v>0</v>
      </c>
    </row>
    <row r="183" spans="2:43" x14ac:dyDescent="0.25">
      <c r="B183" s="4">
        <f t="shared" si="3"/>
        <v>181</v>
      </c>
      <c r="C183" s="113">
        <v>45409</v>
      </c>
      <c r="D183" s="114" t="s">
        <v>112</v>
      </c>
      <c r="E183" s="115" t="s">
        <v>110</v>
      </c>
      <c r="F183" s="115" t="s">
        <v>113</v>
      </c>
      <c r="G183" s="116">
        <v>188</v>
      </c>
      <c r="H183" s="116"/>
      <c r="I183" s="137"/>
      <c r="J183" s="137"/>
      <c r="K183" s="115"/>
      <c r="N183" s="114" t="s">
        <v>156</v>
      </c>
      <c r="O183" s="115" t="s">
        <v>101</v>
      </c>
      <c r="P183" s="115" t="s">
        <v>147</v>
      </c>
      <c r="Q183" s="116">
        <v>260</v>
      </c>
      <c r="R183" s="116">
        <v>0</v>
      </c>
    </row>
    <row r="184" spans="2:43" x14ac:dyDescent="0.25">
      <c r="B184" s="4">
        <f t="shared" si="3"/>
        <v>182</v>
      </c>
      <c r="C184" s="113">
        <v>45409</v>
      </c>
      <c r="D184" s="114" t="s">
        <v>93</v>
      </c>
      <c r="E184" s="115" t="s">
        <v>94</v>
      </c>
      <c r="F184" s="115" t="s">
        <v>95</v>
      </c>
      <c r="G184" s="116">
        <v>231</v>
      </c>
      <c r="H184" s="116"/>
      <c r="I184" s="137"/>
      <c r="J184" s="137"/>
      <c r="K184" s="115"/>
      <c r="N184" s="114" t="s">
        <v>103</v>
      </c>
      <c r="O184" s="115" t="s">
        <v>101</v>
      </c>
      <c r="P184" s="115" t="s">
        <v>150</v>
      </c>
      <c r="Q184" s="116">
        <v>260</v>
      </c>
      <c r="R184" s="116">
        <v>0</v>
      </c>
    </row>
    <row r="185" spans="2:43" x14ac:dyDescent="0.25">
      <c r="B185" s="4">
        <f t="shared" si="3"/>
        <v>183</v>
      </c>
      <c r="C185" s="113">
        <v>45409</v>
      </c>
      <c r="D185" s="114" t="s">
        <v>96</v>
      </c>
      <c r="E185" s="115" t="s">
        <v>94</v>
      </c>
      <c r="F185" s="115" t="s">
        <v>97</v>
      </c>
      <c r="G185" s="116">
        <v>251</v>
      </c>
      <c r="H185" s="116"/>
      <c r="I185" s="137"/>
      <c r="J185" s="137"/>
      <c r="K185" s="115"/>
      <c r="N185" s="114" t="s">
        <v>105</v>
      </c>
      <c r="O185" s="115" t="s">
        <v>106</v>
      </c>
      <c r="P185" s="115" t="s">
        <v>107</v>
      </c>
      <c r="Q185" s="116">
        <v>112</v>
      </c>
      <c r="R185" s="116">
        <v>0</v>
      </c>
    </row>
    <row r="186" spans="2:43" ht="34.5" x14ac:dyDescent="0.25">
      <c r="B186" s="4">
        <f t="shared" si="3"/>
        <v>184</v>
      </c>
      <c r="C186" s="113">
        <v>45409</v>
      </c>
      <c r="D186" s="114" t="s">
        <v>119</v>
      </c>
      <c r="E186" s="115" t="s">
        <v>94</v>
      </c>
      <c r="F186" s="115" t="s">
        <v>131</v>
      </c>
      <c r="G186" s="116">
        <v>242</v>
      </c>
      <c r="H186" s="116"/>
      <c r="I186" s="137"/>
      <c r="J186" s="137"/>
      <c r="K186" s="115"/>
      <c r="N186" s="114" t="s">
        <v>137</v>
      </c>
      <c r="O186" s="115" t="s">
        <v>106</v>
      </c>
      <c r="P186" s="115" t="s">
        <v>65</v>
      </c>
      <c r="Q186" s="116">
        <v>112</v>
      </c>
      <c r="R186" s="116">
        <v>0</v>
      </c>
      <c r="AE186" s="309"/>
      <c r="AF186" s="309"/>
      <c r="AG186" s="310"/>
      <c r="AH186" s="310"/>
      <c r="AI186" s="310"/>
      <c r="AJ186" s="309"/>
      <c r="AK186" s="309"/>
      <c r="AL186" s="309"/>
      <c r="AM186" s="309"/>
      <c r="AN186" s="309"/>
      <c r="AO186" s="309"/>
      <c r="AP186" s="309"/>
      <c r="AQ186" s="309"/>
    </row>
    <row r="187" spans="2:43" ht="34.5" x14ac:dyDescent="0.25">
      <c r="B187" s="4">
        <f t="shared" si="3"/>
        <v>185</v>
      </c>
      <c r="C187" s="113">
        <v>45409</v>
      </c>
      <c r="D187" s="114" t="s">
        <v>100</v>
      </c>
      <c r="E187" s="115" t="s">
        <v>101</v>
      </c>
      <c r="F187" s="115" t="s">
        <v>102</v>
      </c>
      <c r="G187" s="116">
        <v>305</v>
      </c>
      <c r="H187" s="116"/>
      <c r="I187" s="137"/>
      <c r="J187" s="137"/>
      <c r="K187" s="115"/>
      <c r="N187" s="114" t="s">
        <v>161</v>
      </c>
      <c r="O187" s="115" t="s">
        <v>106</v>
      </c>
      <c r="P187" s="115" t="s">
        <v>64</v>
      </c>
      <c r="Q187" s="116">
        <v>112</v>
      </c>
      <c r="R187" s="116">
        <v>0</v>
      </c>
      <c r="AE187" s="309"/>
      <c r="AF187" s="309"/>
      <c r="AG187" s="310"/>
      <c r="AH187" s="310"/>
      <c r="AI187" s="310"/>
      <c r="AJ187" s="309"/>
      <c r="AK187" s="309"/>
      <c r="AL187" s="309"/>
      <c r="AM187" s="309"/>
      <c r="AN187" s="309"/>
      <c r="AO187" s="309"/>
      <c r="AP187" s="309"/>
      <c r="AQ187" s="309"/>
    </row>
    <row r="188" spans="2:43" ht="34.5" x14ac:dyDescent="0.25">
      <c r="B188" s="4">
        <f t="shared" si="3"/>
        <v>186</v>
      </c>
      <c r="C188" s="113">
        <v>45409</v>
      </c>
      <c r="D188" s="114" t="s">
        <v>103</v>
      </c>
      <c r="E188" s="115" t="s">
        <v>101</v>
      </c>
      <c r="F188" s="115"/>
      <c r="G188" s="116">
        <v>500</v>
      </c>
      <c r="H188" s="116"/>
      <c r="I188" s="137"/>
      <c r="J188" s="137"/>
      <c r="K188" s="115"/>
      <c r="N188" s="114" t="s">
        <v>142</v>
      </c>
      <c r="O188" s="115" t="s">
        <v>140</v>
      </c>
      <c r="P188" s="115" t="s">
        <v>153</v>
      </c>
      <c r="Q188" s="116">
        <v>180</v>
      </c>
      <c r="R188" s="116">
        <v>0</v>
      </c>
      <c r="AE188" s="309"/>
      <c r="AF188" s="309"/>
      <c r="AG188" s="310"/>
      <c r="AH188" s="310"/>
      <c r="AI188" s="310"/>
      <c r="AJ188" s="309"/>
      <c r="AK188" s="309"/>
      <c r="AL188" s="309"/>
      <c r="AM188" s="309"/>
      <c r="AN188" s="309"/>
      <c r="AO188" s="309"/>
      <c r="AP188" s="309"/>
      <c r="AQ188" s="309"/>
    </row>
    <row r="189" spans="2:43" ht="34.5" x14ac:dyDescent="0.25">
      <c r="B189" s="4">
        <f t="shared" si="3"/>
        <v>187</v>
      </c>
      <c r="C189" s="113">
        <v>45409</v>
      </c>
      <c r="D189" s="114" t="s">
        <v>105</v>
      </c>
      <c r="E189" s="115" t="s">
        <v>106</v>
      </c>
      <c r="F189" s="115" t="s">
        <v>107</v>
      </c>
      <c r="G189" s="116">
        <v>145</v>
      </c>
      <c r="H189" s="116"/>
      <c r="I189" s="137"/>
      <c r="J189" s="137"/>
      <c r="K189" s="115"/>
      <c r="N189" s="114" t="s">
        <v>165</v>
      </c>
      <c r="O189" s="115" t="s">
        <v>140</v>
      </c>
      <c r="P189" s="115" t="s">
        <v>66</v>
      </c>
      <c r="Q189" s="116">
        <v>180</v>
      </c>
      <c r="R189" s="116">
        <v>0</v>
      </c>
      <c r="AE189" s="309"/>
      <c r="AF189" s="309"/>
      <c r="AG189" s="310"/>
      <c r="AH189" s="310"/>
      <c r="AI189" s="310"/>
      <c r="AJ189" s="309"/>
      <c r="AK189" s="309"/>
      <c r="AL189" s="309"/>
      <c r="AM189" s="309"/>
      <c r="AN189" s="309"/>
      <c r="AO189" s="309"/>
      <c r="AP189" s="309"/>
      <c r="AQ189" s="309"/>
    </row>
    <row r="190" spans="2:43" ht="34.5" x14ac:dyDescent="0.25">
      <c r="B190" s="4">
        <f t="shared" si="3"/>
        <v>188</v>
      </c>
      <c r="C190" s="113">
        <v>45409</v>
      </c>
      <c r="D190" s="114" t="s">
        <v>151</v>
      </c>
      <c r="E190" s="115" t="s">
        <v>106</v>
      </c>
      <c r="F190" s="115" t="s">
        <v>65</v>
      </c>
      <c r="G190" s="116">
        <v>66</v>
      </c>
      <c r="H190" s="116"/>
      <c r="I190" s="137"/>
      <c r="J190" s="137"/>
      <c r="K190" s="115"/>
      <c r="N190" s="114" t="s">
        <v>169</v>
      </c>
      <c r="O190" s="115" t="s">
        <v>140</v>
      </c>
      <c r="P190" s="115" t="s">
        <v>2</v>
      </c>
      <c r="Q190" s="116">
        <v>180</v>
      </c>
      <c r="R190" s="116">
        <v>0</v>
      </c>
      <c r="AE190" s="309"/>
      <c r="AF190" s="309"/>
      <c r="AG190" s="310"/>
      <c r="AH190" s="310"/>
      <c r="AI190" s="310"/>
      <c r="AJ190" s="309"/>
      <c r="AK190" s="309"/>
      <c r="AL190" s="309"/>
      <c r="AM190" s="309"/>
      <c r="AN190" s="309"/>
      <c r="AO190" s="309"/>
      <c r="AP190" s="309"/>
      <c r="AQ190" s="309"/>
    </row>
    <row r="191" spans="2:43" ht="34.5" x14ac:dyDescent="0.25">
      <c r="B191" s="4">
        <f t="shared" si="3"/>
        <v>189</v>
      </c>
      <c r="C191" s="113">
        <v>45409</v>
      </c>
      <c r="D191" s="114" t="s">
        <v>155</v>
      </c>
      <c r="E191" s="115" t="s">
        <v>94</v>
      </c>
      <c r="F191" s="115" t="s">
        <v>65</v>
      </c>
      <c r="G191" s="116">
        <v>223</v>
      </c>
      <c r="H191" s="116"/>
      <c r="I191" s="137"/>
      <c r="J191" s="137"/>
      <c r="K191" s="115"/>
      <c r="N191" s="114" t="s">
        <v>172</v>
      </c>
      <c r="O191" s="115" t="s">
        <v>94</v>
      </c>
      <c r="P191" s="115" t="s">
        <v>2</v>
      </c>
      <c r="Q191" s="116">
        <v>201</v>
      </c>
      <c r="R191" s="116">
        <v>0</v>
      </c>
      <c r="AE191" s="309"/>
      <c r="AF191" s="309"/>
      <c r="AG191" s="310"/>
      <c r="AH191" s="310"/>
      <c r="AI191" s="310"/>
      <c r="AJ191" s="309"/>
      <c r="AK191" s="309"/>
      <c r="AL191" s="309"/>
      <c r="AM191" s="309"/>
      <c r="AN191" s="309"/>
      <c r="AO191" s="309"/>
      <c r="AP191" s="309"/>
      <c r="AQ191" s="309"/>
    </row>
    <row r="192" spans="2:43" ht="34.5" x14ac:dyDescent="0.25">
      <c r="B192" s="4">
        <f t="shared" si="3"/>
        <v>190</v>
      </c>
      <c r="C192" s="113">
        <v>45409</v>
      </c>
      <c r="D192" s="114" t="s">
        <v>152</v>
      </c>
      <c r="E192" s="115" t="s">
        <v>94</v>
      </c>
      <c r="F192" s="115" t="s">
        <v>65</v>
      </c>
      <c r="G192" s="116">
        <v>155</v>
      </c>
      <c r="H192" s="116"/>
      <c r="I192" s="137"/>
      <c r="J192" s="137"/>
      <c r="K192" s="115"/>
      <c r="N192" s="114" t="s">
        <v>172</v>
      </c>
      <c r="O192" s="115" t="s">
        <v>94</v>
      </c>
      <c r="P192" s="115" t="s">
        <v>2</v>
      </c>
      <c r="Q192" s="116">
        <v>170</v>
      </c>
      <c r="R192" s="116">
        <v>0</v>
      </c>
      <c r="AE192" s="309"/>
      <c r="AF192" s="309"/>
      <c r="AG192" s="310"/>
      <c r="AH192" s="310"/>
      <c r="AI192" s="310"/>
      <c r="AJ192" s="309"/>
      <c r="AK192" s="309"/>
      <c r="AL192" s="309"/>
      <c r="AM192" s="309"/>
      <c r="AN192" s="309"/>
      <c r="AO192" s="309"/>
      <c r="AP192" s="309"/>
      <c r="AQ192" s="309"/>
    </row>
    <row r="193" spans="2:18" x14ac:dyDescent="0.25">
      <c r="B193" s="4">
        <f t="shared" si="3"/>
        <v>191</v>
      </c>
      <c r="C193" s="113">
        <v>45409</v>
      </c>
      <c r="D193" s="114" t="s">
        <v>154</v>
      </c>
      <c r="E193" s="115" t="s">
        <v>94</v>
      </c>
      <c r="F193" s="115" t="s">
        <v>65</v>
      </c>
      <c r="G193" s="116">
        <v>195</v>
      </c>
      <c r="H193" s="116"/>
      <c r="I193" s="137"/>
      <c r="J193" s="137"/>
      <c r="K193" s="115"/>
      <c r="N193" s="114" t="s">
        <v>172</v>
      </c>
      <c r="O193" s="115" t="s">
        <v>94</v>
      </c>
      <c r="P193" s="115" t="s">
        <v>2</v>
      </c>
      <c r="Q193" s="116">
        <v>170</v>
      </c>
      <c r="R193" s="116">
        <v>0</v>
      </c>
    </row>
    <row r="194" spans="2:18" x14ac:dyDescent="0.25">
      <c r="B194" s="4">
        <f t="shared" si="3"/>
        <v>192</v>
      </c>
      <c r="C194" s="113">
        <v>45409</v>
      </c>
      <c r="D194" s="114" t="s">
        <v>128</v>
      </c>
      <c r="E194" s="115" t="s">
        <v>101</v>
      </c>
      <c r="F194" s="115" t="s">
        <v>147</v>
      </c>
      <c r="G194" s="116">
        <v>317</v>
      </c>
      <c r="H194" s="116"/>
      <c r="I194" s="137"/>
      <c r="J194" s="137"/>
      <c r="K194" s="115"/>
      <c r="N194" s="114" t="s">
        <v>155</v>
      </c>
      <c r="O194" s="115" t="s">
        <v>94</v>
      </c>
      <c r="P194" s="115" t="s">
        <v>65</v>
      </c>
      <c r="Q194" s="116">
        <v>201</v>
      </c>
      <c r="R194" s="116">
        <v>0</v>
      </c>
    </row>
    <row r="195" spans="2:18" x14ac:dyDescent="0.25">
      <c r="B195" s="4">
        <f t="shared" si="3"/>
        <v>193</v>
      </c>
      <c r="C195" s="113">
        <v>45409</v>
      </c>
      <c r="D195" s="114" t="s">
        <v>129</v>
      </c>
      <c r="E195" s="115" t="s">
        <v>101</v>
      </c>
      <c r="F195" s="115" t="s">
        <v>136</v>
      </c>
      <c r="G195" s="4">
        <v>310</v>
      </c>
      <c r="H195" s="116"/>
      <c r="I195" s="137"/>
      <c r="J195" s="137"/>
      <c r="K195" s="115"/>
      <c r="N195" s="114" t="s">
        <v>127</v>
      </c>
      <c r="O195" s="115" t="s">
        <v>94</v>
      </c>
      <c r="P195" s="115" t="s">
        <v>65</v>
      </c>
      <c r="Q195" s="116">
        <v>170</v>
      </c>
      <c r="R195" s="116">
        <v>0</v>
      </c>
    </row>
    <row r="196" spans="2:18" x14ac:dyDescent="0.25">
      <c r="B196" s="4">
        <f t="shared" si="3"/>
        <v>194</v>
      </c>
      <c r="C196" s="113">
        <v>45409</v>
      </c>
      <c r="D196" s="114" t="s">
        <v>160</v>
      </c>
      <c r="E196" s="115" t="s">
        <v>140</v>
      </c>
      <c r="F196" s="115" t="s">
        <v>153</v>
      </c>
      <c r="G196" s="4">
        <v>210</v>
      </c>
      <c r="H196" s="116"/>
      <c r="I196" s="137"/>
      <c r="J196" s="137"/>
      <c r="K196" s="115"/>
      <c r="N196" s="114" t="s">
        <v>154</v>
      </c>
      <c r="O196" s="115" t="s">
        <v>94</v>
      </c>
      <c r="P196" s="115" t="s">
        <v>65</v>
      </c>
      <c r="Q196" s="116">
        <v>170</v>
      </c>
      <c r="R196" s="116">
        <v>0</v>
      </c>
    </row>
    <row r="197" spans="2:18" x14ac:dyDescent="0.25">
      <c r="B197" s="4">
        <f t="shared" si="3"/>
        <v>195</v>
      </c>
      <c r="C197" s="113">
        <v>45410</v>
      </c>
      <c r="D197" s="114" t="s">
        <v>112</v>
      </c>
      <c r="E197" s="115" t="str">
        <f>VLOOKUP(D197,N$155:P198,2,FALSE)</f>
        <v>غلطک</v>
      </c>
      <c r="F197" s="115" t="str">
        <f>VLOOKUP(D197,N$155:P197,3,FALSE)</f>
        <v>شیری</v>
      </c>
      <c r="G197" s="4">
        <v>49</v>
      </c>
      <c r="H197" s="116"/>
      <c r="I197" s="137"/>
      <c r="J197" s="137"/>
      <c r="K197" s="115"/>
      <c r="N197" s="114"/>
      <c r="O197" s="115"/>
      <c r="P197" s="115"/>
      <c r="Q197" s="116"/>
      <c r="R197" s="116"/>
    </row>
    <row r="198" spans="2:18" x14ac:dyDescent="0.25">
      <c r="B198" s="4">
        <f t="shared" si="3"/>
        <v>196</v>
      </c>
      <c r="C198" s="113">
        <v>45410</v>
      </c>
      <c r="D198" s="114" t="s">
        <v>98</v>
      </c>
      <c r="E198" s="115" t="str">
        <f>VLOOKUP(D198,N$155:P199,2,FALSE)</f>
        <v>تانکر ابپاش بنز</v>
      </c>
      <c r="F198" s="115" t="str">
        <f>VLOOKUP(D198,N$155:P198,3,FALSE)</f>
        <v>-</v>
      </c>
      <c r="G198" s="4">
        <v>117</v>
      </c>
      <c r="H198" s="116"/>
      <c r="I198" s="137"/>
      <c r="J198" s="137"/>
      <c r="K198" s="115"/>
      <c r="N198" s="114"/>
      <c r="O198" s="115"/>
      <c r="P198" s="115"/>
      <c r="Q198" s="116"/>
      <c r="R198" s="116"/>
    </row>
    <row r="199" spans="2:18" x14ac:dyDescent="0.25">
      <c r="B199" s="4">
        <f t="shared" si="3"/>
        <v>197</v>
      </c>
      <c r="C199" s="113">
        <v>45411</v>
      </c>
      <c r="D199" s="114" t="s">
        <v>160</v>
      </c>
      <c r="E199" s="115" t="s">
        <v>140</v>
      </c>
      <c r="F199" s="115" t="s">
        <v>153</v>
      </c>
      <c r="G199" s="4">
        <v>0</v>
      </c>
      <c r="H199" s="116"/>
      <c r="I199" s="137"/>
      <c r="J199" s="137"/>
      <c r="K199" s="115"/>
      <c r="N199" s="114" t="s">
        <v>158</v>
      </c>
      <c r="O199" s="115" t="s">
        <v>94</v>
      </c>
      <c r="P199" s="115" t="s">
        <v>64</v>
      </c>
      <c r="Q199" s="116">
        <v>170</v>
      </c>
      <c r="R199" s="116">
        <v>0</v>
      </c>
    </row>
    <row r="200" spans="2:18" x14ac:dyDescent="0.25">
      <c r="B200" s="4">
        <f t="shared" si="3"/>
        <v>198</v>
      </c>
      <c r="C200" s="113">
        <v>45411</v>
      </c>
      <c r="D200" s="114" t="s">
        <v>90</v>
      </c>
      <c r="E200" s="115" t="s">
        <v>91</v>
      </c>
      <c r="F200" s="115" t="s">
        <v>92</v>
      </c>
      <c r="G200" s="4">
        <v>180</v>
      </c>
      <c r="H200" s="116"/>
      <c r="I200" s="137"/>
      <c r="J200" s="137"/>
      <c r="K200" s="115"/>
      <c r="N200" s="114" t="s">
        <v>100</v>
      </c>
      <c r="O200" s="4" t="s">
        <v>101</v>
      </c>
      <c r="P200" s="4" t="s">
        <v>102</v>
      </c>
      <c r="Q200" s="4"/>
      <c r="R200" s="4"/>
    </row>
    <row r="201" spans="2:18" x14ac:dyDescent="0.25">
      <c r="B201" s="4">
        <f t="shared" si="3"/>
        <v>199</v>
      </c>
      <c r="C201" s="113">
        <v>45411</v>
      </c>
      <c r="D201" s="114" t="s">
        <v>121</v>
      </c>
      <c r="E201" s="115" t="s">
        <v>110</v>
      </c>
      <c r="F201" s="115" t="s">
        <v>111</v>
      </c>
      <c r="G201" s="4">
        <v>65</v>
      </c>
      <c r="H201" s="116"/>
      <c r="I201" s="137"/>
      <c r="J201" s="137"/>
      <c r="K201" s="115"/>
      <c r="N201" s="4" t="s">
        <v>166</v>
      </c>
      <c r="O201" s="4" t="s">
        <v>182</v>
      </c>
      <c r="P201" s="4" t="s">
        <v>168</v>
      </c>
      <c r="Q201" s="4"/>
      <c r="R201" s="4"/>
    </row>
    <row r="202" spans="2:18" x14ac:dyDescent="0.25">
      <c r="B202" s="4">
        <f t="shared" si="3"/>
        <v>200</v>
      </c>
      <c r="C202" s="113">
        <v>45411</v>
      </c>
      <c r="D202" s="114" t="s">
        <v>112</v>
      </c>
      <c r="E202" s="115" t="s">
        <v>110</v>
      </c>
      <c r="F202" s="115" t="s">
        <v>113</v>
      </c>
      <c r="G202" s="4">
        <v>35</v>
      </c>
      <c r="H202" s="116"/>
      <c r="I202" s="137"/>
      <c r="J202" s="137"/>
      <c r="K202" s="115"/>
      <c r="N202" s="4" t="s">
        <v>170</v>
      </c>
      <c r="O202" s="4" t="s">
        <v>110</v>
      </c>
      <c r="P202" s="4" t="s">
        <v>168</v>
      </c>
      <c r="Q202" s="4"/>
      <c r="R202" s="4"/>
    </row>
    <row r="203" spans="2:18" x14ac:dyDescent="0.25">
      <c r="B203" s="4">
        <f t="shared" si="3"/>
        <v>201</v>
      </c>
      <c r="C203" s="113">
        <v>45411</v>
      </c>
      <c r="D203" s="114" t="s">
        <v>93</v>
      </c>
      <c r="E203" s="115" t="s">
        <v>94</v>
      </c>
      <c r="F203" s="115" t="s">
        <v>95</v>
      </c>
      <c r="G203" s="4">
        <v>155</v>
      </c>
      <c r="H203" s="116"/>
      <c r="I203" s="137"/>
      <c r="J203" s="137"/>
      <c r="K203" s="115"/>
      <c r="N203" s="4" t="s">
        <v>173</v>
      </c>
      <c r="O203" s="4" t="s">
        <v>110</v>
      </c>
      <c r="P203" s="4" t="s">
        <v>168</v>
      </c>
      <c r="Q203" s="4"/>
      <c r="R203" s="4"/>
    </row>
    <row r="204" spans="2:18" x14ac:dyDescent="0.25">
      <c r="B204" s="4">
        <f t="shared" si="3"/>
        <v>202</v>
      </c>
      <c r="C204" s="113">
        <v>45411</v>
      </c>
      <c r="D204" s="114" t="s">
        <v>96</v>
      </c>
      <c r="E204" s="115" t="s">
        <v>94</v>
      </c>
      <c r="F204" s="115" t="s">
        <v>97</v>
      </c>
      <c r="G204" s="4">
        <v>62</v>
      </c>
      <c r="H204" s="116"/>
      <c r="I204" s="137"/>
      <c r="J204" s="137"/>
      <c r="K204" s="115"/>
      <c r="N204" s="114" t="s">
        <v>181</v>
      </c>
      <c r="O204" s="115" t="s">
        <v>163</v>
      </c>
      <c r="P204" s="115" t="s">
        <v>8</v>
      </c>
      <c r="Q204" s="4"/>
      <c r="R204" s="4"/>
    </row>
    <row r="205" spans="2:18" x14ac:dyDescent="0.25">
      <c r="B205" s="4">
        <f t="shared" si="3"/>
        <v>203</v>
      </c>
      <c r="C205" s="113">
        <v>45411</v>
      </c>
      <c r="D205" s="114" t="s">
        <v>119</v>
      </c>
      <c r="E205" s="115" t="s">
        <v>94</v>
      </c>
      <c r="F205" s="115" t="s">
        <v>131</v>
      </c>
      <c r="G205" s="4">
        <v>167</v>
      </c>
      <c r="H205" s="116"/>
      <c r="I205" s="137"/>
      <c r="J205" s="137"/>
      <c r="K205" s="115"/>
      <c r="N205" s="114" t="s">
        <v>162</v>
      </c>
      <c r="O205" s="115" t="s">
        <v>183</v>
      </c>
      <c r="P205" s="4" t="s">
        <v>66</v>
      </c>
      <c r="Q205" s="4"/>
      <c r="R205" s="4"/>
    </row>
    <row r="206" spans="2:18" x14ac:dyDescent="0.25">
      <c r="B206" s="4">
        <f t="shared" si="3"/>
        <v>204</v>
      </c>
      <c r="C206" s="113">
        <v>45411</v>
      </c>
      <c r="D206" s="114" t="s">
        <v>100</v>
      </c>
      <c r="E206" s="115" t="s">
        <v>101</v>
      </c>
      <c r="F206" s="115" t="s">
        <v>102</v>
      </c>
      <c r="G206" s="4">
        <v>296</v>
      </c>
      <c r="H206" s="116"/>
      <c r="I206" s="137"/>
      <c r="J206" s="137"/>
      <c r="K206" s="115"/>
    </row>
    <row r="207" spans="2:18" x14ac:dyDescent="0.25">
      <c r="B207" s="4">
        <f t="shared" si="3"/>
        <v>205</v>
      </c>
      <c r="C207" s="113">
        <v>45411</v>
      </c>
      <c r="D207" s="114" t="s">
        <v>103</v>
      </c>
      <c r="E207" s="115" t="s">
        <v>101</v>
      </c>
      <c r="F207" s="115" t="s">
        <v>150</v>
      </c>
      <c r="G207" s="4">
        <v>0</v>
      </c>
      <c r="H207" s="116"/>
      <c r="I207" s="137"/>
      <c r="J207" s="137"/>
      <c r="K207" s="115"/>
    </row>
    <row r="208" spans="2:18" x14ac:dyDescent="0.25">
      <c r="B208" s="4">
        <f t="shared" si="3"/>
        <v>206</v>
      </c>
      <c r="C208" s="113">
        <v>45411</v>
      </c>
      <c r="D208" s="114" t="s">
        <v>105</v>
      </c>
      <c r="E208" s="115" t="s">
        <v>106</v>
      </c>
      <c r="F208" s="115" t="s">
        <v>107</v>
      </c>
      <c r="G208" s="4">
        <v>195</v>
      </c>
      <c r="H208" s="116"/>
      <c r="I208" s="137"/>
      <c r="J208" s="137"/>
      <c r="K208" s="115"/>
    </row>
    <row r="209" spans="2:11" x14ac:dyDescent="0.25">
      <c r="B209" s="4">
        <f t="shared" si="3"/>
        <v>207</v>
      </c>
      <c r="C209" s="113">
        <v>45411</v>
      </c>
      <c r="D209" s="114" t="s">
        <v>151</v>
      </c>
      <c r="E209" s="115" t="s">
        <v>106</v>
      </c>
      <c r="F209" s="115" t="s">
        <v>65</v>
      </c>
      <c r="G209" s="4">
        <v>220</v>
      </c>
      <c r="H209" s="116"/>
      <c r="I209" s="137"/>
      <c r="J209" s="137"/>
      <c r="K209" s="115"/>
    </row>
    <row r="210" spans="2:11" x14ac:dyDescent="0.25">
      <c r="B210" s="4">
        <f t="shared" si="3"/>
        <v>208</v>
      </c>
      <c r="C210" s="113">
        <v>45411</v>
      </c>
      <c r="D210" s="114" t="s">
        <v>155</v>
      </c>
      <c r="E210" s="115" t="s">
        <v>94</v>
      </c>
      <c r="F210" s="115" t="s">
        <v>65</v>
      </c>
      <c r="G210" s="4">
        <v>105</v>
      </c>
      <c r="H210" s="116"/>
      <c r="I210" s="137"/>
      <c r="J210" s="137"/>
      <c r="K210" s="115"/>
    </row>
    <row r="211" spans="2:11" x14ac:dyDescent="0.25">
      <c r="B211" s="4">
        <f t="shared" si="3"/>
        <v>209</v>
      </c>
      <c r="C211" s="113">
        <v>45411</v>
      </c>
      <c r="D211" s="114" t="s">
        <v>154</v>
      </c>
      <c r="E211" s="115" t="s">
        <v>94</v>
      </c>
      <c r="F211" s="115" t="s">
        <v>65</v>
      </c>
      <c r="G211" s="4">
        <v>133</v>
      </c>
      <c r="H211" s="116"/>
      <c r="I211" s="137"/>
      <c r="J211" s="137"/>
      <c r="K211" s="115"/>
    </row>
    <row r="212" spans="2:11" x14ac:dyDescent="0.25">
      <c r="B212" s="4">
        <f t="shared" ref="B212:B278" si="6">ROW()-2</f>
        <v>210</v>
      </c>
      <c r="C212" s="113">
        <v>45411</v>
      </c>
      <c r="D212" s="114" t="s">
        <v>128</v>
      </c>
      <c r="E212" s="115" t="s">
        <v>101</v>
      </c>
      <c r="F212" s="115" t="s">
        <v>147</v>
      </c>
      <c r="G212" s="4">
        <v>310</v>
      </c>
      <c r="H212" s="116"/>
      <c r="I212" s="137"/>
      <c r="J212" s="137"/>
      <c r="K212" s="115"/>
    </row>
    <row r="213" spans="2:11" x14ac:dyDescent="0.25">
      <c r="B213" s="4">
        <f t="shared" si="6"/>
        <v>211</v>
      </c>
      <c r="C213" s="113">
        <v>45411</v>
      </c>
      <c r="D213" s="114" t="s">
        <v>129</v>
      </c>
      <c r="E213" s="115" t="s">
        <v>101</v>
      </c>
      <c r="F213" s="115" t="s">
        <v>136</v>
      </c>
      <c r="G213" s="4">
        <v>280</v>
      </c>
      <c r="H213" s="116"/>
      <c r="I213" s="137"/>
      <c r="J213" s="137"/>
      <c r="K213" s="115"/>
    </row>
    <row r="214" spans="2:11" x14ac:dyDescent="0.25">
      <c r="B214" s="4">
        <f t="shared" si="6"/>
        <v>212</v>
      </c>
      <c r="C214" s="113">
        <f>C213+1</f>
        <v>45412</v>
      </c>
      <c r="D214" s="114" t="s">
        <v>116</v>
      </c>
      <c r="E214" s="115" t="str">
        <f>VLOOKUP(D214,N:P,2,FALSE)</f>
        <v>تانکر سوخت بنز</v>
      </c>
      <c r="F214" s="115" t="str">
        <f>VLOOKUP(D214,N:P,3,FALSE)</f>
        <v>سید علی حسینی</v>
      </c>
      <c r="G214" s="4">
        <v>108</v>
      </c>
      <c r="H214" s="116"/>
      <c r="I214" s="137"/>
      <c r="J214" s="137"/>
      <c r="K214" s="115"/>
    </row>
    <row r="215" spans="2:11" x14ac:dyDescent="0.25">
      <c r="B215" s="4">
        <f t="shared" si="6"/>
        <v>213</v>
      </c>
      <c r="C215" s="113">
        <v>45412</v>
      </c>
      <c r="D215" s="114" t="s">
        <v>160</v>
      </c>
      <c r="E215" s="212" t="str">
        <f>VLOOKUP(D215,Z$4:AB1427,2,FALSE)</f>
        <v>بیل مکانیکی</v>
      </c>
      <c r="F215" s="115" t="e">
        <f>VLOOKUP(D215,N:P,3,FALSE)</f>
        <v>#N/A</v>
      </c>
      <c r="G215" s="4">
        <v>287</v>
      </c>
      <c r="H215" s="116"/>
      <c r="I215" s="137"/>
      <c r="J215" s="137"/>
      <c r="K215" s="115"/>
    </row>
    <row r="216" spans="2:11" x14ac:dyDescent="0.25">
      <c r="B216" s="4">
        <f t="shared" si="6"/>
        <v>214</v>
      </c>
      <c r="C216" s="113">
        <v>45412</v>
      </c>
      <c r="D216" s="114" t="s">
        <v>129</v>
      </c>
      <c r="E216" s="115" t="str">
        <f>VLOOKUP(D216,N:P,2,FALSE)</f>
        <v>بلدوزر</v>
      </c>
      <c r="F216" s="115" t="str">
        <f>VLOOKUP(D216,N:P,3,FALSE)</f>
        <v>رجب زاده</v>
      </c>
      <c r="G216" s="4">
        <v>224</v>
      </c>
      <c r="H216" s="116"/>
      <c r="I216" s="137"/>
      <c r="J216" s="137"/>
      <c r="K216" s="115"/>
    </row>
    <row r="217" spans="2:11" x14ac:dyDescent="0.25">
      <c r="B217" s="4">
        <f t="shared" si="6"/>
        <v>215</v>
      </c>
      <c r="C217" s="113">
        <v>45413</v>
      </c>
      <c r="D217" s="114" t="s">
        <v>90</v>
      </c>
      <c r="E217" s="115" t="s">
        <v>91</v>
      </c>
      <c r="F217" s="115" t="s">
        <v>92</v>
      </c>
      <c r="G217" s="4">
        <v>106</v>
      </c>
      <c r="H217" s="116"/>
      <c r="I217" s="137"/>
      <c r="J217" s="137"/>
      <c r="K217" s="115"/>
    </row>
    <row r="218" spans="2:11" x14ac:dyDescent="0.25">
      <c r="B218" s="4">
        <f t="shared" si="6"/>
        <v>216</v>
      </c>
      <c r="C218" s="113">
        <v>45413</v>
      </c>
      <c r="D218" s="114" t="s">
        <v>96</v>
      </c>
      <c r="E218" s="115" t="s">
        <v>94</v>
      </c>
      <c r="F218" s="115" t="s">
        <v>97</v>
      </c>
      <c r="G218" s="4">
        <v>117</v>
      </c>
      <c r="H218" s="116"/>
      <c r="I218" s="137"/>
      <c r="J218" s="137"/>
      <c r="K218" s="115"/>
    </row>
    <row r="219" spans="2:11" x14ac:dyDescent="0.25">
      <c r="B219" s="4">
        <f t="shared" si="6"/>
        <v>217</v>
      </c>
      <c r="C219" s="113">
        <v>45413</v>
      </c>
      <c r="D219" s="114" t="s">
        <v>112</v>
      </c>
      <c r="E219" s="115" t="s">
        <v>110</v>
      </c>
      <c r="F219" s="115" t="s">
        <v>113</v>
      </c>
      <c r="G219" s="4">
        <v>59</v>
      </c>
      <c r="H219" s="116"/>
      <c r="I219" s="137"/>
      <c r="J219" s="137"/>
      <c r="K219" s="115"/>
    </row>
    <row r="220" spans="2:11" x14ac:dyDescent="0.25">
      <c r="B220" s="4">
        <f t="shared" si="6"/>
        <v>218</v>
      </c>
      <c r="C220" s="113">
        <v>45413</v>
      </c>
      <c r="D220" s="114" t="s">
        <v>98</v>
      </c>
      <c r="E220" s="115" t="s">
        <v>99</v>
      </c>
      <c r="F220" s="115" t="s">
        <v>131</v>
      </c>
      <c r="G220" s="4">
        <v>82</v>
      </c>
      <c r="H220" s="116"/>
      <c r="I220" s="137"/>
      <c r="J220" s="137"/>
      <c r="K220" s="115"/>
    </row>
    <row r="221" spans="2:11" x14ac:dyDescent="0.25">
      <c r="B221" s="4">
        <f t="shared" si="6"/>
        <v>219</v>
      </c>
      <c r="C221" s="113">
        <v>45413</v>
      </c>
      <c r="D221" s="114" t="s">
        <v>100</v>
      </c>
      <c r="E221" s="115" t="s">
        <v>101</v>
      </c>
      <c r="F221" s="115" t="s">
        <v>102</v>
      </c>
      <c r="G221" s="4">
        <v>200</v>
      </c>
      <c r="H221" s="116"/>
      <c r="I221" s="137"/>
      <c r="J221" s="137"/>
      <c r="K221" s="115"/>
    </row>
    <row r="222" spans="2:11" x14ac:dyDescent="0.25">
      <c r="B222" s="4">
        <f t="shared" si="6"/>
        <v>220</v>
      </c>
      <c r="C222" s="113">
        <v>45413</v>
      </c>
      <c r="D222" s="114" t="s">
        <v>103</v>
      </c>
      <c r="E222" s="115" t="s">
        <v>101</v>
      </c>
      <c r="F222" s="115" t="s">
        <v>150</v>
      </c>
      <c r="G222" s="4"/>
      <c r="H222" s="116"/>
      <c r="I222" s="137"/>
      <c r="J222" s="137"/>
      <c r="K222" s="115"/>
    </row>
    <row r="223" spans="2:11" x14ac:dyDescent="0.25">
      <c r="B223" s="4">
        <f t="shared" si="6"/>
        <v>221</v>
      </c>
      <c r="C223" s="113">
        <v>45413</v>
      </c>
      <c r="D223" s="114" t="s">
        <v>105</v>
      </c>
      <c r="E223" s="115" t="s">
        <v>106</v>
      </c>
      <c r="F223" s="115" t="s">
        <v>107</v>
      </c>
      <c r="G223" s="4">
        <v>120</v>
      </c>
      <c r="H223" s="116"/>
      <c r="I223" s="137"/>
      <c r="J223" s="137"/>
      <c r="K223" s="115"/>
    </row>
    <row r="224" spans="2:11" x14ac:dyDescent="0.25">
      <c r="B224" s="4">
        <f t="shared" si="6"/>
        <v>222</v>
      </c>
      <c r="C224" s="113">
        <v>45413</v>
      </c>
      <c r="D224" s="114" t="s">
        <v>151</v>
      </c>
      <c r="E224" s="115" t="s">
        <v>106</v>
      </c>
      <c r="F224" s="115" t="s">
        <v>65</v>
      </c>
      <c r="G224" s="4">
        <v>55</v>
      </c>
      <c r="H224" s="116"/>
      <c r="I224" s="137"/>
      <c r="J224" s="137"/>
      <c r="K224" s="115"/>
    </row>
    <row r="225" spans="2:11" x14ac:dyDescent="0.25">
      <c r="B225" s="4">
        <f t="shared" si="6"/>
        <v>223</v>
      </c>
      <c r="C225" s="113">
        <v>45413</v>
      </c>
      <c r="D225" s="114" t="s">
        <v>155</v>
      </c>
      <c r="E225" s="115" t="s">
        <v>94</v>
      </c>
      <c r="F225" s="115" t="s">
        <v>65</v>
      </c>
      <c r="G225" s="4"/>
      <c r="H225" s="116"/>
      <c r="I225" s="137"/>
      <c r="J225" s="137"/>
      <c r="K225" s="115"/>
    </row>
    <row r="226" spans="2:11" x14ac:dyDescent="0.25">
      <c r="B226" s="4">
        <f t="shared" si="6"/>
        <v>224</v>
      </c>
      <c r="C226" s="113">
        <v>45413</v>
      </c>
      <c r="D226" s="114" t="s">
        <v>154</v>
      </c>
      <c r="E226" s="115" t="s">
        <v>94</v>
      </c>
      <c r="F226" s="115" t="s">
        <v>65</v>
      </c>
      <c r="G226" s="4"/>
      <c r="H226" s="116"/>
      <c r="I226" s="137"/>
      <c r="J226" s="137"/>
      <c r="K226" s="115"/>
    </row>
    <row r="227" spans="2:11" x14ac:dyDescent="0.25">
      <c r="B227" s="4">
        <f t="shared" si="6"/>
        <v>225</v>
      </c>
      <c r="C227" s="113">
        <v>45413</v>
      </c>
      <c r="D227" s="114" t="s">
        <v>128</v>
      </c>
      <c r="E227" s="115" t="s">
        <v>101</v>
      </c>
      <c r="F227" s="115" t="s">
        <v>147</v>
      </c>
      <c r="G227" s="4"/>
      <c r="H227" s="116"/>
      <c r="I227" s="137"/>
      <c r="J227" s="137"/>
      <c r="K227" s="115"/>
    </row>
    <row r="228" spans="2:11" x14ac:dyDescent="0.25">
      <c r="B228" s="4">
        <f t="shared" si="6"/>
        <v>226</v>
      </c>
      <c r="C228" s="113">
        <v>45413</v>
      </c>
      <c r="D228" s="114" t="s">
        <v>160</v>
      </c>
      <c r="E228" s="115" t="s">
        <v>140</v>
      </c>
      <c r="F228" s="115" t="s">
        <v>153</v>
      </c>
      <c r="G228" s="4">
        <v>108</v>
      </c>
      <c r="H228" s="116"/>
      <c r="I228" s="137"/>
      <c r="J228" s="137"/>
      <c r="K228" s="115"/>
    </row>
    <row r="229" spans="2:11" x14ac:dyDescent="0.25">
      <c r="B229" s="4">
        <f t="shared" si="6"/>
        <v>227</v>
      </c>
      <c r="C229" s="113">
        <v>45413</v>
      </c>
      <c r="D229" s="114" t="s">
        <v>129</v>
      </c>
      <c r="E229" s="115" t="s">
        <v>101</v>
      </c>
      <c r="F229" s="115" t="s">
        <v>136</v>
      </c>
      <c r="G229" s="4">
        <v>248</v>
      </c>
      <c r="H229" s="116"/>
      <c r="I229" s="137"/>
      <c r="J229" s="137"/>
      <c r="K229" s="115"/>
    </row>
    <row r="230" spans="2:11" x14ac:dyDescent="0.25">
      <c r="B230" s="4">
        <f t="shared" si="6"/>
        <v>228</v>
      </c>
      <c r="C230" s="113">
        <v>45416</v>
      </c>
      <c r="D230" s="114" t="s">
        <v>90</v>
      </c>
      <c r="E230" s="115" t="s">
        <v>91</v>
      </c>
      <c r="F230" s="115" t="s">
        <v>92</v>
      </c>
      <c r="G230" s="4"/>
      <c r="H230" s="116"/>
      <c r="I230" s="137"/>
      <c r="J230" s="137"/>
      <c r="K230" s="115"/>
    </row>
    <row r="231" spans="2:11" x14ac:dyDescent="0.25">
      <c r="B231" s="4">
        <f t="shared" si="6"/>
        <v>229</v>
      </c>
      <c r="C231" s="113">
        <v>45416</v>
      </c>
      <c r="D231" s="114" t="s">
        <v>93</v>
      </c>
      <c r="E231" s="115" t="s">
        <v>94</v>
      </c>
      <c r="F231" s="115" t="s">
        <v>95</v>
      </c>
      <c r="G231" s="4">
        <v>186</v>
      </c>
      <c r="H231" s="116"/>
      <c r="I231" s="137"/>
      <c r="J231" s="137"/>
      <c r="K231" s="115"/>
    </row>
    <row r="232" spans="2:11" x14ac:dyDescent="0.25">
      <c r="B232" s="4">
        <f t="shared" si="6"/>
        <v>230</v>
      </c>
      <c r="C232" s="113">
        <v>45416</v>
      </c>
      <c r="D232" s="114" t="s">
        <v>96</v>
      </c>
      <c r="E232" s="115" t="s">
        <v>94</v>
      </c>
      <c r="F232" s="115" t="s">
        <v>97</v>
      </c>
      <c r="G232" s="4"/>
      <c r="H232" s="116"/>
      <c r="I232" s="137"/>
      <c r="J232" s="137"/>
      <c r="K232" s="115"/>
    </row>
    <row r="233" spans="2:11" x14ac:dyDescent="0.25">
      <c r="B233" s="4">
        <f t="shared" si="6"/>
        <v>231</v>
      </c>
      <c r="C233" s="113">
        <v>45416</v>
      </c>
      <c r="D233" s="114" t="s">
        <v>119</v>
      </c>
      <c r="E233" s="115" t="s">
        <v>94</v>
      </c>
      <c r="F233" s="115" t="s">
        <v>131</v>
      </c>
      <c r="G233" s="4">
        <v>179</v>
      </c>
      <c r="H233" s="116"/>
      <c r="I233" s="137"/>
      <c r="J233" s="137"/>
      <c r="K233" s="115"/>
    </row>
    <row r="234" spans="2:11" x14ac:dyDescent="0.25">
      <c r="B234" s="4">
        <f t="shared" si="6"/>
        <v>232</v>
      </c>
      <c r="C234" s="113">
        <v>45416</v>
      </c>
      <c r="D234" s="114" t="s">
        <v>98</v>
      </c>
      <c r="E234" s="115" t="s">
        <v>99</v>
      </c>
      <c r="F234" s="115" t="s">
        <v>131</v>
      </c>
      <c r="G234" s="4">
        <v>303</v>
      </c>
      <c r="H234" s="116"/>
      <c r="I234" s="137"/>
      <c r="J234" s="137"/>
      <c r="K234" s="115"/>
    </row>
    <row r="235" spans="2:11" x14ac:dyDescent="0.25">
      <c r="B235" s="4">
        <f t="shared" si="6"/>
        <v>233</v>
      </c>
      <c r="C235" s="113">
        <v>45416</v>
      </c>
      <c r="D235" s="114" t="s">
        <v>103</v>
      </c>
      <c r="E235" s="115" t="s">
        <v>101</v>
      </c>
      <c r="F235" s="115" t="s">
        <v>150</v>
      </c>
      <c r="G235" s="4"/>
      <c r="H235" s="116"/>
      <c r="I235" s="137"/>
      <c r="J235" s="137"/>
      <c r="K235" s="115"/>
    </row>
    <row r="236" spans="2:11" x14ac:dyDescent="0.25">
      <c r="B236" s="4">
        <f t="shared" si="6"/>
        <v>234</v>
      </c>
      <c r="C236" s="113">
        <v>45416</v>
      </c>
      <c r="D236" s="114" t="s">
        <v>105</v>
      </c>
      <c r="E236" s="115" t="s">
        <v>106</v>
      </c>
      <c r="F236" s="115" t="s">
        <v>107</v>
      </c>
      <c r="G236" s="4">
        <v>131</v>
      </c>
      <c r="H236" s="116"/>
      <c r="I236" s="137"/>
      <c r="J236" s="137"/>
      <c r="K236" s="115"/>
    </row>
    <row r="237" spans="2:11" x14ac:dyDescent="0.25">
      <c r="B237" s="4">
        <f t="shared" si="6"/>
        <v>235</v>
      </c>
      <c r="C237" s="113">
        <v>45416</v>
      </c>
      <c r="D237" s="114" t="s">
        <v>151</v>
      </c>
      <c r="E237" s="115" t="s">
        <v>106</v>
      </c>
      <c r="F237" s="115" t="s">
        <v>65</v>
      </c>
      <c r="G237" s="4"/>
      <c r="H237" s="116"/>
      <c r="I237" s="137"/>
      <c r="J237" s="137"/>
      <c r="K237" s="115"/>
    </row>
    <row r="238" spans="2:11" x14ac:dyDescent="0.25">
      <c r="B238" s="4">
        <f t="shared" si="6"/>
        <v>236</v>
      </c>
      <c r="C238" s="113">
        <v>45416</v>
      </c>
      <c r="D238" s="114" t="s">
        <v>155</v>
      </c>
      <c r="E238" s="115" t="s">
        <v>94</v>
      </c>
      <c r="F238" s="115" t="s">
        <v>65</v>
      </c>
      <c r="G238" s="4"/>
      <c r="H238" s="116"/>
      <c r="I238" s="137"/>
      <c r="J238" s="137"/>
      <c r="K238" s="115"/>
    </row>
    <row r="239" spans="2:11" x14ac:dyDescent="0.25">
      <c r="B239" s="4">
        <f t="shared" si="6"/>
        <v>237</v>
      </c>
      <c r="C239" s="113">
        <v>45416</v>
      </c>
      <c r="D239" s="114" t="s">
        <v>154</v>
      </c>
      <c r="E239" s="115" t="s">
        <v>94</v>
      </c>
      <c r="F239" s="115" t="s">
        <v>65</v>
      </c>
      <c r="G239" s="4"/>
      <c r="H239" s="116"/>
      <c r="I239" s="137"/>
      <c r="J239" s="137"/>
      <c r="K239" s="115"/>
    </row>
    <row r="240" spans="2:11" x14ac:dyDescent="0.25">
      <c r="B240" s="4">
        <f t="shared" si="6"/>
        <v>238</v>
      </c>
      <c r="C240" s="113">
        <v>45416</v>
      </c>
      <c r="D240" s="114" t="s">
        <v>128</v>
      </c>
      <c r="E240" s="115" t="s">
        <v>101</v>
      </c>
      <c r="F240" s="115" t="s">
        <v>147</v>
      </c>
      <c r="G240" s="4">
        <v>225</v>
      </c>
      <c r="H240" s="116"/>
      <c r="I240" s="137"/>
      <c r="J240" s="137"/>
      <c r="K240" s="115"/>
    </row>
    <row r="241" spans="2:11" x14ac:dyDescent="0.25">
      <c r="B241" s="4">
        <f t="shared" si="6"/>
        <v>239</v>
      </c>
      <c r="C241" s="113">
        <v>45416</v>
      </c>
      <c r="D241" s="114" t="s">
        <v>160</v>
      </c>
      <c r="E241" s="115" t="s">
        <v>140</v>
      </c>
      <c r="F241" s="115" t="s">
        <v>153</v>
      </c>
      <c r="G241" s="4">
        <v>232</v>
      </c>
      <c r="H241" s="116"/>
      <c r="I241" s="137"/>
      <c r="J241" s="137"/>
      <c r="K241" s="115"/>
    </row>
    <row r="242" spans="2:11" x14ac:dyDescent="0.25">
      <c r="B242" s="4">
        <f t="shared" si="6"/>
        <v>240</v>
      </c>
      <c r="C242" s="113">
        <v>45416</v>
      </c>
      <c r="D242" s="114" t="s">
        <v>129</v>
      </c>
      <c r="E242" s="115" t="s">
        <v>101</v>
      </c>
      <c r="F242" s="115" t="s">
        <v>136</v>
      </c>
      <c r="G242" s="4">
        <v>352</v>
      </c>
      <c r="H242" s="116"/>
      <c r="I242" s="137"/>
      <c r="J242" s="137"/>
      <c r="K242" s="115"/>
    </row>
    <row r="243" spans="2:11" x14ac:dyDescent="0.25">
      <c r="B243" s="4">
        <f t="shared" si="6"/>
        <v>241</v>
      </c>
      <c r="C243" s="113">
        <v>45417</v>
      </c>
      <c r="D243" s="114" t="s">
        <v>90</v>
      </c>
      <c r="E243" s="115" t="s">
        <v>91</v>
      </c>
      <c r="F243" s="115" t="s">
        <v>92</v>
      </c>
      <c r="G243" s="4"/>
      <c r="H243" s="116"/>
      <c r="I243" s="137"/>
      <c r="J243" s="137"/>
      <c r="K243" s="115"/>
    </row>
    <row r="244" spans="2:11" x14ac:dyDescent="0.25">
      <c r="B244" s="4">
        <f t="shared" si="6"/>
        <v>242</v>
      </c>
      <c r="C244" s="113">
        <v>45417</v>
      </c>
      <c r="D244" s="114" t="s">
        <v>121</v>
      </c>
      <c r="E244" s="115" t="s">
        <v>110</v>
      </c>
      <c r="F244" s="115" t="s">
        <v>111</v>
      </c>
      <c r="G244" s="4"/>
      <c r="H244" s="116"/>
      <c r="I244" s="137"/>
      <c r="J244" s="137"/>
      <c r="K244" s="115"/>
    </row>
    <row r="245" spans="2:11" x14ac:dyDescent="0.25">
      <c r="B245" s="4">
        <f t="shared" si="6"/>
        <v>243</v>
      </c>
      <c r="C245" s="113">
        <v>45417</v>
      </c>
      <c r="D245" s="114" t="s">
        <v>109</v>
      </c>
      <c r="E245" s="115" t="s">
        <v>110</v>
      </c>
      <c r="F245" s="115" t="s">
        <v>134</v>
      </c>
      <c r="G245" s="4"/>
      <c r="H245" s="116"/>
      <c r="I245" s="137"/>
      <c r="J245" s="137"/>
      <c r="K245" s="115"/>
    </row>
    <row r="246" spans="2:11" x14ac:dyDescent="0.25">
      <c r="B246" s="4">
        <f t="shared" si="6"/>
        <v>244</v>
      </c>
      <c r="C246" s="113">
        <v>45417</v>
      </c>
      <c r="D246" s="114" t="s">
        <v>112</v>
      </c>
      <c r="E246" s="115" t="s">
        <v>110</v>
      </c>
      <c r="F246" s="115" t="s">
        <v>113</v>
      </c>
      <c r="G246" s="4">
        <v>120</v>
      </c>
      <c r="H246" s="116"/>
      <c r="I246" s="137"/>
      <c r="J246" s="137"/>
      <c r="K246" s="115"/>
    </row>
    <row r="247" spans="2:11" x14ac:dyDescent="0.25">
      <c r="B247" s="4">
        <f t="shared" si="6"/>
        <v>245</v>
      </c>
      <c r="C247" s="113">
        <v>45417</v>
      </c>
      <c r="D247" s="114" t="s">
        <v>93</v>
      </c>
      <c r="E247" s="115" t="s">
        <v>94</v>
      </c>
      <c r="F247" s="115" t="s">
        <v>95</v>
      </c>
      <c r="G247" s="4"/>
      <c r="H247" s="116"/>
      <c r="I247" s="137"/>
      <c r="J247" s="137"/>
      <c r="K247" s="115"/>
    </row>
    <row r="248" spans="2:11" x14ac:dyDescent="0.25">
      <c r="B248" s="4">
        <f t="shared" si="6"/>
        <v>246</v>
      </c>
      <c r="C248" s="113">
        <v>45417</v>
      </c>
      <c r="D248" s="114" t="s">
        <v>96</v>
      </c>
      <c r="E248" s="115" t="s">
        <v>94</v>
      </c>
      <c r="F248" s="115" t="s">
        <v>97</v>
      </c>
      <c r="G248" s="4"/>
      <c r="H248" s="116"/>
      <c r="I248" s="137"/>
      <c r="J248" s="137"/>
      <c r="K248" s="115"/>
    </row>
    <row r="249" spans="2:11" x14ac:dyDescent="0.25">
      <c r="B249" s="4">
        <f t="shared" si="6"/>
        <v>247</v>
      </c>
      <c r="C249" s="113">
        <v>45417</v>
      </c>
      <c r="D249" s="114" t="s">
        <v>119</v>
      </c>
      <c r="E249" s="115" t="s">
        <v>94</v>
      </c>
      <c r="F249" s="115" t="s">
        <v>131</v>
      </c>
      <c r="G249" s="4">
        <v>68</v>
      </c>
      <c r="H249" s="116"/>
      <c r="I249" s="137"/>
      <c r="J249" s="137"/>
      <c r="K249" s="115"/>
    </row>
    <row r="250" spans="2:11" x14ac:dyDescent="0.25">
      <c r="B250" s="4">
        <f t="shared" si="6"/>
        <v>248</v>
      </c>
      <c r="C250" s="113">
        <v>45417</v>
      </c>
      <c r="D250" s="114" t="s">
        <v>116</v>
      </c>
      <c r="E250" s="115" t="s">
        <v>117</v>
      </c>
      <c r="F250" s="115" t="s">
        <v>118</v>
      </c>
      <c r="G250" s="4"/>
      <c r="H250" s="116"/>
      <c r="I250" s="137"/>
      <c r="J250" s="137"/>
      <c r="K250" s="115"/>
    </row>
    <row r="251" spans="2:11" x14ac:dyDescent="0.25">
      <c r="B251" s="4">
        <f t="shared" si="6"/>
        <v>249</v>
      </c>
      <c r="C251" s="113">
        <v>45417</v>
      </c>
      <c r="D251" s="114" t="s">
        <v>132</v>
      </c>
      <c r="E251" s="115" t="s">
        <v>99</v>
      </c>
      <c r="F251" s="115" t="s">
        <v>131</v>
      </c>
      <c r="G251" s="4"/>
      <c r="H251" s="116"/>
      <c r="I251" s="137"/>
      <c r="J251" s="137"/>
      <c r="K251" s="115"/>
    </row>
    <row r="252" spans="2:11" x14ac:dyDescent="0.25">
      <c r="B252" s="4">
        <f t="shared" si="6"/>
        <v>250</v>
      </c>
      <c r="C252" s="113">
        <v>45417</v>
      </c>
      <c r="D252" s="114" t="s">
        <v>98</v>
      </c>
      <c r="E252" s="115" t="s">
        <v>99</v>
      </c>
      <c r="F252" s="115" t="s">
        <v>131</v>
      </c>
      <c r="G252" s="4"/>
      <c r="H252" s="116"/>
      <c r="I252" s="137"/>
      <c r="J252" s="137"/>
      <c r="K252" s="115"/>
    </row>
    <row r="253" spans="2:11" x14ac:dyDescent="0.25">
      <c r="B253" s="4">
        <f t="shared" si="6"/>
        <v>251</v>
      </c>
      <c r="C253" s="113">
        <v>45417</v>
      </c>
      <c r="D253" s="114" t="s">
        <v>100</v>
      </c>
      <c r="E253" s="115" t="s">
        <v>101</v>
      </c>
      <c r="F253" s="115" t="s">
        <v>102</v>
      </c>
      <c r="G253" s="4">
        <v>214</v>
      </c>
      <c r="H253" s="116"/>
      <c r="I253" s="137"/>
      <c r="J253" s="137"/>
      <c r="K253" s="115"/>
    </row>
    <row r="254" spans="2:11" x14ac:dyDescent="0.25">
      <c r="B254" s="4">
        <f t="shared" si="6"/>
        <v>252</v>
      </c>
      <c r="C254" s="113">
        <v>45417</v>
      </c>
      <c r="D254" s="114" t="s">
        <v>103</v>
      </c>
      <c r="E254" s="115" t="s">
        <v>101</v>
      </c>
      <c r="F254" s="115" t="s">
        <v>150</v>
      </c>
      <c r="G254" s="4"/>
      <c r="H254" s="116"/>
      <c r="I254" s="137"/>
      <c r="J254" s="137"/>
      <c r="K254" s="115"/>
    </row>
    <row r="255" spans="2:11" x14ac:dyDescent="0.25">
      <c r="B255" s="4">
        <f t="shared" si="6"/>
        <v>253</v>
      </c>
      <c r="C255" s="113">
        <v>45417</v>
      </c>
      <c r="D255" s="114" t="s">
        <v>105</v>
      </c>
      <c r="E255" s="115" t="s">
        <v>106</v>
      </c>
      <c r="F255" s="115" t="s">
        <v>107</v>
      </c>
      <c r="G255" s="4">
        <v>135</v>
      </c>
      <c r="H255" s="116"/>
      <c r="I255" s="137"/>
      <c r="J255" s="137"/>
      <c r="K255" s="115"/>
    </row>
    <row r="256" spans="2:11" x14ac:dyDescent="0.25">
      <c r="B256" s="4">
        <f t="shared" si="6"/>
        <v>254</v>
      </c>
      <c r="C256" s="113">
        <v>45417</v>
      </c>
      <c r="D256" s="114" t="s">
        <v>151</v>
      </c>
      <c r="E256" s="115" t="s">
        <v>106</v>
      </c>
      <c r="F256" s="115" t="s">
        <v>65</v>
      </c>
      <c r="G256" s="4">
        <v>200</v>
      </c>
      <c r="H256" s="116"/>
      <c r="I256" s="137"/>
      <c r="J256" s="137"/>
      <c r="K256" s="115"/>
    </row>
    <row r="257" spans="2:11" x14ac:dyDescent="0.25">
      <c r="B257" s="4">
        <f t="shared" si="6"/>
        <v>255</v>
      </c>
      <c r="C257" s="113">
        <v>45417</v>
      </c>
      <c r="D257" s="114" t="s">
        <v>155</v>
      </c>
      <c r="E257" s="115" t="s">
        <v>94</v>
      </c>
      <c r="F257" s="115" t="s">
        <v>65</v>
      </c>
      <c r="G257" s="4">
        <v>103</v>
      </c>
      <c r="H257" s="116"/>
      <c r="I257" s="137"/>
      <c r="J257" s="137"/>
      <c r="K257" s="115"/>
    </row>
    <row r="258" spans="2:11" x14ac:dyDescent="0.25">
      <c r="B258" s="4">
        <f t="shared" si="6"/>
        <v>256</v>
      </c>
      <c r="C258" s="113">
        <v>45417</v>
      </c>
      <c r="D258" s="114" t="s">
        <v>152</v>
      </c>
      <c r="E258" s="115" t="s">
        <v>94</v>
      </c>
      <c r="F258" s="115" t="s">
        <v>65</v>
      </c>
      <c r="G258" s="4">
        <v>263</v>
      </c>
      <c r="H258" s="116"/>
      <c r="I258" s="137"/>
      <c r="J258" s="137"/>
      <c r="K258" s="115"/>
    </row>
    <row r="259" spans="2:11" x14ac:dyDescent="0.25">
      <c r="B259" s="4">
        <f t="shared" si="6"/>
        <v>257</v>
      </c>
      <c r="C259" s="113">
        <v>45417</v>
      </c>
      <c r="D259" s="114" t="s">
        <v>154</v>
      </c>
      <c r="E259" s="115" t="s">
        <v>94</v>
      </c>
      <c r="F259" s="115" t="s">
        <v>65</v>
      </c>
      <c r="G259" s="4">
        <v>122</v>
      </c>
      <c r="H259" s="116"/>
      <c r="I259" s="137"/>
      <c r="J259" s="137"/>
      <c r="K259" s="115"/>
    </row>
    <row r="260" spans="2:11" x14ac:dyDescent="0.25">
      <c r="B260" s="4">
        <f t="shared" si="6"/>
        <v>258</v>
      </c>
      <c r="C260" s="113">
        <v>45417</v>
      </c>
      <c r="D260" s="114" t="s">
        <v>128</v>
      </c>
      <c r="E260" s="115" t="s">
        <v>101</v>
      </c>
      <c r="F260" s="115" t="s">
        <v>147</v>
      </c>
      <c r="G260" s="4">
        <v>238</v>
      </c>
      <c r="H260" s="116"/>
      <c r="I260" s="137"/>
      <c r="J260" s="137"/>
      <c r="K260" s="115"/>
    </row>
    <row r="261" spans="2:11" x14ac:dyDescent="0.25">
      <c r="B261" s="4">
        <f t="shared" si="6"/>
        <v>259</v>
      </c>
      <c r="C261" s="113">
        <v>45417</v>
      </c>
      <c r="D261" s="114" t="s">
        <v>160</v>
      </c>
      <c r="E261" s="115" t="s">
        <v>140</v>
      </c>
      <c r="F261" s="115" t="s">
        <v>153</v>
      </c>
      <c r="G261" s="4">
        <v>168</v>
      </c>
      <c r="H261" s="116"/>
      <c r="I261" s="137"/>
      <c r="J261" s="137"/>
      <c r="K261" s="115"/>
    </row>
    <row r="262" spans="2:11" x14ac:dyDescent="0.25">
      <c r="B262" s="4">
        <f t="shared" si="6"/>
        <v>260</v>
      </c>
      <c r="C262" s="113">
        <v>45417</v>
      </c>
      <c r="D262" s="114" t="s">
        <v>129</v>
      </c>
      <c r="E262" s="115" t="s">
        <v>101</v>
      </c>
      <c r="F262" s="115" t="s">
        <v>136</v>
      </c>
      <c r="G262" s="4">
        <v>298</v>
      </c>
      <c r="H262" s="116"/>
      <c r="I262" s="137"/>
      <c r="J262" s="137"/>
      <c r="K262" s="115"/>
    </row>
    <row r="263" spans="2:11" x14ac:dyDescent="0.25">
      <c r="B263" s="4">
        <f t="shared" si="6"/>
        <v>261</v>
      </c>
      <c r="C263" s="113">
        <v>45418</v>
      </c>
      <c r="D263" s="114" t="s">
        <v>90</v>
      </c>
      <c r="E263" s="115" t="s">
        <v>91</v>
      </c>
      <c r="F263" s="115" t="s">
        <v>92</v>
      </c>
      <c r="G263" s="116"/>
      <c r="H263" s="116"/>
      <c r="I263" s="137"/>
      <c r="J263" s="137"/>
      <c r="K263" s="115"/>
    </row>
    <row r="264" spans="2:11" x14ac:dyDescent="0.25">
      <c r="B264" s="4">
        <f t="shared" si="6"/>
        <v>262</v>
      </c>
      <c r="C264" s="113">
        <v>45418</v>
      </c>
      <c r="D264" s="114" t="s">
        <v>121</v>
      </c>
      <c r="E264" s="115" t="s">
        <v>110</v>
      </c>
      <c r="F264" s="115" t="s">
        <v>111</v>
      </c>
      <c r="G264" s="116"/>
      <c r="H264" s="116"/>
      <c r="I264" s="137"/>
      <c r="J264" s="137"/>
      <c r="K264" s="115"/>
    </row>
    <row r="265" spans="2:11" x14ac:dyDescent="0.25">
      <c r="B265" s="4">
        <f t="shared" si="6"/>
        <v>263</v>
      </c>
      <c r="C265" s="113">
        <v>45418</v>
      </c>
      <c r="D265" s="114" t="s">
        <v>109</v>
      </c>
      <c r="E265" s="115" t="s">
        <v>110</v>
      </c>
      <c r="F265" s="115" t="s">
        <v>134</v>
      </c>
      <c r="G265" s="116"/>
      <c r="H265" s="116"/>
      <c r="I265" s="137"/>
      <c r="J265" s="137"/>
      <c r="K265" s="115"/>
    </row>
    <row r="266" spans="2:11" x14ac:dyDescent="0.25">
      <c r="B266" s="4">
        <f t="shared" si="6"/>
        <v>264</v>
      </c>
      <c r="C266" s="113">
        <v>45418</v>
      </c>
      <c r="D266" s="114" t="s">
        <v>112</v>
      </c>
      <c r="E266" s="115" t="s">
        <v>110</v>
      </c>
      <c r="F266" s="115" t="s">
        <v>113</v>
      </c>
      <c r="G266" s="116"/>
      <c r="H266" s="116"/>
      <c r="I266" s="137"/>
      <c r="J266" s="137"/>
      <c r="K266" s="115"/>
    </row>
    <row r="267" spans="2:11" x14ac:dyDescent="0.25">
      <c r="B267" s="4">
        <f t="shared" si="6"/>
        <v>265</v>
      </c>
      <c r="C267" s="113">
        <v>45418</v>
      </c>
      <c r="D267" s="114" t="s">
        <v>93</v>
      </c>
      <c r="E267" s="115" t="s">
        <v>94</v>
      </c>
      <c r="F267" s="115" t="s">
        <v>95</v>
      </c>
      <c r="G267" s="116"/>
      <c r="H267" s="116"/>
      <c r="I267" s="137"/>
      <c r="J267" s="137"/>
      <c r="K267" s="115"/>
    </row>
    <row r="268" spans="2:11" x14ac:dyDescent="0.25">
      <c r="B268" s="4">
        <f t="shared" si="6"/>
        <v>266</v>
      </c>
      <c r="C268" s="113">
        <v>45418</v>
      </c>
      <c r="D268" s="114" t="s">
        <v>96</v>
      </c>
      <c r="E268" s="115" t="s">
        <v>94</v>
      </c>
      <c r="F268" s="115" t="s">
        <v>97</v>
      </c>
      <c r="G268" s="116"/>
      <c r="H268" s="116"/>
      <c r="I268" s="137"/>
      <c r="J268" s="137"/>
      <c r="K268" s="115"/>
    </row>
    <row r="269" spans="2:11" x14ac:dyDescent="0.25">
      <c r="B269" s="4">
        <f t="shared" si="6"/>
        <v>267</v>
      </c>
      <c r="C269" s="113">
        <v>45418</v>
      </c>
      <c r="D269" s="114" t="s">
        <v>119</v>
      </c>
      <c r="E269" s="115" t="s">
        <v>94</v>
      </c>
      <c r="F269" s="115" t="s">
        <v>131</v>
      </c>
      <c r="G269" s="116"/>
      <c r="H269" s="116"/>
      <c r="I269" s="137"/>
      <c r="J269" s="137"/>
      <c r="K269" s="115"/>
    </row>
    <row r="270" spans="2:11" x14ac:dyDescent="0.25">
      <c r="B270" s="4">
        <f t="shared" si="6"/>
        <v>268</v>
      </c>
      <c r="C270" s="113">
        <v>45418</v>
      </c>
      <c r="D270" s="114" t="s">
        <v>116</v>
      </c>
      <c r="E270" s="115" t="s">
        <v>117</v>
      </c>
      <c r="F270" s="115" t="s">
        <v>118</v>
      </c>
      <c r="G270" s="116"/>
      <c r="H270" s="116"/>
      <c r="I270" s="137"/>
      <c r="J270" s="137"/>
      <c r="K270" s="115"/>
    </row>
    <row r="271" spans="2:11" x14ac:dyDescent="0.25">
      <c r="B271" s="4">
        <f t="shared" si="6"/>
        <v>269</v>
      </c>
      <c r="C271" s="113">
        <v>45418</v>
      </c>
      <c r="D271" s="114" t="s">
        <v>132</v>
      </c>
      <c r="E271" s="115" t="s">
        <v>99</v>
      </c>
      <c r="F271" s="115" t="s">
        <v>131</v>
      </c>
      <c r="G271" s="116"/>
      <c r="H271" s="116"/>
      <c r="I271" s="137"/>
      <c r="J271" s="137"/>
      <c r="K271" s="115"/>
    </row>
    <row r="272" spans="2:11" x14ac:dyDescent="0.25">
      <c r="B272" s="4">
        <f t="shared" si="6"/>
        <v>270</v>
      </c>
      <c r="C272" s="113">
        <v>45418</v>
      </c>
      <c r="D272" s="114" t="s">
        <v>98</v>
      </c>
      <c r="E272" s="115" t="s">
        <v>99</v>
      </c>
      <c r="F272" s="115" t="s">
        <v>131</v>
      </c>
      <c r="G272" s="116">
        <v>88</v>
      </c>
      <c r="H272" s="116"/>
      <c r="I272" s="137"/>
      <c r="J272" s="137"/>
      <c r="K272" s="115"/>
    </row>
    <row r="273" spans="2:11" x14ac:dyDescent="0.25">
      <c r="B273" s="4">
        <f t="shared" si="6"/>
        <v>271</v>
      </c>
      <c r="C273" s="113">
        <v>45418</v>
      </c>
      <c r="D273" s="114" t="s">
        <v>100</v>
      </c>
      <c r="E273" s="115" t="s">
        <v>101</v>
      </c>
      <c r="F273" s="115" t="s">
        <v>102</v>
      </c>
      <c r="G273" s="116"/>
      <c r="H273" s="116"/>
      <c r="I273" s="137"/>
      <c r="J273" s="137"/>
      <c r="K273" s="115"/>
    </row>
    <row r="274" spans="2:11" x14ac:dyDescent="0.25">
      <c r="B274" s="4">
        <f t="shared" si="6"/>
        <v>272</v>
      </c>
      <c r="C274" s="113">
        <v>45418</v>
      </c>
      <c r="D274" s="114" t="s">
        <v>103</v>
      </c>
      <c r="E274" s="115" t="s">
        <v>101</v>
      </c>
      <c r="F274" s="115" t="s">
        <v>150</v>
      </c>
      <c r="G274" s="116"/>
      <c r="H274" s="116"/>
      <c r="I274" s="137"/>
      <c r="J274" s="137"/>
      <c r="K274" s="115"/>
    </row>
    <row r="275" spans="2:11" x14ac:dyDescent="0.25">
      <c r="B275" s="4">
        <f t="shared" si="6"/>
        <v>273</v>
      </c>
      <c r="C275" s="113">
        <v>45418</v>
      </c>
      <c r="D275" s="114" t="s">
        <v>105</v>
      </c>
      <c r="E275" s="115" t="s">
        <v>106</v>
      </c>
      <c r="F275" s="115" t="s">
        <v>107</v>
      </c>
      <c r="G275" s="116"/>
      <c r="H275" s="116"/>
      <c r="I275" s="137"/>
      <c r="J275" s="137"/>
      <c r="K275" s="115"/>
    </row>
    <row r="276" spans="2:11" x14ac:dyDescent="0.25">
      <c r="B276" s="4">
        <f t="shared" si="6"/>
        <v>274</v>
      </c>
      <c r="C276" s="113">
        <v>45418</v>
      </c>
      <c r="D276" s="114" t="s">
        <v>151</v>
      </c>
      <c r="E276" s="115" t="s">
        <v>106</v>
      </c>
      <c r="F276" s="115" t="s">
        <v>65</v>
      </c>
      <c r="G276" s="116"/>
      <c r="H276" s="116"/>
      <c r="I276" s="137"/>
      <c r="J276" s="137"/>
      <c r="K276" s="115"/>
    </row>
    <row r="277" spans="2:11" x14ac:dyDescent="0.25">
      <c r="B277" s="4">
        <f t="shared" si="6"/>
        <v>275</v>
      </c>
      <c r="C277" s="113">
        <v>45418</v>
      </c>
      <c r="D277" s="114" t="s">
        <v>155</v>
      </c>
      <c r="E277" s="115" t="s">
        <v>94</v>
      </c>
      <c r="F277" s="115" t="s">
        <v>65</v>
      </c>
      <c r="G277" s="116"/>
      <c r="H277" s="116"/>
      <c r="I277" s="137"/>
      <c r="J277" s="137"/>
      <c r="K277" s="115"/>
    </row>
    <row r="278" spans="2:11" x14ac:dyDescent="0.25">
      <c r="B278" s="4">
        <f t="shared" si="6"/>
        <v>276</v>
      </c>
      <c r="C278" s="113">
        <v>45418</v>
      </c>
      <c r="D278" s="114" t="s">
        <v>152</v>
      </c>
      <c r="E278" s="115" t="s">
        <v>94</v>
      </c>
      <c r="F278" s="115" t="s">
        <v>65</v>
      </c>
      <c r="G278" s="116"/>
      <c r="H278" s="116"/>
      <c r="I278" s="137"/>
      <c r="J278" s="137"/>
      <c r="K278" s="115"/>
    </row>
    <row r="279" spans="2:11" x14ac:dyDescent="0.25">
      <c r="B279" s="4">
        <f t="shared" ref="B279:B342" si="7">ROW()-2</f>
        <v>277</v>
      </c>
      <c r="C279" s="113">
        <v>45418</v>
      </c>
      <c r="D279" s="114" t="s">
        <v>154</v>
      </c>
      <c r="E279" s="115" t="s">
        <v>94</v>
      </c>
      <c r="F279" s="115" t="s">
        <v>65</v>
      </c>
      <c r="G279" s="116"/>
      <c r="H279" s="116"/>
      <c r="I279" s="137"/>
      <c r="J279" s="137"/>
      <c r="K279" s="115"/>
    </row>
    <row r="280" spans="2:11" x14ac:dyDescent="0.25">
      <c r="B280" s="4">
        <f t="shared" si="7"/>
        <v>278</v>
      </c>
      <c r="C280" s="113">
        <v>45418</v>
      </c>
      <c r="D280" s="114" t="s">
        <v>128</v>
      </c>
      <c r="E280" s="115" t="s">
        <v>101</v>
      </c>
      <c r="F280" s="115" t="s">
        <v>147</v>
      </c>
      <c r="G280" s="116"/>
      <c r="H280" s="116"/>
      <c r="I280" s="137"/>
      <c r="J280" s="137"/>
      <c r="K280" s="115"/>
    </row>
    <row r="281" spans="2:11" x14ac:dyDescent="0.25">
      <c r="B281" s="4">
        <f t="shared" si="7"/>
        <v>279</v>
      </c>
      <c r="C281" s="113">
        <v>45418</v>
      </c>
      <c r="D281" s="114" t="s">
        <v>160</v>
      </c>
      <c r="E281" s="115" t="s">
        <v>140</v>
      </c>
      <c r="F281" s="115" t="s">
        <v>153</v>
      </c>
      <c r="G281" s="116"/>
      <c r="H281" s="116"/>
      <c r="I281" s="137"/>
      <c r="J281" s="137"/>
      <c r="K281" s="115"/>
    </row>
    <row r="282" spans="2:11" x14ac:dyDescent="0.25">
      <c r="B282" s="4">
        <f t="shared" si="7"/>
        <v>280</v>
      </c>
      <c r="C282" s="113">
        <v>45418</v>
      </c>
      <c r="D282" s="114" t="s">
        <v>129</v>
      </c>
      <c r="E282" s="115" t="s">
        <v>101</v>
      </c>
      <c r="F282" s="115" t="s">
        <v>136</v>
      </c>
      <c r="G282" s="116">
        <v>334</v>
      </c>
      <c r="H282" s="116"/>
      <c r="I282" s="137"/>
      <c r="J282" s="137"/>
      <c r="K282" s="115"/>
    </row>
    <row r="283" spans="2:11" x14ac:dyDescent="0.25">
      <c r="B283" s="4">
        <f t="shared" si="7"/>
        <v>281</v>
      </c>
      <c r="C283" s="113">
        <v>45419</v>
      </c>
      <c r="D283" s="114" t="s">
        <v>90</v>
      </c>
      <c r="E283" s="115" t="s">
        <v>91</v>
      </c>
      <c r="F283" s="115" t="s">
        <v>92</v>
      </c>
      <c r="G283" s="4"/>
      <c r="H283" s="116"/>
      <c r="I283" s="137"/>
      <c r="J283" s="137"/>
      <c r="K283" s="115"/>
    </row>
    <row r="284" spans="2:11" x14ac:dyDescent="0.25">
      <c r="B284" s="4">
        <f t="shared" si="7"/>
        <v>282</v>
      </c>
      <c r="C284" s="113">
        <v>45419</v>
      </c>
      <c r="D284" s="114" t="s">
        <v>121</v>
      </c>
      <c r="E284" s="115" t="s">
        <v>110</v>
      </c>
      <c r="F284" s="115" t="s">
        <v>111</v>
      </c>
      <c r="G284" s="4">
        <v>46</v>
      </c>
      <c r="H284" s="116"/>
      <c r="I284" s="137"/>
      <c r="J284" s="137"/>
      <c r="K284" s="115"/>
    </row>
    <row r="285" spans="2:11" x14ac:dyDescent="0.25">
      <c r="B285" s="4">
        <f t="shared" si="7"/>
        <v>283</v>
      </c>
      <c r="C285" s="113">
        <v>45419</v>
      </c>
      <c r="D285" s="114" t="s">
        <v>109</v>
      </c>
      <c r="E285" s="115" t="s">
        <v>110</v>
      </c>
      <c r="F285" s="115" t="s">
        <v>134</v>
      </c>
      <c r="G285" s="4"/>
      <c r="H285" s="116"/>
      <c r="I285" s="137"/>
      <c r="J285" s="137"/>
      <c r="K285" s="115"/>
    </row>
    <row r="286" spans="2:11" x14ac:dyDescent="0.25">
      <c r="B286" s="4">
        <f t="shared" si="7"/>
        <v>284</v>
      </c>
      <c r="C286" s="113">
        <v>45419</v>
      </c>
      <c r="D286" s="114" t="s">
        <v>112</v>
      </c>
      <c r="E286" s="115" t="s">
        <v>110</v>
      </c>
      <c r="F286" s="115" t="s">
        <v>113</v>
      </c>
      <c r="G286" s="4">
        <v>28</v>
      </c>
      <c r="H286" s="116"/>
      <c r="I286" s="137"/>
      <c r="J286" s="137"/>
      <c r="K286" s="115"/>
    </row>
    <row r="287" spans="2:11" x14ac:dyDescent="0.25">
      <c r="B287" s="4">
        <f t="shared" si="7"/>
        <v>285</v>
      </c>
      <c r="C287" s="113">
        <v>45419</v>
      </c>
      <c r="D287" s="114" t="s">
        <v>93</v>
      </c>
      <c r="E287" s="115" t="s">
        <v>94</v>
      </c>
      <c r="F287" s="115" t="s">
        <v>95</v>
      </c>
      <c r="G287" s="4">
        <v>100</v>
      </c>
      <c r="H287" s="116"/>
      <c r="I287" s="137"/>
      <c r="J287" s="137"/>
      <c r="K287" s="115"/>
    </row>
    <row r="288" spans="2:11" x14ac:dyDescent="0.25">
      <c r="B288" s="4">
        <f t="shared" si="7"/>
        <v>286</v>
      </c>
      <c r="C288" s="113">
        <v>45419</v>
      </c>
      <c r="D288" s="114" t="s">
        <v>96</v>
      </c>
      <c r="E288" s="115" t="s">
        <v>94</v>
      </c>
      <c r="F288" s="115" t="s">
        <v>97</v>
      </c>
      <c r="G288" s="4">
        <v>200</v>
      </c>
      <c r="H288" s="116"/>
      <c r="I288" s="137"/>
      <c r="J288" s="137"/>
      <c r="K288" s="115"/>
    </row>
    <row r="289" spans="2:11" x14ac:dyDescent="0.25">
      <c r="B289" s="4">
        <f t="shared" si="7"/>
        <v>287</v>
      </c>
      <c r="C289" s="113">
        <v>45419</v>
      </c>
      <c r="D289" s="114" t="s">
        <v>119</v>
      </c>
      <c r="E289" s="115" t="s">
        <v>94</v>
      </c>
      <c r="F289" s="115" t="s">
        <v>131</v>
      </c>
      <c r="G289" s="4">
        <v>50</v>
      </c>
      <c r="H289" s="116"/>
      <c r="I289" s="137"/>
      <c r="J289" s="137"/>
      <c r="K289" s="115"/>
    </row>
    <row r="290" spans="2:11" x14ac:dyDescent="0.25">
      <c r="B290" s="4">
        <f t="shared" si="7"/>
        <v>288</v>
      </c>
      <c r="C290" s="113">
        <v>45419</v>
      </c>
      <c r="D290" s="114" t="s">
        <v>116</v>
      </c>
      <c r="E290" s="115" t="s">
        <v>117</v>
      </c>
      <c r="F290" s="115" t="s">
        <v>118</v>
      </c>
      <c r="G290" s="4"/>
      <c r="H290" s="116"/>
      <c r="I290" s="137"/>
      <c r="J290" s="137"/>
      <c r="K290" s="115"/>
    </row>
    <row r="291" spans="2:11" x14ac:dyDescent="0.25">
      <c r="B291" s="4">
        <f t="shared" si="7"/>
        <v>289</v>
      </c>
      <c r="C291" s="113">
        <v>45419</v>
      </c>
      <c r="D291" s="114" t="s">
        <v>132</v>
      </c>
      <c r="E291" s="115" t="s">
        <v>99</v>
      </c>
      <c r="F291" s="115" t="s">
        <v>131</v>
      </c>
      <c r="G291" s="4"/>
      <c r="H291" s="116"/>
      <c r="I291" s="137"/>
      <c r="J291" s="137"/>
      <c r="K291" s="115"/>
    </row>
    <row r="292" spans="2:11" x14ac:dyDescent="0.25">
      <c r="B292" s="4">
        <f t="shared" si="7"/>
        <v>290</v>
      </c>
      <c r="C292" s="113">
        <v>45419</v>
      </c>
      <c r="D292" s="114" t="s">
        <v>98</v>
      </c>
      <c r="E292" s="115" t="s">
        <v>99</v>
      </c>
      <c r="F292" s="115" t="s">
        <v>131</v>
      </c>
      <c r="G292" s="4"/>
      <c r="H292" s="116"/>
      <c r="I292" s="137"/>
      <c r="J292" s="137"/>
      <c r="K292" s="115"/>
    </row>
    <row r="293" spans="2:11" x14ac:dyDescent="0.25">
      <c r="B293" s="4">
        <f t="shared" si="7"/>
        <v>291</v>
      </c>
      <c r="C293" s="113">
        <v>45419</v>
      </c>
      <c r="D293" s="114" t="s">
        <v>100</v>
      </c>
      <c r="E293" s="115" t="s">
        <v>101</v>
      </c>
      <c r="F293" s="115" t="s">
        <v>102</v>
      </c>
      <c r="G293" s="4">
        <v>239</v>
      </c>
      <c r="H293" s="116"/>
      <c r="I293" s="137"/>
      <c r="J293" s="137"/>
      <c r="K293" s="115"/>
    </row>
    <row r="294" spans="2:11" x14ac:dyDescent="0.25">
      <c r="B294" s="4">
        <f t="shared" si="7"/>
        <v>292</v>
      </c>
      <c r="C294" s="113">
        <v>45419</v>
      </c>
      <c r="D294" s="114" t="s">
        <v>103</v>
      </c>
      <c r="E294" s="115" t="s">
        <v>101</v>
      </c>
      <c r="F294" s="115" t="s">
        <v>150</v>
      </c>
      <c r="G294" s="4"/>
      <c r="H294" s="116"/>
      <c r="I294" s="137"/>
      <c r="J294" s="137"/>
      <c r="K294" s="115"/>
    </row>
    <row r="295" spans="2:11" x14ac:dyDescent="0.25">
      <c r="B295" s="4">
        <f t="shared" si="7"/>
        <v>293</v>
      </c>
      <c r="C295" s="113">
        <v>45419</v>
      </c>
      <c r="D295" s="114" t="s">
        <v>105</v>
      </c>
      <c r="E295" s="115" t="s">
        <v>106</v>
      </c>
      <c r="F295" s="115" t="s">
        <v>107</v>
      </c>
      <c r="G295" s="4">
        <v>128</v>
      </c>
      <c r="H295" s="116"/>
      <c r="I295" s="137"/>
      <c r="J295" s="137"/>
      <c r="K295" s="115"/>
    </row>
    <row r="296" spans="2:11" x14ac:dyDescent="0.25">
      <c r="B296" s="4">
        <f t="shared" si="7"/>
        <v>294</v>
      </c>
      <c r="C296" s="113">
        <v>45419</v>
      </c>
      <c r="D296" s="114" t="s">
        <v>151</v>
      </c>
      <c r="E296" s="115" t="s">
        <v>106</v>
      </c>
      <c r="F296" s="115" t="s">
        <v>65</v>
      </c>
      <c r="G296" s="4">
        <v>174</v>
      </c>
      <c r="H296" s="116"/>
      <c r="I296" s="137"/>
      <c r="J296" s="137"/>
      <c r="K296" s="115"/>
    </row>
    <row r="297" spans="2:11" x14ac:dyDescent="0.25">
      <c r="B297" s="4">
        <f t="shared" si="7"/>
        <v>295</v>
      </c>
      <c r="C297" s="113">
        <v>45419</v>
      </c>
      <c r="D297" s="114" t="s">
        <v>155</v>
      </c>
      <c r="E297" s="115" t="s">
        <v>94</v>
      </c>
      <c r="F297" s="115" t="s">
        <v>65</v>
      </c>
      <c r="G297" s="4"/>
      <c r="H297" s="116"/>
      <c r="I297" s="137"/>
      <c r="J297" s="137"/>
      <c r="K297" s="115"/>
    </row>
    <row r="298" spans="2:11" x14ac:dyDescent="0.25">
      <c r="B298" s="4">
        <f t="shared" si="7"/>
        <v>296</v>
      </c>
      <c r="C298" s="113">
        <v>45419</v>
      </c>
      <c r="D298" s="114" t="s">
        <v>152</v>
      </c>
      <c r="E298" s="115" t="s">
        <v>94</v>
      </c>
      <c r="F298" s="115" t="s">
        <v>65</v>
      </c>
      <c r="G298" s="4"/>
      <c r="H298" s="116"/>
      <c r="I298" s="137"/>
      <c r="J298" s="137"/>
      <c r="K298" s="115"/>
    </row>
    <row r="299" spans="2:11" x14ac:dyDescent="0.25">
      <c r="B299" s="4">
        <f t="shared" si="7"/>
        <v>297</v>
      </c>
      <c r="C299" s="113">
        <v>45419</v>
      </c>
      <c r="D299" s="114" t="s">
        <v>154</v>
      </c>
      <c r="E299" s="115" t="s">
        <v>94</v>
      </c>
      <c r="F299" s="115" t="s">
        <v>65</v>
      </c>
      <c r="G299" s="4">
        <v>70</v>
      </c>
      <c r="H299" s="116"/>
      <c r="I299" s="137"/>
      <c r="J299" s="137"/>
      <c r="K299" s="115"/>
    </row>
    <row r="300" spans="2:11" x14ac:dyDescent="0.25">
      <c r="B300" s="4">
        <f t="shared" si="7"/>
        <v>298</v>
      </c>
      <c r="C300" s="113">
        <v>45419</v>
      </c>
      <c r="D300" s="114" t="s">
        <v>128</v>
      </c>
      <c r="E300" s="115" t="s">
        <v>101</v>
      </c>
      <c r="F300" s="115" t="s">
        <v>147</v>
      </c>
      <c r="G300" s="4">
        <v>283</v>
      </c>
      <c r="H300" s="116"/>
      <c r="I300" s="137"/>
      <c r="J300" s="137"/>
      <c r="K300" s="115"/>
    </row>
    <row r="301" spans="2:11" x14ac:dyDescent="0.25">
      <c r="B301" s="4">
        <f t="shared" si="7"/>
        <v>299</v>
      </c>
      <c r="C301" s="113">
        <v>45419</v>
      </c>
      <c r="D301" s="114" t="s">
        <v>160</v>
      </c>
      <c r="E301" s="115" t="s">
        <v>140</v>
      </c>
      <c r="F301" s="115" t="s">
        <v>153</v>
      </c>
      <c r="G301" s="4">
        <v>153</v>
      </c>
      <c r="H301" s="116"/>
      <c r="I301" s="137"/>
      <c r="J301" s="137"/>
      <c r="K301" s="115"/>
    </row>
    <row r="302" spans="2:11" x14ac:dyDescent="0.25">
      <c r="B302" s="4">
        <f t="shared" si="7"/>
        <v>300</v>
      </c>
      <c r="C302" s="113">
        <v>45419</v>
      </c>
      <c r="D302" s="114" t="s">
        <v>148</v>
      </c>
      <c r="E302" s="115" t="s">
        <v>101</v>
      </c>
      <c r="F302" s="115" t="s">
        <v>147</v>
      </c>
      <c r="G302" s="4">
        <v>42</v>
      </c>
      <c r="H302" s="116"/>
      <c r="I302" s="137"/>
      <c r="J302" s="137"/>
      <c r="K302" s="115"/>
    </row>
    <row r="303" spans="2:11" x14ac:dyDescent="0.25">
      <c r="B303" s="4">
        <f t="shared" si="7"/>
        <v>301</v>
      </c>
      <c r="C303" s="113">
        <v>45419</v>
      </c>
      <c r="D303" s="114" t="s">
        <v>129</v>
      </c>
      <c r="E303" s="115" t="s">
        <v>101</v>
      </c>
      <c r="F303" s="115" t="s">
        <v>136</v>
      </c>
      <c r="G303" s="4">
        <v>417</v>
      </c>
      <c r="H303" s="116"/>
      <c r="I303" s="137"/>
      <c r="J303" s="137"/>
      <c r="K303" s="115"/>
    </row>
    <row r="304" spans="2:11" x14ac:dyDescent="0.25">
      <c r="B304" s="4">
        <f t="shared" si="7"/>
        <v>302</v>
      </c>
      <c r="C304" s="113">
        <v>45421</v>
      </c>
      <c r="D304" s="114" t="s">
        <v>90</v>
      </c>
      <c r="E304" s="115" t="s">
        <v>91</v>
      </c>
      <c r="F304" s="115" t="s">
        <v>92</v>
      </c>
      <c r="G304" s="4">
        <v>232</v>
      </c>
      <c r="H304" s="116"/>
      <c r="I304" s="137"/>
      <c r="J304" s="137"/>
      <c r="K304" s="115"/>
    </row>
    <row r="305" spans="2:11" x14ac:dyDescent="0.25">
      <c r="B305" s="4">
        <f t="shared" si="7"/>
        <v>303</v>
      </c>
      <c r="C305" s="113">
        <v>45421</v>
      </c>
      <c r="D305" s="114" t="s">
        <v>121</v>
      </c>
      <c r="E305" s="115" t="s">
        <v>110</v>
      </c>
      <c r="F305" s="115" t="s">
        <v>111</v>
      </c>
      <c r="G305" s="4"/>
      <c r="H305" s="116"/>
      <c r="I305" s="137"/>
      <c r="J305" s="137"/>
      <c r="K305" s="115"/>
    </row>
    <row r="306" spans="2:11" x14ac:dyDescent="0.25">
      <c r="B306" s="4">
        <f t="shared" si="7"/>
        <v>304</v>
      </c>
      <c r="C306" s="113">
        <v>45421</v>
      </c>
      <c r="D306" s="114" t="s">
        <v>109</v>
      </c>
      <c r="E306" s="115" t="s">
        <v>110</v>
      </c>
      <c r="F306" s="115" t="s">
        <v>134</v>
      </c>
      <c r="G306" s="4"/>
      <c r="H306" s="116"/>
      <c r="I306" s="137"/>
      <c r="J306" s="137"/>
      <c r="K306" s="115"/>
    </row>
    <row r="307" spans="2:11" x14ac:dyDescent="0.25">
      <c r="B307" s="4">
        <f t="shared" si="7"/>
        <v>305</v>
      </c>
      <c r="C307" s="113">
        <v>45421</v>
      </c>
      <c r="D307" s="114" t="s">
        <v>112</v>
      </c>
      <c r="E307" s="115" t="s">
        <v>110</v>
      </c>
      <c r="F307" s="115" t="s">
        <v>113</v>
      </c>
      <c r="G307" s="4"/>
      <c r="H307" s="116"/>
      <c r="I307" s="137"/>
      <c r="J307" s="137"/>
      <c r="K307" s="115"/>
    </row>
    <row r="308" spans="2:11" x14ac:dyDescent="0.25">
      <c r="B308" s="4">
        <f t="shared" si="7"/>
        <v>306</v>
      </c>
      <c r="C308" s="113">
        <v>45421</v>
      </c>
      <c r="D308" s="114" t="s">
        <v>93</v>
      </c>
      <c r="E308" s="115" t="s">
        <v>94</v>
      </c>
      <c r="F308" s="115" t="s">
        <v>95</v>
      </c>
      <c r="G308" s="4"/>
      <c r="H308" s="116"/>
      <c r="I308" s="137"/>
      <c r="J308" s="137"/>
      <c r="K308" s="115"/>
    </row>
    <row r="309" spans="2:11" x14ac:dyDescent="0.25">
      <c r="B309" s="4">
        <f t="shared" si="7"/>
        <v>307</v>
      </c>
      <c r="C309" s="113">
        <v>45421</v>
      </c>
      <c r="D309" s="114" t="s">
        <v>96</v>
      </c>
      <c r="E309" s="115" t="s">
        <v>94</v>
      </c>
      <c r="F309" s="115" t="s">
        <v>97</v>
      </c>
      <c r="G309" s="4">
        <v>5</v>
      </c>
      <c r="H309" s="116"/>
      <c r="I309" s="137"/>
      <c r="J309" s="137"/>
      <c r="K309" s="115"/>
    </row>
    <row r="310" spans="2:11" x14ac:dyDescent="0.25">
      <c r="B310" s="4">
        <f t="shared" si="7"/>
        <v>308</v>
      </c>
      <c r="C310" s="113">
        <v>45421</v>
      </c>
      <c r="D310" s="114" t="s">
        <v>119</v>
      </c>
      <c r="E310" s="115" t="s">
        <v>94</v>
      </c>
      <c r="F310" s="115" t="s">
        <v>131</v>
      </c>
      <c r="G310" s="4"/>
      <c r="H310" s="116"/>
      <c r="I310" s="137"/>
      <c r="J310" s="137"/>
      <c r="K310" s="115"/>
    </row>
    <row r="311" spans="2:11" x14ac:dyDescent="0.25">
      <c r="B311" s="4">
        <f t="shared" si="7"/>
        <v>309</v>
      </c>
      <c r="C311" s="113">
        <v>45421</v>
      </c>
      <c r="D311" s="114" t="s">
        <v>116</v>
      </c>
      <c r="E311" s="115" t="s">
        <v>117</v>
      </c>
      <c r="F311" s="115" t="s">
        <v>118</v>
      </c>
      <c r="G311" s="4"/>
      <c r="H311" s="116"/>
      <c r="I311" s="137"/>
      <c r="J311" s="137"/>
      <c r="K311" s="115"/>
    </row>
    <row r="312" spans="2:11" x14ac:dyDescent="0.25">
      <c r="B312" s="4">
        <f t="shared" si="7"/>
        <v>310</v>
      </c>
      <c r="C312" s="113">
        <v>45421</v>
      </c>
      <c r="D312" s="114" t="s">
        <v>132</v>
      </c>
      <c r="E312" s="115" t="s">
        <v>99</v>
      </c>
      <c r="F312" s="115" t="s">
        <v>131</v>
      </c>
      <c r="G312" s="4"/>
      <c r="H312" s="116"/>
      <c r="I312" s="137"/>
      <c r="J312" s="137"/>
      <c r="K312" s="115"/>
    </row>
    <row r="313" spans="2:11" x14ac:dyDescent="0.25">
      <c r="B313" s="4">
        <f t="shared" si="7"/>
        <v>311</v>
      </c>
      <c r="C313" s="113">
        <v>45421</v>
      </c>
      <c r="D313" s="114" t="s">
        <v>98</v>
      </c>
      <c r="E313" s="115" t="s">
        <v>99</v>
      </c>
      <c r="F313" s="115" t="s">
        <v>131</v>
      </c>
      <c r="G313" s="4"/>
      <c r="H313" s="116"/>
      <c r="I313" s="137"/>
      <c r="J313" s="137"/>
      <c r="K313" s="115"/>
    </row>
    <row r="314" spans="2:11" x14ac:dyDescent="0.25">
      <c r="B314" s="4">
        <f t="shared" si="7"/>
        <v>312</v>
      </c>
      <c r="C314" s="113">
        <v>45421</v>
      </c>
      <c r="D314" s="114" t="s">
        <v>100</v>
      </c>
      <c r="E314" s="115" t="s">
        <v>101</v>
      </c>
      <c r="F314" s="115" t="s">
        <v>102</v>
      </c>
      <c r="G314" s="4">
        <v>300</v>
      </c>
      <c r="H314" s="116"/>
      <c r="I314" s="137"/>
      <c r="J314" s="137"/>
      <c r="K314" s="115"/>
    </row>
    <row r="315" spans="2:11" x14ac:dyDescent="0.25">
      <c r="B315" s="4">
        <f t="shared" si="7"/>
        <v>313</v>
      </c>
      <c r="C315" s="113">
        <v>45421</v>
      </c>
      <c r="D315" s="114" t="s">
        <v>103</v>
      </c>
      <c r="E315" s="115" t="s">
        <v>101</v>
      </c>
      <c r="F315" s="115" t="s">
        <v>150</v>
      </c>
      <c r="G315" s="4"/>
      <c r="H315" s="116"/>
      <c r="I315" s="137"/>
      <c r="J315" s="137"/>
      <c r="K315" s="115"/>
    </row>
    <row r="316" spans="2:11" x14ac:dyDescent="0.25">
      <c r="B316" s="4">
        <f t="shared" si="7"/>
        <v>314</v>
      </c>
      <c r="C316" s="113">
        <v>45421</v>
      </c>
      <c r="D316" s="114" t="s">
        <v>105</v>
      </c>
      <c r="E316" s="115" t="s">
        <v>106</v>
      </c>
      <c r="F316" s="115" t="s">
        <v>107</v>
      </c>
      <c r="G316" s="4">
        <v>147</v>
      </c>
      <c r="H316" s="116"/>
      <c r="I316" s="137"/>
      <c r="J316" s="137"/>
      <c r="K316" s="115"/>
    </row>
    <row r="317" spans="2:11" x14ac:dyDescent="0.25">
      <c r="B317" s="4">
        <f t="shared" si="7"/>
        <v>315</v>
      </c>
      <c r="C317" s="113">
        <v>45421</v>
      </c>
      <c r="D317" s="114" t="s">
        <v>151</v>
      </c>
      <c r="E317" s="115" t="s">
        <v>106</v>
      </c>
      <c r="F317" s="115" t="s">
        <v>65</v>
      </c>
      <c r="G317" s="4"/>
      <c r="H317" s="116"/>
      <c r="I317" s="137"/>
      <c r="J317" s="137"/>
      <c r="K317" s="115"/>
    </row>
    <row r="318" spans="2:11" x14ac:dyDescent="0.25">
      <c r="B318" s="4">
        <f t="shared" si="7"/>
        <v>316</v>
      </c>
      <c r="C318" s="113">
        <v>45421</v>
      </c>
      <c r="D318" s="114" t="s">
        <v>155</v>
      </c>
      <c r="E318" s="115" t="s">
        <v>94</v>
      </c>
      <c r="F318" s="115" t="s">
        <v>65</v>
      </c>
      <c r="G318" s="4"/>
      <c r="H318" s="116"/>
      <c r="I318" s="137"/>
      <c r="J318" s="137"/>
      <c r="K318" s="115"/>
    </row>
    <row r="319" spans="2:11" x14ac:dyDescent="0.25">
      <c r="B319" s="4">
        <f t="shared" si="7"/>
        <v>317</v>
      </c>
      <c r="C319" s="113">
        <v>45421</v>
      </c>
      <c r="D319" s="114" t="s">
        <v>152</v>
      </c>
      <c r="E319" s="115" t="s">
        <v>94</v>
      </c>
      <c r="F319" s="115" t="s">
        <v>65</v>
      </c>
      <c r="G319" s="4"/>
      <c r="H319" s="116"/>
      <c r="I319" s="137"/>
      <c r="J319" s="137"/>
      <c r="K319" s="115"/>
    </row>
    <row r="320" spans="2:11" x14ac:dyDescent="0.25">
      <c r="B320" s="4">
        <f t="shared" si="7"/>
        <v>318</v>
      </c>
      <c r="C320" s="113">
        <v>45421</v>
      </c>
      <c r="D320" s="114" t="s">
        <v>154</v>
      </c>
      <c r="E320" s="115" t="s">
        <v>94</v>
      </c>
      <c r="F320" s="115" t="s">
        <v>65</v>
      </c>
      <c r="G320" s="4"/>
      <c r="H320" s="116"/>
      <c r="I320" s="137"/>
      <c r="J320" s="137"/>
      <c r="K320" s="115"/>
    </row>
    <row r="321" spans="2:11" x14ac:dyDescent="0.25">
      <c r="B321" s="4">
        <f t="shared" si="7"/>
        <v>319</v>
      </c>
      <c r="C321" s="113">
        <v>45421</v>
      </c>
      <c r="D321" s="114" t="s">
        <v>128</v>
      </c>
      <c r="E321" s="115" t="s">
        <v>101</v>
      </c>
      <c r="F321" s="115" t="s">
        <v>147</v>
      </c>
      <c r="G321" s="4">
        <v>226</v>
      </c>
      <c r="H321" s="116"/>
      <c r="I321" s="137"/>
      <c r="J321" s="137"/>
      <c r="K321" s="115"/>
    </row>
    <row r="322" spans="2:11" x14ac:dyDescent="0.25">
      <c r="B322" s="4">
        <f t="shared" si="7"/>
        <v>320</v>
      </c>
      <c r="C322" s="113">
        <v>45421</v>
      </c>
      <c r="D322" s="114" t="s">
        <v>160</v>
      </c>
      <c r="E322" s="115" t="s">
        <v>140</v>
      </c>
      <c r="F322" s="115" t="s">
        <v>153</v>
      </c>
      <c r="G322" s="4">
        <v>190</v>
      </c>
      <c r="H322" s="116"/>
      <c r="I322" s="137"/>
      <c r="J322" s="137"/>
      <c r="K322" s="115"/>
    </row>
    <row r="323" spans="2:11" x14ac:dyDescent="0.25">
      <c r="B323" s="4">
        <f t="shared" si="7"/>
        <v>321</v>
      </c>
      <c r="C323" s="113">
        <v>45421</v>
      </c>
      <c r="D323" s="114" t="s">
        <v>148</v>
      </c>
      <c r="E323" s="115" t="s">
        <v>101</v>
      </c>
      <c r="F323" s="115" t="s">
        <v>147</v>
      </c>
      <c r="G323" s="4">
        <v>190</v>
      </c>
      <c r="H323" s="116"/>
      <c r="I323" s="137"/>
      <c r="J323" s="137"/>
      <c r="K323" s="115"/>
    </row>
    <row r="324" spans="2:11" x14ac:dyDescent="0.25">
      <c r="B324" s="4">
        <f t="shared" si="7"/>
        <v>322</v>
      </c>
      <c r="C324" s="113">
        <v>45421</v>
      </c>
      <c r="D324" s="114" t="s">
        <v>129</v>
      </c>
      <c r="E324" s="115" t="s">
        <v>101</v>
      </c>
      <c r="F324" s="115" t="s">
        <v>136</v>
      </c>
      <c r="G324" s="4">
        <v>336</v>
      </c>
      <c r="H324" s="116"/>
      <c r="I324" s="137"/>
      <c r="J324" s="137"/>
      <c r="K324" s="115"/>
    </row>
    <row r="325" spans="2:11" x14ac:dyDescent="0.25">
      <c r="B325" s="4">
        <f t="shared" si="7"/>
        <v>323</v>
      </c>
      <c r="C325" s="113">
        <v>45422</v>
      </c>
      <c r="D325" s="114" t="s">
        <v>112</v>
      </c>
      <c r="E325" s="115" t="s">
        <v>110</v>
      </c>
      <c r="F325" s="115" t="s">
        <v>113</v>
      </c>
      <c r="G325" s="4">
        <v>70</v>
      </c>
      <c r="H325" s="116"/>
      <c r="I325" s="137"/>
      <c r="J325" s="137"/>
      <c r="K325" s="115"/>
    </row>
    <row r="326" spans="2:11" x14ac:dyDescent="0.25">
      <c r="B326" s="4">
        <f t="shared" si="7"/>
        <v>324</v>
      </c>
      <c r="C326" s="113">
        <v>45422</v>
      </c>
      <c r="D326" s="114" t="s">
        <v>116</v>
      </c>
      <c r="E326" s="115" t="s">
        <v>117</v>
      </c>
      <c r="F326" s="115" t="s">
        <v>118</v>
      </c>
      <c r="G326" s="4">
        <v>84</v>
      </c>
      <c r="H326" s="116"/>
      <c r="I326" s="137"/>
      <c r="J326" s="137"/>
      <c r="K326" s="115"/>
    </row>
    <row r="327" spans="2:11" x14ac:dyDescent="0.25">
      <c r="B327" s="4">
        <f t="shared" si="7"/>
        <v>325</v>
      </c>
      <c r="C327" s="113">
        <v>45423</v>
      </c>
      <c r="D327" s="114" t="s">
        <v>90</v>
      </c>
      <c r="E327" s="115" t="s">
        <v>91</v>
      </c>
      <c r="F327" s="115" t="s">
        <v>92</v>
      </c>
      <c r="G327" s="4"/>
      <c r="H327" s="116"/>
      <c r="I327" s="137"/>
      <c r="J327" s="137"/>
      <c r="K327" s="115"/>
    </row>
    <row r="328" spans="2:11" x14ac:dyDescent="0.25">
      <c r="B328" s="4">
        <f t="shared" si="7"/>
        <v>326</v>
      </c>
      <c r="C328" s="113">
        <v>45423</v>
      </c>
      <c r="D328" s="114" t="s">
        <v>121</v>
      </c>
      <c r="E328" s="115" t="s">
        <v>110</v>
      </c>
      <c r="F328" s="115" t="s">
        <v>111</v>
      </c>
      <c r="G328" s="4"/>
      <c r="H328" s="116"/>
      <c r="I328" s="137"/>
      <c r="J328" s="137"/>
      <c r="K328" s="115"/>
    </row>
    <row r="329" spans="2:11" x14ac:dyDescent="0.25">
      <c r="B329" s="4">
        <f t="shared" si="7"/>
        <v>327</v>
      </c>
      <c r="C329" s="113">
        <v>45423</v>
      </c>
      <c r="D329" s="114" t="s">
        <v>109</v>
      </c>
      <c r="E329" s="115" t="s">
        <v>110</v>
      </c>
      <c r="F329" s="115" t="s">
        <v>134</v>
      </c>
      <c r="G329" s="4"/>
      <c r="H329" s="116"/>
      <c r="I329" s="137"/>
      <c r="J329" s="137"/>
      <c r="K329" s="115"/>
    </row>
    <row r="330" spans="2:11" x14ac:dyDescent="0.25">
      <c r="B330" s="4">
        <f t="shared" si="7"/>
        <v>328</v>
      </c>
      <c r="C330" s="113">
        <v>45423</v>
      </c>
      <c r="D330" s="114" t="s">
        <v>112</v>
      </c>
      <c r="E330" s="115" t="s">
        <v>110</v>
      </c>
      <c r="F330" s="115" t="s">
        <v>113</v>
      </c>
      <c r="G330" s="4"/>
      <c r="H330" s="116"/>
      <c r="I330" s="137"/>
      <c r="J330" s="137"/>
      <c r="K330" s="115"/>
    </row>
    <row r="331" spans="2:11" x14ac:dyDescent="0.25">
      <c r="B331" s="4">
        <f t="shared" si="7"/>
        <v>329</v>
      </c>
      <c r="C331" s="113">
        <v>45423</v>
      </c>
      <c r="D331" s="114" t="s">
        <v>93</v>
      </c>
      <c r="E331" s="115" t="s">
        <v>94</v>
      </c>
      <c r="F331" s="115" t="s">
        <v>95</v>
      </c>
      <c r="G331" s="4">
        <v>148</v>
      </c>
      <c r="H331" s="116"/>
      <c r="I331" s="137"/>
      <c r="J331" s="137"/>
      <c r="K331" s="115"/>
    </row>
    <row r="332" spans="2:11" x14ac:dyDescent="0.25">
      <c r="B332" s="4">
        <f t="shared" si="7"/>
        <v>330</v>
      </c>
      <c r="C332" s="113">
        <v>45423</v>
      </c>
      <c r="D332" s="114" t="s">
        <v>96</v>
      </c>
      <c r="E332" s="115" t="s">
        <v>94</v>
      </c>
      <c r="F332" s="115" t="s">
        <v>97</v>
      </c>
      <c r="G332" s="4">
        <v>164</v>
      </c>
      <c r="H332" s="116"/>
      <c r="I332" s="137"/>
      <c r="J332" s="137"/>
      <c r="K332" s="115"/>
    </row>
    <row r="333" spans="2:11" x14ac:dyDescent="0.25">
      <c r="B333" s="4">
        <f t="shared" si="7"/>
        <v>331</v>
      </c>
      <c r="C333" s="113">
        <v>45423</v>
      </c>
      <c r="D333" s="114" t="s">
        <v>119</v>
      </c>
      <c r="E333" s="115" t="s">
        <v>94</v>
      </c>
      <c r="F333" s="115" t="s">
        <v>131</v>
      </c>
      <c r="G333" s="4">
        <v>179</v>
      </c>
      <c r="H333" s="116"/>
      <c r="I333" s="137"/>
      <c r="J333" s="137"/>
      <c r="K333" s="115"/>
    </row>
    <row r="334" spans="2:11" x14ac:dyDescent="0.25">
      <c r="B334" s="4">
        <f t="shared" si="7"/>
        <v>332</v>
      </c>
      <c r="C334" s="113">
        <v>45423</v>
      </c>
      <c r="D334" s="114" t="s">
        <v>116</v>
      </c>
      <c r="E334" s="115" t="s">
        <v>117</v>
      </c>
      <c r="F334" s="115" t="s">
        <v>118</v>
      </c>
      <c r="G334" s="4"/>
      <c r="H334" s="116"/>
      <c r="I334" s="137"/>
      <c r="J334" s="137"/>
      <c r="K334" s="115"/>
    </row>
    <row r="335" spans="2:11" x14ac:dyDescent="0.25">
      <c r="B335" s="4">
        <f t="shared" si="7"/>
        <v>333</v>
      </c>
      <c r="C335" s="113">
        <v>45423</v>
      </c>
      <c r="D335" s="114" t="s">
        <v>132</v>
      </c>
      <c r="E335" s="115" t="s">
        <v>99</v>
      </c>
      <c r="F335" s="115" t="s">
        <v>131</v>
      </c>
      <c r="G335" s="4"/>
      <c r="H335" s="116"/>
      <c r="I335" s="137"/>
      <c r="J335" s="137"/>
      <c r="K335" s="115"/>
    </row>
    <row r="336" spans="2:11" x14ac:dyDescent="0.25">
      <c r="B336" s="4">
        <f t="shared" si="7"/>
        <v>334</v>
      </c>
      <c r="C336" s="113">
        <v>45423</v>
      </c>
      <c r="D336" s="114" t="s">
        <v>98</v>
      </c>
      <c r="E336" s="115" t="s">
        <v>99</v>
      </c>
      <c r="F336" s="115" t="s">
        <v>131</v>
      </c>
      <c r="G336" s="4"/>
      <c r="H336" s="116"/>
      <c r="I336" s="137"/>
      <c r="J336" s="137"/>
      <c r="K336" s="115"/>
    </row>
    <row r="337" spans="2:11" x14ac:dyDescent="0.25">
      <c r="B337" s="4">
        <f t="shared" si="7"/>
        <v>335</v>
      </c>
      <c r="C337" s="113">
        <v>45423</v>
      </c>
      <c r="D337" s="114" t="s">
        <v>100</v>
      </c>
      <c r="E337" s="115" t="s">
        <v>101</v>
      </c>
      <c r="F337" s="115" t="s">
        <v>102</v>
      </c>
      <c r="G337" s="4">
        <v>308</v>
      </c>
      <c r="H337" s="116"/>
      <c r="I337" s="137"/>
      <c r="J337" s="137"/>
      <c r="K337" s="115"/>
    </row>
    <row r="338" spans="2:11" x14ac:dyDescent="0.25">
      <c r="B338" s="4">
        <f t="shared" si="7"/>
        <v>336</v>
      </c>
      <c r="C338" s="113">
        <v>45423</v>
      </c>
      <c r="D338" s="114" t="s">
        <v>103</v>
      </c>
      <c r="E338" s="115" t="s">
        <v>101</v>
      </c>
      <c r="F338" s="115" t="s">
        <v>150</v>
      </c>
      <c r="G338" s="4"/>
      <c r="H338" s="116"/>
      <c r="I338" s="137"/>
      <c r="J338" s="137"/>
      <c r="K338" s="115"/>
    </row>
    <row r="339" spans="2:11" x14ac:dyDescent="0.25">
      <c r="B339" s="4">
        <f t="shared" si="7"/>
        <v>337</v>
      </c>
      <c r="C339" s="113">
        <v>45423</v>
      </c>
      <c r="D339" s="114" t="s">
        <v>105</v>
      </c>
      <c r="E339" s="115" t="s">
        <v>106</v>
      </c>
      <c r="F339" s="115" t="s">
        <v>107</v>
      </c>
      <c r="G339" s="4">
        <v>133</v>
      </c>
      <c r="H339" s="116"/>
      <c r="I339" s="137"/>
      <c r="J339" s="137"/>
      <c r="K339" s="115"/>
    </row>
    <row r="340" spans="2:11" x14ac:dyDescent="0.25">
      <c r="B340" s="4">
        <f t="shared" si="7"/>
        <v>338</v>
      </c>
      <c r="C340" s="113">
        <v>45423</v>
      </c>
      <c r="D340" s="114" t="s">
        <v>151</v>
      </c>
      <c r="E340" s="115" t="s">
        <v>106</v>
      </c>
      <c r="F340" s="115" t="s">
        <v>65</v>
      </c>
      <c r="G340" s="4"/>
      <c r="H340" s="116"/>
      <c r="I340" s="137"/>
      <c r="J340" s="137"/>
      <c r="K340" s="115"/>
    </row>
    <row r="341" spans="2:11" x14ac:dyDescent="0.25">
      <c r="B341" s="4">
        <f t="shared" si="7"/>
        <v>339</v>
      </c>
      <c r="C341" s="113">
        <v>45423</v>
      </c>
      <c r="D341" s="114" t="s">
        <v>155</v>
      </c>
      <c r="E341" s="115" t="s">
        <v>94</v>
      </c>
      <c r="F341" s="115" t="s">
        <v>65</v>
      </c>
      <c r="G341" s="4">
        <v>257</v>
      </c>
      <c r="H341" s="116"/>
      <c r="I341" s="137"/>
      <c r="J341" s="137"/>
      <c r="K341" s="115"/>
    </row>
    <row r="342" spans="2:11" x14ac:dyDescent="0.25">
      <c r="B342" s="4">
        <f t="shared" si="7"/>
        <v>340</v>
      </c>
      <c r="C342" s="113">
        <v>45423</v>
      </c>
      <c r="D342" s="114" t="s">
        <v>152</v>
      </c>
      <c r="E342" s="115" t="s">
        <v>94</v>
      </c>
      <c r="F342" s="115" t="s">
        <v>65</v>
      </c>
      <c r="G342" s="4">
        <v>123</v>
      </c>
      <c r="H342" s="116"/>
      <c r="I342" s="137"/>
      <c r="J342" s="137"/>
      <c r="K342" s="115"/>
    </row>
    <row r="343" spans="2:11" x14ac:dyDescent="0.25">
      <c r="B343" s="4">
        <f t="shared" ref="B343:B406" si="8">ROW()-2</f>
        <v>341</v>
      </c>
      <c r="C343" s="113">
        <v>45423</v>
      </c>
      <c r="D343" s="114" t="s">
        <v>154</v>
      </c>
      <c r="E343" s="115" t="s">
        <v>94</v>
      </c>
      <c r="F343" s="115" t="s">
        <v>65</v>
      </c>
      <c r="G343" s="4">
        <v>155</v>
      </c>
      <c r="H343" s="116"/>
      <c r="I343" s="137"/>
      <c r="J343" s="137"/>
      <c r="K343" s="115"/>
    </row>
    <row r="344" spans="2:11" x14ac:dyDescent="0.25">
      <c r="B344" s="4">
        <f t="shared" si="8"/>
        <v>342</v>
      </c>
      <c r="C344" s="113">
        <v>45423</v>
      </c>
      <c r="D344" s="114" t="s">
        <v>128</v>
      </c>
      <c r="E344" s="115" t="s">
        <v>101</v>
      </c>
      <c r="F344" s="115" t="s">
        <v>147</v>
      </c>
      <c r="G344" s="4">
        <v>214</v>
      </c>
      <c r="H344" s="116"/>
      <c r="I344" s="137"/>
      <c r="J344" s="137"/>
      <c r="K344" s="115"/>
    </row>
    <row r="345" spans="2:11" x14ac:dyDescent="0.25">
      <c r="B345" s="4">
        <f t="shared" si="8"/>
        <v>343</v>
      </c>
      <c r="C345" s="113">
        <v>45423</v>
      </c>
      <c r="D345" s="114" t="s">
        <v>160</v>
      </c>
      <c r="E345" s="115" t="s">
        <v>140</v>
      </c>
      <c r="F345" s="115" t="s">
        <v>153</v>
      </c>
      <c r="G345" s="4">
        <v>234</v>
      </c>
      <c r="H345" s="116"/>
      <c r="I345" s="137"/>
      <c r="J345" s="137"/>
      <c r="K345" s="115"/>
    </row>
    <row r="346" spans="2:11" x14ac:dyDescent="0.25">
      <c r="B346" s="4">
        <f t="shared" si="8"/>
        <v>344</v>
      </c>
      <c r="C346" s="113">
        <v>45423</v>
      </c>
      <c r="D346" s="114" t="s">
        <v>148</v>
      </c>
      <c r="E346" s="115" t="s">
        <v>101</v>
      </c>
      <c r="F346" s="115" t="s">
        <v>147</v>
      </c>
      <c r="G346" s="4">
        <v>202</v>
      </c>
      <c r="H346" s="116"/>
      <c r="I346" s="137"/>
      <c r="J346" s="137"/>
      <c r="K346" s="115"/>
    </row>
    <row r="347" spans="2:11" x14ac:dyDescent="0.25">
      <c r="B347" s="4">
        <f t="shared" si="8"/>
        <v>345</v>
      </c>
      <c r="C347" s="113">
        <v>45423</v>
      </c>
      <c r="D347" s="114" t="s">
        <v>129</v>
      </c>
      <c r="E347" s="115" t="s">
        <v>101</v>
      </c>
      <c r="F347" s="115" t="s">
        <v>136</v>
      </c>
      <c r="G347" s="4">
        <v>353</v>
      </c>
      <c r="H347" s="116"/>
      <c r="I347" s="137"/>
      <c r="J347" s="137"/>
      <c r="K347" s="115"/>
    </row>
    <row r="348" spans="2:11" x14ac:dyDescent="0.25">
      <c r="B348" s="4">
        <f t="shared" si="8"/>
        <v>346</v>
      </c>
      <c r="C348" s="113">
        <v>45425</v>
      </c>
      <c r="D348" s="114" t="s">
        <v>90</v>
      </c>
      <c r="E348" s="115" t="s">
        <v>91</v>
      </c>
      <c r="F348" s="115" t="s">
        <v>92</v>
      </c>
      <c r="G348" s="4">
        <v>218</v>
      </c>
      <c r="H348" s="116"/>
      <c r="I348" s="137"/>
      <c r="J348" s="137"/>
      <c r="K348" s="115"/>
    </row>
    <row r="349" spans="2:11" x14ac:dyDescent="0.25">
      <c r="B349" s="4">
        <f t="shared" si="8"/>
        <v>347</v>
      </c>
      <c r="C349" s="113">
        <v>45425</v>
      </c>
      <c r="D349" s="114" t="s">
        <v>121</v>
      </c>
      <c r="E349" s="115" t="s">
        <v>110</v>
      </c>
      <c r="F349" s="115" t="s">
        <v>111</v>
      </c>
      <c r="G349" s="4"/>
      <c r="H349" s="116"/>
      <c r="I349" s="137"/>
      <c r="J349" s="137"/>
      <c r="K349" s="115"/>
    </row>
    <row r="350" spans="2:11" x14ac:dyDescent="0.25">
      <c r="B350" s="4">
        <f t="shared" si="8"/>
        <v>348</v>
      </c>
      <c r="C350" s="113">
        <v>45425</v>
      </c>
      <c r="D350" s="114" t="s">
        <v>109</v>
      </c>
      <c r="E350" s="115" t="s">
        <v>110</v>
      </c>
      <c r="F350" s="115" t="s">
        <v>134</v>
      </c>
      <c r="G350" s="4">
        <v>139</v>
      </c>
      <c r="H350" s="116"/>
      <c r="I350" s="137"/>
      <c r="J350" s="137"/>
      <c r="K350" s="115"/>
    </row>
    <row r="351" spans="2:11" x14ac:dyDescent="0.25">
      <c r="B351" s="4">
        <f t="shared" si="8"/>
        <v>349</v>
      </c>
      <c r="C351" s="113">
        <v>45425</v>
      </c>
      <c r="D351" s="114" t="s">
        <v>112</v>
      </c>
      <c r="E351" s="115" t="s">
        <v>110</v>
      </c>
      <c r="F351" s="115" t="s">
        <v>113</v>
      </c>
      <c r="G351" s="4">
        <v>104</v>
      </c>
      <c r="H351" s="116"/>
      <c r="I351" s="137"/>
      <c r="J351" s="137"/>
      <c r="K351" s="115"/>
    </row>
    <row r="352" spans="2:11" x14ac:dyDescent="0.25">
      <c r="B352" s="4">
        <f t="shared" si="8"/>
        <v>350</v>
      </c>
      <c r="C352" s="113">
        <v>45425</v>
      </c>
      <c r="D352" s="114" t="s">
        <v>93</v>
      </c>
      <c r="E352" s="115" t="s">
        <v>94</v>
      </c>
      <c r="F352" s="115" t="s">
        <v>95</v>
      </c>
      <c r="G352" s="4"/>
      <c r="H352" s="116"/>
      <c r="I352" s="137"/>
      <c r="J352" s="137"/>
      <c r="K352" s="115"/>
    </row>
    <row r="353" spans="2:11" x14ac:dyDescent="0.25">
      <c r="B353" s="4">
        <f t="shared" si="8"/>
        <v>351</v>
      </c>
      <c r="C353" s="113">
        <v>45425</v>
      </c>
      <c r="D353" s="114" t="s">
        <v>96</v>
      </c>
      <c r="E353" s="115" t="s">
        <v>94</v>
      </c>
      <c r="F353" s="115" t="s">
        <v>97</v>
      </c>
      <c r="G353" s="4">
        <v>81</v>
      </c>
      <c r="H353" s="116"/>
      <c r="I353" s="137"/>
      <c r="J353" s="137"/>
      <c r="K353" s="115"/>
    </row>
    <row r="354" spans="2:11" x14ac:dyDescent="0.25">
      <c r="B354" s="4">
        <f t="shared" si="8"/>
        <v>352</v>
      </c>
      <c r="C354" s="113">
        <v>45425</v>
      </c>
      <c r="D354" s="114" t="s">
        <v>119</v>
      </c>
      <c r="E354" s="115" t="s">
        <v>94</v>
      </c>
      <c r="F354" s="115" t="s">
        <v>131</v>
      </c>
      <c r="G354" s="4"/>
      <c r="H354" s="116"/>
      <c r="I354" s="137"/>
      <c r="J354" s="137"/>
      <c r="K354" s="115"/>
    </row>
    <row r="355" spans="2:11" x14ac:dyDescent="0.25">
      <c r="B355" s="4">
        <f t="shared" si="8"/>
        <v>353</v>
      </c>
      <c r="C355" s="113">
        <v>45425</v>
      </c>
      <c r="D355" s="114" t="s">
        <v>116</v>
      </c>
      <c r="E355" s="115" t="s">
        <v>117</v>
      </c>
      <c r="F355" s="115" t="s">
        <v>118</v>
      </c>
      <c r="G355" s="4"/>
      <c r="H355" s="116"/>
      <c r="I355" s="137"/>
      <c r="J355" s="137"/>
      <c r="K355" s="115"/>
    </row>
    <row r="356" spans="2:11" x14ac:dyDescent="0.25">
      <c r="B356" s="4">
        <f t="shared" si="8"/>
        <v>354</v>
      </c>
      <c r="C356" s="113">
        <v>45425</v>
      </c>
      <c r="D356" s="114" t="s">
        <v>132</v>
      </c>
      <c r="E356" s="115" t="s">
        <v>99</v>
      </c>
      <c r="F356" s="115" t="s">
        <v>131</v>
      </c>
      <c r="G356" s="4"/>
      <c r="H356" s="116"/>
      <c r="I356" s="137"/>
      <c r="J356" s="137"/>
      <c r="K356" s="115"/>
    </row>
    <row r="357" spans="2:11" x14ac:dyDescent="0.25">
      <c r="B357" s="4">
        <f t="shared" si="8"/>
        <v>355</v>
      </c>
      <c r="C357" s="113">
        <v>45425</v>
      </c>
      <c r="D357" s="114" t="s">
        <v>98</v>
      </c>
      <c r="E357" s="115" t="s">
        <v>99</v>
      </c>
      <c r="F357" s="115" t="s">
        <v>131</v>
      </c>
      <c r="G357" s="4"/>
      <c r="H357" s="116"/>
      <c r="I357" s="137"/>
      <c r="J357" s="137"/>
      <c r="K357" s="115"/>
    </row>
    <row r="358" spans="2:11" x14ac:dyDescent="0.25">
      <c r="B358" s="4">
        <f t="shared" si="8"/>
        <v>356</v>
      </c>
      <c r="C358" s="113">
        <v>45425</v>
      </c>
      <c r="D358" s="114" t="s">
        <v>100</v>
      </c>
      <c r="E358" s="115" t="s">
        <v>101</v>
      </c>
      <c r="F358" s="115" t="s">
        <v>102</v>
      </c>
      <c r="G358" s="4">
        <v>193</v>
      </c>
      <c r="H358" s="116"/>
      <c r="I358" s="137"/>
      <c r="J358" s="137"/>
      <c r="K358" s="115"/>
    </row>
    <row r="359" spans="2:11" x14ac:dyDescent="0.25">
      <c r="B359" s="4">
        <f t="shared" si="8"/>
        <v>357</v>
      </c>
      <c r="C359" s="113">
        <v>45425</v>
      </c>
      <c r="D359" s="114" t="s">
        <v>103</v>
      </c>
      <c r="E359" s="115" t="s">
        <v>101</v>
      </c>
      <c r="F359" s="115" t="s">
        <v>150</v>
      </c>
      <c r="G359" s="4"/>
      <c r="H359" s="116"/>
      <c r="I359" s="137"/>
      <c r="J359" s="137"/>
      <c r="K359" s="115"/>
    </row>
    <row r="360" spans="2:11" x14ac:dyDescent="0.25">
      <c r="B360" s="4">
        <f t="shared" si="8"/>
        <v>358</v>
      </c>
      <c r="C360" s="113">
        <v>45425</v>
      </c>
      <c r="D360" s="114" t="s">
        <v>105</v>
      </c>
      <c r="E360" s="115" t="s">
        <v>106</v>
      </c>
      <c r="F360" s="115" t="s">
        <v>107</v>
      </c>
      <c r="G360" s="4">
        <v>133</v>
      </c>
      <c r="H360" s="116"/>
      <c r="I360" s="137"/>
      <c r="J360" s="137"/>
      <c r="K360" s="115"/>
    </row>
    <row r="361" spans="2:11" x14ac:dyDescent="0.25">
      <c r="B361" s="4">
        <f t="shared" si="8"/>
        <v>359</v>
      </c>
      <c r="C361" s="113">
        <v>45425</v>
      </c>
      <c r="D361" s="114" t="s">
        <v>151</v>
      </c>
      <c r="E361" s="115" t="s">
        <v>106</v>
      </c>
      <c r="F361" s="115" t="s">
        <v>65</v>
      </c>
      <c r="G361" s="4">
        <v>132</v>
      </c>
      <c r="H361" s="116"/>
      <c r="I361" s="137"/>
      <c r="J361" s="137"/>
      <c r="K361" s="115"/>
    </row>
    <row r="362" spans="2:11" x14ac:dyDescent="0.25">
      <c r="B362" s="4">
        <f t="shared" si="8"/>
        <v>360</v>
      </c>
      <c r="C362" s="113">
        <v>45425</v>
      </c>
      <c r="D362" s="114" t="s">
        <v>155</v>
      </c>
      <c r="E362" s="115" t="s">
        <v>94</v>
      </c>
      <c r="F362" s="115" t="s">
        <v>65</v>
      </c>
      <c r="G362" s="4"/>
      <c r="H362" s="116"/>
      <c r="I362" s="137"/>
      <c r="J362" s="137"/>
      <c r="K362" s="115"/>
    </row>
    <row r="363" spans="2:11" x14ac:dyDescent="0.25">
      <c r="B363" s="4">
        <f t="shared" si="8"/>
        <v>361</v>
      </c>
      <c r="C363" s="113">
        <v>45425</v>
      </c>
      <c r="D363" s="114" t="s">
        <v>152</v>
      </c>
      <c r="E363" s="115" t="s">
        <v>94</v>
      </c>
      <c r="F363" s="115" t="s">
        <v>65</v>
      </c>
      <c r="G363" s="4">
        <v>64</v>
      </c>
      <c r="H363" s="116"/>
      <c r="I363" s="137"/>
      <c r="J363" s="137"/>
      <c r="K363" s="115"/>
    </row>
    <row r="364" spans="2:11" x14ac:dyDescent="0.25">
      <c r="B364" s="4">
        <f t="shared" si="8"/>
        <v>362</v>
      </c>
      <c r="C364" s="113">
        <v>45425</v>
      </c>
      <c r="D364" s="114" t="s">
        <v>154</v>
      </c>
      <c r="E364" s="115" t="s">
        <v>94</v>
      </c>
      <c r="F364" s="115" t="s">
        <v>65</v>
      </c>
      <c r="G364" s="4"/>
      <c r="H364" s="116"/>
      <c r="I364" s="137"/>
      <c r="J364" s="137"/>
      <c r="K364" s="115"/>
    </row>
    <row r="365" spans="2:11" x14ac:dyDescent="0.25">
      <c r="B365" s="4">
        <f t="shared" si="8"/>
        <v>363</v>
      </c>
      <c r="C365" s="113">
        <v>45425</v>
      </c>
      <c r="D365" s="114" t="s">
        <v>128</v>
      </c>
      <c r="E365" s="115" t="s">
        <v>101</v>
      </c>
      <c r="F365" s="115" t="s">
        <v>147</v>
      </c>
      <c r="G365" s="4">
        <v>191</v>
      </c>
      <c r="H365" s="116"/>
      <c r="I365" s="137"/>
      <c r="J365" s="137"/>
      <c r="K365" s="115"/>
    </row>
    <row r="366" spans="2:11" x14ac:dyDescent="0.25">
      <c r="B366" s="4">
        <f t="shared" si="8"/>
        <v>364</v>
      </c>
      <c r="C366" s="113">
        <v>45425</v>
      </c>
      <c r="D366" s="114" t="s">
        <v>160</v>
      </c>
      <c r="E366" s="115" t="s">
        <v>140</v>
      </c>
      <c r="F366" s="115" t="s">
        <v>153</v>
      </c>
      <c r="G366" s="4">
        <v>177</v>
      </c>
      <c r="H366" s="116"/>
      <c r="I366" s="137"/>
      <c r="J366" s="137"/>
      <c r="K366" s="115"/>
    </row>
    <row r="367" spans="2:11" x14ac:dyDescent="0.25">
      <c r="B367" s="4">
        <f t="shared" si="8"/>
        <v>365</v>
      </c>
      <c r="C367" s="113">
        <v>45425</v>
      </c>
      <c r="D367" s="114" t="s">
        <v>148</v>
      </c>
      <c r="E367" s="115" t="s">
        <v>101</v>
      </c>
      <c r="F367" s="115" t="s">
        <v>147</v>
      </c>
      <c r="G367" s="4">
        <v>250</v>
      </c>
      <c r="H367" s="116"/>
      <c r="I367" s="137"/>
      <c r="J367" s="137"/>
      <c r="K367" s="115"/>
    </row>
    <row r="368" spans="2:11" x14ac:dyDescent="0.25">
      <c r="B368" s="4">
        <f t="shared" si="8"/>
        <v>366</v>
      </c>
      <c r="C368" s="113">
        <v>45425</v>
      </c>
      <c r="D368" s="114" t="s">
        <v>129</v>
      </c>
      <c r="E368" s="115" t="s">
        <v>101</v>
      </c>
      <c r="F368" s="115" t="s">
        <v>136</v>
      </c>
      <c r="G368" s="4">
        <v>285</v>
      </c>
      <c r="H368" s="116"/>
      <c r="I368" s="137"/>
      <c r="J368" s="137"/>
      <c r="K368" s="115"/>
    </row>
    <row r="369" spans="2:11" x14ac:dyDescent="0.25">
      <c r="B369" s="4">
        <f t="shared" si="8"/>
        <v>367</v>
      </c>
      <c r="C369" s="113">
        <v>45427</v>
      </c>
      <c r="D369" s="114" t="s">
        <v>90</v>
      </c>
      <c r="E369" s="115" t="s">
        <v>91</v>
      </c>
      <c r="F369" s="115" t="s">
        <v>92</v>
      </c>
      <c r="G369" s="4"/>
      <c r="H369" s="116"/>
      <c r="I369" s="137"/>
      <c r="J369" s="137"/>
      <c r="K369" s="115"/>
    </row>
    <row r="370" spans="2:11" x14ac:dyDescent="0.25">
      <c r="B370" s="4">
        <f t="shared" si="8"/>
        <v>368</v>
      </c>
      <c r="C370" s="113">
        <v>45427</v>
      </c>
      <c r="D370" s="114" t="s">
        <v>121</v>
      </c>
      <c r="E370" s="115" t="s">
        <v>110</v>
      </c>
      <c r="F370" s="115" t="s">
        <v>111</v>
      </c>
      <c r="G370" s="4">
        <v>15</v>
      </c>
      <c r="H370" s="116"/>
      <c r="I370" s="137"/>
      <c r="J370" s="137"/>
      <c r="K370" s="115"/>
    </row>
    <row r="371" spans="2:11" x14ac:dyDescent="0.25">
      <c r="B371" s="4">
        <f t="shared" si="8"/>
        <v>369</v>
      </c>
      <c r="C371" s="113">
        <v>45427</v>
      </c>
      <c r="D371" s="114" t="s">
        <v>109</v>
      </c>
      <c r="E371" s="115" t="s">
        <v>110</v>
      </c>
      <c r="F371" s="115" t="s">
        <v>134</v>
      </c>
      <c r="G371" s="4"/>
      <c r="H371" s="116"/>
      <c r="I371" s="137"/>
      <c r="J371" s="137"/>
      <c r="K371" s="115"/>
    </row>
    <row r="372" spans="2:11" x14ac:dyDescent="0.25">
      <c r="B372" s="4">
        <f t="shared" si="8"/>
        <v>370</v>
      </c>
      <c r="C372" s="113">
        <v>45427</v>
      </c>
      <c r="D372" s="114" t="s">
        <v>112</v>
      </c>
      <c r="E372" s="115" t="s">
        <v>110</v>
      </c>
      <c r="F372" s="115" t="s">
        <v>113</v>
      </c>
      <c r="G372" s="4">
        <v>77</v>
      </c>
      <c r="H372" s="116"/>
      <c r="I372" s="137"/>
      <c r="J372" s="137"/>
      <c r="K372" s="115"/>
    </row>
    <row r="373" spans="2:11" x14ac:dyDescent="0.25">
      <c r="B373" s="4">
        <f t="shared" si="8"/>
        <v>371</v>
      </c>
      <c r="C373" s="113">
        <v>45427</v>
      </c>
      <c r="D373" s="114" t="s">
        <v>93</v>
      </c>
      <c r="E373" s="115" t="s">
        <v>94</v>
      </c>
      <c r="F373" s="115" t="s">
        <v>95</v>
      </c>
      <c r="G373" s="4"/>
      <c r="H373" s="116"/>
      <c r="I373" s="137"/>
      <c r="J373" s="137"/>
      <c r="K373" s="115"/>
    </row>
    <row r="374" spans="2:11" x14ac:dyDescent="0.25">
      <c r="B374" s="4">
        <f t="shared" si="8"/>
        <v>372</v>
      </c>
      <c r="C374" s="113">
        <v>45427</v>
      </c>
      <c r="D374" s="114" t="s">
        <v>96</v>
      </c>
      <c r="E374" s="115" t="s">
        <v>94</v>
      </c>
      <c r="F374" s="115" t="s">
        <v>97</v>
      </c>
      <c r="G374" s="4"/>
      <c r="H374" s="116"/>
      <c r="I374" s="137"/>
      <c r="J374" s="137"/>
      <c r="K374" s="115"/>
    </row>
    <row r="375" spans="2:11" x14ac:dyDescent="0.25">
      <c r="B375" s="4">
        <f t="shared" si="8"/>
        <v>373</v>
      </c>
      <c r="C375" s="113">
        <v>45427</v>
      </c>
      <c r="D375" s="114" t="s">
        <v>119</v>
      </c>
      <c r="E375" s="115" t="s">
        <v>94</v>
      </c>
      <c r="F375" s="115" t="s">
        <v>131</v>
      </c>
      <c r="G375" s="4">
        <v>200</v>
      </c>
      <c r="H375" s="116"/>
      <c r="I375" s="137"/>
      <c r="J375" s="137"/>
      <c r="K375" s="115"/>
    </row>
    <row r="376" spans="2:11" x14ac:dyDescent="0.25">
      <c r="B376" s="4">
        <f t="shared" si="8"/>
        <v>374</v>
      </c>
      <c r="C376" s="113">
        <v>45427</v>
      </c>
      <c r="D376" s="114" t="s">
        <v>116</v>
      </c>
      <c r="E376" s="115" t="s">
        <v>117</v>
      </c>
      <c r="F376" s="115" t="s">
        <v>118</v>
      </c>
      <c r="G376" s="4"/>
      <c r="H376" s="116"/>
      <c r="I376" s="137"/>
      <c r="J376" s="137"/>
      <c r="K376" s="115"/>
    </row>
    <row r="377" spans="2:11" x14ac:dyDescent="0.25">
      <c r="B377" s="4">
        <f t="shared" si="8"/>
        <v>375</v>
      </c>
      <c r="C377" s="113">
        <v>45427</v>
      </c>
      <c r="D377" s="114" t="s">
        <v>132</v>
      </c>
      <c r="E377" s="115" t="s">
        <v>99</v>
      </c>
      <c r="F377" s="115" t="s">
        <v>131</v>
      </c>
      <c r="G377" s="4"/>
      <c r="H377" s="116"/>
      <c r="I377" s="137"/>
      <c r="J377" s="137"/>
      <c r="K377" s="115"/>
    </row>
    <row r="378" spans="2:11" x14ac:dyDescent="0.25">
      <c r="B378" s="4">
        <f t="shared" si="8"/>
        <v>376</v>
      </c>
      <c r="C378" s="113">
        <v>45427</v>
      </c>
      <c r="D378" s="114" t="s">
        <v>98</v>
      </c>
      <c r="E378" s="115" t="s">
        <v>99</v>
      </c>
      <c r="F378" s="115" t="s">
        <v>131</v>
      </c>
      <c r="G378" s="4">
        <v>100</v>
      </c>
      <c r="H378" s="116"/>
      <c r="I378" s="137"/>
      <c r="J378" s="137"/>
      <c r="K378" s="115"/>
    </row>
    <row r="379" spans="2:11" x14ac:dyDescent="0.25">
      <c r="B379" s="4">
        <f t="shared" si="8"/>
        <v>377</v>
      </c>
      <c r="C379" s="113">
        <v>45427</v>
      </c>
      <c r="D379" s="114" t="s">
        <v>100</v>
      </c>
      <c r="E379" s="115" t="s">
        <v>101</v>
      </c>
      <c r="F379" s="115" t="s">
        <v>102</v>
      </c>
      <c r="G379" s="4">
        <v>141</v>
      </c>
      <c r="H379" s="116"/>
      <c r="I379" s="137"/>
      <c r="J379" s="137"/>
      <c r="K379" s="115"/>
    </row>
    <row r="380" spans="2:11" x14ac:dyDescent="0.25">
      <c r="B380" s="4">
        <f t="shared" si="8"/>
        <v>378</v>
      </c>
      <c r="C380" s="113">
        <v>45427</v>
      </c>
      <c r="D380" s="114" t="s">
        <v>103</v>
      </c>
      <c r="E380" s="115" t="s">
        <v>101</v>
      </c>
      <c r="F380" s="115" t="s">
        <v>150</v>
      </c>
      <c r="G380" s="4"/>
      <c r="H380" s="116"/>
      <c r="I380" s="137"/>
      <c r="J380" s="137"/>
      <c r="K380" s="115"/>
    </row>
    <row r="381" spans="2:11" x14ac:dyDescent="0.25">
      <c r="B381" s="4">
        <f t="shared" si="8"/>
        <v>379</v>
      </c>
      <c r="C381" s="113">
        <v>45427</v>
      </c>
      <c r="D381" s="114" t="s">
        <v>105</v>
      </c>
      <c r="E381" s="115" t="s">
        <v>106</v>
      </c>
      <c r="F381" s="115" t="s">
        <v>107</v>
      </c>
      <c r="G381" s="4">
        <v>105</v>
      </c>
      <c r="H381" s="116"/>
      <c r="I381" s="137"/>
      <c r="J381" s="137"/>
      <c r="K381" s="115"/>
    </row>
    <row r="382" spans="2:11" x14ac:dyDescent="0.25">
      <c r="B382" s="4">
        <f t="shared" si="8"/>
        <v>380</v>
      </c>
      <c r="C382" s="113">
        <v>45427</v>
      </c>
      <c r="D382" s="114" t="s">
        <v>151</v>
      </c>
      <c r="E382" s="115" t="s">
        <v>106</v>
      </c>
      <c r="F382" s="115" t="s">
        <v>65</v>
      </c>
      <c r="G382" s="4">
        <v>161</v>
      </c>
      <c r="H382" s="116"/>
      <c r="I382" s="137"/>
      <c r="J382" s="137"/>
      <c r="K382" s="115"/>
    </row>
    <row r="383" spans="2:11" x14ac:dyDescent="0.25">
      <c r="B383" s="4">
        <f t="shared" si="8"/>
        <v>381</v>
      </c>
      <c r="C383" s="113">
        <v>45427</v>
      </c>
      <c r="D383" s="114" t="s">
        <v>155</v>
      </c>
      <c r="E383" s="115" t="s">
        <v>94</v>
      </c>
      <c r="F383" s="115" t="s">
        <v>65</v>
      </c>
      <c r="G383" s="4">
        <v>160</v>
      </c>
      <c r="H383" s="116"/>
      <c r="I383" s="137"/>
      <c r="J383" s="137"/>
      <c r="K383" s="115"/>
    </row>
    <row r="384" spans="2:11" x14ac:dyDescent="0.25">
      <c r="B384" s="4">
        <f t="shared" si="8"/>
        <v>382</v>
      </c>
      <c r="C384" s="113">
        <v>45427</v>
      </c>
      <c r="D384" s="114" t="s">
        <v>152</v>
      </c>
      <c r="E384" s="115" t="s">
        <v>94</v>
      </c>
      <c r="F384" s="115" t="s">
        <v>65</v>
      </c>
      <c r="G384" s="4">
        <v>65</v>
      </c>
      <c r="H384" s="116"/>
      <c r="I384" s="137"/>
      <c r="J384" s="137"/>
      <c r="K384" s="115"/>
    </row>
    <row r="385" spans="2:11" x14ac:dyDescent="0.25">
      <c r="B385" s="4">
        <f t="shared" si="8"/>
        <v>383</v>
      </c>
      <c r="C385" s="113">
        <v>45427</v>
      </c>
      <c r="D385" s="114" t="s">
        <v>154</v>
      </c>
      <c r="E385" s="115" t="s">
        <v>94</v>
      </c>
      <c r="F385" s="115" t="s">
        <v>65</v>
      </c>
      <c r="G385" s="4">
        <v>161</v>
      </c>
      <c r="H385" s="116"/>
      <c r="I385" s="137"/>
      <c r="J385" s="137"/>
      <c r="K385" s="115"/>
    </row>
    <row r="386" spans="2:11" x14ac:dyDescent="0.25">
      <c r="B386" s="4">
        <f t="shared" si="8"/>
        <v>384</v>
      </c>
      <c r="C386" s="113">
        <v>45427</v>
      </c>
      <c r="D386" s="114" t="s">
        <v>128</v>
      </c>
      <c r="E386" s="115" t="s">
        <v>101</v>
      </c>
      <c r="F386" s="115" t="s">
        <v>147</v>
      </c>
      <c r="G386" s="4">
        <v>240</v>
      </c>
      <c r="H386" s="116"/>
      <c r="I386" s="137"/>
      <c r="J386" s="137"/>
      <c r="K386" s="115"/>
    </row>
    <row r="387" spans="2:11" x14ac:dyDescent="0.25">
      <c r="B387" s="4">
        <f t="shared" si="8"/>
        <v>385</v>
      </c>
      <c r="C387" s="113">
        <v>45427</v>
      </c>
      <c r="D387" s="114" t="s">
        <v>160</v>
      </c>
      <c r="E387" s="115" t="s">
        <v>140</v>
      </c>
      <c r="F387" s="115" t="s">
        <v>153</v>
      </c>
      <c r="G387" s="4">
        <v>135</v>
      </c>
      <c r="H387" s="116"/>
      <c r="I387" s="137"/>
      <c r="J387" s="137"/>
      <c r="K387" s="115"/>
    </row>
    <row r="388" spans="2:11" x14ac:dyDescent="0.25">
      <c r="B388" s="4">
        <f t="shared" si="8"/>
        <v>386</v>
      </c>
      <c r="C388" s="113">
        <v>45427</v>
      </c>
      <c r="D388" s="114" t="s">
        <v>148</v>
      </c>
      <c r="E388" s="115" t="s">
        <v>101</v>
      </c>
      <c r="F388" s="115" t="s">
        <v>147</v>
      </c>
      <c r="G388" s="4">
        <v>140</v>
      </c>
      <c r="H388" s="116"/>
      <c r="I388" s="137"/>
      <c r="J388" s="137"/>
      <c r="K388" s="115"/>
    </row>
    <row r="389" spans="2:11" x14ac:dyDescent="0.25">
      <c r="B389" s="4">
        <f t="shared" si="8"/>
        <v>387</v>
      </c>
      <c r="C389" s="113">
        <v>45427</v>
      </c>
      <c r="D389" s="114" t="s">
        <v>129</v>
      </c>
      <c r="E389" s="115" t="s">
        <v>101</v>
      </c>
      <c r="F389" s="115" t="s">
        <v>136</v>
      </c>
      <c r="G389" s="4">
        <v>362</v>
      </c>
      <c r="H389" s="116"/>
      <c r="I389" s="137"/>
      <c r="J389" s="137"/>
      <c r="K389" s="115"/>
    </row>
    <row r="390" spans="2:11" x14ac:dyDescent="0.25">
      <c r="B390" s="4">
        <f t="shared" si="8"/>
        <v>388</v>
      </c>
      <c r="C390" s="113">
        <v>45429</v>
      </c>
      <c r="D390" s="114" t="s">
        <v>90</v>
      </c>
      <c r="E390" s="115" t="s">
        <v>91</v>
      </c>
      <c r="F390" s="115" t="s">
        <v>92</v>
      </c>
      <c r="G390" s="4">
        <v>175</v>
      </c>
      <c r="H390" s="116"/>
      <c r="I390" s="137"/>
      <c r="J390" s="137"/>
      <c r="K390" s="115"/>
    </row>
    <row r="391" spans="2:11" x14ac:dyDescent="0.25">
      <c r="B391" s="4">
        <f t="shared" si="8"/>
        <v>389</v>
      </c>
      <c r="C391" s="113">
        <v>45429</v>
      </c>
      <c r="D391" s="114" t="s">
        <v>121</v>
      </c>
      <c r="E391" s="115" t="s">
        <v>110</v>
      </c>
      <c r="F391" s="115" t="s">
        <v>111</v>
      </c>
      <c r="G391" s="4"/>
      <c r="H391" s="116"/>
      <c r="I391" s="137"/>
      <c r="J391" s="137"/>
      <c r="K391" s="115"/>
    </row>
    <row r="392" spans="2:11" x14ac:dyDescent="0.25">
      <c r="B392" s="4">
        <f t="shared" si="8"/>
        <v>390</v>
      </c>
      <c r="C392" s="113">
        <v>45429</v>
      </c>
      <c r="D392" s="114" t="s">
        <v>109</v>
      </c>
      <c r="E392" s="115" t="s">
        <v>110</v>
      </c>
      <c r="F392" s="115" t="s">
        <v>134</v>
      </c>
      <c r="G392" s="4"/>
      <c r="H392" s="116"/>
      <c r="I392" s="137"/>
      <c r="J392" s="137"/>
      <c r="K392" s="115"/>
    </row>
    <row r="393" spans="2:11" x14ac:dyDescent="0.25">
      <c r="B393" s="4">
        <f t="shared" si="8"/>
        <v>391</v>
      </c>
      <c r="C393" s="113">
        <v>45429</v>
      </c>
      <c r="D393" s="114" t="s">
        <v>112</v>
      </c>
      <c r="E393" s="115" t="s">
        <v>110</v>
      </c>
      <c r="F393" s="115" t="s">
        <v>113</v>
      </c>
      <c r="G393" s="4"/>
      <c r="H393" s="116"/>
      <c r="I393" s="137"/>
      <c r="J393" s="137"/>
      <c r="K393" s="115"/>
    </row>
    <row r="394" spans="2:11" x14ac:dyDescent="0.25">
      <c r="B394" s="4">
        <f t="shared" si="8"/>
        <v>392</v>
      </c>
      <c r="C394" s="113">
        <v>45429</v>
      </c>
      <c r="D394" s="114" t="s">
        <v>93</v>
      </c>
      <c r="E394" s="115" t="s">
        <v>94</v>
      </c>
      <c r="F394" s="115" t="s">
        <v>95</v>
      </c>
      <c r="G394" s="4"/>
      <c r="H394" s="116"/>
      <c r="I394" s="137"/>
      <c r="J394" s="137"/>
      <c r="K394" s="115"/>
    </row>
    <row r="395" spans="2:11" x14ac:dyDescent="0.25">
      <c r="B395" s="4">
        <f t="shared" si="8"/>
        <v>393</v>
      </c>
      <c r="C395" s="113">
        <v>45429</v>
      </c>
      <c r="D395" s="114" t="s">
        <v>96</v>
      </c>
      <c r="E395" s="115" t="s">
        <v>94</v>
      </c>
      <c r="F395" s="115" t="s">
        <v>97</v>
      </c>
      <c r="G395" s="4"/>
      <c r="H395" s="116"/>
      <c r="I395" s="137"/>
      <c r="J395" s="137"/>
      <c r="K395" s="115"/>
    </row>
    <row r="396" spans="2:11" x14ac:dyDescent="0.25">
      <c r="B396" s="4">
        <f t="shared" si="8"/>
        <v>394</v>
      </c>
      <c r="C396" s="113">
        <v>45429</v>
      </c>
      <c r="D396" s="114" t="s">
        <v>119</v>
      </c>
      <c r="E396" s="115" t="s">
        <v>94</v>
      </c>
      <c r="F396" s="115" t="s">
        <v>131</v>
      </c>
      <c r="G396" s="4"/>
      <c r="H396" s="116"/>
      <c r="I396" s="137"/>
      <c r="J396" s="137"/>
      <c r="K396" s="115"/>
    </row>
    <row r="397" spans="2:11" x14ac:dyDescent="0.25">
      <c r="B397" s="4">
        <f t="shared" si="8"/>
        <v>395</v>
      </c>
      <c r="C397" s="113">
        <v>45429</v>
      </c>
      <c r="D397" s="114" t="s">
        <v>116</v>
      </c>
      <c r="E397" s="115" t="s">
        <v>117</v>
      </c>
      <c r="F397" s="115" t="s">
        <v>118</v>
      </c>
      <c r="G397" s="4"/>
      <c r="H397" s="116"/>
      <c r="I397" s="137"/>
      <c r="J397" s="137"/>
      <c r="K397" s="115"/>
    </row>
    <row r="398" spans="2:11" x14ac:dyDescent="0.25">
      <c r="B398" s="4">
        <f t="shared" si="8"/>
        <v>396</v>
      </c>
      <c r="C398" s="113">
        <v>45429</v>
      </c>
      <c r="D398" s="114" t="s">
        <v>132</v>
      </c>
      <c r="E398" s="115" t="s">
        <v>99</v>
      </c>
      <c r="F398" s="115" t="s">
        <v>131</v>
      </c>
      <c r="G398" s="4"/>
      <c r="H398" s="116"/>
      <c r="I398" s="137"/>
      <c r="J398" s="137"/>
      <c r="K398" s="115"/>
    </row>
    <row r="399" spans="2:11" x14ac:dyDescent="0.25">
      <c r="B399" s="4">
        <f t="shared" si="8"/>
        <v>397</v>
      </c>
      <c r="C399" s="113">
        <v>45429</v>
      </c>
      <c r="D399" s="114" t="s">
        <v>98</v>
      </c>
      <c r="E399" s="115" t="s">
        <v>99</v>
      </c>
      <c r="F399" s="115" t="s">
        <v>131</v>
      </c>
      <c r="G399" s="4"/>
      <c r="H399" s="116"/>
      <c r="I399" s="137"/>
      <c r="J399" s="137"/>
      <c r="K399" s="115"/>
    </row>
    <row r="400" spans="2:11" x14ac:dyDescent="0.25">
      <c r="B400" s="4">
        <f t="shared" si="8"/>
        <v>398</v>
      </c>
      <c r="C400" s="113">
        <v>45429</v>
      </c>
      <c r="D400" s="114" t="s">
        <v>100</v>
      </c>
      <c r="E400" s="115" t="s">
        <v>101</v>
      </c>
      <c r="F400" s="115" t="s">
        <v>102</v>
      </c>
      <c r="G400" s="4"/>
      <c r="H400" s="116"/>
      <c r="I400" s="137"/>
      <c r="J400" s="137"/>
      <c r="K400" s="115"/>
    </row>
    <row r="401" spans="2:11" x14ac:dyDescent="0.25">
      <c r="B401" s="4">
        <f t="shared" si="8"/>
        <v>399</v>
      </c>
      <c r="C401" s="113">
        <v>45429</v>
      </c>
      <c r="D401" s="114" t="s">
        <v>103</v>
      </c>
      <c r="E401" s="115" t="s">
        <v>101</v>
      </c>
      <c r="F401" s="115" t="s">
        <v>150</v>
      </c>
      <c r="G401" s="4"/>
      <c r="H401" s="116"/>
      <c r="I401" s="137"/>
      <c r="J401" s="137"/>
      <c r="K401" s="115"/>
    </row>
    <row r="402" spans="2:11" x14ac:dyDescent="0.25">
      <c r="B402" s="4">
        <f t="shared" si="8"/>
        <v>400</v>
      </c>
      <c r="C402" s="113">
        <v>45429</v>
      </c>
      <c r="D402" s="114" t="s">
        <v>105</v>
      </c>
      <c r="E402" s="115" t="s">
        <v>106</v>
      </c>
      <c r="F402" s="115" t="s">
        <v>107</v>
      </c>
      <c r="G402" s="4"/>
      <c r="H402" s="116"/>
      <c r="I402" s="137"/>
      <c r="J402" s="137"/>
      <c r="K402" s="115"/>
    </row>
    <row r="403" spans="2:11" x14ac:dyDescent="0.25">
      <c r="B403" s="4">
        <f t="shared" si="8"/>
        <v>401</v>
      </c>
      <c r="C403" s="113">
        <v>45429</v>
      </c>
      <c r="D403" s="114" t="s">
        <v>151</v>
      </c>
      <c r="E403" s="115" t="s">
        <v>106</v>
      </c>
      <c r="F403" s="115" t="s">
        <v>65</v>
      </c>
      <c r="G403" s="4"/>
      <c r="H403" s="116"/>
      <c r="I403" s="137"/>
      <c r="J403" s="137"/>
      <c r="K403" s="115"/>
    </row>
    <row r="404" spans="2:11" x14ac:dyDescent="0.25">
      <c r="B404" s="4">
        <f t="shared" si="8"/>
        <v>402</v>
      </c>
      <c r="C404" s="113">
        <v>45429</v>
      </c>
      <c r="D404" s="114" t="s">
        <v>155</v>
      </c>
      <c r="E404" s="115" t="s">
        <v>94</v>
      </c>
      <c r="F404" s="115" t="s">
        <v>65</v>
      </c>
      <c r="G404" s="4"/>
      <c r="H404" s="116"/>
      <c r="I404" s="137"/>
      <c r="J404" s="137"/>
      <c r="K404" s="115"/>
    </row>
    <row r="405" spans="2:11" x14ac:dyDescent="0.25">
      <c r="B405" s="4">
        <f t="shared" si="8"/>
        <v>403</v>
      </c>
      <c r="C405" s="113">
        <v>45429</v>
      </c>
      <c r="D405" s="114" t="s">
        <v>152</v>
      </c>
      <c r="E405" s="115" t="s">
        <v>94</v>
      </c>
      <c r="F405" s="115" t="s">
        <v>65</v>
      </c>
      <c r="G405" s="4"/>
      <c r="H405" s="116"/>
      <c r="I405" s="137"/>
      <c r="J405" s="137"/>
      <c r="K405" s="115"/>
    </row>
    <row r="406" spans="2:11" x14ac:dyDescent="0.25">
      <c r="B406" s="4">
        <f t="shared" si="8"/>
        <v>404</v>
      </c>
      <c r="C406" s="113">
        <v>45429</v>
      </c>
      <c r="D406" s="114" t="s">
        <v>154</v>
      </c>
      <c r="E406" s="115" t="s">
        <v>94</v>
      </c>
      <c r="F406" s="115" t="s">
        <v>65</v>
      </c>
      <c r="G406" s="4"/>
      <c r="H406" s="116"/>
      <c r="I406" s="137"/>
      <c r="J406" s="137"/>
      <c r="K406" s="115"/>
    </row>
    <row r="407" spans="2:11" x14ac:dyDescent="0.25">
      <c r="B407" s="4">
        <f t="shared" ref="B407:B470" si="9">ROW()-2</f>
        <v>405</v>
      </c>
      <c r="C407" s="113">
        <v>45429</v>
      </c>
      <c r="D407" s="114" t="s">
        <v>128</v>
      </c>
      <c r="E407" s="115" t="s">
        <v>101</v>
      </c>
      <c r="F407" s="115" t="s">
        <v>147</v>
      </c>
      <c r="G407" s="4"/>
      <c r="H407" s="116"/>
      <c r="I407" s="137"/>
      <c r="J407" s="137"/>
      <c r="K407" s="115"/>
    </row>
    <row r="408" spans="2:11" x14ac:dyDescent="0.25">
      <c r="B408" s="4">
        <f t="shared" si="9"/>
        <v>406</v>
      </c>
      <c r="C408" s="113">
        <v>45429</v>
      </c>
      <c r="D408" s="114" t="s">
        <v>160</v>
      </c>
      <c r="E408" s="115" t="s">
        <v>140</v>
      </c>
      <c r="F408" s="115" t="s">
        <v>153</v>
      </c>
      <c r="G408" s="4">
        <v>200</v>
      </c>
      <c r="H408" s="116"/>
      <c r="I408" s="137"/>
      <c r="J408" s="137"/>
      <c r="K408" s="115"/>
    </row>
    <row r="409" spans="2:11" x14ac:dyDescent="0.25">
      <c r="B409" s="4">
        <f t="shared" si="9"/>
        <v>407</v>
      </c>
      <c r="C409" s="113">
        <v>45429</v>
      </c>
      <c r="D409" s="114" t="s">
        <v>148</v>
      </c>
      <c r="E409" s="115" t="s">
        <v>101</v>
      </c>
      <c r="F409" s="115" t="s">
        <v>147</v>
      </c>
      <c r="G409" s="4"/>
      <c r="H409" s="116"/>
      <c r="I409" s="137"/>
      <c r="J409" s="137"/>
      <c r="K409" s="115"/>
    </row>
    <row r="410" spans="2:11" x14ac:dyDescent="0.25">
      <c r="B410" s="4">
        <f t="shared" si="9"/>
        <v>408</v>
      </c>
      <c r="C410" s="113">
        <v>45429</v>
      </c>
      <c r="D410" s="114" t="s">
        <v>129</v>
      </c>
      <c r="E410" s="115" t="s">
        <v>101</v>
      </c>
      <c r="F410" s="115" t="s">
        <v>136</v>
      </c>
      <c r="G410" s="4"/>
      <c r="H410" s="116"/>
      <c r="I410" s="137"/>
      <c r="J410" s="137"/>
      <c r="K410" s="115"/>
    </row>
    <row r="411" spans="2:11" x14ac:dyDescent="0.25">
      <c r="B411" s="4">
        <f t="shared" si="9"/>
        <v>409</v>
      </c>
      <c r="C411" s="113">
        <v>45430</v>
      </c>
      <c r="D411" s="114" t="s">
        <v>90</v>
      </c>
      <c r="E411" s="115" t="s">
        <v>91</v>
      </c>
      <c r="F411" s="115" t="s">
        <v>92</v>
      </c>
      <c r="G411" s="4"/>
      <c r="H411" s="116"/>
      <c r="I411" s="137"/>
      <c r="J411" s="137"/>
      <c r="K411" s="115"/>
    </row>
    <row r="412" spans="2:11" x14ac:dyDescent="0.25">
      <c r="B412" s="4">
        <f t="shared" si="9"/>
        <v>410</v>
      </c>
      <c r="C412" s="113">
        <v>45430</v>
      </c>
      <c r="D412" s="114" t="s">
        <v>121</v>
      </c>
      <c r="E412" s="115" t="s">
        <v>110</v>
      </c>
      <c r="F412" s="115" t="s">
        <v>111</v>
      </c>
      <c r="G412" s="4"/>
      <c r="H412" s="116"/>
      <c r="I412" s="137"/>
      <c r="J412" s="137"/>
      <c r="K412" s="115"/>
    </row>
    <row r="413" spans="2:11" x14ac:dyDescent="0.25">
      <c r="B413" s="4">
        <f t="shared" si="9"/>
        <v>411</v>
      </c>
      <c r="C413" s="113">
        <v>45430</v>
      </c>
      <c r="D413" s="114" t="s">
        <v>109</v>
      </c>
      <c r="E413" s="115" t="s">
        <v>110</v>
      </c>
      <c r="F413" s="115" t="s">
        <v>134</v>
      </c>
      <c r="G413" s="4"/>
      <c r="H413" s="116"/>
      <c r="I413" s="137"/>
      <c r="J413" s="137"/>
      <c r="K413" s="115"/>
    </row>
    <row r="414" spans="2:11" x14ac:dyDescent="0.25">
      <c r="B414" s="4">
        <f t="shared" si="9"/>
        <v>412</v>
      </c>
      <c r="C414" s="113">
        <v>45430</v>
      </c>
      <c r="D414" s="114" t="s">
        <v>112</v>
      </c>
      <c r="E414" s="115" t="s">
        <v>110</v>
      </c>
      <c r="F414" s="115" t="s">
        <v>113</v>
      </c>
      <c r="G414" s="4">
        <v>31</v>
      </c>
      <c r="H414" s="116"/>
      <c r="I414" s="137"/>
      <c r="J414" s="137"/>
      <c r="K414" s="115"/>
    </row>
    <row r="415" spans="2:11" x14ac:dyDescent="0.25">
      <c r="B415" s="4">
        <f t="shared" si="9"/>
        <v>413</v>
      </c>
      <c r="C415" s="113">
        <v>45430</v>
      </c>
      <c r="D415" s="114" t="s">
        <v>93</v>
      </c>
      <c r="E415" s="115" t="s">
        <v>94</v>
      </c>
      <c r="F415" s="115" t="s">
        <v>95</v>
      </c>
      <c r="G415" s="4"/>
      <c r="H415" s="116"/>
      <c r="I415" s="137"/>
      <c r="J415" s="137"/>
      <c r="K415" s="115"/>
    </row>
    <row r="416" spans="2:11" x14ac:dyDescent="0.25">
      <c r="B416" s="4">
        <f t="shared" si="9"/>
        <v>414</v>
      </c>
      <c r="C416" s="113">
        <v>45430</v>
      </c>
      <c r="D416" s="114" t="s">
        <v>96</v>
      </c>
      <c r="E416" s="115" t="s">
        <v>94</v>
      </c>
      <c r="F416" s="115" t="s">
        <v>97</v>
      </c>
      <c r="G416" s="4">
        <v>153</v>
      </c>
      <c r="H416" s="116"/>
      <c r="I416" s="137"/>
      <c r="J416" s="137"/>
      <c r="K416" s="115"/>
    </row>
    <row r="417" spans="2:11" x14ac:dyDescent="0.25">
      <c r="B417" s="4">
        <f t="shared" si="9"/>
        <v>415</v>
      </c>
      <c r="C417" s="113">
        <v>45430</v>
      </c>
      <c r="D417" s="114" t="s">
        <v>119</v>
      </c>
      <c r="E417" s="115" t="s">
        <v>94</v>
      </c>
      <c r="F417" s="115" t="s">
        <v>131</v>
      </c>
      <c r="G417" s="4">
        <v>132</v>
      </c>
      <c r="H417" s="116"/>
      <c r="I417" s="137"/>
      <c r="J417" s="137"/>
      <c r="K417" s="115"/>
    </row>
    <row r="418" spans="2:11" x14ac:dyDescent="0.25">
      <c r="B418" s="4">
        <f t="shared" si="9"/>
        <v>416</v>
      </c>
      <c r="C418" s="113">
        <v>45430</v>
      </c>
      <c r="D418" s="114" t="s">
        <v>116</v>
      </c>
      <c r="E418" s="115" t="s">
        <v>117</v>
      </c>
      <c r="F418" s="115" t="s">
        <v>118</v>
      </c>
      <c r="G418" s="4"/>
      <c r="H418" s="116"/>
      <c r="I418" s="137"/>
      <c r="J418" s="137"/>
      <c r="K418" s="115"/>
    </row>
    <row r="419" spans="2:11" x14ac:dyDescent="0.25">
      <c r="B419" s="4">
        <f t="shared" si="9"/>
        <v>417</v>
      </c>
      <c r="C419" s="113">
        <v>45430</v>
      </c>
      <c r="D419" s="114" t="s">
        <v>132</v>
      </c>
      <c r="E419" s="115" t="s">
        <v>99</v>
      </c>
      <c r="F419" s="115" t="s">
        <v>131</v>
      </c>
      <c r="G419" s="4"/>
      <c r="H419" s="116"/>
      <c r="I419" s="137"/>
      <c r="J419" s="137"/>
      <c r="K419" s="115"/>
    </row>
    <row r="420" spans="2:11" x14ac:dyDescent="0.25">
      <c r="B420" s="4">
        <f t="shared" si="9"/>
        <v>418</v>
      </c>
      <c r="C420" s="113">
        <v>45430</v>
      </c>
      <c r="D420" s="114" t="s">
        <v>98</v>
      </c>
      <c r="E420" s="115" t="s">
        <v>99</v>
      </c>
      <c r="F420" s="115" t="s">
        <v>131</v>
      </c>
      <c r="G420" s="4">
        <v>80</v>
      </c>
      <c r="H420" s="116"/>
      <c r="I420" s="137"/>
      <c r="J420" s="137"/>
      <c r="K420" s="115"/>
    </row>
    <row r="421" spans="2:11" x14ac:dyDescent="0.25">
      <c r="B421" s="4">
        <f t="shared" si="9"/>
        <v>419</v>
      </c>
      <c r="C421" s="113">
        <v>45430</v>
      </c>
      <c r="D421" s="114" t="s">
        <v>100</v>
      </c>
      <c r="E421" s="115" t="s">
        <v>101</v>
      </c>
      <c r="F421" s="115" t="s">
        <v>102</v>
      </c>
      <c r="G421" s="4"/>
      <c r="H421" s="116"/>
      <c r="I421" s="137"/>
      <c r="J421" s="137"/>
      <c r="K421" s="115"/>
    </row>
    <row r="422" spans="2:11" x14ac:dyDescent="0.25">
      <c r="B422" s="4">
        <f t="shared" si="9"/>
        <v>420</v>
      </c>
      <c r="C422" s="113">
        <v>45430</v>
      </c>
      <c r="D422" s="114" t="s">
        <v>103</v>
      </c>
      <c r="E422" s="115" t="s">
        <v>101</v>
      </c>
      <c r="F422" s="115" t="s">
        <v>150</v>
      </c>
      <c r="G422" s="4"/>
      <c r="H422" s="116"/>
      <c r="I422" s="137"/>
      <c r="J422" s="137"/>
      <c r="K422" s="115"/>
    </row>
    <row r="423" spans="2:11" x14ac:dyDescent="0.25">
      <c r="B423" s="4">
        <f t="shared" si="9"/>
        <v>421</v>
      </c>
      <c r="C423" s="113">
        <v>45430</v>
      </c>
      <c r="D423" s="114" t="s">
        <v>105</v>
      </c>
      <c r="E423" s="115" t="s">
        <v>106</v>
      </c>
      <c r="F423" s="115" t="s">
        <v>107</v>
      </c>
      <c r="G423" s="4">
        <v>124</v>
      </c>
      <c r="H423" s="116"/>
      <c r="I423" s="137"/>
      <c r="J423" s="137"/>
      <c r="K423" s="115"/>
    </row>
    <row r="424" spans="2:11" x14ac:dyDescent="0.25">
      <c r="B424" s="4">
        <f t="shared" si="9"/>
        <v>422</v>
      </c>
      <c r="C424" s="113">
        <v>45430</v>
      </c>
      <c r="D424" s="114" t="s">
        <v>151</v>
      </c>
      <c r="E424" s="115" t="s">
        <v>106</v>
      </c>
      <c r="F424" s="115" t="s">
        <v>65</v>
      </c>
      <c r="G424" s="4">
        <v>187</v>
      </c>
      <c r="H424" s="116"/>
      <c r="I424" s="137"/>
      <c r="J424" s="137"/>
      <c r="K424" s="115"/>
    </row>
    <row r="425" spans="2:11" x14ac:dyDescent="0.25">
      <c r="B425" s="4">
        <f t="shared" si="9"/>
        <v>423</v>
      </c>
      <c r="C425" s="113">
        <v>45430</v>
      </c>
      <c r="D425" s="114" t="s">
        <v>155</v>
      </c>
      <c r="E425" s="115" t="s">
        <v>94</v>
      </c>
      <c r="F425" s="115" t="s">
        <v>65</v>
      </c>
      <c r="G425" s="4"/>
      <c r="H425" s="116"/>
      <c r="I425" s="137"/>
      <c r="J425" s="137"/>
      <c r="K425" s="115"/>
    </row>
    <row r="426" spans="2:11" x14ac:dyDescent="0.25">
      <c r="B426" s="4">
        <f t="shared" si="9"/>
        <v>424</v>
      </c>
      <c r="C426" s="113">
        <v>45430</v>
      </c>
      <c r="D426" s="114" t="s">
        <v>152</v>
      </c>
      <c r="E426" s="115" t="s">
        <v>94</v>
      </c>
      <c r="F426" s="115" t="s">
        <v>65</v>
      </c>
      <c r="G426" s="4">
        <v>85</v>
      </c>
      <c r="H426" s="116"/>
      <c r="I426" s="137"/>
      <c r="J426" s="137"/>
      <c r="K426" s="115"/>
    </row>
    <row r="427" spans="2:11" x14ac:dyDescent="0.25">
      <c r="B427" s="4">
        <f t="shared" si="9"/>
        <v>425</v>
      </c>
      <c r="C427" s="113">
        <v>45430</v>
      </c>
      <c r="D427" s="114" t="s">
        <v>154</v>
      </c>
      <c r="E427" s="115" t="s">
        <v>94</v>
      </c>
      <c r="F427" s="115" t="s">
        <v>65</v>
      </c>
      <c r="G427" s="4">
        <v>106</v>
      </c>
      <c r="H427" s="116"/>
      <c r="I427" s="137"/>
      <c r="J427" s="137"/>
      <c r="K427" s="115"/>
    </row>
    <row r="428" spans="2:11" x14ac:dyDescent="0.25">
      <c r="B428" s="4">
        <f t="shared" si="9"/>
        <v>426</v>
      </c>
      <c r="C428" s="113">
        <v>45430</v>
      </c>
      <c r="D428" s="114" t="s">
        <v>128</v>
      </c>
      <c r="E428" s="115" t="s">
        <v>101</v>
      </c>
      <c r="F428" s="115" t="s">
        <v>147</v>
      </c>
      <c r="G428" s="4">
        <v>136</v>
      </c>
      <c r="H428" s="116"/>
      <c r="I428" s="137"/>
      <c r="J428" s="137"/>
      <c r="K428" s="115"/>
    </row>
    <row r="429" spans="2:11" x14ac:dyDescent="0.25">
      <c r="B429" s="4">
        <f t="shared" si="9"/>
        <v>427</v>
      </c>
      <c r="C429" s="113">
        <v>45430</v>
      </c>
      <c r="D429" s="114" t="s">
        <v>160</v>
      </c>
      <c r="E429" s="115" t="s">
        <v>140</v>
      </c>
      <c r="F429" s="115" t="s">
        <v>153</v>
      </c>
      <c r="G429" s="4"/>
      <c r="H429" s="116"/>
      <c r="I429" s="137"/>
      <c r="J429" s="137"/>
      <c r="K429" s="115"/>
    </row>
    <row r="430" spans="2:11" x14ac:dyDescent="0.25">
      <c r="B430" s="4">
        <f t="shared" si="9"/>
        <v>428</v>
      </c>
      <c r="C430" s="113">
        <v>45430</v>
      </c>
      <c r="D430" s="114" t="s">
        <v>148</v>
      </c>
      <c r="E430" s="115" t="s">
        <v>101</v>
      </c>
      <c r="F430" s="115" t="s">
        <v>147</v>
      </c>
      <c r="G430" s="4">
        <v>235</v>
      </c>
      <c r="H430" s="116"/>
      <c r="I430" s="137"/>
      <c r="J430" s="137"/>
      <c r="K430" s="115"/>
    </row>
    <row r="431" spans="2:11" x14ac:dyDescent="0.25">
      <c r="B431" s="4">
        <f t="shared" si="9"/>
        <v>429</v>
      </c>
      <c r="C431" s="113">
        <v>45430</v>
      </c>
      <c r="D431" s="114" t="s">
        <v>129</v>
      </c>
      <c r="E431" s="115" t="s">
        <v>101</v>
      </c>
      <c r="F431" s="115" t="s">
        <v>136</v>
      </c>
      <c r="G431" s="4">
        <v>311</v>
      </c>
      <c r="H431" s="116"/>
      <c r="I431" s="137"/>
      <c r="J431" s="137"/>
      <c r="K431" s="115"/>
    </row>
    <row r="432" spans="2:11" x14ac:dyDescent="0.25">
      <c r="B432" s="106">
        <f t="shared" si="9"/>
        <v>430</v>
      </c>
      <c r="C432" s="107">
        <v>45431</v>
      </c>
      <c r="D432" s="108" t="s">
        <v>184</v>
      </c>
      <c r="E432" s="121" t="str">
        <f>VLOOKUP(D432,N$155:P432,2,FALSE)</f>
        <v>تانکر اداره سوخت</v>
      </c>
      <c r="F432" s="121"/>
      <c r="G432" s="106"/>
      <c r="H432" s="129">
        <v>40500</v>
      </c>
      <c r="I432" s="242"/>
      <c r="J432" s="242"/>
      <c r="K432" s="121"/>
    </row>
    <row r="433" spans="2:11" x14ac:dyDescent="0.25">
      <c r="B433" s="4">
        <f t="shared" si="9"/>
        <v>431</v>
      </c>
      <c r="C433" s="130">
        <v>45432</v>
      </c>
      <c r="D433" s="114" t="s">
        <v>90</v>
      </c>
      <c r="E433" s="115" t="str">
        <f>VLOOKUP(D433,N$155:P434,2,FALSE)</f>
        <v>گریدر  ۱۶g</v>
      </c>
      <c r="F433" s="115">
        <f>VLOOKUP(D433,N$155:P434,3,FALSE)</f>
        <v>0</v>
      </c>
      <c r="G433" s="4">
        <v>171</v>
      </c>
      <c r="H433" s="4"/>
      <c r="I433" s="137"/>
      <c r="J433" s="137"/>
      <c r="K433" s="115"/>
    </row>
    <row r="434" spans="2:11" x14ac:dyDescent="0.25">
      <c r="B434" s="4">
        <f t="shared" si="9"/>
        <v>432</v>
      </c>
      <c r="C434" s="130">
        <v>45432</v>
      </c>
      <c r="D434" s="114" t="s">
        <v>121</v>
      </c>
      <c r="E434" s="115" t="str">
        <f>VLOOKUP(D434,N$155:P435,2,FALSE)</f>
        <v>غلطک</v>
      </c>
      <c r="F434" s="115" t="str">
        <f>VLOOKUP(D434,N$155:P435,3,FALSE)</f>
        <v>دیانتی</v>
      </c>
      <c r="G434" s="4"/>
      <c r="H434" s="4"/>
      <c r="I434" s="137"/>
      <c r="J434" s="137"/>
      <c r="K434" s="115"/>
    </row>
    <row r="435" spans="2:11" x14ac:dyDescent="0.25">
      <c r="B435" s="4">
        <f t="shared" si="9"/>
        <v>433</v>
      </c>
      <c r="C435" s="130">
        <v>45432</v>
      </c>
      <c r="D435" s="114" t="s">
        <v>109</v>
      </c>
      <c r="E435" s="115" t="str">
        <f>VLOOKUP(D435,N$155:P436,2,FALSE)</f>
        <v>غلطک</v>
      </c>
      <c r="F435" s="115" t="str">
        <f>VLOOKUP(D435,N$155:P436,3,FALSE)</f>
        <v>_</v>
      </c>
      <c r="G435" s="4">
        <v>56</v>
      </c>
      <c r="H435" s="4"/>
      <c r="I435" s="137"/>
      <c r="J435" s="137"/>
      <c r="K435" s="115"/>
    </row>
    <row r="436" spans="2:11" x14ac:dyDescent="0.25">
      <c r="B436" s="4">
        <f t="shared" si="9"/>
        <v>434</v>
      </c>
      <c r="C436" s="130">
        <v>45432</v>
      </c>
      <c r="D436" s="114" t="s">
        <v>112</v>
      </c>
      <c r="E436" s="115" t="str">
        <f>VLOOKUP(D436,N$155:P437,2,FALSE)</f>
        <v>غلطک</v>
      </c>
      <c r="F436" s="115" t="str">
        <f>VLOOKUP(D436,N$155:P437,3,FALSE)</f>
        <v>شیری</v>
      </c>
      <c r="G436" s="4">
        <v>83</v>
      </c>
      <c r="H436" s="4"/>
      <c r="I436" s="137"/>
      <c r="J436" s="137"/>
      <c r="K436" s="115"/>
    </row>
    <row r="437" spans="2:11" x14ac:dyDescent="0.25">
      <c r="B437" s="4">
        <f t="shared" si="9"/>
        <v>435</v>
      </c>
      <c r="C437" s="130">
        <v>45432</v>
      </c>
      <c r="D437" s="114" t="s">
        <v>93</v>
      </c>
      <c r="E437" s="115" t="str">
        <f>VLOOKUP(D437,N$155:P438,2,FALSE)</f>
        <v>کامیون کمپرسی</v>
      </c>
      <c r="F437" s="115" t="str">
        <f>VLOOKUP(D437,N$155:P438,3,FALSE)</f>
        <v>اقلیمی</v>
      </c>
      <c r="G437" s="4"/>
      <c r="H437" s="4"/>
      <c r="I437" s="137"/>
      <c r="J437" s="137"/>
      <c r="K437" s="115"/>
    </row>
    <row r="438" spans="2:11" x14ac:dyDescent="0.25">
      <c r="B438" s="4">
        <f t="shared" si="9"/>
        <v>436</v>
      </c>
      <c r="C438" s="130">
        <v>45432</v>
      </c>
      <c r="D438" s="114" t="s">
        <v>96</v>
      </c>
      <c r="E438" s="115" t="str">
        <f>VLOOKUP(D438,N$155:P439,2,FALSE)</f>
        <v>کامیون کمپرسی</v>
      </c>
      <c r="F438" s="115" t="str">
        <f>VLOOKUP(D438,N$155:P439,3,FALSE)</f>
        <v>یحیی زاده</v>
      </c>
      <c r="G438" s="4">
        <v>77</v>
      </c>
      <c r="H438" s="4"/>
      <c r="I438" s="137"/>
      <c r="J438" s="137"/>
      <c r="K438" s="115"/>
    </row>
    <row r="439" spans="2:11" x14ac:dyDescent="0.25">
      <c r="B439" s="4">
        <f t="shared" si="9"/>
        <v>437</v>
      </c>
      <c r="C439" s="130">
        <v>45432</v>
      </c>
      <c r="D439" s="114" t="s">
        <v>119</v>
      </c>
      <c r="E439" s="115" t="str">
        <f>VLOOKUP(D439,N$155:P440,2,FALSE)</f>
        <v>کامیون کمپرسی</v>
      </c>
      <c r="F439" s="115" t="str">
        <f>VLOOKUP(D439,N$155:P440,3,FALSE)</f>
        <v>-</v>
      </c>
      <c r="G439" s="4">
        <v>70</v>
      </c>
      <c r="H439" s="4"/>
      <c r="I439" s="137"/>
      <c r="J439" s="137"/>
      <c r="K439" s="115"/>
    </row>
    <row r="440" spans="2:11" x14ac:dyDescent="0.25">
      <c r="B440" s="4">
        <f t="shared" si="9"/>
        <v>438</v>
      </c>
      <c r="C440" s="130">
        <v>45432</v>
      </c>
      <c r="D440" s="114" t="s">
        <v>116</v>
      </c>
      <c r="E440" s="115" t="str">
        <f>VLOOKUP(D440,N$155:P441,2,FALSE)</f>
        <v>تانکر سوخت بنز</v>
      </c>
      <c r="F440" s="115" t="str">
        <f>VLOOKUP(D440,N$155:P440,3,FALSE)</f>
        <v>سید علی حسینی</v>
      </c>
      <c r="G440" s="4">
        <v>100</v>
      </c>
      <c r="H440" s="4"/>
      <c r="I440" s="137"/>
      <c r="J440" s="137"/>
      <c r="K440" s="115"/>
    </row>
    <row r="441" spans="2:11" x14ac:dyDescent="0.25">
      <c r="B441" s="4">
        <f t="shared" si="9"/>
        <v>439</v>
      </c>
      <c r="C441" s="130">
        <v>45432</v>
      </c>
      <c r="D441" s="114" t="s">
        <v>132</v>
      </c>
      <c r="E441" s="115" t="str">
        <f>VLOOKUP(D441,N$155:P442,2,FALSE)</f>
        <v>تانکر ابپاش بنز</v>
      </c>
      <c r="F441" s="115" t="str">
        <f>VLOOKUP(D441,N$155:P441,3,FALSE)</f>
        <v>-</v>
      </c>
      <c r="G441" s="4"/>
      <c r="H441" s="4"/>
      <c r="I441" s="137"/>
      <c r="J441" s="137"/>
      <c r="K441" s="115"/>
    </row>
    <row r="442" spans="2:11" x14ac:dyDescent="0.25">
      <c r="B442" s="4">
        <f t="shared" si="9"/>
        <v>440</v>
      </c>
      <c r="C442" s="130">
        <v>45432</v>
      </c>
      <c r="D442" s="114" t="s">
        <v>98</v>
      </c>
      <c r="E442" s="115" t="str">
        <f>VLOOKUP(D442,N$155:P443,2,FALSE)</f>
        <v>تانکر ابپاش بنز</v>
      </c>
      <c r="F442" s="115" t="str">
        <f>VLOOKUP(D442,N$155:P442,3,FALSE)</f>
        <v>-</v>
      </c>
      <c r="G442" s="4">
        <v>79</v>
      </c>
      <c r="H442" s="4"/>
      <c r="I442" s="137"/>
      <c r="J442" s="137"/>
      <c r="K442" s="115"/>
    </row>
    <row r="443" spans="2:11" x14ac:dyDescent="0.25">
      <c r="B443" s="4">
        <f t="shared" si="9"/>
        <v>441</v>
      </c>
      <c r="C443" s="130">
        <v>45432</v>
      </c>
      <c r="D443" s="114" t="s">
        <v>100</v>
      </c>
      <c r="E443" s="115" t="str">
        <f>VLOOKUP(D443,N$155:P444,2,FALSE)</f>
        <v>بلدوزر</v>
      </c>
      <c r="F443" s="115" t="str">
        <f>VLOOKUP(D443,N$155:P443,3,FALSE)</f>
        <v>اسماعیلی</v>
      </c>
      <c r="G443" s="4"/>
      <c r="H443" s="4"/>
      <c r="I443" s="137"/>
      <c r="J443" s="137"/>
      <c r="K443" s="115"/>
    </row>
    <row r="444" spans="2:11" x14ac:dyDescent="0.25">
      <c r="B444" s="4">
        <f t="shared" si="9"/>
        <v>442</v>
      </c>
      <c r="C444" s="130">
        <v>45432</v>
      </c>
      <c r="D444" s="114" t="s">
        <v>103</v>
      </c>
      <c r="E444" s="115" t="str">
        <f>VLOOKUP(D444,N$155:P445,2,FALSE)</f>
        <v>بلدوزر</v>
      </c>
      <c r="F444" s="115" t="str">
        <f>VLOOKUP(D444,N$155:P444,3,FALSE)</f>
        <v>حسن پور</v>
      </c>
      <c r="G444" s="4"/>
      <c r="H444" s="4"/>
      <c r="I444" s="137"/>
      <c r="J444" s="137"/>
      <c r="K444" s="115"/>
    </row>
    <row r="445" spans="2:11" x14ac:dyDescent="0.25">
      <c r="B445" s="4">
        <f t="shared" si="9"/>
        <v>443</v>
      </c>
      <c r="C445" s="130">
        <v>45432</v>
      </c>
      <c r="D445" s="114" t="s">
        <v>105</v>
      </c>
      <c r="E445" s="115" t="str">
        <f>VLOOKUP(D445,N$155:P446,2,FALSE)</f>
        <v>لودر</v>
      </c>
      <c r="F445" s="115" t="str">
        <f>VLOOKUP(D445,N$155:P445,3,FALSE)</f>
        <v>محمدی</v>
      </c>
      <c r="G445" s="4"/>
      <c r="H445" s="4"/>
      <c r="I445" s="137"/>
      <c r="J445" s="137"/>
      <c r="K445" s="115"/>
    </row>
    <row r="446" spans="2:11" x14ac:dyDescent="0.25">
      <c r="B446" s="4">
        <f t="shared" si="9"/>
        <v>444</v>
      </c>
      <c r="C446" s="130">
        <v>45432</v>
      </c>
      <c r="D446" s="114" t="s">
        <v>151</v>
      </c>
      <c r="E446" s="212" t="str">
        <f>VLOOKUP(D446,Z$4:AB1658,2,FALSE)</f>
        <v>لودر ZL50</v>
      </c>
      <c r="F446" s="115" t="e">
        <f>VLOOKUP(D446,N$155:P446,3,FALSE)</f>
        <v>#N/A</v>
      </c>
      <c r="G446" s="4">
        <v>199</v>
      </c>
      <c r="H446" s="4"/>
      <c r="I446" s="137"/>
      <c r="J446" s="137"/>
      <c r="K446" s="115"/>
    </row>
    <row r="447" spans="2:11" x14ac:dyDescent="0.25">
      <c r="B447" s="4">
        <f t="shared" si="9"/>
        <v>445</v>
      </c>
      <c r="C447" s="130">
        <v>45432</v>
      </c>
      <c r="D447" s="114" t="s">
        <v>155</v>
      </c>
      <c r="E447" s="115" t="str">
        <f>VLOOKUP(D447,N$155:P448,2,FALSE)</f>
        <v>کامیون کمپرسی</v>
      </c>
      <c r="F447" s="115" t="str">
        <f>VLOOKUP(D447,N$155:P447,3,FALSE)</f>
        <v>میرزایی</v>
      </c>
      <c r="G447" s="4">
        <v>162</v>
      </c>
      <c r="H447" s="4"/>
      <c r="I447" s="137"/>
      <c r="J447" s="137"/>
      <c r="K447" s="115"/>
    </row>
    <row r="448" spans="2:11" x14ac:dyDescent="0.25">
      <c r="B448" s="4">
        <f t="shared" si="9"/>
        <v>446</v>
      </c>
      <c r="C448" s="130">
        <v>45432</v>
      </c>
      <c r="D448" s="114" t="s">
        <v>152</v>
      </c>
      <c r="E448" s="212" t="str">
        <f>VLOOKUP(D448,Z$4:AB1660,2,FALSE)</f>
        <v>کامیون کمپرسی</v>
      </c>
      <c r="F448" s="115" t="e">
        <f>VLOOKUP(D448,N$155:P448,3,FALSE)</f>
        <v>#N/A</v>
      </c>
      <c r="G448" s="4">
        <v>73</v>
      </c>
      <c r="H448" s="4"/>
      <c r="I448" s="137"/>
      <c r="J448" s="137"/>
      <c r="K448" s="115"/>
    </row>
    <row r="449" spans="2:11" x14ac:dyDescent="0.25">
      <c r="B449" s="4">
        <f t="shared" si="9"/>
        <v>447</v>
      </c>
      <c r="C449" s="130">
        <v>45432</v>
      </c>
      <c r="D449" s="114" t="s">
        <v>154</v>
      </c>
      <c r="E449" s="115" t="str">
        <f>VLOOKUP(D449,N$155:P450,2,FALSE)</f>
        <v>کامیون کمپرسی</v>
      </c>
      <c r="F449" s="115" t="str">
        <f>VLOOKUP(D449,N$155:P449,3,FALSE)</f>
        <v>میرزایی</v>
      </c>
      <c r="G449" s="4">
        <v>80</v>
      </c>
      <c r="H449" s="4"/>
      <c r="I449" s="137"/>
      <c r="J449" s="137"/>
      <c r="K449" s="115"/>
    </row>
    <row r="450" spans="2:11" x14ac:dyDescent="0.25">
      <c r="B450" s="4">
        <f t="shared" si="9"/>
        <v>448</v>
      </c>
      <c r="C450" s="130">
        <v>45432</v>
      </c>
      <c r="D450" s="114" t="s">
        <v>155</v>
      </c>
      <c r="E450" s="115" t="str">
        <f>VLOOKUP(D450,N$155:P451,2,FALSE)</f>
        <v>کامیون کمپرسی</v>
      </c>
      <c r="F450" s="115" t="str">
        <f>VLOOKUP(D450,N$155:P450,3,FALSE)</f>
        <v>میرزایی</v>
      </c>
      <c r="G450" s="4">
        <v>273</v>
      </c>
      <c r="H450" s="4"/>
      <c r="I450" s="137"/>
      <c r="J450" s="137"/>
      <c r="K450" s="115"/>
    </row>
    <row r="451" spans="2:11" x14ac:dyDescent="0.25">
      <c r="B451" s="4">
        <f t="shared" si="9"/>
        <v>449</v>
      </c>
      <c r="C451" s="130">
        <v>45432</v>
      </c>
      <c r="D451" s="114" t="s">
        <v>160</v>
      </c>
      <c r="E451" s="212" t="str">
        <f>VLOOKUP(D451,Z$4:AB1663,2,FALSE)</f>
        <v>بیل مکانیکی</v>
      </c>
      <c r="F451" s="115" t="e">
        <f>VLOOKUP(D451,N$155:P451,3,FALSE)</f>
        <v>#N/A</v>
      </c>
      <c r="G451" s="4"/>
      <c r="H451" s="4"/>
      <c r="I451" s="137"/>
      <c r="J451" s="137"/>
      <c r="K451" s="115"/>
    </row>
    <row r="452" spans="2:11" x14ac:dyDescent="0.25">
      <c r="B452" s="4">
        <f t="shared" si="9"/>
        <v>450</v>
      </c>
      <c r="C452" s="130">
        <v>45432</v>
      </c>
      <c r="D452" s="114" t="s">
        <v>148</v>
      </c>
      <c r="E452" s="212" t="str">
        <f>VLOOKUP(D452,Z$4:AB1664,2,FALSE)</f>
        <v>بلدوزر D85</v>
      </c>
      <c r="F452" s="212" t="str">
        <f>VLOOKUP(E452,AA$4:AC1664,2,FALSE)</f>
        <v>اکبری</v>
      </c>
      <c r="G452" s="4">
        <v>255</v>
      </c>
      <c r="H452" s="4"/>
      <c r="I452" s="137"/>
      <c r="J452" s="137"/>
      <c r="K452" s="115"/>
    </row>
    <row r="453" spans="2:11" x14ac:dyDescent="0.25">
      <c r="B453" s="4">
        <f t="shared" si="9"/>
        <v>451</v>
      </c>
      <c r="C453" s="130">
        <v>45432</v>
      </c>
      <c r="D453" s="114" t="s">
        <v>129</v>
      </c>
      <c r="E453" s="115" t="str">
        <f>VLOOKUP(D453,N$155:P453,2,FALSE)</f>
        <v>بلدوزر</v>
      </c>
      <c r="F453" s="115" t="str">
        <f>VLOOKUP(D453,N$155:P453,3,FALSE)</f>
        <v>رجب زاده</v>
      </c>
      <c r="G453" s="4">
        <v>395</v>
      </c>
      <c r="H453" s="4"/>
      <c r="I453" s="137"/>
      <c r="J453" s="137"/>
      <c r="K453" s="115"/>
    </row>
    <row r="454" spans="2:11" x14ac:dyDescent="0.25">
      <c r="B454" s="4">
        <f t="shared" si="9"/>
        <v>452</v>
      </c>
      <c r="C454" s="130">
        <v>45432</v>
      </c>
      <c r="D454" s="114" t="s">
        <v>122</v>
      </c>
      <c r="E454" s="4" t="s">
        <v>185</v>
      </c>
      <c r="F454" s="115" t="str">
        <f>VLOOKUP(D454,N$155:P454,3,FALSE)</f>
        <v>_</v>
      </c>
      <c r="G454" s="4">
        <v>96</v>
      </c>
      <c r="H454" s="4"/>
      <c r="I454" s="137"/>
      <c r="J454" s="137"/>
      <c r="K454" s="4"/>
    </row>
    <row r="455" spans="2:11" x14ac:dyDescent="0.25">
      <c r="B455" s="4">
        <f t="shared" si="9"/>
        <v>453</v>
      </c>
      <c r="C455" s="130">
        <v>45433</v>
      </c>
      <c r="D455" s="114" t="s">
        <v>90</v>
      </c>
      <c r="E455" s="115" t="str">
        <f>VLOOKUP(D455,N$155:P456,2,FALSE)</f>
        <v>گریدر  ۱۶g</v>
      </c>
      <c r="F455" s="115">
        <f>VLOOKUP(D455,N$155:P455,3,FALSE)</f>
        <v>0</v>
      </c>
      <c r="G455" s="4"/>
      <c r="H455" s="4"/>
      <c r="I455" s="137"/>
      <c r="J455" s="137"/>
      <c r="K455" s="4"/>
    </row>
    <row r="456" spans="2:11" x14ac:dyDescent="0.25">
      <c r="B456" s="4">
        <f t="shared" si="9"/>
        <v>454</v>
      </c>
      <c r="C456" s="130">
        <v>45433</v>
      </c>
      <c r="D456" s="114" t="s">
        <v>121</v>
      </c>
      <c r="E456" s="115" t="str">
        <f>VLOOKUP(D456,N$155:P457,2,FALSE)</f>
        <v>غلطک</v>
      </c>
      <c r="F456" s="115" t="str">
        <f>VLOOKUP(D456,N$155:P456,3,FALSE)</f>
        <v>دیانتی</v>
      </c>
      <c r="G456" s="4"/>
      <c r="H456" s="4"/>
      <c r="I456" s="137"/>
      <c r="J456" s="137"/>
      <c r="K456" s="4"/>
    </row>
    <row r="457" spans="2:11" x14ac:dyDescent="0.25">
      <c r="B457" s="4">
        <f t="shared" si="9"/>
        <v>455</v>
      </c>
      <c r="C457" s="130">
        <v>45433</v>
      </c>
      <c r="D457" s="114" t="s">
        <v>109</v>
      </c>
      <c r="E457" s="115" t="str">
        <f>VLOOKUP(D457,N$155:P458,2,FALSE)</f>
        <v>غلطک</v>
      </c>
      <c r="F457" s="115" t="str">
        <f>VLOOKUP(D457,N$155:P457,3,FALSE)</f>
        <v>_</v>
      </c>
      <c r="G457" s="4"/>
      <c r="H457" s="4"/>
      <c r="I457" s="137"/>
      <c r="J457" s="137"/>
      <c r="K457" s="4"/>
    </row>
    <row r="458" spans="2:11" x14ac:dyDescent="0.25">
      <c r="B458" s="4">
        <f t="shared" si="9"/>
        <v>456</v>
      </c>
      <c r="C458" s="130">
        <v>45433</v>
      </c>
      <c r="D458" s="114" t="s">
        <v>112</v>
      </c>
      <c r="E458" s="115" t="str">
        <f>VLOOKUP(D458,N$155:P459,2,FALSE)</f>
        <v>غلطک</v>
      </c>
      <c r="F458" s="115" t="str">
        <f>VLOOKUP(D458,N$155:P458,3,FALSE)</f>
        <v>شیری</v>
      </c>
      <c r="G458" s="4"/>
      <c r="H458" s="4"/>
      <c r="I458" s="137"/>
      <c r="J458" s="137"/>
      <c r="K458" s="4"/>
    </row>
    <row r="459" spans="2:11" x14ac:dyDescent="0.25">
      <c r="B459" s="4">
        <f t="shared" si="9"/>
        <v>457</v>
      </c>
      <c r="C459" s="130">
        <v>45433</v>
      </c>
      <c r="D459" s="114" t="s">
        <v>93</v>
      </c>
      <c r="E459" s="115" t="str">
        <f>VLOOKUP(D459,N$155:P460,2,FALSE)</f>
        <v>کامیون کمپرسی</v>
      </c>
      <c r="F459" s="115" t="str">
        <f>VLOOKUP(D459,N$155:P459,3,FALSE)</f>
        <v>اقلیمی</v>
      </c>
      <c r="G459" s="4"/>
      <c r="H459" s="4"/>
      <c r="I459" s="137"/>
      <c r="J459" s="137"/>
      <c r="K459" s="4"/>
    </row>
    <row r="460" spans="2:11" x14ac:dyDescent="0.25">
      <c r="B460" s="4">
        <f t="shared" si="9"/>
        <v>458</v>
      </c>
      <c r="C460" s="130">
        <v>45433</v>
      </c>
      <c r="D460" s="114" t="s">
        <v>96</v>
      </c>
      <c r="E460" s="115" t="str">
        <f>VLOOKUP(D460,N$155:P461,2,FALSE)</f>
        <v>کامیون کمپرسی</v>
      </c>
      <c r="F460" s="115" t="str">
        <f>VLOOKUP(D460,N$155:P460,3,FALSE)</f>
        <v>یحیی زاده</v>
      </c>
      <c r="G460" s="4"/>
      <c r="H460" s="4"/>
      <c r="I460" s="137"/>
      <c r="J460" s="137"/>
      <c r="K460" s="4"/>
    </row>
    <row r="461" spans="2:11" x14ac:dyDescent="0.25">
      <c r="B461" s="4">
        <f t="shared" si="9"/>
        <v>459</v>
      </c>
      <c r="C461" s="130">
        <v>45433</v>
      </c>
      <c r="D461" s="114" t="s">
        <v>119</v>
      </c>
      <c r="E461" s="115" t="str">
        <f>VLOOKUP(D461,N$155:P462,2,FALSE)</f>
        <v>کامیون کمپرسی</v>
      </c>
      <c r="F461" s="115" t="str">
        <f>VLOOKUP(D461,N$155:P461,3,FALSE)</f>
        <v>-</v>
      </c>
      <c r="G461" s="4"/>
      <c r="H461" s="4"/>
      <c r="I461" s="137"/>
      <c r="J461" s="137"/>
      <c r="K461" s="4"/>
    </row>
    <row r="462" spans="2:11" x14ac:dyDescent="0.25">
      <c r="B462" s="4">
        <f t="shared" si="9"/>
        <v>460</v>
      </c>
      <c r="C462" s="130">
        <v>45433</v>
      </c>
      <c r="D462" s="114" t="s">
        <v>116</v>
      </c>
      <c r="E462" s="115" t="str">
        <f>VLOOKUP(D462,N$155:P463,2,FALSE)</f>
        <v>تانکر سوخت بنز</v>
      </c>
      <c r="F462" s="115" t="str">
        <f>VLOOKUP(D462,N$155:P462,3,FALSE)</f>
        <v>سید علی حسینی</v>
      </c>
      <c r="G462" s="4"/>
      <c r="H462" s="4"/>
      <c r="I462" s="137"/>
      <c r="J462" s="137"/>
      <c r="K462" s="4"/>
    </row>
    <row r="463" spans="2:11" x14ac:dyDescent="0.25">
      <c r="B463" s="4">
        <f t="shared" si="9"/>
        <v>461</v>
      </c>
      <c r="C463" s="130">
        <v>45433</v>
      </c>
      <c r="D463" s="114" t="s">
        <v>132</v>
      </c>
      <c r="E463" s="115" t="str">
        <f>VLOOKUP(D463,N$155:P464,2,FALSE)</f>
        <v>تانکر ابپاش بنز</v>
      </c>
      <c r="F463" s="115" t="str">
        <f>VLOOKUP(D463,N$155:P463,3,FALSE)</f>
        <v>-</v>
      </c>
      <c r="G463" s="4">
        <v>136</v>
      </c>
      <c r="H463" s="4"/>
      <c r="I463" s="137"/>
      <c r="J463" s="137"/>
      <c r="K463" s="4"/>
    </row>
    <row r="464" spans="2:11" x14ac:dyDescent="0.25">
      <c r="B464" s="4">
        <f t="shared" si="9"/>
        <v>462</v>
      </c>
      <c r="C464" s="130">
        <v>45433</v>
      </c>
      <c r="D464" s="114" t="s">
        <v>98</v>
      </c>
      <c r="E464" s="115" t="str">
        <f>VLOOKUP(D464,N$155:P465,2,FALSE)</f>
        <v>تانکر ابپاش بنز</v>
      </c>
      <c r="F464" s="115" t="str">
        <f>VLOOKUP(D464,N$155:P464,3,FALSE)</f>
        <v>-</v>
      </c>
      <c r="G464" s="4"/>
      <c r="H464" s="4"/>
      <c r="I464" s="137"/>
      <c r="J464" s="137"/>
      <c r="K464" s="4"/>
    </row>
    <row r="465" spans="2:11" x14ac:dyDescent="0.25">
      <c r="B465" s="4">
        <f t="shared" si="9"/>
        <v>463</v>
      </c>
      <c r="C465" s="130">
        <v>45433</v>
      </c>
      <c r="D465" s="114" t="s">
        <v>100</v>
      </c>
      <c r="E465" s="115" t="str">
        <f>VLOOKUP(D465,N$155:P466,2,FALSE)</f>
        <v>بلدوزر</v>
      </c>
      <c r="F465" s="115" t="str">
        <f>VLOOKUP(D465,N$155:P465,3,FALSE)</f>
        <v>اسماعیلی</v>
      </c>
      <c r="G465" s="4"/>
      <c r="H465" s="4"/>
      <c r="I465" s="137"/>
      <c r="J465" s="137"/>
      <c r="K465" s="4"/>
    </row>
    <row r="466" spans="2:11" x14ac:dyDescent="0.25">
      <c r="B466" s="4">
        <f t="shared" si="9"/>
        <v>464</v>
      </c>
      <c r="C466" s="130">
        <v>45433</v>
      </c>
      <c r="D466" s="114" t="s">
        <v>103</v>
      </c>
      <c r="E466" s="115" t="str">
        <f>VLOOKUP(D466,N$155:P467,2,FALSE)</f>
        <v>بلدوزر</v>
      </c>
      <c r="F466" s="115" t="str">
        <f>VLOOKUP(D466,N$155:P466,3,FALSE)</f>
        <v>حسن پور</v>
      </c>
      <c r="G466" s="4"/>
      <c r="H466" s="4"/>
      <c r="I466" s="137"/>
      <c r="J466" s="137"/>
      <c r="K466" s="4"/>
    </row>
    <row r="467" spans="2:11" x14ac:dyDescent="0.25">
      <c r="B467" s="4">
        <f t="shared" si="9"/>
        <v>465</v>
      </c>
      <c r="C467" s="130">
        <v>45433</v>
      </c>
      <c r="D467" s="114" t="s">
        <v>105</v>
      </c>
      <c r="E467" s="115" t="str">
        <f>VLOOKUP(D467,N$155:P468,2,FALSE)</f>
        <v>لودر</v>
      </c>
      <c r="F467" s="115" t="str">
        <f>VLOOKUP(D467,N$155:P467,3,FALSE)</f>
        <v>محمدی</v>
      </c>
      <c r="G467" s="4"/>
      <c r="H467" s="4"/>
      <c r="I467" s="137"/>
      <c r="J467" s="137"/>
      <c r="K467" s="4"/>
    </row>
    <row r="468" spans="2:11" x14ac:dyDescent="0.25">
      <c r="B468" s="4">
        <f t="shared" si="9"/>
        <v>466</v>
      </c>
      <c r="C468" s="130">
        <v>45433</v>
      </c>
      <c r="D468" s="114" t="s">
        <v>151</v>
      </c>
      <c r="E468" s="212" t="str">
        <f>VLOOKUP(D468,Z$4:AB1680,2,FALSE)</f>
        <v>لودر ZL50</v>
      </c>
      <c r="F468" s="212" t="str">
        <f>VLOOKUP(E468,AA$4:AC1680,2,FALSE)</f>
        <v>میرزایی</v>
      </c>
      <c r="G468" s="4"/>
      <c r="H468" s="4"/>
      <c r="I468" s="137"/>
      <c r="J468" s="137"/>
      <c r="K468" s="4"/>
    </row>
    <row r="469" spans="2:11" x14ac:dyDescent="0.25">
      <c r="B469" s="4">
        <f t="shared" si="9"/>
        <v>467</v>
      </c>
      <c r="C469" s="130">
        <v>45433</v>
      </c>
      <c r="D469" s="114" t="s">
        <v>155</v>
      </c>
      <c r="E469" s="115" t="str">
        <f>VLOOKUP(D469,N$155:P470,2,FALSE)</f>
        <v>کامیون کمپرسی</v>
      </c>
      <c r="F469" s="115" t="str">
        <f>VLOOKUP(D469,N$155:P469,3,FALSE)</f>
        <v>میرزایی</v>
      </c>
      <c r="G469" s="4"/>
      <c r="H469" s="4"/>
      <c r="I469" s="137"/>
      <c r="J469" s="137"/>
      <c r="K469" s="4"/>
    </row>
    <row r="470" spans="2:11" x14ac:dyDescent="0.25">
      <c r="B470" s="4">
        <f t="shared" si="9"/>
        <v>468</v>
      </c>
      <c r="C470" s="130">
        <v>45433</v>
      </c>
      <c r="D470" s="114" t="s">
        <v>152</v>
      </c>
      <c r="E470" s="212" t="str">
        <f>VLOOKUP(D470,Z$4:AB1682,2,FALSE)</f>
        <v>کامیون کمپرسی</v>
      </c>
      <c r="F470" s="212" t="str">
        <f>VLOOKUP(E470,AA$4:AC1682,2,FALSE)</f>
        <v>شرکتی-یحیی زاده</v>
      </c>
      <c r="G470" s="4"/>
      <c r="H470" s="4"/>
      <c r="I470" s="137"/>
      <c r="J470" s="137"/>
      <c r="K470" s="4"/>
    </row>
    <row r="471" spans="2:11" x14ac:dyDescent="0.25">
      <c r="B471" s="4">
        <f t="shared" ref="B471:B536" si="10">ROW()-2</f>
        <v>469</v>
      </c>
      <c r="C471" s="130">
        <v>45433</v>
      </c>
      <c r="D471" s="114" t="s">
        <v>154</v>
      </c>
      <c r="E471" s="115" t="str">
        <f>VLOOKUP(D471,N$155:P472,2,FALSE)</f>
        <v>کامیون کمپرسی</v>
      </c>
      <c r="F471" s="115" t="str">
        <f>VLOOKUP(D471,N$155:P471,3,FALSE)</f>
        <v>میرزایی</v>
      </c>
      <c r="G471" s="4"/>
      <c r="H471" s="4"/>
      <c r="I471" s="137"/>
      <c r="J471" s="137"/>
      <c r="K471" s="4"/>
    </row>
    <row r="472" spans="2:11" x14ac:dyDescent="0.25">
      <c r="B472" s="4">
        <f t="shared" si="10"/>
        <v>470</v>
      </c>
      <c r="C472" s="130">
        <v>45433</v>
      </c>
      <c r="D472" s="114" t="s">
        <v>155</v>
      </c>
      <c r="E472" s="115" t="str">
        <f>VLOOKUP(D472,N$155:P473,2,FALSE)</f>
        <v>کامیون کمپرسی</v>
      </c>
      <c r="F472" s="115" t="str">
        <f>VLOOKUP(D472,N$155:P472,3,FALSE)</f>
        <v>میرزایی</v>
      </c>
      <c r="G472" s="4"/>
      <c r="H472" s="4"/>
      <c r="I472" s="137"/>
      <c r="J472" s="137"/>
      <c r="K472" s="4"/>
    </row>
    <row r="473" spans="2:11" x14ac:dyDescent="0.25">
      <c r="B473" s="4">
        <f t="shared" si="10"/>
        <v>471</v>
      </c>
      <c r="C473" s="130">
        <v>45433</v>
      </c>
      <c r="D473" s="114" t="s">
        <v>160</v>
      </c>
      <c r="E473" s="212" t="str">
        <f>VLOOKUP(D473,Z$4:AB1685,2,FALSE)</f>
        <v>بیل مکانیکی</v>
      </c>
      <c r="F473" s="212" t="str">
        <f>VLOOKUP(E473,AA$4:AC1685,2,FALSE)</f>
        <v>انصاری</v>
      </c>
      <c r="G473" s="4"/>
      <c r="H473" s="4"/>
      <c r="I473" s="137"/>
      <c r="J473" s="137"/>
      <c r="K473" s="4"/>
    </row>
    <row r="474" spans="2:11" x14ac:dyDescent="0.25">
      <c r="B474" s="4">
        <f t="shared" si="10"/>
        <v>472</v>
      </c>
      <c r="C474" s="130">
        <v>45433</v>
      </c>
      <c r="D474" s="114" t="s">
        <v>148</v>
      </c>
      <c r="E474" s="212" t="str">
        <f>VLOOKUP(D474,Z$4:AB1686,2,FALSE)</f>
        <v>بلدوزر D85</v>
      </c>
      <c r="F474" s="212" t="str">
        <f>VLOOKUP(E474,AA$4:AC1686,2,FALSE)</f>
        <v>اکبری</v>
      </c>
      <c r="G474" s="4"/>
      <c r="H474" s="4"/>
      <c r="I474" s="137"/>
      <c r="J474" s="137"/>
      <c r="K474" s="4"/>
    </row>
    <row r="475" spans="2:11" x14ac:dyDescent="0.25">
      <c r="B475" s="4">
        <f t="shared" si="10"/>
        <v>473</v>
      </c>
      <c r="C475" s="130">
        <v>45433</v>
      </c>
      <c r="D475" s="114" t="s">
        <v>129</v>
      </c>
      <c r="E475" s="115" t="str">
        <f>VLOOKUP(D475,N$155:P475,2,FALSE)</f>
        <v>بلدوزر</v>
      </c>
      <c r="F475" s="115" t="str">
        <f>VLOOKUP(D475,N$155:P475,3,FALSE)</f>
        <v>رجب زاده</v>
      </c>
      <c r="G475" s="4"/>
      <c r="H475" s="4"/>
      <c r="I475" s="137"/>
      <c r="J475" s="137"/>
      <c r="K475" s="4"/>
    </row>
    <row r="476" spans="2:11" x14ac:dyDescent="0.25">
      <c r="B476" s="4">
        <f t="shared" si="10"/>
        <v>474</v>
      </c>
      <c r="C476" s="130">
        <v>45433</v>
      </c>
      <c r="D476" s="114" t="s">
        <v>122</v>
      </c>
      <c r="E476" s="115" t="str">
        <f>VLOOKUP(D476,N$155:P476,2,FALSE)</f>
        <v>میکسراتکو</v>
      </c>
      <c r="F476" s="115" t="str">
        <f>VLOOKUP(D476,N$155:P476,3,FALSE)</f>
        <v>_</v>
      </c>
      <c r="G476" s="4"/>
      <c r="H476" s="4"/>
      <c r="I476" s="137"/>
      <c r="J476" s="137"/>
      <c r="K476" s="4"/>
    </row>
    <row r="477" spans="2:11" x14ac:dyDescent="0.25">
      <c r="B477" s="4">
        <f t="shared" si="10"/>
        <v>475</v>
      </c>
      <c r="C477" s="130">
        <v>45434</v>
      </c>
      <c r="D477" s="114" t="s">
        <v>90</v>
      </c>
      <c r="E477" s="115" t="str">
        <f>VLOOKUP(D477,N$155:P477,2,FALSE)</f>
        <v>گریدر  ۱۶g</v>
      </c>
      <c r="F477" s="115">
        <f>VLOOKUP(D477,N$155:P477,3,FALSE)</f>
        <v>0</v>
      </c>
      <c r="G477" s="4">
        <v>159</v>
      </c>
      <c r="H477" s="4"/>
      <c r="I477" s="137"/>
      <c r="J477" s="137"/>
      <c r="K477" s="4"/>
    </row>
    <row r="478" spans="2:11" x14ac:dyDescent="0.25">
      <c r="B478" s="4">
        <f t="shared" si="10"/>
        <v>476</v>
      </c>
      <c r="C478" s="130">
        <v>45434</v>
      </c>
      <c r="D478" s="114" t="s">
        <v>121</v>
      </c>
      <c r="E478" s="115" t="str">
        <f>VLOOKUP(D478,N$155:P478,2,FALSE)</f>
        <v>غلطک</v>
      </c>
      <c r="F478" s="115" t="str">
        <f>VLOOKUP(D478,N$155:P478,3,FALSE)</f>
        <v>دیانتی</v>
      </c>
      <c r="G478" s="4"/>
      <c r="H478" s="4"/>
      <c r="I478" s="137"/>
      <c r="J478" s="137"/>
      <c r="K478" s="4"/>
    </row>
    <row r="479" spans="2:11" x14ac:dyDescent="0.25">
      <c r="B479" s="4">
        <f t="shared" si="10"/>
        <v>477</v>
      </c>
      <c r="C479" s="130">
        <v>45434</v>
      </c>
      <c r="D479" s="114" t="s">
        <v>109</v>
      </c>
      <c r="E479" s="115" t="str">
        <f>VLOOKUP(D479,N$155:P479,2,FALSE)</f>
        <v>غلطک</v>
      </c>
      <c r="F479" s="115" t="str">
        <f>VLOOKUP(D479,N$155:P479,3,FALSE)</f>
        <v>_</v>
      </c>
      <c r="G479" s="4"/>
      <c r="H479" s="4"/>
      <c r="I479" s="137"/>
      <c r="J479" s="137"/>
      <c r="K479" s="4"/>
    </row>
    <row r="480" spans="2:11" x14ac:dyDescent="0.25">
      <c r="B480" s="4">
        <f t="shared" si="10"/>
        <v>478</v>
      </c>
      <c r="C480" s="130">
        <v>45434</v>
      </c>
      <c r="D480" s="114" t="s">
        <v>112</v>
      </c>
      <c r="E480" s="115" t="str">
        <f>VLOOKUP(D480,N$155:P480,2,FALSE)</f>
        <v>غلطک</v>
      </c>
      <c r="F480" s="115" t="str">
        <f>VLOOKUP(D480,N$155:P480,3,FALSE)</f>
        <v>شیری</v>
      </c>
      <c r="G480" s="4">
        <v>25</v>
      </c>
      <c r="H480" s="4"/>
      <c r="I480" s="137"/>
      <c r="J480" s="137"/>
      <c r="K480" s="4"/>
    </row>
    <row r="481" spans="2:11" x14ac:dyDescent="0.25">
      <c r="B481" s="4">
        <f t="shared" si="10"/>
        <v>479</v>
      </c>
      <c r="C481" s="130">
        <v>45434</v>
      </c>
      <c r="D481" s="114" t="s">
        <v>93</v>
      </c>
      <c r="E481" s="115" t="str">
        <f>VLOOKUP(D481,N$155:P481,2,FALSE)</f>
        <v>کامیون کمپرسی</v>
      </c>
      <c r="F481" s="115" t="str">
        <f>VLOOKUP(D481,N$155:P481,3,FALSE)</f>
        <v>اقلیمی</v>
      </c>
      <c r="G481" s="4"/>
      <c r="H481" s="4"/>
      <c r="I481" s="137"/>
      <c r="J481" s="137"/>
      <c r="K481" s="4"/>
    </row>
    <row r="482" spans="2:11" x14ac:dyDescent="0.25">
      <c r="B482" s="4">
        <f t="shared" si="10"/>
        <v>480</v>
      </c>
      <c r="C482" s="130">
        <v>45434</v>
      </c>
      <c r="D482" s="114" t="s">
        <v>96</v>
      </c>
      <c r="E482" s="115" t="str">
        <f>VLOOKUP(D482,N$155:P482,2,FALSE)</f>
        <v>کامیون کمپرسی</v>
      </c>
      <c r="F482" s="115" t="str">
        <f>VLOOKUP(D482,N$155:P482,3,FALSE)</f>
        <v>یحیی زاده</v>
      </c>
      <c r="G482" s="4"/>
      <c r="H482" s="4"/>
      <c r="I482" s="137"/>
      <c r="J482" s="137"/>
      <c r="K482" s="4"/>
    </row>
    <row r="483" spans="2:11" x14ac:dyDescent="0.25">
      <c r="B483" s="4">
        <f t="shared" si="10"/>
        <v>481</v>
      </c>
      <c r="C483" s="130">
        <v>45434</v>
      </c>
      <c r="D483" s="114" t="s">
        <v>119</v>
      </c>
      <c r="E483" s="115" t="str">
        <f>VLOOKUP(D483,N$155:P483,2,FALSE)</f>
        <v>کامیون کمپرسی</v>
      </c>
      <c r="F483" s="115" t="str">
        <f>VLOOKUP(D483,N$155:P483,3,FALSE)</f>
        <v>-</v>
      </c>
      <c r="G483" s="4"/>
      <c r="H483" s="4"/>
      <c r="I483" s="137"/>
      <c r="J483" s="137"/>
      <c r="K483" s="4"/>
    </row>
    <row r="484" spans="2:11" x14ac:dyDescent="0.25">
      <c r="B484" s="4">
        <f t="shared" si="10"/>
        <v>482</v>
      </c>
      <c r="C484" s="130">
        <v>45434</v>
      </c>
      <c r="D484" s="114" t="s">
        <v>116</v>
      </c>
      <c r="E484" s="115" t="str">
        <f>VLOOKUP(D484,N$155:P484,2,FALSE)</f>
        <v>تانکر سوخت بنز</v>
      </c>
      <c r="F484" s="115" t="str">
        <f>VLOOKUP(D484,N$155:P484,3,FALSE)</f>
        <v>سید علی حسینی</v>
      </c>
      <c r="G484" s="4"/>
      <c r="H484" s="4"/>
      <c r="I484" s="137">
        <v>70909</v>
      </c>
      <c r="J484" s="137">
        <v>70462</v>
      </c>
      <c r="K484" s="4"/>
    </row>
    <row r="485" spans="2:11" x14ac:dyDescent="0.25">
      <c r="B485" s="4">
        <f t="shared" si="10"/>
        <v>483</v>
      </c>
      <c r="C485" s="130">
        <v>45434</v>
      </c>
      <c r="D485" s="114" t="s">
        <v>132</v>
      </c>
      <c r="E485" s="115" t="str">
        <f>VLOOKUP(D485,N$155:P485,2,FALSE)</f>
        <v>تانکر ابپاش بنز</v>
      </c>
      <c r="F485" s="115" t="str">
        <f>VLOOKUP(D485,N$155:P485,3,FALSE)</f>
        <v>-</v>
      </c>
      <c r="G485" s="4"/>
      <c r="H485" s="4"/>
      <c r="I485" s="137"/>
      <c r="J485" s="137"/>
      <c r="K485" s="4"/>
    </row>
    <row r="486" spans="2:11" x14ac:dyDescent="0.25">
      <c r="B486" s="4">
        <f t="shared" si="10"/>
        <v>484</v>
      </c>
      <c r="C486" s="130">
        <v>45434</v>
      </c>
      <c r="D486" s="114" t="s">
        <v>98</v>
      </c>
      <c r="E486" s="115" t="str">
        <f>VLOOKUP(D486,N$155:P486,2,FALSE)</f>
        <v>تانکر ابپاش بنز</v>
      </c>
      <c r="F486" s="115" t="str">
        <f>VLOOKUP(D486,N$155:P486,3,FALSE)</f>
        <v>-</v>
      </c>
      <c r="G486" s="4"/>
      <c r="H486" s="4"/>
      <c r="I486" s="137"/>
      <c r="J486" s="137"/>
      <c r="K486" s="4"/>
    </row>
    <row r="487" spans="2:11" x14ac:dyDescent="0.25">
      <c r="B487" s="4">
        <f t="shared" si="10"/>
        <v>485</v>
      </c>
      <c r="C487" s="130">
        <v>45434</v>
      </c>
      <c r="D487" s="114" t="s">
        <v>165</v>
      </c>
      <c r="E487" s="115" t="str">
        <f>VLOOKUP(D487,N$155:P487,2,FALSE)</f>
        <v>بیل مکانیکی</v>
      </c>
      <c r="F487" s="115" t="str">
        <f>VLOOKUP(D487,N$155:P487,3,FALSE)</f>
        <v>رضاپور</v>
      </c>
      <c r="G487" s="4">
        <v>239</v>
      </c>
      <c r="H487" s="4"/>
      <c r="I487" s="137"/>
      <c r="J487" s="137"/>
      <c r="K487" s="4"/>
    </row>
    <row r="488" spans="2:11" x14ac:dyDescent="0.25">
      <c r="B488" s="4">
        <f t="shared" si="10"/>
        <v>486</v>
      </c>
      <c r="C488" s="130">
        <v>45434</v>
      </c>
      <c r="D488" s="114" t="s">
        <v>103</v>
      </c>
      <c r="E488" s="115" t="str">
        <f>VLOOKUP(D488,N$155:P488,2,FALSE)</f>
        <v>بلدوزر</v>
      </c>
      <c r="F488" s="115" t="str">
        <f>VLOOKUP(D488,N$155:P488,3,FALSE)</f>
        <v>حسن پور</v>
      </c>
      <c r="G488" s="4"/>
      <c r="H488" s="4"/>
      <c r="I488" s="137"/>
      <c r="J488" s="137"/>
      <c r="K488" s="4"/>
    </row>
    <row r="489" spans="2:11" x14ac:dyDescent="0.25">
      <c r="B489" s="4">
        <f t="shared" si="10"/>
        <v>487</v>
      </c>
      <c r="C489" s="130">
        <v>45434</v>
      </c>
      <c r="D489" s="114" t="s">
        <v>161</v>
      </c>
      <c r="E489" s="115" t="str">
        <f>VLOOKUP(D489,N$155:P489,2,FALSE)</f>
        <v>لودر</v>
      </c>
      <c r="F489" s="115" t="str">
        <f>VLOOKUP(D489,N$155:P489,3,FALSE)</f>
        <v>صداقت</v>
      </c>
      <c r="G489" s="4">
        <v>145</v>
      </c>
      <c r="H489" s="4"/>
      <c r="I489" s="137"/>
      <c r="J489" s="137"/>
      <c r="K489" s="4"/>
    </row>
    <row r="490" spans="2:11" x14ac:dyDescent="0.25">
      <c r="B490" s="4">
        <f t="shared" si="10"/>
        <v>488</v>
      </c>
      <c r="C490" s="130">
        <v>45434</v>
      </c>
      <c r="D490" s="114" t="s">
        <v>151</v>
      </c>
      <c r="E490" s="212" t="str">
        <f>VLOOKUP(D490,Z$4:AB1702,2,FALSE)</f>
        <v>لودر ZL50</v>
      </c>
      <c r="F490" s="212" t="str">
        <f>VLOOKUP(E490,AA$4:AC1702,2,FALSE)</f>
        <v>میرزایی</v>
      </c>
      <c r="G490" s="4">
        <v>166</v>
      </c>
      <c r="H490" s="4"/>
      <c r="I490" s="137"/>
      <c r="J490" s="137"/>
      <c r="K490" s="4"/>
    </row>
    <row r="491" spans="2:11" x14ac:dyDescent="0.25">
      <c r="B491" s="4">
        <f t="shared" si="10"/>
        <v>489</v>
      </c>
      <c r="C491" s="130">
        <v>45434</v>
      </c>
      <c r="D491" s="114" t="s">
        <v>155</v>
      </c>
      <c r="E491" s="115" t="str">
        <f>VLOOKUP(D491,N$155:P491,2,FALSE)</f>
        <v>کامیون کمپرسی</v>
      </c>
      <c r="F491" s="115" t="str">
        <f>VLOOKUP(D491,N$155:P491,3,FALSE)</f>
        <v>میرزایی</v>
      </c>
      <c r="G491" s="4"/>
      <c r="H491" s="4"/>
      <c r="I491" s="137"/>
      <c r="J491" s="137"/>
      <c r="K491" s="4"/>
    </row>
    <row r="492" spans="2:11" x14ac:dyDescent="0.25">
      <c r="B492" s="4">
        <f t="shared" si="10"/>
        <v>490</v>
      </c>
      <c r="C492" s="130">
        <v>45434</v>
      </c>
      <c r="D492" s="114" t="s">
        <v>152</v>
      </c>
      <c r="E492" s="212" t="str">
        <f>VLOOKUP(D492,Z$4:AB1704,2,FALSE)</f>
        <v>کامیون کمپرسی</v>
      </c>
      <c r="F492" s="212" t="str">
        <f>VLOOKUP(E492,AA$4:AC1704,2,FALSE)</f>
        <v>شرکتی-یحیی زاده</v>
      </c>
      <c r="G492" s="4"/>
      <c r="H492" s="4"/>
      <c r="I492" s="137"/>
      <c r="J492" s="137"/>
      <c r="K492" s="4"/>
    </row>
    <row r="493" spans="2:11" x14ac:dyDescent="0.25">
      <c r="B493" s="4">
        <f t="shared" si="10"/>
        <v>491</v>
      </c>
      <c r="C493" s="130">
        <v>45434</v>
      </c>
      <c r="D493" s="114" t="s">
        <v>154</v>
      </c>
      <c r="E493" s="115" t="str">
        <f>VLOOKUP(D493,N$155:P493,2,FALSE)</f>
        <v>کامیون کمپرسی</v>
      </c>
      <c r="F493" s="115" t="str">
        <f>VLOOKUP(D493,N$155:P493,3,FALSE)</f>
        <v>میرزایی</v>
      </c>
      <c r="G493" s="4"/>
      <c r="H493" s="4"/>
      <c r="I493" s="137"/>
      <c r="J493" s="137"/>
      <c r="K493" s="4"/>
    </row>
    <row r="494" spans="2:11" x14ac:dyDescent="0.25">
      <c r="B494" s="4">
        <f t="shared" si="10"/>
        <v>492</v>
      </c>
      <c r="C494" s="130">
        <v>45434</v>
      </c>
      <c r="D494" s="114" t="s">
        <v>155</v>
      </c>
      <c r="E494" s="115" t="str">
        <f>VLOOKUP(D494,N$155:P494,2,FALSE)</f>
        <v>کامیون کمپرسی</v>
      </c>
      <c r="F494" s="115" t="str">
        <f>VLOOKUP(D494,N$155:P494,3,FALSE)</f>
        <v>میرزایی</v>
      </c>
      <c r="G494" s="4">
        <v>145</v>
      </c>
      <c r="H494" s="4"/>
      <c r="I494" s="137"/>
      <c r="J494" s="137"/>
      <c r="K494" s="4"/>
    </row>
    <row r="495" spans="2:11" x14ac:dyDescent="0.25">
      <c r="B495" s="4">
        <f t="shared" si="10"/>
        <v>493</v>
      </c>
      <c r="C495" s="130">
        <v>45434</v>
      </c>
      <c r="D495" s="114" t="s">
        <v>160</v>
      </c>
      <c r="E495" s="212" t="str">
        <f>VLOOKUP(D495,Z$4:AB1707,2,FALSE)</f>
        <v>بیل مکانیکی</v>
      </c>
      <c r="F495" s="212" t="str">
        <f>VLOOKUP(E495,AA$4:AC1707,2,FALSE)</f>
        <v>انصاری</v>
      </c>
      <c r="G495" s="4">
        <v>101</v>
      </c>
      <c r="H495" s="4"/>
      <c r="I495" s="137"/>
      <c r="J495" s="137"/>
      <c r="K495" s="4"/>
    </row>
    <row r="496" spans="2:11" x14ac:dyDescent="0.25">
      <c r="B496" s="4">
        <f t="shared" si="10"/>
        <v>494</v>
      </c>
      <c r="C496" s="130">
        <v>45434</v>
      </c>
      <c r="D496" s="114" t="s">
        <v>148</v>
      </c>
      <c r="E496" s="212" t="str">
        <f>VLOOKUP(D496,Z$4:AB1708,2,FALSE)</f>
        <v>بلدوزر D85</v>
      </c>
      <c r="F496" s="212" t="str">
        <f>VLOOKUP(E496,AA$4:AC1708,2,FALSE)</f>
        <v>اکبری</v>
      </c>
      <c r="G496" s="4">
        <v>130</v>
      </c>
      <c r="H496" s="4"/>
      <c r="I496" s="137"/>
      <c r="J496" s="137"/>
      <c r="K496" s="4"/>
    </row>
    <row r="497" spans="2:11" x14ac:dyDescent="0.25">
      <c r="B497" s="4">
        <f t="shared" si="10"/>
        <v>495</v>
      </c>
      <c r="C497" s="130">
        <v>45434</v>
      </c>
      <c r="D497" s="114" t="s">
        <v>129</v>
      </c>
      <c r="E497" s="115" t="str">
        <f>VLOOKUP(D497,N$155:P497,2,FALSE)</f>
        <v>بلدوزر</v>
      </c>
      <c r="F497" s="115" t="str">
        <f>VLOOKUP(D497,N$155:P497,3,FALSE)</f>
        <v>رجب زاده</v>
      </c>
      <c r="G497" s="4">
        <v>306</v>
      </c>
      <c r="H497" s="4"/>
      <c r="I497" s="137"/>
      <c r="J497" s="137"/>
      <c r="K497" s="4"/>
    </row>
    <row r="498" spans="2:11" x14ac:dyDescent="0.25">
      <c r="B498" s="4">
        <f t="shared" si="10"/>
        <v>496</v>
      </c>
      <c r="C498" s="130">
        <v>45434</v>
      </c>
      <c r="D498" s="114" t="s">
        <v>122</v>
      </c>
      <c r="E498" s="115" t="str">
        <f>VLOOKUP(D498,N$155:P498,2,FALSE)</f>
        <v>میکسراتکو</v>
      </c>
      <c r="F498" s="115" t="str">
        <f>VLOOKUP(D498,N$155:P498,3,FALSE)</f>
        <v>_</v>
      </c>
      <c r="G498" s="4"/>
      <c r="H498" s="4"/>
      <c r="I498" s="137"/>
      <c r="J498" s="137"/>
      <c r="K498" s="4"/>
    </row>
    <row r="499" spans="2:11" x14ac:dyDescent="0.25">
      <c r="B499" s="4">
        <f t="shared" si="10"/>
        <v>497</v>
      </c>
      <c r="C499" s="130">
        <v>45434</v>
      </c>
      <c r="D499" s="114" t="s">
        <v>158</v>
      </c>
      <c r="E499" s="115" t="str">
        <f>VLOOKUP(D499,N$155:P499,2,FALSE)</f>
        <v>کامیون کمپرسی</v>
      </c>
      <c r="F499" s="115" t="str">
        <f>VLOOKUP(D499,N$155:P499,3,FALSE)</f>
        <v>صداقت</v>
      </c>
      <c r="G499" s="4">
        <v>147</v>
      </c>
      <c r="H499" s="4"/>
      <c r="I499" s="137"/>
      <c r="J499" s="137"/>
      <c r="K499" s="4">
        <v>75198</v>
      </c>
    </row>
    <row r="500" spans="2:11" x14ac:dyDescent="0.25">
      <c r="B500" s="4">
        <f t="shared" si="10"/>
        <v>498</v>
      </c>
      <c r="C500" s="130">
        <v>45436</v>
      </c>
      <c r="D500" s="114" t="s">
        <v>90</v>
      </c>
      <c r="E500" s="115" t="str">
        <f>VLOOKUP(D500,N$155:P500,2,FALSE)</f>
        <v>گریدر  ۱۶g</v>
      </c>
      <c r="F500" s="115">
        <f>VLOOKUP(D500,N$155:P500,3,FALSE)</f>
        <v>0</v>
      </c>
      <c r="G500" s="4">
        <v>254</v>
      </c>
      <c r="H500" s="4"/>
      <c r="I500" s="137"/>
      <c r="J500" s="137"/>
      <c r="K500" s="4">
        <v>72426</v>
      </c>
    </row>
    <row r="501" spans="2:11" x14ac:dyDescent="0.25">
      <c r="B501" s="4">
        <f t="shared" si="10"/>
        <v>499</v>
      </c>
      <c r="C501" s="130">
        <v>45436</v>
      </c>
      <c r="D501" s="114" t="s">
        <v>121</v>
      </c>
      <c r="E501" s="115" t="str">
        <f>VLOOKUP(D501,N$155:P501,2,FALSE)</f>
        <v>غلطک</v>
      </c>
      <c r="F501" s="115" t="str">
        <f>VLOOKUP(D501,N$155:P501,3,FALSE)</f>
        <v>دیانتی</v>
      </c>
      <c r="G501" s="4"/>
      <c r="H501" s="4"/>
      <c r="I501" s="137"/>
      <c r="J501" s="137"/>
      <c r="K501" s="4">
        <f>K499-K500</f>
        <v>2772</v>
      </c>
    </row>
    <row r="502" spans="2:11" x14ac:dyDescent="0.25">
      <c r="B502" s="4">
        <f t="shared" si="10"/>
        <v>500</v>
      </c>
      <c r="C502" s="130">
        <v>45436</v>
      </c>
      <c r="D502" s="114" t="s">
        <v>109</v>
      </c>
      <c r="E502" s="115" t="str">
        <f>VLOOKUP(D502,N$155:P502,2,FALSE)</f>
        <v>غلطک</v>
      </c>
      <c r="F502" s="115" t="str">
        <f>VLOOKUP(D502,N$155:P502,3,FALSE)</f>
        <v>_</v>
      </c>
      <c r="G502" s="4">
        <v>130</v>
      </c>
      <c r="H502" s="4"/>
      <c r="I502" s="137"/>
      <c r="J502" s="137"/>
      <c r="K502" s="4"/>
    </row>
    <row r="503" spans="2:11" x14ac:dyDescent="0.25">
      <c r="B503" s="4">
        <f t="shared" si="10"/>
        <v>501</v>
      </c>
      <c r="C503" s="130">
        <v>45436</v>
      </c>
      <c r="D503" s="114" t="s">
        <v>112</v>
      </c>
      <c r="E503" s="115" t="str">
        <f>VLOOKUP(D503,N$155:P503,2,FALSE)</f>
        <v>غلطک</v>
      </c>
      <c r="F503" s="115" t="str">
        <f>VLOOKUP(D503,N$155:P503,3,FALSE)</f>
        <v>شیری</v>
      </c>
      <c r="G503" s="4">
        <v>20</v>
      </c>
      <c r="H503" s="4"/>
      <c r="I503" s="137"/>
      <c r="J503" s="137"/>
      <c r="K503" s="4"/>
    </row>
    <row r="504" spans="2:11" x14ac:dyDescent="0.25">
      <c r="B504" s="4">
        <f t="shared" si="10"/>
        <v>502</v>
      </c>
      <c r="C504" s="130">
        <v>45436</v>
      </c>
      <c r="D504" s="114" t="s">
        <v>93</v>
      </c>
      <c r="E504" s="115" t="str">
        <f>VLOOKUP(D504,N$155:P504,2,FALSE)</f>
        <v>کامیون کمپرسی</v>
      </c>
      <c r="F504" s="115" t="str">
        <f>VLOOKUP(D504,N$155:P504,3,FALSE)</f>
        <v>اقلیمی</v>
      </c>
      <c r="G504" s="4">
        <v>315</v>
      </c>
      <c r="H504" s="4"/>
      <c r="I504" s="137"/>
      <c r="J504" s="137"/>
      <c r="K504" s="4"/>
    </row>
    <row r="505" spans="2:11" x14ac:dyDescent="0.25">
      <c r="B505" s="4">
        <f t="shared" si="10"/>
        <v>503</v>
      </c>
      <c r="C505" s="130">
        <v>45436</v>
      </c>
      <c r="D505" s="114" t="s">
        <v>96</v>
      </c>
      <c r="E505" s="115" t="str">
        <f>VLOOKUP(D505,N$155:P505,2,FALSE)</f>
        <v>کامیون کمپرسی</v>
      </c>
      <c r="F505" s="115" t="str">
        <f>VLOOKUP(D505,N$155:P505,3,FALSE)</f>
        <v>یحیی زاده</v>
      </c>
      <c r="G505" s="4">
        <v>68</v>
      </c>
      <c r="H505" s="4"/>
      <c r="I505" s="137"/>
      <c r="J505" s="137"/>
      <c r="K505" s="4"/>
    </row>
    <row r="506" spans="2:11" x14ac:dyDescent="0.25">
      <c r="B506" s="4">
        <f t="shared" si="10"/>
        <v>504</v>
      </c>
      <c r="C506" s="130">
        <v>45436</v>
      </c>
      <c r="D506" s="114" t="s">
        <v>119</v>
      </c>
      <c r="E506" s="115" t="str">
        <f>VLOOKUP(D506,N$155:P506,2,FALSE)</f>
        <v>کامیون کمپرسی</v>
      </c>
      <c r="F506" s="115" t="str">
        <f>VLOOKUP(D506,N$155:P506,3,FALSE)</f>
        <v>-</v>
      </c>
      <c r="G506" s="4">
        <v>233</v>
      </c>
      <c r="H506" s="4"/>
      <c r="I506" s="137"/>
      <c r="J506" s="137"/>
      <c r="K506" s="4"/>
    </row>
    <row r="507" spans="2:11" x14ac:dyDescent="0.25">
      <c r="B507" s="4">
        <f t="shared" si="10"/>
        <v>505</v>
      </c>
      <c r="C507" s="130">
        <v>45436</v>
      </c>
      <c r="D507" s="114" t="s">
        <v>116</v>
      </c>
      <c r="E507" s="115" t="str">
        <f>VLOOKUP(D507,N$155:P507,2,FALSE)</f>
        <v>تانکر سوخت بنز</v>
      </c>
      <c r="F507" s="115" t="str">
        <f>VLOOKUP(D507,N$155:P507,3,FALSE)</f>
        <v>سید علی حسینی</v>
      </c>
      <c r="G507" s="4"/>
      <c r="H507" s="4"/>
      <c r="I507" s="137">
        <v>72462</v>
      </c>
      <c r="J507" s="137">
        <v>75198</v>
      </c>
      <c r="K507" s="4"/>
    </row>
    <row r="508" spans="2:11" x14ac:dyDescent="0.25">
      <c r="B508" s="4">
        <f t="shared" si="10"/>
        <v>506</v>
      </c>
      <c r="C508" s="130">
        <v>45436</v>
      </c>
      <c r="D508" s="114" t="s">
        <v>132</v>
      </c>
      <c r="E508" s="115" t="str">
        <f>VLOOKUP(D508,N$155:P508,2,FALSE)</f>
        <v>تانکر ابپاش بنز</v>
      </c>
      <c r="F508" s="115" t="str">
        <f>VLOOKUP(D508,N$155:P508,3,FALSE)</f>
        <v>-</v>
      </c>
      <c r="G508" s="4">
        <v>72</v>
      </c>
      <c r="H508" s="4"/>
      <c r="I508" s="137"/>
      <c r="J508" s="137"/>
      <c r="K508" s="4"/>
    </row>
    <row r="509" spans="2:11" x14ac:dyDescent="0.25">
      <c r="B509" s="4">
        <f t="shared" si="10"/>
        <v>507</v>
      </c>
      <c r="C509" s="130">
        <v>45436</v>
      </c>
      <c r="D509" s="114" t="s">
        <v>98</v>
      </c>
      <c r="E509" s="115" t="str">
        <f>VLOOKUP(D509,N$155:P509,2,FALSE)</f>
        <v>تانکر ابپاش بنز</v>
      </c>
      <c r="F509" s="115" t="str">
        <f>VLOOKUP(D509,N$155:P509,3,FALSE)</f>
        <v>-</v>
      </c>
      <c r="G509" s="4"/>
      <c r="H509" s="4"/>
      <c r="I509" s="137"/>
      <c r="J509" s="137"/>
      <c r="K509" s="4"/>
    </row>
    <row r="510" spans="2:11" x14ac:dyDescent="0.25">
      <c r="B510" s="4">
        <f t="shared" si="10"/>
        <v>508</v>
      </c>
      <c r="C510" s="130">
        <v>45436</v>
      </c>
      <c r="D510" s="114" t="s">
        <v>165</v>
      </c>
      <c r="E510" s="115" t="str">
        <f>VLOOKUP(D510,N$155:P510,2,FALSE)</f>
        <v>بیل مکانیکی</v>
      </c>
      <c r="F510" s="115" t="str">
        <f>VLOOKUP(D510,N$155:P510,3,FALSE)</f>
        <v>رضاپور</v>
      </c>
      <c r="G510" s="4">
        <v>233</v>
      </c>
      <c r="H510" s="4"/>
      <c r="I510" s="137"/>
      <c r="J510" s="137"/>
      <c r="K510" s="4"/>
    </row>
    <row r="511" spans="2:11" x14ac:dyDescent="0.25">
      <c r="B511" s="4">
        <f t="shared" si="10"/>
        <v>509</v>
      </c>
      <c r="C511" s="130">
        <v>45436</v>
      </c>
      <c r="D511" s="114" t="s">
        <v>103</v>
      </c>
      <c r="E511" s="115" t="str">
        <f>VLOOKUP(D511,N$155:P511,2,FALSE)</f>
        <v>بلدوزر</v>
      </c>
      <c r="F511" s="115" t="str">
        <f>VLOOKUP(D511,N$155:P511,3,FALSE)</f>
        <v>حسن پور</v>
      </c>
      <c r="G511" s="4"/>
      <c r="H511" s="4"/>
      <c r="I511" s="137"/>
      <c r="J511" s="137"/>
      <c r="K511" s="4"/>
    </row>
    <row r="512" spans="2:11" x14ac:dyDescent="0.25">
      <c r="B512" s="4">
        <f t="shared" si="10"/>
        <v>510</v>
      </c>
      <c r="C512" s="130">
        <v>45436</v>
      </c>
      <c r="D512" s="114" t="s">
        <v>161</v>
      </c>
      <c r="E512" s="115" t="str">
        <f>VLOOKUP(D512,N$155:P512,2,FALSE)</f>
        <v>لودر</v>
      </c>
      <c r="F512" s="115" t="str">
        <f>VLOOKUP(D512,N$155:P512,3,FALSE)</f>
        <v>صداقت</v>
      </c>
      <c r="G512" s="4">
        <v>96</v>
      </c>
      <c r="H512" s="4"/>
      <c r="I512" s="137"/>
      <c r="J512" s="137"/>
      <c r="K512" s="4"/>
    </row>
    <row r="513" spans="2:11" x14ac:dyDescent="0.25">
      <c r="B513" s="4">
        <f t="shared" si="10"/>
        <v>511</v>
      </c>
      <c r="C513" s="130">
        <v>45436</v>
      </c>
      <c r="D513" s="114" t="s">
        <v>151</v>
      </c>
      <c r="E513" s="212" t="str">
        <f>VLOOKUP(D513,Z$4:AB1725,2,FALSE)</f>
        <v>لودر ZL50</v>
      </c>
      <c r="F513" s="212" t="str">
        <f>VLOOKUP(E513,AA$4:AC1725,2,FALSE)</f>
        <v>میرزایی</v>
      </c>
      <c r="G513" s="4">
        <v>84</v>
      </c>
      <c r="H513" s="4"/>
      <c r="I513" s="137"/>
      <c r="J513" s="137"/>
      <c r="K513" s="4"/>
    </row>
    <row r="514" spans="2:11" x14ac:dyDescent="0.25">
      <c r="B514" s="4">
        <f t="shared" si="10"/>
        <v>512</v>
      </c>
      <c r="C514" s="130">
        <v>45436</v>
      </c>
      <c r="D514" s="114" t="s">
        <v>155</v>
      </c>
      <c r="E514" s="115" t="str">
        <f>VLOOKUP(D514,N$155:P514,2,FALSE)</f>
        <v>کامیون کمپرسی</v>
      </c>
      <c r="F514" s="115" t="str">
        <f>VLOOKUP(D514,N$155:P514,3,FALSE)</f>
        <v>میرزایی</v>
      </c>
      <c r="G514" s="4">
        <v>79</v>
      </c>
      <c r="H514" s="4"/>
      <c r="I514" s="137"/>
      <c r="J514" s="137"/>
      <c r="K514" s="4"/>
    </row>
    <row r="515" spans="2:11" x14ac:dyDescent="0.25">
      <c r="B515" s="4">
        <f t="shared" si="10"/>
        <v>513</v>
      </c>
      <c r="C515" s="130">
        <v>45436</v>
      </c>
      <c r="D515" s="114" t="s">
        <v>152</v>
      </c>
      <c r="E515" s="212" t="str">
        <f>VLOOKUP(D515,Z$4:AB1727,2,FALSE)</f>
        <v>کامیون کمپرسی</v>
      </c>
      <c r="F515" s="212" t="str">
        <f>VLOOKUP(E515,AA$4:AC1727,2,FALSE)</f>
        <v>شرکتی-یحیی زاده</v>
      </c>
      <c r="G515" s="4"/>
      <c r="H515" s="4"/>
      <c r="I515" s="137"/>
      <c r="J515" s="137"/>
      <c r="K515" s="4"/>
    </row>
    <row r="516" spans="2:11" x14ac:dyDescent="0.25">
      <c r="B516" s="4">
        <f t="shared" si="10"/>
        <v>514</v>
      </c>
      <c r="C516" s="130">
        <v>45436</v>
      </c>
      <c r="D516" s="114" t="s">
        <v>154</v>
      </c>
      <c r="E516" s="115" t="str">
        <f>VLOOKUP(D516,N$155:P516,2,FALSE)</f>
        <v>کامیون کمپرسی</v>
      </c>
      <c r="F516" s="115" t="str">
        <f>VLOOKUP(D516,N$155:P516,3,FALSE)</f>
        <v>میرزایی</v>
      </c>
      <c r="G516" s="4">
        <v>111</v>
      </c>
      <c r="H516" s="4"/>
      <c r="I516" s="137"/>
      <c r="J516" s="137"/>
      <c r="K516" s="4"/>
    </row>
    <row r="517" spans="2:11" x14ac:dyDescent="0.25">
      <c r="B517" s="4">
        <f t="shared" si="10"/>
        <v>515</v>
      </c>
      <c r="C517" s="130">
        <v>45436</v>
      </c>
      <c r="D517" s="114" t="s">
        <v>155</v>
      </c>
      <c r="E517" s="115" t="str">
        <f>VLOOKUP(D517,N$155:P517,2,FALSE)</f>
        <v>کامیون کمپرسی</v>
      </c>
      <c r="F517" s="115" t="str">
        <f>VLOOKUP(D517,N$155:P517,3,FALSE)</f>
        <v>میرزایی</v>
      </c>
      <c r="G517" s="4">
        <v>248</v>
      </c>
      <c r="H517" s="4"/>
      <c r="I517" s="137"/>
      <c r="J517" s="137"/>
      <c r="K517" s="4"/>
    </row>
    <row r="518" spans="2:11" x14ac:dyDescent="0.25">
      <c r="B518" s="4">
        <f t="shared" si="10"/>
        <v>516</v>
      </c>
      <c r="C518" s="130">
        <v>45436</v>
      </c>
      <c r="D518" s="114" t="s">
        <v>160</v>
      </c>
      <c r="E518" s="212" t="str">
        <f>VLOOKUP(D518,Z$4:AB1730,2,FALSE)</f>
        <v>بیل مکانیکی</v>
      </c>
      <c r="F518" s="212" t="str">
        <f>VLOOKUP(E518,AA$4:AC1730,2,FALSE)</f>
        <v>انصاری</v>
      </c>
      <c r="G518" s="4">
        <v>177</v>
      </c>
      <c r="H518" s="4"/>
      <c r="I518" s="137"/>
      <c r="J518" s="137"/>
      <c r="K518" s="4"/>
    </row>
    <row r="519" spans="2:11" x14ac:dyDescent="0.25">
      <c r="B519" s="4">
        <f t="shared" si="10"/>
        <v>517</v>
      </c>
      <c r="C519" s="130">
        <v>45436</v>
      </c>
      <c r="D519" s="114" t="s">
        <v>148</v>
      </c>
      <c r="E519" s="212" t="str">
        <f>VLOOKUP(D519,Z$4:AB1731,2,FALSE)</f>
        <v>بلدوزر D85</v>
      </c>
      <c r="F519" s="212" t="str">
        <f>VLOOKUP(E519,AA$4:AC1731,2,FALSE)</f>
        <v>اکبری</v>
      </c>
      <c r="G519" s="4">
        <v>227</v>
      </c>
      <c r="H519" s="4"/>
      <c r="I519" s="137"/>
      <c r="J519" s="137"/>
      <c r="K519" s="4"/>
    </row>
    <row r="520" spans="2:11" x14ac:dyDescent="0.25">
      <c r="B520" s="4">
        <f t="shared" si="10"/>
        <v>518</v>
      </c>
      <c r="C520" s="130">
        <v>45436</v>
      </c>
      <c r="D520" s="114" t="s">
        <v>129</v>
      </c>
      <c r="E520" s="115" t="str">
        <f>VLOOKUP(D520,N$155:P520,2,FALSE)</f>
        <v>بلدوزر</v>
      </c>
      <c r="F520" s="115" t="str">
        <f>VLOOKUP(D520,N$155:P520,3,FALSE)</f>
        <v>رجب زاده</v>
      </c>
      <c r="G520" s="4">
        <v>350</v>
      </c>
      <c r="H520" s="4"/>
      <c r="I520" s="137"/>
      <c r="J520" s="137"/>
      <c r="K520" s="4"/>
    </row>
    <row r="521" spans="2:11" x14ac:dyDescent="0.25">
      <c r="B521" s="4">
        <f t="shared" si="10"/>
        <v>519</v>
      </c>
      <c r="C521" s="130">
        <v>45436</v>
      </c>
      <c r="D521" s="114" t="s">
        <v>122</v>
      </c>
      <c r="E521" s="115" t="str">
        <f>VLOOKUP(D521,N$155:P521,2,FALSE)</f>
        <v>میکسراتکو</v>
      </c>
      <c r="F521" s="115" t="str">
        <f>VLOOKUP(D521,N$155:P521,3,FALSE)</f>
        <v>_</v>
      </c>
      <c r="G521" s="4"/>
      <c r="H521" s="4"/>
      <c r="I521" s="137"/>
      <c r="J521" s="137"/>
      <c r="K521" s="4"/>
    </row>
    <row r="522" spans="2:11" x14ac:dyDescent="0.25">
      <c r="B522" s="4">
        <f t="shared" si="10"/>
        <v>520</v>
      </c>
      <c r="C522" s="130">
        <v>45436</v>
      </c>
      <c r="D522" s="114" t="s">
        <v>158</v>
      </c>
      <c r="E522" s="115" t="str">
        <f>VLOOKUP(D522,N$155:P522,2,FALSE)</f>
        <v>کامیون کمپرسی</v>
      </c>
      <c r="F522" s="115" t="str">
        <f>VLOOKUP(D522,N$155:P522,3,FALSE)</f>
        <v>صداقت</v>
      </c>
      <c r="G522" s="4">
        <v>66</v>
      </c>
      <c r="H522" s="4"/>
      <c r="I522" s="137"/>
      <c r="J522" s="137"/>
      <c r="K522" s="4"/>
    </row>
    <row r="523" spans="2:11" x14ac:dyDescent="0.25">
      <c r="B523" s="4">
        <f t="shared" si="10"/>
        <v>521</v>
      </c>
      <c r="C523" s="130">
        <v>45437</v>
      </c>
      <c r="D523" s="114" t="s">
        <v>116</v>
      </c>
      <c r="E523" s="115" t="str">
        <f>VLOOKUP(D523,N$155:P523,2,FALSE)</f>
        <v>تانکر سوخت بنز</v>
      </c>
      <c r="F523" s="115" t="str">
        <f>VLOOKUP(D523,N$155:P523,3,FALSE)</f>
        <v>سید علی حسینی</v>
      </c>
      <c r="G523" s="4"/>
      <c r="H523" s="4"/>
      <c r="I523" s="137">
        <v>75198</v>
      </c>
      <c r="J523" s="137">
        <v>76484</v>
      </c>
      <c r="K523" s="4"/>
    </row>
    <row r="524" spans="2:11" x14ac:dyDescent="0.25">
      <c r="B524" s="4">
        <f t="shared" si="10"/>
        <v>522</v>
      </c>
      <c r="C524" s="130">
        <v>45437</v>
      </c>
      <c r="D524" s="114" t="s">
        <v>139</v>
      </c>
      <c r="E524" s="212" t="str">
        <f>VLOOKUP(D524,Z$4:AB1736,2,FALSE)</f>
        <v>بیل مکانیکی</v>
      </c>
      <c r="F524" s="212" t="str">
        <f>VLOOKUP(E524,AA$4:AC1736,2,FALSE)</f>
        <v>انصاری</v>
      </c>
      <c r="G524" s="4">
        <v>223</v>
      </c>
      <c r="H524" s="4"/>
      <c r="I524" s="137"/>
      <c r="J524" s="137"/>
      <c r="K524" s="4"/>
    </row>
    <row r="525" spans="2:11" x14ac:dyDescent="0.25">
      <c r="B525" s="4">
        <f t="shared" si="10"/>
        <v>523</v>
      </c>
      <c r="C525" s="130">
        <v>45437</v>
      </c>
      <c r="D525" s="114" t="s">
        <v>172</v>
      </c>
      <c r="E525" s="115" t="str">
        <f>VLOOKUP(D525,N$155:P525,2,FALSE)</f>
        <v>کامیون کمپرسی</v>
      </c>
      <c r="F525" s="115" t="str">
        <f>VLOOKUP(D525,N$155:P525,3,FALSE)</f>
        <v>انصاری</v>
      </c>
      <c r="G525" s="4">
        <v>321</v>
      </c>
      <c r="H525" s="4"/>
      <c r="I525" s="137"/>
      <c r="J525" s="137"/>
      <c r="K525" s="4"/>
    </row>
    <row r="526" spans="2:11" x14ac:dyDescent="0.25">
      <c r="B526" s="4">
        <f t="shared" si="10"/>
        <v>524</v>
      </c>
      <c r="C526" s="130">
        <v>45437</v>
      </c>
      <c r="D526" s="114" t="s">
        <v>172</v>
      </c>
      <c r="E526" s="115" t="str">
        <f>VLOOKUP(D526,N$155:P526,2,FALSE)</f>
        <v>کامیون کمپرسی</v>
      </c>
      <c r="F526" s="115" t="str">
        <f>VLOOKUP(D526,N$155:P526,3,FALSE)</f>
        <v>انصاری</v>
      </c>
      <c r="G526" s="4">
        <v>400</v>
      </c>
      <c r="H526" s="4"/>
      <c r="I526" s="137"/>
      <c r="J526" s="137"/>
      <c r="K526" s="4"/>
    </row>
    <row r="527" spans="2:11" x14ac:dyDescent="0.25">
      <c r="B527" s="4">
        <f t="shared" si="10"/>
        <v>525</v>
      </c>
      <c r="C527" s="130">
        <v>45437</v>
      </c>
      <c r="D527" s="114" t="s">
        <v>172</v>
      </c>
      <c r="E527" s="115" t="str">
        <f>VLOOKUP(D527,N$155:P527,2,FALSE)</f>
        <v>کامیون کمپرسی</v>
      </c>
      <c r="F527" s="115" t="str">
        <f>VLOOKUP(D527,N$155:P527,3,FALSE)</f>
        <v>انصاری</v>
      </c>
      <c r="G527" s="4">
        <v>103</v>
      </c>
      <c r="H527" s="4"/>
      <c r="I527" s="137"/>
      <c r="J527" s="137"/>
      <c r="K527" s="4"/>
    </row>
    <row r="528" spans="2:11" x14ac:dyDescent="0.25">
      <c r="B528" s="4">
        <f t="shared" si="10"/>
        <v>526</v>
      </c>
      <c r="C528" s="130">
        <v>45437</v>
      </c>
      <c r="D528" s="114" t="s">
        <v>152</v>
      </c>
      <c r="E528" s="212" t="str">
        <f>VLOOKUP(D528,Z$4:AB1740,2,FALSE)</f>
        <v>کامیون کمپرسی</v>
      </c>
      <c r="F528" s="212" t="str">
        <f>VLOOKUP(E528,AA$4:AC1740,2,FALSE)</f>
        <v>شرکتی-یحیی زاده</v>
      </c>
      <c r="G528" s="4">
        <v>239</v>
      </c>
      <c r="H528" s="4"/>
      <c r="I528" s="137"/>
      <c r="J528" s="137"/>
      <c r="K528" s="4"/>
    </row>
    <row r="529" spans="2:11" x14ac:dyDescent="0.25">
      <c r="B529" s="4">
        <f t="shared" si="10"/>
        <v>527</v>
      </c>
      <c r="C529" s="130">
        <v>45438</v>
      </c>
      <c r="D529" s="114" t="s">
        <v>116</v>
      </c>
      <c r="E529" s="115" t="str">
        <f>VLOOKUP(D529,N$155:P529,2,FALSE)</f>
        <v>تانکر سوخت بنز</v>
      </c>
      <c r="F529" s="115" t="str">
        <f>VLOOKUP(D529,N$155:P529,3,FALSE)</f>
        <v>سید علی حسینی</v>
      </c>
      <c r="G529" s="4"/>
      <c r="H529" s="4"/>
      <c r="I529" s="137">
        <v>76484</v>
      </c>
      <c r="J529" s="137">
        <v>78189</v>
      </c>
      <c r="K529" s="4"/>
    </row>
    <row r="530" spans="2:11" x14ac:dyDescent="0.25">
      <c r="B530" s="4">
        <f t="shared" si="10"/>
        <v>528</v>
      </c>
      <c r="C530" s="130">
        <v>45438</v>
      </c>
      <c r="D530" s="114" t="s">
        <v>90</v>
      </c>
      <c r="E530" s="115" t="str">
        <f>VLOOKUP(D530,N$155:P530,2,FALSE)</f>
        <v>گریدر  ۱۶g</v>
      </c>
      <c r="F530" s="115">
        <f>VLOOKUP(D530,N$155:P530,3,FALSE)</f>
        <v>0</v>
      </c>
      <c r="G530" s="4">
        <v>208</v>
      </c>
      <c r="H530" s="4"/>
      <c r="I530" s="137"/>
      <c r="J530" s="137"/>
      <c r="K530" s="4"/>
    </row>
    <row r="531" spans="2:11" x14ac:dyDescent="0.25">
      <c r="B531" s="4">
        <f t="shared" si="10"/>
        <v>529</v>
      </c>
      <c r="C531" s="130">
        <v>45438</v>
      </c>
      <c r="D531" s="114" t="s">
        <v>121</v>
      </c>
      <c r="E531" s="115" t="str">
        <f>VLOOKUP(D531,N$155:P531,2,FALSE)</f>
        <v>غلطک</v>
      </c>
      <c r="F531" s="115" t="str">
        <f>VLOOKUP(D531,N$155:P531,3,FALSE)</f>
        <v>دیانتی</v>
      </c>
      <c r="G531" s="4"/>
      <c r="H531" s="4"/>
      <c r="I531" s="137"/>
      <c r="J531" s="137"/>
      <c r="K531" s="4"/>
    </row>
    <row r="532" spans="2:11" x14ac:dyDescent="0.25">
      <c r="B532" s="4">
        <f t="shared" si="10"/>
        <v>530</v>
      </c>
      <c r="C532" s="130">
        <v>45438</v>
      </c>
      <c r="D532" s="114" t="s">
        <v>109</v>
      </c>
      <c r="E532" s="115" t="str">
        <f>VLOOKUP(D532,N$155:P532,2,FALSE)</f>
        <v>غلطک</v>
      </c>
      <c r="F532" s="115" t="str">
        <f>VLOOKUP(D532,N$155:P532,3,FALSE)</f>
        <v>_</v>
      </c>
      <c r="G532" s="4"/>
      <c r="H532" s="4"/>
      <c r="I532" s="137"/>
      <c r="J532" s="137"/>
      <c r="K532" s="4"/>
    </row>
    <row r="533" spans="2:11" x14ac:dyDescent="0.25">
      <c r="B533" s="4">
        <f t="shared" si="10"/>
        <v>531</v>
      </c>
      <c r="C533" s="130">
        <v>45438</v>
      </c>
      <c r="D533" s="114" t="s">
        <v>112</v>
      </c>
      <c r="E533" s="115" t="str">
        <f>VLOOKUP(D533,N$155:P533,2,FALSE)</f>
        <v>غلطک</v>
      </c>
      <c r="F533" s="115" t="str">
        <f>VLOOKUP(D533,N$155:P533,3,FALSE)</f>
        <v>شیری</v>
      </c>
      <c r="G533" s="4">
        <v>59</v>
      </c>
      <c r="H533" s="4"/>
      <c r="I533" s="137"/>
      <c r="J533" s="137"/>
      <c r="K533" s="4"/>
    </row>
    <row r="534" spans="2:11" x14ac:dyDescent="0.25">
      <c r="B534" s="4">
        <f t="shared" si="10"/>
        <v>532</v>
      </c>
      <c r="C534" s="130">
        <v>45438</v>
      </c>
      <c r="D534" s="114" t="s">
        <v>129</v>
      </c>
      <c r="E534" s="115" t="str">
        <f>VLOOKUP(D534,N$155:P534,2,FALSE)</f>
        <v>بلدوزر</v>
      </c>
      <c r="F534" s="115" t="str">
        <f>VLOOKUP(D534,N$155:P534,3,FALSE)</f>
        <v>رجب زاده</v>
      </c>
      <c r="G534" s="4">
        <v>354</v>
      </c>
      <c r="H534" s="4"/>
      <c r="I534" s="137"/>
      <c r="J534" s="137"/>
      <c r="K534" s="4"/>
    </row>
    <row r="535" spans="2:11" x14ac:dyDescent="0.25">
      <c r="B535" s="4">
        <f t="shared" si="10"/>
        <v>533</v>
      </c>
      <c r="C535" s="130">
        <v>45438</v>
      </c>
      <c r="D535" s="114" t="s">
        <v>98</v>
      </c>
      <c r="E535" s="115" t="str">
        <f>VLOOKUP(D535,N$155:P535,2,FALSE)</f>
        <v>تانکر ابپاش بنز</v>
      </c>
      <c r="F535" s="115" t="str">
        <f>VLOOKUP(D535,N$155:P535,3,FALSE)</f>
        <v>-</v>
      </c>
      <c r="G535" s="4">
        <v>71</v>
      </c>
      <c r="H535" s="4"/>
      <c r="I535" s="137"/>
      <c r="J535" s="137"/>
      <c r="K535" s="4"/>
    </row>
    <row r="536" spans="2:11" x14ac:dyDescent="0.25">
      <c r="B536" s="4">
        <f t="shared" si="10"/>
        <v>534</v>
      </c>
      <c r="C536" s="130">
        <v>45438</v>
      </c>
      <c r="D536" s="114" t="s">
        <v>165</v>
      </c>
      <c r="E536" s="115" t="str">
        <f>VLOOKUP(D536,N$155:P536,2,FALSE)</f>
        <v>بیل مکانیکی</v>
      </c>
      <c r="F536" s="115" t="str">
        <f>VLOOKUP(D536,N$155:P536,3,FALSE)</f>
        <v>رضاپور</v>
      </c>
      <c r="G536" s="4">
        <v>205</v>
      </c>
      <c r="H536" s="4"/>
      <c r="I536" s="137"/>
      <c r="J536" s="137"/>
      <c r="K536" s="4"/>
    </row>
    <row r="537" spans="2:11" x14ac:dyDescent="0.25">
      <c r="B537" s="4">
        <f t="shared" ref="B537:B600" si="11">ROW()-2</f>
        <v>535</v>
      </c>
      <c r="C537" s="130">
        <v>45438</v>
      </c>
      <c r="D537" s="114" t="s">
        <v>103</v>
      </c>
      <c r="E537" s="115" t="str">
        <f>VLOOKUP(D537,N$155:P537,2,FALSE)</f>
        <v>بلدوزر</v>
      </c>
      <c r="F537" s="115" t="str">
        <f>VLOOKUP(D537,N$155:P537,3,FALSE)</f>
        <v>حسن پور</v>
      </c>
      <c r="G537" s="4"/>
      <c r="H537" s="4"/>
      <c r="I537" s="137"/>
      <c r="J537" s="137"/>
      <c r="K537" s="4"/>
    </row>
    <row r="538" spans="2:11" x14ac:dyDescent="0.25">
      <c r="B538" s="4">
        <f t="shared" si="11"/>
        <v>536</v>
      </c>
      <c r="C538" s="130">
        <v>45438</v>
      </c>
      <c r="D538" s="114" t="s">
        <v>161</v>
      </c>
      <c r="E538" s="115" t="str">
        <f>VLOOKUP(D538,N$155:P538,2,FALSE)</f>
        <v>لودر</v>
      </c>
      <c r="F538" s="115" t="str">
        <f>VLOOKUP(D538,N$155:P538,3,FALSE)</f>
        <v>صداقت</v>
      </c>
      <c r="G538" s="4"/>
      <c r="H538" s="4"/>
      <c r="I538" s="137"/>
      <c r="J538" s="137"/>
      <c r="K538" s="4"/>
    </row>
    <row r="539" spans="2:11" x14ac:dyDescent="0.25">
      <c r="B539" s="4">
        <f t="shared" si="11"/>
        <v>537</v>
      </c>
      <c r="C539" s="130">
        <v>45438</v>
      </c>
      <c r="D539" s="114" t="s">
        <v>151</v>
      </c>
      <c r="E539" s="212" t="str">
        <f>VLOOKUP(D539,Z$4:AB1751,2,FALSE)</f>
        <v>لودر ZL50</v>
      </c>
      <c r="F539" s="212" t="str">
        <f>VLOOKUP(E539,AA$4:AC1751,2,FALSE)</f>
        <v>میرزایی</v>
      </c>
      <c r="G539" s="4">
        <v>124</v>
      </c>
      <c r="H539" s="4"/>
      <c r="I539" s="137"/>
      <c r="J539" s="137"/>
      <c r="K539" s="4"/>
    </row>
    <row r="540" spans="2:11" x14ac:dyDescent="0.25">
      <c r="B540" s="4">
        <f t="shared" si="11"/>
        <v>538</v>
      </c>
      <c r="C540" s="130">
        <v>45438</v>
      </c>
      <c r="D540" s="114" t="s">
        <v>155</v>
      </c>
      <c r="E540" s="115" t="str">
        <f>VLOOKUP(D540,N$155:P540,2,FALSE)</f>
        <v>کامیون کمپرسی</v>
      </c>
      <c r="F540" s="115" t="str">
        <f>VLOOKUP(D540,N$155:P540,3,FALSE)</f>
        <v>میرزایی</v>
      </c>
      <c r="G540" s="4"/>
      <c r="H540" s="4"/>
      <c r="I540" s="137"/>
      <c r="J540" s="137"/>
      <c r="K540" s="4"/>
    </row>
    <row r="541" spans="2:11" x14ac:dyDescent="0.25">
      <c r="B541" s="4">
        <f t="shared" si="11"/>
        <v>539</v>
      </c>
      <c r="C541" s="130">
        <v>45438</v>
      </c>
      <c r="D541" s="114" t="s">
        <v>152</v>
      </c>
      <c r="E541" s="212" t="str">
        <f>VLOOKUP(D541,Z$4:AB1753,2,FALSE)</f>
        <v>کامیون کمپرسی</v>
      </c>
      <c r="F541" s="212" t="str">
        <f>VLOOKUP(E541,AA$4:AC1753,2,FALSE)</f>
        <v>شرکتی-یحیی زاده</v>
      </c>
      <c r="G541" s="4"/>
      <c r="H541" s="4"/>
      <c r="I541" s="137"/>
      <c r="J541" s="137"/>
      <c r="K541" s="4"/>
    </row>
    <row r="542" spans="2:11" x14ac:dyDescent="0.25">
      <c r="B542" s="4">
        <f t="shared" si="11"/>
        <v>540</v>
      </c>
      <c r="C542" s="130">
        <v>45438</v>
      </c>
      <c r="D542" s="114" t="s">
        <v>154</v>
      </c>
      <c r="E542" s="115" t="str">
        <f>VLOOKUP(D542,N$155:P542,2,FALSE)</f>
        <v>کامیون کمپرسی</v>
      </c>
      <c r="F542" s="115" t="str">
        <f>VLOOKUP(D542,N$155:P542,3,FALSE)</f>
        <v>میرزایی</v>
      </c>
      <c r="G542" s="4"/>
      <c r="H542" s="4"/>
      <c r="I542" s="137"/>
      <c r="J542" s="137"/>
      <c r="K542" s="4"/>
    </row>
    <row r="543" spans="2:11" x14ac:dyDescent="0.25">
      <c r="B543" s="4">
        <f t="shared" si="11"/>
        <v>541</v>
      </c>
      <c r="C543" s="130">
        <v>45438</v>
      </c>
      <c r="D543" s="114" t="s">
        <v>155</v>
      </c>
      <c r="E543" s="115" t="str">
        <f>VLOOKUP(D543,N$155:P543,2,FALSE)</f>
        <v>کامیون کمپرسی</v>
      </c>
      <c r="F543" s="115" t="str">
        <f>VLOOKUP(D543,N$155:P543,3,FALSE)</f>
        <v>میرزایی</v>
      </c>
      <c r="G543" s="4"/>
      <c r="H543" s="4"/>
      <c r="I543" s="137"/>
      <c r="J543" s="137"/>
      <c r="K543" s="4"/>
    </row>
    <row r="544" spans="2:11" x14ac:dyDescent="0.25">
      <c r="B544" s="4">
        <f t="shared" si="11"/>
        <v>542</v>
      </c>
      <c r="C544" s="130">
        <v>45438</v>
      </c>
      <c r="D544" s="114" t="s">
        <v>160</v>
      </c>
      <c r="E544" s="212" t="str">
        <f>VLOOKUP(D544,Z$4:AB1756,2,FALSE)</f>
        <v>بیل مکانیکی</v>
      </c>
      <c r="F544" s="212" t="str">
        <f>VLOOKUP(E544,AA$4:AC1756,2,FALSE)</f>
        <v>انصاری</v>
      </c>
      <c r="G544" s="4">
        <v>137</v>
      </c>
      <c r="H544" s="4"/>
      <c r="I544" s="137"/>
      <c r="J544" s="137"/>
      <c r="K544" s="4"/>
    </row>
    <row r="545" spans="2:11" x14ac:dyDescent="0.25">
      <c r="B545" s="4">
        <f t="shared" si="11"/>
        <v>543</v>
      </c>
      <c r="C545" s="130">
        <v>45438</v>
      </c>
      <c r="D545" s="114" t="s">
        <v>148</v>
      </c>
      <c r="E545" s="212" t="str">
        <f>VLOOKUP(D545,Z$4:AB1757,2,FALSE)</f>
        <v>بلدوزر D85</v>
      </c>
      <c r="F545" s="212" t="str">
        <f>VLOOKUP(E545,AA$4:AC1757,2,FALSE)</f>
        <v>اکبری</v>
      </c>
      <c r="G545" s="4">
        <v>208</v>
      </c>
      <c r="H545" s="4"/>
      <c r="I545" s="137"/>
      <c r="J545" s="137"/>
      <c r="K545" s="4"/>
    </row>
    <row r="546" spans="2:11" x14ac:dyDescent="0.25">
      <c r="B546" s="4">
        <f t="shared" si="11"/>
        <v>544</v>
      </c>
      <c r="C546" s="130">
        <v>45438</v>
      </c>
      <c r="D546" s="114" t="s">
        <v>158</v>
      </c>
      <c r="E546" s="115" t="str">
        <f>VLOOKUP(D546,N$155:P546,2,FALSE)</f>
        <v>کامیون کمپرسی</v>
      </c>
      <c r="F546" s="115" t="str">
        <f>VLOOKUP(D546,N$155:P546,3,FALSE)</f>
        <v>صداقت</v>
      </c>
      <c r="G546" s="4">
        <v>94</v>
      </c>
      <c r="H546" s="4"/>
      <c r="I546" s="137"/>
      <c r="J546" s="137"/>
      <c r="K546" s="4"/>
    </row>
    <row r="547" spans="2:11" x14ac:dyDescent="0.25">
      <c r="B547" s="4">
        <f t="shared" si="11"/>
        <v>545</v>
      </c>
      <c r="C547" s="130">
        <v>45438</v>
      </c>
      <c r="D547" s="114" t="s">
        <v>139</v>
      </c>
      <c r="E547" s="212" t="str">
        <f>VLOOKUP(D547,Z$4:AB1759,2,FALSE)</f>
        <v>بیل مکانیکی</v>
      </c>
      <c r="F547" s="212" t="str">
        <f>VLOOKUP(E547,AA$4:AC1759,2,FALSE)</f>
        <v>انصاری</v>
      </c>
      <c r="G547" s="4">
        <v>245</v>
      </c>
      <c r="H547" s="4"/>
      <c r="I547" s="137"/>
      <c r="J547" s="137"/>
      <c r="K547" s="4"/>
    </row>
    <row r="548" spans="2:11" x14ac:dyDescent="0.25">
      <c r="B548" s="4">
        <f t="shared" si="11"/>
        <v>546</v>
      </c>
      <c r="C548" s="130">
        <v>45439</v>
      </c>
      <c r="D548" s="114" t="s">
        <v>124</v>
      </c>
      <c r="E548" s="115" t="str">
        <f>VLOOKUP(D548,N$155:P548,2,FALSE)</f>
        <v>میکسر امیکو</v>
      </c>
      <c r="F548" s="115" t="str">
        <f>VLOOKUP(D548,N$155:P548,3,FALSE)</f>
        <v>_</v>
      </c>
      <c r="G548" s="131">
        <v>85</v>
      </c>
      <c r="H548" s="131"/>
      <c r="I548" s="137"/>
      <c r="J548" s="137"/>
      <c r="K548" s="4"/>
    </row>
    <row r="549" spans="2:11" x14ac:dyDescent="0.25">
      <c r="B549" s="4">
        <f t="shared" si="11"/>
        <v>547</v>
      </c>
      <c r="C549" s="130">
        <v>45439</v>
      </c>
      <c r="D549" s="114" t="s">
        <v>90</v>
      </c>
      <c r="E549" s="115" t="str">
        <f>VLOOKUP(D549,N$155:P549,2,FALSE)</f>
        <v>گریدر  ۱۶g</v>
      </c>
      <c r="F549" s="115">
        <f>VLOOKUP(D549,N$155:P549,3,FALSE)</f>
        <v>0</v>
      </c>
      <c r="G549" s="131">
        <v>182</v>
      </c>
      <c r="H549" s="131"/>
      <c r="I549" s="137"/>
      <c r="J549" s="137"/>
      <c r="K549" s="4"/>
    </row>
    <row r="550" spans="2:11" x14ac:dyDescent="0.25">
      <c r="B550" s="4">
        <f t="shared" si="11"/>
        <v>548</v>
      </c>
      <c r="C550" s="130">
        <v>45439</v>
      </c>
      <c r="D550" s="114" t="s">
        <v>121</v>
      </c>
      <c r="E550" s="115" t="str">
        <f>VLOOKUP(D550,N$155:P550,2,FALSE)</f>
        <v>غلطک</v>
      </c>
      <c r="F550" s="115" t="str">
        <f>VLOOKUP(D550,N$155:P550,3,FALSE)</f>
        <v>دیانتی</v>
      </c>
      <c r="G550" s="131">
        <v>50</v>
      </c>
      <c r="H550" s="131"/>
      <c r="I550" s="137"/>
      <c r="J550" s="137"/>
      <c r="K550" s="4"/>
    </row>
    <row r="551" spans="2:11" x14ac:dyDescent="0.25">
      <c r="B551" s="4">
        <f t="shared" si="11"/>
        <v>549</v>
      </c>
      <c r="C551" s="130">
        <v>45439</v>
      </c>
      <c r="D551" s="114" t="s">
        <v>96</v>
      </c>
      <c r="E551" s="115" t="str">
        <f>VLOOKUP(D551,N$155:P551,2,FALSE)</f>
        <v>کامیون کمپرسی</v>
      </c>
      <c r="F551" s="115" t="str">
        <f>VLOOKUP(D551,N$155:P551,3,FALSE)</f>
        <v>یحیی زاده</v>
      </c>
      <c r="G551" s="131">
        <v>123</v>
      </c>
      <c r="H551" s="131"/>
      <c r="I551" s="137"/>
      <c r="J551" s="137"/>
      <c r="K551" s="4"/>
    </row>
    <row r="552" spans="2:11" x14ac:dyDescent="0.25">
      <c r="B552" s="4">
        <f t="shared" si="11"/>
        <v>550</v>
      </c>
      <c r="C552" s="130">
        <v>45439</v>
      </c>
      <c r="D552" s="114" t="s">
        <v>119</v>
      </c>
      <c r="E552" s="115" t="str">
        <f>VLOOKUP(D552,N$155:P552,2,FALSE)</f>
        <v>کامیون کمپرسی</v>
      </c>
      <c r="F552" s="115" t="str">
        <f>VLOOKUP(D552,N$155:P552,3,FALSE)</f>
        <v>-</v>
      </c>
      <c r="G552" s="131">
        <v>144</v>
      </c>
      <c r="H552" s="131"/>
      <c r="I552" s="137"/>
      <c r="J552" s="137"/>
      <c r="K552" s="4"/>
    </row>
    <row r="553" spans="2:11" x14ac:dyDescent="0.25">
      <c r="B553" s="4">
        <f t="shared" si="11"/>
        <v>551</v>
      </c>
      <c r="C553" s="130">
        <v>45439</v>
      </c>
      <c r="D553" s="114" t="s">
        <v>116</v>
      </c>
      <c r="E553" s="115" t="str">
        <f>VLOOKUP(D553,N$155:P553,2,FALSE)</f>
        <v>تانکر سوخت بنز</v>
      </c>
      <c r="F553" s="115" t="str">
        <f>VLOOKUP(D553,N$155:P553,3,FALSE)</f>
        <v>سید علی حسینی</v>
      </c>
      <c r="G553" s="131"/>
      <c r="H553" s="131"/>
      <c r="I553" s="137">
        <v>78387</v>
      </c>
      <c r="J553" s="137">
        <v>80441</v>
      </c>
      <c r="K553" s="4"/>
    </row>
    <row r="554" spans="2:11" x14ac:dyDescent="0.25">
      <c r="B554" s="4">
        <f t="shared" si="11"/>
        <v>552</v>
      </c>
      <c r="C554" s="130">
        <v>45439</v>
      </c>
      <c r="D554" s="114" t="s">
        <v>132</v>
      </c>
      <c r="E554" s="115" t="str">
        <f>VLOOKUP(D554,N$155:P554,2,FALSE)</f>
        <v>تانکر ابپاش بنز</v>
      </c>
      <c r="F554" s="115" t="str">
        <f>VLOOKUP(D554,N$155:P554,3,FALSE)</f>
        <v>-</v>
      </c>
      <c r="G554" s="131">
        <v>113</v>
      </c>
      <c r="H554" s="131"/>
      <c r="I554" s="137"/>
      <c r="J554" s="137"/>
      <c r="K554" s="4"/>
    </row>
    <row r="555" spans="2:11" x14ac:dyDescent="0.25">
      <c r="B555" s="4">
        <f t="shared" si="11"/>
        <v>553</v>
      </c>
      <c r="C555" s="130">
        <v>45439</v>
      </c>
      <c r="D555" s="114" t="s">
        <v>162</v>
      </c>
      <c r="E555" s="115" t="s">
        <v>183</v>
      </c>
      <c r="F555" s="115" t="str">
        <f>VLOOKUP(D555,N$155:P555,3,FALSE)</f>
        <v>رضاپور</v>
      </c>
      <c r="G555" s="131">
        <v>201</v>
      </c>
      <c r="H555" s="131"/>
      <c r="I555" s="137"/>
      <c r="J555" s="137"/>
      <c r="K555" s="4"/>
    </row>
    <row r="556" spans="2:11" x14ac:dyDescent="0.25">
      <c r="B556" s="4">
        <f t="shared" si="11"/>
        <v>554</v>
      </c>
      <c r="C556" s="130">
        <v>45439</v>
      </c>
      <c r="D556" s="114" t="s">
        <v>161</v>
      </c>
      <c r="E556" s="115" t="str">
        <f>VLOOKUP(D556,N$155:P556,2,FALSE)</f>
        <v>لودر</v>
      </c>
      <c r="F556" s="115" t="str">
        <f>VLOOKUP(D556,N$155:P556,3,FALSE)</f>
        <v>صداقت</v>
      </c>
      <c r="G556" s="131">
        <v>86</v>
      </c>
      <c r="H556" s="131"/>
      <c r="I556" s="137"/>
      <c r="J556" s="137"/>
      <c r="K556" s="4"/>
    </row>
    <row r="557" spans="2:11" x14ac:dyDescent="0.25">
      <c r="B557" s="4">
        <f t="shared" si="11"/>
        <v>555</v>
      </c>
      <c r="C557" s="130">
        <v>45439</v>
      </c>
      <c r="D557" s="114" t="s">
        <v>155</v>
      </c>
      <c r="E557" s="115" t="str">
        <f>VLOOKUP(D557,N$155:P557,2,FALSE)</f>
        <v>کامیون کمپرسی</v>
      </c>
      <c r="F557" s="115" t="str">
        <f>VLOOKUP(D557,N$155:P557,3,FALSE)</f>
        <v>میرزایی</v>
      </c>
      <c r="G557" s="131">
        <v>121</v>
      </c>
      <c r="H557" s="131"/>
      <c r="I557" s="137"/>
      <c r="J557" s="137"/>
      <c r="K557" s="4"/>
    </row>
    <row r="558" spans="2:11" x14ac:dyDescent="0.25">
      <c r="B558" s="4">
        <f t="shared" si="11"/>
        <v>556</v>
      </c>
      <c r="C558" s="130">
        <v>45439</v>
      </c>
      <c r="D558" s="114" t="s">
        <v>160</v>
      </c>
      <c r="E558" s="212" t="str">
        <f>VLOOKUP(D558,Z$4:AB1770,2,FALSE)</f>
        <v>بیل مکانیکی</v>
      </c>
      <c r="F558" s="212" t="str">
        <f>VLOOKUP(E558,AA$4:AC1770,2,FALSE)</f>
        <v>انصاری</v>
      </c>
      <c r="G558" s="132">
        <v>102</v>
      </c>
      <c r="H558" s="131"/>
      <c r="I558" s="137"/>
      <c r="J558" s="137"/>
      <c r="K558" s="4"/>
    </row>
    <row r="559" spans="2:11" x14ac:dyDescent="0.25">
      <c r="B559" s="4">
        <f t="shared" si="11"/>
        <v>557</v>
      </c>
      <c r="C559" s="130">
        <v>45439</v>
      </c>
      <c r="D559" s="114" t="s">
        <v>148</v>
      </c>
      <c r="E559" s="212" t="str">
        <f>VLOOKUP(D559,Z$4:AB1771,2,FALSE)</f>
        <v>بلدوزر D85</v>
      </c>
      <c r="F559" s="212" t="str">
        <f>VLOOKUP(E559,AA$4:AC1771,2,FALSE)</f>
        <v>اکبری</v>
      </c>
      <c r="G559" s="131">
        <v>134</v>
      </c>
      <c r="H559" s="131"/>
      <c r="I559" s="137"/>
      <c r="J559" s="137"/>
      <c r="K559" s="4"/>
    </row>
    <row r="560" spans="2:11" x14ac:dyDescent="0.25">
      <c r="B560" s="4">
        <f t="shared" si="11"/>
        <v>558</v>
      </c>
      <c r="C560" s="130">
        <v>45439</v>
      </c>
      <c r="D560" s="114" t="s">
        <v>165</v>
      </c>
      <c r="E560" s="115" t="str">
        <f>VLOOKUP(D560,N$155:P560,2,FALSE)</f>
        <v>بیل مکانیکی</v>
      </c>
      <c r="F560" s="115" t="str">
        <f>VLOOKUP(D560,N$155:P560,3,FALSE)</f>
        <v>رضاپور</v>
      </c>
      <c r="G560" s="131">
        <v>153</v>
      </c>
      <c r="H560" s="131"/>
      <c r="I560" s="137"/>
      <c r="J560" s="137"/>
      <c r="K560" s="4"/>
    </row>
    <row r="561" spans="2:11" x14ac:dyDescent="0.25">
      <c r="B561" s="4">
        <f t="shared" si="11"/>
        <v>559</v>
      </c>
      <c r="C561" s="130">
        <v>45439</v>
      </c>
      <c r="D561" s="114" t="s">
        <v>129</v>
      </c>
      <c r="E561" s="115" t="str">
        <f>VLOOKUP(D561,N$155:P561,2,FALSE)</f>
        <v>بلدوزر</v>
      </c>
      <c r="F561" s="115" t="str">
        <f>VLOOKUP(D561,N$155:P561,3,FALSE)</f>
        <v>رجب زاده</v>
      </c>
      <c r="G561" s="131">
        <v>194</v>
      </c>
      <c r="H561" s="131"/>
      <c r="I561" s="137"/>
      <c r="J561" s="137"/>
      <c r="K561" s="4"/>
    </row>
    <row r="562" spans="2:11" x14ac:dyDescent="0.25">
      <c r="B562" s="4">
        <f t="shared" si="11"/>
        <v>560</v>
      </c>
      <c r="C562" s="130">
        <v>45439</v>
      </c>
      <c r="D562" s="114" t="s">
        <v>139</v>
      </c>
      <c r="E562" s="212" t="str">
        <f>VLOOKUP(D562,Z$4:AB1774,2,FALSE)</f>
        <v>بیل مکانیکی</v>
      </c>
      <c r="F562" s="212" t="str">
        <f>VLOOKUP(E562,AA$4:AC1774,2,FALSE)</f>
        <v>انصاری</v>
      </c>
      <c r="G562" s="131">
        <v>288</v>
      </c>
      <c r="H562" s="4"/>
      <c r="I562" s="137"/>
      <c r="J562" s="137"/>
      <c r="K562" s="115"/>
    </row>
    <row r="563" spans="2:11" x14ac:dyDescent="0.25">
      <c r="B563" s="4">
        <f t="shared" si="11"/>
        <v>561</v>
      </c>
      <c r="C563" s="130">
        <v>45439</v>
      </c>
      <c r="D563" s="114" t="s">
        <v>172</v>
      </c>
      <c r="E563" s="115" t="str">
        <f>VLOOKUP(D563,N$155:P563,2,FALSE)</f>
        <v>کامیون کمپرسی</v>
      </c>
      <c r="F563" s="115" t="str">
        <f>VLOOKUP(D563,N$155:P563,3,FALSE)</f>
        <v>انصاری</v>
      </c>
      <c r="G563" s="131">
        <v>79</v>
      </c>
      <c r="H563" s="4"/>
      <c r="I563" s="137"/>
      <c r="J563" s="137"/>
      <c r="K563" s="115"/>
    </row>
    <row r="564" spans="2:11" x14ac:dyDescent="0.25">
      <c r="B564" s="4">
        <f t="shared" si="11"/>
        <v>562</v>
      </c>
      <c r="C564" s="130">
        <v>45440</v>
      </c>
      <c r="D564" s="114" t="s">
        <v>116</v>
      </c>
      <c r="E564" s="115" t="str">
        <f>VLOOKUP(D564,N$155:P564,2,FALSE)</f>
        <v>تانکر سوخت بنز</v>
      </c>
      <c r="F564" s="115" t="str">
        <f>VLOOKUP(D564,N$155:P564,3,FALSE)</f>
        <v>سید علی حسینی</v>
      </c>
      <c r="G564" s="131"/>
      <c r="H564" s="131"/>
      <c r="I564" s="137">
        <v>80461</v>
      </c>
      <c r="J564" s="137">
        <v>82267</v>
      </c>
      <c r="K564" s="4"/>
    </row>
    <row r="565" spans="2:11" x14ac:dyDescent="0.25">
      <c r="B565" s="4">
        <f t="shared" si="11"/>
        <v>563</v>
      </c>
      <c r="C565" s="130">
        <v>45440</v>
      </c>
      <c r="D565" s="114" t="s">
        <v>139</v>
      </c>
      <c r="E565" s="212" t="str">
        <f>VLOOKUP(D565,Z$4:AB1777,2,FALSE)</f>
        <v>بیل مکانیکی</v>
      </c>
      <c r="F565" s="212" t="str">
        <f>VLOOKUP(E565,AA$4:AC1777,2,FALSE)</f>
        <v>انصاری</v>
      </c>
      <c r="G565" s="4">
        <v>217</v>
      </c>
      <c r="H565" s="4"/>
      <c r="I565" s="137"/>
      <c r="J565" s="137"/>
      <c r="K565" s="115"/>
    </row>
    <row r="566" spans="2:11" x14ac:dyDescent="0.25">
      <c r="B566" s="4">
        <f t="shared" si="11"/>
        <v>564</v>
      </c>
      <c r="C566" s="130">
        <v>45440</v>
      </c>
      <c r="D566" s="114" t="s">
        <v>172</v>
      </c>
      <c r="E566" s="115" t="str">
        <f>VLOOKUP(D566,N$155:P566,2,FALSE)</f>
        <v>کامیون کمپرسی</v>
      </c>
      <c r="F566" s="115" t="str">
        <f>VLOOKUP(D566,N$155:P566,3,FALSE)</f>
        <v>انصاری</v>
      </c>
      <c r="G566" s="4">
        <v>171</v>
      </c>
      <c r="H566" s="4"/>
      <c r="I566" s="137"/>
      <c r="J566" s="137"/>
      <c r="K566" s="115"/>
    </row>
    <row r="567" spans="2:11" x14ac:dyDescent="0.25">
      <c r="B567" s="4">
        <f t="shared" si="11"/>
        <v>565</v>
      </c>
      <c r="C567" s="130">
        <v>45440</v>
      </c>
      <c r="D567" s="114" t="s">
        <v>172</v>
      </c>
      <c r="E567" s="115" t="str">
        <f>VLOOKUP(D567,N$155:P567,2,FALSE)</f>
        <v>کامیون کمپرسی</v>
      </c>
      <c r="F567" s="115" t="str">
        <f>VLOOKUP(D567,N$155:P567,3,FALSE)</f>
        <v>انصاری</v>
      </c>
      <c r="G567" s="4">
        <v>91</v>
      </c>
      <c r="H567" s="4"/>
      <c r="I567" s="137"/>
      <c r="J567" s="137"/>
      <c r="K567" s="115"/>
    </row>
    <row r="568" spans="2:11" x14ac:dyDescent="0.25">
      <c r="B568" s="4">
        <f t="shared" si="11"/>
        <v>566</v>
      </c>
      <c r="C568" s="130">
        <v>45440</v>
      </c>
      <c r="D568" s="114" t="s">
        <v>172</v>
      </c>
      <c r="E568" s="115" t="str">
        <f>VLOOKUP(D568,N$155:P568,2,FALSE)</f>
        <v>کامیون کمپرسی</v>
      </c>
      <c r="F568" s="115" t="str">
        <f>VLOOKUP(D568,N$155:P568,3,FALSE)</f>
        <v>انصاری</v>
      </c>
      <c r="G568" s="4"/>
      <c r="H568" s="4"/>
      <c r="I568" s="137"/>
      <c r="J568" s="137"/>
      <c r="K568" s="115"/>
    </row>
    <row r="569" spans="2:11" x14ac:dyDescent="0.25">
      <c r="B569" s="4">
        <f t="shared" si="11"/>
        <v>567</v>
      </c>
      <c r="C569" s="130">
        <v>45440</v>
      </c>
      <c r="D569" s="114" t="s">
        <v>139</v>
      </c>
      <c r="E569" s="115" t="s">
        <v>140</v>
      </c>
      <c r="F569" s="115" t="s">
        <v>2</v>
      </c>
      <c r="G569" s="4">
        <v>243</v>
      </c>
      <c r="H569" s="4"/>
      <c r="I569" s="137"/>
      <c r="J569" s="137"/>
      <c r="K569" s="115"/>
    </row>
    <row r="570" spans="2:11" x14ac:dyDescent="0.25">
      <c r="B570" s="4">
        <f t="shared" si="11"/>
        <v>568</v>
      </c>
      <c r="C570" s="130">
        <v>45440</v>
      </c>
      <c r="D570" s="4" t="s">
        <v>173</v>
      </c>
      <c r="E570" s="115" t="str">
        <f>VLOOKUP(D570,N$155:P570,2,FALSE)</f>
        <v>غلطک</v>
      </c>
      <c r="F570" s="115" t="str">
        <f>VLOOKUP(D570,N$155:P570,3,FALSE)</f>
        <v>محمد پور</v>
      </c>
      <c r="G570" s="4"/>
      <c r="H570" s="4"/>
      <c r="I570" s="137"/>
      <c r="J570" s="137"/>
      <c r="K570" s="115"/>
    </row>
    <row r="571" spans="2:11" x14ac:dyDescent="0.25">
      <c r="B571" s="4">
        <f t="shared" si="11"/>
        <v>569</v>
      </c>
      <c r="C571" s="130">
        <v>45440</v>
      </c>
      <c r="D571" s="114" t="s">
        <v>181</v>
      </c>
      <c r="E571" s="115" t="str">
        <f>VLOOKUP(D571,N$155:P571,2,FALSE)</f>
        <v>تانکر آب</v>
      </c>
      <c r="F571" s="115" t="str">
        <f>VLOOKUP(D571,N$155:P571,3,FALSE)</f>
        <v>گلپایگانی</v>
      </c>
      <c r="G571" s="4"/>
      <c r="H571" s="4"/>
      <c r="I571" s="137"/>
      <c r="J571" s="137"/>
      <c r="K571" s="115"/>
    </row>
    <row r="572" spans="2:11" x14ac:dyDescent="0.25">
      <c r="B572" s="4">
        <f t="shared" si="11"/>
        <v>570</v>
      </c>
      <c r="C572" s="130">
        <v>45440</v>
      </c>
      <c r="D572" s="114" t="s">
        <v>151</v>
      </c>
      <c r="E572" s="212" t="str">
        <f>VLOOKUP(D572,Z$4:AB1784,2,FALSE)</f>
        <v>لودر ZL50</v>
      </c>
      <c r="F572" s="212" t="str">
        <f>VLOOKUP(E572,AA$4:AC1784,2,FALSE)</f>
        <v>میرزایی</v>
      </c>
      <c r="G572" s="4">
        <v>137</v>
      </c>
      <c r="H572" s="4"/>
      <c r="I572" s="137"/>
      <c r="J572" s="137"/>
      <c r="K572" s="115"/>
    </row>
    <row r="573" spans="2:11" x14ac:dyDescent="0.25">
      <c r="B573" s="4">
        <f t="shared" si="11"/>
        <v>571</v>
      </c>
      <c r="C573" s="130">
        <v>45440</v>
      </c>
      <c r="D573" s="114" t="s">
        <v>155</v>
      </c>
      <c r="E573" s="115" t="str">
        <f>VLOOKUP(D573,N$155:P573,2,FALSE)</f>
        <v>کامیون کمپرسی</v>
      </c>
      <c r="F573" s="115" t="str">
        <f>VLOOKUP(D573,N$155:P573,3,FALSE)</f>
        <v>میرزایی</v>
      </c>
      <c r="G573" s="4">
        <v>114</v>
      </c>
      <c r="H573" s="4"/>
      <c r="I573" s="137"/>
      <c r="J573" s="137"/>
      <c r="K573" s="115"/>
    </row>
    <row r="574" spans="2:11" x14ac:dyDescent="0.25">
      <c r="B574" s="4">
        <f t="shared" si="11"/>
        <v>572</v>
      </c>
      <c r="C574" s="130">
        <v>45440</v>
      </c>
      <c r="D574" s="114" t="s">
        <v>152</v>
      </c>
      <c r="E574" s="212" t="str">
        <f>VLOOKUP(D574,Z$4:AB1786,2,FALSE)</f>
        <v>کامیون کمپرسی</v>
      </c>
      <c r="F574" s="212" t="str">
        <f>VLOOKUP(E574,AA$4:AC1786,2,FALSE)</f>
        <v>شرکتی-یحیی زاده</v>
      </c>
      <c r="G574" s="4">
        <v>61</v>
      </c>
      <c r="H574" s="4"/>
      <c r="I574" s="137"/>
      <c r="J574" s="137"/>
      <c r="K574" s="115"/>
    </row>
    <row r="575" spans="2:11" x14ac:dyDescent="0.25">
      <c r="B575" s="4">
        <f t="shared" si="11"/>
        <v>573</v>
      </c>
      <c r="C575" s="130">
        <v>45440</v>
      </c>
      <c r="D575" s="114" t="s">
        <v>154</v>
      </c>
      <c r="E575" s="115" t="str">
        <f>VLOOKUP(D575,N$155:P575,2,FALSE)</f>
        <v>کامیون کمپرسی</v>
      </c>
      <c r="F575" s="115" t="str">
        <f>VLOOKUP(D575,N$155:P575,3,FALSE)</f>
        <v>میرزایی</v>
      </c>
      <c r="G575" s="4">
        <v>92</v>
      </c>
      <c r="H575" s="4"/>
      <c r="I575" s="137"/>
      <c r="J575" s="137"/>
      <c r="K575" s="115"/>
    </row>
    <row r="576" spans="2:11" x14ac:dyDescent="0.25">
      <c r="B576" s="4">
        <f t="shared" si="11"/>
        <v>574</v>
      </c>
      <c r="C576" s="130">
        <v>45440</v>
      </c>
      <c r="D576" s="114" t="s">
        <v>90</v>
      </c>
      <c r="E576" s="115" t="str">
        <f>VLOOKUP(D576,N$155:P576,2,FALSE)</f>
        <v>گریدر  ۱۶g</v>
      </c>
      <c r="F576" s="115">
        <f>VLOOKUP(D576,N$155:P576,3,FALSE)</f>
        <v>0</v>
      </c>
      <c r="G576" s="4">
        <v>217</v>
      </c>
      <c r="H576" s="4"/>
      <c r="I576" s="137"/>
      <c r="J576" s="137"/>
      <c r="K576" s="115"/>
    </row>
    <row r="577" spans="2:13" x14ac:dyDescent="0.25">
      <c r="B577" s="4">
        <f t="shared" si="11"/>
        <v>575</v>
      </c>
      <c r="C577" s="130">
        <v>45440</v>
      </c>
      <c r="D577" s="114" t="s">
        <v>121</v>
      </c>
      <c r="E577" s="115" t="str">
        <f>VLOOKUP(D577,N$155:P577,2,FALSE)</f>
        <v>غلطک</v>
      </c>
      <c r="F577" s="115" t="str">
        <f>VLOOKUP(D577,N$155:P577,3,FALSE)</f>
        <v>دیانتی</v>
      </c>
      <c r="G577" s="4"/>
      <c r="H577" s="4"/>
      <c r="I577" s="137"/>
      <c r="J577" s="137"/>
      <c r="K577" s="115"/>
    </row>
    <row r="578" spans="2:13" x14ac:dyDescent="0.25">
      <c r="B578" s="4">
        <f t="shared" si="11"/>
        <v>576</v>
      </c>
      <c r="C578" s="130">
        <v>45440</v>
      </c>
      <c r="D578" s="114" t="s">
        <v>109</v>
      </c>
      <c r="E578" s="115" t="str">
        <f>VLOOKUP(D578,N$155:P578,2,FALSE)</f>
        <v>غلطک</v>
      </c>
      <c r="F578" s="115" t="str">
        <f>VLOOKUP(D578,N$155:P578,3,FALSE)</f>
        <v>_</v>
      </c>
      <c r="G578" s="4">
        <v>121</v>
      </c>
      <c r="H578" s="4"/>
      <c r="I578" s="137"/>
      <c r="J578" s="137"/>
      <c r="K578" s="114"/>
      <c r="L578" s="12"/>
      <c r="M578" s="12"/>
    </row>
    <row r="579" spans="2:13" x14ac:dyDescent="0.25">
      <c r="B579" s="4">
        <f t="shared" si="11"/>
        <v>577</v>
      </c>
      <c r="C579" s="130">
        <v>45440</v>
      </c>
      <c r="D579" s="114" t="s">
        <v>112</v>
      </c>
      <c r="E579" s="115" t="str">
        <f>VLOOKUP(D579,N$155:P579,2,FALSE)</f>
        <v>غلطک</v>
      </c>
      <c r="F579" s="115" t="str">
        <f>VLOOKUP(D579,N$155:P579,3,FALSE)</f>
        <v>شیری</v>
      </c>
      <c r="G579" s="4">
        <v>96</v>
      </c>
      <c r="H579" s="4"/>
      <c r="I579" s="137"/>
      <c r="J579" s="137"/>
      <c r="K579" s="4"/>
      <c r="L579" s="12"/>
      <c r="M579" s="12"/>
    </row>
    <row r="580" spans="2:13" x14ac:dyDescent="0.25">
      <c r="B580" s="4">
        <f t="shared" si="11"/>
        <v>578</v>
      </c>
      <c r="C580" s="130">
        <v>45440</v>
      </c>
      <c r="D580" s="114" t="s">
        <v>93</v>
      </c>
      <c r="E580" s="115" t="str">
        <f>VLOOKUP(D580,N$155:P580,2,FALSE)</f>
        <v>کامیون کمپرسی</v>
      </c>
      <c r="F580" s="115" t="str">
        <f>VLOOKUP(D580,N$155:P580,3,FALSE)</f>
        <v>اقلیمی</v>
      </c>
      <c r="G580" s="4"/>
      <c r="H580" s="4"/>
      <c r="I580" s="137"/>
      <c r="J580" s="137"/>
      <c r="K580" s="4"/>
      <c r="L580" s="12"/>
      <c r="M580" s="12"/>
    </row>
    <row r="581" spans="2:13" x14ac:dyDescent="0.25">
      <c r="B581" s="4">
        <f t="shared" si="11"/>
        <v>579</v>
      </c>
      <c r="C581" s="130">
        <v>45440</v>
      </c>
      <c r="D581" s="114" t="s">
        <v>96</v>
      </c>
      <c r="E581" s="115" t="str">
        <f>VLOOKUP(D581,N$155:P581,2,FALSE)</f>
        <v>کامیون کمپرسی</v>
      </c>
      <c r="F581" s="115" t="str">
        <f>VLOOKUP(D581,N$155:P581,3,FALSE)</f>
        <v>یحیی زاده</v>
      </c>
      <c r="G581" s="4"/>
      <c r="H581" s="4"/>
      <c r="I581" s="137"/>
      <c r="J581" s="137"/>
      <c r="K581" s="4"/>
      <c r="L581" s="12"/>
      <c r="M581" s="12"/>
    </row>
    <row r="582" spans="2:13" x14ac:dyDescent="0.25">
      <c r="B582" s="4">
        <f t="shared" si="11"/>
        <v>580</v>
      </c>
      <c r="C582" s="130">
        <v>45440</v>
      </c>
      <c r="D582" s="114" t="s">
        <v>119</v>
      </c>
      <c r="E582" s="115" t="str">
        <f>VLOOKUP(D582,N$155:P582,2,FALSE)</f>
        <v>کامیون کمپرسی</v>
      </c>
      <c r="F582" s="115" t="str">
        <f>VLOOKUP(D582,N$155:P582,3,FALSE)</f>
        <v>-</v>
      </c>
      <c r="G582" s="4"/>
      <c r="H582" s="4"/>
      <c r="I582" s="137"/>
      <c r="J582" s="137"/>
      <c r="K582" s="114"/>
      <c r="L582" s="12"/>
      <c r="M582" s="12"/>
    </row>
    <row r="583" spans="2:13" x14ac:dyDescent="0.25">
      <c r="B583" s="4">
        <f t="shared" si="11"/>
        <v>581</v>
      </c>
      <c r="C583" s="130">
        <v>45440</v>
      </c>
      <c r="D583" s="114" t="s">
        <v>98</v>
      </c>
      <c r="E583" s="115" t="str">
        <f>VLOOKUP(D583,N$155:P583,2,FALSE)</f>
        <v>تانکر ابپاش بنز</v>
      </c>
      <c r="F583" s="115" t="str">
        <f>VLOOKUP(D583,N$155:P583,3,FALSE)</f>
        <v>-</v>
      </c>
      <c r="G583" s="4">
        <v>100</v>
      </c>
      <c r="H583" s="4"/>
      <c r="I583" s="137"/>
      <c r="J583" s="137"/>
      <c r="K583" s="115"/>
    </row>
    <row r="584" spans="2:13" x14ac:dyDescent="0.25">
      <c r="B584" s="4">
        <f t="shared" si="11"/>
        <v>582</v>
      </c>
      <c r="C584" s="130">
        <v>45440</v>
      </c>
      <c r="D584" s="114" t="s">
        <v>129</v>
      </c>
      <c r="E584" s="115" t="str">
        <f>VLOOKUP(D584,N$155:P584,2,FALSE)</f>
        <v>بلدوزر</v>
      </c>
      <c r="F584" s="115" t="str">
        <f>VLOOKUP(D584,N$155:P584,3,FALSE)</f>
        <v>رجب زاده</v>
      </c>
      <c r="G584" s="4">
        <v>150</v>
      </c>
      <c r="H584" s="4"/>
      <c r="I584" s="137"/>
      <c r="J584" s="137"/>
      <c r="K584" s="115"/>
    </row>
    <row r="585" spans="2:13" x14ac:dyDescent="0.25">
      <c r="B585" s="4">
        <f t="shared" si="11"/>
        <v>583</v>
      </c>
      <c r="C585" s="133">
        <v>45441</v>
      </c>
      <c r="D585" s="134" t="s">
        <v>90</v>
      </c>
      <c r="E585" s="135" t="str">
        <f>VLOOKUP(D585,Z$4:AB587,2,FALSE)</f>
        <v>گریدر  ۱۶g</v>
      </c>
      <c r="F585" s="135" t="str">
        <f>VLOOKUP(D585,Z$4:AB587,3,FALSE)</f>
        <v>شرکتی-یگانه</v>
      </c>
      <c r="G585" s="136"/>
      <c r="H585" s="136"/>
      <c r="I585" s="139"/>
      <c r="J585" s="139"/>
      <c r="K585" s="135"/>
    </row>
    <row r="586" spans="2:13" x14ac:dyDescent="0.25">
      <c r="B586" s="4">
        <f t="shared" si="11"/>
        <v>584</v>
      </c>
      <c r="C586" s="133">
        <v>45441</v>
      </c>
      <c r="D586" s="134" t="s">
        <v>93</v>
      </c>
      <c r="E586" s="135" t="str">
        <f>VLOOKUP(D586,Z$4:AB588,2,FALSE)</f>
        <v>کامیون کمپرسی</v>
      </c>
      <c r="F586" s="135" t="str">
        <f>VLOOKUP(D586,Z$4:AB588,3,FALSE)</f>
        <v>شرکتی-یحیی زاده</v>
      </c>
      <c r="G586" s="136"/>
      <c r="H586" s="136"/>
      <c r="I586" s="139"/>
      <c r="J586" s="139"/>
      <c r="K586" s="135"/>
    </row>
    <row r="587" spans="2:13" x14ac:dyDescent="0.25">
      <c r="B587" s="4">
        <f t="shared" si="11"/>
        <v>585</v>
      </c>
      <c r="C587" s="133">
        <v>45441</v>
      </c>
      <c r="D587" s="134" t="s">
        <v>96</v>
      </c>
      <c r="E587" s="135" t="str">
        <f>VLOOKUP(D587,Z$4:AB589,2,FALSE)</f>
        <v>کامیون کمپرسی</v>
      </c>
      <c r="F587" s="135" t="str">
        <f>VLOOKUP(D587,Z$4:AB589,3,FALSE)</f>
        <v>شرکتی-نوروز غلامی</v>
      </c>
      <c r="G587" s="136"/>
      <c r="H587" s="136"/>
      <c r="I587" s="139"/>
      <c r="J587" s="139"/>
      <c r="K587" s="135"/>
    </row>
    <row r="588" spans="2:13" x14ac:dyDescent="0.25">
      <c r="B588" s="4">
        <f t="shared" si="11"/>
        <v>586</v>
      </c>
      <c r="C588" s="133">
        <v>45441</v>
      </c>
      <c r="D588" s="134" t="s">
        <v>119</v>
      </c>
      <c r="E588" s="135" t="str">
        <f>VLOOKUP(D588,Z$4:AB590,2,FALSE)</f>
        <v>کامیون کمپرسی</v>
      </c>
      <c r="F588" s="135" t="str">
        <f>VLOOKUP(D588,Z$4:AB590,3,FALSE)</f>
        <v>شرکتی-علیرضا اقلیمی</v>
      </c>
      <c r="G588" s="136"/>
      <c r="H588" s="136"/>
      <c r="I588" s="139"/>
      <c r="J588" s="139"/>
      <c r="K588" s="135"/>
    </row>
    <row r="589" spans="2:13" x14ac:dyDescent="0.25">
      <c r="B589" s="4">
        <f t="shared" si="11"/>
        <v>587</v>
      </c>
      <c r="C589" s="133">
        <v>45441</v>
      </c>
      <c r="D589" s="134" t="s">
        <v>132</v>
      </c>
      <c r="E589" s="135" t="str">
        <f>VLOOKUP(D589,Z$4:AB591,2,FALSE)</f>
        <v>تانکر ابپاش بنز</v>
      </c>
      <c r="F589" s="135" t="str">
        <f>VLOOKUP(D589,Z$4:AB591,3,FALSE)</f>
        <v>شرکتی-بارانی</v>
      </c>
      <c r="G589" s="136">
        <v>102</v>
      </c>
      <c r="H589" s="136"/>
      <c r="I589" s="139"/>
      <c r="J589" s="139"/>
      <c r="K589" s="135"/>
    </row>
    <row r="590" spans="2:13" x14ac:dyDescent="0.25">
      <c r="B590" s="4">
        <f t="shared" si="11"/>
        <v>588</v>
      </c>
      <c r="C590" s="133">
        <v>45441</v>
      </c>
      <c r="D590" s="134" t="s">
        <v>98</v>
      </c>
      <c r="E590" s="135" t="str">
        <f>VLOOKUP(D590,Z$4:AB592,2,FALSE)</f>
        <v>تانکر ابپاش بنز</v>
      </c>
      <c r="F590" s="135" t="str">
        <f>VLOOKUP(D590,Z$4:AB592,3,FALSE)</f>
        <v>شرکتی-میامی</v>
      </c>
      <c r="G590" s="136"/>
      <c r="H590" s="136"/>
      <c r="I590" s="139"/>
      <c r="J590" s="139"/>
      <c r="K590" s="135"/>
    </row>
    <row r="591" spans="2:13" x14ac:dyDescent="0.25">
      <c r="B591" s="4">
        <f t="shared" si="11"/>
        <v>589</v>
      </c>
      <c r="C591" s="133">
        <v>45441</v>
      </c>
      <c r="D591" s="134" t="s">
        <v>116</v>
      </c>
      <c r="E591" s="135" t="str">
        <f>VLOOKUP(D591,Z$4:AB593,2,FALSE)</f>
        <v>تانکر سوخت بنز</v>
      </c>
      <c r="F591" s="135" t="str">
        <f>VLOOKUP(D591,Z$4:AB593,3,FALSE)</f>
        <v>شرکتی-برات زاده- از تاریخ 1 تیرماه</v>
      </c>
      <c r="G591" s="136">
        <v>140</v>
      </c>
      <c r="H591" s="136"/>
      <c r="I591" s="139">
        <v>82368</v>
      </c>
      <c r="J591" s="139">
        <v>83238</v>
      </c>
      <c r="K591" s="135"/>
    </row>
    <row r="592" spans="2:13" x14ac:dyDescent="0.25">
      <c r="B592" s="4">
        <f t="shared" si="11"/>
        <v>590</v>
      </c>
      <c r="C592" s="133">
        <v>45441</v>
      </c>
      <c r="D592" s="134" t="s">
        <v>121</v>
      </c>
      <c r="E592" s="135" t="str">
        <f>VLOOKUP(D592,Z$4:AB594,2,FALSE)</f>
        <v>غلطک</v>
      </c>
      <c r="F592" s="135" t="str">
        <f>VLOOKUP(D592,Z$4:AB594,3,FALSE)</f>
        <v>شرکتی-جمالی</v>
      </c>
      <c r="G592" s="136"/>
      <c r="H592" s="136"/>
      <c r="I592" s="139"/>
      <c r="J592" s="139"/>
      <c r="K592" s="135"/>
    </row>
    <row r="593" spans="2:11" x14ac:dyDescent="0.25">
      <c r="B593" s="4">
        <f t="shared" si="11"/>
        <v>591</v>
      </c>
      <c r="C593" s="133">
        <v>45441</v>
      </c>
      <c r="D593" s="134" t="s">
        <v>109</v>
      </c>
      <c r="E593" s="135" t="str">
        <f>VLOOKUP(D593,Z$4:AB595,2,FALSE)</f>
        <v>غلطک</v>
      </c>
      <c r="F593" s="135" t="str">
        <f>VLOOKUP(D593,Z$4:AB595,3,FALSE)</f>
        <v>شرکتی-دیانتی</v>
      </c>
      <c r="G593" s="136"/>
      <c r="H593" s="136"/>
      <c r="I593" s="139"/>
      <c r="J593" s="139"/>
      <c r="K593" s="135"/>
    </row>
    <row r="594" spans="2:11" x14ac:dyDescent="0.25">
      <c r="B594" s="4">
        <f t="shared" si="11"/>
        <v>592</v>
      </c>
      <c r="C594" s="133">
        <v>45441</v>
      </c>
      <c r="D594" s="134" t="s">
        <v>112</v>
      </c>
      <c r="E594" s="135" t="str">
        <f>VLOOKUP(D594,Z$4:AB596,2,FALSE)</f>
        <v>غلطک</v>
      </c>
      <c r="F594" s="135" t="str">
        <f>VLOOKUP(D594,Z$4:AB596,3,FALSE)</f>
        <v>شرکتی-شیری</v>
      </c>
      <c r="G594" s="136"/>
      <c r="H594" s="136"/>
      <c r="I594" s="139"/>
      <c r="J594" s="139"/>
      <c r="K594" s="135"/>
    </row>
    <row r="595" spans="2:11" x14ac:dyDescent="0.25">
      <c r="B595" s="4">
        <f t="shared" si="11"/>
        <v>593</v>
      </c>
      <c r="C595" s="133">
        <v>45441</v>
      </c>
      <c r="D595" s="134" t="s">
        <v>122</v>
      </c>
      <c r="E595" s="135" t="str">
        <f>VLOOKUP(D595,Z$4:AB597,2,FALSE)</f>
        <v>میکسراتکو</v>
      </c>
      <c r="F595" s="135" t="str">
        <f>VLOOKUP(D595,Z$4:AB597,3,FALSE)</f>
        <v>شرکتی-شاکری</v>
      </c>
      <c r="G595" s="136"/>
      <c r="H595" s="136"/>
      <c r="I595" s="139"/>
      <c r="J595" s="139"/>
      <c r="K595" s="135"/>
    </row>
    <row r="596" spans="2:11" x14ac:dyDescent="0.25">
      <c r="B596" s="4">
        <f t="shared" si="11"/>
        <v>594</v>
      </c>
      <c r="C596" s="133">
        <v>45441</v>
      </c>
      <c r="D596" s="134" t="s">
        <v>124</v>
      </c>
      <c r="E596" s="135" t="str">
        <f>VLOOKUP(D596,Z$4:AB597,2,FALSE)</f>
        <v>میکسر امیکو</v>
      </c>
      <c r="F596" s="135" t="str">
        <f>VLOOKUP(D596,Z$4:AB597,3,FALSE)</f>
        <v>شرکتی-زراعتی</v>
      </c>
      <c r="G596" s="136"/>
      <c r="H596" s="136"/>
      <c r="I596" s="139"/>
      <c r="J596" s="139"/>
      <c r="K596" s="135"/>
    </row>
    <row r="597" spans="2:11" x14ac:dyDescent="0.25">
      <c r="B597" s="4">
        <f t="shared" si="11"/>
        <v>595</v>
      </c>
      <c r="C597" s="133">
        <v>45441</v>
      </c>
      <c r="D597" s="134" t="s">
        <v>129</v>
      </c>
      <c r="E597" s="135" t="str">
        <f>VLOOKUP(D597,Z$4:AB597,2,FALSE)</f>
        <v>بلدوزر</v>
      </c>
      <c r="F597" s="135" t="str">
        <f>VLOOKUP(D597,Z$4:AB597,3,FALSE)</f>
        <v>شرکتی-رجب زاده</v>
      </c>
      <c r="G597" s="136"/>
      <c r="H597" s="136"/>
      <c r="I597" s="139"/>
      <c r="J597" s="139"/>
      <c r="K597" s="135"/>
    </row>
    <row r="598" spans="2:11" x14ac:dyDescent="0.25">
      <c r="B598" s="4">
        <f t="shared" si="11"/>
        <v>596</v>
      </c>
      <c r="C598" s="133">
        <v>45441</v>
      </c>
      <c r="D598" s="136" t="s">
        <v>160</v>
      </c>
      <c r="E598" s="135" t="str">
        <f>VLOOKUP(D598,Z$4:AB598,2,FALSE)</f>
        <v>بیل مکانیکی</v>
      </c>
      <c r="F598" s="135" t="str">
        <f>VLOOKUP(D598,Z$4:AB598,3,FALSE)</f>
        <v>تکبری</v>
      </c>
      <c r="G598" s="136"/>
      <c r="H598" s="136"/>
      <c r="I598" s="139"/>
      <c r="J598" s="139"/>
      <c r="K598" s="135"/>
    </row>
    <row r="599" spans="2:11" x14ac:dyDescent="0.25">
      <c r="B599" s="4">
        <f t="shared" si="11"/>
        <v>597</v>
      </c>
      <c r="C599" s="133">
        <v>45441</v>
      </c>
      <c r="D599" s="136" t="s">
        <v>146</v>
      </c>
      <c r="E599" s="135" t="str">
        <f>VLOOKUP(D599,Z$4:AB599,2,FALSE)</f>
        <v>بلدوزر D85</v>
      </c>
      <c r="F599" s="135" t="str">
        <f>VLOOKUP(D599,Z$4:AB599,3,FALSE)</f>
        <v>اکبری</v>
      </c>
      <c r="G599" s="136"/>
      <c r="H599" s="136"/>
      <c r="I599" s="139"/>
      <c r="J599" s="139"/>
      <c r="K599" s="135"/>
    </row>
    <row r="600" spans="2:11" x14ac:dyDescent="0.25">
      <c r="B600" s="4">
        <f t="shared" si="11"/>
        <v>598</v>
      </c>
      <c r="C600" s="133">
        <v>45441</v>
      </c>
      <c r="D600" s="136" t="s">
        <v>148</v>
      </c>
      <c r="E600" s="135" t="str">
        <f>VLOOKUP(D600,Z$4:AB600,2,FALSE)</f>
        <v>بلدوزر D85</v>
      </c>
      <c r="F600" s="135" t="str">
        <f>VLOOKUP(D600,Z$4:AB600,3,FALSE)</f>
        <v>اکبری</v>
      </c>
      <c r="G600" s="136"/>
      <c r="H600" s="136"/>
      <c r="I600" s="139"/>
      <c r="J600" s="139"/>
      <c r="K600" s="135"/>
    </row>
    <row r="601" spans="2:11" x14ac:dyDescent="0.25">
      <c r="B601" s="4">
        <f t="shared" ref="B601:B664" si="12">ROW()-2</f>
        <v>599</v>
      </c>
      <c r="C601" s="133">
        <v>45441</v>
      </c>
      <c r="D601" s="136" t="s">
        <v>149</v>
      </c>
      <c r="E601" s="135" t="str">
        <f>VLOOKUP(D601,Z$4:AB601,2,FALSE)</f>
        <v>بلدوزر کاترپیلار D8</v>
      </c>
      <c r="F601" s="135" t="str">
        <f>VLOOKUP(D601,Z$4:AB601,3,FALSE)</f>
        <v>حسن پور</v>
      </c>
      <c r="G601" s="136"/>
      <c r="H601" s="136"/>
      <c r="I601" s="139"/>
      <c r="J601" s="139"/>
      <c r="K601" s="135"/>
    </row>
    <row r="602" spans="2:11" x14ac:dyDescent="0.25">
      <c r="B602" s="4">
        <f t="shared" si="12"/>
        <v>600</v>
      </c>
      <c r="C602" s="133">
        <v>45441</v>
      </c>
      <c r="D602" s="136" t="s">
        <v>164</v>
      </c>
      <c r="E602" s="135" t="str">
        <f>VLOOKUP(D602,Z$4:AB602,2,FALSE)</f>
        <v>بیل مکانیکی</v>
      </c>
      <c r="F602" s="135" t="str">
        <f>VLOOKUP(D602,Z$4:AB602,3,FALSE)</f>
        <v>رضاپور</v>
      </c>
      <c r="G602" s="136"/>
      <c r="H602" s="136"/>
      <c r="I602" s="139"/>
      <c r="J602" s="139"/>
      <c r="K602" s="135"/>
    </row>
    <row r="603" spans="2:11" x14ac:dyDescent="0.25">
      <c r="B603" s="4">
        <f t="shared" si="12"/>
        <v>601</v>
      </c>
      <c r="C603" s="133">
        <v>45441</v>
      </c>
      <c r="D603" s="136" t="s">
        <v>162</v>
      </c>
      <c r="E603" s="135" t="str">
        <f>VLOOKUP(D603,Z$4:AB603,2,FALSE)</f>
        <v>تانکر آب</v>
      </c>
      <c r="F603" s="135" t="str">
        <f>VLOOKUP(D603,Z$4:AB603,3,FALSE)</f>
        <v>رضاپور</v>
      </c>
      <c r="G603" s="136">
        <v>197</v>
      </c>
      <c r="H603" s="136"/>
      <c r="I603" s="139"/>
      <c r="J603" s="139"/>
      <c r="K603" s="135"/>
    </row>
    <row r="604" spans="2:11" x14ac:dyDescent="0.25">
      <c r="B604" s="4">
        <f t="shared" si="12"/>
        <v>602</v>
      </c>
      <c r="C604" s="133">
        <v>45441</v>
      </c>
      <c r="D604" s="136" t="s">
        <v>151</v>
      </c>
      <c r="E604" s="135" t="str">
        <f>VLOOKUP(D604,Z$4:AB604,2,FALSE)</f>
        <v>لودر ZL50</v>
      </c>
      <c r="F604" s="135" t="str">
        <f>VLOOKUP(D604,Z$4:AB604,3,FALSE)</f>
        <v>میرزایی</v>
      </c>
      <c r="G604" s="136"/>
      <c r="H604" s="136"/>
      <c r="I604" s="139"/>
      <c r="J604" s="139"/>
      <c r="K604" s="135"/>
    </row>
    <row r="605" spans="2:11" x14ac:dyDescent="0.25">
      <c r="B605" s="4">
        <f t="shared" si="12"/>
        <v>603</v>
      </c>
      <c r="C605" s="133">
        <v>45441</v>
      </c>
      <c r="D605" s="136" t="s">
        <v>152</v>
      </c>
      <c r="E605" s="135" t="str">
        <f>VLOOKUP(D605,Z$4:AB605,2,FALSE)</f>
        <v>کامیون کمپرسی</v>
      </c>
      <c r="F605" s="135" t="str">
        <f>VLOOKUP(D605,Z$4:AB605,3,FALSE)</f>
        <v>میرزایی</v>
      </c>
      <c r="G605" s="136"/>
      <c r="H605" s="136"/>
      <c r="I605" s="139"/>
      <c r="J605" s="139"/>
      <c r="K605" s="135"/>
    </row>
    <row r="606" spans="2:11" x14ac:dyDescent="0.25">
      <c r="B606" s="4">
        <f t="shared" si="12"/>
        <v>604</v>
      </c>
      <c r="C606" s="133">
        <v>45441</v>
      </c>
      <c r="D606" s="136" t="s">
        <v>154</v>
      </c>
      <c r="E606" s="135" t="str">
        <f>VLOOKUP(D606,Z$4:AB606,2,FALSE)</f>
        <v>کامیون کمپرسی</v>
      </c>
      <c r="F606" s="135" t="str">
        <f>VLOOKUP(D606,Z$4:AB606,3,FALSE)</f>
        <v>میرزایی</v>
      </c>
      <c r="G606" s="136"/>
      <c r="H606" s="136"/>
      <c r="I606" s="139"/>
      <c r="J606" s="139"/>
      <c r="K606" s="135"/>
    </row>
    <row r="607" spans="2:11" x14ac:dyDescent="0.25">
      <c r="B607" s="4">
        <f t="shared" si="12"/>
        <v>605</v>
      </c>
      <c r="C607" s="133">
        <v>45441</v>
      </c>
      <c r="D607" s="136" t="s">
        <v>154</v>
      </c>
      <c r="E607" s="135" t="str">
        <f>VLOOKUP(D607,Z$4:AB607,2,FALSE)</f>
        <v>کامیون کمپرسی</v>
      </c>
      <c r="F607" s="135" t="str">
        <f>VLOOKUP(D607,Z$4:AB607,3,FALSE)</f>
        <v>میرزایی</v>
      </c>
      <c r="G607" s="136"/>
      <c r="H607" s="136"/>
      <c r="I607" s="139"/>
      <c r="J607" s="139"/>
      <c r="K607" s="135"/>
    </row>
    <row r="608" spans="2:11" x14ac:dyDescent="0.25">
      <c r="B608" s="4">
        <f t="shared" si="12"/>
        <v>606</v>
      </c>
      <c r="C608" s="133">
        <v>45441</v>
      </c>
      <c r="D608" s="136" t="s">
        <v>139</v>
      </c>
      <c r="E608" s="135" t="str">
        <f>VLOOKUP(D608,Z$4:AB608,2,FALSE)</f>
        <v>بیل مکانیکی</v>
      </c>
      <c r="F608" s="135" t="str">
        <f>VLOOKUP(D608,Z$4:AB608,3,FALSE)</f>
        <v>انصاری</v>
      </c>
      <c r="G608" s="136">
        <v>245</v>
      </c>
      <c r="H608" s="136"/>
      <c r="I608" s="139"/>
      <c r="J608" s="139"/>
      <c r="K608" s="135"/>
    </row>
    <row r="609" spans="2:11" x14ac:dyDescent="0.25">
      <c r="B609" s="4">
        <f t="shared" si="12"/>
        <v>607</v>
      </c>
      <c r="C609" s="133">
        <v>45441</v>
      </c>
      <c r="D609" s="136" t="s">
        <v>143</v>
      </c>
      <c r="E609" s="135" t="str">
        <f>VLOOKUP(D609,Z$4:AB609,2,FALSE)</f>
        <v>کامیون کمپرسی</v>
      </c>
      <c r="F609" s="135" t="str">
        <f>VLOOKUP(D609,Z$4:AB609,3,FALSE)</f>
        <v>انصاری</v>
      </c>
      <c r="G609" s="136">
        <v>114</v>
      </c>
      <c r="H609" s="136"/>
      <c r="I609" s="139"/>
      <c r="J609" s="139"/>
      <c r="K609" s="135"/>
    </row>
    <row r="610" spans="2:11" x14ac:dyDescent="0.25">
      <c r="B610" s="4">
        <f t="shared" si="12"/>
        <v>608</v>
      </c>
      <c r="C610" s="133">
        <v>45441</v>
      </c>
      <c r="D610" s="136" t="s">
        <v>144</v>
      </c>
      <c r="E610" s="135" t="str">
        <f>VLOOKUP(D610,Z$4:AB610,2,FALSE)</f>
        <v>کامیون کمپرسی</v>
      </c>
      <c r="F610" s="135" t="str">
        <f>VLOOKUP(D610,Z$4:AB610,3,FALSE)</f>
        <v>انصاری</v>
      </c>
      <c r="G610" s="136"/>
      <c r="H610" s="136"/>
      <c r="I610" s="139"/>
      <c r="J610" s="139"/>
      <c r="K610" s="135"/>
    </row>
    <row r="611" spans="2:11" x14ac:dyDescent="0.25">
      <c r="B611" s="4">
        <f t="shared" si="12"/>
        <v>609</v>
      </c>
      <c r="C611" s="133">
        <v>45441</v>
      </c>
      <c r="D611" s="136" t="s">
        <v>145</v>
      </c>
      <c r="E611" s="135" t="str">
        <f>VLOOKUP(D611,Z$4:AB611,2,FALSE)</f>
        <v>کامیون کمپرسی</v>
      </c>
      <c r="F611" s="135" t="str">
        <f>VLOOKUP(D611,Z$4:AB611,3,FALSE)</f>
        <v>انصاری</v>
      </c>
      <c r="G611" s="136"/>
      <c r="H611" s="136"/>
      <c r="I611" s="139"/>
      <c r="J611" s="139"/>
      <c r="K611" s="135"/>
    </row>
    <row r="612" spans="2:11" x14ac:dyDescent="0.25">
      <c r="B612" s="4">
        <f t="shared" si="12"/>
        <v>610</v>
      </c>
      <c r="C612" s="133">
        <v>45441</v>
      </c>
      <c r="D612" s="136" t="s">
        <v>157</v>
      </c>
      <c r="E612" s="135" t="str">
        <f>VLOOKUP(D612,Z$4:AB612,2,FALSE)</f>
        <v>لودر</v>
      </c>
      <c r="F612" s="135" t="str">
        <f>VLOOKUP(D612,Z$4:AB612,3,FALSE)</f>
        <v>صداقت</v>
      </c>
      <c r="G612" s="136">
        <v>178</v>
      </c>
      <c r="H612" s="136"/>
      <c r="I612" s="139"/>
      <c r="J612" s="139"/>
      <c r="K612" s="135"/>
    </row>
    <row r="613" spans="2:11" x14ac:dyDescent="0.25">
      <c r="B613" s="4">
        <f t="shared" si="12"/>
        <v>611</v>
      </c>
      <c r="C613" s="133">
        <v>45441</v>
      </c>
      <c r="D613" s="134" t="s">
        <v>158</v>
      </c>
      <c r="E613" s="135" t="str">
        <f>VLOOKUP(D613,Z$4:AB613,2,FALSE)</f>
        <v>کامیون کمپرسی</v>
      </c>
      <c r="F613" s="135" t="str">
        <f>VLOOKUP(D613,Z$4:AB613,3,FALSE)</f>
        <v>صداقت</v>
      </c>
      <c r="G613" s="136"/>
      <c r="H613" s="136"/>
      <c r="I613" s="139"/>
      <c r="J613" s="139"/>
      <c r="K613" s="135"/>
    </row>
    <row r="614" spans="2:11" x14ac:dyDescent="0.25">
      <c r="B614" s="4">
        <f t="shared" si="12"/>
        <v>612</v>
      </c>
      <c r="C614" s="133">
        <v>45441</v>
      </c>
      <c r="D614" s="134" t="s">
        <v>181</v>
      </c>
      <c r="E614" s="135" t="str">
        <f>VLOOKUP(D614,Z$4:AB614,2,FALSE)</f>
        <v>تانکر آب</v>
      </c>
      <c r="F614" s="135" t="str">
        <f>VLOOKUP(D614,Z$4:AB614,3,FALSE)</f>
        <v>گلپایگانی</v>
      </c>
      <c r="G614" s="136"/>
      <c r="H614" s="136"/>
      <c r="I614" s="139"/>
      <c r="J614" s="139"/>
      <c r="K614" s="135"/>
    </row>
    <row r="615" spans="2:11" x14ac:dyDescent="0.25">
      <c r="B615" s="4">
        <f t="shared" si="12"/>
        <v>613</v>
      </c>
      <c r="C615" s="133">
        <v>45441</v>
      </c>
      <c r="D615" s="134" t="s">
        <v>166</v>
      </c>
      <c r="E615" s="135" t="str">
        <f>VLOOKUP(D615,Z$4:AB615,2,FALSE)</f>
        <v>گریدر 14G</v>
      </c>
      <c r="F615" s="135" t="str">
        <f>VLOOKUP(D615,Z$4:AB615,3,FALSE)</f>
        <v>محمد پور</v>
      </c>
      <c r="G615" s="136"/>
      <c r="H615" s="136"/>
      <c r="I615" s="139"/>
      <c r="J615" s="139"/>
      <c r="K615" s="135"/>
    </row>
    <row r="616" spans="2:11" x14ac:dyDescent="0.25">
      <c r="B616" s="4">
        <f t="shared" si="12"/>
        <v>614</v>
      </c>
      <c r="C616" s="133">
        <v>45441</v>
      </c>
      <c r="D616" s="134" t="s">
        <v>170</v>
      </c>
      <c r="E616" s="135" t="str">
        <f>VLOOKUP(D616,Z$4:AB616,2,FALSE)</f>
        <v>غلطک کششی</v>
      </c>
      <c r="F616" s="135" t="str">
        <f>VLOOKUP(D616,Z$4:AB616,3,FALSE)</f>
        <v>محمد پور</v>
      </c>
      <c r="G616" s="136"/>
      <c r="H616" s="136"/>
      <c r="I616" s="139"/>
      <c r="J616" s="139"/>
      <c r="K616" s="135"/>
    </row>
    <row r="617" spans="2:11" x14ac:dyDescent="0.25">
      <c r="B617" s="4">
        <f t="shared" si="12"/>
        <v>615</v>
      </c>
      <c r="C617" s="133">
        <v>45441</v>
      </c>
      <c r="D617" s="134" t="s">
        <v>173</v>
      </c>
      <c r="E617" s="135" t="str">
        <f>VLOOKUP(D617,Z$4:AB617,2,FALSE)</f>
        <v>غلطک کششی</v>
      </c>
      <c r="F617" s="135" t="str">
        <f>VLOOKUP(D617,Z$4:AB617,3,FALSE)</f>
        <v>محمد پور</v>
      </c>
      <c r="G617" s="136"/>
      <c r="H617" s="136"/>
      <c r="I617" s="139"/>
      <c r="J617" s="139"/>
      <c r="K617" s="135"/>
    </row>
    <row r="618" spans="2:11" x14ac:dyDescent="0.25">
      <c r="B618" s="4">
        <f t="shared" si="12"/>
        <v>616</v>
      </c>
      <c r="C618" s="133">
        <v>45442</v>
      </c>
      <c r="D618" s="134" t="s">
        <v>90</v>
      </c>
      <c r="E618" s="135" t="str">
        <f>VLOOKUP(D618,Z$4:AB620,2,FALSE)</f>
        <v>گریدر  ۱۶g</v>
      </c>
      <c r="F618" s="135" t="str">
        <f>VLOOKUP(D618,Z$4:AB620,3,FALSE)</f>
        <v>شرکتی-یگانه</v>
      </c>
      <c r="G618" s="136">
        <v>245</v>
      </c>
      <c r="H618" s="136"/>
      <c r="I618" s="139"/>
      <c r="J618" s="139"/>
      <c r="K618" s="135"/>
    </row>
    <row r="619" spans="2:11" x14ac:dyDescent="0.25">
      <c r="B619" s="4">
        <f t="shared" si="12"/>
        <v>617</v>
      </c>
      <c r="C619" s="133">
        <v>45442</v>
      </c>
      <c r="D619" s="134" t="s">
        <v>93</v>
      </c>
      <c r="E619" s="135" t="str">
        <f>VLOOKUP(D619,Z$4:AB621,2,FALSE)</f>
        <v>کامیون کمپرسی</v>
      </c>
      <c r="F619" s="135" t="str">
        <f>VLOOKUP(D619,Z$4:AB621,3,FALSE)</f>
        <v>شرکتی-یحیی زاده</v>
      </c>
      <c r="G619" s="136">
        <v>171</v>
      </c>
      <c r="H619" s="136"/>
      <c r="I619" s="139"/>
      <c r="J619" s="139"/>
      <c r="K619" s="135"/>
    </row>
    <row r="620" spans="2:11" x14ac:dyDescent="0.25">
      <c r="B620" s="4">
        <f t="shared" si="12"/>
        <v>618</v>
      </c>
      <c r="C620" s="133">
        <v>45442</v>
      </c>
      <c r="D620" s="134" t="s">
        <v>96</v>
      </c>
      <c r="E620" s="135" t="str">
        <f>VLOOKUP(D620,Z$4:AB622,2,FALSE)</f>
        <v>کامیون کمپرسی</v>
      </c>
      <c r="F620" s="135" t="str">
        <f>VLOOKUP(D620,Z$4:AB622,3,FALSE)</f>
        <v>شرکتی-نوروز غلامی</v>
      </c>
      <c r="G620" s="136"/>
      <c r="H620" s="136"/>
      <c r="I620" s="139"/>
      <c r="J620" s="139"/>
      <c r="K620" s="135"/>
    </row>
    <row r="621" spans="2:11" x14ac:dyDescent="0.25">
      <c r="B621" s="4">
        <f t="shared" si="12"/>
        <v>619</v>
      </c>
      <c r="C621" s="133">
        <v>45442</v>
      </c>
      <c r="D621" s="134" t="s">
        <v>119</v>
      </c>
      <c r="E621" s="135" t="str">
        <f>VLOOKUP(D621,Z$4:AB623,2,FALSE)</f>
        <v>کامیون کمپرسی</v>
      </c>
      <c r="F621" s="135" t="str">
        <f>VLOOKUP(D621,Z$4:AB623,3,FALSE)</f>
        <v>شرکتی-علیرضا اقلیمی</v>
      </c>
      <c r="G621" s="136">
        <v>133</v>
      </c>
      <c r="H621" s="136"/>
      <c r="I621" s="139"/>
      <c r="J621" s="139"/>
      <c r="K621" s="135"/>
    </row>
    <row r="622" spans="2:11" x14ac:dyDescent="0.25">
      <c r="B622" s="4">
        <f t="shared" si="12"/>
        <v>620</v>
      </c>
      <c r="C622" s="133">
        <v>45442</v>
      </c>
      <c r="D622" s="134" t="s">
        <v>132</v>
      </c>
      <c r="E622" s="135" t="str">
        <f>VLOOKUP(D622,Z$4:AB624,2,FALSE)</f>
        <v>تانکر ابپاش بنز</v>
      </c>
      <c r="F622" s="135" t="str">
        <f>VLOOKUP(D622,Z$4:AB624,3,FALSE)</f>
        <v>شرکتی-بارانی</v>
      </c>
      <c r="G622" s="136"/>
      <c r="H622" s="136"/>
      <c r="I622" s="139"/>
      <c r="J622" s="139"/>
      <c r="K622" s="135"/>
    </row>
    <row r="623" spans="2:11" x14ac:dyDescent="0.25">
      <c r="B623" s="4">
        <f t="shared" si="12"/>
        <v>621</v>
      </c>
      <c r="C623" s="133">
        <v>45442</v>
      </c>
      <c r="D623" s="134" t="s">
        <v>98</v>
      </c>
      <c r="E623" s="135" t="str">
        <f>VLOOKUP(D623,Z$4:AB625,2,FALSE)</f>
        <v>تانکر ابپاش بنز</v>
      </c>
      <c r="F623" s="135" t="str">
        <f>VLOOKUP(D623,Z$4:AB625,3,FALSE)</f>
        <v>شرکتی-میامی</v>
      </c>
      <c r="G623" s="136">
        <v>98</v>
      </c>
      <c r="H623" s="136"/>
      <c r="I623" s="139"/>
      <c r="J623" s="139"/>
      <c r="K623" s="135"/>
    </row>
    <row r="624" spans="2:11" x14ac:dyDescent="0.25">
      <c r="B624" s="4">
        <f t="shared" si="12"/>
        <v>622</v>
      </c>
      <c r="C624" s="133">
        <v>45442</v>
      </c>
      <c r="D624" s="134" t="s">
        <v>116</v>
      </c>
      <c r="E624" s="135" t="str">
        <f>VLOOKUP(D624,Z$4:AB626,2,FALSE)</f>
        <v>تانکر سوخت بنز</v>
      </c>
      <c r="F624" s="135" t="str">
        <f>VLOOKUP(D624,Z$4:AB626,3,FALSE)</f>
        <v>شرکتی-برات زاده- از تاریخ 1 تیرماه</v>
      </c>
      <c r="G624" s="136"/>
      <c r="H624" s="136"/>
      <c r="I624" s="139">
        <v>83237</v>
      </c>
      <c r="J624" s="139">
        <v>85652</v>
      </c>
      <c r="K624" s="135"/>
    </row>
    <row r="625" spans="2:11" x14ac:dyDescent="0.25">
      <c r="B625" s="4">
        <f t="shared" si="12"/>
        <v>623</v>
      </c>
      <c r="C625" s="133">
        <v>45442</v>
      </c>
      <c r="D625" s="134" t="s">
        <v>121</v>
      </c>
      <c r="E625" s="135" t="str">
        <f>VLOOKUP(D625,Z$4:AB627,2,FALSE)</f>
        <v>غلطک</v>
      </c>
      <c r="F625" s="135" t="str">
        <f>VLOOKUP(D625,Z$4:AB627,3,FALSE)</f>
        <v>شرکتی-جمالی</v>
      </c>
      <c r="G625" s="136">
        <v>79</v>
      </c>
      <c r="H625" s="136"/>
      <c r="I625" s="139"/>
      <c r="J625" s="139"/>
      <c r="K625" s="135"/>
    </row>
    <row r="626" spans="2:11" x14ac:dyDescent="0.25">
      <c r="B626" s="4">
        <f t="shared" si="12"/>
        <v>624</v>
      </c>
      <c r="C626" s="133">
        <v>45442</v>
      </c>
      <c r="D626" s="134" t="s">
        <v>109</v>
      </c>
      <c r="E626" s="135" t="str">
        <f>VLOOKUP(D626,Z$4:AB628,2,FALSE)</f>
        <v>غلطک</v>
      </c>
      <c r="F626" s="135" t="str">
        <f>VLOOKUP(D626,Z$4:AB628,3,FALSE)</f>
        <v>شرکتی-دیانتی</v>
      </c>
      <c r="G626" s="136"/>
      <c r="H626" s="136"/>
      <c r="I626" s="139"/>
      <c r="J626" s="139"/>
      <c r="K626" s="135"/>
    </row>
    <row r="627" spans="2:11" x14ac:dyDescent="0.25">
      <c r="B627" s="4">
        <f t="shared" si="12"/>
        <v>625</v>
      </c>
      <c r="C627" s="133">
        <v>45442</v>
      </c>
      <c r="D627" s="134" t="s">
        <v>112</v>
      </c>
      <c r="E627" s="135" t="str">
        <f>VLOOKUP(D627,Z$4:AB629,2,FALSE)</f>
        <v>غلطک</v>
      </c>
      <c r="F627" s="135" t="str">
        <f>VLOOKUP(D627,Z$4:AB629,3,FALSE)</f>
        <v>شرکتی-شیری</v>
      </c>
      <c r="G627" s="136"/>
      <c r="H627" s="136"/>
      <c r="I627" s="139"/>
      <c r="J627" s="139"/>
      <c r="K627" s="135"/>
    </row>
    <row r="628" spans="2:11" x14ac:dyDescent="0.25">
      <c r="B628" s="4">
        <f t="shared" si="12"/>
        <v>626</v>
      </c>
      <c r="C628" s="133">
        <v>45442</v>
      </c>
      <c r="D628" s="134" t="s">
        <v>122</v>
      </c>
      <c r="E628" s="135" t="str">
        <f>VLOOKUP(D628,Z$4:AB630,2,FALSE)</f>
        <v>میکسراتکو</v>
      </c>
      <c r="F628" s="135" t="str">
        <f>VLOOKUP(D628,Z$4:AB630,3,FALSE)</f>
        <v>شرکتی-شاکری</v>
      </c>
      <c r="G628" s="136"/>
      <c r="H628" s="136"/>
      <c r="I628" s="139"/>
      <c r="J628" s="139"/>
      <c r="K628" s="135"/>
    </row>
    <row r="629" spans="2:11" x14ac:dyDescent="0.25">
      <c r="B629" s="4">
        <f t="shared" si="12"/>
        <v>627</v>
      </c>
      <c r="C629" s="133">
        <v>45442</v>
      </c>
      <c r="D629" s="134" t="s">
        <v>124</v>
      </c>
      <c r="E629" s="135" t="str">
        <f>VLOOKUP(D629,Z$4:AB630,2,FALSE)</f>
        <v>میکسر امیکو</v>
      </c>
      <c r="F629" s="135" t="str">
        <f>VLOOKUP(D629,Z$4:AB630,3,FALSE)</f>
        <v>شرکتی-زراعتی</v>
      </c>
      <c r="G629" s="136"/>
      <c r="H629" s="136"/>
      <c r="I629" s="139"/>
      <c r="J629" s="139"/>
      <c r="K629" s="135"/>
    </row>
    <row r="630" spans="2:11" x14ac:dyDescent="0.25">
      <c r="B630" s="4">
        <f t="shared" si="12"/>
        <v>628</v>
      </c>
      <c r="C630" s="133">
        <v>45442</v>
      </c>
      <c r="D630" s="134" t="s">
        <v>129</v>
      </c>
      <c r="E630" s="135" t="str">
        <f>VLOOKUP(D630,Z$4:AB630,2,FALSE)</f>
        <v>بلدوزر</v>
      </c>
      <c r="F630" s="135" t="str">
        <f>VLOOKUP(D630,Z$4:AB630,3,FALSE)</f>
        <v>شرکتی-رجب زاده</v>
      </c>
      <c r="G630" s="136">
        <v>295</v>
      </c>
      <c r="H630" s="136"/>
      <c r="I630" s="139"/>
      <c r="J630" s="139"/>
      <c r="K630" s="135"/>
    </row>
    <row r="631" spans="2:11" x14ac:dyDescent="0.25">
      <c r="B631" s="4">
        <f t="shared" si="12"/>
        <v>629</v>
      </c>
      <c r="C631" s="133">
        <v>45442</v>
      </c>
      <c r="D631" s="136" t="s">
        <v>160</v>
      </c>
      <c r="E631" s="135" t="str">
        <f>VLOOKUP(D631,Z$4:AB631,2,FALSE)</f>
        <v>بیل مکانیکی</v>
      </c>
      <c r="F631" s="135" t="str">
        <f>VLOOKUP(D631,Z$4:AB631,3,FALSE)</f>
        <v>تکبری</v>
      </c>
      <c r="G631" s="136"/>
      <c r="H631" s="136"/>
      <c r="I631" s="139"/>
      <c r="J631" s="139"/>
      <c r="K631" s="135"/>
    </row>
    <row r="632" spans="2:11" x14ac:dyDescent="0.25">
      <c r="B632" s="4">
        <f t="shared" si="12"/>
        <v>630</v>
      </c>
      <c r="C632" s="133">
        <v>45442</v>
      </c>
      <c r="D632" s="136" t="s">
        <v>146</v>
      </c>
      <c r="E632" s="135" t="str">
        <f>VLOOKUP(D632,Z$4:AB632,2,FALSE)</f>
        <v>بلدوزر D85</v>
      </c>
      <c r="F632" s="135" t="str">
        <f>VLOOKUP(D632,Z$4:AB632,3,FALSE)</f>
        <v>اکبری</v>
      </c>
      <c r="G632" s="136">
        <v>282</v>
      </c>
      <c r="H632" s="136"/>
      <c r="I632" s="139"/>
      <c r="J632" s="139"/>
      <c r="K632" s="135"/>
    </row>
    <row r="633" spans="2:11" x14ac:dyDescent="0.25">
      <c r="B633" s="4">
        <f t="shared" si="12"/>
        <v>631</v>
      </c>
      <c r="C633" s="133">
        <v>45442</v>
      </c>
      <c r="D633" s="136" t="s">
        <v>148</v>
      </c>
      <c r="E633" s="135" t="str">
        <f>VLOOKUP(D633,Z$4:AB633,2,FALSE)</f>
        <v>بلدوزر D85</v>
      </c>
      <c r="F633" s="135" t="str">
        <f>VLOOKUP(D633,Z$4:AB633,3,FALSE)</f>
        <v>اکبری</v>
      </c>
      <c r="G633" s="136">
        <v>263</v>
      </c>
      <c r="H633" s="136"/>
      <c r="I633" s="139"/>
      <c r="J633" s="139"/>
      <c r="K633" s="135"/>
    </row>
    <row r="634" spans="2:11" x14ac:dyDescent="0.25">
      <c r="B634" s="4">
        <f t="shared" si="12"/>
        <v>632</v>
      </c>
      <c r="C634" s="133">
        <v>45442</v>
      </c>
      <c r="D634" s="136" t="s">
        <v>149</v>
      </c>
      <c r="E634" s="135" t="str">
        <f>VLOOKUP(D634,Z$4:AB634,2,FALSE)</f>
        <v>بلدوزر کاترپیلار D8</v>
      </c>
      <c r="F634" s="135" t="str">
        <f>VLOOKUP(D634,Z$4:AB634,3,FALSE)</f>
        <v>حسن پور</v>
      </c>
      <c r="G634" s="136"/>
      <c r="H634" s="136"/>
      <c r="I634" s="139"/>
      <c r="J634" s="139"/>
      <c r="K634" s="135"/>
    </row>
    <row r="635" spans="2:11" x14ac:dyDescent="0.25">
      <c r="B635" s="4">
        <f t="shared" si="12"/>
        <v>633</v>
      </c>
      <c r="C635" s="133">
        <v>45442</v>
      </c>
      <c r="D635" s="136" t="s">
        <v>164</v>
      </c>
      <c r="E635" s="135" t="str">
        <f>VLOOKUP(D635,Z$4:AB635,2,FALSE)</f>
        <v>بیل مکانیکی</v>
      </c>
      <c r="F635" s="135" t="str">
        <f>VLOOKUP(D635,Z$4:AB635,3,FALSE)</f>
        <v>رضاپور</v>
      </c>
      <c r="G635" s="136">
        <v>271</v>
      </c>
      <c r="H635" s="136"/>
      <c r="I635" s="139"/>
      <c r="J635" s="139"/>
      <c r="K635" s="135"/>
    </row>
    <row r="636" spans="2:11" x14ac:dyDescent="0.25">
      <c r="B636" s="4">
        <f t="shared" si="12"/>
        <v>634</v>
      </c>
      <c r="C636" s="133">
        <v>45442</v>
      </c>
      <c r="D636" s="136" t="s">
        <v>162</v>
      </c>
      <c r="E636" s="135" t="str">
        <f>VLOOKUP(D636,Z$4:AB636,2,FALSE)</f>
        <v>تانکر آب</v>
      </c>
      <c r="F636" s="135" t="str">
        <f>VLOOKUP(D636,Z$4:AB636,3,FALSE)</f>
        <v>رضاپور</v>
      </c>
      <c r="G636" s="136"/>
      <c r="H636" s="136"/>
      <c r="I636" s="139"/>
      <c r="J636" s="139"/>
      <c r="K636" s="135"/>
    </row>
    <row r="637" spans="2:11" x14ac:dyDescent="0.25">
      <c r="B637" s="4">
        <f t="shared" si="12"/>
        <v>635</v>
      </c>
      <c r="C637" s="133">
        <v>45442</v>
      </c>
      <c r="D637" s="136" t="s">
        <v>151</v>
      </c>
      <c r="E637" s="135" t="str">
        <f>VLOOKUP(D637,Z$4:AB637,2,FALSE)</f>
        <v>لودر ZL50</v>
      </c>
      <c r="F637" s="135" t="str">
        <f>VLOOKUP(D637,Z$4:AB637,3,FALSE)</f>
        <v>میرزایی</v>
      </c>
      <c r="G637" s="136">
        <v>109</v>
      </c>
      <c r="H637" s="136"/>
      <c r="I637" s="139"/>
      <c r="J637" s="139"/>
      <c r="K637" s="135"/>
    </row>
    <row r="638" spans="2:11" x14ac:dyDescent="0.25">
      <c r="B638" s="4">
        <f t="shared" si="12"/>
        <v>636</v>
      </c>
      <c r="C638" s="133">
        <v>45442</v>
      </c>
      <c r="D638" s="136" t="s">
        <v>152</v>
      </c>
      <c r="E638" s="135" t="str">
        <f>VLOOKUP(D638,Z$4:AB638,2,FALSE)</f>
        <v>کامیون کمپرسی</v>
      </c>
      <c r="F638" s="135" t="str">
        <f>VLOOKUP(D638,Z$4:AB638,3,FALSE)</f>
        <v>میرزایی</v>
      </c>
      <c r="G638" s="136"/>
      <c r="H638" s="136"/>
      <c r="I638" s="139"/>
      <c r="J638" s="139"/>
      <c r="K638" s="135"/>
    </row>
    <row r="639" spans="2:11" x14ac:dyDescent="0.25">
      <c r="B639" s="4">
        <f t="shared" si="12"/>
        <v>637</v>
      </c>
      <c r="C639" s="133">
        <v>45442</v>
      </c>
      <c r="D639" s="136" t="s">
        <v>154</v>
      </c>
      <c r="E639" s="135" t="str">
        <f>VLOOKUP(D639,Z$4:AB639,2,FALSE)</f>
        <v>کامیون کمپرسی</v>
      </c>
      <c r="F639" s="135" t="str">
        <f>VLOOKUP(D639,Z$4:AB639,3,FALSE)</f>
        <v>میرزایی</v>
      </c>
      <c r="G639" s="136"/>
      <c r="H639" s="136"/>
      <c r="I639" s="139"/>
      <c r="J639" s="139"/>
      <c r="K639" s="135"/>
    </row>
    <row r="640" spans="2:11" x14ac:dyDescent="0.25">
      <c r="B640" s="4">
        <f t="shared" si="12"/>
        <v>638</v>
      </c>
      <c r="C640" s="133">
        <v>45442</v>
      </c>
      <c r="D640" s="136" t="s">
        <v>154</v>
      </c>
      <c r="E640" s="135" t="str">
        <f>VLOOKUP(D640,Z$4:AB640,2,FALSE)</f>
        <v>کامیون کمپرسی</v>
      </c>
      <c r="F640" s="135" t="str">
        <f>VLOOKUP(D640,Z$4:AB640,3,FALSE)</f>
        <v>میرزایی</v>
      </c>
      <c r="G640" s="136"/>
      <c r="H640" s="136"/>
      <c r="I640" s="139"/>
      <c r="J640" s="139"/>
      <c r="K640" s="135"/>
    </row>
    <row r="641" spans="2:11" x14ac:dyDescent="0.25">
      <c r="B641" s="4">
        <f t="shared" si="12"/>
        <v>639</v>
      </c>
      <c r="C641" s="133">
        <v>45442</v>
      </c>
      <c r="D641" s="136" t="s">
        <v>139</v>
      </c>
      <c r="E641" s="135" t="str">
        <f>VLOOKUP(D641,Z$4:AB641,2,FALSE)</f>
        <v>بیل مکانیکی</v>
      </c>
      <c r="F641" s="135" t="str">
        <f>VLOOKUP(D641,Z$4:AB641,3,FALSE)</f>
        <v>انصاری</v>
      </c>
      <c r="G641" s="136">
        <v>244</v>
      </c>
      <c r="H641" s="136"/>
      <c r="I641" s="139"/>
      <c r="J641" s="139"/>
      <c r="K641" s="135"/>
    </row>
    <row r="642" spans="2:11" x14ac:dyDescent="0.25">
      <c r="B642" s="4">
        <f t="shared" si="12"/>
        <v>640</v>
      </c>
      <c r="C642" s="133">
        <v>45442</v>
      </c>
      <c r="D642" s="136" t="s">
        <v>143</v>
      </c>
      <c r="E642" s="135" t="str">
        <f>VLOOKUP(D642,Z$4:AB642,2,FALSE)</f>
        <v>کامیون کمپرسی</v>
      </c>
      <c r="F642" s="135" t="str">
        <f>VLOOKUP(D642,Z$4:AB642,3,FALSE)</f>
        <v>انصاری</v>
      </c>
      <c r="G642" s="136"/>
      <c r="H642" s="136"/>
      <c r="I642" s="139"/>
      <c r="J642" s="139"/>
      <c r="K642" s="135"/>
    </row>
    <row r="643" spans="2:11" x14ac:dyDescent="0.25">
      <c r="B643" s="4">
        <f t="shared" si="12"/>
        <v>641</v>
      </c>
      <c r="C643" s="133">
        <v>45442</v>
      </c>
      <c r="D643" s="136" t="s">
        <v>144</v>
      </c>
      <c r="E643" s="135" t="str">
        <f>VLOOKUP(D643,Z$4:AB643,2,FALSE)</f>
        <v>کامیون کمپرسی</v>
      </c>
      <c r="F643" s="135" t="str">
        <f>VLOOKUP(D643,Z$4:AB643,3,FALSE)</f>
        <v>انصاری</v>
      </c>
      <c r="G643" s="136"/>
      <c r="H643" s="136"/>
      <c r="I643" s="139"/>
      <c r="J643" s="139"/>
      <c r="K643" s="135"/>
    </row>
    <row r="644" spans="2:11" x14ac:dyDescent="0.25">
      <c r="B644" s="4">
        <f t="shared" si="12"/>
        <v>642</v>
      </c>
      <c r="C644" s="133">
        <v>45442</v>
      </c>
      <c r="D644" s="136" t="s">
        <v>145</v>
      </c>
      <c r="E644" s="135" t="str">
        <f>VLOOKUP(D644,Z$4:AB644,2,FALSE)</f>
        <v>کامیون کمپرسی</v>
      </c>
      <c r="F644" s="135" t="str">
        <f>VLOOKUP(D644,Z$4:AB644,3,FALSE)</f>
        <v>انصاری</v>
      </c>
      <c r="G644" s="136"/>
      <c r="H644" s="136"/>
      <c r="I644" s="139"/>
      <c r="J644" s="139"/>
      <c r="K644" s="135"/>
    </row>
    <row r="645" spans="2:11" x14ac:dyDescent="0.25">
      <c r="B645" s="4">
        <f t="shared" si="12"/>
        <v>643</v>
      </c>
      <c r="C645" s="133">
        <v>45442</v>
      </c>
      <c r="D645" s="136" t="s">
        <v>157</v>
      </c>
      <c r="E645" s="135" t="str">
        <f>VLOOKUP(D645,Z$4:AB645,2,FALSE)</f>
        <v>لودر</v>
      </c>
      <c r="F645" s="135" t="str">
        <f>VLOOKUP(D645,Z$4:AB645,3,FALSE)</f>
        <v>صداقت</v>
      </c>
      <c r="G645" s="136">
        <v>61</v>
      </c>
      <c r="H645" s="136"/>
      <c r="I645" s="139"/>
      <c r="J645" s="139"/>
      <c r="K645" s="135"/>
    </row>
    <row r="646" spans="2:11" x14ac:dyDescent="0.25">
      <c r="B646" s="4">
        <f t="shared" si="12"/>
        <v>644</v>
      </c>
      <c r="C646" s="133">
        <v>45442</v>
      </c>
      <c r="D646" s="134" t="s">
        <v>158</v>
      </c>
      <c r="E646" s="135" t="str">
        <f>VLOOKUP(D646,Z$4:AB646,2,FALSE)</f>
        <v>کامیون کمپرسی</v>
      </c>
      <c r="F646" s="135" t="str">
        <f>VLOOKUP(D646,Z$4:AB646,3,FALSE)</f>
        <v>صداقت</v>
      </c>
      <c r="G646" s="136"/>
      <c r="H646" s="136"/>
      <c r="I646" s="139"/>
      <c r="J646" s="139"/>
      <c r="K646" s="135"/>
    </row>
    <row r="647" spans="2:11" x14ac:dyDescent="0.25">
      <c r="B647" s="4">
        <f t="shared" si="12"/>
        <v>645</v>
      </c>
      <c r="C647" s="133">
        <v>45442</v>
      </c>
      <c r="D647" s="134" t="s">
        <v>181</v>
      </c>
      <c r="E647" s="135" t="str">
        <f>VLOOKUP(D647,Z$4:AB647,2,FALSE)</f>
        <v>تانکر آب</v>
      </c>
      <c r="F647" s="135" t="str">
        <f>VLOOKUP(D647,Z$4:AB647,3,FALSE)</f>
        <v>گلپایگانی</v>
      </c>
      <c r="G647" s="136">
        <v>95</v>
      </c>
      <c r="H647" s="136"/>
      <c r="I647" s="139"/>
      <c r="J647" s="139"/>
      <c r="K647" s="135"/>
    </row>
    <row r="648" spans="2:11" x14ac:dyDescent="0.25">
      <c r="B648" s="4">
        <f t="shared" si="12"/>
        <v>646</v>
      </c>
      <c r="C648" s="133">
        <v>45442</v>
      </c>
      <c r="D648" s="134" t="s">
        <v>166</v>
      </c>
      <c r="E648" s="135" t="str">
        <f>VLOOKUP(D648,Z$4:AB648,2,FALSE)</f>
        <v>گریدر 14G</v>
      </c>
      <c r="F648" s="135" t="str">
        <f>VLOOKUP(D648,Z$4:AB648,3,FALSE)</f>
        <v>محمد پور</v>
      </c>
      <c r="G648" s="136">
        <v>74</v>
      </c>
      <c r="H648" s="136"/>
      <c r="I648" s="139"/>
      <c r="J648" s="139"/>
      <c r="K648" s="135"/>
    </row>
    <row r="649" spans="2:11" x14ac:dyDescent="0.25">
      <c r="B649" s="4">
        <f t="shared" si="12"/>
        <v>647</v>
      </c>
      <c r="C649" s="133">
        <v>45442</v>
      </c>
      <c r="D649" s="134" t="s">
        <v>170</v>
      </c>
      <c r="E649" s="135" t="str">
        <f>VLOOKUP(D649,Z$4:AB649,2,FALSE)</f>
        <v>غلطک کششی</v>
      </c>
      <c r="F649" s="135" t="str">
        <f>VLOOKUP(D649,Z$4:AB649,3,FALSE)</f>
        <v>محمد پور</v>
      </c>
      <c r="G649" s="136"/>
      <c r="H649" s="136"/>
      <c r="I649" s="139"/>
      <c r="J649" s="139"/>
      <c r="K649" s="135"/>
    </row>
    <row r="650" spans="2:11" x14ac:dyDescent="0.25">
      <c r="B650" s="4">
        <f t="shared" si="12"/>
        <v>648</v>
      </c>
      <c r="C650" s="133">
        <v>45442</v>
      </c>
      <c r="D650" s="134" t="s">
        <v>173</v>
      </c>
      <c r="E650" s="135" t="str">
        <f>VLOOKUP(D650,Z$4:AB650,2,FALSE)</f>
        <v>غلطک کششی</v>
      </c>
      <c r="F650" s="135" t="str">
        <f>VLOOKUP(D650,Z$4:AB650,3,FALSE)</f>
        <v>محمد پور</v>
      </c>
      <c r="G650" s="136"/>
      <c r="H650" s="136"/>
      <c r="I650" s="139"/>
      <c r="J650" s="139"/>
      <c r="K650" s="135"/>
    </row>
    <row r="651" spans="2:11" x14ac:dyDescent="0.25">
      <c r="B651" s="4">
        <f t="shared" si="12"/>
        <v>649</v>
      </c>
      <c r="C651" s="133">
        <v>45444</v>
      </c>
      <c r="D651" s="134" t="s">
        <v>90</v>
      </c>
      <c r="E651" s="135" t="str">
        <f>VLOOKUP(D651,Z$4:AB651,2,FALSE)</f>
        <v>گریدر  ۱۶g</v>
      </c>
      <c r="F651" s="135" t="str">
        <f>VLOOKUP(D651,Z$4:AB651,3,FALSE)</f>
        <v>شرکتی-یگانه</v>
      </c>
      <c r="G651" s="136"/>
      <c r="H651" s="136"/>
      <c r="I651" s="139"/>
      <c r="J651" s="139"/>
      <c r="K651" s="135"/>
    </row>
    <row r="652" spans="2:11" x14ac:dyDescent="0.25">
      <c r="B652" s="4">
        <f t="shared" si="12"/>
        <v>650</v>
      </c>
      <c r="C652" s="133">
        <v>45444</v>
      </c>
      <c r="D652" s="134" t="s">
        <v>93</v>
      </c>
      <c r="E652" s="135" t="str">
        <f>VLOOKUP(D652,Z$4:AB652,2,FALSE)</f>
        <v>کامیون کمپرسی</v>
      </c>
      <c r="F652" s="135" t="str">
        <f>VLOOKUP(D652,Z$4:AB652,3,FALSE)</f>
        <v>شرکتی-یحیی زاده</v>
      </c>
      <c r="G652" s="136"/>
      <c r="H652" s="136"/>
      <c r="I652" s="139"/>
      <c r="J652" s="139"/>
      <c r="K652" s="135"/>
    </row>
    <row r="653" spans="2:11" x14ac:dyDescent="0.25">
      <c r="B653" s="4">
        <f t="shared" si="12"/>
        <v>651</v>
      </c>
      <c r="C653" s="133">
        <v>45444</v>
      </c>
      <c r="D653" s="134" t="s">
        <v>96</v>
      </c>
      <c r="E653" s="135" t="str">
        <f>VLOOKUP(D653,Z$4:AB653,2,FALSE)</f>
        <v>کامیون کمپرسی</v>
      </c>
      <c r="F653" s="135" t="str">
        <f>VLOOKUP(D653,Z$4:AB653,3,FALSE)</f>
        <v>شرکتی-نوروز غلامی</v>
      </c>
      <c r="G653" s="136"/>
      <c r="H653" s="136"/>
      <c r="I653" s="139"/>
      <c r="J653" s="139"/>
      <c r="K653" s="135"/>
    </row>
    <row r="654" spans="2:11" x14ac:dyDescent="0.25">
      <c r="B654" s="4">
        <f t="shared" si="12"/>
        <v>652</v>
      </c>
      <c r="C654" s="133">
        <v>45444</v>
      </c>
      <c r="D654" s="134" t="s">
        <v>119</v>
      </c>
      <c r="E654" s="135" t="str">
        <f>VLOOKUP(D654,Z$4:AB654,2,FALSE)</f>
        <v>کامیون کمپرسی</v>
      </c>
      <c r="F654" s="135" t="str">
        <f>VLOOKUP(D654,Z$4:AB654,3,FALSE)</f>
        <v>شرکتی-علیرضا اقلیمی</v>
      </c>
      <c r="G654" s="136"/>
      <c r="H654" s="136"/>
      <c r="I654" s="139"/>
      <c r="J654" s="139"/>
      <c r="K654" s="135"/>
    </row>
    <row r="655" spans="2:11" x14ac:dyDescent="0.25">
      <c r="B655" s="4">
        <f t="shared" si="12"/>
        <v>653</v>
      </c>
      <c r="C655" s="133">
        <v>45444</v>
      </c>
      <c r="D655" s="134" t="s">
        <v>132</v>
      </c>
      <c r="E655" s="135" t="str">
        <f>VLOOKUP(D655,Z$4:AB655,2,FALSE)</f>
        <v>تانکر ابپاش بنز</v>
      </c>
      <c r="F655" s="135" t="str">
        <f>VLOOKUP(D655,Z$4:AB655,3,FALSE)</f>
        <v>شرکتی-بارانی</v>
      </c>
      <c r="G655" s="136"/>
      <c r="H655" s="136"/>
      <c r="I655" s="139"/>
      <c r="J655" s="139"/>
      <c r="K655" s="135"/>
    </row>
    <row r="656" spans="2:11" x14ac:dyDescent="0.25">
      <c r="B656" s="4">
        <f t="shared" si="12"/>
        <v>654</v>
      </c>
      <c r="C656" s="133">
        <v>45444</v>
      </c>
      <c r="D656" s="134" t="s">
        <v>98</v>
      </c>
      <c r="E656" s="135" t="str">
        <f>VLOOKUP(D656,Z$4:AB656,2,FALSE)</f>
        <v>تانکر ابپاش بنز</v>
      </c>
      <c r="F656" s="135" t="str">
        <f>VLOOKUP(D656,Z$4:AB656,3,FALSE)</f>
        <v>شرکتی-میامی</v>
      </c>
      <c r="G656" s="136">
        <v>66</v>
      </c>
      <c r="H656" s="136"/>
      <c r="I656" s="139"/>
      <c r="J656" s="139"/>
      <c r="K656" s="135"/>
    </row>
    <row r="657" spans="2:11" x14ac:dyDescent="0.25">
      <c r="B657" s="4">
        <f t="shared" si="12"/>
        <v>655</v>
      </c>
      <c r="C657" s="133">
        <v>45444</v>
      </c>
      <c r="D657" s="134" t="s">
        <v>116</v>
      </c>
      <c r="E657" s="135" t="str">
        <f>VLOOKUP(D657,Z$4:AB657,2,FALSE)</f>
        <v>تانکر سوخت بنز</v>
      </c>
      <c r="F657" s="135" t="str">
        <f>VLOOKUP(D657,Z$4:AB657,3,FALSE)</f>
        <v>شرکتی-برات زاده- از تاریخ 1 تیرماه</v>
      </c>
      <c r="G657" s="136"/>
      <c r="H657" s="136"/>
      <c r="I657" s="139">
        <v>85652</v>
      </c>
      <c r="J657" s="139">
        <v>87419</v>
      </c>
      <c r="K657" s="135"/>
    </row>
    <row r="658" spans="2:11" x14ac:dyDescent="0.25">
      <c r="B658" s="4">
        <f t="shared" si="12"/>
        <v>656</v>
      </c>
      <c r="C658" s="133">
        <v>45444</v>
      </c>
      <c r="D658" s="134" t="s">
        <v>121</v>
      </c>
      <c r="E658" s="135" t="str">
        <f>VLOOKUP(D658,Z$4:AB658,2,FALSE)</f>
        <v>غلطک</v>
      </c>
      <c r="F658" s="135" t="str">
        <f>VLOOKUP(D658,Z$4:AB658,3,FALSE)</f>
        <v>شرکتی-جمالی</v>
      </c>
      <c r="G658" s="136">
        <v>32</v>
      </c>
      <c r="H658" s="136"/>
      <c r="I658" s="139"/>
      <c r="J658" s="139"/>
      <c r="K658" s="135"/>
    </row>
    <row r="659" spans="2:11" x14ac:dyDescent="0.25">
      <c r="B659" s="4">
        <f t="shared" si="12"/>
        <v>657</v>
      </c>
      <c r="C659" s="133">
        <v>45444</v>
      </c>
      <c r="D659" s="134" t="s">
        <v>109</v>
      </c>
      <c r="E659" s="135" t="str">
        <f>VLOOKUP(D659,Z$4:AB659,2,FALSE)</f>
        <v>غلطک</v>
      </c>
      <c r="F659" s="135" t="str">
        <f>VLOOKUP(D659,Z$4:AB659,3,FALSE)</f>
        <v>شرکتی-دیانتی</v>
      </c>
      <c r="G659" s="136">
        <v>80</v>
      </c>
      <c r="H659" s="136"/>
      <c r="I659" s="139"/>
      <c r="J659" s="139"/>
      <c r="K659" s="135"/>
    </row>
    <row r="660" spans="2:11" x14ac:dyDescent="0.25">
      <c r="B660" s="4">
        <f t="shared" si="12"/>
        <v>658</v>
      </c>
      <c r="C660" s="133">
        <v>45444</v>
      </c>
      <c r="D660" s="134" t="s">
        <v>112</v>
      </c>
      <c r="E660" s="135" t="str">
        <f>VLOOKUP(D660,Z$4:AB660,2,FALSE)</f>
        <v>غلطک</v>
      </c>
      <c r="F660" s="135" t="str">
        <f>VLOOKUP(D660,Z$4:AB660,3,FALSE)</f>
        <v>شرکتی-شیری</v>
      </c>
      <c r="G660" s="136">
        <v>110</v>
      </c>
      <c r="H660" s="136"/>
      <c r="I660" s="139"/>
      <c r="J660" s="139"/>
      <c r="K660" s="135"/>
    </row>
    <row r="661" spans="2:11" x14ac:dyDescent="0.25">
      <c r="B661" s="4">
        <f t="shared" si="12"/>
        <v>659</v>
      </c>
      <c r="C661" s="133">
        <v>45444</v>
      </c>
      <c r="D661" s="134" t="s">
        <v>122</v>
      </c>
      <c r="E661" s="135" t="str">
        <f>VLOOKUP(D661,Z$4:AB661,2,FALSE)</f>
        <v>میکسراتکو</v>
      </c>
      <c r="F661" s="135" t="str">
        <f>VLOOKUP(D661,Z$4:AB661,3,FALSE)</f>
        <v>شرکتی-شاکری</v>
      </c>
      <c r="G661" s="136"/>
      <c r="H661" s="136"/>
      <c r="I661" s="139"/>
      <c r="J661" s="139"/>
      <c r="K661" s="135"/>
    </row>
    <row r="662" spans="2:11" x14ac:dyDescent="0.25">
      <c r="B662" s="4">
        <f t="shared" si="12"/>
        <v>660</v>
      </c>
      <c r="C662" s="133">
        <v>45444</v>
      </c>
      <c r="D662" s="134" t="s">
        <v>124</v>
      </c>
      <c r="E662" s="135" t="str">
        <f>VLOOKUP(D662,Z$4:AB662,2,FALSE)</f>
        <v>میکسر امیکو</v>
      </c>
      <c r="F662" s="135" t="str">
        <f>VLOOKUP(D662,Z$4:AB662,3,FALSE)</f>
        <v>شرکتی-زراعتی</v>
      </c>
      <c r="G662" s="136"/>
      <c r="H662" s="136"/>
      <c r="I662" s="139"/>
      <c r="J662" s="139"/>
      <c r="K662" s="135"/>
    </row>
    <row r="663" spans="2:11" x14ac:dyDescent="0.25">
      <c r="B663" s="4">
        <f t="shared" si="12"/>
        <v>661</v>
      </c>
      <c r="C663" s="133">
        <v>45444</v>
      </c>
      <c r="D663" s="134" t="s">
        <v>129</v>
      </c>
      <c r="E663" s="135" t="str">
        <f>VLOOKUP(D663,Z$4:AB663,2,FALSE)</f>
        <v>بلدوزر</v>
      </c>
      <c r="F663" s="135" t="str">
        <f>VLOOKUP(D663,Z$4:AB663,3,FALSE)</f>
        <v>شرکتی-رجب زاده</v>
      </c>
      <c r="G663" s="136"/>
      <c r="H663" s="136"/>
      <c r="I663" s="139"/>
      <c r="J663" s="139"/>
      <c r="K663" s="135"/>
    </row>
    <row r="664" spans="2:11" x14ac:dyDescent="0.25">
      <c r="B664" s="4">
        <f t="shared" si="12"/>
        <v>662</v>
      </c>
      <c r="C664" s="133">
        <v>45444</v>
      </c>
      <c r="D664" s="136" t="s">
        <v>160</v>
      </c>
      <c r="E664" s="135" t="str">
        <f>VLOOKUP(D664,Z$4:AB664,2,FALSE)</f>
        <v>بیل مکانیکی</v>
      </c>
      <c r="F664" s="135" t="str">
        <f>VLOOKUP(D664,Z$4:AB664,3,FALSE)</f>
        <v>تکبری</v>
      </c>
      <c r="G664" s="136">
        <v>207</v>
      </c>
      <c r="H664" s="136"/>
      <c r="I664" s="139"/>
      <c r="J664" s="139"/>
      <c r="K664" s="135"/>
    </row>
    <row r="665" spans="2:11" x14ac:dyDescent="0.25">
      <c r="B665" s="4">
        <f t="shared" ref="B665:B728" si="13">ROW()-2</f>
        <v>663</v>
      </c>
      <c r="C665" s="133">
        <v>45444</v>
      </c>
      <c r="D665" s="136" t="s">
        <v>146</v>
      </c>
      <c r="E665" s="135" t="str">
        <f>VLOOKUP(D665,Z$4:AB665,2,FALSE)</f>
        <v>بلدوزر D85</v>
      </c>
      <c r="F665" s="135" t="str">
        <f>VLOOKUP(D665,Z$4:AB665,3,FALSE)</f>
        <v>اکبری</v>
      </c>
      <c r="G665" s="136"/>
      <c r="H665" s="136"/>
      <c r="I665" s="139"/>
      <c r="J665" s="139"/>
      <c r="K665" s="135"/>
    </row>
    <row r="666" spans="2:11" x14ac:dyDescent="0.25">
      <c r="B666" s="4">
        <f t="shared" si="13"/>
        <v>664</v>
      </c>
      <c r="C666" s="133">
        <v>45444</v>
      </c>
      <c r="D666" s="136" t="s">
        <v>148</v>
      </c>
      <c r="E666" s="135" t="str">
        <f>VLOOKUP(D666,Z$4:AB666,2,FALSE)</f>
        <v>بلدوزر D85</v>
      </c>
      <c r="F666" s="135" t="str">
        <f>VLOOKUP(D666,Z$4:AB666,3,FALSE)</f>
        <v>اکبری</v>
      </c>
      <c r="G666" s="136"/>
      <c r="H666" s="136"/>
      <c r="I666" s="139"/>
      <c r="J666" s="139"/>
      <c r="K666" s="135"/>
    </row>
    <row r="667" spans="2:11" x14ac:dyDescent="0.25">
      <c r="B667" s="4">
        <f t="shared" si="13"/>
        <v>665</v>
      </c>
      <c r="C667" s="133">
        <v>45444</v>
      </c>
      <c r="D667" s="136" t="s">
        <v>149</v>
      </c>
      <c r="E667" s="135" t="str">
        <f>VLOOKUP(D667,Z$4:AB667,2,FALSE)</f>
        <v>بلدوزر کاترپیلار D8</v>
      </c>
      <c r="F667" s="135" t="str">
        <f>VLOOKUP(D667,Z$4:AB667,3,FALSE)</f>
        <v>حسن پور</v>
      </c>
      <c r="G667" s="136">
        <v>335</v>
      </c>
      <c r="H667" s="136"/>
      <c r="I667" s="139"/>
      <c r="J667" s="139"/>
      <c r="K667" s="135"/>
    </row>
    <row r="668" spans="2:11" x14ac:dyDescent="0.25">
      <c r="B668" s="4">
        <f t="shared" si="13"/>
        <v>666</v>
      </c>
      <c r="C668" s="133">
        <v>45444</v>
      </c>
      <c r="D668" s="136" t="s">
        <v>164</v>
      </c>
      <c r="E668" s="135" t="str">
        <f>VLOOKUP(D668,Z$4:AB668,2,FALSE)</f>
        <v>بیل مکانیکی</v>
      </c>
      <c r="F668" s="135" t="str">
        <f>VLOOKUP(D668,Z$4:AB668,3,FALSE)</f>
        <v>رضاپور</v>
      </c>
      <c r="G668" s="136"/>
      <c r="H668" s="136"/>
      <c r="I668" s="139"/>
      <c r="J668" s="139"/>
      <c r="K668" s="135"/>
    </row>
    <row r="669" spans="2:11" x14ac:dyDescent="0.25">
      <c r="B669" s="4">
        <f t="shared" si="13"/>
        <v>667</v>
      </c>
      <c r="C669" s="133">
        <v>45444</v>
      </c>
      <c r="D669" s="136" t="s">
        <v>162</v>
      </c>
      <c r="E669" s="135" t="str">
        <f>VLOOKUP(D669,Z$4:AB669,2,FALSE)</f>
        <v>تانکر آب</v>
      </c>
      <c r="F669" s="135" t="str">
        <f>VLOOKUP(D669,Z$4:AB669,3,FALSE)</f>
        <v>رضاپور</v>
      </c>
      <c r="G669" s="136"/>
      <c r="H669" s="136"/>
      <c r="I669" s="139"/>
      <c r="J669" s="139"/>
      <c r="K669" s="135"/>
    </row>
    <row r="670" spans="2:11" x14ac:dyDescent="0.25">
      <c r="B670" s="4">
        <f t="shared" si="13"/>
        <v>668</v>
      </c>
      <c r="C670" s="133">
        <v>45444</v>
      </c>
      <c r="D670" s="136" t="s">
        <v>151</v>
      </c>
      <c r="E670" s="135" t="str">
        <f>VLOOKUP(D670,Z$4:AB670,2,FALSE)</f>
        <v>لودر ZL50</v>
      </c>
      <c r="F670" s="135" t="str">
        <f>VLOOKUP(D670,Z$4:AB670,3,FALSE)</f>
        <v>میرزایی</v>
      </c>
      <c r="G670" s="136"/>
      <c r="H670" s="136"/>
      <c r="I670" s="139"/>
      <c r="J670" s="139"/>
      <c r="K670" s="135"/>
    </row>
    <row r="671" spans="2:11" x14ac:dyDescent="0.25">
      <c r="B671" s="4">
        <f t="shared" si="13"/>
        <v>669</v>
      </c>
      <c r="C671" s="133">
        <v>45444</v>
      </c>
      <c r="D671" s="136" t="s">
        <v>152</v>
      </c>
      <c r="E671" s="135" t="str">
        <f>VLOOKUP(D671,Z$4:AB671,2,FALSE)</f>
        <v>کامیون کمپرسی</v>
      </c>
      <c r="F671" s="135" t="str">
        <f>VLOOKUP(D671,Z$4:AB671,3,FALSE)</f>
        <v>میرزایی</v>
      </c>
      <c r="G671" s="136">
        <v>100</v>
      </c>
      <c r="H671" s="136"/>
      <c r="I671" s="139"/>
      <c r="J671" s="139"/>
      <c r="K671" s="135"/>
    </row>
    <row r="672" spans="2:11" x14ac:dyDescent="0.25">
      <c r="B672" s="4">
        <f t="shared" si="13"/>
        <v>670</v>
      </c>
      <c r="C672" s="133">
        <v>45444</v>
      </c>
      <c r="D672" s="136" t="s">
        <v>154</v>
      </c>
      <c r="E672" s="135" t="str">
        <f>VLOOKUP(D672,Z$4:AB672,2,FALSE)</f>
        <v>کامیون کمپرسی</v>
      </c>
      <c r="F672" s="135" t="str">
        <f>VLOOKUP(D672,Z$4:AB672,3,FALSE)</f>
        <v>میرزایی</v>
      </c>
      <c r="G672" s="136">
        <v>83</v>
      </c>
      <c r="H672" s="136"/>
      <c r="I672" s="139"/>
      <c r="J672" s="139"/>
      <c r="K672" s="135"/>
    </row>
    <row r="673" spans="2:11" x14ac:dyDescent="0.25">
      <c r="B673" s="4">
        <f t="shared" si="13"/>
        <v>671</v>
      </c>
      <c r="C673" s="133">
        <v>45444</v>
      </c>
      <c r="D673" s="136" t="s">
        <v>154</v>
      </c>
      <c r="E673" s="135" t="str">
        <f>VLOOKUP(D673,Z$4:AB673,2,FALSE)</f>
        <v>کامیون کمپرسی</v>
      </c>
      <c r="F673" s="135" t="str">
        <f>VLOOKUP(D673,Z$4:AB673,3,FALSE)</f>
        <v>میرزایی</v>
      </c>
      <c r="G673" s="136">
        <v>78</v>
      </c>
      <c r="H673" s="136"/>
      <c r="I673" s="139"/>
      <c r="J673" s="139"/>
      <c r="K673" s="135"/>
    </row>
    <row r="674" spans="2:11" x14ac:dyDescent="0.25">
      <c r="B674" s="4">
        <f t="shared" si="13"/>
        <v>672</v>
      </c>
      <c r="C674" s="133">
        <v>45444</v>
      </c>
      <c r="D674" s="136" t="s">
        <v>139</v>
      </c>
      <c r="E674" s="135" t="str">
        <f>VLOOKUP(D674,Z$4:AB674,2,FALSE)</f>
        <v>بیل مکانیکی</v>
      </c>
      <c r="F674" s="135" t="str">
        <f>VLOOKUP(D674,Z$4:AB674,3,FALSE)</f>
        <v>انصاری</v>
      </c>
      <c r="G674" s="136">
        <v>294</v>
      </c>
      <c r="H674" s="136"/>
      <c r="I674" s="139"/>
      <c r="J674" s="139"/>
      <c r="K674" s="135"/>
    </row>
    <row r="675" spans="2:11" x14ac:dyDescent="0.25">
      <c r="B675" s="4">
        <f t="shared" si="13"/>
        <v>673</v>
      </c>
      <c r="C675" s="133">
        <v>45444</v>
      </c>
      <c r="D675" s="136" t="s">
        <v>143</v>
      </c>
      <c r="E675" s="135" t="str">
        <f>VLOOKUP(D675,Z$4:AB675,2,FALSE)</f>
        <v>کامیون کمپرسی</v>
      </c>
      <c r="F675" s="135" t="str">
        <f>VLOOKUP(D675,Z$4:AB675,3,FALSE)</f>
        <v>انصاری</v>
      </c>
      <c r="G675" s="136">
        <v>203</v>
      </c>
      <c r="H675" s="136"/>
      <c r="I675" s="139"/>
      <c r="J675" s="139"/>
      <c r="K675" s="135"/>
    </row>
    <row r="676" spans="2:11" x14ac:dyDescent="0.25">
      <c r="B676" s="4">
        <f t="shared" si="13"/>
        <v>674</v>
      </c>
      <c r="C676" s="133">
        <v>45444</v>
      </c>
      <c r="D676" s="136" t="s">
        <v>144</v>
      </c>
      <c r="E676" s="135" t="str">
        <f>VLOOKUP(D676,Z$4:AB676,2,FALSE)</f>
        <v>کامیون کمپرسی</v>
      </c>
      <c r="F676" s="135" t="str">
        <f>VLOOKUP(D676,Z$4:AB676,3,FALSE)</f>
        <v>انصاری</v>
      </c>
      <c r="G676" s="136">
        <v>91</v>
      </c>
      <c r="H676" s="136"/>
      <c r="I676" s="139"/>
      <c r="J676" s="139"/>
      <c r="K676" s="135"/>
    </row>
    <row r="677" spans="2:11" x14ac:dyDescent="0.25">
      <c r="B677" s="4">
        <f t="shared" si="13"/>
        <v>675</v>
      </c>
      <c r="C677" s="133">
        <v>45444</v>
      </c>
      <c r="D677" s="136" t="s">
        <v>145</v>
      </c>
      <c r="E677" s="135" t="str">
        <f>VLOOKUP(D677,Z$4:AB677,2,FALSE)</f>
        <v>کامیون کمپرسی</v>
      </c>
      <c r="F677" s="135" t="str">
        <f>VLOOKUP(D677,Z$4:AB677,3,FALSE)</f>
        <v>انصاری</v>
      </c>
      <c r="G677" s="136"/>
      <c r="H677" s="136"/>
      <c r="I677" s="139"/>
      <c r="J677" s="139"/>
      <c r="K677" s="135"/>
    </row>
    <row r="678" spans="2:11" x14ac:dyDescent="0.25">
      <c r="B678" s="4">
        <f t="shared" si="13"/>
        <v>676</v>
      </c>
      <c r="C678" s="133">
        <v>45444</v>
      </c>
      <c r="D678" s="136" t="s">
        <v>157</v>
      </c>
      <c r="E678" s="135" t="str">
        <f>VLOOKUP(D678,Z$4:AB678,2,FALSE)</f>
        <v>لودر</v>
      </c>
      <c r="F678" s="135" t="str">
        <f>VLOOKUP(D678,Z$4:AB678,3,FALSE)</f>
        <v>صداقت</v>
      </c>
      <c r="G678" s="136"/>
      <c r="H678" s="136"/>
      <c r="I678" s="139"/>
      <c r="J678" s="139"/>
      <c r="K678" s="135"/>
    </row>
    <row r="679" spans="2:11" x14ac:dyDescent="0.25">
      <c r="B679" s="4">
        <f t="shared" si="13"/>
        <v>677</v>
      </c>
      <c r="C679" s="133">
        <v>45444</v>
      </c>
      <c r="D679" s="134" t="s">
        <v>158</v>
      </c>
      <c r="E679" s="135" t="str">
        <f>VLOOKUP(D679,Z$4:AB679,2,FALSE)</f>
        <v>کامیون کمپرسی</v>
      </c>
      <c r="F679" s="135" t="str">
        <f>VLOOKUP(D679,Z$4:AB679,3,FALSE)</f>
        <v>صداقت</v>
      </c>
      <c r="G679" s="136">
        <v>100</v>
      </c>
      <c r="H679" s="136"/>
      <c r="I679" s="139"/>
      <c r="J679" s="139"/>
      <c r="K679" s="135"/>
    </row>
    <row r="680" spans="2:11" x14ac:dyDescent="0.25">
      <c r="B680" s="4">
        <f t="shared" si="13"/>
        <v>678</v>
      </c>
      <c r="C680" s="133">
        <v>45444</v>
      </c>
      <c r="D680" s="134" t="s">
        <v>181</v>
      </c>
      <c r="E680" s="135" t="str">
        <f>VLOOKUP(D680,Z$4:AB680,2,FALSE)</f>
        <v>تانکر آب</v>
      </c>
      <c r="F680" s="135" t="str">
        <f>VLOOKUP(D680,Z$4:AB680,3,FALSE)</f>
        <v>گلپایگانی</v>
      </c>
      <c r="G680" s="136"/>
      <c r="H680" s="136"/>
      <c r="I680" s="139"/>
      <c r="J680" s="139"/>
      <c r="K680" s="135"/>
    </row>
    <row r="681" spans="2:11" x14ac:dyDescent="0.25">
      <c r="B681" s="4">
        <f t="shared" si="13"/>
        <v>679</v>
      </c>
      <c r="C681" s="133">
        <v>45444</v>
      </c>
      <c r="D681" s="134" t="s">
        <v>166</v>
      </c>
      <c r="E681" s="135" t="str">
        <f>VLOOKUP(D681,Z$4:AB681,2,FALSE)</f>
        <v>گریدر 14G</v>
      </c>
      <c r="F681" s="135" t="str">
        <f>VLOOKUP(D681,Z$4:AB681,3,FALSE)</f>
        <v>محمد پور</v>
      </c>
      <c r="G681" s="136"/>
      <c r="H681" s="136"/>
      <c r="I681" s="139"/>
      <c r="J681" s="139"/>
      <c r="K681" s="135"/>
    </row>
    <row r="682" spans="2:11" x14ac:dyDescent="0.25">
      <c r="B682" s="4">
        <f t="shared" si="13"/>
        <v>680</v>
      </c>
      <c r="C682" s="133">
        <v>45444</v>
      </c>
      <c r="D682" s="134" t="s">
        <v>170</v>
      </c>
      <c r="E682" s="135" t="str">
        <f>VLOOKUP(D682,Z$4:AB682,2,FALSE)</f>
        <v>غلطک کششی</v>
      </c>
      <c r="F682" s="135" t="str">
        <f>VLOOKUP(D682,Z$4:AB682,3,FALSE)</f>
        <v>محمد پور</v>
      </c>
      <c r="G682" s="136"/>
      <c r="H682" s="136"/>
      <c r="I682" s="139"/>
      <c r="J682" s="139"/>
      <c r="K682" s="135"/>
    </row>
    <row r="683" spans="2:11" x14ac:dyDescent="0.25">
      <c r="B683" s="4">
        <f t="shared" si="13"/>
        <v>681</v>
      </c>
      <c r="C683" s="133">
        <v>45444</v>
      </c>
      <c r="D683" s="134" t="s">
        <v>173</v>
      </c>
      <c r="E683" s="135" t="str">
        <f>VLOOKUP(D683,Z$4:AB683,2,FALSE)</f>
        <v>غلطک کششی</v>
      </c>
      <c r="F683" s="135" t="str">
        <f>VLOOKUP(D683,Z$4:AB683,3,FALSE)</f>
        <v>محمد پور</v>
      </c>
      <c r="G683" s="136"/>
      <c r="H683" s="136"/>
      <c r="I683" s="139"/>
      <c r="J683" s="139"/>
      <c r="K683" s="135"/>
    </row>
    <row r="684" spans="2:11" x14ac:dyDescent="0.25">
      <c r="B684" s="4">
        <f t="shared" si="13"/>
        <v>682</v>
      </c>
      <c r="C684" s="133">
        <v>45445</v>
      </c>
      <c r="D684" s="134" t="s">
        <v>90</v>
      </c>
      <c r="E684" s="135" t="str">
        <f>VLOOKUP(D684,Z$4:AB684,2,FALSE)</f>
        <v>گریدر  ۱۶g</v>
      </c>
      <c r="F684" s="135" t="str">
        <f>VLOOKUP(D684,Z$4:AB684,3,FALSE)</f>
        <v>شرکتی-یگانه</v>
      </c>
      <c r="G684" s="137">
        <v>140</v>
      </c>
      <c r="H684" s="137"/>
      <c r="I684" s="137"/>
      <c r="J684" s="137"/>
      <c r="K684" s="135"/>
    </row>
    <row r="685" spans="2:11" x14ac:dyDescent="0.25">
      <c r="B685" s="4">
        <f t="shared" si="13"/>
        <v>683</v>
      </c>
      <c r="C685" s="133">
        <v>45445</v>
      </c>
      <c r="D685" s="134" t="s">
        <v>93</v>
      </c>
      <c r="E685" s="135" t="str">
        <f>VLOOKUP(D685,Z$4:AB685,2,FALSE)</f>
        <v>کامیون کمپرسی</v>
      </c>
      <c r="F685" s="135" t="str">
        <f>VLOOKUP(D685,Z$4:AB685,3,FALSE)</f>
        <v>شرکتی-یحیی زاده</v>
      </c>
      <c r="G685" s="137">
        <v>195</v>
      </c>
      <c r="H685" s="137"/>
      <c r="I685" s="137"/>
      <c r="J685" s="137"/>
      <c r="K685" s="135"/>
    </row>
    <row r="686" spans="2:11" x14ac:dyDescent="0.25">
      <c r="B686" s="4">
        <f t="shared" si="13"/>
        <v>684</v>
      </c>
      <c r="C686" s="138">
        <v>45445</v>
      </c>
      <c r="D686" s="134" t="s">
        <v>96</v>
      </c>
      <c r="E686" s="135" t="str">
        <f>VLOOKUP(D686,Z$4:AB686,2,FALSE)</f>
        <v>کامیون کمپرسی</v>
      </c>
      <c r="F686" s="135" t="str">
        <f>VLOOKUP(D686,Z$4:AB686,3,FALSE)</f>
        <v>شرکتی-نوروز غلامی</v>
      </c>
      <c r="G686" s="137"/>
      <c r="H686" s="137"/>
      <c r="I686" s="137"/>
      <c r="J686" s="137"/>
      <c r="K686" s="115"/>
    </row>
    <row r="687" spans="2:11" x14ac:dyDescent="0.25">
      <c r="B687" s="4">
        <f t="shared" si="13"/>
        <v>685</v>
      </c>
      <c r="C687" s="133">
        <v>45445</v>
      </c>
      <c r="D687" s="134" t="s">
        <v>119</v>
      </c>
      <c r="E687" s="135" t="str">
        <f>VLOOKUP(D687,Z$4:AB687,2,FALSE)</f>
        <v>کامیون کمپرسی</v>
      </c>
      <c r="F687" s="135" t="str">
        <f>VLOOKUP(D687,Z$4:AB687,3,FALSE)</f>
        <v>شرکتی-علیرضا اقلیمی</v>
      </c>
      <c r="G687" s="137"/>
      <c r="H687" s="137"/>
      <c r="I687" s="137"/>
      <c r="J687" s="137"/>
      <c r="K687" s="135"/>
    </row>
    <row r="688" spans="2:11" x14ac:dyDescent="0.25">
      <c r="B688" s="4">
        <f t="shared" si="13"/>
        <v>686</v>
      </c>
      <c r="C688" s="133">
        <v>45445</v>
      </c>
      <c r="D688" s="134" t="s">
        <v>132</v>
      </c>
      <c r="E688" s="135" t="str">
        <f>VLOOKUP(D688,Z$4:AB688,2,FALSE)</f>
        <v>تانکر ابپاش بنز</v>
      </c>
      <c r="F688" s="135" t="str">
        <f>VLOOKUP(D688,Z$4:AB688,3,FALSE)</f>
        <v>شرکتی-بارانی</v>
      </c>
      <c r="G688" s="137"/>
      <c r="H688" s="137"/>
      <c r="I688" s="137"/>
      <c r="J688" s="137"/>
      <c r="K688" s="135"/>
    </row>
    <row r="689" spans="2:11" x14ac:dyDescent="0.25">
      <c r="B689" s="4">
        <f t="shared" si="13"/>
        <v>687</v>
      </c>
      <c r="C689" s="133">
        <v>45445</v>
      </c>
      <c r="D689" s="134" t="s">
        <v>98</v>
      </c>
      <c r="E689" s="135" t="str">
        <f>VLOOKUP(D689,Z$4:AB689,2,FALSE)</f>
        <v>تانکر ابپاش بنز</v>
      </c>
      <c r="F689" s="135" t="str">
        <f>VLOOKUP(D689,Z$4:AB689,3,FALSE)</f>
        <v>شرکتی-میامی</v>
      </c>
      <c r="G689" s="137"/>
      <c r="H689" s="137"/>
      <c r="I689" s="137"/>
      <c r="J689" s="137"/>
      <c r="K689" s="135"/>
    </row>
    <row r="690" spans="2:11" x14ac:dyDescent="0.25">
      <c r="B690" s="4">
        <f t="shared" si="13"/>
        <v>688</v>
      </c>
      <c r="C690" s="133">
        <v>45445</v>
      </c>
      <c r="D690" s="134" t="s">
        <v>116</v>
      </c>
      <c r="E690" s="135" t="str">
        <f>VLOOKUP(D690,Z$4:AB690,2,FALSE)</f>
        <v>تانکر سوخت بنز</v>
      </c>
      <c r="F690" s="135" t="str">
        <f>VLOOKUP(D690,Z$4:AB690,3,FALSE)</f>
        <v>شرکتی-برات زاده- از تاریخ 1 تیرماه</v>
      </c>
      <c r="G690" s="137"/>
      <c r="H690" s="137"/>
      <c r="I690" s="137">
        <v>87419</v>
      </c>
      <c r="J690" s="137">
        <v>89360</v>
      </c>
      <c r="K690" s="135"/>
    </row>
    <row r="691" spans="2:11" x14ac:dyDescent="0.25">
      <c r="B691" s="4">
        <f t="shared" si="13"/>
        <v>689</v>
      </c>
      <c r="C691" s="133">
        <v>45445</v>
      </c>
      <c r="D691" s="134" t="s">
        <v>121</v>
      </c>
      <c r="E691" s="135" t="str">
        <f>VLOOKUP(D691,Z$4:AB691,2,FALSE)</f>
        <v>غلطک</v>
      </c>
      <c r="F691" s="135" t="str">
        <f>VLOOKUP(D691,Z$4:AB691,3,FALSE)</f>
        <v>شرکتی-جمالی</v>
      </c>
      <c r="G691" s="137"/>
      <c r="H691" s="137"/>
      <c r="I691" s="137"/>
      <c r="J691" s="137"/>
      <c r="K691" s="135"/>
    </row>
    <row r="692" spans="2:11" x14ac:dyDescent="0.25">
      <c r="B692" s="4">
        <f t="shared" si="13"/>
        <v>690</v>
      </c>
      <c r="C692" s="133">
        <v>45445</v>
      </c>
      <c r="D692" s="134" t="s">
        <v>109</v>
      </c>
      <c r="E692" s="135" t="str">
        <f>VLOOKUP(D692,Z$4:AB692,2,FALSE)</f>
        <v>غلطک</v>
      </c>
      <c r="F692" s="135" t="str">
        <f>VLOOKUP(D692,Z$4:AB692,3,FALSE)</f>
        <v>شرکتی-دیانتی</v>
      </c>
      <c r="G692" s="137"/>
      <c r="H692" s="137"/>
      <c r="I692" s="137"/>
      <c r="J692" s="137"/>
      <c r="K692" s="135"/>
    </row>
    <row r="693" spans="2:11" x14ac:dyDescent="0.25">
      <c r="B693" s="4">
        <f t="shared" si="13"/>
        <v>691</v>
      </c>
      <c r="C693" s="133">
        <v>45445</v>
      </c>
      <c r="D693" s="134" t="s">
        <v>112</v>
      </c>
      <c r="E693" s="135" t="str">
        <f>VLOOKUP(D693,Z$4:AB693,2,FALSE)</f>
        <v>غلطک</v>
      </c>
      <c r="F693" s="135" t="str">
        <f>VLOOKUP(D693,Z$4:AB693,3,FALSE)</f>
        <v>شرکتی-شیری</v>
      </c>
      <c r="G693" s="137"/>
      <c r="H693" s="137"/>
      <c r="I693" s="137"/>
      <c r="J693" s="137"/>
      <c r="K693" s="135"/>
    </row>
    <row r="694" spans="2:11" x14ac:dyDescent="0.25">
      <c r="B694" s="4">
        <f t="shared" si="13"/>
        <v>692</v>
      </c>
      <c r="C694" s="133">
        <v>45445</v>
      </c>
      <c r="D694" s="134" t="s">
        <v>122</v>
      </c>
      <c r="E694" s="135" t="str">
        <f>VLOOKUP(D694,Z$4:AB694,2,FALSE)</f>
        <v>میکسراتکو</v>
      </c>
      <c r="F694" s="135" t="str">
        <f>VLOOKUP(D694,Z$4:AB694,3,FALSE)</f>
        <v>شرکتی-شاکری</v>
      </c>
      <c r="G694" s="137"/>
      <c r="H694" s="137"/>
      <c r="I694" s="137"/>
      <c r="J694" s="137"/>
      <c r="K694" s="135"/>
    </row>
    <row r="695" spans="2:11" x14ac:dyDescent="0.25">
      <c r="B695" s="4">
        <f t="shared" si="13"/>
        <v>693</v>
      </c>
      <c r="C695" s="133">
        <v>45445</v>
      </c>
      <c r="D695" s="134" t="s">
        <v>124</v>
      </c>
      <c r="E695" s="135" t="str">
        <f>VLOOKUP(D695,Z$4:AB695,2,FALSE)</f>
        <v>میکسر امیکو</v>
      </c>
      <c r="F695" s="135" t="str">
        <f>VLOOKUP(D695,Z$4:AB695,3,FALSE)</f>
        <v>شرکتی-زراعتی</v>
      </c>
      <c r="G695" s="137"/>
      <c r="H695" s="137"/>
      <c r="I695" s="137"/>
      <c r="J695" s="137"/>
      <c r="K695" s="135"/>
    </row>
    <row r="696" spans="2:11" x14ac:dyDescent="0.25">
      <c r="B696" s="4">
        <f t="shared" si="13"/>
        <v>694</v>
      </c>
      <c r="C696" s="133">
        <v>45445</v>
      </c>
      <c r="D696" s="134" t="s">
        <v>129</v>
      </c>
      <c r="E696" s="135" t="str">
        <f>VLOOKUP(D696,Z$4:AB696,2,FALSE)</f>
        <v>بلدوزر</v>
      </c>
      <c r="F696" s="135" t="str">
        <f>VLOOKUP(D696,Z$4:AB696,3,FALSE)</f>
        <v>شرکتی-رجب زاده</v>
      </c>
      <c r="G696" s="137">
        <v>335</v>
      </c>
      <c r="H696" s="137"/>
      <c r="I696" s="137"/>
      <c r="J696" s="137"/>
      <c r="K696" s="115"/>
    </row>
    <row r="697" spans="2:11" x14ac:dyDescent="0.25">
      <c r="B697" s="4">
        <f t="shared" si="13"/>
        <v>695</v>
      </c>
      <c r="C697" s="133">
        <v>45445</v>
      </c>
      <c r="D697" s="136" t="s">
        <v>160</v>
      </c>
      <c r="E697" s="135" t="str">
        <f>VLOOKUP(D697,Z$4:AB697,2,FALSE)</f>
        <v>بیل مکانیکی</v>
      </c>
      <c r="F697" s="135" t="str">
        <f>VLOOKUP(D697,Z$4:AB697,3,FALSE)</f>
        <v>تکبری</v>
      </c>
      <c r="G697" s="137"/>
      <c r="H697" s="137"/>
      <c r="I697" s="137"/>
      <c r="J697" s="137"/>
      <c r="K697" s="115"/>
    </row>
    <row r="698" spans="2:11" x14ac:dyDescent="0.25">
      <c r="B698" s="4">
        <f t="shared" si="13"/>
        <v>696</v>
      </c>
      <c r="C698" s="133">
        <v>45445</v>
      </c>
      <c r="D698" s="136" t="s">
        <v>146</v>
      </c>
      <c r="E698" s="135" t="str">
        <f>VLOOKUP(D698,Z$4:AB698,2,FALSE)</f>
        <v>بلدوزر D85</v>
      </c>
      <c r="F698" s="135" t="str">
        <f>VLOOKUP(D698,Z$4:AB698,3,FALSE)</f>
        <v>اکبری</v>
      </c>
      <c r="G698" s="137">
        <v>200</v>
      </c>
      <c r="H698" s="137"/>
      <c r="I698" s="137"/>
      <c r="J698" s="137"/>
      <c r="K698" s="115"/>
    </row>
    <row r="699" spans="2:11" x14ac:dyDescent="0.25">
      <c r="B699" s="4">
        <f t="shared" si="13"/>
        <v>697</v>
      </c>
      <c r="C699" s="133">
        <v>45445</v>
      </c>
      <c r="D699" s="136" t="s">
        <v>148</v>
      </c>
      <c r="E699" s="135" t="str">
        <f>VLOOKUP(D699,Z$4:AB699,2,FALSE)</f>
        <v>بلدوزر D85</v>
      </c>
      <c r="F699" s="135" t="str">
        <f>VLOOKUP(D699,Z$4:AB699,3,FALSE)</f>
        <v>اکبری</v>
      </c>
      <c r="G699" s="137">
        <v>180</v>
      </c>
      <c r="H699" s="137"/>
      <c r="I699" s="137"/>
      <c r="J699" s="137"/>
      <c r="K699" s="115"/>
    </row>
    <row r="700" spans="2:11" x14ac:dyDescent="0.25">
      <c r="B700" s="4">
        <f t="shared" si="13"/>
        <v>698</v>
      </c>
      <c r="C700" s="133">
        <v>45445</v>
      </c>
      <c r="D700" s="136" t="s">
        <v>149</v>
      </c>
      <c r="E700" s="135" t="str">
        <f>VLOOKUP(D700,Z$4:AB700,2,FALSE)</f>
        <v>بلدوزر کاترپیلار D8</v>
      </c>
      <c r="F700" s="135" t="str">
        <f>VLOOKUP(D700,Z$4:AB700,3,FALSE)</f>
        <v>حسن پور</v>
      </c>
      <c r="G700" s="137"/>
      <c r="H700" s="137"/>
      <c r="I700" s="137"/>
      <c r="J700" s="137"/>
      <c r="K700" s="115"/>
    </row>
    <row r="701" spans="2:11" x14ac:dyDescent="0.25">
      <c r="B701" s="4">
        <f t="shared" si="13"/>
        <v>699</v>
      </c>
      <c r="C701" s="133">
        <v>45445</v>
      </c>
      <c r="D701" s="136" t="s">
        <v>164</v>
      </c>
      <c r="E701" s="135" t="str">
        <f>VLOOKUP(D701,Z$4:AB701,2,FALSE)</f>
        <v>بیل مکانیکی</v>
      </c>
      <c r="F701" s="135" t="str">
        <f>VLOOKUP(D701,Z$4:AB701,3,FALSE)</f>
        <v>رضاپور</v>
      </c>
      <c r="G701" s="137">
        <v>252</v>
      </c>
      <c r="H701" s="137"/>
      <c r="I701" s="137"/>
      <c r="J701" s="137"/>
      <c r="K701" s="115"/>
    </row>
    <row r="702" spans="2:11" x14ac:dyDescent="0.25">
      <c r="B702" s="4">
        <f t="shared" si="13"/>
        <v>700</v>
      </c>
      <c r="C702" s="133">
        <v>45445</v>
      </c>
      <c r="D702" s="136" t="s">
        <v>162</v>
      </c>
      <c r="E702" s="135" t="str">
        <f>VLOOKUP(D702,Z$4:AB702,2,FALSE)</f>
        <v>تانکر آب</v>
      </c>
      <c r="F702" s="135" t="str">
        <f>VLOOKUP(D702,Z$4:AB702,3,FALSE)</f>
        <v>رضاپور</v>
      </c>
      <c r="G702" s="137">
        <v>155</v>
      </c>
      <c r="H702" s="137"/>
      <c r="I702" s="137"/>
      <c r="J702" s="137"/>
      <c r="K702" s="115"/>
    </row>
    <row r="703" spans="2:11" x14ac:dyDescent="0.25">
      <c r="B703" s="4">
        <f t="shared" si="13"/>
        <v>701</v>
      </c>
      <c r="C703" s="133">
        <v>45445</v>
      </c>
      <c r="D703" s="136" t="s">
        <v>151</v>
      </c>
      <c r="E703" s="135" t="str">
        <f>VLOOKUP(D703,Z$4:AB703,2,FALSE)</f>
        <v>لودر ZL50</v>
      </c>
      <c r="F703" s="135" t="str">
        <f>VLOOKUP(D703,Z$4:AB703,3,FALSE)</f>
        <v>میرزایی</v>
      </c>
      <c r="G703" s="137">
        <v>145</v>
      </c>
      <c r="H703" s="137"/>
      <c r="I703" s="137"/>
      <c r="J703" s="137"/>
      <c r="K703" s="115"/>
    </row>
    <row r="704" spans="2:11" x14ac:dyDescent="0.25">
      <c r="B704" s="4">
        <f t="shared" si="13"/>
        <v>702</v>
      </c>
      <c r="C704" s="133">
        <v>45445</v>
      </c>
      <c r="D704" s="136" t="s">
        <v>152</v>
      </c>
      <c r="E704" s="135" t="str">
        <f>VLOOKUP(D704,Z$4:AB704,2,FALSE)</f>
        <v>کامیون کمپرسی</v>
      </c>
      <c r="F704" s="135" t="str">
        <f>VLOOKUP(D704,Z$4:AB704,3,FALSE)</f>
        <v>میرزایی</v>
      </c>
      <c r="G704" s="137"/>
      <c r="H704" s="137"/>
      <c r="I704" s="137"/>
      <c r="J704" s="137"/>
      <c r="K704" s="115"/>
    </row>
    <row r="705" spans="2:11" x14ac:dyDescent="0.25">
      <c r="B705" s="4">
        <f t="shared" si="13"/>
        <v>703</v>
      </c>
      <c r="C705" s="133">
        <v>45445</v>
      </c>
      <c r="D705" s="136" t="s">
        <v>154</v>
      </c>
      <c r="E705" s="135" t="str">
        <f>VLOOKUP(D705,Z$4:AB705,2,FALSE)</f>
        <v>کامیون کمپرسی</v>
      </c>
      <c r="F705" s="135" t="str">
        <f>VLOOKUP(D705,Z$4:AB705,3,FALSE)</f>
        <v>میرزایی</v>
      </c>
      <c r="G705" s="137"/>
      <c r="H705" s="137"/>
      <c r="I705" s="137"/>
      <c r="J705" s="137"/>
      <c r="K705" s="115"/>
    </row>
    <row r="706" spans="2:11" x14ac:dyDescent="0.25">
      <c r="B706" s="4">
        <f t="shared" si="13"/>
        <v>704</v>
      </c>
      <c r="C706" s="133">
        <v>45445</v>
      </c>
      <c r="D706" s="136" t="s">
        <v>154</v>
      </c>
      <c r="E706" s="135" t="str">
        <f>VLOOKUP(D706,Z$4:AB706,2,FALSE)</f>
        <v>کامیون کمپرسی</v>
      </c>
      <c r="F706" s="135" t="str">
        <f>VLOOKUP(D706,Z$4:AB706,3,FALSE)</f>
        <v>میرزایی</v>
      </c>
      <c r="G706" s="137"/>
      <c r="H706" s="137"/>
      <c r="I706" s="137"/>
      <c r="J706" s="137"/>
      <c r="K706" s="115"/>
    </row>
    <row r="707" spans="2:11" x14ac:dyDescent="0.25">
      <c r="B707" s="4">
        <f t="shared" si="13"/>
        <v>705</v>
      </c>
      <c r="C707" s="133">
        <v>45445</v>
      </c>
      <c r="D707" s="136" t="s">
        <v>139</v>
      </c>
      <c r="E707" s="135" t="str">
        <f>VLOOKUP(D707,Z$4:AB707,2,FALSE)</f>
        <v>بیل مکانیکی</v>
      </c>
      <c r="F707" s="135" t="str">
        <f>VLOOKUP(D707,Z$4:AB707,3,FALSE)</f>
        <v>انصاری</v>
      </c>
      <c r="G707" s="137"/>
      <c r="H707" s="137"/>
      <c r="I707" s="137"/>
      <c r="J707" s="137"/>
      <c r="K707" s="115"/>
    </row>
    <row r="708" spans="2:11" x14ac:dyDescent="0.25">
      <c r="B708" s="4">
        <f t="shared" si="13"/>
        <v>706</v>
      </c>
      <c r="C708" s="133">
        <v>45445</v>
      </c>
      <c r="D708" s="136" t="s">
        <v>143</v>
      </c>
      <c r="E708" s="135" t="str">
        <f>VLOOKUP(D708,Z$4:AB708,2,FALSE)</f>
        <v>کامیون کمپرسی</v>
      </c>
      <c r="F708" s="135" t="str">
        <f>VLOOKUP(D708,Z$4:AB708,3,FALSE)</f>
        <v>انصاری</v>
      </c>
      <c r="G708" s="137"/>
      <c r="H708" s="137"/>
      <c r="I708" s="137"/>
      <c r="J708" s="137"/>
      <c r="K708" s="115"/>
    </row>
    <row r="709" spans="2:11" x14ac:dyDescent="0.25">
      <c r="B709" s="4">
        <f t="shared" si="13"/>
        <v>707</v>
      </c>
      <c r="C709" s="133">
        <v>45445</v>
      </c>
      <c r="D709" s="136" t="s">
        <v>144</v>
      </c>
      <c r="E709" s="135" t="str">
        <f>VLOOKUP(D709,Z$4:AB709,2,FALSE)</f>
        <v>کامیون کمپرسی</v>
      </c>
      <c r="F709" s="135" t="str">
        <f>VLOOKUP(D709,Z$4:AB709,3,FALSE)</f>
        <v>انصاری</v>
      </c>
      <c r="G709" s="137"/>
      <c r="H709" s="137"/>
      <c r="I709" s="137"/>
      <c r="J709" s="137"/>
      <c r="K709" s="115"/>
    </row>
    <row r="710" spans="2:11" x14ac:dyDescent="0.25">
      <c r="B710" s="4">
        <f t="shared" si="13"/>
        <v>708</v>
      </c>
      <c r="C710" s="133">
        <v>45445</v>
      </c>
      <c r="D710" s="136" t="s">
        <v>145</v>
      </c>
      <c r="E710" s="135" t="str">
        <f>VLOOKUP(D710,Z$4:AB710,2,FALSE)</f>
        <v>کامیون کمپرسی</v>
      </c>
      <c r="F710" s="135" t="str">
        <f>VLOOKUP(D710,Z$4:AB710,3,FALSE)</f>
        <v>انصاری</v>
      </c>
      <c r="G710" s="137"/>
      <c r="H710" s="137"/>
      <c r="I710" s="137"/>
      <c r="J710" s="137"/>
      <c r="K710" s="115"/>
    </row>
    <row r="711" spans="2:11" x14ac:dyDescent="0.25">
      <c r="B711" s="4">
        <f t="shared" si="13"/>
        <v>709</v>
      </c>
      <c r="C711" s="133">
        <v>45445</v>
      </c>
      <c r="D711" s="136" t="s">
        <v>157</v>
      </c>
      <c r="E711" s="135" t="str">
        <f>VLOOKUP(D711,Z$4:AB711,2,FALSE)</f>
        <v>لودر</v>
      </c>
      <c r="F711" s="135" t="str">
        <f>VLOOKUP(D711,Z$4:AB711,3,FALSE)</f>
        <v>صداقت</v>
      </c>
      <c r="G711" s="137">
        <v>130</v>
      </c>
      <c r="H711" s="137"/>
      <c r="I711" s="137"/>
      <c r="J711" s="137"/>
      <c r="K711" s="115"/>
    </row>
    <row r="712" spans="2:11" x14ac:dyDescent="0.25">
      <c r="B712" s="4">
        <f t="shared" si="13"/>
        <v>710</v>
      </c>
      <c r="C712" s="133">
        <v>45445</v>
      </c>
      <c r="D712" s="134" t="s">
        <v>158</v>
      </c>
      <c r="E712" s="135" t="str">
        <f>VLOOKUP(D712,Z$4:AB712,2,FALSE)</f>
        <v>کامیون کمپرسی</v>
      </c>
      <c r="F712" s="135" t="str">
        <f>VLOOKUP(D712,Z$4:AB712,3,FALSE)</f>
        <v>صداقت</v>
      </c>
      <c r="G712" s="137"/>
      <c r="H712" s="137"/>
      <c r="I712" s="137"/>
      <c r="J712" s="137"/>
      <c r="K712" s="115"/>
    </row>
    <row r="713" spans="2:11" x14ac:dyDescent="0.25">
      <c r="B713" s="4">
        <f t="shared" si="13"/>
        <v>711</v>
      </c>
      <c r="C713" s="133">
        <v>45445</v>
      </c>
      <c r="D713" s="134" t="s">
        <v>181</v>
      </c>
      <c r="E713" s="135" t="str">
        <f>VLOOKUP(D713,Z$4:AB713,2,FALSE)</f>
        <v>تانکر آب</v>
      </c>
      <c r="F713" s="135" t="str">
        <f>VLOOKUP(D713,Z$4:AB713,3,FALSE)</f>
        <v>گلپایگانی</v>
      </c>
      <c r="G713" s="137">
        <v>155</v>
      </c>
      <c r="H713" s="137"/>
      <c r="I713" s="137"/>
      <c r="J713" s="137"/>
      <c r="K713" s="115"/>
    </row>
    <row r="714" spans="2:11" x14ac:dyDescent="0.25">
      <c r="B714" s="4">
        <f t="shared" si="13"/>
        <v>712</v>
      </c>
      <c r="C714" s="133">
        <v>45445</v>
      </c>
      <c r="D714" s="134" t="s">
        <v>166</v>
      </c>
      <c r="E714" s="135" t="str">
        <f>VLOOKUP(D714,Z$4:AB714,2,FALSE)</f>
        <v>گریدر 14G</v>
      </c>
      <c r="F714" s="135" t="str">
        <f>VLOOKUP(D714,Z$4:AB714,3,FALSE)</f>
        <v>محمد پور</v>
      </c>
      <c r="G714" s="137">
        <v>200</v>
      </c>
      <c r="H714" s="137"/>
      <c r="I714" s="137"/>
      <c r="J714" s="137"/>
      <c r="K714" s="115"/>
    </row>
    <row r="715" spans="2:11" x14ac:dyDescent="0.25">
      <c r="B715" s="4">
        <f t="shared" si="13"/>
        <v>713</v>
      </c>
      <c r="C715" s="133">
        <v>45445</v>
      </c>
      <c r="D715" s="134" t="s">
        <v>170</v>
      </c>
      <c r="E715" s="135" t="str">
        <f>VLOOKUP(D715,Z$4:AB715,2,FALSE)</f>
        <v>غلطک کششی</v>
      </c>
      <c r="F715" s="135" t="str">
        <f>VLOOKUP(D715,Z$4:AB715,3,FALSE)</f>
        <v>محمد پور</v>
      </c>
      <c r="G715" s="137"/>
      <c r="H715" s="137"/>
      <c r="I715" s="137"/>
      <c r="J715" s="137"/>
      <c r="K715" s="115"/>
    </row>
    <row r="716" spans="2:11" x14ac:dyDescent="0.25">
      <c r="B716" s="4">
        <f t="shared" si="13"/>
        <v>714</v>
      </c>
      <c r="C716" s="133">
        <v>45445</v>
      </c>
      <c r="D716" s="134" t="s">
        <v>173</v>
      </c>
      <c r="E716" s="135" t="str">
        <f>VLOOKUP(D716,Z$4:AB716,2,FALSE)</f>
        <v>غلطک کششی</v>
      </c>
      <c r="F716" s="135" t="str">
        <f>VLOOKUP(D716,Z$4:AB716,3,FALSE)</f>
        <v>محمد پور</v>
      </c>
      <c r="G716" s="137">
        <v>40</v>
      </c>
      <c r="H716" s="137"/>
      <c r="I716" s="137"/>
      <c r="J716" s="137"/>
      <c r="K716" s="115"/>
    </row>
    <row r="717" spans="2:11" x14ac:dyDescent="0.25">
      <c r="B717" s="4">
        <f t="shared" si="13"/>
        <v>715</v>
      </c>
      <c r="C717" s="133">
        <v>45446</v>
      </c>
      <c r="D717" s="134" t="s">
        <v>90</v>
      </c>
      <c r="E717" s="135" t="str">
        <f>VLOOKUP(D717,Z$4:AB717,2,FALSE)</f>
        <v>گریدر  ۱۶g</v>
      </c>
      <c r="F717" s="135" t="str">
        <f>VLOOKUP(D717,Z$4:AB717,3,FALSE)</f>
        <v>شرکتی-یگانه</v>
      </c>
      <c r="G717" s="139"/>
      <c r="H717" s="139"/>
      <c r="I717" s="139"/>
      <c r="J717" s="139"/>
      <c r="K717" s="115"/>
    </row>
    <row r="718" spans="2:11" x14ac:dyDescent="0.25">
      <c r="B718" s="4">
        <f t="shared" si="13"/>
        <v>716</v>
      </c>
      <c r="C718" s="133">
        <v>45446</v>
      </c>
      <c r="D718" s="134" t="s">
        <v>93</v>
      </c>
      <c r="E718" s="135" t="str">
        <f>VLOOKUP(D718,Z$4:AB718,2,FALSE)</f>
        <v>کامیون کمپرسی</v>
      </c>
      <c r="F718" s="135" t="str">
        <f>VLOOKUP(D718,Z$4:AB718,3,FALSE)</f>
        <v>شرکتی-یحیی زاده</v>
      </c>
      <c r="G718" s="139"/>
      <c r="H718" s="139"/>
      <c r="I718" s="139"/>
      <c r="J718" s="139"/>
      <c r="K718" s="115"/>
    </row>
    <row r="719" spans="2:11" x14ac:dyDescent="0.25">
      <c r="B719" s="4">
        <f t="shared" si="13"/>
        <v>717</v>
      </c>
      <c r="C719" s="133">
        <v>45446</v>
      </c>
      <c r="D719" s="134" t="s">
        <v>96</v>
      </c>
      <c r="E719" s="135" t="str">
        <f>VLOOKUP(D719,Z$4:AB719,2,FALSE)</f>
        <v>کامیون کمپرسی</v>
      </c>
      <c r="F719" s="135" t="str">
        <f>VLOOKUP(D719,Z$4:AB719,3,FALSE)</f>
        <v>شرکتی-نوروز غلامی</v>
      </c>
      <c r="G719" s="139"/>
      <c r="H719" s="139"/>
      <c r="I719" s="139"/>
      <c r="J719" s="139"/>
      <c r="K719" s="115"/>
    </row>
    <row r="720" spans="2:11" x14ac:dyDescent="0.25">
      <c r="B720" s="4">
        <f t="shared" si="13"/>
        <v>718</v>
      </c>
      <c r="C720" s="133">
        <v>45446</v>
      </c>
      <c r="D720" s="134" t="s">
        <v>119</v>
      </c>
      <c r="E720" s="135" t="str">
        <f>VLOOKUP(D720,Z$4:AB720,2,FALSE)</f>
        <v>کامیون کمپرسی</v>
      </c>
      <c r="F720" s="135" t="str">
        <f>VLOOKUP(D720,Z$4:AB720,3,FALSE)</f>
        <v>شرکتی-علیرضا اقلیمی</v>
      </c>
      <c r="G720" s="139"/>
      <c r="H720" s="139"/>
      <c r="I720" s="139"/>
      <c r="J720" s="139"/>
      <c r="K720" s="115"/>
    </row>
    <row r="721" spans="2:11" x14ac:dyDescent="0.25">
      <c r="B721" s="4">
        <f t="shared" si="13"/>
        <v>719</v>
      </c>
      <c r="C721" s="133">
        <v>45446</v>
      </c>
      <c r="D721" s="134" t="s">
        <v>132</v>
      </c>
      <c r="E721" s="135" t="str">
        <f>VLOOKUP(D721,Z$4:AB721,2,FALSE)</f>
        <v>تانکر ابپاش بنز</v>
      </c>
      <c r="F721" s="135" t="str">
        <f>VLOOKUP(D721,Z$4:AB721,3,FALSE)</f>
        <v>شرکتی-بارانی</v>
      </c>
      <c r="G721" s="139"/>
      <c r="H721" s="139"/>
      <c r="I721" s="139"/>
      <c r="J721" s="139"/>
      <c r="K721" s="115"/>
    </row>
    <row r="722" spans="2:11" x14ac:dyDescent="0.25">
      <c r="B722" s="4">
        <f t="shared" si="13"/>
        <v>720</v>
      </c>
      <c r="C722" s="133">
        <v>45446</v>
      </c>
      <c r="D722" s="134" t="s">
        <v>98</v>
      </c>
      <c r="E722" s="135" t="str">
        <f>VLOOKUP(D722,Z$4:AB722,2,FALSE)</f>
        <v>تانکر ابپاش بنز</v>
      </c>
      <c r="F722" s="135" t="str">
        <f>VLOOKUP(D722,Z$4:AB722,3,FALSE)</f>
        <v>شرکتی-میامی</v>
      </c>
      <c r="G722" s="139">
        <v>94</v>
      </c>
      <c r="H722" s="139"/>
      <c r="I722" s="139"/>
      <c r="J722" s="139"/>
      <c r="K722" s="115"/>
    </row>
    <row r="723" spans="2:11" x14ac:dyDescent="0.25">
      <c r="B723" s="4">
        <f t="shared" si="13"/>
        <v>721</v>
      </c>
      <c r="C723" s="133">
        <v>45446</v>
      </c>
      <c r="D723" s="134" t="s">
        <v>116</v>
      </c>
      <c r="E723" s="135" t="str">
        <f>VLOOKUP(D723,Z$4:AB723,2,FALSE)</f>
        <v>تانکر سوخت بنز</v>
      </c>
      <c r="F723" s="135" t="str">
        <f>VLOOKUP(D723,Z$4:AB723,3,FALSE)</f>
        <v>شرکتی-برات زاده- از تاریخ 1 تیرماه</v>
      </c>
      <c r="G723" s="139">
        <v>70</v>
      </c>
      <c r="H723" s="139"/>
      <c r="I723" s="139">
        <v>89360</v>
      </c>
      <c r="J723" s="139">
        <v>91026</v>
      </c>
      <c r="K723" s="115"/>
    </row>
    <row r="724" spans="2:11" x14ac:dyDescent="0.25">
      <c r="B724" s="4">
        <f t="shared" si="13"/>
        <v>722</v>
      </c>
      <c r="C724" s="133">
        <v>45446</v>
      </c>
      <c r="D724" s="134" t="s">
        <v>121</v>
      </c>
      <c r="E724" s="135" t="str">
        <f>VLOOKUP(D724,Z$4:AB724,2,FALSE)</f>
        <v>غلطک</v>
      </c>
      <c r="F724" s="135" t="str">
        <f>VLOOKUP(D724,Z$4:AB724,3,FALSE)</f>
        <v>شرکتی-جمالی</v>
      </c>
      <c r="G724" s="139">
        <v>72</v>
      </c>
      <c r="H724" s="139"/>
      <c r="I724" s="139"/>
      <c r="J724" s="139"/>
      <c r="K724" s="115"/>
    </row>
    <row r="725" spans="2:11" x14ac:dyDescent="0.25">
      <c r="B725" s="4">
        <f t="shared" si="13"/>
        <v>723</v>
      </c>
      <c r="C725" s="133">
        <v>45446</v>
      </c>
      <c r="D725" s="134" t="s">
        <v>109</v>
      </c>
      <c r="E725" s="135" t="str">
        <f>VLOOKUP(D725,Z$4:AB725,2,FALSE)</f>
        <v>غلطک</v>
      </c>
      <c r="F725" s="135" t="str">
        <f>VLOOKUP(D725,Z$4:AB725,3,FALSE)</f>
        <v>شرکتی-دیانتی</v>
      </c>
      <c r="G725" s="139">
        <v>110</v>
      </c>
      <c r="H725" s="139"/>
      <c r="I725" s="139"/>
      <c r="J725" s="139"/>
      <c r="K725" s="115"/>
    </row>
    <row r="726" spans="2:11" x14ac:dyDescent="0.25">
      <c r="B726" s="4">
        <f t="shared" si="13"/>
        <v>724</v>
      </c>
      <c r="C726" s="133">
        <v>45446</v>
      </c>
      <c r="D726" s="134" t="s">
        <v>112</v>
      </c>
      <c r="E726" s="135" t="str">
        <f>VLOOKUP(D726,Z$4:AB726,2,FALSE)</f>
        <v>غلطک</v>
      </c>
      <c r="F726" s="135" t="str">
        <f>VLOOKUP(D726,Z$4:AB726,3,FALSE)</f>
        <v>شرکتی-شیری</v>
      </c>
      <c r="G726" s="139">
        <v>76</v>
      </c>
      <c r="H726" s="139"/>
      <c r="I726" s="139"/>
      <c r="J726" s="139"/>
      <c r="K726" s="115"/>
    </row>
    <row r="727" spans="2:11" x14ac:dyDescent="0.25">
      <c r="B727" s="4">
        <f t="shared" si="13"/>
        <v>725</v>
      </c>
      <c r="C727" s="133">
        <v>45446</v>
      </c>
      <c r="D727" s="134" t="s">
        <v>122</v>
      </c>
      <c r="E727" s="135" t="str">
        <f>VLOOKUP(D727,Z$4:AB727,2,FALSE)</f>
        <v>میکسراتکو</v>
      </c>
      <c r="F727" s="135" t="str">
        <f>VLOOKUP(D727,Z$4:AB727,3,FALSE)</f>
        <v>شرکتی-شاکری</v>
      </c>
      <c r="G727" s="139"/>
      <c r="H727" s="139"/>
      <c r="I727" s="139"/>
      <c r="J727" s="139"/>
      <c r="K727" s="115"/>
    </row>
    <row r="728" spans="2:11" x14ac:dyDescent="0.25">
      <c r="B728" s="4">
        <f t="shared" si="13"/>
        <v>726</v>
      </c>
      <c r="C728" s="133">
        <v>45446</v>
      </c>
      <c r="D728" s="134" t="s">
        <v>124</v>
      </c>
      <c r="E728" s="135" t="str">
        <f>VLOOKUP(D728,Z$4:AB728,2,FALSE)</f>
        <v>میکسر امیکو</v>
      </c>
      <c r="F728" s="135" t="str">
        <f>VLOOKUP(D728,Z$4:AB728,3,FALSE)</f>
        <v>شرکتی-زراعتی</v>
      </c>
      <c r="G728" s="139"/>
      <c r="H728" s="139"/>
      <c r="I728" s="139"/>
      <c r="J728" s="139"/>
      <c r="K728" s="115"/>
    </row>
    <row r="729" spans="2:11" x14ac:dyDescent="0.25">
      <c r="B729" s="4">
        <f t="shared" ref="B729:B792" si="14">ROW()-2</f>
        <v>727</v>
      </c>
      <c r="C729" s="133">
        <v>45446</v>
      </c>
      <c r="D729" s="134" t="s">
        <v>129</v>
      </c>
      <c r="E729" s="135" t="str">
        <f>VLOOKUP(D729,Z$4:AB729,2,FALSE)</f>
        <v>بلدوزر</v>
      </c>
      <c r="F729" s="135" t="str">
        <f>VLOOKUP(D729,Z$4:AB729,3,FALSE)</f>
        <v>شرکتی-رجب زاده</v>
      </c>
      <c r="G729" s="137"/>
      <c r="H729" s="137"/>
      <c r="I729" s="137"/>
      <c r="J729" s="137"/>
      <c r="K729" s="115"/>
    </row>
    <row r="730" spans="2:11" x14ac:dyDescent="0.25">
      <c r="B730" s="4">
        <f t="shared" si="14"/>
        <v>728</v>
      </c>
      <c r="C730" s="133">
        <v>45446</v>
      </c>
      <c r="D730" s="136" t="s">
        <v>160</v>
      </c>
      <c r="E730" s="135" t="str">
        <f>VLOOKUP(D730,Z$4:AB730,2,FALSE)</f>
        <v>بیل مکانیکی</v>
      </c>
      <c r="F730" s="135" t="str">
        <f>VLOOKUP(D730,Z$4:AB730,3,FALSE)</f>
        <v>تکبری</v>
      </c>
      <c r="G730" s="137">
        <v>152</v>
      </c>
      <c r="H730" s="137"/>
      <c r="I730" s="137"/>
      <c r="J730" s="137"/>
      <c r="K730" s="115"/>
    </row>
    <row r="731" spans="2:11" x14ac:dyDescent="0.25">
      <c r="B731" s="4">
        <f t="shared" si="14"/>
        <v>729</v>
      </c>
      <c r="C731" s="133">
        <v>45446</v>
      </c>
      <c r="D731" s="136" t="s">
        <v>146</v>
      </c>
      <c r="E731" s="135" t="str">
        <f>VLOOKUP(D731,Z$4:AB731,2,FALSE)</f>
        <v>بلدوزر D85</v>
      </c>
      <c r="F731" s="135" t="str">
        <f>VLOOKUP(D731,Z$4:AB731,3,FALSE)</f>
        <v>اکبری</v>
      </c>
      <c r="G731" s="137"/>
      <c r="H731" s="137"/>
      <c r="I731" s="137"/>
      <c r="J731" s="137"/>
      <c r="K731" s="115"/>
    </row>
    <row r="732" spans="2:11" x14ac:dyDescent="0.25">
      <c r="B732" s="4">
        <f t="shared" si="14"/>
        <v>730</v>
      </c>
      <c r="C732" s="133">
        <v>45446</v>
      </c>
      <c r="D732" s="136" t="s">
        <v>148</v>
      </c>
      <c r="E732" s="135" t="str">
        <f>VLOOKUP(D732,Z$4:AB732,2,FALSE)</f>
        <v>بلدوزر D85</v>
      </c>
      <c r="F732" s="135" t="str">
        <f>VLOOKUP(D732,Z$4:AB732,3,FALSE)</f>
        <v>اکبری</v>
      </c>
      <c r="G732" s="137"/>
      <c r="H732" s="137"/>
      <c r="I732" s="137"/>
      <c r="J732" s="137"/>
      <c r="K732" s="115"/>
    </row>
    <row r="733" spans="2:11" x14ac:dyDescent="0.25">
      <c r="B733" s="4">
        <f t="shared" si="14"/>
        <v>731</v>
      </c>
      <c r="C733" s="133">
        <v>45446</v>
      </c>
      <c r="D733" s="136" t="s">
        <v>149</v>
      </c>
      <c r="E733" s="135" t="str">
        <f>VLOOKUP(D733,Z$4:AB733,2,FALSE)</f>
        <v>بلدوزر کاترپیلار D8</v>
      </c>
      <c r="F733" s="135" t="str">
        <f>VLOOKUP(D733,Z$4:AB733,3,FALSE)</f>
        <v>حسن پور</v>
      </c>
      <c r="G733" s="137">
        <v>411</v>
      </c>
      <c r="H733" s="137"/>
      <c r="I733" s="137"/>
      <c r="J733" s="137"/>
      <c r="K733" s="115"/>
    </row>
    <row r="734" spans="2:11" x14ac:dyDescent="0.25">
      <c r="B734" s="4">
        <f t="shared" si="14"/>
        <v>732</v>
      </c>
      <c r="C734" s="133">
        <v>45446</v>
      </c>
      <c r="D734" s="136" t="s">
        <v>164</v>
      </c>
      <c r="E734" s="135" t="str">
        <f>VLOOKUP(D734,Z$4:AB734,2,FALSE)</f>
        <v>بیل مکانیکی</v>
      </c>
      <c r="F734" s="135" t="str">
        <f>VLOOKUP(D734,Z$4:AB734,3,FALSE)</f>
        <v>رضاپور</v>
      </c>
      <c r="G734" s="137"/>
      <c r="H734" s="137"/>
      <c r="I734" s="137"/>
      <c r="J734" s="137"/>
      <c r="K734" s="115"/>
    </row>
    <row r="735" spans="2:11" x14ac:dyDescent="0.25">
      <c r="B735" s="4">
        <f t="shared" si="14"/>
        <v>733</v>
      </c>
      <c r="C735" s="133">
        <v>45446</v>
      </c>
      <c r="D735" s="136" t="s">
        <v>162</v>
      </c>
      <c r="E735" s="135" t="str">
        <f>VLOOKUP(D735,Z$4:AB735,2,FALSE)</f>
        <v>تانکر آب</v>
      </c>
      <c r="F735" s="135" t="str">
        <f>VLOOKUP(D735,Z$4:AB735,3,FALSE)</f>
        <v>رضاپور</v>
      </c>
      <c r="G735" s="137"/>
      <c r="H735" s="137"/>
      <c r="I735" s="137"/>
      <c r="J735" s="137"/>
      <c r="K735" s="115"/>
    </row>
    <row r="736" spans="2:11" x14ac:dyDescent="0.25">
      <c r="B736" s="4">
        <f t="shared" si="14"/>
        <v>734</v>
      </c>
      <c r="C736" s="133">
        <v>45446</v>
      </c>
      <c r="D736" s="136" t="s">
        <v>151</v>
      </c>
      <c r="E736" s="135" t="str">
        <f>VLOOKUP(D736,Z$4:AB736,2,FALSE)</f>
        <v>لودر ZL50</v>
      </c>
      <c r="F736" s="135" t="str">
        <f>VLOOKUP(D736,Z$4:AB736,3,FALSE)</f>
        <v>میرزایی</v>
      </c>
      <c r="G736" s="137"/>
      <c r="H736" s="137"/>
      <c r="I736" s="137"/>
      <c r="J736" s="137"/>
      <c r="K736" s="115"/>
    </row>
    <row r="737" spans="2:11" x14ac:dyDescent="0.25">
      <c r="B737" s="4">
        <f t="shared" si="14"/>
        <v>735</v>
      </c>
      <c r="C737" s="133">
        <v>45446</v>
      </c>
      <c r="D737" s="136" t="s">
        <v>152</v>
      </c>
      <c r="E737" s="135" t="str">
        <f>VLOOKUP(D737,Z$4:AB737,2,FALSE)</f>
        <v>کامیون کمپرسی</v>
      </c>
      <c r="F737" s="135" t="str">
        <f>VLOOKUP(D737,Z$4:AB737,3,FALSE)</f>
        <v>میرزایی</v>
      </c>
      <c r="G737" s="137"/>
      <c r="H737" s="137"/>
      <c r="I737" s="137"/>
      <c r="J737" s="137"/>
      <c r="K737" s="115"/>
    </row>
    <row r="738" spans="2:11" x14ac:dyDescent="0.25">
      <c r="B738" s="4">
        <f t="shared" si="14"/>
        <v>736</v>
      </c>
      <c r="C738" s="133">
        <v>45446</v>
      </c>
      <c r="D738" s="136" t="s">
        <v>154</v>
      </c>
      <c r="E738" s="135" t="str">
        <f>VLOOKUP(D738,Z$4:AB738,2,FALSE)</f>
        <v>کامیون کمپرسی</v>
      </c>
      <c r="F738" s="135" t="str">
        <f>VLOOKUP(D738,Z$4:AB738,3,FALSE)</f>
        <v>میرزایی</v>
      </c>
      <c r="G738" s="137"/>
      <c r="H738" s="137"/>
      <c r="I738" s="137"/>
      <c r="J738" s="137"/>
      <c r="K738" s="115"/>
    </row>
    <row r="739" spans="2:11" x14ac:dyDescent="0.25">
      <c r="B739" s="4">
        <f t="shared" si="14"/>
        <v>737</v>
      </c>
      <c r="C739" s="133">
        <v>45446</v>
      </c>
      <c r="D739" s="136" t="s">
        <v>154</v>
      </c>
      <c r="E739" s="135" t="str">
        <f>VLOOKUP(D739,Z$4:AB739,2,FALSE)</f>
        <v>کامیون کمپرسی</v>
      </c>
      <c r="F739" s="135" t="str">
        <f>VLOOKUP(D739,Z$4:AB739,3,FALSE)</f>
        <v>میرزایی</v>
      </c>
      <c r="G739" s="137"/>
      <c r="H739" s="137"/>
      <c r="I739" s="137"/>
      <c r="J739" s="137"/>
      <c r="K739" s="115"/>
    </row>
    <row r="740" spans="2:11" x14ac:dyDescent="0.25">
      <c r="B740" s="4">
        <f t="shared" si="14"/>
        <v>738</v>
      </c>
      <c r="C740" s="133">
        <v>45446</v>
      </c>
      <c r="D740" s="136" t="s">
        <v>139</v>
      </c>
      <c r="E740" s="135" t="str">
        <f>VLOOKUP(D740,Z$4:AB740,2,FALSE)</f>
        <v>بیل مکانیکی</v>
      </c>
      <c r="F740" s="135" t="str">
        <f>VLOOKUP(D740,Z$4:AB740,3,FALSE)</f>
        <v>انصاری</v>
      </c>
      <c r="G740" s="137">
        <v>287</v>
      </c>
      <c r="H740" s="137"/>
      <c r="I740" s="137"/>
      <c r="J740" s="137"/>
      <c r="K740" s="115"/>
    </row>
    <row r="741" spans="2:11" x14ac:dyDescent="0.25">
      <c r="B741" s="4">
        <f t="shared" si="14"/>
        <v>739</v>
      </c>
      <c r="C741" s="133">
        <v>45446</v>
      </c>
      <c r="D741" s="136" t="s">
        <v>143</v>
      </c>
      <c r="E741" s="135" t="str">
        <f>VLOOKUP(D741,Z$4:AB741,2,FALSE)</f>
        <v>کامیون کمپرسی</v>
      </c>
      <c r="F741" s="135" t="str">
        <f>VLOOKUP(D741,Z$4:AB741,3,FALSE)</f>
        <v>انصاری</v>
      </c>
      <c r="G741" s="137"/>
      <c r="H741" s="137"/>
      <c r="I741" s="137"/>
      <c r="J741" s="137"/>
      <c r="K741" s="115"/>
    </row>
    <row r="742" spans="2:11" x14ac:dyDescent="0.25">
      <c r="B742" s="4">
        <f t="shared" si="14"/>
        <v>740</v>
      </c>
      <c r="C742" s="133">
        <v>45446</v>
      </c>
      <c r="D742" s="136" t="s">
        <v>144</v>
      </c>
      <c r="E742" s="135" t="str">
        <f>VLOOKUP(D742,Z$4:AB742,2,FALSE)</f>
        <v>کامیون کمپرسی</v>
      </c>
      <c r="F742" s="135" t="str">
        <f>VLOOKUP(D742,Z$4:AB742,3,FALSE)</f>
        <v>انصاری</v>
      </c>
      <c r="G742" s="137">
        <v>57</v>
      </c>
      <c r="H742" s="137"/>
      <c r="I742" s="137"/>
      <c r="J742" s="137"/>
      <c r="K742" s="115"/>
    </row>
    <row r="743" spans="2:11" x14ac:dyDescent="0.25">
      <c r="B743" s="4">
        <f t="shared" si="14"/>
        <v>741</v>
      </c>
      <c r="C743" s="133">
        <v>45446</v>
      </c>
      <c r="D743" s="136" t="s">
        <v>145</v>
      </c>
      <c r="E743" s="135" t="str">
        <f>VLOOKUP(D743,Z$4:AB743,2,FALSE)</f>
        <v>کامیون کمپرسی</v>
      </c>
      <c r="F743" s="135" t="str">
        <f>VLOOKUP(D743,Z$4:AB743,3,FALSE)</f>
        <v>انصاری</v>
      </c>
      <c r="G743" s="137">
        <v>241</v>
      </c>
      <c r="H743" s="137"/>
      <c r="I743" s="137"/>
      <c r="J743" s="137"/>
      <c r="K743" s="115"/>
    </row>
    <row r="744" spans="2:11" x14ac:dyDescent="0.25">
      <c r="B744" s="4">
        <f t="shared" si="14"/>
        <v>742</v>
      </c>
      <c r="C744" s="133">
        <v>45446</v>
      </c>
      <c r="D744" s="136" t="s">
        <v>157</v>
      </c>
      <c r="E744" s="135" t="str">
        <f>VLOOKUP(D744,Z$4:AB744,2,FALSE)</f>
        <v>لودر</v>
      </c>
      <c r="F744" s="135" t="str">
        <f>VLOOKUP(D744,Z$4:AB744,3,FALSE)</f>
        <v>صداقت</v>
      </c>
      <c r="G744" s="137"/>
      <c r="H744" s="137"/>
      <c r="I744" s="137"/>
      <c r="J744" s="137"/>
      <c r="K744" s="115"/>
    </row>
    <row r="745" spans="2:11" x14ac:dyDescent="0.25">
      <c r="B745" s="4">
        <f t="shared" si="14"/>
        <v>743</v>
      </c>
      <c r="C745" s="133">
        <v>45446</v>
      </c>
      <c r="D745" s="134" t="s">
        <v>158</v>
      </c>
      <c r="E745" s="135" t="str">
        <f>VLOOKUP(D745,Z$4:AB745,2,FALSE)</f>
        <v>کامیون کمپرسی</v>
      </c>
      <c r="F745" s="135" t="str">
        <f>VLOOKUP(D745,Z$4:AB745,3,FALSE)</f>
        <v>صداقت</v>
      </c>
      <c r="G745" s="137"/>
      <c r="H745" s="137"/>
      <c r="I745" s="137"/>
      <c r="J745" s="137"/>
      <c r="K745" s="115"/>
    </row>
    <row r="746" spans="2:11" x14ac:dyDescent="0.25">
      <c r="B746" s="4">
        <f t="shared" si="14"/>
        <v>744</v>
      </c>
      <c r="C746" s="133">
        <v>45446</v>
      </c>
      <c r="D746" s="134" t="s">
        <v>181</v>
      </c>
      <c r="E746" s="135" t="str">
        <f>VLOOKUP(D746,Z$4:AB746,2,FALSE)</f>
        <v>تانکر آب</v>
      </c>
      <c r="F746" s="135" t="str">
        <f>VLOOKUP(D746,Z$4:AB746,3,FALSE)</f>
        <v>گلپایگانی</v>
      </c>
      <c r="G746" s="137">
        <v>46</v>
      </c>
      <c r="H746" s="137"/>
      <c r="I746" s="137"/>
      <c r="J746" s="137"/>
      <c r="K746" s="115"/>
    </row>
    <row r="747" spans="2:11" x14ac:dyDescent="0.25">
      <c r="B747" s="4">
        <f t="shared" si="14"/>
        <v>745</v>
      </c>
      <c r="C747" s="133">
        <v>45446</v>
      </c>
      <c r="D747" s="134" t="s">
        <v>166</v>
      </c>
      <c r="E747" s="135" t="str">
        <f>VLOOKUP(D747,Z$4:AB747,2,FALSE)</f>
        <v>گریدر 14G</v>
      </c>
      <c r="F747" s="135" t="str">
        <f>VLOOKUP(D747,Z$4:AB747,3,FALSE)</f>
        <v>محمد پور</v>
      </c>
      <c r="G747" s="137"/>
      <c r="H747" s="137"/>
      <c r="I747" s="137"/>
      <c r="J747" s="137"/>
      <c r="K747" s="115"/>
    </row>
    <row r="748" spans="2:11" x14ac:dyDescent="0.25">
      <c r="B748" s="4">
        <f t="shared" si="14"/>
        <v>746</v>
      </c>
      <c r="C748" s="133">
        <v>45446</v>
      </c>
      <c r="D748" s="134" t="s">
        <v>170</v>
      </c>
      <c r="E748" s="135" t="str">
        <f>VLOOKUP(D748,Z$4:AB748,2,FALSE)</f>
        <v>غلطک کششی</v>
      </c>
      <c r="F748" s="135" t="str">
        <f>VLOOKUP(D748,Z$4:AB748,3,FALSE)</f>
        <v>محمد پور</v>
      </c>
      <c r="G748" s="139">
        <v>71</v>
      </c>
      <c r="H748" s="139"/>
      <c r="I748" s="137"/>
      <c r="J748" s="137"/>
      <c r="K748" s="115"/>
    </row>
    <row r="749" spans="2:11" x14ac:dyDescent="0.25">
      <c r="B749" s="4">
        <f t="shared" si="14"/>
        <v>747</v>
      </c>
      <c r="C749" s="133">
        <v>45446</v>
      </c>
      <c r="D749" s="134" t="s">
        <v>173</v>
      </c>
      <c r="E749" s="135" t="str">
        <f>VLOOKUP(D749,Z$4:AB749,2,FALSE)</f>
        <v>غلطک کششی</v>
      </c>
      <c r="F749" s="135" t="str">
        <f>VLOOKUP(D749,Z$4:AB749,3,FALSE)</f>
        <v>محمد پور</v>
      </c>
      <c r="G749" s="139"/>
      <c r="H749" s="139"/>
      <c r="I749" s="140"/>
      <c r="J749" s="140"/>
      <c r="K749" s="115"/>
    </row>
    <row r="750" spans="2:11" x14ac:dyDescent="0.25">
      <c r="B750" s="4">
        <f t="shared" si="14"/>
        <v>748</v>
      </c>
      <c r="C750" s="141">
        <v>45446</v>
      </c>
      <c r="D750" s="142" t="s">
        <v>184</v>
      </c>
      <c r="E750" s="143" t="str">
        <f>VLOOKUP(D750,Z$4:AB750,2,FALSE)</f>
        <v>تانکر اداره سوخت</v>
      </c>
      <c r="F750" s="143" t="str">
        <f>VLOOKUP(D750,Z$4:AB750,3,FALSE)</f>
        <v>هیزمی</v>
      </c>
      <c r="G750" s="144"/>
      <c r="H750" s="144">
        <v>19000</v>
      </c>
      <c r="I750" s="145"/>
      <c r="J750" s="145"/>
      <c r="K750" s="115"/>
    </row>
    <row r="751" spans="2:11" x14ac:dyDescent="0.25">
      <c r="B751" s="4">
        <f t="shared" si="14"/>
        <v>749</v>
      </c>
      <c r="C751" s="133">
        <v>45447</v>
      </c>
      <c r="D751" s="134" t="s">
        <v>90</v>
      </c>
      <c r="E751" s="135" t="str">
        <f>VLOOKUP(D751,Z$4:AB751,2,FALSE)</f>
        <v>گریدر  ۱۶g</v>
      </c>
      <c r="F751" s="135" t="str">
        <f>VLOOKUP(D751,Z$4:AB751,3,FALSE)</f>
        <v>شرکتی-یگانه</v>
      </c>
      <c r="G751" s="139">
        <v>157</v>
      </c>
      <c r="H751" s="139"/>
      <c r="I751" s="140"/>
      <c r="J751" s="140"/>
      <c r="K751" s="115"/>
    </row>
    <row r="752" spans="2:11" x14ac:dyDescent="0.25">
      <c r="B752" s="4">
        <f t="shared" si="14"/>
        <v>750</v>
      </c>
      <c r="C752" s="133">
        <v>45447</v>
      </c>
      <c r="D752" s="134" t="s">
        <v>93</v>
      </c>
      <c r="E752" s="135" t="str">
        <f>VLOOKUP(D752,Z$4:AB752,2,FALSE)</f>
        <v>کامیون کمپرسی</v>
      </c>
      <c r="F752" s="135" t="str">
        <f>VLOOKUP(D752,Z$4:AB752,3,FALSE)</f>
        <v>شرکتی-یحیی زاده</v>
      </c>
      <c r="G752" s="139">
        <v>130</v>
      </c>
      <c r="H752" s="139"/>
      <c r="I752" s="140"/>
      <c r="J752" s="140"/>
      <c r="K752" s="115"/>
    </row>
    <row r="753" spans="2:11" x14ac:dyDescent="0.25">
      <c r="B753" s="4">
        <f t="shared" si="14"/>
        <v>751</v>
      </c>
      <c r="C753" s="133">
        <v>45447</v>
      </c>
      <c r="D753" s="134" t="s">
        <v>96</v>
      </c>
      <c r="E753" s="135" t="str">
        <f>VLOOKUP(D753,Z$4:AB753,2,FALSE)</f>
        <v>کامیون کمپرسی</v>
      </c>
      <c r="F753" s="135" t="str">
        <f>VLOOKUP(D753,Z$4:AB753,3,FALSE)</f>
        <v>شرکتی-نوروز غلامی</v>
      </c>
      <c r="G753" s="139">
        <v>0</v>
      </c>
      <c r="H753" s="139"/>
      <c r="I753" s="140"/>
      <c r="J753" s="140"/>
      <c r="K753" s="115"/>
    </row>
    <row r="754" spans="2:11" x14ac:dyDescent="0.25">
      <c r="B754" s="4">
        <f t="shared" si="14"/>
        <v>752</v>
      </c>
      <c r="C754" s="133">
        <v>45447</v>
      </c>
      <c r="D754" s="134" t="s">
        <v>119</v>
      </c>
      <c r="E754" s="135" t="str">
        <f>VLOOKUP(D754,Z$4:AB754,2,FALSE)</f>
        <v>کامیون کمپرسی</v>
      </c>
      <c r="F754" s="135" t="str">
        <f>VLOOKUP(D754,Z$4:AB754,3,FALSE)</f>
        <v>شرکتی-علیرضا اقلیمی</v>
      </c>
      <c r="G754" s="139">
        <v>170</v>
      </c>
      <c r="H754" s="139"/>
      <c r="I754" s="140"/>
      <c r="J754" s="140"/>
      <c r="K754" s="115"/>
    </row>
    <row r="755" spans="2:11" x14ac:dyDescent="0.25">
      <c r="B755" s="4">
        <f t="shared" si="14"/>
        <v>753</v>
      </c>
      <c r="C755" s="133">
        <v>45447</v>
      </c>
      <c r="D755" s="134" t="s">
        <v>132</v>
      </c>
      <c r="E755" s="135" t="str">
        <f>VLOOKUP(D755,Z$4:AB755,2,FALSE)</f>
        <v>تانکر ابپاش بنز</v>
      </c>
      <c r="F755" s="135" t="str">
        <f>VLOOKUP(D755,Z$4:AB755,3,FALSE)</f>
        <v>شرکتی-بارانی</v>
      </c>
      <c r="G755" s="139">
        <v>0</v>
      </c>
      <c r="H755" s="139"/>
      <c r="I755" s="140"/>
      <c r="J755" s="140"/>
      <c r="K755" s="115"/>
    </row>
    <row r="756" spans="2:11" x14ac:dyDescent="0.25">
      <c r="B756" s="4">
        <f t="shared" si="14"/>
        <v>754</v>
      </c>
      <c r="C756" s="133">
        <v>45447</v>
      </c>
      <c r="D756" s="134" t="s">
        <v>98</v>
      </c>
      <c r="E756" s="135" t="str">
        <f>VLOOKUP(D756,Z$4:AB756,2,FALSE)</f>
        <v>تانکر ابپاش بنز</v>
      </c>
      <c r="F756" s="135" t="str">
        <f>VLOOKUP(D756,Z$4:AB756,3,FALSE)</f>
        <v>شرکتی-میامی</v>
      </c>
      <c r="G756" s="139">
        <v>58</v>
      </c>
      <c r="H756" s="139"/>
      <c r="I756" s="140"/>
      <c r="J756" s="140"/>
      <c r="K756" s="115"/>
    </row>
    <row r="757" spans="2:11" x14ac:dyDescent="0.25">
      <c r="B757" s="4">
        <f t="shared" si="14"/>
        <v>755</v>
      </c>
      <c r="C757" s="133">
        <v>45447</v>
      </c>
      <c r="D757" s="134" t="s">
        <v>116</v>
      </c>
      <c r="E757" s="135" t="str">
        <f>VLOOKUP(D757,Z$4:AB757,2,FALSE)</f>
        <v>تانکر سوخت بنز</v>
      </c>
      <c r="F757" s="135" t="str">
        <f>VLOOKUP(D757,Z$4:AB757,3,FALSE)</f>
        <v>شرکتی-برات زاده- از تاریخ 1 تیرماه</v>
      </c>
      <c r="G757" s="139">
        <v>0</v>
      </c>
      <c r="H757" s="139"/>
      <c r="I757" s="140">
        <v>91026</v>
      </c>
      <c r="J757" s="140">
        <v>93539</v>
      </c>
      <c r="K757" s="115"/>
    </row>
    <row r="758" spans="2:11" x14ac:dyDescent="0.25">
      <c r="B758" s="4">
        <f t="shared" si="14"/>
        <v>756</v>
      </c>
      <c r="C758" s="133">
        <v>45447</v>
      </c>
      <c r="D758" s="134" t="s">
        <v>121</v>
      </c>
      <c r="E758" s="135" t="str">
        <f>VLOOKUP(D758,Z$4:AB758,2,FALSE)</f>
        <v>غلطک</v>
      </c>
      <c r="F758" s="135" t="str">
        <f>VLOOKUP(D758,Z$4:AB758,3,FALSE)</f>
        <v>شرکتی-جمالی</v>
      </c>
      <c r="G758" s="139">
        <v>0</v>
      </c>
      <c r="H758" s="139"/>
      <c r="I758" s="140"/>
      <c r="J758" s="140"/>
      <c r="K758" s="115"/>
    </row>
    <row r="759" spans="2:11" x14ac:dyDescent="0.25">
      <c r="B759" s="4">
        <f t="shared" si="14"/>
        <v>757</v>
      </c>
      <c r="C759" s="133">
        <v>45447</v>
      </c>
      <c r="D759" s="134" t="s">
        <v>109</v>
      </c>
      <c r="E759" s="135" t="str">
        <f>VLOOKUP(D759,Z$4:AB759,2,FALSE)</f>
        <v>غلطک</v>
      </c>
      <c r="F759" s="135" t="str">
        <f>VLOOKUP(D759,Z$4:AB759,3,FALSE)</f>
        <v>شرکتی-دیانتی</v>
      </c>
      <c r="G759" s="139">
        <v>0</v>
      </c>
      <c r="H759" s="139"/>
      <c r="I759" s="140"/>
      <c r="J759" s="140"/>
      <c r="K759" s="115"/>
    </row>
    <row r="760" spans="2:11" x14ac:dyDescent="0.25">
      <c r="B760" s="4">
        <f t="shared" si="14"/>
        <v>758</v>
      </c>
      <c r="C760" s="133">
        <v>45447</v>
      </c>
      <c r="D760" s="134" t="s">
        <v>112</v>
      </c>
      <c r="E760" s="135" t="str">
        <f>VLOOKUP(D760,Z$4:AB760,2,FALSE)</f>
        <v>غلطک</v>
      </c>
      <c r="F760" s="135" t="str">
        <f>VLOOKUP(D760,Z$4:AB760,3,FALSE)</f>
        <v>شرکتی-شیری</v>
      </c>
      <c r="G760" s="139">
        <v>0</v>
      </c>
      <c r="H760" s="139"/>
      <c r="I760" s="140"/>
      <c r="J760" s="140"/>
      <c r="K760" s="115"/>
    </row>
    <row r="761" spans="2:11" x14ac:dyDescent="0.25">
      <c r="B761" s="4">
        <f t="shared" si="14"/>
        <v>759</v>
      </c>
      <c r="C761" s="133">
        <v>45447</v>
      </c>
      <c r="D761" s="134" t="s">
        <v>122</v>
      </c>
      <c r="E761" s="135" t="str">
        <f>VLOOKUP(D761,Z$4:AB761,2,FALSE)</f>
        <v>میکسراتکو</v>
      </c>
      <c r="F761" s="135" t="str">
        <f>VLOOKUP(D761,Z$4:AB761,3,FALSE)</f>
        <v>شرکتی-شاکری</v>
      </c>
      <c r="G761" s="139">
        <v>0</v>
      </c>
      <c r="H761" s="139"/>
      <c r="I761" s="140"/>
      <c r="J761" s="140"/>
      <c r="K761" s="115"/>
    </row>
    <row r="762" spans="2:11" x14ac:dyDescent="0.25">
      <c r="B762" s="4">
        <f t="shared" si="14"/>
        <v>760</v>
      </c>
      <c r="C762" s="133">
        <v>45447</v>
      </c>
      <c r="D762" s="134" t="s">
        <v>124</v>
      </c>
      <c r="E762" s="135" t="str">
        <f>VLOOKUP(D762,Z$4:AB762,2,FALSE)</f>
        <v>میکسر امیکو</v>
      </c>
      <c r="F762" s="135" t="str">
        <f>VLOOKUP(D762,Z$4:AB762,3,FALSE)</f>
        <v>شرکتی-زراعتی</v>
      </c>
      <c r="G762" s="139">
        <v>0</v>
      </c>
      <c r="H762" s="139"/>
      <c r="I762" s="140"/>
      <c r="J762" s="140"/>
      <c r="K762" s="115"/>
    </row>
    <row r="763" spans="2:11" x14ac:dyDescent="0.25">
      <c r="B763" s="4">
        <f t="shared" si="14"/>
        <v>761</v>
      </c>
      <c r="C763" s="133">
        <v>45447</v>
      </c>
      <c r="D763" s="134" t="s">
        <v>129</v>
      </c>
      <c r="E763" s="135" t="str">
        <f>VLOOKUP(D763,Z$4:AB763,2,FALSE)</f>
        <v>بلدوزر</v>
      </c>
      <c r="F763" s="135" t="str">
        <f>VLOOKUP(D763,Z$4:AB763,3,FALSE)</f>
        <v>شرکتی-رجب زاده</v>
      </c>
      <c r="G763" s="139">
        <v>303</v>
      </c>
      <c r="H763" s="139"/>
      <c r="I763" s="140"/>
      <c r="J763" s="140"/>
      <c r="K763" s="115"/>
    </row>
    <row r="764" spans="2:11" x14ac:dyDescent="0.25">
      <c r="B764" s="4">
        <f t="shared" si="14"/>
        <v>762</v>
      </c>
      <c r="C764" s="133">
        <v>45447</v>
      </c>
      <c r="D764" s="134" t="s">
        <v>160</v>
      </c>
      <c r="E764" s="135" t="str">
        <f>VLOOKUP(D764,Z$4:AB764,2,FALSE)</f>
        <v>بیل مکانیکی</v>
      </c>
      <c r="F764" s="135" t="str">
        <f>VLOOKUP(D764,Z$4:AB764,3,FALSE)</f>
        <v>تکبری</v>
      </c>
      <c r="G764" s="139">
        <v>0</v>
      </c>
      <c r="H764" s="139"/>
      <c r="I764" s="140"/>
      <c r="J764" s="140"/>
      <c r="K764" s="115"/>
    </row>
    <row r="765" spans="2:11" x14ac:dyDescent="0.25">
      <c r="B765" s="4">
        <f t="shared" si="14"/>
        <v>763</v>
      </c>
      <c r="C765" s="133">
        <v>45447</v>
      </c>
      <c r="D765" s="134" t="s">
        <v>146</v>
      </c>
      <c r="E765" s="135" t="str">
        <f>VLOOKUP(D765,Z$4:AB765,2,FALSE)</f>
        <v>بلدوزر D85</v>
      </c>
      <c r="F765" s="135" t="str">
        <f>VLOOKUP(D765,Z$4:AB765,3,FALSE)</f>
        <v>اکبری</v>
      </c>
      <c r="G765" s="139">
        <v>135</v>
      </c>
      <c r="H765" s="139"/>
      <c r="I765" s="140"/>
      <c r="J765" s="140"/>
      <c r="K765" s="115"/>
    </row>
    <row r="766" spans="2:11" x14ac:dyDescent="0.25">
      <c r="B766" s="4">
        <f t="shared" si="14"/>
        <v>764</v>
      </c>
      <c r="C766" s="133">
        <v>45447</v>
      </c>
      <c r="D766" s="134" t="s">
        <v>148</v>
      </c>
      <c r="E766" s="135" t="str">
        <f>VLOOKUP(D766,Z$4:AB766,2,FALSE)</f>
        <v>بلدوزر D85</v>
      </c>
      <c r="F766" s="135" t="str">
        <f>VLOOKUP(D766,Z$4:AB766,3,FALSE)</f>
        <v>اکبری</v>
      </c>
      <c r="G766" s="139">
        <v>169</v>
      </c>
      <c r="H766" s="139"/>
      <c r="I766" s="140"/>
      <c r="J766" s="140"/>
      <c r="K766" s="115"/>
    </row>
    <row r="767" spans="2:11" x14ac:dyDescent="0.25">
      <c r="B767" s="4">
        <f t="shared" si="14"/>
        <v>765</v>
      </c>
      <c r="C767" s="133">
        <v>45447</v>
      </c>
      <c r="D767" s="134" t="s">
        <v>149</v>
      </c>
      <c r="E767" s="135" t="str">
        <f>VLOOKUP(D767,Z$4:AB767,2,FALSE)</f>
        <v>بلدوزر کاترپیلار D8</v>
      </c>
      <c r="F767" s="135" t="str">
        <f>VLOOKUP(D767,Z$4:AB767,3,FALSE)</f>
        <v>حسن پور</v>
      </c>
      <c r="G767" s="139">
        <v>0</v>
      </c>
      <c r="H767" s="139"/>
      <c r="I767" s="140"/>
      <c r="J767" s="140"/>
      <c r="K767" s="115"/>
    </row>
    <row r="768" spans="2:11" x14ac:dyDescent="0.25">
      <c r="B768" s="4">
        <f t="shared" si="14"/>
        <v>766</v>
      </c>
      <c r="C768" s="133">
        <v>45447</v>
      </c>
      <c r="D768" s="134" t="s">
        <v>164</v>
      </c>
      <c r="E768" s="135" t="str">
        <f>VLOOKUP(D768,Z$4:AB768,2,FALSE)</f>
        <v>بیل مکانیکی</v>
      </c>
      <c r="F768" s="135" t="str">
        <f>VLOOKUP(D768,Z$4:AB768,3,FALSE)</f>
        <v>رضاپور</v>
      </c>
      <c r="G768" s="139">
        <v>157</v>
      </c>
      <c r="H768" s="139"/>
      <c r="I768" s="140"/>
      <c r="J768" s="140"/>
      <c r="K768" s="115"/>
    </row>
    <row r="769" spans="2:11" x14ac:dyDescent="0.25">
      <c r="B769" s="4">
        <f t="shared" si="14"/>
        <v>767</v>
      </c>
      <c r="C769" s="133">
        <v>45447</v>
      </c>
      <c r="D769" s="134" t="s">
        <v>162</v>
      </c>
      <c r="E769" s="135" t="str">
        <f>VLOOKUP(D769,Z$4:AB769,2,FALSE)</f>
        <v>تانکر آب</v>
      </c>
      <c r="F769" s="135" t="str">
        <f>VLOOKUP(D769,Z$4:AB769,3,FALSE)</f>
        <v>رضاپور</v>
      </c>
      <c r="G769" s="139">
        <v>0</v>
      </c>
      <c r="H769" s="139"/>
      <c r="I769" s="140"/>
      <c r="J769" s="140"/>
      <c r="K769" s="115"/>
    </row>
    <row r="770" spans="2:11" x14ac:dyDescent="0.25">
      <c r="B770" s="4">
        <f t="shared" si="14"/>
        <v>768</v>
      </c>
      <c r="C770" s="133">
        <v>45447</v>
      </c>
      <c r="D770" s="134" t="s">
        <v>151</v>
      </c>
      <c r="E770" s="135" t="str">
        <f>VLOOKUP(D770,Z$4:AB770,2,FALSE)</f>
        <v>لودر ZL50</v>
      </c>
      <c r="F770" s="135" t="str">
        <f>VLOOKUP(D770,Z$4:AB770,3,FALSE)</f>
        <v>میرزایی</v>
      </c>
      <c r="G770" s="139">
        <v>124</v>
      </c>
      <c r="H770" s="139"/>
      <c r="I770" s="140"/>
      <c r="J770" s="140"/>
      <c r="K770" s="115"/>
    </row>
    <row r="771" spans="2:11" x14ac:dyDescent="0.25">
      <c r="B771" s="4">
        <f t="shared" si="14"/>
        <v>769</v>
      </c>
      <c r="C771" s="133">
        <v>45447</v>
      </c>
      <c r="D771" s="134" t="s">
        <v>152</v>
      </c>
      <c r="E771" s="135" t="str">
        <f>VLOOKUP(D771,Z$4:AB771,2,FALSE)</f>
        <v>کامیون کمپرسی</v>
      </c>
      <c r="F771" s="135" t="str">
        <f>VLOOKUP(D771,Z$4:AB771,3,FALSE)</f>
        <v>میرزایی</v>
      </c>
      <c r="G771" s="139">
        <v>105</v>
      </c>
      <c r="H771" s="139"/>
      <c r="I771" s="140"/>
      <c r="J771" s="140"/>
      <c r="K771" s="115"/>
    </row>
    <row r="772" spans="2:11" x14ac:dyDescent="0.25">
      <c r="B772" s="4">
        <f t="shared" si="14"/>
        <v>770</v>
      </c>
      <c r="C772" s="133">
        <v>45447</v>
      </c>
      <c r="D772" s="134" t="s">
        <v>154</v>
      </c>
      <c r="E772" s="135" t="str">
        <f>VLOOKUP(D772,Z$4:AB772,2,FALSE)</f>
        <v>کامیون کمپرسی</v>
      </c>
      <c r="F772" s="135" t="str">
        <f>VLOOKUP(D772,Z$4:AB772,3,FALSE)</f>
        <v>میرزایی</v>
      </c>
      <c r="G772" s="139">
        <v>102</v>
      </c>
      <c r="H772" s="139"/>
      <c r="I772" s="140"/>
      <c r="J772" s="140"/>
      <c r="K772" s="115"/>
    </row>
    <row r="773" spans="2:11" x14ac:dyDescent="0.25">
      <c r="B773" s="4">
        <f t="shared" si="14"/>
        <v>771</v>
      </c>
      <c r="C773" s="133">
        <v>45447</v>
      </c>
      <c r="D773" s="134" t="s">
        <v>139</v>
      </c>
      <c r="E773" s="135" t="str">
        <f>VLOOKUP(D773,Z$4:AB773,2,FALSE)</f>
        <v>بیل مکانیکی</v>
      </c>
      <c r="F773" s="135" t="str">
        <f>VLOOKUP(D773,Z$4:AB773,3,FALSE)</f>
        <v>انصاری</v>
      </c>
      <c r="G773" s="139">
        <v>272</v>
      </c>
      <c r="H773" s="139"/>
      <c r="I773" s="140"/>
      <c r="J773" s="140"/>
      <c r="K773" s="115"/>
    </row>
    <row r="774" spans="2:11" x14ac:dyDescent="0.25">
      <c r="B774" s="4">
        <f t="shared" si="14"/>
        <v>772</v>
      </c>
      <c r="C774" s="133">
        <v>45447</v>
      </c>
      <c r="D774" s="134" t="s">
        <v>143</v>
      </c>
      <c r="E774" s="135" t="str">
        <f>VLOOKUP(D774,Z$4:AB774,2,FALSE)</f>
        <v>کامیون کمپرسی</v>
      </c>
      <c r="F774" s="135" t="str">
        <f>VLOOKUP(D774,Z$4:AB774,3,FALSE)</f>
        <v>انصاری</v>
      </c>
      <c r="G774" s="139">
        <v>0</v>
      </c>
      <c r="H774" s="139"/>
      <c r="I774" s="140"/>
      <c r="J774" s="140"/>
      <c r="K774" s="115"/>
    </row>
    <row r="775" spans="2:11" x14ac:dyDescent="0.25">
      <c r="B775" s="4">
        <f t="shared" si="14"/>
        <v>773</v>
      </c>
      <c r="C775" s="133">
        <v>45447</v>
      </c>
      <c r="D775" s="134" t="s">
        <v>144</v>
      </c>
      <c r="E775" s="135" t="str">
        <f>VLOOKUP(D775,Z$4:AB775,2,FALSE)</f>
        <v>کامیون کمپرسی</v>
      </c>
      <c r="F775" s="135" t="str">
        <f>VLOOKUP(D775,Z$4:AB775,3,FALSE)</f>
        <v>انصاری</v>
      </c>
      <c r="G775" s="139">
        <v>0</v>
      </c>
      <c r="H775" s="139"/>
      <c r="I775" s="140"/>
      <c r="J775" s="140"/>
      <c r="K775" s="115"/>
    </row>
    <row r="776" spans="2:11" x14ac:dyDescent="0.25">
      <c r="B776" s="4">
        <f t="shared" si="14"/>
        <v>774</v>
      </c>
      <c r="C776" s="133">
        <v>45447</v>
      </c>
      <c r="D776" s="134" t="s">
        <v>145</v>
      </c>
      <c r="E776" s="135" t="str">
        <f>VLOOKUP(D776,Z$4:AB776,2,FALSE)</f>
        <v>کامیون کمپرسی</v>
      </c>
      <c r="F776" s="135" t="str">
        <f>VLOOKUP(D776,Z$4:AB776,3,FALSE)</f>
        <v>انصاری</v>
      </c>
      <c r="G776" s="139">
        <v>0</v>
      </c>
      <c r="H776" s="139"/>
      <c r="I776" s="140"/>
      <c r="J776" s="140"/>
      <c r="K776" s="115"/>
    </row>
    <row r="777" spans="2:11" x14ac:dyDescent="0.25">
      <c r="B777" s="4">
        <f t="shared" si="14"/>
        <v>775</v>
      </c>
      <c r="C777" s="133">
        <v>45447</v>
      </c>
      <c r="D777" s="134" t="s">
        <v>157</v>
      </c>
      <c r="E777" s="135" t="str">
        <f>VLOOKUP(D777,Z$4:AB777,2,FALSE)</f>
        <v>لودر</v>
      </c>
      <c r="F777" s="135" t="str">
        <f>VLOOKUP(D777,Z$4:AB777,3,FALSE)</f>
        <v>صداقت</v>
      </c>
      <c r="G777" s="139">
        <v>153</v>
      </c>
      <c r="H777" s="139"/>
      <c r="I777" s="140"/>
      <c r="J777" s="140"/>
      <c r="K777" s="115"/>
    </row>
    <row r="778" spans="2:11" x14ac:dyDescent="0.25">
      <c r="B778" s="4">
        <f t="shared" si="14"/>
        <v>776</v>
      </c>
      <c r="C778" s="133">
        <v>45447</v>
      </c>
      <c r="D778" s="134" t="s">
        <v>158</v>
      </c>
      <c r="E778" s="135" t="str">
        <f>VLOOKUP(D778,Z$4:AB778,2,FALSE)</f>
        <v>کامیون کمپرسی</v>
      </c>
      <c r="F778" s="135" t="str">
        <f>VLOOKUP(D778,Z$4:AB778,3,FALSE)</f>
        <v>صداقت</v>
      </c>
      <c r="G778" s="139">
        <v>241</v>
      </c>
      <c r="H778" s="139"/>
      <c r="I778" s="140"/>
      <c r="J778" s="140"/>
      <c r="K778" s="115"/>
    </row>
    <row r="779" spans="2:11" x14ac:dyDescent="0.25">
      <c r="B779" s="4">
        <f t="shared" si="14"/>
        <v>777</v>
      </c>
      <c r="C779" s="133">
        <v>45447</v>
      </c>
      <c r="D779" s="134" t="s">
        <v>181</v>
      </c>
      <c r="E779" s="135" t="str">
        <f>VLOOKUP(D779,Z$4:AB779,2,FALSE)</f>
        <v>تانکر آب</v>
      </c>
      <c r="F779" s="135" t="str">
        <f>VLOOKUP(D779,Z$4:AB779,3,FALSE)</f>
        <v>گلپایگانی</v>
      </c>
      <c r="G779" s="139">
        <v>57</v>
      </c>
      <c r="H779" s="139"/>
      <c r="I779" s="140"/>
      <c r="J779" s="140"/>
      <c r="K779" s="115"/>
    </row>
    <row r="780" spans="2:11" x14ac:dyDescent="0.25">
      <c r="B780" s="4">
        <f t="shared" si="14"/>
        <v>778</v>
      </c>
      <c r="C780" s="133">
        <v>45447</v>
      </c>
      <c r="D780" s="134" t="s">
        <v>166</v>
      </c>
      <c r="E780" s="135" t="str">
        <f>VLOOKUP(D780,Z$4:AB780,2,FALSE)</f>
        <v>گریدر 14G</v>
      </c>
      <c r="F780" s="135" t="str">
        <f>VLOOKUP(D780,Z$4:AB780,3,FALSE)</f>
        <v>محمد پور</v>
      </c>
      <c r="G780" s="139">
        <v>146</v>
      </c>
      <c r="H780" s="139"/>
      <c r="I780" s="140"/>
      <c r="J780" s="140"/>
      <c r="K780" s="115"/>
    </row>
    <row r="781" spans="2:11" x14ac:dyDescent="0.25">
      <c r="B781" s="4">
        <f t="shared" si="14"/>
        <v>779</v>
      </c>
      <c r="C781" s="133">
        <v>45447</v>
      </c>
      <c r="D781" s="134" t="s">
        <v>170</v>
      </c>
      <c r="E781" s="135" t="str">
        <f>VLOOKUP(D781,Z$4:AB781,2,FALSE)</f>
        <v>غلطک کششی</v>
      </c>
      <c r="F781" s="135" t="str">
        <f>VLOOKUP(D781,Z$4:AB781,3,FALSE)</f>
        <v>محمد پور</v>
      </c>
      <c r="G781" s="139">
        <v>0</v>
      </c>
      <c r="H781" s="139"/>
      <c r="I781" s="140"/>
      <c r="J781" s="140"/>
      <c r="K781" s="115"/>
    </row>
    <row r="782" spans="2:11" x14ac:dyDescent="0.25">
      <c r="B782" s="4">
        <f t="shared" si="14"/>
        <v>780</v>
      </c>
      <c r="C782" s="133">
        <v>45447</v>
      </c>
      <c r="D782" s="134" t="s">
        <v>173</v>
      </c>
      <c r="E782" s="135" t="str">
        <f>VLOOKUP(D782,Z$4:AB782,2,FALSE)</f>
        <v>غلطک کششی</v>
      </c>
      <c r="F782" s="135" t="str">
        <f>VLOOKUP(D782,Z$4:AB782,3,FALSE)</f>
        <v>محمد پور</v>
      </c>
      <c r="G782" s="139">
        <v>32</v>
      </c>
      <c r="H782" s="139"/>
      <c r="I782" s="140"/>
      <c r="J782" s="140"/>
      <c r="K782" s="115"/>
    </row>
    <row r="783" spans="2:11" x14ac:dyDescent="0.25">
      <c r="B783" s="4">
        <f t="shared" si="14"/>
        <v>781</v>
      </c>
      <c r="C783" s="133">
        <v>45448</v>
      </c>
      <c r="D783" s="134" t="s">
        <v>90</v>
      </c>
      <c r="E783" s="135" t="str">
        <f>VLOOKUP(D783,Z$4:AB783,2,FALSE)</f>
        <v>گریدر  ۱۶g</v>
      </c>
      <c r="F783" s="135" t="str">
        <f>VLOOKUP(D783,Z$4:AB783,3,FALSE)</f>
        <v>شرکتی-یگانه</v>
      </c>
      <c r="G783" s="139">
        <v>0</v>
      </c>
      <c r="H783" s="139"/>
      <c r="I783" s="140"/>
      <c r="J783" s="140"/>
      <c r="K783" s="115"/>
    </row>
    <row r="784" spans="2:11" x14ac:dyDescent="0.25">
      <c r="B784" s="4">
        <f t="shared" si="14"/>
        <v>782</v>
      </c>
      <c r="C784" s="133">
        <v>45448</v>
      </c>
      <c r="D784" s="134" t="s">
        <v>93</v>
      </c>
      <c r="E784" s="135" t="str">
        <f>VLOOKUP(D784,Z$4:AB784,2,FALSE)</f>
        <v>کامیون کمپرسی</v>
      </c>
      <c r="F784" s="135" t="str">
        <f>VLOOKUP(D784,Z$4:AB784,3,FALSE)</f>
        <v>شرکتی-یحیی زاده</v>
      </c>
      <c r="G784" s="139">
        <v>0</v>
      </c>
      <c r="H784" s="139"/>
      <c r="I784" s="140"/>
      <c r="J784" s="140"/>
      <c r="K784" s="115"/>
    </row>
    <row r="785" spans="2:11" x14ac:dyDescent="0.25">
      <c r="B785" s="4">
        <f t="shared" si="14"/>
        <v>783</v>
      </c>
      <c r="C785" s="133">
        <v>45448</v>
      </c>
      <c r="D785" s="134" t="s">
        <v>96</v>
      </c>
      <c r="E785" s="135" t="str">
        <f>VLOOKUP(D785,Z$4:AB785,2,FALSE)</f>
        <v>کامیون کمپرسی</v>
      </c>
      <c r="F785" s="135" t="str">
        <f>VLOOKUP(D785,Z$4:AB785,3,FALSE)</f>
        <v>شرکتی-نوروز غلامی</v>
      </c>
      <c r="G785" s="139">
        <v>0</v>
      </c>
      <c r="H785" s="139"/>
      <c r="I785" s="140"/>
      <c r="J785" s="140"/>
      <c r="K785" s="115"/>
    </row>
    <row r="786" spans="2:11" x14ac:dyDescent="0.25">
      <c r="B786" s="4">
        <f t="shared" si="14"/>
        <v>784</v>
      </c>
      <c r="C786" s="133">
        <v>45448</v>
      </c>
      <c r="D786" s="134" t="s">
        <v>119</v>
      </c>
      <c r="E786" s="135" t="str">
        <f>VLOOKUP(D786,Z$4:AB786,2,FALSE)</f>
        <v>کامیون کمپرسی</v>
      </c>
      <c r="F786" s="135" t="str">
        <f>VLOOKUP(D786,Z$4:AB786,3,FALSE)</f>
        <v>شرکتی-علیرضا اقلیمی</v>
      </c>
      <c r="G786" s="139">
        <v>0</v>
      </c>
      <c r="H786" s="139"/>
      <c r="I786" s="140"/>
      <c r="J786" s="140"/>
      <c r="K786" s="115"/>
    </row>
    <row r="787" spans="2:11" x14ac:dyDescent="0.25">
      <c r="B787" s="4">
        <f t="shared" si="14"/>
        <v>785</v>
      </c>
      <c r="C787" s="133">
        <v>45448</v>
      </c>
      <c r="D787" s="134" t="s">
        <v>132</v>
      </c>
      <c r="E787" s="135" t="str">
        <f>VLOOKUP(D787,Z$4:AB787,2,FALSE)</f>
        <v>تانکر ابپاش بنز</v>
      </c>
      <c r="F787" s="135" t="str">
        <f>VLOOKUP(D787,Z$4:AB787,3,FALSE)</f>
        <v>شرکتی-بارانی</v>
      </c>
      <c r="G787" s="139">
        <v>0</v>
      </c>
      <c r="H787" s="139"/>
      <c r="I787" s="140"/>
      <c r="J787" s="140"/>
      <c r="K787" s="115"/>
    </row>
    <row r="788" spans="2:11" x14ac:dyDescent="0.25">
      <c r="B788" s="4">
        <f t="shared" si="14"/>
        <v>786</v>
      </c>
      <c r="C788" s="133">
        <v>45448</v>
      </c>
      <c r="D788" s="134" t="s">
        <v>98</v>
      </c>
      <c r="E788" s="135" t="str">
        <f>VLOOKUP(D788,Z$4:AB788,2,FALSE)</f>
        <v>تانکر ابپاش بنز</v>
      </c>
      <c r="F788" s="135" t="str">
        <f>VLOOKUP(D788,Z$4:AB788,3,FALSE)</f>
        <v>شرکتی-میامی</v>
      </c>
      <c r="G788" s="139">
        <v>67</v>
      </c>
      <c r="H788" s="139"/>
      <c r="I788" s="140"/>
      <c r="J788" s="140"/>
      <c r="K788" s="115"/>
    </row>
    <row r="789" spans="2:11" x14ac:dyDescent="0.25">
      <c r="B789" s="4">
        <f t="shared" si="14"/>
        <v>787</v>
      </c>
      <c r="C789" s="133">
        <v>45448</v>
      </c>
      <c r="D789" s="134" t="s">
        <v>116</v>
      </c>
      <c r="E789" s="135" t="str">
        <f>VLOOKUP(D789,Z$4:AB789,2,FALSE)</f>
        <v>تانکر سوخت بنز</v>
      </c>
      <c r="F789" s="135" t="str">
        <f>VLOOKUP(D789,Z$4:AB789,3,FALSE)</f>
        <v>شرکتی-برات زاده- از تاریخ 1 تیرماه</v>
      </c>
      <c r="G789" s="139">
        <v>0</v>
      </c>
      <c r="H789" s="139"/>
      <c r="I789" s="140">
        <v>93562</v>
      </c>
      <c r="J789" s="140">
        <v>94971</v>
      </c>
      <c r="K789" s="115"/>
    </row>
    <row r="790" spans="2:11" x14ac:dyDescent="0.25">
      <c r="B790" s="4">
        <f t="shared" si="14"/>
        <v>788</v>
      </c>
      <c r="C790" s="133">
        <v>45448</v>
      </c>
      <c r="D790" s="134" t="s">
        <v>121</v>
      </c>
      <c r="E790" s="135" t="str">
        <f>VLOOKUP(D790,Z$4:AB790,2,FALSE)</f>
        <v>غلطک</v>
      </c>
      <c r="F790" s="135" t="str">
        <f>VLOOKUP(D790,Z$4:AB790,3,FALSE)</f>
        <v>شرکتی-جمالی</v>
      </c>
      <c r="G790" s="139">
        <v>0</v>
      </c>
      <c r="H790" s="139"/>
      <c r="I790" s="140"/>
      <c r="J790" s="140"/>
      <c r="K790" s="115"/>
    </row>
    <row r="791" spans="2:11" x14ac:dyDescent="0.25">
      <c r="B791" s="4">
        <f t="shared" si="14"/>
        <v>789</v>
      </c>
      <c r="C791" s="133">
        <v>45448</v>
      </c>
      <c r="D791" s="134" t="s">
        <v>109</v>
      </c>
      <c r="E791" s="135" t="str">
        <f>VLOOKUP(D791,Z$4:AB791,2,FALSE)</f>
        <v>غلطک</v>
      </c>
      <c r="F791" s="135" t="str">
        <f>VLOOKUP(D791,Z$4:AB791,3,FALSE)</f>
        <v>شرکتی-دیانتی</v>
      </c>
      <c r="G791" s="139">
        <v>61</v>
      </c>
      <c r="H791" s="139"/>
      <c r="I791" s="140"/>
      <c r="J791" s="140"/>
      <c r="K791" s="115"/>
    </row>
    <row r="792" spans="2:11" x14ac:dyDescent="0.25">
      <c r="B792" s="4">
        <f t="shared" si="14"/>
        <v>790</v>
      </c>
      <c r="C792" s="133">
        <v>45448</v>
      </c>
      <c r="D792" s="134" t="s">
        <v>112</v>
      </c>
      <c r="E792" s="135" t="str">
        <f>VLOOKUP(D792,Z$4:AB792,2,FALSE)</f>
        <v>غلطک</v>
      </c>
      <c r="F792" s="135" t="str">
        <f>VLOOKUP(D792,Z$4:AB792,3,FALSE)</f>
        <v>شرکتی-شیری</v>
      </c>
      <c r="G792" s="139">
        <v>93</v>
      </c>
      <c r="H792" s="139"/>
      <c r="I792" s="140"/>
      <c r="J792" s="140"/>
      <c r="K792" s="115"/>
    </row>
    <row r="793" spans="2:11" x14ac:dyDescent="0.25">
      <c r="B793" s="4">
        <f t="shared" ref="B793:B856" si="15">ROW()-2</f>
        <v>791</v>
      </c>
      <c r="C793" s="133">
        <v>45448</v>
      </c>
      <c r="D793" s="134" t="s">
        <v>122</v>
      </c>
      <c r="E793" s="135" t="str">
        <f>VLOOKUP(D793,Z$4:AB793,2,FALSE)</f>
        <v>میکسراتکو</v>
      </c>
      <c r="F793" s="135" t="str">
        <f>VLOOKUP(D793,Z$4:AB793,3,FALSE)</f>
        <v>شرکتی-شاکری</v>
      </c>
      <c r="G793" s="139">
        <v>0</v>
      </c>
      <c r="H793" s="139"/>
      <c r="I793" s="140"/>
      <c r="J793" s="140"/>
      <c r="K793" s="115"/>
    </row>
    <row r="794" spans="2:11" x14ac:dyDescent="0.25">
      <c r="B794" s="4">
        <f t="shared" si="15"/>
        <v>792</v>
      </c>
      <c r="C794" s="133">
        <v>45448</v>
      </c>
      <c r="D794" s="134" t="s">
        <v>124</v>
      </c>
      <c r="E794" s="135" t="str">
        <f>VLOOKUP(D794,Z$4:AB794,2,FALSE)</f>
        <v>میکسر امیکو</v>
      </c>
      <c r="F794" s="135" t="str">
        <f>VLOOKUP(D794,Z$4:AB794,3,FALSE)</f>
        <v>شرکتی-زراعتی</v>
      </c>
      <c r="G794" s="139">
        <v>0</v>
      </c>
      <c r="H794" s="139"/>
      <c r="I794" s="140"/>
      <c r="J794" s="140"/>
      <c r="K794" s="115"/>
    </row>
    <row r="795" spans="2:11" x14ac:dyDescent="0.25">
      <c r="B795" s="4">
        <f t="shared" si="15"/>
        <v>793</v>
      </c>
      <c r="C795" s="133">
        <v>45448</v>
      </c>
      <c r="D795" s="134" t="s">
        <v>129</v>
      </c>
      <c r="E795" s="135" t="str">
        <f>VLOOKUP(D795,Z$4:AB795,2,FALSE)</f>
        <v>بلدوزر</v>
      </c>
      <c r="F795" s="135" t="str">
        <f>VLOOKUP(D795,Z$4:AB795,3,FALSE)</f>
        <v>شرکتی-رجب زاده</v>
      </c>
      <c r="G795" s="139">
        <v>201</v>
      </c>
      <c r="H795" s="139"/>
      <c r="I795" s="140"/>
      <c r="J795" s="140"/>
      <c r="K795" s="115"/>
    </row>
    <row r="796" spans="2:11" x14ac:dyDescent="0.25">
      <c r="B796" s="4">
        <f t="shared" si="15"/>
        <v>794</v>
      </c>
      <c r="C796" s="133">
        <v>45448</v>
      </c>
      <c r="D796" s="134" t="s">
        <v>160</v>
      </c>
      <c r="E796" s="135" t="str">
        <f>VLOOKUP(D796,Z$4:AB796,2,FALSE)</f>
        <v>بیل مکانیکی</v>
      </c>
      <c r="F796" s="135" t="str">
        <f>VLOOKUP(D796,Z$4:AB796,3,FALSE)</f>
        <v>تکبری</v>
      </c>
      <c r="G796" s="139">
        <v>0</v>
      </c>
      <c r="H796" s="139"/>
      <c r="I796" s="140"/>
      <c r="J796" s="140"/>
      <c r="K796" s="115"/>
    </row>
    <row r="797" spans="2:11" x14ac:dyDescent="0.25">
      <c r="B797" s="4">
        <f t="shared" si="15"/>
        <v>795</v>
      </c>
      <c r="C797" s="133">
        <v>45448</v>
      </c>
      <c r="D797" s="134" t="s">
        <v>146</v>
      </c>
      <c r="E797" s="135" t="str">
        <f>VLOOKUP(D797,Z$4:AB797,2,FALSE)</f>
        <v>بلدوزر D85</v>
      </c>
      <c r="F797" s="135" t="str">
        <f>VLOOKUP(D797,Z$4:AB797,3,FALSE)</f>
        <v>اکبری</v>
      </c>
      <c r="G797" s="139">
        <v>0</v>
      </c>
      <c r="H797" s="139"/>
      <c r="I797" s="140"/>
      <c r="J797" s="140"/>
      <c r="K797" s="115"/>
    </row>
    <row r="798" spans="2:11" x14ac:dyDescent="0.25">
      <c r="B798" s="4">
        <f t="shared" si="15"/>
        <v>796</v>
      </c>
      <c r="C798" s="133">
        <v>45448</v>
      </c>
      <c r="D798" s="134" t="s">
        <v>148</v>
      </c>
      <c r="E798" s="135" t="str">
        <f>VLOOKUP(D798,Z$4:AB798,2,FALSE)</f>
        <v>بلدوزر D85</v>
      </c>
      <c r="F798" s="135" t="str">
        <f>VLOOKUP(D798,Z$4:AB798,3,FALSE)</f>
        <v>اکبری</v>
      </c>
      <c r="G798" s="139">
        <v>469</v>
      </c>
      <c r="H798" s="139"/>
      <c r="I798" s="140"/>
      <c r="J798" s="140"/>
      <c r="K798" s="115"/>
    </row>
    <row r="799" spans="2:11" x14ac:dyDescent="0.25">
      <c r="B799" s="4">
        <f t="shared" si="15"/>
        <v>797</v>
      </c>
      <c r="C799" s="133">
        <v>45448</v>
      </c>
      <c r="D799" s="134" t="s">
        <v>149</v>
      </c>
      <c r="E799" s="135" t="str">
        <f>VLOOKUP(D799,Z$4:AB799,2,FALSE)</f>
        <v>بلدوزر کاترپیلار D8</v>
      </c>
      <c r="F799" s="135" t="str">
        <f>VLOOKUP(D799,Z$4:AB799,3,FALSE)</f>
        <v>حسن پور</v>
      </c>
      <c r="G799" s="139">
        <v>0</v>
      </c>
      <c r="H799" s="139"/>
      <c r="I799" s="140"/>
      <c r="J799" s="140"/>
      <c r="K799" s="115"/>
    </row>
    <row r="800" spans="2:11" x14ac:dyDescent="0.25">
      <c r="B800" s="4">
        <f t="shared" si="15"/>
        <v>798</v>
      </c>
      <c r="C800" s="133">
        <v>45448</v>
      </c>
      <c r="D800" s="134" t="s">
        <v>164</v>
      </c>
      <c r="E800" s="135" t="str">
        <f>VLOOKUP(D800,Z$4:AB800,2,FALSE)</f>
        <v>بیل مکانیکی</v>
      </c>
      <c r="F800" s="135" t="str">
        <f>VLOOKUP(D800,Z$4:AB800,3,FALSE)</f>
        <v>رضاپور</v>
      </c>
      <c r="G800" s="139">
        <v>130</v>
      </c>
      <c r="H800" s="139"/>
      <c r="I800" s="140"/>
      <c r="J800" s="140"/>
      <c r="K800" s="115"/>
    </row>
    <row r="801" spans="2:11" x14ac:dyDescent="0.25">
      <c r="B801" s="4">
        <f t="shared" si="15"/>
        <v>799</v>
      </c>
      <c r="C801" s="133">
        <v>45448</v>
      </c>
      <c r="D801" s="134" t="s">
        <v>162</v>
      </c>
      <c r="E801" s="135" t="str">
        <f>VLOOKUP(D801,Z$4:AB801,2,FALSE)</f>
        <v>تانکر آب</v>
      </c>
      <c r="F801" s="135" t="str">
        <f>VLOOKUP(D801,Z$4:AB801,3,FALSE)</f>
        <v>رضاپور</v>
      </c>
      <c r="G801" s="139">
        <v>0</v>
      </c>
      <c r="H801" s="139"/>
      <c r="I801" s="140"/>
      <c r="J801" s="140"/>
      <c r="K801" s="115"/>
    </row>
    <row r="802" spans="2:11" x14ac:dyDescent="0.25">
      <c r="B802" s="4">
        <f t="shared" si="15"/>
        <v>800</v>
      </c>
      <c r="C802" s="133">
        <v>45448</v>
      </c>
      <c r="D802" s="134" t="s">
        <v>151</v>
      </c>
      <c r="E802" s="135" t="str">
        <f>VLOOKUP(D802,Z$4:AB802,2,FALSE)</f>
        <v>لودر ZL50</v>
      </c>
      <c r="F802" s="135" t="str">
        <f>VLOOKUP(D802,Z$4:AB802,3,FALSE)</f>
        <v>میرزایی</v>
      </c>
      <c r="G802" s="139">
        <v>0</v>
      </c>
      <c r="H802" s="139"/>
      <c r="I802" s="140"/>
      <c r="J802" s="140"/>
      <c r="K802" s="115"/>
    </row>
    <row r="803" spans="2:11" x14ac:dyDescent="0.25">
      <c r="B803" s="4">
        <f t="shared" si="15"/>
        <v>801</v>
      </c>
      <c r="C803" s="133">
        <v>45448</v>
      </c>
      <c r="D803" s="134" t="s">
        <v>152</v>
      </c>
      <c r="E803" s="135" t="str">
        <f>VLOOKUP(D803,Z$4:AB803,2,FALSE)</f>
        <v>کامیون کمپرسی</v>
      </c>
      <c r="F803" s="135" t="str">
        <f>VLOOKUP(D803,Z$4:AB803,3,FALSE)</f>
        <v>میرزایی</v>
      </c>
      <c r="G803" s="139">
        <v>0</v>
      </c>
      <c r="H803" s="139"/>
      <c r="I803" s="140"/>
      <c r="J803" s="140"/>
      <c r="K803" s="115"/>
    </row>
    <row r="804" spans="2:11" x14ac:dyDescent="0.25">
      <c r="B804" s="4">
        <f t="shared" si="15"/>
        <v>802</v>
      </c>
      <c r="C804" s="133">
        <v>45448</v>
      </c>
      <c r="D804" s="134" t="s">
        <v>154</v>
      </c>
      <c r="E804" s="135" t="str">
        <f>VLOOKUP(D804,Z$4:AB804,2,FALSE)</f>
        <v>کامیون کمپرسی</v>
      </c>
      <c r="F804" s="135" t="str">
        <f>VLOOKUP(D804,Z$4:AB804,3,FALSE)</f>
        <v>میرزایی</v>
      </c>
      <c r="G804" s="139">
        <v>0</v>
      </c>
      <c r="H804" s="139"/>
      <c r="I804" s="140"/>
      <c r="J804" s="140"/>
      <c r="K804" s="115"/>
    </row>
    <row r="805" spans="2:11" x14ac:dyDescent="0.25">
      <c r="B805" s="4">
        <f t="shared" si="15"/>
        <v>803</v>
      </c>
      <c r="C805" s="133">
        <v>45448</v>
      </c>
      <c r="D805" s="134" t="s">
        <v>139</v>
      </c>
      <c r="E805" s="135" t="str">
        <f>VLOOKUP(D805,Z$4:AB805,2,FALSE)</f>
        <v>بیل مکانیکی</v>
      </c>
      <c r="F805" s="135" t="str">
        <f>VLOOKUP(D805,Z$4:AB805,3,FALSE)</f>
        <v>انصاری</v>
      </c>
      <c r="G805" s="139">
        <v>234</v>
      </c>
      <c r="H805" s="139"/>
      <c r="I805" s="140"/>
      <c r="J805" s="140"/>
      <c r="K805" s="115"/>
    </row>
    <row r="806" spans="2:11" x14ac:dyDescent="0.25">
      <c r="B806" s="4">
        <f t="shared" si="15"/>
        <v>804</v>
      </c>
      <c r="C806" s="133">
        <v>45448</v>
      </c>
      <c r="D806" s="134" t="s">
        <v>143</v>
      </c>
      <c r="E806" s="135" t="str">
        <f>VLOOKUP(D806,Z$4:AB806,2,FALSE)</f>
        <v>کامیون کمپرسی</v>
      </c>
      <c r="F806" s="135" t="str">
        <f>VLOOKUP(D806,Z$4:AB806,3,FALSE)</f>
        <v>انصاری</v>
      </c>
      <c r="G806" s="139">
        <v>92</v>
      </c>
      <c r="H806" s="139"/>
      <c r="I806" s="140"/>
      <c r="J806" s="140"/>
      <c r="K806" s="115"/>
    </row>
    <row r="807" spans="2:11" x14ac:dyDescent="0.25">
      <c r="B807" s="4">
        <f t="shared" si="15"/>
        <v>805</v>
      </c>
      <c r="C807" s="133">
        <v>45448</v>
      </c>
      <c r="D807" s="134" t="s">
        <v>144</v>
      </c>
      <c r="E807" s="135" t="str">
        <f>VLOOKUP(D807,Z$4:AB807,2,FALSE)</f>
        <v>کامیون کمپرسی</v>
      </c>
      <c r="F807" s="135" t="str">
        <f>VLOOKUP(D807,Z$4:AB807,3,FALSE)</f>
        <v>انصاری</v>
      </c>
      <c r="G807" s="139">
        <v>0</v>
      </c>
      <c r="H807" s="139"/>
      <c r="I807" s="140"/>
      <c r="J807" s="140"/>
      <c r="K807" s="115"/>
    </row>
    <row r="808" spans="2:11" x14ac:dyDescent="0.25">
      <c r="B808" s="4">
        <f t="shared" si="15"/>
        <v>806</v>
      </c>
      <c r="C808" s="133">
        <v>45448</v>
      </c>
      <c r="D808" s="134" t="s">
        <v>145</v>
      </c>
      <c r="E808" s="135" t="str">
        <f>VLOOKUP(D808,Z$4:AB808,2,FALSE)</f>
        <v>کامیون کمپرسی</v>
      </c>
      <c r="F808" s="135" t="str">
        <f>VLOOKUP(D808,Z$4:AB808,3,FALSE)</f>
        <v>انصاری</v>
      </c>
      <c r="G808" s="139">
        <v>0</v>
      </c>
      <c r="H808" s="139"/>
      <c r="I808" s="140"/>
      <c r="J808" s="140"/>
      <c r="K808" s="115"/>
    </row>
    <row r="809" spans="2:11" x14ac:dyDescent="0.25">
      <c r="B809" s="4">
        <f t="shared" si="15"/>
        <v>807</v>
      </c>
      <c r="C809" s="133">
        <v>45448</v>
      </c>
      <c r="D809" s="134" t="s">
        <v>157</v>
      </c>
      <c r="E809" s="135" t="str">
        <f>VLOOKUP(D809,Z$4:AB809,2,FALSE)</f>
        <v>لودر</v>
      </c>
      <c r="F809" s="135" t="str">
        <f>VLOOKUP(D809,Z$4:AB809,3,FALSE)</f>
        <v>صداقت</v>
      </c>
      <c r="G809" s="139">
        <v>0</v>
      </c>
      <c r="H809" s="139"/>
      <c r="I809" s="140"/>
      <c r="J809" s="140"/>
      <c r="K809" s="115"/>
    </row>
    <row r="810" spans="2:11" x14ac:dyDescent="0.25">
      <c r="B810" s="4">
        <f t="shared" si="15"/>
        <v>808</v>
      </c>
      <c r="C810" s="133">
        <v>45448</v>
      </c>
      <c r="D810" s="134" t="s">
        <v>158</v>
      </c>
      <c r="E810" s="135" t="str">
        <f>VLOOKUP(D810,Z$4:AB810,2,FALSE)</f>
        <v>کامیون کمپرسی</v>
      </c>
      <c r="F810" s="135" t="str">
        <f>VLOOKUP(D810,Z$4:AB810,3,FALSE)</f>
        <v>صداقت</v>
      </c>
      <c r="G810" s="139">
        <v>0</v>
      </c>
      <c r="H810" s="139"/>
      <c r="I810" s="140"/>
      <c r="J810" s="140"/>
      <c r="K810" s="115"/>
    </row>
    <row r="811" spans="2:11" x14ac:dyDescent="0.25">
      <c r="B811" s="4">
        <f t="shared" si="15"/>
        <v>809</v>
      </c>
      <c r="C811" s="133">
        <v>45448</v>
      </c>
      <c r="D811" s="134" t="s">
        <v>181</v>
      </c>
      <c r="E811" s="135" t="str">
        <f>VLOOKUP(D811,Z$4:AB811,2,FALSE)</f>
        <v>تانکر آب</v>
      </c>
      <c r="F811" s="135" t="str">
        <f>VLOOKUP(D811,Z$4:AB811,3,FALSE)</f>
        <v>گلپایگانی</v>
      </c>
      <c r="G811" s="139">
        <v>62</v>
      </c>
      <c r="H811" s="139"/>
      <c r="I811" s="140"/>
      <c r="J811" s="140"/>
      <c r="K811" s="115"/>
    </row>
    <row r="812" spans="2:11" x14ac:dyDescent="0.25">
      <c r="B812" s="4">
        <f t="shared" si="15"/>
        <v>810</v>
      </c>
      <c r="C812" s="133">
        <v>45448</v>
      </c>
      <c r="D812" s="134" t="s">
        <v>166</v>
      </c>
      <c r="E812" s="135" t="str">
        <f>VLOOKUP(D812,Z$4:AB812,2,FALSE)</f>
        <v>گریدر 14G</v>
      </c>
      <c r="F812" s="135" t="str">
        <f>VLOOKUP(D812,Z$4:AB812,3,FALSE)</f>
        <v>محمد پور</v>
      </c>
      <c r="G812" s="139">
        <v>0</v>
      </c>
      <c r="H812" s="139"/>
      <c r="I812" s="140"/>
      <c r="J812" s="140"/>
      <c r="K812" s="115"/>
    </row>
    <row r="813" spans="2:11" x14ac:dyDescent="0.25">
      <c r="B813" s="4">
        <f t="shared" si="15"/>
        <v>811</v>
      </c>
      <c r="C813" s="133">
        <v>45448</v>
      </c>
      <c r="D813" s="134" t="s">
        <v>170</v>
      </c>
      <c r="E813" s="135" t="str">
        <f>VLOOKUP(D813,Z$4:AB813,2,FALSE)</f>
        <v>غلطک کششی</v>
      </c>
      <c r="F813" s="135" t="str">
        <f>VLOOKUP(D813,Z$4:AB813,3,FALSE)</f>
        <v>محمد پور</v>
      </c>
      <c r="G813" s="139">
        <v>0</v>
      </c>
      <c r="H813" s="139"/>
      <c r="I813" s="140"/>
      <c r="J813" s="140"/>
      <c r="K813" s="115"/>
    </row>
    <row r="814" spans="2:11" x14ac:dyDescent="0.25">
      <c r="B814" s="4">
        <f t="shared" si="15"/>
        <v>812</v>
      </c>
      <c r="C814" s="133">
        <v>45448</v>
      </c>
      <c r="D814" s="134" t="s">
        <v>173</v>
      </c>
      <c r="E814" s="135" t="str">
        <f>VLOOKUP(D814,Z$4:AB814,2,FALSE)</f>
        <v>غلطک کششی</v>
      </c>
      <c r="F814" s="135" t="str">
        <f>VLOOKUP(D814,Z$4:AB814,3,FALSE)</f>
        <v>محمد پور</v>
      </c>
      <c r="G814" s="139">
        <v>0</v>
      </c>
      <c r="H814" s="139"/>
      <c r="I814" s="140"/>
      <c r="J814" s="140"/>
      <c r="K814" s="115"/>
    </row>
    <row r="815" spans="2:11" x14ac:dyDescent="0.25">
      <c r="B815" s="4">
        <f t="shared" si="15"/>
        <v>813</v>
      </c>
      <c r="C815" s="133">
        <v>45449</v>
      </c>
      <c r="D815" s="134" t="s">
        <v>90</v>
      </c>
      <c r="E815" s="135" t="str">
        <f>VLOOKUP(D815,Z$4:AB815,2,FALSE)</f>
        <v>گریدر  ۱۶g</v>
      </c>
      <c r="F815" s="135" t="str">
        <f>VLOOKUP(D815,Z$4:AB815,3,FALSE)</f>
        <v>شرکتی-یگانه</v>
      </c>
      <c r="G815" s="139">
        <v>118</v>
      </c>
      <c r="H815" s="139"/>
      <c r="I815" s="140"/>
      <c r="J815" s="140"/>
      <c r="K815" s="115"/>
    </row>
    <row r="816" spans="2:11" x14ac:dyDescent="0.25">
      <c r="B816" s="4">
        <f t="shared" si="15"/>
        <v>814</v>
      </c>
      <c r="C816" s="133">
        <v>45449</v>
      </c>
      <c r="D816" s="134" t="s">
        <v>93</v>
      </c>
      <c r="E816" s="135" t="str">
        <f>VLOOKUP(D816,Z$4:AB816,2,FALSE)</f>
        <v>کامیون کمپرسی</v>
      </c>
      <c r="F816" s="135" t="str">
        <f>VLOOKUP(D816,Z$4:AB816,3,FALSE)</f>
        <v>شرکتی-یحیی زاده</v>
      </c>
      <c r="G816" s="139">
        <v>0</v>
      </c>
      <c r="H816" s="139"/>
      <c r="I816" s="140"/>
      <c r="J816" s="140"/>
      <c r="K816" s="115"/>
    </row>
    <row r="817" spans="2:11" x14ac:dyDescent="0.25">
      <c r="B817" s="4">
        <f t="shared" si="15"/>
        <v>815</v>
      </c>
      <c r="C817" s="133">
        <v>45449</v>
      </c>
      <c r="D817" s="134" t="s">
        <v>96</v>
      </c>
      <c r="E817" s="135" t="str">
        <f>VLOOKUP(D817,Z$4:AB817,2,FALSE)</f>
        <v>کامیون کمپرسی</v>
      </c>
      <c r="F817" s="135" t="str">
        <f>VLOOKUP(D817,Z$4:AB817,3,FALSE)</f>
        <v>شرکتی-نوروز غلامی</v>
      </c>
      <c r="G817" s="139">
        <v>0</v>
      </c>
      <c r="H817" s="139"/>
      <c r="I817" s="140"/>
      <c r="J817" s="140"/>
      <c r="K817" s="115"/>
    </row>
    <row r="818" spans="2:11" x14ac:dyDescent="0.25">
      <c r="B818" s="4">
        <f t="shared" si="15"/>
        <v>816</v>
      </c>
      <c r="C818" s="133">
        <v>45449</v>
      </c>
      <c r="D818" s="134" t="s">
        <v>119</v>
      </c>
      <c r="E818" s="135" t="str">
        <f>VLOOKUP(D818,Z$4:AB818,2,FALSE)</f>
        <v>کامیون کمپرسی</v>
      </c>
      <c r="F818" s="135" t="str">
        <f>VLOOKUP(D818,Z$4:AB818,3,FALSE)</f>
        <v>شرکتی-علیرضا اقلیمی</v>
      </c>
      <c r="G818" s="139">
        <v>0</v>
      </c>
      <c r="H818" s="139"/>
      <c r="I818" s="140"/>
      <c r="J818" s="140"/>
      <c r="K818" s="115"/>
    </row>
    <row r="819" spans="2:11" x14ac:dyDescent="0.25">
      <c r="B819" s="4">
        <f t="shared" si="15"/>
        <v>817</v>
      </c>
      <c r="C819" s="133">
        <v>45449</v>
      </c>
      <c r="D819" s="134" t="s">
        <v>132</v>
      </c>
      <c r="E819" s="135" t="str">
        <f>VLOOKUP(D819,Z$4:AB819,2,FALSE)</f>
        <v>تانکر ابپاش بنز</v>
      </c>
      <c r="F819" s="135" t="str">
        <f>VLOOKUP(D819,Z$4:AB819,3,FALSE)</f>
        <v>شرکتی-بارانی</v>
      </c>
      <c r="G819" s="139">
        <v>0</v>
      </c>
      <c r="H819" s="139"/>
      <c r="I819" s="140"/>
      <c r="J819" s="140"/>
      <c r="K819" s="115"/>
    </row>
    <row r="820" spans="2:11" x14ac:dyDescent="0.25">
      <c r="B820" s="4">
        <f t="shared" si="15"/>
        <v>818</v>
      </c>
      <c r="C820" s="133">
        <v>45449</v>
      </c>
      <c r="D820" s="134" t="s">
        <v>98</v>
      </c>
      <c r="E820" s="135" t="str">
        <f>VLOOKUP(D820,Z$4:AB820,2,FALSE)</f>
        <v>تانکر ابپاش بنز</v>
      </c>
      <c r="F820" s="135" t="str">
        <f>VLOOKUP(D820,Z$4:AB820,3,FALSE)</f>
        <v>شرکتی-میامی</v>
      </c>
      <c r="G820" s="139">
        <v>0</v>
      </c>
      <c r="H820" s="139"/>
      <c r="I820" s="140"/>
      <c r="J820" s="140"/>
      <c r="K820" s="115"/>
    </row>
    <row r="821" spans="2:11" x14ac:dyDescent="0.25">
      <c r="B821" s="4">
        <f t="shared" si="15"/>
        <v>819</v>
      </c>
      <c r="C821" s="133">
        <v>45449</v>
      </c>
      <c r="D821" s="134" t="s">
        <v>116</v>
      </c>
      <c r="E821" s="135" t="str">
        <f>VLOOKUP(D821,Z$4:AB821,2,FALSE)</f>
        <v>تانکر سوخت بنز</v>
      </c>
      <c r="F821" s="135" t="str">
        <f>VLOOKUP(D821,Z$4:AB821,3,FALSE)</f>
        <v>شرکتی-برات زاده- از تاریخ 1 تیرماه</v>
      </c>
      <c r="G821" s="139">
        <v>70</v>
      </c>
      <c r="H821" s="139"/>
      <c r="I821" s="140">
        <v>94971</v>
      </c>
      <c r="J821" s="140">
        <v>97199</v>
      </c>
      <c r="K821" s="115"/>
    </row>
    <row r="822" spans="2:11" x14ac:dyDescent="0.25">
      <c r="B822" s="4">
        <f t="shared" si="15"/>
        <v>820</v>
      </c>
      <c r="C822" s="133">
        <v>45449</v>
      </c>
      <c r="D822" s="134" t="s">
        <v>121</v>
      </c>
      <c r="E822" s="135" t="str">
        <f>VLOOKUP(D822,Z$4:AB822,2,FALSE)</f>
        <v>غلطک</v>
      </c>
      <c r="F822" s="135" t="str">
        <f>VLOOKUP(D822,Z$4:AB822,3,FALSE)</f>
        <v>شرکتی-جمالی</v>
      </c>
      <c r="G822" s="139">
        <v>0</v>
      </c>
      <c r="H822" s="139"/>
      <c r="I822" s="140"/>
      <c r="J822" s="140"/>
      <c r="K822" s="115"/>
    </row>
    <row r="823" spans="2:11" x14ac:dyDescent="0.25">
      <c r="B823" s="4">
        <f t="shared" si="15"/>
        <v>821</v>
      </c>
      <c r="C823" s="133">
        <v>45449</v>
      </c>
      <c r="D823" s="134" t="s">
        <v>109</v>
      </c>
      <c r="E823" s="135" t="str">
        <f>VLOOKUP(D823,Z$4:AB823,2,FALSE)</f>
        <v>غلطک</v>
      </c>
      <c r="F823" s="135" t="str">
        <f>VLOOKUP(D823,Z$4:AB823,3,FALSE)</f>
        <v>شرکتی-دیانتی</v>
      </c>
      <c r="G823" s="139">
        <v>0</v>
      </c>
      <c r="H823" s="139"/>
      <c r="I823" s="140"/>
      <c r="J823" s="140"/>
      <c r="K823" s="115"/>
    </row>
    <row r="824" spans="2:11" x14ac:dyDescent="0.25">
      <c r="B824" s="4">
        <f t="shared" si="15"/>
        <v>822</v>
      </c>
      <c r="C824" s="133">
        <v>45449</v>
      </c>
      <c r="D824" s="134" t="s">
        <v>112</v>
      </c>
      <c r="E824" s="135" t="str">
        <f>VLOOKUP(D824,Z$4:AB824,2,FALSE)</f>
        <v>غلطک</v>
      </c>
      <c r="F824" s="135" t="str">
        <f>VLOOKUP(D824,Z$4:AB824,3,FALSE)</f>
        <v>شرکتی-شیری</v>
      </c>
      <c r="G824" s="139">
        <v>0</v>
      </c>
      <c r="H824" s="139"/>
      <c r="I824" s="140"/>
      <c r="J824" s="140"/>
      <c r="K824" s="115"/>
    </row>
    <row r="825" spans="2:11" x14ac:dyDescent="0.25">
      <c r="B825" s="4">
        <f t="shared" si="15"/>
        <v>823</v>
      </c>
      <c r="C825" s="133">
        <v>45449</v>
      </c>
      <c r="D825" s="134" t="s">
        <v>122</v>
      </c>
      <c r="E825" s="135" t="str">
        <f>VLOOKUP(D825,Z$4:AB825,2,FALSE)</f>
        <v>میکسراتکو</v>
      </c>
      <c r="F825" s="135" t="str">
        <f>VLOOKUP(D825,Z$4:AB825,3,FALSE)</f>
        <v>شرکتی-شاکری</v>
      </c>
      <c r="G825" s="139">
        <v>0</v>
      </c>
      <c r="H825" s="139"/>
      <c r="I825" s="140"/>
      <c r="J825" s="140"/>
      <c r="K825" s="115"/>
    </row>
    <row r="826" spans="2:11" x14ac:dyDescent="0.25">
      <c r="B826" s="4">
        <f t="shared" si="15"/>
        <v>824</v>
      </c>
      <c r="C826" s="133">
        <v>45449</v>
      </c>
      <c r="D826" s="134" t="s">
        <v>124</v>
      </c>
      <c r="E826" s="135" t="str">
        <f>VLOOKUP(D826,Z$4:AB826,2,FALSE)</f>
        <v>میکسر امیکو</v>
      </c>
      <c r="F826" s="135" t="str">
        <f>VLOOKUP(D826,Z$4:AB826,3,FALSE)</f>
        <v>شرکتی-زراعتی</v>
      </c>
      <c r="G826" s="139">
        <v>0</v>
      </c>
      <c r="H826" s="139"/>
      <c r="I826" s="140"/>
      <c r="J826" s="140"/>
      <c r="K826" s="115"/>
    </row>
    <row r="827" spans="2:11" x14ac:dyDescent="0.25">
      <c r="B827" s="4">
        <f t="shared" si="15"/>
        <v>825</v>
      </c>
      <c r="C827" s="133">
        <v>45449</v>
      </c>
      <c r="D827" s="134" t="s">
        <v>129</v>
      </c>
      <c r="E827" s="135" t="str">
        <f>VLOOKUP(D827,Z$4:AB827,2,FALSE)</f>
        <v>بلدوزر</v>
      </c>
      <c r="F827" s="135" t="str">
        <f>VLOOKUP(D827,Z$4:AB827,3,FALSE)</f>
        <v>شرکتی-رجب زاده</v>
      </c>
      <c r="G827" s="139">
        <v>264</v>
      </c>
      <c r="H827" s="139"/>
      <c r="I827" s="140"/>
      <c r="J827" s="140"/>
      <c r="K827" s="115"/>
    </row>
    <row r="828" spans="2:11" x14ac:dyDescent="0.25">
      <c r="B828" s="4">
        <f t="shared" si="15"/>
        <v>826</v>
      </c>
      <c r="C828" s="133">
        <v>45449</v>
      </c>
      <c r="D828" s="134" t="s">
        <v>160</v>
      </c>
      <c r="E828" s="135" t="str">
        <f>VLOOKUP(D828,Z$4:AB828,2,FALSE)</f>
        <v>بیل مکانیکی</v>
      </c>
      <c r="F828" s="135" t="str">
        <f>VLOOKUP(D828,Z$4:AB828,3,FALSE)</f>
        <v>تکبری</v>
      </c>
      <c r="G828" s="139">
        <v>0</v>
      </c>
      <c r="H828" s="139"/>
      <c r="I828" s="140"/>
      <c r="J828" s="140"/>
      <c r="K828" s="115"/>
    </row>
    <row r="829" spans="2:11" x14ac:dyDescent="0.25">
      <c r="B829" s="4">
        <f t="shared" si="15"/>
        <v>827</v>
      </c>
      <c r="C829" s="133">
        <v>45449</v>
      </c>
      <c r="D829" s="134" t="s">
        <v>146</v>
      </c>
      <c r="E829" s="135" t="str">
        <f>VLOOKUP(D829,Z$4:AB829,2,FALSE)</f>
        <v>بلدوزر D85</v>
      </c>
      <c r="F829" s="135" t="str">
        <f>VLOOKUP(D829,Z$4:AB829,3,FALSE)</f>
        <v>اکبری</v>
      </c>
      <c r="G829" s="139">
        <v>177</v>
      </c>
      <c r="H829" s="139"/>
      <c r="I829" s="140"/>
      <c r="J829" s="140"/>
      <c r="K829" s="115"/>
    </row>
    <row r="830" spans="2:11" x14ac:dyDescent="0.25">
      <c r="B830" s="4">
        <f t="shared" si="15"/>
        <v>828</v>
      </c>
      <c r="C830" s="133">
        <v>45449</v>
      </c>
      <c r="D830" s="134" t="s">
        <v>148</v>
      </c>
      <c r="E830" s="135" t="str">
        <f>VLOOKUP(D830,Z$4:AB830,2,FALSE)</f>
        <v>بلدوزر D85</v>
      </c>
      <c r="F830" s="135" t="str">
        <f>VLOOKUP(D830,Z$4:AB830,3,FALSE)</f>
        <v>اکبری</v>
      </c>
      <c r="G830" s="139">
        <v>161</v>
      </c>
      <c r="H830" s="139"/>
      <c r="I830" s="140"/>
      <c r="J830" s="140"/>
      <c r="K830" s="115"/>
    </row>
    <row r="831" spans="2:11" x14ac:dyDescent="0.25">
      <c r="B831" s="4">
        <f t="shared" si="15"/>
        <v>829</v>
      </c>
      <c r="C831" s="133">
        <v>45449</v>
      </c>
      <c r="D831" s="134" t="s">
        <v>149</v>
      </c>
      <c r="E831" s="135" t="str">
        <f>VLOOKUP(D831,Z$4:AB831,2,FALSE)</f>
        <v>بلدوزر کاترپیلار D8</v>
      </c>
      <c r="F831" s="135" t="str">
        <f>VLOOKUP(D831,Z$4:AB831,3,FALSE)</f>
        <v>حسن پور</v>
      </c>
      <c r="G831" s="139">
        <v>118</v>
      </c>
      <c r="H831" s="139"/>
      <c r="I831" s="140"/>
      <c r="J831" s="140"/>
      <c r="K831" s="115"/>
    </row>
    <row r="832" spans="2:11" x14ac:dyDescent="0.25">
      <c r="B832" s="4">
        <f t="shared" si="15"/>
        <v>830</v>
      </c>
      <c r="C832" s="133">
        <v>45449</v>
      </c>
      <c r="D832" s="134" t="s">
        <v>164</v>
      </c>
      <c r="E832" s="135" t="str">
        <f>VLOOKUP(D832,Z$4:AB832,2,FALSE)</f>
        <v>بیل مکانیکی</v>
      </c>
      <c r="F832" s="135" t="str">
        <f>VLOOKUP(D832,Z$4:AB832,3,FALSE)</f>
        <v>رضاپور</v>
      </c>
      <c r="G832" s="139">
        <v>220</v>
      </c>
      <c r="H832" s="139"/>
      <c r="I832" s="140"/>
      <c r="J832" s="140"/>
      <c r="K832" s="115"/>
    </row>
    <row r="833" spans="2:11" x14ac:dyDescent="0.25">
      <c r="B833" s="4">
        <f t="shared" si="15"/>
        <v>831</v>
      </c>
      <c r="C833" s="133">
        <v>45449</v>
      </c>
      <c r="D833" s="134" t="s">
        <v>162</v>
      </c>
      <c r="E833" s="135" t="str">
        <f>VLOOKUP(D833,Z$4:AB833,2,FALSE)</f>
        <v>تانکر آب</v>
      </c>
      <c r="F833" s="135" t="str">
        <f>VLOOKUP(D833,Z$4:AB833,3,FALSE)</f>
        <v>رضاپور</v>
      </c>
      <c r="G833" s="139">
        <v>0</v>
      </c>
      <c r="H833" s="139"/>
      <c r="I833" s="140"/>
      <c r="J833" s="140"/>
      <c r="K833" s="115"/>
    </row>
    <row r="834" spans="2:11" x14ac:dyDescent="0.25">
      <c r="B834" s="4">
        <f t="shared" si="15"/>
        <v>832</v>
      </c>
      <c r="C834" s="133">
        <v>45449</v>
      </c>
      <c r="D834" s="134" t="s">
        <v>151</v>
      </c>
      <c r="E834" s="135" t="str">
        <f>VLOOKUP(D834,Z$4:AB834,2,FALSE)</f>
        <v>لودر ZL50</v>
      </c>
      <c r="F834" s="135" t="str">
        <f>VLOOKUP(D834,Z$4:AB834,3,FALSE)</f>
        <v>میرزایی</v>
      </c>
      <c r="G834" s="139">
        <v>129</v>
      </c>
      <c r="H834" s="139"/>
      <c r="I834" s="140"/>
      <c r="J834" s="140"/>
      <c r="K834" s="115"/>
    </row>
    <row r="835" spans="2:11" x14ac:dyDescent="0.25">
      <c r="B835" s="4">
        <f t="shared" si="15"/>
        <v>833</v>
      </c>
      <c r="C835" s="133">
        <v>45449</v>
      </c>
      <c r="D835" s="134" t="s">
        <v>152</v>
      </c>
      <c r="E835" s="135" t="str">
        <f>VLOOKUP(D835,Z$4:AB835,2,FALSE)</f>
        <v>کامیون کمپرسی</v>
      </c>
      <c r="F835" s="135" t="str">
        <f>VLOOKUP(D835,Z$4:AB835,3,FALSE)</f>
        <v>میرزایی</v>
      </c>
      <c r="G835" s="139">
        <v>0</v>
      </c>
      <c r="H835" s="139"/>
      <c r="I835" s="140"/>
      <c r="J835" s="140"/>
      <c r="K835" s="115"/>
    </row>
    <row r="836" spans="2:11" x14ac:dyDescent="0.25">
      <c r="B836" s="4">
        <f t="shared" si="15"/>
        <v>834</v>
      </c>
      <c r="C836" s="133">
        <v>45449</v>
      </c>
      <c r="D836" s="134" t="s">
        <v>154</v>
      </c>
      <c r="E836" s="135" t="str">
        <f>VLOOKUP(D836,Z$4:AB836,2,FALSE)</f>
        <v>کامیون کمپرسی</v>
      </c>
      <c r="F836" s="135" t="str">
        <f>VLOOKUP(D836,Z$4:AB836,3,FALSE)</f>
        <v>میرزایی</v>
      </c>
      <c r="G836" s="139">
        <v>0</v>
      </c>
      <c r="H836" s="139"/>
      <c r="I836" s="140"/>
      <c r="J836" s="140"/>
      <c r="K836" s="115"/>
    </row>
    <row r="837" spans="2:11" x14ac:dyDescent="0.25">
      <c r="B837" s="4">
        <f t="shared" si="15"/>
        <v>835</v>
      </c>
      <c r="C837" s="133">
        <v>45449</v>
      </c>
      <c r="D837" s="134" t="s">
        <v>155</v>
      </c>
      <c r="E837" s="135" t="str">
        <f>VLOOKUP(D837,Z$4:AB837,2,FALSE)</f>
        <v>کامیون کمپرسی</v>
      </c>
      <c r="F837" s="135" t="str">
        <f>VLOOKUP(D837,Z$4:AB837,3,FALSE)</f>
        <v>میرزایی</v>
      </c>
      <c r="G837" s="139">
        <v>0</v>
      </c>
      <c r="H837" s="139"/>
      <c r="I837" s="140"/>
      <c r="J837" s="140"/>
      <c r="K837" s="115"/>
    </row>
    <row r="838" spans="2:11" x14ac:dyDescent="0.25">
      <c r="B838" s="4">
        <f t="shared" si="15"/>
        <v>836</v>
      </c>
      <c r="C838" s="133">
        <v>45449</v>
      </c>
      <c r="D838" s="134" t="s">
        <v>139</v>
      </c>
      <c r="E838" s="135" t="str">
        <f>VLOOKUP(D838,Z$4:AB838,2,FALSE)</f>
        <v>بیل مکانیکی</v>
      </c>
      <c r="F838" s="135" t="str">
        <f>VLOOKUP(D838,Z$4:AB838,3,FALSE)</f>
        <v>انصاری</v>
      </c>
      <c r="G838" s="139">
        <v>190</v>
      </c>
      <c r="H838" s="139"/>
      <c r="I838" s="140"/>
      <c r="J838" s="140"/>
      <c r="K838" s="115"/>
    </row>
    <row r="839" spans="2:11" x14ac:dyDescent="0.25">
      <c r="B839" s="4">
        <f t="shared" si="15"/>
        <v>837</v>
      </c>
      <c r="C839" s="133">
        <v>45449</v>
      </c>
      <c r="D839" s="134" t="s">
        <v>143</v>
      </c>
      <c r="E839" s="135" t="str">
        <f>VLOOKUP(D839,Z$4:AB839,2,FALSE)</f>
        <v>کامیون کمپرسی</v>
      </c>
      <c r="F839" s="135" t="str">
        <f>VLOOKUP(D839,Z$4:AB839,3,FALSE)</f>
        <v>انصاری</v>
      </c>
      <c r="G839" s="139">
        <v>0</v>
      </c>
      <c r="H839" s="139"/>
      <c r="I839" s="140"/>
      <c r="J839" s="140"/>
      <c r="K839" s="115"/>
    </row>
    <row r="840" spans="2:11" x14ac:dyDescent="0.25">
      <c r="B840" s="4">
        <f t="shared" si="15"/>
        <v>838</v>
      </c>
      <c r="C840" s="133">
        <v>45449</v>
      </c>
      <c r="D840" s="134" t="s">
        <v>144</v>
      </c>
      <c r="E840" s="135" t="str">
        <f>VLOOKUP(D840,Z$4:AB840,2,FALSE)</f>
        <v>کامیون کمپرسی</v>
      </c>
      <c r="F840" s="135" t="str">
        <f>VLOOKUP(D840,Z$4:AB840,3,FALSE)</f>
        <v>انصاری</v>
      </c>
      <c r="G840" s="139">
        <v>129</v>
      </c>
      <c r="H840" s="139"/>
      <c r="I840" s="140"/>
      <c r="J840" s="140"/>
      <c r="K840" s="115"/>
    </row>
    <row r="841" spans="2:11" x14ac:dyDescent="0.25">
      <c r="B841" s="4">
        <f t="shared" si="15"/>
        <v>839</v>
      </c>
      <c r="C841" s="133">
        <v>45449</v>
      </c>
      <c r="D841" s="134" t="s">
        <v>145</v>
      </c>
      <c r="E841" s="135" t="str">
        <f>VLOOKUP(D841,Z$4:AB841,2,FALSE)</f>
        <v>کامیون کمپرسی</v>
      </c>
      <c r="F841" s="135" t="str">
        <f>VLOOKUP(D841,Z$4:AB841,3,FALSE)</f>
        <v>انصاری</v>
      </c>
      <c r="G841" s="139">
        <v>0</v>
      </c>
      <c r="H841" s="139"/>
      <c r="I841" s="140"/>
      <c r="J841" s="140"/>
      <c r="K841" s="115"/>
    </row>
    <row r="842" spans="2:11" x14ac:dyDescent="0.25">
      <c r="B842" s="4">
        <f t="shared" si="15"/>
        <v>840</v>
      </c>
      <c r="C842" s="133">
        <v>45449</v>
      </c>
      <c r="D842" s="134" t="s">
        <v>157</v>
      </c>
      <c r="E842" s="135" t="str">
        <f>VLOOKUP(D842,Z$4:AB842,2,FALSE)</f>
        <v>لودر</v>
      </c>
      <c r="F842" s="135" t="str">
        <f>VLOOKUP(D842,Z$4:AB842,3,FALSE)</f>
        <v>صداقت</v>
      </c>
      <c r="G842" s="139">
        <v>156</v>
      </c>
      <c r="H842" s="139"/>
      <c r="I842" s="140"/>
      <c r="J842" s="140"/>
      <c r="K842" s="115"/>
    </row>
    <row r="843" spans="2:11" x14ac:dyDescent="0.25">
      <c r="B843" s="4">
        <f t="shared" si="15"/>
        <v>841</v>
      </c>
      <c r="C843" s="133">
        <v>45449</v>
      </c>
      <c r="D843" s="134" t="s">
        <v>158</v>
      </c>
      <c r="E843" s="135" t="str">
        <f>VLOOKUP(D843,Z$4:AB843,2,FALSE)</f>
        <v>کامیون کمپرسی</v>
      </c>
      <c r="F843" s="135" t="str">
        <f>VLOOKUP(D843,Z$4:AB843,3,FALSE)</f>
        <v>صداقت</v>
      </c>
      <c r="G843" s="139">
        <v>0</v>
      </c>
      <c r="H843" s="139"/>
      <c r="I843" s="140"/>
      <c r="J843" s="140"/>
      <c r="K843" s="115"/>
    </row>
    <row r="844" spans="2:11" x14ac:dyDescent="0.25">
      <c r="B844" s="4">
        <f t="shared" si="15"/>
        <v>842</v>
      </c>
      <c r="C844" s="133">
        <v>45449</v>
      </c>
      <c r="D844" s="134" t="s">
        <v>159</v>
      </c>
      <c r="E844" s="135" t="str">
        <f>VLOOKUP(D844,Z$4:AB844,2,FALSE)</f>
        <v>کامیون کمپرسی</v>
      </c>
      <c r="F844" s="135" t="str">
        <f>VLOOKUP(D844,Z$4:AB844,3,FALSE)</f>
        <v>صداقت</v>
      </c>
      <c r="G844" s="139">
        <v>152</v>
      </c>
      <c r="H844" s="139"/>
      <c r="I844" s="140"/>
      <c r="J844" s="140"/>
      <c r="K844" s="115"/>
    </row>
    <row r="845" spans="2:11" x14ac:dyDescent="0.25">
      <c r="B845" s="4">
        <f t="shared" si="15"/>
        <v>843</v>
      </c>
      <c r="C845" s="133">
        <v>45449</v>
      </c>
      <c r="D845" s="134" t="s">
        <v>181</v>
      </c>
      <c r="E845" s="135" t="str">
        <f>VLOOKUP(D845,Z$4:AB845,2,FALSE)</f>
        <v>تانکر آب</v>
      </c>
      <c r="F845" s="135" t="str">
        <f>VLOOKUP(D845,Z$4:AB845,3,FALSE)</f>
        <v>گلپایگانی</v>
      </c>
      <c r="G845" s="139">
        <v>99</v>
      </c>
      <c r="H845" s="139"/>
      <c r="I845" s="140"/>
      <c r="J845" s="140"/>
      <c r="K845" s="115"/>
    </row>
    <row r="846" spans="2:11" x14ac:dyDescent="0.25">
      <c r="B846" s="4">
        <f t="shared" si="15"/>
        <v>844</v>
      </c>
      <c r="C846" s="133">
        <v>45449</v>
      </c>
      <c r="D846" s="134" t="s">
        <v>166</v>
      </c>
      <c r="E846" s="135" t="str">
        <f>VLOOKUP(D846,Z$4:AB846,2,FALSE)</f>
        <v>گریدر 14G</v>
      </c>
      <c r="F846" s="135" t="str">
        <f>VLOOKUP(D846,Z$4:AB846,3,FALSE)</f>
        <v>محمد پور</v>
      </c>
      <c r="G846" s="139">
        <v>170</v>
      </c>
      <c r="H846" s="139"/>
      <c r="I846" s="140"/>
      <c r="J846" s="140"/>
      <c r="K846" s="115"/>
    </row>
    <row r="847" spans="2:11" x14ac:dyDescent="0.25">
      <c r="B847" s="4">
        <f t="shared" si="15"/>
        <v>845</v>
      </c>
      <c r="C847" s="133">
        <v>45449</v>
      </c>
      <c r="D847" s="134" t="s">
        <v>170</v>
      </c>
      <c r="E847" s="135" t="str">
        <f>VLOOKUP(D847,Z$4:AB847,2,FALSE)</f>
        <v>غلطک کششی</v>
      </c>
      <c r="F847" s="135" t="str">
        <f>VLOOKUP(D847,Z$4:AB847,3,FALSE)</f>
        <v>محمد پور</v>
      </c>
      <c r="G847" s="139">
        <v>68</v>
      </c>
      <c r="H847" s="139"/>
      <c r="I847" s="140"/>
      <c r="J847" s="140"/>
      <c r="K847" s="115"/>
    </row>
    <row r="848" spans="2:11" x14ac:dyDescent="0.25">
      <c r="B848" s="4">
        <f t="shared" si="15"/>
        <v>846</v>
      </c>
      <c r="C848" s="133">
        <v>45449</v>
      </c>
      <c r="D848" s="134" t="s">
        <v>173</v>
      </c>
      <c r="E848" s="135" t="str">
        <f>VLOOKUP(D848,Z$4:AB848,2,FALSE)</f>
        <v>غلطک کششی</v>
      </c>
      <c r="F848" s="135" t="str">
        <f>VLOOKUP(D848,Z$4:AB848,3,FALSE)</f>
        <v>محمد پور</v>
      </c>
      <c r="G848" s="139">
        <v>23</v>
      </c>
      <c r="H848" s="139"/>
      <c r="I848" s="140"/>
      <c r="J848" s="140"/>
      <c r="K848" s="115"/>
    </row>
    <row r="849" spans="2:11" x14ac:dyDescent="0.25">
      <c r="B849" s="4">
        <f t="shared" si="15"/>
        <v>847</v>
      </c>
      <c r="C849" s="133">
        <v>45450</v>
      </c>
      <c r="D849" s="146" t="s">
        <v>90</v>
      </c>
      <c r="E849" s="135" t="str">
        <f>VLOOKUP(D849,Z$4:AB849,2,FALSE)</f>
        <v>گریدر  ۱۶g</v>
      </c>
      <c r="F849" s="135" t="str">
        <f>VLOOKUP(D849,Z$4:AB849,3,FALSE)</f>
        <v>شرکتی-یگانه</v>
      </c>
      <c r="G849" s="139">
        <v>0</v>
      </c>
      <c r="H849" s="139"/>
      <c r="I849" s="140"/>
      <c r="J849" s="140"/>
      <c r="K849" s="115"/>
    </row>
    <row r="850" spans="2:11" x14ac:dyDescent="0.25">
      <c r="B850" s="4">
        <f t="shared" si="15"/>
        <v>848</v>
      </c>
      <c r="C850" s="133">
        <v>45450</v>
      </c>
      <c r="D850" s="146" t="s">
        <v>93</v>
      </c>
      <c r="E850" s="135" t="str">
        <f>VLOOKUP(D850,Z$4:AB850,2,FALSE)</f>
        <v>کامیون کمپرسی</v>
      </c>
      <c r="F850" s="135" t="str">
        <f>VLOOKUP(D850,Z$4:AB850,3,FALSE)</f>
        <v>شرکتی-یحیی زاده</v>
      </c>
      <c r="G850" s="139">
        <v>0</v>
      </c>
      <c r="H850" s="139"/>
      <c r="I850" s="140"/>
      <c r="J850" s="140"/>
      <c r="K850" s="115"/>
    </row>
    <row r="851" spans="2:11" x14ac:dyDescent="0.25">
      <c r="B851" s="4">
        <f t="shared" si="15"/>
        <v>849</v>
      </c>
      <c r="C851" s="133">
        <v>45450</v>
      </c>
      <c r="D851" s="146" t="s">
        <v>96</v>
      </c>
      <c r="E851" s="135" t="str">
        <f>VLOOKUP(D851,Z$4:AB851,2,FALSE)</f>
        <v>کامیون کمپرسی</v>
      </c>
      <c r="F851" s="135" t="str">
        <f>VLOOKUP(D851,Z$4:AB851,3,FALSE)</f>
        <v>شرکتی-نوروز غلامی</v>
      </c>
      <c r="G851" s="139">
        <v>0</v>
      </c>
      <c r="H851" s="139"/>
      <c r="I851" s="140"/>
      <c r="J851" s="140"/>
      <c r="K851" s="115"/>
    </row>
    <row r="852" spans="2:11" x14ac:dyDescent="0.25">
      <c r="B852" s="4">
        <f t="shared" si="15"/>
        <v>850</v>
      </c>
      <c r="C852" s="133">
        <v>45450</v>
      </c>
      <c r="D852" s="146" t="s">
        <v>119</v>
      </c>
      <c r="E852" s="135" t="str">
        <f>VLOOKUP(D852,Z$4:AB852,2,FALSE)</f>
        <v>کامیون کمپرسی</v>
      </c>
      <c r="F852" s="135" t="str">
        <f>VLOOKUP(D852,Z$4:AB852,3,FALSE)</f>
        <v>شرکتی-علیرضا اقلیمی</v>
      </c>
      <c r="G852" s="139">
        <v>0</v>
      </c>
      <c r="H852" s="139"/>
      <c r="I852" s="140"/>
      <c r="J852" s="140"/>
      <c r="K852" s="115"/>
    </row>
    <row r="853" spans="2:11" x14ac:dyDescent="0.25">
      <c r="B853" s="4">
        <f t="shared" si="15"/>
        <v>851</v>
      </c>
      <c r="C853" s="133">
        <v>45450</v>
      </c>
      <c r="D853" s="146" t="s">
        <v>132</v>
      </c>
      <c r="E853" s="135" t="str">
        <f>VLOOKUP(D853,Z$4:AB853,2,FALSE)</f>
        <v>تانکر ابپاش بنز</v>
      </c>
      <c r="F853" s="135" t="str">
        <f>VLOOKUP(D853,Z$4:AB853,3,FALSE)</f>
        <v>شرکتی-بارانی</v>
      </c>
      <c r="G853" s="139">
        <v>0</v>
      </c>
      <c r="H853" s="139"/>
      <c r="I853" s="140"/>
      <c r="J853" s="140"/>
      <c r="K853" s="115"/>
    </row>
    <row r="854" spans="2:11" x14ac:dyDescent="0.25">
      <c r="B854" s="4">
        <f t="shared" si="15"/>
        <v>852</v>
      </c>
      <c r="C854" s="133">
        <v>45450</v>
      </c>
      <c r="D854" s="146" t="s">
        <v>98</v>
      </c>
      <c r="E854" s="135" t="str">
        <f>VLOOKUP(D854,Z$4:AB854,2,FALSE)</f>
        <v>تانکر ابپاش بنز</v>
      </c>
      <c r="F854" s="135" t="str">
        <f>VLOOKUP(D854,Z$4:AB854,3,FALSE)</f>
        <v>شرکتی-میامی</v>
      </c>
      <c r="G854" s="139">
        <v>55</v>
      </c>
      <c r="H854" s="139"/>
      <c r="I854" s="140"/>
      <c r="J854" s="140"/>
      <c r="K854" s="115"/>
    </row>
    <row r="855" spans="2:11" x14ac:dyDescent="0.25">
      <c r="B855" s="4">
        <f t="shared" si="15"/>
        <v>853</v>
      </c>
      <c r="C855" s="133">
        <v>45450</v>
      </c>
      <c r="D855" s="146" t="s">
        <v>116</v>
      </c>
      <c r="E855" s="135" t="str">
        <f>VLOOKUP(D855,Z$4:AB855,2,FALSE)</f>
        <v>تانکر سوخت بنز</v>
      </c>
      <c r="F855" s="135" t="str">
        <f>VLOOKUP(D855,Z$4:AB855,3,FALSE)</f>
        <v>شرکتی-برات زاده- از تاریخ 1 تیرماه</v>
      </c>
      <c r="G855" s="139">
        <v>0</v>
      </c>
      <c r="H855" s="139"/>
      <c r="I855" s="140"/>
      <c r="J855" s="140"/>
      <c r="K855" s="115"/>
    </row>
    <row r="856" spans="2:11" x14ac:dyDescent="0.25">
      <c r="B856" s="4">
        <f t="shared" si="15"/>
        <v>854</v>
      </c>
      <c r="C856" s="133">
        <v>45450</v>
      </c>
      <c r="D856" s="146" t="s">
        <v>121</v>
      </c>
      <c r="E856" s="135" t="str">
        <f>VLOOKUP(D856,Z$4:AB856,2,FALSE)</f>
        <v>غلطک</v>
      </c>
      <c r="F856" s="135" t="str">
        <f>VLOOKUP(D856,Z$4:AB856,3,FALSE)</f>
        <v>شرکتی-جمالی</v>
      </c>
      <c r="G856" s="139">
        <v>0</v>
      </c>
      <c r="H856" s="139"/>
      <c r="I856" s="140"/>
      <c r="J856" s="140"/>
      <c r="K856" s="115"/>
    </row>
    <row r="857" spans="2:11" x14ac:dyDescent="0.25">
      <c r="B857" s="4">
        <f t="shared" ref="B857:B920" si="16">ROW()-2</f>
        <v>855</v>
      </c>
      <c r="C857" s="133">
        <v>45450</v>
      </c>
      <c r="D857" s="146" t="s">
        <v>109</v>
      </c>
      <c r="E857" s="135" t="str">
        <f>VLOOKUP(D857,Z$4:AB857,2,FALSE)</f>
        <v>غلطک</v>
      </c>
      <c r="F857" s="135" t="str">
        <f>VLOOKUP(D857,Z$4:AB857,3,FALSE)</f>
        <v>شرکتی-دیانتی</v>
      </c>
      <c r="G857" s="139">
        <v>76</v>
      </c>
      <c r="H857" s="139"/>
      <c r="I857" s="140"/>
      <c r="J857" s="140"/>
      <c r="K857" s="115"/>
    </row>
    <row r="858" spans="2:11" x14ac:dyDescent="0.25">
      <c r="B858" s="4">
        <f t="shared" si="16"/>
        <v>856</v>
      </c>
      <c r="C858" s="133">
        <v>45450</v>
      </c>
      <c r="D858" s="146" t="s">
        <v>112</v>
      </c>
      <c r="E858" s="135" t="str">
        <f>VLOOKUP(D858,Z$4:AB858,2,FALSE)</f>
        <v>غلطک</v>
      </c>
      <c r="F858" s="135" t="str">
        <f>VLOOKUP(D858,Z$4:AB858,3,FALSE)</f>
        <v>شرکتی-شیری</v>
      </c>
      <c r="G858" s="139">
        <v>30</v>
      </c>
      <c r="H858" s="139"/>
      <c r="I858" s="140"/>
      <c r="J858" s="140"/>
      <c r="K858" s="115"/>
    </row>
    <row r="859" spans="2:11" x14ac:dyDescent="0.25">
      <c r="B859" s="4">
        <f t="shared" si="16"/>
        <v>857</v>
      </c>
      <c r="C859" s="133">
        <v>45450</v>
      </c>
      <c r="D859" s="146" t="s">
        <v>122</v>
      </c>
      <c r="E859" s="135" t="str">
        <f>VLOOKUP(D859,Z$4:AB859,2,FALSE)</f>
        <v>میکسراتکو</v>
      </c>
      <c r="F859" s="135" t="str">
        <f>VLOOKUP(D859,Z$4:AB859,3,FALSE)</f>
        <v>شرکتی-شاکری</v>
      </c>
      <c r="G859" s="139">
        <v>0</v>
      </c>
      <c r="H859" s="139"/>
      <c r="I859" s="140"/>
      <c r="J859" s="140"/>
      <c r="K859" s="115"/>
    </row>
    <row r="860" spans="2:11" x14ac:dyDescent="0.25">
      <c r="B860" s="4">
        <f t="shared" si="16"/>
        <v>858</v>
      </c>
      <c r="C860" s="133">
        <v>45450</v>
      </c>
      <c r="D860" s="146" t="s">
        <v>124</v>
      </c>
      <c r="E860" s="135" t="str">
        <f>VLOOKUP(D860,Z$4:AB860,2,FALSE)</f>
        <v>میکسر امیکو</v>
      </c>
      <c r="F860" s="135" t="str">
        <f>VLOOKUP(D860,Z$4:AB860,3,FALSE)</f>
        <v>شرکتی-زراعتی</v>
      </c>
      <c r="G860" s="139">
        <v>0</v>
      </c>
      <c r="H860" s="139"/>
      <c r="I860" s="140"/>
      <c r="J860" s="140"/>
      <c r="K860" s="115"/>
    </row>
    <row r="861" spans="2:11" x14ac:dyDescent="0.25">
      <c r="B861" s="4">
        <f t="shared" si="16"/>
        <v>859</v>
      </c>
      <c r="C861" s="133">
        <v>45450</v>
      </c>
      <c r="D861" s="146" t="s">
        <v>129</v>
      </c>
      <c r="E861" s="135" t="str">
        <f>VLOOKUP(D861,Z$4:AB861,2,FALSE)</f>
        <v>بلدوزر</v>
      </c>
      <c r="F861" s="135" t="str">
        <f>VLOOKUP(D861,Z$4:AB861,3,FALSE)</f>
        <v>شرکتی-رجب زاده</v>
      </c>
      <c r="G861" s="139">
        <v>0</v>
      </c>
      <c r="H861" s="139"/>
      <c r="I861" s="140"/>
      <c r="J861" s="140"/>
      <c r="K861" s="115"/>
    </row>
    <row r="862" spans="2:11" x14ac:dyDescent="0.25">
      <c r="B862" s="4">
        <f t="shared" si="16"/>
        <v>860</v>
      </c>
      <c r="C862" s="133">
        <v>45450</v>
      </c>
      <c r="D862" s="146" t="s">
        <v>138</v>
      </c>
      <c r="E862" s="135" t="str">
        <f>VLOOKUP(D862,Z$4:AB862,2,FALSE)</f>
        <v>بلدوزر</v>
      </c>
      <c r="F862" s="135" t="str">
        <f>VLOOKUP(D862,Z$4:AB862,3,FALSE)</f>
        <v>انصاری</v>
      </c>
      <c r="G862" s="139">
        <v>0</v>
      </c>
      <c r="H862" s="139"/>
      <c r="I862" s="140"/>
      <c r="J862" s="140"/>
      <c r="K862" s="115"/>
    </row>
    <row r="863" spans="2:11" x14ac:dyDescent="0.25">
      <c r="B863" s="4">
        <f t="shared" si="16"/>
        <v>861</v>
      </c>
      <c r="C863" s="133">
        <v>45450</v>
      </c>
      <c r="D863" s="147" t="s">
        <v>139</v>
      </c>
      <c r="E863" s="135" t="str">
        <f>VLOOKUP(D863,Z$4:AB863,2,FALSE)</f>
        <v>بیل مکانیکی</v>
      </c>
      <c r="F863" s="135" t="str">
        <f>VLOOKUP(D863,Z$4:AB863,3,FALSE)</f>
        <v>انصاری</v>
      </c>
      <c r="G863" s="139">
        <v>218</v>
      </c>
      <c r="H863" s="139"/>
      <c r="I863" s="140"/>
      <c r="J863" s="140"/>
      <c r="K863" s="115"/>
    </row>
    <row r="864" spans="2:11" x14ac:dyDescent="0.25">
      <c r="B864" s="4">
        <f t="shared" si="16"/>
        <v>862</v>
      </c>
      <c r="C864" s="133">
        <v>45450</v>
      </c>
      <c r="D864" s="147" t="s">
        <v>141</v>
      </c>
      <c r="E864" s="135" t="str">
        <f>VLOOKUP(D864,Z$4:AB864,2,FALSE)</f>
        <v>بیل مکانیکی</v>
      </c>
      <c r="F864" s="135" t="str">
        <f>VLOOKUP(D864,Z$4:AB864,3,FALSE)</f>
        <v>انصاری</v>
      </c>
      <c r="G864" s="139">
        <v>0</v>
      </c>
      <c r="H864" s="139"/>
      <c r="I864" s="140"/>
      <c r="J864" s="140"/>
      <c r="K864" s="115"/>
    </row>
    <row r="865" spans="2:11" x14ac:dyDescent="0.25">
      <c r="B865" s="4">
        <f t="shared" si="16"/>
        <v>863</v>
      </c>
      <c r="C865" s="133">
        <v>45450</v>
      </c>
      <c r="D865" s="147" t="s">
        <v>143</v>
      </c>
      <c r="E865" s="135" t="str">
        <f>VLOOKUP(D865,Z$4:AB865,2,FALSE)</f>
        <v>کامیون کمپرسی</v>
      </c>
      <c r="F865" s="135" t="str">
        <f>VLOOKUP(D865,Z$4:AB865,3,FALSE)</f>
        <v>انصاری</v>
      </c>
      <c r="G865" s="139">
        <v>0</v>
      </c>
      <c r="H865" s="139"/>
      <c r="I865" s="140"/>
      <c r="J865" s="140"/>
      <c r="K865" s="115"/>
    </row>
    <row r="866" spans="2:11" x14ac:dyDescent="0.25">
      <c r="B866" s="4">
        <f t="shared" si="16"/>
        <v>864</v>
      </c>
      <c r="C866" s="133">
        <v>45450</v>
      </c>
      <c r="D866" s="147" t="s">
        <v>144</v>
      </c>
      <c r="E866" s="135" t="str">
        <f>VLOOKUP(D866,Z$4:AB866,2,FALSE)</f>
        <v>کامیون کمپرسی</v>
      </c>
      <c r="F866" s="135" t="str">
        <f>VLOOKUP(D866,Z$4:AB866,3,FALSE)</f>
        <v>انصاری</v>
      </c>
      <c r="G866" s="139">
        <v>0</v>
      </c>
      <c r="H866" s="139"/>
      <c r="I866" s="140"/>
      <c r="J866" s="140"/>
      <c r="K866" s="115"/>
    </row>
    <row r="867" spans="2:11" x14ac:dyDescent="0.25">
      <c r="B867" s="4">
        <f t="shared" si="16"/>
        <v>865</v>
      </c>
      <c r="C867" s="133">
        <v>45450</v>
      </c>
      <c r="D867" s="147" t="s">
        <v>145</v>
      </c>
      <c r="E867" s="135" t="str">
        <f>VLOOKUP(D867,Z$4:AB867,2,FALSE)</f>
        <v>کامیون کمپرسی</v>
      </c>
      <c r="F867" s="135" t="str">
        <f>VLOOKUP(D867,Z$4:AB867,3,FALSE)</f>
        <v>انصاری</v>
      </c>
      <c r="G867" s="139">
        <v>0</v>
      </c>
      <c r="H867" s="139"/>
      <c r="I867" s="140"/>
      <c r="J867" s="140"/>
      <c r="K867" s="115"/>
    </row>
    <row r="868" spans="2:11" x14ac:dyDescent="0.25">
      <c r="B868" s="4">
        <f t="shared" si="16"/>
        <v>866</v>
      </c>
      <c r="C868" s="133">
        <v>45450</v>
      </c>
      <c r="D868" s="147" t="s">
        <v>146</v>
      </c>
      <c r="E868" s="135" t="str">
        <f>VLOOKUP(D868,Z$4:AB868,2,FALSE)</f>
        <v>بلدوزر D85</v>
      </c>
      <c r="F868" s="135" t="str">
        <f>VLOOKUP(D868,Z$4:AB868,3,FALSE)</f>
        <v>اکبری</v>
      </c>
      <c r="G868" s="139">
        <v>0</v>
      </c>
      <c r="H868" s="139"/>
      <c r="I868" s="140"/>
      <c r="J868" s="140"/>
      <c r="K868" s="115"/>
    </row>
    <row r="869" spans="2:11" x14ac:dyDescent="0.25">
      <c r="B869" s="4">
        <f t="shared" si="16"/>
        <v>867</v>
      </c>
      <c r="C869" s="133">
        <v>45450</v>
      </c>
      <c r="D869" s="147" t="s">
        <v>148</v>
      </c>
      <c r="E869" s="135" t="str">
        <f>VLOOKUP(D869,Z$4:AB869,2,FALSE)</f>
        <v>بلدوزر D85</v>
      </c>
      <c r="F869" s="135" t="str">
        <f>VLOOKUP(D869,Z$4:AB869,3,FALSE)</f>
        <v>اکبری</v>
      </c>
      <c r="G869" s="139">
        <v>0</v>
      </c>
      <c r="H869" s="139"/>
      <c r="I869" s="140"/>
      <c r="J869" s="140"/>
      <c r="K869" s="115"/>
    </row>
    <row r="870" spans="2:11" x14ac:dyDescent="0.25">
      <c r="B870" s="4">
        <f t="shared" si="16"/>
        <v>868</v>
      </c>
      <c r="C870" s="133">
        <v>45450</v>
      </c>
      <c r="D870" s="148" t="s">
        <v>149</v>
      </c>
      <c r="E870" s="135" t="str">
        <f>VLOOKUP(D870,Z$4:AB870,2,FALSE)</f>
        <v>بلدوزر کاترپیلار D8</v>
      </c>
      <c r="F870" s="135" t="str">
        <f>VLOOKUP(D870,Z$4:AB870,3,FALSE)</f>
        <v>حسن پور</v>
      </c>
      <c r="G870" s="139">
        <v>228</v>
      </c>
      <c r="H870" s="139"/>
      <c r="I870" s="140"/>
      <c r="J870" s="140"/>
      <c r="K870" s="115"/>
    </row>
    <row r="871" spans="2:11" x14ac:dyDescent="0.25">
      <c r="B871" s="4">
        <f t="shared" si="16"/>
        <v>869</v>
      </c>
      <c r="C871" s="133">
        <v>45450</v>
      </c>
      <c r="D871" s="146" t="s">
        <v>151</v>
      </c>
      <c r="E871" s="135" t="str">
        <f>VLOOKUP(D871,Z$4:AB871,2,FALSE)</f>
        <v>لودر ZL50</v>
      </c>
      <c r="F871" s="135" t="str">
        <f>VLOOKUP(D871,Z$4:AB871,3,FALSE)</f>
        <v>میرزایی</v>
      </c>
      <c r="G871" s="139">
        <v>0</v>
      </c>
      <c r="H871" s="139"/>
      <c r="I871" s="140"/>
      <c r="J871" s="140"/>
      <c r="K871" s="115"/>
    </row>
    <row r="872" spans="2:11" x14ac:dyDescent="0.25">
      <c r="B872" s="4">
        <f t="shared" si="16"/>
        <v>870</v>
      </c>
      <c r="C872" s="133">
        <v>45450</v>
      </c>
      <c r="D872" s="147" t="s">
        <v>152</v>
      </c>
      <c r="E872" s="135" t="str">
        <f>VLOOKUP(D872,Z$4:AB872,2,FALSE)</f>
        <v>کامیون کمپرسی</v>
      </c>
      <c r="F872" s="135" t="str">
        <f>VLOOKUP(D872,Z$4:AB872,3,FALSE)</f>
        <v>میرزایی</v>
      </c>
      <c r="G872" s="139">
        <v>0</v>
      </c>
      <c r="H872" s="139"/>
      <c r="I872" s="140"/>
      <c r="J872" s="140"/>
      <c r="K872" s="115"/>
    </row>
    <row r="873" spans="2:11" x14ac:dyDescent="0.25">
      <c r="B873" s="4">
        <f t="shared" si="16"/>
        <v>871</v>
      </c>
      <c r="C873" s="133">
        <v>45450</v>
      </c>
      <c r="D873" s="147" t="s">
        <v>154</v>
      </c>
      <c r="E873" s="135" t="str">
        <f>VLOOKUP(D873,Z$4:AB873,2,FALSE)</f>
        <v>کامیون کمپرسی</v>
      </c>
      <c r="F873" s="135" t="str">
        <f>VLOOKUP(D873,Z$4:AB873,3,FALSE)</f>
        <v>میرزایی</v>
      </c>
      <c r="G873" s="139">
        <v>0</v>
      </c>
      <c r="H873" s="139"/>
      <c r="I873" s="140"/>
      <c r="J873" s="140"/>
      <c r="K873" s="115"/>
    </row>
    <row r="874" spans="2:11" x14ac:dyDescent="0.25">
      <c r="B874" s="4">
        <f t="shared" si="16"/>
        <v>872</v>
      </c>
      <c r="C874" s="133">
        <v>45450</v>
      </c>
      <c r="D874" s="147" t="s">
        <v>155</v>
      </c>
      <c r="E874" s="135" t="str">
        <f>VLOOKUP(D874,Z$4:AB874,2,FALSE)</f>
        <v>کامیون کمپرسی</v>
      </c>
      <c r="F874" s="135" t="str">
        <f>VLOOKUP(D874,Z$4:AB874,3,FALSE)</f>
        <v>میرزایی</v>
      </c>
      <c r="G874" s="139">
        <v>0</v>
      </c>
      <c r="H874" s="139"/>
      <c r="I874" s="140"/>
      <c r="J874" s="140"/>
      <c r="K874" s="115"/>
    </row>
    <row r="875" spans="2:11" x14ac:dyDescent="0.25">
      <c r="B875" s="4">
        <f t="shared" si="16"/>
        <v>873</v>
      </c>
      <c r="C875" s="133">
        <v>45450</v>
      </c>
      <c r="D875" s="146" t="s">
        <v>157</v>
      </c>
      <c r="E875" s="135" t="str">
        <f>VLOOKUP(D875,Z$4:AB875,2,FALSE)</f>
        <v>لودر</v>
      </c>
      <c r="F875" s="135" t="str">
        <f>VLOOKUP(D875,Z$4:AB875,3,FALSE)</f>
        <v>صداقت</v>
      </c>
      <c r="G875" s="139">
        <v>0</v>
      </c>
      <c r="H875" s="139"/>
      <c r="I875" s="140"/>
      <c r="J875" s="140"/>
      <c r="K875" s="115"/>
    </row>
    <row r="876" spans="2:11" x14ac:dyDescent="0.25">
      <c r="B876" s="4">
        <f t="shared" si="16"/>
        <v>874</v>
      </c>
      <c r="C876" s="133">
        <v>45450</v>
      </c>
      <c r="D876" s="146" t="s">
        <v>158</v>
      </c>
      <c r="E876" s="135" t="str">
        <f>VLOOKUP(D876,Z$4:AB876,2,FALSE)</f>
        <v>کامیون کمپرسی</v>
      </c>
      <c r="F876" s="135" t="str">
        <f>VLOOKUP(D876,Z$4:AB876,3,FALSE)</f>
        <v>صداقت</v>
      </c>
      <c r="G876" s="139">
        <v>0</v>
      </c>
      <c r="H876" s="139"/>
      <c r="I876" s="140"/>
      <c r="J876" s="140"/>
      <c r="K876" s="115"/>
    </row>
    <row r="877" spans="2:11" x14ac:dyDescent="0.25">
      <c r="B877" s="4">
        <f t="shared" si="16"/>
        <v>875</v>
      </c>
      <c r="C877" s="133">
        <v>45450</v>
      </c>
      <c r="D877" s="146" t="s">
        <v>159</v>
      </c>
      <c r="E877" s="135" t="str">
        <f>VLOOKUP(D877,Z$4:AB877,2,FALSE)</f>
        <v>کامیون کمپرسی</v>
      </c>
      <c r="F877" s="135" t="str">
        <f>VLOOKUP(D877,Z$4:AB877,3,FALSE)</f>
        <v>صداقت</v>
      </c>
      <c r="G877" s="139">
        <v>0</v>
      </c>
      <c r="H877" s="139"/>
      <c r="I877" s="140"/>
      <c r="J877" s="140"/>
      <c r="K877" s="115"/>
    </row>
    <row r="878" spans="2:11" x14ac:dyDescent="0.25">
      <c r="B878" s="4">
        <f t="shared" si="16"/>
        <v>876</v>
      </c>
      <c r="C878" s="133">
        <v>45450</v>
      </c>
      <c r="D878" s="146" t="s">
        <v>160</v>
      </c>
      <c r="E878" s="135" t="str">
        <f>VLOOKUP(D878,Z$4:AB878,2,FALSE)</f>
        <v>بیل مکانیکی</v>
      </c>
      <c r="F878" s="135" t="str">
        <f>VLOOKUP(D878,Z$4:AB878,3,FALSE)</f>
        <v>تکبری</v>
      </c>
      <c r="G878" s="139">
        <v>0</v>
      </c>
      <c r="H878" s="139"/>
      <c r="I878" s="140"/>
      <c r="J878" s="140"/>
      <c r="K878" s="115"/>
    </row>
    <row r="879" spans="2:11" x14ac:dyDescent="0.25">
      <c r="B879" s="4">
        <f t="shared" si="16"/>
        <v>877</v>
      </c>
      <c r="C879" s="133">
        <v>45450</v>
      </c>
      <c r="D879" s="146" t="s">
        <v>162</v>
      </c>
      <c r="E879" s="135" t="str">
        <f>VLOOKUP(D879,Z$4:AB879,2,FALSE)</f>
        <v>تانکر آب</v>
      </c>
      <c r="F879" s="135" t="str">
        <f>VLOOKUP(D879,Z$4:AB879,3,FALSE)</f>
        <v>رضاپور</v>
      </c>
      <c r="G879" s="139">
        <v>0</v>
      </c>
      <c r="H879" s="139"/>
      <c r="I879" s="140"/>
      <c r="J879" s="140"/>
      <c r="K879" s="115"/>
    </row>
    <row r="880" spans="2:11" x14ac:dyDescent="0.25">
      <c r="B880" s="4">
        <f t="shared" si="16"/>
        <v>878</v>
      </c>
      <c r="C880" s="133">
        <v>45450</v>
      </c>
      <c r="D880" s="146" t="s">
        <v>164</v>
      </c>
      <c r="E880" s="135" t="str">
        <f>VLOOKUP(D880,Z$4:AB880,2,FALSE)</f>
        <v>بیل مکانیکی</v>
      </c>
      <c r="F880" s="135" t="str">
        <f>VLOOKUP(D880,Z$4:AB880,3,FALSE)</f>
        <v>رضاپور</v>
      </c>
      <c r="G880" s="139">
        <v>0</v>
      </c>
      <c r="H880" s="139"/>
      <c r="I880" s="140"/>
      <c r="J880" s="140"/>
      <c r="K880" s="115"/>
    </row>
    <row r="881" spans="2:11" x14ac:dyDescent="0.25">
      <c r="B881" s="4">
        <f t="shared" si="16"/>
        <v>879</v>
      </c>
      <c r="C881" s="133">
        <v>45450</v>
      </c>
      <c r="D881" s="148" t="s">
        <v>166</v>
      </c>
      <c r="E881" s="135" t="str">
        <f>VLOOKUP(D881,Z$4:AB881,2,FALSE)</f>
        <v>گریدر 14G</v>
      </c>
      <c r="F881" s="135" t="str">
        <f>VLOOKUP(D881,Z$4:AB881,3,FALSE)</f>
        <v>محمد پور</v>
      </c>
      <c r="G881" s="139">
        <v>0</v>
      </c>
      <c r="H881" s="139"/>
      <c r="I881" s="140"/>
      <c r="J881" s="140"/>
      <c r="K881" s="115"/>
    </row>
    <row r="882" spans="2:11" x14ac:dyDescent="0.25">
      <c r="B882" s="4">
        <f t="shared" si="16"/>
        <v>880</v>
      </c>
      <c r="C882" s="133">
        <v>45450</v>
      </c>
      <c r="D882" s="148" t="s">
        <v>170</v>
      </c>
      <c r="E882" s="135" t="str">
        <f>VLOOKUP(D882,Z$4:AB882,2,FALSE)</f>
        <v>غلطک کششی</v>
      </c>
      <c r="F882" s="135" t="str">
        <f>VLOOKUP(D882,Z$4:AB882,3,FALSE)</f>
        <v>محمد پور</v>
      </c>
      <c r="G882" s="139">
        <v>0</v>
      </c>
      <c r="H882" s="139"/>
      <c r="I882" s="140"/>
      <c r="J882" s="140"/>
      <c r="K882" s="115"/>
    </row>
    <row r="883" spans="2:11" x14ac:dyDescent="0.25">
      <c r="B883" s="4">
        <f t="shared" si="16"/>
        <v>881</v>
      </c>
      <c r="C883" s="133">
        <v>45450</v>
      </c>
      <c r="D883" s="148" t="s">
        <v>173</v>
      </c>
      <c r="E883" s="135" t="str">
        <f>VLOOKUP(D883,Z$4:AB883,2,FALSE)</f>
        <v>غلطک کششی</v>
      </c>
      <c r="F883" s="135" t="str">
        <f>VLOOKUP(D883,Z$4:AB883,3,FALSE)</f>
        <v>محمد پور</v>
      </c>
      <c r="G883" s="139">
        <v>0</v>
      </c>
      <c r="H883" s="139"/>
      <c r="I883" s="140"/>
      <c r="J883" s="140"/>
      <c r="K883" s="115"/>
    </row>
    <row r="884" spans="2:11" x14ac:dyDescent="0.25">
      <c r="B884" s="4">
        <f t="shared" si="16"/>
        <v>882</v>
      </c>
      <c r="C884" s="133">
        <v>45450</v>
      </c>
      <c r="D884" s="148" t="s">
        <v>174</v>
      </c>
      <c r="E884" s="135" t="str">
        <f>VLOOKUP(D884,Z$4:AB884,2,FALSE)</f>
        <v>لودر</v>
      </c>
      <c r="F884" s="135" t="str">
        <f>VLOOKUP(D884,Z$4:AB884,3,FALSE)</f>
        <v>محمد پور</v>
      </c>
      <c r="G884" s="139">
        <v>0</v>
      </c>
      <c r="H884" s="139"/>
      <c r="I884" s="140"/>
      <c r="J884" s="140"/>
      <c r="K884" s="115"/>
    </row>
    <row r="885" spans="2:11" x14ac:dyDescent="0.25">
      <c r="B885" s="4">
        <f t="shared" si="16"/>
        <v>883</v>
      </c>
      <c r="C885" s="133">
        <v>45450</v>
      </c>
      <c r="D885" s="148" t="s">
        <v>175</v>
      </c>
      <c r="E885" s="135" t="str">
        <f>VLOOKUP(D885,Z$4:AB885,2,FALSE)</f>
        <v>تانکر آب</v>
      </c>
      <c r="F885" s="135" t="str">
        <f>VLOOKUP(D885,Z$4:AB885,3,FALSE)</f>
        <v>محمد پور</v>
      </c>
      <c r="G885" s="139">
        <v>0</v>
      </c>
      <c r="H885" s="139"/>
      <c r="I885" s="140"/>
      <c r="J885" s="140"/>
      <c r="K885" s="115"/>
    </row>
    <row r="886" spans="2:11" x14ac:dyDescent="0.25">
      <c r="B886" s="4">
        <f t="shared" si="16"/>
        <v>884</v>
      </c>
      <c r="C886" s="133">
        <v>45450</v>
      </c>
      <c r="D886" s="148" t="s">
        <v>176</v>
      </c>
      <c r="E886" s="135" t="str">
        <f>VLOOKUP(D886,Z$4:AB886,2,FALSE)</f>
        <v>غلطک پاچه بزی</v>
      </c>
      <c r="F886" s="135" t="str">
        <f>VLOOKUP(D886,Z$4:AB886,3,FALSE)</f>
        <v>محمد پور</v>
      </c>
      <c r="G886" s="139">
        <v>0</v>
      </c>
      <c r="H886" s="139"/>
      <c r="I886" s="140"/>
      <c r="J886" s="140"/>
      <c r="K886" s="115"/>
    </row>
    <row r="887" spans="2:11" x14ac:dyDescent="0.25">
      <c r="B887" s="4">
        <f t="shared" si="16"/>
        <v>885</v>
      </c>
      <c r="C887" s="133">
        <v>45450</v>
      </c>
      <c r="D887" s="148" t="s">
        <v>178</v>
      </c>
      <c r="E887" s="135" t="str">
        <f>VLOOKUP(D887,Z$4:AB887,2,FALSE)</f>
        <v>بلدوزر</v>
      </c>
      <c r="F887" s="135" t="str">
        <f>VLOOKUP(D887,Z$4:AB887,3,FALSE)</f>
        <v>محمد پور</v>
      </c>
      <c r="G887" s="139">
        <v>0</v>
      </c>
      <c r="H887" s="139"/>
      <c r="I887" s="140"/>
      <c r="J887" s="140"/>
      <c r="K887" s="115"/>
    </row>
    <row r="888" spans="2:11" x14ac:dyDescent="0.25">
      <c r="B888" s="4">
        <f t="shared" si="16"/>
        <v>886</v>
      </c>
      <c r="C888" s="133">
        <v>45450</v>
      </c>
      <c r="D888" s="148" t="s">
        <v>179</v>
      </c>
      <c r="E888" s="135" t="str">
        <f>VLOOKUP(D888,Z$4:AB888,2,FALSE)</f>
        <v>کمپرسی جفت</v>
      </c>
      <c r="F888" s="135" t="str">
        <f>VLOOKUP(D888,Z$4:AB888,3,FALSE)</f>
        <v>محمد پور</v>
      </c>
      <c r="G888" s="4">
        <v>0</v>
      </c>
      <c r="H888" s="4"/>
      <c r="I888" s="137"/>
      <c r="J888" s="137"/>
      <c r="K888" s="115"/>
    </row>
    <row r="889" spans="2:11" x14ac:dyDescent="0.25">
      <c r="B889" s="4">
        <f t="shared" si="16"/>
        <v>887</v>
      </c>
      <c r="C889" s="133">
        <v>45451</v>
      </c>
      <c r="D889" s="146" t="s">
        <v>90</v>
      </c>
      <c r="E889" s="135" t="str">
        <f>VLOOKUP(D889,Z$4:AB889,2,FALSE)</f>
        <v>گریدر  ۱۶g</v>
      </c>
      <c r="F889" s="135" t="str">
        <f>VLOOKUP(D889,Z$4:AB889,3,FALSE)</f>
        <v>شرکتی-یگانه</v>
      </c>
      <c r="G889" s="139">
        <v>130</v>
      </c>
      <c r="H889" s="139"/>
      <c r="I889" s="140"/>
      <c r="J889" s="140"/>
      <c r="K889" s="115"/>
    </row>
    <row r="890" spans="2:11" x14ac:dyDescent="0.25">
      <c r="B890" s="4">
        <f t="shared" si="16"/>
        <v>888</v>
      </c>
      <c r="C890" s="133">
        <v>45451</v>
      </c>
      <c r="D890" s="146" t="s">
        <v>93</v>
      </c>
      <c r="E890" s="135" t="str">
        <f>VLOOKUP(D890,Z$4:AB890,2,FALSE)</f>
        <v>کامیون کمپرسی</v>
      </c>
      <c r="F890" s="135" t="str">
        <f>VLOOKUP(D890,Z$4:AB890,3,FALSE)</f>
        <v>شرکتی-یحیی زاده</v>
      </c>
      <c r="G890" s="4">
        <v>0</v>
      </c>
      <c r="H890" s="4"/>
      <c r="I890" s="137"/>
      <c r="J890" s="137"/>
      <c r="K890" s="115"/>
    </row>
    <row r="891" spans="2:11" x14ac:dyDescent="0.25">
      <c r="B891" s="4">
        <f t="shared" si="16"/>
        <v>889</v>
      </c>
      <c r="C891" s="133">
        <v>45451</v>
      </c>
      <c r="D891" s="146" t="s">
        <v>96</v>
      </c>
      <c r="E891" s="135" t="str">
        <f>VLOOKUP(D891,Z$4:AB891,2,FALSE)</f>
        <v>کامیون کمپرسی</v>
      </c>
      <c r="F891" s="135" t="str">
        <f>VLOOKUP(D891,Z$4:AB891,3,FALSE)</f>
        <v>شرکتی-نوروز غلامی</v>
      </c>
      <c r="G891" s="139">
        <v>0</v>
      </c>
      <c r="H891" s="139"/>
      <c r="I891" s="140"/>
      <c r="J891" s="140"/>
      <c r="K891" s="115"/>
    </row>
    <row r="892" spans="2:11" x14ac:dyDescent="0.25">
      <c r="B892" s="4">
        <f t="shared" si="16"/>
        <v>890</v>
      </c>
      <c r="C892" s="133">
        <v>45451</v>
      </c>
      <c r="D892" s="146" t="s">
        <v>119</v>
      </c>
      <c r="E892" s="135" t="str">
        <f>VLOOKUP(D892,Z$4:AB892,2,FALSE)</f>
        <v>کامیون کمپرسی</v>
      </c>
      <c r="F892" s="135" t="str">
        <f>VLOOKUP(D892,Z$4:AB892,3,FALSE)</f>
        <v>شرکتی-علیرضا اقلیمی</v>
      </c>
      <c r="G892" s="4">
        <v>0</v>
      </c>
      <c r="H892" s="4"/>
      <c r="I892" s="137"/>
      <c r="J892" s="137"/>
      <c r="K892" s="115"/>
    </row>
    <row r="893" spans="2:11" x14ac:dyDescent="0.25">
      <c r="B893" s="4">
        <f t="shared" si="16"/>
        <v>891</v>
      </c>
      <c r="C893" s="133">
        <v>45451</v>
      </c>
      <c r="D893" s="146" t="s">
        <v>132</v>
      </c>
      <c r="E893" s="135" t="str">
        <f>VLOOKUP(D893,Z$4:AB893,2,FALSE)</f>
        <v>تانکر ابپاش بنز</v>
      </c>
      <c r="F893" s="135" t="str">
        <f>VLOOKUP(D893,Z$4:AB893,3,FALSE)</f>
        <v>شرکتی-بارانی</v>
      </c>
      <c r="G893" s="139">
        <v>0</v>
      </c>
      <c r="H893" s="139"/>
      <c r="I893" s="140"/>
      <c r="J893" s="140"/>
      <c r="K893" s="115"/>
    </row>
    <row r="894" spans="2:11" x14ac:dyDescent="0.25">
      <c r="B894" s="4">
        <f t="shared" si="16"/>
        <v>892</v>
      </c>
      <c r="C894" s="133">
        <v>45451</v>
      </c>
      <c r="D894" s="146" t="s">
        <v>98</v>
      </c>
      <c r="E894" s="135" t="str">
        <f>VLOOKUP(D894,Z$4:AB894,2,FALSE)</f>
        <v>تانکر ابپاش بنز</v>
      </c>
      <c r="F894" s="135" t="str">
        <f>VLOOKUP(D894,Z$4:AB894,3,FALSE)</f>
        <v>شرکتی-میامی</v>
      </c>
      <c r="G894" s="4">
        <v>0</v>
      </c>
      <c r="H894" s="4"/>
      <c r="I894" s="137"/>
      <c r="J894" s="137"/>
      <c r="K894" s="115"/>
    </row>
    <row r="895" spans="2:11" x14ac:dyDescent="0.25">
      <c r="B895" s="4">
        <f t="shared" si="16"/>
        <v>893</v>
      </c>
      <c r="C895" s="133">
        <v>45451</v>
      </c>
      <c r="D895" s="146" t="s">
        <v>116</v>
      </c>
      <c r="E895" s="135" t="str">
        <f>VLOOKUP(D895,Z$4:AB895,2,FALSE)</f>
        <v>تانکر سوخت بنز</v>
      </c>
      <c r="F895" s="135" t="str">
        <f>VLOOKUP(D895,Z$4:AB895,3,FALSE)</f>
        <v>شرکتی-برات زاده- از تاریخ 1 تیرماه</v>
      </c>
      <c r="G895" s="139">
        <v>0</v>
      </c>
      <c r="H895" s="139"/>
      <c r="I895" s="140"/>
      <c r="J895" s="140"/>
      <c r="K895" s="115"/>
    </row>
    <row r="896" spans="2:11" x14ac:dyDescent="0.25">
      <c r="B896" s="4">
        <f t="shared" si="16"/>
        <v>894</v>
      </c>
      <c r="C896" s="133">
        <v>45451</v>
      </c>
      <c r="D896" s="146" t="s">
        <v>121</v>
      </c>
      <c r="E896" s="135" t="str">
        <f>VLOOKUP(D896,Z$4:AB896,2,FALSE)</f>
        <v>غلطک</v>
      </c>
      <c r="F896" s="135" t="str">
        <f>VLOOKUP(D896,Z$4:AB896,3,FALSE)</f>
        <v>شرکتی-جمالی</v>
      </c>
      <c r="G896" s="4">
        <v>0</v>
      </c>
      <c r="H896" s="4"/>
      <c r="I896" s="137"/>
      <c r="J896" s="137"/>
      <c r="K896" s="115"/>
    </row>
    <row r="897" spans="2:13" x14ac:dyDescent="0.25">
      <c r="B897" s="4">
        <f t="shared" si="16"/>
        <v>895</v>
      </c>
      <c r="C897" s="133">
        <v>45451</v>
      </c>
      <c r="D897" s="146" t="s">
        <v>109</v>
      </c>
      <c r="E897" s="135" t="str">
        <f>VLOOKUP(D897,Z$4:AB897,2,FALSE)</f>
        <v>غلطک</v>
      </c>
      <c r="F897" s="135" t="str">
        <f>VLOOKUP(D897,Z$4:AB897,3,FALSE)</f>
        <v>شرکتی-دیانتی</v>
      </c>
      <c r="G897" s="139">
        <v>0</v>
      </c>
      <c r="H897" s="139"/>
      <c r="I897" s="140"/>
      <c r="J897" s="140"/>
      <c r="K897" s="115"/>
    </row>
    <row r="898" spans="2:13" x14ac:dyDescent="0.25">
      <c r="B898" s="4">
        <f t="shared" si="16"/>
        <v>896</v>
      </c>
      <c r="C898" s="133">
        <v>45451</v>
      </c>
      <c r="D898" s="146" t="s">
        <v>112</v>
      </c>
      <c r="E898" s="135" t="str">
        <f>VLOOKUP(D898,Z$4:AB898,2,FALSE)</f>
        <v>غلطک</v>
      </c>
      <c r="F898" s="135" t="str">
        <f>VLOOKUP(D898,Z$4:AB898,3,FALSE)</f>
        <v>شرکتی-شیری</v>
      </c>
      <c r="G898" s="4">
        <v>0</v>
      </c>
      <c r="H898" s="4"/>
      <c r="I898" s="137"/>
      <c r="J898" s="137"/>
      <c r="K898" s="115"/>
    </row>
    <row r="899" spans="2:13" x14ac:dyDescent="0.25">
      <c r="B899" s="4">
        <f t="shared" si="16"/>
        <v>897</v>
      </c>
      <c r="C899" s="133">
        <v>45451</v>
      </c>
      <c r="D899" s="146" t="s">
        <v>122</v>
      </c>
      <c r="E899" s="135" t="str">
        <f>VLOOKUP(D899,Z$4:AB899,2,FALSE)</f>
        <v>میکسراتکو</v>
      </c>
      <c r="F899" s="135" t="str">
        <f>VLOOKUP(D899,Z$4:AB899,3,FALSE)</f>
        <v>شرکتی-شاکری</v>
      </c>
      <c r="G899" s="139">
        <v>0</v>
      </c>
      <c r="H899" s="139"/>
      <c r="I899" s="140"/>
      <c r="J899" s="140"/>
      <c r="K899" s="115"/>
    </row>
    <row r="900" spans="2:13" x14ac:dyDescent="0.25">
      <c r="B900" s="4">
        <f t="shared" si="16"/>
        <v>898</v>
      </c>
      <c r="C900" s="133">
        <v>45451</v>
      </c>
      <c r="D900" s="146" t="s">
        <v>124</v>
      </c>
      <c r="E900" s="135" t="str">
        <f>VLOOKUP(D900,Z$4:AB900,2,FALSE)</f>
        <v>میکسر امیکو</v>
      </c>
      <c r="F900" s="135" t="str">
        <f>VLOOKUP(D900,Z$4:AB900,3,FALSE)</f>
        <v>شرکتی-زراعتی</v>
      </c>
      <c r="G900" s="4">
        <v>0</v>
      </c>
      <c r="H900" s="4"/>
      <c r="I900" s="137"/>
      <c r="J900" s="137"/>
      <c r="K900" s="115"/>
    </row>
    <row r="901" spans="2:13" x14ac:dyDescent="0.25">
      <c r="B901" s="4">
        <f t="shared" si="16"/>
        <v>899</v>
      </c>
      <c r="C901" s="133">
        <v>45451</v>
      </c>
      <c r="D901" s="146" t="s">
        <v>129</v>
      </c>
      <c r="E901" s="135" t="str">
        <f>VLOOKUP(D901,Z$4:AB901,2,FALSE)</f>
        <v>بلدوزر</v>
      </c>
      <c r="F901" s="135" t="str">
        <f>VLOOKUP(D901,Z$4:AB901,3,FALSE)</f>
        <v>شرکتی-رجب زاده</v>
      </c>
      <c r="G901" s="139">
        <v>243</v>
      </c>
      <c r="H901" s="139"/>
      <c r="I901" s="140"/>
      <c r="J901" s="140"/>
      <c r="K901" s="115"/>
    </row>
    <row r="902" spans="2:13" x14ac:dyDescent="0.25">
      <c r="B902" s="4">
        <f t="shared" si="16"/>
        <v>900</v>
      </c>
      <c r="C902" s="133">
        <v>45451</v>
      </c>
      <c r="D902" s="146" t="str">
        <f>M924</f>
        <v>TA-01-E</v>
      </c>
      <c r="E902" s="135" t="str">
        <f>VLOOKUP(D902,Z$4:AB902,2,FALSE)</f>
        <v>بیل مکانیکی</v>
      </c>
      <c r="F902" s="135" t="str">
        <f>VLOOKUP(D902,Z$4:AB902,3,FALSE)</f>
        <v>تکبری</v>
      </c>
      <c r="G902" s="4">
        <v>105</v>
      </c>
      <c r="H902" s="4"/>
      <c r="I902" s="137"/>
      <c r="J902" s="137"/>
      <c r="K902" s="115"/>
    </row>
    <row r="903" spans="2:13" x14ac:dyDescent="0.25">
      <c r="B903" s="4">
        <f t="shared" si="16"/>
        <v>901</v>
      </c>
      <c r="C903" s="133">
        <v>45451</v>
      </c>
      <c r="D903" s="147" t="s">
        <v>146</v>
      </c>
      <c r="E903" s="135" t="str">
        <f>VLOOKUP(D903,Z$4:AB903,2,FALSE)</f>
        <v>بلدوزر D85</v>
      </c>
      <c r="F903" s="135" t="str">
        <f>VLOOKUP(D903,Z$4:AB903,3,FALSE)</f>
        <v>اکبری</v>
      </c>
      <c r="G903" s="139">
        <v>168</v>
      </c>
      <c r="H903" s="139"/>
      <c r="I903" s="140"/>
      <c r="J903" s="140"/>
      <c r="K903" s="115"/>
    </row>
    <row r="904" spans="2:13" x14ac:dyDescent="0.25">
      <c r="B904" s="4">
        <f t="shared" si="16"/>
        <v>902</v>
      </c>
      <c r="C904" s="133">
        <v>45451</v>
      </c>
      <c r="D904" s="147" t="s">
        <v>148</v>
      </c>
      <c r="E904" s="135" t="str">
        <f>VLOOKUP(D904,Z$4:AB904,2,FALSE)</f>
        <v>بلدوزر D85</v>
      </c>
      <c r="F904" s="135" t="str">
        <f>VLOOKUP(D904,Z$4:AB904,3,FALSE)</f>
        <v>اکبری</v>
      </c>
      <c r="G904" s="4">
        <v>147</v>
      </c>
      <c r="H904" s="4"/>
      <c r="I904" s="137"/>
      <c r="J904" s="137"/>
      <c r="K904" s="115"/>
    </row>
    <row r="905" spans="2:13" x14ac:dyDescent="0.25">
      <c r="B905" s="4">
        <f t="shared" si="16"/>
        <v>903</v>
      </c>
      <c r="C905" s="133">
        <v>45451</v>
      </c>
      <c r="D905" s="148" t="s">
        <v>149</v>
      </c>
      <c r="E905" s="135" t="str">
        <f>VLOOKUP(D905,Z$4:AB905,2,FALSE)</f>
        <v>بلدوزر کاترپیلار D8</v>
      </c>
      <c r="F905" s="135" t="str">
        <f>VLOOKUP(D905,Z$4:AB905,3,FALSE)</f>
        <v>حسن پور</v>
      </c>
      <c r="G905" s="139">
        <v>180</v>
      </c>
      <c r="H905" s="139"/>
      <c r="I905" s="140"/>
      <c r="J905" s="140"/>
      <c r="K905" s="115"/>
    </row>
    <row r="906" spans="2:13" x14ac:dyDescent="0.25">
      <c r="B906" s="4">
        <f t="shared" si="16"/>
        <v>904</v>
      </c>
      <c r="C906" s="133">
        <v>45451</v>
      </c>
      <c r="D906" s="146" t="s">
        <v>164</v>
      </c>
      <c r="E906" s="135" t="str">
        <f>VLOOKUP(D906,Z$4:AB906,2,FALSE)</f>
        <v>بیل مکانیکی</v>
      </c>
      <c r="F906" s="135" t="str">
        <f>VLOOKUP(D906,Z$4:AB906,3,FALSE)</f>
        <v>رضاپور</v>
      </c>
      <c r="G906" s="4">
        <v>164</v>
      </c>
      <c r="H906" s="4"/>
      <c r="I906" s="137"/>
      <c r="J906" s="137"/>
      <c r="K906" s="115"/>
    </row>
    <row r="907" spans="2:13" x14ac:dyDescent="0.25">
      <c r="B907" s="4">
        <f t="shared" si="16"/>
        <v>905</v>
      </c>
      <c r="C907" s="133">
        <v>45451</v>
      </c>
      <c r="D907" s="146" t="s">
        <v>162</v>
      </c>
      <c r="E907" s="135" t="str">
        <f>VLOOKUP(D907,Z$4:AB907,2,FALSE)</f>
        <v>تانکر آب</v>
      </c>
      <c r="F907" s="135" t="str">
        <f>VLOOKUP(D907,Z$4:AB907,3,FALSE)</f>
        <v>رضاپور</v>
      </c>
      <c r="G907" s="139">
        <v>0</v>
      </c>
      <c r="H907" s="139"/>
      <c r="I907" s="140"/>
      <c r="J907" s="140"/>
      <c r="K907" s="115"/>
    </row>
    <row r="908" spans="2:13" x14ac:dyDescent="0.25">
      <c r="B908" s="4">
        <f t="shared" si="16"/>
        <v>906</v>
      </c>
      <c r="C908" s="133">
        <v>45451</v>
      </c>
      <c r="D908" s="146" t="s">
        <v>151</v>
      </c>
      <c r="E908" s="135" t="str">
        <f>VLOOKUP(D908,Z$4:AB908,2,FALSE)</f>
        <v>لودر ZL50</v>
      </c>
      <c r="F908" s="135" t="str">
        <f>VLOOKUP(D908,Z$4:AB908,3,FALSE)</f>
        <v>میرزایی</v>
      </c>
      <c r="G908" s="4">
        <v>35</v>
      </c>
      <c r="H908" s="4"/>
      <c r="I908" s="137"/>
      <c r="J908" s="137"/>
      <c r="K908" s="115"/>
      <c r="M908" s="146" t="s">
        <v>138</v>
      </c>
    </row>
    <row r="909" spans="2:13" x14ac:dyDescent="0.25">
      <c r="B909" s="4">
        <f t="shared" si="16"/>
        <v>907</v>
      </c>
      <c r="C909" s="133">
        <v>45451</v>
      </c>
      <c r="D909" s="147" t="s">
        <v>152</v>
      </c>
      <c r="E909" s="135" t="str">
        <f>VLOOKUP(D909,Z$4:AB909,2,FALSE)</f>
        <v>کامیون کمپرسی</v>
      </c>
      <c r="F909" s="135" t="str">
        <f>VLOOKUP(D909,Z$4:AB909,3,FALSE)</f>
        <v>میرزایی</v>
      </c>
      <c r="G909" s="139">
        <v>84</v>
      </c>
      <c r="H909" s="139"/>
      <c r="I909" s="140"/>
      <c r="J909" s="140"/>
      <c r="K909" s="115"/>
      <c r="M909" s="147" t="s">
        <v>139</v>
      </c>
    </row>
    <row r="910" spans="2:13" x14ac:dyDescent="0.25">
      <c r="B910" s="4">
        <f t="shared" si="16"/>
        <v>908</v>
      </c>
      <c r="C910" s="133">
        <v>45451</v>
      </c>
      <c r="D910" s="147" t="s">
        <v>154</v>
      </c>
      <c r="E910" s="135" t="str">
        <f>VLOOKUP(D910,Z$4:AB910,2,FALSE)</f>
        <v>کامیون کمپرسی</v>
      </c>
      <c r="F910" s="135" t="str">
        <f>VLOOKUP(D910,Z$4:AB910,3,FALSE)</f>
        <v>میرزایی</v>
      </c>
      <c r="G910" s="4">
        <v>0</v>
      </c>
      <c r="H910" s="4"/>
      <c r="I910" s="137"/>
      <c r="J910" s="137"/>
      <c r="K910" s="115"/>
      <c r="M910" s="147" t="s">
        <v>141</v>
      </c>
    </row>
    <row r="911" spans="2:13" x14ac:dyDescent="0.25">
      <c r="B911" s="4">
        <f t="shared" si="16"/>
        <v>909</v>
      </c>
      <c r="C911" s="133">
        <v>45451</v>
      </c>
      <c r="D911" s="147" t="s">
        <v>155</v>
      </c>
      <c r="E911" s="135" t="str">
        <f>VLOOKUP(D911,Z$4:AB911,2,FALSE)</f>
        <v>کامیون کمپرسی</v>
      </c>
      <c r="F911" s="135" t="str">
        <f>VLOOKUP(D911,Z$4:AB911,3,FALSE)</f>
        <v>میرزایی</v>
      </c>
      <c r="G911" s="139">
        <v>0</v>
      </c>
      <c r="H911" s="139"/>
      <c r="I911" s="140"/>
      <c r="J911" s="140"/>
      <c r="K911" s="115"/>
      <c r="M911" s="147" t="s">
        <v>143</v>
      </c>
    </row>
    <row r="912" spans="2:13" x14ac:dyDescent="0.25">
      <c r="B912" s="4">
        <f t="shared" si="16"/>
        <v>910</v>
      </c>
      <c r="C912" s="133">
        <v>45451</v>
      </c>
      <c r="D912" s="147" t="s">
        <v>139</v>
      </c>
      <c r="E912" s="135" t="str">
        <f>VLOOKUP(D912,Z$4:AB912,2,FALSE)</f>
        <v>بیل مکانیکی</v>
      </c>
      <c r="F912" s="135" t="str">
        <f>VLOOKUP(D912,Z$4:AB912,3,FALSE)</f>
        <v>انصاری</v>
      </c>
      <c r="G912" s="4">
        <v>190</v>
      </c>
      <c r="H912" s="4"/>
      <c r="I912" s="137"/>
      <c r="J912" s="137"/>
      <c r="K912" s="115"/>
      <c r="M912" s="147" t="s">
        <v>144</v>
      </c>
    </row>
    <row r="913" spans="2:13" x14ac:dyDescent="0.25">
      <c r="B913" s="4">
        <f t="shared" si="16"/>
        <v>911</v>
      </c>
      <c r="C913" s="133">
        <v>45451</v>
      </c>
      <c r="D913" s="147" t="s">
        <v>141</v>
      </c>
      <c r="E913" s="135" t="str">
        <f>VLOOKUP(D913,Z$4:AB913,2,FALSE)</f>
        <v>بیل مکانیکی</v>
      </c>
      <c r="F913" s="135" t="str">
        <f>VLOOKUP(D913,Z$4:AB913,3,FALSE)</f>
        <v>انصاری</v>
      </c>
      <c r="G913" s="139">
        <v>0</v>
      </c>
      <c r="H913" s="139"/>
      <c r="I913" s="140"/>
      <c r="J913" s="140"/>
      <c r="K913" s="115"/>
      <c r="M913" s="147" t="s">
        <v>145</v>
      </c>
    </row>
    <row r="914" spans="2:13" x14ac:dyDescent="0.25">
      <c r="B914" s="4">
        <f t="shared" si="16"/>
        <v>912</v>
      </c>
      <c r="C914" s="133">
        <v>45451</v>
      </c>
      <c r="D914" s="147" t="s">
        <v>143</v>
      </c>
      <c r="E914" s="135" t="str">
        <f>VLOOKUP(D914,Z$4:AB914,2,FALSE)</f>
        <v>کامیون کمپرسی</v>
      </c>
      <c r="F914" s="135" t="str">
        <f>VLOOKUP(D914,Z$4:AB914,3,FALSE)</f>
        <v>انصاری</v>
      </c>
      <c r="G914" s="4">
        <v>0</v>
      </c>
      <c r="H914" s="4"/>
      <c r="I914" s="137"/>
      <c r="J914" s="137"/>
      <c r="K914" s="115"/>
      <c r="M914" s="147" t="s">
        <v>146</v>
      </c>
    </row>
    <row r="915" spans="2:13" x14ac:dyDescent="0.25">
      <c r="B915" s="4">
        <f t="shared" si="16"/>
        <v>913</v>
      </c>
      <c r="C915" s="133">
        <v>45451</v>
      </c>
      <c r="D915" s="147" t="s">
        <v>144</v>
      </c>
      <c r="E915" s="135" t="str">
        <f>VLOOKUP(D915,Z$4:AB915,2,FALSE)</f>
        <v>کامیون کمپرسی</v>
      </c>
      <c r="F915" s="135" t="str">
        <f>VLOOKUP(D915,Z$4:AB915,3,FALSE)</f>
        <v>انصاری</v>
      </c>
      <c r="G915" s="139">
        <v>0</v>
      </c>
      <c r="H915" s="139"/>
      <c r="I915" s="140"/>
      <c r="J915" s="140"/>
      <c r="K915" s="115"/>
      <c r="M915" s="147" t="s">
        <v>148</v>
      </c>
    </row>
    <row r="916" spans="2:13" x14ac:dyDescent="0.25">
      <c r="B916" s="4">
        <f t="shared" si="16"/>
        <v>914</v>
      </c>
      <c r="C916" s="133">
        <v>45451</v>
      </c>
      <c r="D916" s="147" t="s">
        <v>145</v>
      </c>
      <c r="E916" s="135" t="str">
        <f>VLOOKUP(D916,Z$4:AB916,2,FALSE)</f>
        <v>کامیون کمپرسی</v>
      </c>
      <c r="F916" s="135" t="str">
        <f>VLOOKUP(D916,Z$4:AB916,3,FALSE)</f>
        <v>انصاری</v>
      </c>
      <c r="G916" s="4">
        <v>0</v>
      </c>
      <c r="H916" s="4"/>
      <c r="I916" s="137"/>
      <c r="J916" s="137"/>
      <c r="K916" s="115"/>
      <c r="M916" s="148" t="s">
        <v>149</v>
      </c>
    </row>
    <row r="917" spans="2:13" x14ac:dyDescent="0.25">
      <c r="B917" s="4">
        <f t="shared" si="16"/>
        <v>915</v>
      </c>
      <c r="C917" s="133">
        <v>45451</v>
      </c>
      <c r="D917" s="146" t="s">
        <v>157</v>
      </c>
      <c r="E917" s="135" t="str">
        <f>VLOOKUP(D917,Z$4:AB917,2,FALSE)</f>
        <v>لودر</v>
      </c>
      <c r="F917" s="135" t="str">
        <f>VLOOKUP(D917,Z$4:AB917,3,FALSE)</f>
        <v>صداقت</v>
      </c>
      <c r="G917" s="139">
        <v>0</v>
      </c>
      <c r="H917" s="139"/>
      <c r="I917" s="140"/>
      <c r="J917" s="140"/>
      <c r="K917" s="115"/>
      <c r="M917" s="146" t="s">
        <v>151</v>
      </c>
    </row>
    <row r="918" spans="2:13" x14ac:dyDescent="0.25">
      <c r="B918" s="4">
        <f t="shared" si="16"/>
        <v>916</v>
      </c>
      <c r="C918" s="133">
        <v>45451</v>
      </c>
      <c r="D918" s="146" t="s">
        <v>158</v>
      </c>
      <c r="E918" s="135" t="str">
        <f>VLOOKUP(D918,Z$4:AB918,2,FALSE)</f>
        <v>کامیون کمپرسی</v>
      </c>
      <c r="F918" s="135" t="str">
        <f>VLOOKUP(D918,Z$4:AB918,3,FALSE)</f>
        <v>صداقت</v>
      </c>
      <c r="G918" s="4">
        <v>0</v>
      </c>
      <c r="H918" s="4"/>
      <c r="I918" s="137"/>
      <c r="J918" s="137"/>
      <c r="K918" s="115"/>
      <c r="M918" s="147" t="s">
        <v>152</v>
      </c>
    </row>
    <row r="919" spans="2:13" x14ac:dyDescent="0.25">
      <c r="B919" s="4">
        <f t="shared" si="16"/>
        <v>917</v>
      </c>
      <c r="C919" s="133">
        <v>45451</v>
      </c>
      <c r="D919" s="146" t="s">
        <v>159</v>
      </c>
      <c r="E919" s="135" t="str">
        <f>VLOOKUP(D919,Z$4:AB919,2,FALSE)</f>
        <v>کامیون کمپرسی</v>
      </c>
      <c r="F919" s="135" t="str">
        <f>VLOOKUP(D919,Z$4:AB919,3,FALSE)</f>
        <v>صداقت</v>
      </c>
      <c r="G919" s="139">
        <v>0</v>
      </c>
      <c r="H919" s="139"/>
      <c r="I919" s="140"/>
      <c r="J919" s="140"/>
      <c r="K919" s="115"/>
      <c r="M919" s="147" t="s">
        <v>154</v>
      </c>
    </row>
    <row r="920" spans="2:13" x14ac:dyDescent="0.25">
      <c r="B920" s="4">
        <f t="shared" si="16"/>
        <v>918</v>
      </c>
      <c r="C920" s="133">
        <v>45451</v>
      </c>
      <c r="D920" s="146" t="s">
        <v>164</v>
      </c>
      <c r="E920" s="135" t="str">
        <f>VLOOKUP(D920,Z$4:AB920,2,FALSE)</f>
        <v>بیل مکانیکی</v>
      </c>
      <c r="F920" s="135" t="str">
        <f>VLOOKUP(D920,Z$4:AB920,3,FALSE)</f>
        <v>رضاپور</v>
      </c>
      <c r="G920" s="4">
        <v>0</v>
      </c>
      <c r="H920" s="4"/>
      <c r="I920" s="137"/>
      <c r="J920" s="137"/>
      <c r="K920" s="115"/>
      <c r="M920" s="147" t="s">
        <v>155</v>
      </c>
    </row>
    <row r="921" spans="2:13" x14ac:dyDescent="0.25">
      <c r="B921" s="4">
        <f t="shared" ref="B921:B1026" si="17">ROW()-2</f>
        <v>919</v>
      </c>
      <c r="C921" s="133">
        <v>45451</v>
      </c>
      <c r="D921" s="148" t="s">
        <v>166</v>
      </c>
      <c r="E921" s="135" t="str">
        <f>VLOOKUP(D921,Z$4:AB921,2,FALSE)</f>
        <v>گریدر 14G</v>
      </c>
      <c r="F921" s="135" t="str">
        <f>VLOOKUP(D921,Z$4:AB921,3,FALSE)</f>
        <v>محمد پور</v>
      </c>
      <c r="G921" s="139">
        <v>182</v>
      </c>
      <c r="H921" s="139"/>
      <c r="I921" s="140"/>
      <c r="J921" s="140"/>
      <c r="K921" s="115"/>
      <c r="M921" s="146" t="s">
        <v>157</v>
      </c>
    </row>
    <row r="922" spans="2:13" x14ac:dyDescent="0.25">
      <c r="B922" s="4">
        <f t="shared" si="17"/>
        <v>920</v>
      </c>
      <c r="C922" s="133">
        <v>45451</v>
      </c>
      <c r="D922" s="148" t="s">
        <v>170</v>
      </c>
      <c r="E922" s="135" t="str">
        <f>VLOOKUP(D922,Z$4:AB922,2,FALSE)</f>
        <v>غلطک کششی</v>
      </c>
      <c r="F922" s="135" t="str">
        <f>VLOOKUP(D922,Z$4:AB922,3,FALSE)</f>
        <v>محمد پور</v>
      </c>
      <c r="G922" s="4">
        <v>0</v>
      </c>
      <c r="H922" s="4"/>
      <c r="I922" s="137"/>
      <c r="J922" s="137"/>
      <c r="K922" s="115"/>
      <c r="M922" s="146" t="s">
        <v>158</v>
      </c>
    </row>
    <row r="923" spans="2:13" x14ac:dyDescent="0.25">
      <c r="B923" s="4">
        <f t="shared" si="17"/>
        <v>921</v>
      </c>
      <c r="C923" s="133">
        <v>45451</v>
      </c>
      <c r="D923" s="148" t="s">
        <v>173</v>
      </c>
      <c r="E923" s="135" t="str">
        <f>VLOOKUP(D923,Z$4:AB923,2,FALSE)</f>
        <v>غلطک کششی</v>
      </c>
      <c r="F923" s="135" t="str">
        <f>VLOOKUP(D923,Z$4:AB923,3,FALSE)</f>
        <v>محمد پور</v>
      </c>
      <c r="G923" s="139">
        <v>0</v>
      </c>
      <c r="H923" s="139"/>
      <c r="I923" s="140"/>
      <c r="J923" s="140"/>
      <c r="K923" s="115"/>
      <c r="M923" s="146" t="s">
        <v>159</v>
      </c>
    </row>
    <row r="924" spans="2:13" x14ac:dyDescent="0.25">
      <c r="B924" s="4">
        <f t="shared" si="17"/>
        <v>922</v>
      </c>
      <c r="C924" s="133">
        <v>45451</v>
      </c>
      <c r="D924" s="148" t="s">
        <v>174</v>
      </c>
      <c r="E924" s="135" t="str">
        <f>VLOOKUP(D924,Z$4:AB924,2,FALSE)</f>
        <v>لودر</v>
      </c>
      <c r="F924" s="135" t="str">
        <f>VLOOKUP(D924,Z$4:AB924,3,FALSE)</f>
        <v>محمد پور</v>
      </c>
      <c r="G924" s="4">
        <v>0</v>
      </c>
      <c r="H924" s="4"/>
      <c r="I924" s="137"/>
      <c r="J924" s="137"/>
      <c r="K924" s="115"/>
      <c r="M924" s="146" t="s">
        <v>160</v>
      </c>
    </row>
    <row r="925" spans="2:13" x14ac:dyDescent="0.25">
      <c r="B925" s="4">
        <f t="shared" si="17"/>
        <v>923</v>
      </c>
      <c r="C925" s="133">
        <v>45451</v>
      </c>
      <c r="D925" s="148" t="s">
        <v>175</v>
      </c>
      <c r="E925" s="135" t="str">
        <f>VLOOKUP(D925,Z$4:AB925,2,FALSE)</f>
        <v>تانکر آب</v>
      </c>
      <c r="F925" s="135" t="str">
        <f>VLOOKUP(D925,Z$4:AB925,3,FALSE)</f>
        <v>محمد پور</v>
      </c>
      <c r="G925" s="139">
        <v>0</v>
      </c>
      <c r="H925" s="139"/>
      <c r="I925" s="140"/>
      <c r="J925" s="140"/>
      <c r="K925" s="115"/>
      <c r="M925" s="146" t="s">
        <v>162</v>
      </c>
    </row>
    <row r="926" spans="2:13" x14ac:dyDescent="0.25">
      <c r="B926" s="4">
        <f t="shared" si="17"/>
        <v>924</v>
      </c>
      <c r="C926" s="133">
        <v>45451</v>
      </c>
      <c r="D926" s="148" t="s">
        <v>176</v>
      </c>
      <c r="E926" s="135" t="str">
        <f>VLOOKUP(D926,Z$4:AB926,2,FALSE)</f>
        <v>غلطک پاچه بزی</v>
      </c>
      <c r="F926" s="135" t="str">
        <f>VLOOKUP(D926,Z$4:AB926,3,FALSE)</f>
        <v>محمد پور</v>
      </c>
      <c r="G926" s="4">
        <v>0</v>
      </c>
      <c r="H926" s="4"/>
      <c r="I926" s="137"/>
      <c r="J926" s="137"/>
      <c r="K926" s="115"/>
      <c r="M926" s="146" t="s">
        <v>164</v>
      </c>
    </row>
    <row r="927" spans="2:13" x14ac:dyDescent="0.25">
      <c r="B927" s="4">
        <f t="shared" si="17"/>
        <v>925</v>
      </c>
      <c r="C927" s="133">
        <v>45451</v>
      </c>
      <c r="D927" s="148" t="s">
        <v>178</v>
      </c>
      <c r="E927" s="135" t="str">
        <f>VLOOKUP(D927,Z$4:AB927,2,FALSE)</f>
        <v>بلدوزر</v>
      </c>
      <c r="F927" s="135" t="str">
        <f>VLOOKUP(D927,Z$4:AB927,3,FALSE)</f>
        <v>محمد پور</v>
      </c>
      <c r="G927" s="139">
        <v>0</v>
      </c>
      <c r="H927" s="139"/>
      <c r="I927" s="140"/>
      <c r="J927" s="140"/>
      <c r="K927" s="115"/>
      <c r="M927" s="148" t="s">
        <v>166</v>
      </c>
    </row>
    <row r="928" spans="2:13" x14ac:dyDescent="0.25">
      <c r="B928" s="4">
        <f t="shared" si="17"/>
        <v>926</v>
      </c>
      <c r="C928" s="133">
        <v>45451</v>
      </c>
      <c r="D928" s="148" t="s">
        <v>179</v>
      </c>
      <c r="E928" s="135" t="str">
        <f>VLOOKUP(D928,Z$4:AB928,2,FALSE)</f>
        <v>کمپرسی جفت</v>
      </c>
      <c r="F928" s="135" t="str">
        <f>VLOOKUP(D928,Z$4:AB928,3,FALSE)</f>
        <v>محمد پور</v>
      </c>
      <c r="G928" s="4">
        <v>0</v>
      </c>
      <c r="H928" s="4"/>
      <c r="I928" s="137"/>
      <c r="J928" s="137"/>
      <c r="K928" s="115"/>
      <c r="M928" s="148" t="s">
        <v>170</v>
      </c>
    </row>
    <row r="929" spans="2:13" x14ac:dyDescent="0.25">
      <c r="B929" s="4">
        <f t="shared" si="17"/>
        <v>927</v>
      </c>
      <c r="C929" s="133">
        <v>45452</v>
      </c>
      <c r="D929" s="146" t="s">
        <v>90</v>
      </c>
      <c r="E929" s="135" t="str">
        <f>VLOOKUP(D929,Z$4:AB929,2,FALSE)</f>
        <v>گریدر  ۱۶g</v>
      </c>
      <c r="F929" s="135" t="str">
        <f>VLOOKUP(D929,Z$4:AB929,3,FALSE)</f>
        <v>شرکتی-یگانه</v>
      </c>
      <c r="G929" s="4">
        <v>0</v>
      </c>
      <c r="H929" s="4"/>
      <c r="I929" s="137"/>
      <c r="J929" s="137"/>
      <c r="K929" s="115"/>
      <c r="M929" s="148" t="s">
        <v>173</v>
      </c>
    </row>
    <row r="930" spans="2:13" x14ac:dyDescent="0.25">
      <c r="B930" s="4">
        <f t="shared" si="17"/>
        <v>928</v>
      </c>
      <c r="C930" s="133">
        <v>45452</v>
      </c>
      <c r="D930" s="146" t="s">
        <v>93</v>
      </c>
      <c r="E930" s="135" t="str">
        <f>VLOOKUP(D930,Z$4:AB930,2,FALSE)</f>
        <v>کامیون کمپرسی</v>
      </c>
      <c r="F930" s="135" t="str">
        <f>VLOOKUP(D930,Z$4:AB930,3,FALSE)</f>
        <v>شرکتی-یحیی زاده</v>
      </c>
      <c r="G930" s="4">
        <v>0</v>
      </c>
      <c r="H930" s="4"/>
      <c r="I930" s="137"/>
      <c r="J930" s="137"/>
      <c r="K930" s="115"/>
      <c r="M930" s="148" t="s">
        <v>174</v>
      </c>
    </row>
    <row r="931" spans="2:13" x14ac:dyDescent="0.25">
      <c r="B931" s="4">
        <f t="shared" si="17"/>
        <v>929</v>
      </c>
      <c r="C931" s="133">
        <v>45452</v>
      </c>
      <c r="D931" s="146" t="s">
        <v>96</v>
      </c>
      <c r="E931" s="135" t="str">
        <f>VLOOKUP(D931,Z$4:AB931,2,FALSE)</f>
        <v>کامیون کمپرسی</v>
      </c>
      <c r="F931" s="135" t="str">
        <f>VLOOKUP(D931,Z$4:AB931,3,FALSE)</f>
        <v>شرکتی-نوروز غلامی</v>
      </c>
      <c r="G931" s="4">
        <v>0</v>
      </c>
      <c r="H931" s="4"/>
      <c r="I931" s="137"/>
      <c r="J931" s="137"/>
      <c r="K931" s="115"/>
      <c r="M931" s="148" t="s">
        <v>175</v>
      </c>
    </row>
    <row r="932" spans="2:13" x14ac:dyDescent="0.25">
      <c r="B932" s="4">
        <f t="shared" si="17"/>
        <v>930</v>
      </c>
      <c r="C932" s="133">
        <v>45452</v>
      </c>
      <c r="D932" s="146" t="s">
        <v>119</v>
      </c>
      <c r="E932" s="135" t="str">
        <f>VLOOKUP(D932,Z$4:AB932,2,FALSE)</f>
        <v>کامیون کمپرسی</v>
      </c>
      <c r="F932" s="135" t="str">
        <f>VLOOKUP(D932,Z$4:AB932,3,FALSE)</f>
        <v>شرکتی-علیرضا اقلیمی</v>
      </c>
      <c r="G932" s="4">
        <v>0</v>
      </c>
      <c r="H932" s="4"/>
      <c r="I932" s="137"/>
      <c r="J932" s="137"/>
      <c r="K932" s="115"/>
      <c r="M932" s="148" t="s">
        <v>176</v>
      </c>
    </row>
    <row r="933" spans="2:13" x14ac:dyDescent="0.25">
      <c r="B933" s="4">
        <f t="shared" si="17"/>
        <v>931</v>
      </c>
      <c r="C933" s="133">
        <v>45452</v>
      </c>
      <c r="D933" s="146" t="s">
        <v>132</v>
      </c>
      <c r="E933" s="135" t="str">
        <f>VLOOKUP(D933,Z$4:AB933,2,FALSE)</f>
        <v>تانکر ابپاش بنز</v>
      </c>
      <c r="F933" s="135" t="str">
        <f>VLOOKUP(D933,Z$4:AB933,3,FALSE)</f>
        <v>شرکتی-بارانی</v>
      </c>
      <c r="G933" s="4">
        <v>0</v>
      </c>
      <c r="H933" s="4"/>
      <c r="I933" s="137"/>
      <c r="J933" s="137"/>
      <c r="K933" s="115"/>
      <c r="M933" s="148" t="s">
        <v>178</v>
      </c>
    </row>
    <row r="934" spans="2:13" x14ac:dyDescent="0.25">
      <c r="B934" s="4">
        <f t="shared" si="17"/>
        <v>932</v>
      </c>
      <c r="C934" s="133">
        <v>45452</v>
      </c>
      <c r="D934" s="146" t="s">
        <v>98</v>
      </c>
      <c r="E934" s="135" t="str">
        <f>VLOOKUP(D934,Z$4:AB934,2,FALSE)</f>
        <v>تانکر ابپاش بنز</v>
      </c>
      <c r="F934" s="135" t="str">
        <f>VLOOKUP(D934,Z$4:AB934,3,FALSE)</f>
        <v>شرکتی-میامی</v>
      </c>
      <c r="G934" s="4">
        <v>0</v>
      </c>
      <c r="H934" s="4"/>
      <c r="I934" s="137"/>
      <c r="J934" s="137"/>
      <c r="K934" s="115"/>
      <c r="M934" s="148" t="s">
        <v>179</v>
      </c>
    </row>
    <row r="935" spans="2:13" x14ac:dyDescent="0.25">
      <c r="B935" s="4">
        <f t="shared" si="17"/>
        <v>933</v>
      </c>
      <c r="C935" s="133">
        <v>45452</v>
      </c>
      <c r="D935" s="146" t="s">
        <v>116</v>
      </c>
      <c r="E935" s="135" t="str">
        <f>VLOOKUP(D935,Z$4:AB935,2,FALSE)</f>
        <v>تانکر سوخت بنز</v>
      </c>
      <c r="F935" s="135" t="str">
        <f>VLOOKUP(D935,Z$4:AB935,3,FALSE)</f>
        <v>شرکتی-برات زاده- از تاریخ 1 تیرماه</v>
      </c>
      <c r="G935" s="4">
        <v>0</v>
      </c>
      <c r="H935" s="4"/>
      <c r="I935" s="137">
        <v>99431</v>
      </c>
      <c r="J935" s="137">
        <v>100632</v>
      </c>
      <c r="K935" s="115"/>
    </row>
    <row r="936" spans="2:13" x14ac:dyDescent="0.25">
      <c r="B936" s="4">
        <f t="shared" si="17"/>
        <v>934</v>
      </c>
      <c r="C936" s="133">
        <v>45452</v>
      </c>
      <c r="D936" s="146" t="s">
        <v>121</v>
      </c>
      <c r="E936" s="135" t="str">
        <f>VLOOKUP(D936,Z$4:AB936,2,FALSE)</f>
        <v>غلطک</v>
      </c>
      <c r="F936" s="135" t="str">
        <f>VLOOKUP(D936,Z$4:AB936,3,FALSE)</f>
        <v>شرکتی-جمالی</v>
      </c>
      <c r="G936" s="4">
        <v>0</v>
      </c>
      <c r="H936" s="4"/>
      <c r="I936" s="137"/>
      <c r="J936" s="137"/>
      <c r="K936" s="115"/>
    </row>
    <row r="937" spans="2:13" x14ac:dyDescent="0.25">
      <c r="B937" s="4">
        <f t="shared" si="17"/>
        <v>935</v>
      </c>
      <c r="C937" s="133">
        <v>45452</v>
      </c>
      <c r="D937" s="146" t="s">
        <v>109</v>
      </c>
      <c r="E937" s="135" t="str">
        <f>VLOOKUP(D937,Z$4:AB937,2,FALSE)</f>
        <v>غلطک</v>
      </c>
      <c r="F937" s="135" t="str">
        <f>VLOOKUP(D937,Z$4:AB937,3,FALSE)</f>
        <v>شرکتی-دیانتی</v>
      </c>
      <c r="G937" s="4">
        <v>0</v>
      </c>
      <c r="H937" s="4"/>
      <c r="I937" s="137"/>
      <c r="J937" s="137"/>
      <c r="K937" s="115"/>
    </row>
    <row r="938" spans="2:13" x14ac:dyDescent="0.25">
      <c r="B938" s="4">
        <f t="shared" si="17"/>
        <v>936</v>
      </c>
      <c r="C938" s="133">
        <v>45452</v>
      </c>
      <c r="D938" s="146" t="s">
        <v>112</v>
      </c>
      <c r="E938" s="135" t="str">
        <f>VLOOKUP(D938,Z$4:AB938,2,FALSE)</f>
        <v>غلطک</v>
      </c>
      <c r="F938" s="135" t="str">
        <f>VLOOKUP(D938,Z$4:AB938,3,FALSE)</f>
        <v>شرکتی-شیری</v>
      </c>
      <c r="G938" s="4">
        <v>38</v>
      </c>
      <c r="H938" s="4"/>
      <c r="I938" s="137"/>
      <c r="J938" s="137"/>
      <c r="K938" s="115"/>
    </row>
    <row r="939" spans="2:13" x14ac:dyDescent="0.25">
      <c r="B939" s="4">
        <f t="shared" si="17"/>
        <v>937</v>
      </c>
      <c r="C939" s="133">
        <v>45452</v>
      </c>
      <c r="D939" s="146" t="s">
        <v>122</v>
      </c>
      <c r="E939" s="135" t="str">
        <f>VLOOKUP(D939,Z$4:AB939,2,FALSE)</f>
        <v>میکسراتکو</v>
      </c>
      <c r="F939" s="135" t="str">
        <f>VLOOKUP(D939,Z$4:AB939,3,FALSE)</f>
        <v>شرکتی-شاکری</v>
      </c>
      <c r="G939" s="4">
        <v>0</v>
      </c>
      <c r="H939" s="4"/>
      <c r="I939" s="137"/>
      <c r="J939" s="137"/>
      <c r="K939" s="115"/>
    </row>
    <row r="940" spans="2:13" x14ac:dyDescent="0.25">
      <c r="B940" s="4">
        <f t="shared" si="17"/>
        <v>938</v>
      </c>
      <c r="C940" s="133">
        <v>45452</v>
      </c>
      <c r="D940" s="146" t="s">
        <v>124</v>
      </c>
      <c r="E940" s="135" t="str">
        <f>VLOOKUP(D940,Z$4:AB940,2,FALSE)</f>
        <v>میکسر امیکو</v>
      </c>
      <c r="F940" s="135" t="str">
        <f>VLOOKUP(D940,Z$4:AB940,3,FALSE)</f>
        <v>شرکتی-زراعتی</v>
      </c>
      <c r="G940" s="4">
        <v>0</v>
      </c>
      <c r="H940" s="4"/>
      <c r="I940" s="137"/>
      <c r="J940" s="137"/>
      <c r="K940" s="115"/>
    </row>
    <row r="941" spans="2:13" x14ac:dyDescent="0.25">
      <c r="B941" s="4">
        <f t="shared" si="17"/>
        <v>939</v>
      </c>
      <c r="C941" s="133">
        <v>45452</v>
      </c>
      <c r="D941" s="146" t="s">
        <v>129</v>
      </c>
      <c r="E941" s="135" t="str">
        <f>VLOOKUP(D941,Z$4:AB941,2,FALSE)</f>
        <v>بلدوزر</v>
      </c>
      <c r="F941" s="135" t="str">
        <f>VLOOKUP(D941,Z$4:AB941,3,FALSE)</f>
        <v>شرکتی-رجب زاده</v>
      </c>
      <c r="G941" s="4">
        <v>0</v>
      </c>
      <c r="H941" s="4"/>
      <c r="I941" s="137"/>
      <c r="J941" s="137"/>
      <c r="K941" s="115"/>
    </row>
    <row r="942" spans="2:13" x14ac:dyDescent="0.25">
      <c r="B942" s="4">
        <f t="shared" si="17"/>
        <v>940</v>
      </c>
      <c r="C942" s="133">
        <v>45452</v>
      </c>
      <c r="D942" s="146" t="s">
        <v>160</v>
      </c>
      <c r="E942" s="135" t="str">
        <f>VLOOKUP(D942,Z$4:AB942,2,FALSE)</f>
        <v>بیل مکانیکی</v>
      </c>
      <c r="F942" s="135" t="str">
        <f>VLOOKUP(D942,Z$4:AB942,3,FALSE)</f>
        <v>تکبری</v>
      </c>
      <c r="G942" s="4">
        <v>0</v>
      </c>
      <c r="H942" s="4"/>
      <c r="I942" s="137"/>
      <c r="J942" s="137"/>
      <c r="K942" s="115"/>
    </row>
    <row r="943" spans="2:13" x14ac:dyDescent="0.25">
      <c r="B943" s="4">
        <f t="shared" si="17"/>
        <v>941</v>
      </c>
      <c r="C943" s="133">
        <v>45452</v>
      </c>
      <c r="D943" s="147" t="s">
        <v>146</v>
      </c>
      <c r="E943" s="135" t="str">
        <f>VLOOKUP(D943,Z$4:AB943,2,FALSE)</f>
        <v>بلدوزر D85</v>
      </c>
      <c r="F943" s="135" t="str">
        <f>VLOOKUP(D943,Z$4:AB943,3,FALSE)</f>
        <v>اکبری</v>
      </c>
      <c r="G943" s="4">
        <v>0</v>
      </c>
      <c r="H943" s="4"/>
      <c r="I943" s="137"/>
      <c r="J943" s="137"/>
      <c r="K943" s="115"/>
    </row>
    <row r="944" spans="2:13" x14ac:dyDescent="0.25">
      <c r="B944" s="4">
        <f t="shared" si="17"/>
        <v>942</v>
      </c>
      <c r="C944" s="133">
        <v>45452</v>
      </c>
      <c r="D944" s="147" t="s">
        <v>148</v>
      </c>
      <c r="E944" s="135" t="str">
        <f>VLOOKUP(D944,Z$4:AB944,2,FALSE)</f>
        <v>بلدوزر D85</v>
      </c>
      <c r="F944" s="135" t="str">
        <f>VLOOKUP(D944,Z$4:AB944,3,FALSE)</f>
        <v>اکبری</v>
      </c>
      <c r="G944" s="4">
        <v>0</v>
      </c>
      <c r="H944" s="4"/>
      <c r="I944" s="137"/>
      <c r="J944" s="137"/>
      <c r="K944" s="115"/>
    </row>
    <row r="945" spans="2:11" x14ac:dyDescent="0.25">
      <c r="B945" s="4">
        <f t="shared" si="17"/>
        <v>943</v>
      </c>
      <c r="C945" s="133">
        <v>45452</v>
      </c>
      <c r="D945" s="148" t="s">
        <v>149</v>
      </c>
      <c r="E945" s="135" t="str">
        <f>VLOOKUP(D945,Z$4:AB945,2,FALSE)</f>
        <v>بلدوزر کاترپیلار D8</v>
      </c>
      <c r="F945" s="135" t="str">
        <f>VLOOKUP(D945,Z$4:AB945,3,FALSE)</f>
        <v>حسن پور</v>
      </c>
      <c r="G945" s="4">
        <v>0</v>
      </c>
      <c r="H945" s="4"/>
      <c r="I945" s="137"/>
      <c r="J945" s="137"/>
      <c r="K945" s="115"/>
    </row>
    <row r="946" spans="2:11" x14ac:dyDescent="0.25">
      <c r="B946" s="4">
        <f t="shared" si="17"/>
        <v>944</v>
      </c>
      <c r="C946" s="133">
        <v>45452</v>
      </c>
      <c r="D946" s="146" t="s">
        <v>164</v>
      </c>
      <c r="E946" s="135" t="str">
        <f>VLOOKUP(D946,Z$4:AB946,2,FALSE)</f>
        <v>بیل مکانیکی</v>
      </c>
      <c r="F946" s="135" t="str">
        <f>VLOOKUP(D946,Z$4:AB946,3,FALSE)</f>
        <v>رضاپور</v>
      </c>
      <c r="G946" s="4">
        <v>0</v>
      </c>
      <c r="H946" s="4"/>
      <c r="I946" s="137"/>
      <c r="J946" s="137"/>
      <c r="K946" s="115"/>
    </row>
    <row r="947" spans="2:11" x14ac:dyDescent="0.25">
      <c r="B947" s="4">
        <f t="shared" si="17"/>
        <v>945</v>
      </c>
      <c r="C947" s="133">
        <v>45452</v>
      </c>
      <c r="D947" s="146" t="s">
        <v>162</v>
      </c>
      <c r="E947" s="135" t="str">
        <f>VLOOKUP(D947,Z$4:AB947,2,FALSE)</f>
        <v>تانکر آب</v>
      </c>
      <c r="F947" s="135" t="str">
        <f>VLOOKUP(D947,Z$4:AB947,3,FALSE)</f>
        <v>رضاپور</v>
      </c>
      <c r="G947" s="4">
        <v>150</v>
      </c>
      <c r="H947" s="4"/>
      <c r="I947" s="137"/>
      <c r="J947" s="137"/>
      <c r="K947" s="115"/>
    </row>
    <row r="948" spans="2:11" x14ac:dyDescent="0.25">
      <c r="B948" s="4">
        <f t="shared" si="17"/>
        <v>946</v>
      </c>
      <c r="C948" s="133">
        <v>45452</v>
      </c>
      <c r="D948" s="146" t="s">
        <v>151</v>
      </c>
      <c r="E948" s="135" t="str">
        <f>VLOOKUP(D948,Z$4:AB948,2,FALSE)</f>
        <v>لودر ZL50</v>
      </c>
      <c r="F948" s="135" t="str">
        <f>VLOOKUP(D948,Z$4:AB948,3,FALSE)</f>
        <v>میرزایی</v>
      </c>
      <c r="G948" s="4">
        <v>0</v>
      </c>
      <c r="H948" s="4"/>
      <c r="I948" s="137"/>
      <c r="J948" s="137"/>
      <c r="K948" s="115"/>
    </row>
    <row r="949" spans="2:11" x14ac:dyDescent="0.25">
      <c r="B949" s="4">
        <f t="shared" si="17"/>
        <v>947</v>
      </c>
      <c r="C949" s="133">
        <v>45452</v>
      </c>
      <c r="D949" s="147" t="s">
        <v>152</v>
      </c>
      <c r="E949" s="135" t="str">
        <f>VLOOKUP(D949,Z$4:AB949,2,FALSE)</f>
        <v>کامیون کمپرسی</v>
      </c>
      <c r="F949" s="135" t="str">
        <f>VLOOKUP(D949,Z$4:AB949,3,FALSE)</f>
        <v>میرزایی</v>
      </c>
      <c r="G949" s="4">
        <v>0</v>
      </c>
      <c r="H949" s="4"/>
      <c r="I949" s="137"/>
      <c r="J949" s="137"/>
      <c r="K949" s="115"/>
    </row>
    <row r="950" spans="2:11" x14ac:dyDescent="0.25">
      <c r="B950" s="4">
        <f t="shared" si="17"/>
        <v>948</v>
      </c>
      <c r="C950" s="133">
        <v>45452</v>
      </c>
      <c r="D950" s="147" t="s">
        <v>154</v>
      </c>
      <c r="E950" s="135" t="str">
        <f>VLOOKUP(D950,Z$4:AB950,2,FALSE)</f>
        <v>کامیون کمپرسی</v>
      </c>
      <c r="F950" s="135" t="str">
        <f>VLOOKUP(D950,Z$4:AB950,3,FALSE)</f>
        <v>میرزایی</v>
      </c>
      <c r="G950" s="4">
        <v>0</v>
      </c>
      <c r="H950" s="4"/>
      <c r="I950" s="137"/>
      <c r="J950" s="137"/>
      <c r="K950" s="115"/>
    </row>
    <row r="951" spans="2:11" x14ac:dyDescent="0.25">
      <c r="B951" s="4">
        <f t="shared" si="17"/>
        <v>949</v>
      </c>
      <c r="C951" s="133">
        <v>45452</v>
      </c>
      <c r="D951" s="147" t="s">
        <v>155</v>
      </c>
      <c r="E951" s="135" t="str">
        <f>VLOOKUP(D951,Z$4:AB951,2,FALSE)</f>
        <v>کامیون کمپرسی</v>
      </c>
      <c r="F951" s="135" t="str">
        <f>VLOOKUP(D951,Z$4:AB951,3,FALSE)</f>
        <v>میرزایی</v>
      </c>
      <c r="G951" s="4">
        <v>0</v>
      </c>
      <c r="H951" s="4"/>
      <c r="I951" s="137"/>
      <c r="J951" s="137"/>
      <c r="K951" s="115"/>
    </row>
    <row r="952" spans="2:11" x14ac:dyDescent="0.25">
      <c r="B952" s="4">
        <f t="shared" si="17"/>
        <v>950</v>
      </c>
      <c r="C952" s="133">
        <v>45452</v>
      </c>
      <c r="D952" s="147" t="s">
        <v>139</v>
      </c>
      <c r="E952" s="135" t="str">
        <f>VLOOKUP(D952,Z$4:AB952,2,FALSE)</f>
        <v>بیل مکانیکی</v>
      </c>
      <c r="F952" s="135" t="str">
        <f>VLOOKUP(D952,Z$4:AB952,3,FALSE)</f>
        <v>انصاری</v>
      </c>
      <c r="G952" s="4">
        <v>225</v>
      </c>
      <c r="H952" s="4"/>
      <c r="I952" s="137"/>
      <c r="J952" s="137"/>
      <c r="K952" s="115"/>
    </row>
    <row r="953" spans="2:11" x14ac:dyDescent="0.25">
      <c r="B953" s="4">
        <f t="shared" si="17"/>
        <v>951</v>
      </c>
      <c r="C953" s="133">
        <v>45452</v>
      </c>
      <c r="D953" s="147" t="s">
        <v>141</v>
      </c>
      <c r="E953" s="135" t="str">
        <f>VLOOKUP(D953,Z$4:AB953,2,FALSE)</f>
        <v>بیل مکانیکی</v>
      </c>
      <c r="F953" s="135" t="str">
        <f>VLOOKUP(D953,Z$4:AB953,3,FALSE)</f>
        <v>انصاری</v>
      </c>
      <c r="G953" s="4">
        <v>0</v>
      </c>
      <c r="H953" s="4"/>
      <c r="I953" s="137"/>
      <c r="J953" s="137"/>
      <c r="K953" s="115"/>
    </row>
    <row r="954" spans="2:11" x14ac:dyDescent="0.25">
      <c r="B954" s="4">
        <f t="shared" si="17"/>
        <v>952</v>
      </c>
      <c r="C954" s="133">
        <v>45452</v>
      </c>
      <c r="D954" s="147" t="s">
        <v>143</v>
      </c>
      <c r="E954" s="135" t="str">
        <f>VLOOKUP(D954,Z$4:AB954,2,FALSE)</f>
        <v>کامیون کمپرسی</v>
      </c>
      <c r="F954" s="135" t="str">
        <f>VLOOKUP(D954,Z$4:AB954,3,FALSE)</f>
        <v>انصاری</v>
      </c>
      <c r="G954" s="4">
        <v>0</v>
      </c>
      <c r="H954" s="4"/>
      <c r="I954" s="137"/>
      <c r="J954" s="137"/>
      <c r="K954" s="115"/>
    </row>
    <row r="955" spans="2:11" x14ac:dyDescent="0.25">
      <c r="B955" s="4">
        <f t="shared" si="17"/>
        <v>953</v>
      </c>
      <c r="C955" s="133">
        <v>45452</v>
      </c>
      <c r="D955" s="147" t="s">
        <v>144</v>
      </c>
      <c r="E955" s="135" t="str">
        <f>VLOOKUP(D955,Z$4:AB955,2,FALSE)</f>
        <v>کامیون کمپرسی</v>
      </c>
      <c r="F955" s="135" t="str">
        <f>VLOOKUP(D955,Z$4:AB955,3,FALSE)</f>
        <v>انصاری</v>
      </c>
      <c r="G955" s="4">
        <v>105</v>
      </c>
      <c r="H955" s="4"/>
      <c r="I955" s="137"/>
      <c r="J955" s="137"/>
      <c r="K955" s="115"/>
    </row>
    <row r="956" spans="2:11" x14ac:dyDescent="0.25">
      <c r="B956" s="4">
        <f t="shared" si="17"/>
        <v>954</v>
      </c>
      <c r="C956" s="133">
        <v>45452</v>
      </c>
      <c r="D956" s="147" t="s">
        <v>145</v>
      </c>
      <c r="E956" s="135" t="str">
        <f>VLOOKUP(D956,Z$4:AB956,2,FALSE)</f>
        <v>کامیون کمپرسی</v>
      </c>
      <c r="F956" s="135" t="str">
        <f>VLOOKUP(D956,Z$4:AB956,3,FALSE)</f>
        <v>انصاری</v>
      </c>
      <c r="G956" s="4">
        <v>0</v>
      </c>
      <c r="H956" s="4"/>
      <c r="I956" s="137"/>
      <c r="J956" s="137"/>
      <c r="K956" s="115"/>
    </row>
    <row r="957" spans="2:11" x14ac:dyDescent="0.25">
      <c r="B957" s="4">
        <f t="shared" si="17"/>
        <v>955</v>
      </c>
      <c r="C957" s="133">
        <v>45452</v>
      </c>
      <c r="D957" s="146" t="s">
        <v>157</v>
      </c>
      <c r="E957" s="135" t="str">
        <f>VLOOKUP(D957,Z$4:AB957,2,FALSE)</f>
        <v>لودر</v>
      </c>
      <c r="F957" s="135" t="str">
        <f>VLOOKUP(D957,Z$4:AB957,3,FALSE)</f>
        <v>صداقت</v>
      </c>
      <c r="G957" s="4">
        <v>196</v>
      </c>
      <c r="H957" s="4"/>
      <c r="I957" s="137"/>
      <c r="J957" s="137"/>
      <c r="K957" s="115"/>
    </row>
    <row r="958" spans="2:11" x14ac:dyDescent="0.25">
      <c r="B958" s="4">
        <f t="shared" si="17"/>
        <v>956</v>
      </c>
      <c r="C958" s="133">
        <v>45452</v>
      </c>
      <c r="D958" s="146" t="s">
        <v>158</v>
      </c>
      <c r="E958" s="135" t="str">
        <f>VLOOKUP(D958,Z$4:AB958,2,FALSE)</f>
        <v>کامیون کمپرسی</v>
      </c>
      <c r="F958" s="135" t="str">
        <f>VLOOKUP(D958,Z$4:AB958,3,FALSE)</f>
        <v>صداقت</v>
      </c>
      <c r="G958" s="4">
        <v>103</v>
      </c>
      <c r="H958" s="4"/>
      <c r="I958" s="137"/>
      <c r="J958" s="137"/>
      <c r="K958" s="115"/>
    </row>
    <row r="959" spans="2:11" x14ac:dyDescent="0.25">
      <c r="B959" s="4">
        <f t="shared" si="17"/>
        <v>957</v>
      </c>
      <c r="C959" s="133">
        <v>45452</v>
      </c>
      <c r="D959" s="146" t="s">
        <v>159</v>
      </c>
      <c r="E959" s="135" t="str">
        <f>VLOOKUP(D959,Z$4:AB959,2,FALSE)</f>
        <v>کامیون کمپرسی</v>
      </c>
      <c r="F959" s="135" t="str">
        <f>VLOOKUP(D959,Z$4:AB959,3,FALSE)</f>
        <v>صداقت</v>
      </c>
      <c r="G959" s="4">
        <v>152</v>
      </c>
      <c r="H959" s="4"/>
      <c r="I959" s="137"/>
      <c r="J959" s="137"/>
      <c r="K959" s="115"/>
    </row>
    <row r="960" spans="2:11" x14ac:dyDescent="0.25">
      <c r="B960" s="4">
        <f t="shared" si="17"/>
        <v>958</v>
      </c>
      <c r="C960" s="133">
        <v>45452</v>
      </c>
      <c r="D960" s="148" t="s">
        <v>166</v>
      </c>
      <c r="E960" s="135" t="str">
        <f>VLOOKUP(D960,Z$4:AB961,2,FALSE)</f>
        <v>گریدر 14G</v>
      </c>
      <c r="F960" s="135" t="str">
        <f>VLOOKUP(D960,Z$4:AB961,3,FALSE)</f>
        <v>محمد پور</v>
      </c>
      <c r="G960" s="4">
        <v>0</v>
      </c>
      <c r="H960" s="4"/>
      <c r="I960" s="137"/>
      <c r="J960" s="137"/>
      <c r="K960" s="115"/>
    </row>
    <row r="961" spans="2:11" x14ac:dyDescent="0.25">
      <c r="B961" s="4">
        <f t="shared" si="17"/>
        <v>959</v>
      </c>
      <c r="C961" s="133">
        <v>45452</v>
      </c>
      <c r="D961" s="148" t="s">
        <v>170</v>
      </c>
      <c r="E961" s="135" t="str">
        <f>VLOOKUP(D961,Z$4:AB962,2,FALSE)</f>
        <v>غلطک کششی</v>
      </c>
      <c r="F961" s="135" t="str">
        <f>VLOOKUP(D961,Z$4:AB962,3,FALSE)</f>
        <v>محمد پور</v>
      </c>
      <c r="G961" s="4">
        <v>58</v>
      </c>
      <c r="H961" s="4"/>
      <c r="I961" s="137"/>
      <c r="J961" s="137"/>
      <c r="K961" s="115"/>
    </row>
    <row r="962" spans="2:11" x14ac:dyDescent="0.25">
      <c r="B962" s="4">
        <f t="shared" si="17"/>
        <v>960</v>
      </c>
      <c r="C962" s="133">
        <v>45452</v>
      </c>
      <c r="D962" s="148" t="s">
        <v>173</v>
      </c>
      <c r="E962" s="135" t="str">
        <f>VLOOKUP(D962,Z$4:AB963,2,FALSE)</f>
        <v>غلطک کششی</v>
      </c>
      <c r="F962" s="135" t="str">
        <f>VLOOKUP(D962,Z$4:AB963,3,FALSE)</f>
        <v>محمد پور</v>
      </c>
      <c r="G962" s="4">
        <v>62</v>
      </c>
      <c r="H962" s="4"/>
      <c r="I962" s="137"/>
      <c r="J962" s="137"/>
      <c r="K962" s="115"/>
    </row>
    <row r="963" spans="2:11" x14ac:dyDescent="0.25">
      <c r="B963" s="4">
        <f t="shared" si="17"/>
        <v>961</v>
      </c>
      <c r="C963" s="133">
        <v>45452</v>
      </c>
      <c r="D963" s="148" t="s">
        <v>174</v>
      </c>
      <c r="E963" s="135" t="str">
        <f>VLOOKUP(D963,Z$4:AB964,2,FALSE)</f>
        <v>لودر</v>
      </c>
      <c r="F963" s="135" t="str">
        <f>VLOOKUP(D963,Z$4:AB964,3,FALSE)</f>
        <v>محمد پور</v>
      </c>
      <c r="G963" s="4">
        <v>0</v>
      </c>
      <c r="H963" s="4"/>
      <c r="I963" s="137"/>
      <c r="J963" s="137"/>
      <c r="K963" s="115"/>
    </row>
    <row r="964" spans="2:11" x14ac:dyDescent="0.25">
      <c r="B964" s="4">
        <f t="shared" si="17"/>
        <v>962</v>
      </c>
      <c r="C964" s="133">
        <v>45452</v>
      </c>
      <c r="D964" s="148" t="s">
        <v>175</v>
      </c>
      <c r="E964" s="135" t="str">
        <f>VLOOKUP(D964,Z$4:AB965,2,FALSE)</f>
        <v>تانکر آب</v>
      </c>
      <c r="F964" s="135" t="str">
        <f>VLOOKUP(D964,Z$4:AB965,3,FALSE)</f>
        <v>محمد پور</v>
      </c>
      <c r="G964" s="4">
        <v>0</v>
      </c>
      <c r="H964" s="4"/>
      <c r="I964" s="137"/>
      <c r="J964" s="137"/>
      <c r="K964" s="115"/>
    </row>
    <row r="965" spans="2:11" x14ac:dyDescent="0.25">
      <c r="B965" s="4">
        <f t="shared" si="17"/>
        <v>963</v>
      </c>
      <c r="C965" s="133">
        <v>45452</v>
      </c>
      <c r="D965" s="148" t="s">
        <v>176</v>
      </c>
      <c r="E965" s="135" t="str">
        <f>VLOOKUP(D965,Z$4:AB966,2,FALSE)</f>
        <v>غلطک پاچه بزی</v>
      </c>
      <c r="F965" s="135" t="str">
        <f>VLOOKUP(D965,Z$4:AB966,3,FALSE)</f>
        <v>محمد پور</v>
      </c>
      <c r="G965" s="4">
        <v>0</v>
      </c>
      <c r="H965" s="4"/>
      <c r="I965" s="137"/>
      <c r="J965" s="137"/>
      <c r="K965" s="115"/>
    </row>
    <row r="966" spans="2:11" x14ac:dyDescent="0.25">
      <c r="B966" s="4">
        <f t="shared" si="17"/>
        <v>964</v>
      </c>
      <c r="C966" s="133">
        <v>45452</v>
      </c>
      <c r="D966" s="148" t="s">
        <v>178</v>
      </c>
      <c r="E966" s="135" t="str">
        <f>VLOOKUP(D966,Z$4:AB967,2,FALSE)</f>
        <v>بلدوزر</v>
      </c>
      <c r="F966" s="135" t="str">
        <f>VLOOKUP(D966,Z$4:AB967,3,FALSE)</f>
        <v>محمد پور</v>
      </c>
      <c r="G966" s="4">
        <v>0</v>
      </c>
      <c r="H966" s="4"/>
      <c r="I966" s="137"/>
      <c r="J966" s="137"/>
      <c r="K966" s="115"/>
    </row>
    <row r="967" spans="2:11" x14ac:dyDescent="0.25">
      <c r="B967" s="4">
        <f t="shared" si="17"/>
        <v>965</v>
      </c>
      <c r="C967" s="133">
        <v>45452</v>
      </c>
      <c r="D967" s="148" t="s">
        <v>179</v>
      </c>
      <c r="E967" s="135" t="str">
        <f>VLOOKUP(D967,Z$4:AB968,2,FALSE)</f>
        <v>کمپرسی جفت</v>
      </c>
      <c r="F967" s="135" t="str">
        <f>VLOOKUP(D967,Z$4:AB968,3,FALSE)</f>
        <v>محمد پور</v>
      </c>
      <c r="G967" s="4">
        <v>0</v>
      </c>
      <c r="H967" s="4"/>
      <c r="I967" s="137"/>
      <c r="J967" s="137"/>
      <c r="K967" s="115"/>
    </row>
    <row r="968" spans="2:11" x14ac:dyDescent="0.25">
      <c r="B968" s="4">
        <f t="shared" si="17"/>
        <v>966</v>
      </c>
      <c r="C968" s="133">
        <v>45452</v>
      </c>
      <c r="D968" s="148" t="s">
        <v>181</v>
      </c>
      <c r="E968" s="135" t="str">
        <f>VLOOKUP(D968,Z$4:AB1011,2,FALSE)</f>
        <v>تانکر آب</v>
      </c>
      <c r="F968" s="135" t="str">
        <f>VLOOKUP(D968,Z$4:AB1011,3,FALSE)</f>
        <v>گلپایگانی</v>
      </c>
      <c r="G968" s="4">
        <v>113</v>
      </c>
      <c r="H968" s="4"/>
      <c r="I968" s="137"/>
      <c r="J968" s="137"/>
      <c r="K968" s="115"/>
    </row>
    <row r="969" spans="2:11" x14ac:dyDescent="0.25">
      <c r="B969" s="4">
        <f t="shared" si="17"/>
        <v>967</v>
      </c>
      <c r="C969" s="133">
        <v>45453</v>
      </c>
      <c r="D969" s="146" t="s">
        <v>90</v>
      </c>
      <c r="E969" s="135" t="str">
        <f>VLOOKUP(D969,Z$4:AB1012,2,FALSE)</f>
        <v>گریدر  ۱۶g</v>
      </c>
      <c r="F969" s="135" t="str">
        <f>VLOOKUP(D969,Z$4:AB1012,3,FALSE)</f>
        <v>شرکتی-یگانه</v>
      </c>
      <c r="G969" s="4">
        <v>0</v>
      </c>
      <c r="H969" s="4"/>
      <c r="I969" s="137"/>
      <c r="J969" s="137"/>
      <c r="K969" s="115"/>
    </row>
    <row r="970" spans="2:11" x14ac:dyDescent="0.25">
      <c r="B970" s="4">
        <f t="shared" si="17"/>
        <v>968</v>
      </c>
      <c r="C970" s="133">
        <v>45453</v>
      </c>
      <c r="D970" s="146" t="s">
        <v>93</v>
      </c>
      <c r="E970" s="135" t="str">
        <f>VLOOKUP(D970,Z$4:AB1013,2,FALSE)</f>
        <v>کامیون کمپرسی</v>
      </c>
      <c r="F970" s="135" t="str">
        <f>VLOOKUP(D970,Z$4:AB1013,3,FALSE)</f>
        <v>شرکتی-یحیی زاده</v>
      </c>
      <c r="G970" s="4">
        <v>0</v>
      </c>
      <c r="H970" s="4"/>
      <c r="I970" s="137"/>
      <c r="J970" s="137"/>
      <c r="K970" s="115"/>
    </row>
    <row r="971" spans="2:11" x14ac:dyDescent="0.25">
      <c r="B971" s="4">
        <f t="shared" si="17"/>
        <v>969</v>
      </c>
      <c r="C971" s="133">
        <v>45453</v>
      </c>
      <c r="D971" s="146" t="s">
        <v>96</v>
      </c>
      <c r="E971" s="135" t="str">
        <f>VLOOKUP(D971,Z$4:AB1014,2,FALSE)</f>
        <v>کامیون کمپرسی</v>
      </c>
      <c r="F971" s="135" t="str">
        <f>VLOOKUP(D971,Z$4:AB1014,3,FALSE)</f>
        <v>شرکتی-نوروز غلامی</v>
      </c>
      <c r="G971" s="4">
        <v>0</v>
      </c>
      <c r="H971" s="4"/>
      <c r="I971" s="137"/>
      <c r="J971" s="137"/>
      <c r="K971" s="115"/>
    </row>
    <row r="972" spans="2:11" x14ac:dyDescent="0.25">
      <c r="B972" s="4">
        <f t="shared" si="17"/>
        <v>970</v>
      </c>
      <c r="C972" s="133">
        <v>45453</v>
      </c>
      <c r="D972" s="146" t="s">
        <v>119</v>
      </c>
      <c r="E972" s="135" t="str">
        <f>VLOOKUP(D972,Z$4:AB1015,2,FALSE)</f>
        <v>کامیون کمپرسی</v>
      </c>
      <c r="F972" s="135" t="str">
        <f>VLOOKUP(D972,Z$4:AB1015,3,FALSE)</f>
        <v>شرکتی-علیرضا اقلیمی</v>
      </c>
      <c r="G972" s="4">
        <v>190</v>
      </c>
      <c r="H972" s="4"/>
      <c r="I972" s="137"/>
      <c r="J972" s="137"/>
      <c r="K972" s="115"/>
    </row>
    <row r="973" spans="2:11" x14ac:dyDescent="0.25">
      <c r="B973" s="4">
        <f t="shared" si="17"/>
        <v>971</v>
      </c>
      <c r="C973" s="133">
        <v>45453</v>
      </c>
      <c r="D973" s="146" t="s">
        <v>132</v>
      </c>
      <c r="E973" s="135" t="str">
        <f>VLOOKUP(D973,Z$4:AB1016,2,FALSE)</f>
        <v>تانکر ابپاش بنز</v>
      </c>
      <c r="F973" s="135" t="str">
        <f>VLOOKUP(D973,Z$4:AB1016,3,FALSE)</f>
        <v>شرکتی-بارانی</v>
      </c>
      <c r="G973" s="4">
        <v>0</v>
      </c>
      <c r="H973" s="4"/>
      <c r="I973" s="137"/>
      <c r="J973" s="137"/>
      <c r="K973" s="115"/>
    </row>
    <row r="974" spans="2:11" x14ac:dyDescent="0.25">
      <c r="B974" s="4">
        <f t="shared" si="17"/>
        <v>972</v>
      </c>
      <c r="C974" s="133">
        <v>45453</v>
      </c>
      <c r="D974" s="146" t="s">
        <v>98</v>
      </c>
      <c r="E974" s="135" t="str">
        <f>VLOOKUP(D974,Z$4:AB1017,2,FALSE)</f>
        <v>تانکر ابپاش بنز</v>
      </c>
      <c r="F974" s="135" t="str">
        <f>VLOOKUP(D974,Z$4:AB1017,3,FALSE)</f>
        <v>شرکتی-میامی</v>
      </c>
      <c r="G974" s="149">
        <v>60</v>
      </c>
      <c r="H974" s="4"/>
      <c r="I974" s="137"/>
      <c r="J974" s="137"/>
      <c r="K974" s="150" t="s">
        <v>186</v>
      </c>
    </row>
    <row r="975" spans="2:11" x14ac:dyDescent="0.25">
      <c r="B975" s="4">
        <f t="shared" si="17"/>
        <v>973</v>
      </c>
      <c r="C975" s="133">
        <v>45453</v>
      </c>
      <c r="D975" s="146" t="s">
        <v>116</v>
      </c>
      <c r="E975" s="135" t="str">
        <f>VLOOKUP(D975,Z$4:AB1018,2,FALSE)</f>
        <v>تانکر سوخت بنز</v>
      </c>
      <c r="F975" s="135" t="str">
        <f>VLOOKUP(D975,Z$4:AB1018,3,FALSE)</f>
        <v>شرکتی-برات زاده- از تاریخ 1 تیرماه</v>
      </c>
      <c r="G975" s="4">
        <v>0</v>
      </c>
      <c r="H975" s="4"/>
      <c r="I975" s="137">
        <v>100632</v>
      </c>
      <c r="J975" s="137">
        <v>103826</v>
      </c>
      <c r="K975" s="115"/>
    </row>
    <row r="976" spans="2:11" x14ac:dyDescent="0.25">
      <c r="B976" s="4">
        <f t="shared" si="17"/>
        <v>974</v>
      </c>
      <c r="C976" s="133">
        <v>45453</v>
      </c>
      <c r="D976" s="146" t="s">
        <v>121</v>
      </c>
      <c r="E976" s="135" t="str">
        <f>VLOOKUP(D976,Z$4:AB1019,2,FALSE)</f>
        <v>غلطک</v>
      </c>
      <c r="F976" s="135" t="str">
        <f>VLOOKUP(D976,Z$4:AB1019,3,FALSE)</f>
        <v>شرکتی-جمالی</v>
      </c>
      <c r="G976" s="4">
        <v>0</v>
      </c>
      <c r="H976" s="4"/>
      <c r="I976" s="137"/>
      <c r="J976" s="137"/>
      <c r="K976" s="115"/>
    </row>
    <row r="977" spans="2:11" x14ac:dyDescent="0.25">
      <c r="B977" s="4">
        <f t="shared" si="17"/>
        <v>975</v>
      </c>
      <c r="C977" s="133">
        <v>45453</v>
      </c>
      <c r="D977" s="146" t="s">
        <v>109</v>
      </c>
      <c r="E977" s="135" t="str">
        <f>VLOOKUP(D977,Z$4:AB1020,2,FALSE)</f>
        <v>غلطک</v>
      </c>
      <c r="F977" s="135" t="str">
        <f>VLOOKUP(D977,Z$4:AB1020,3,FALSE)</f>
        <v>شرکتی-دیانتی</v>
      </c>
      <c r="G977" s="4">
        <v>0</v>
      </c>
      <c r="H977" s="4"/>
      <c r="I977" s="137"/>
      <c r="J977" s="137"/>
      <c r="K977" s="115"/>
    </row>
    <row r="978" spans="2:11" x14ac:dyDescent="0.25">
      <c r="B978" s="4">
        <f t="shared" si="17"/>
        <v>976</v>
      </c>
      <c r="C978" s="133">
        <v>45453</v>
      </c>
      <c r="D978" s="146" t="s">
        <v>112</v>
      </c>
      <c r="E978" s="135" t="str">
        <f>VLOOKUP(D978,Z$4:AB1021,2,FALSE)</f>
        <v>غلطک</v>
      </c>
      <c r="F978" s="135" t="str">
        <f>VLOOKUP(D978,Z$4:AB1021,3,FALSE)</f>
        <v>شرکتی-شیری</v>
      </c>
      <c r="G978" s="4">
        <v>0</v>
      </c>
      <c r="H978" s="4"/>
      <c r="I978" s="137"/>
      <c r="J978" s="137"/>
      <c r="K978" s="115"/>
    </row>
    <row r="979" spans="2:11" x14ac:dyDescent="0.25">
      <c r="B979" s="4">
        <f t="shared" si="17"/>
        <v>977</v>
      </c>
      <c r="C979" s="133">
        <v>45453</v>
      </c>
      <c r="D979" s="146" t="s">
        <v>122</v>
      </c>
      <c r="E979" s="135" t="str">
        <f>VLOOKUP(D979,Z$4:AB1022,2,FALSE)</f>
        <v>میکسراتکو</v>
      </c>
      <c r="F979" s="135" t="str">
        <f>VLOOKUP(D979,Z$4:AB1022,3,FALSE)</f>
        <v>شرکتی-شاکری</v>
      </c>
      <c r="G979" s="4">
        <v>0</v>
      </c>
      <c r="H979" s="4"/>
      <c r="I979" s="137"/>
      <c r="J979" s="137"/>
      <c r="K979" s="115"/>
    </row>
    <row r="980" spans="2:11" x14ac:dyDescent="0.25">
      <c r="B980" s="4">
        <f t="shared" si="17"/>
        <v>978</v>
      </c>
      <c r="C980" s="133">
        <v>45453</v>
      </c>
      <c r="D980" s="146" t="s">
        <v>124</v>
      </c>
      <c r="E980" s="135" t="str">
        <f>VLOOKUP(D980,Z$4:AB1023,2,FALSE)</f>
        <v>میکسر امیکو</v>
      </c>
      <c r="F980" s="135" t="str">
        <f>VLOOKUP(D980,Z$4:AB1023,3,FALSE)</f>
        <v>شرکتی-زراعتی</v>
      </c>
      <c r="G980" s="4">
        <v>0</v>
      </c>
      <c r="H980" s="4"/>
      <c r="I980" s="137"/>
      <c r="J980" s="137"/>
      <c r="K980" s="115"/>
    </row>
    <row r="981" spans="2:11" x14ac:dyDescent="0.25">
      <c r="B981" s="4">
        <f t="shared" si="17"/>
        <v>979</v>
      </c>
      <c r="C981" s="133">
        <v>45453</v>
      </c>
      <c r="D981" s="146" t="s">
        <v>129</v>
      </c>
      <c r="E981" s="135" t="str">
        <f>VLOOKUP(D981,Z$4:AB1024,2,FALSE)</f>
        <v>بلدوزر</v>
      </c>
      <c r="F981" s="135" t="str">
        <f>VLOOKUP(D981,Z$4:AB1024,3,FALSE)</f>
        <v>شرکتی-رجب زاده</v>
      </c>
      <c r="G981" s="4">
        <v>298</v>
      </c>
      <c r="H981" s="4"/>
      <c r="I981" s="137"/>
      <c r="J981" s="137"/>
      <c r="K981" s="115"/>
    </row>
    <row r="982" spans="2:11" x14ac:dyDescent="0.25">
      <c r="B982" s="4">
        <f t="shared" si="17"/>
        <v>980</v>
      </c>
      <c r="C982" s="133">
        <v>45453</v>
      </c>
      <c r="D982" s="146" t="s">
        <v>160</v>
      </c>
      <c r="E982" s="135" t="str">
        <f>VLOOKUP(D982,Z$4:AB1025,2,FALSE)</f>
        <v>بیل مکانیکی</v>
      </c>
      <c r="F982" s="135" t="str">
        <f>VLOOKUP(D982,Z$4:AB1025,3,FALSE)</f>
        <v>تکبری</v>
      </c>
      <c r="G982" s="4">
        <v>158</v>
      </c>
      <c r="H982" s="4"/>
      <c r="I982" s="137"/>
      <c r="J982" s="137"/>
      <c r="K982" s="115"/>
    </row>
    <row r="983" spans="2:11" x14ac:dyDescent="0.25">
      <c r="B983" s="4">
        <f t="shared" si="17"/>
        <v>981</v>
      </c>
      <c r="C983" s="133">
        <v>45453</v>
      </c>
      <c r="D983" s="147" t="s">
        <v>146</v>
      </c>
      <c r="E983" s="135" t="str">
        <f>VLOOKUP(D983,Z$4:AB1026,2,FALSE)</f>
        <v>بلدوزر D85</v>
      </c>
      <c r="F983" s="135" t="str">
        <f>VLOOKUP(D983,Z$4:AB1026,3,FALSE)</f>
        <v>اکبری</v>
      </c>
      <c r="G983" s="4">
        <v>188</v>
      </c>
      <c r="H983" s="4"/>
      <c r="I983" s="137"/>
      <c r="J983" s="137"/>
      <c r="K983" s="115"/>
    </row>
    <row r="984" spans="2:11" x14ac:dyDescent="0.25">
      <c r="B984" s="4">
        <f t="shared" si="17"/>
        <v>982</v>
      </c>
      <c r="C984" s="133">
        <v>45453</v>
      </c>
      <c r="D984" s="147" t="s">
        <v>148</v>
      </c>
      <c r="E984" s="135" t="str">
        <f>VLOOKUP(D984,Z$4:AB1027,2,FALSE)</f>
        <v>بلدوزر D85</v>
      </c>
      <c r="F984" s="135" t="str">
        <f>VLOOKUP(D984,Z$4:AB1027,3,FALSE)</f>
        <v>اکبری</v>
      </c>
      <c r="G984" s="4">
        <v>170</v>
      </c>
      <c r="H984" s="4"/>
      <c r="I984" s="137"/>
      <c r="J984" s="137"/>
      <c r="K984" s="115"/>
    </row>
    <row r="985" spans="2:11" x14ac:dyDescent="0.25">
      <c r="B985" s="4">
        <f t="shared" si="17"/>
        <v>983</v>
      </c>
      <c r="C985" s="133">
        <v>45453</v>
      </c>
      <c r="D985" s="148" t="s">
        <v>149</v>
      </c>
      <c r="E985" s="135" t="str">
        <f>VLOOKUP(D985,Z$4:AB1028,2,FALSE)</f>
        <v>بلدوزر کاترپیلار D8</v>
      </c>
      <c r="F985" s="135" t="str">
        <f>VLOOKUP(D985,Z$4:AB1028,3,FALSE)</f>
        <v>حسن پور</v>
      </c>
      <c r="G985" s="4">
        <v>380</v>
      </c>
      <c r="H985" s="4"/>
      <c r="I985" s="137"/>
      <c r="J985" s="137"/>
      <c r="K985" s="115"/>
    </row>
    <row r="986" spans="2:11" x14ac:dyDescent="0.25">
      <c r="B986" s="4">
        <f t="shared" si="17"/>
        <v>984</v>
      </c>
      <c r="C986" s="133">
        <v>45453</v>
      </c>
      <c r="D986" s="146" t="s">
        <v>164</v>
      </c>
      <c r="E986" s="135" t="str">
        <f>VLOOKUP(D986,Z$4:AB1029,2,FALSE)</f>
        <v>بیل مکانیکی</v>
      </c>
      <c r="F986" s="135" t="str">
        <f>VLOOKUP(D986,Z$4:AB1029,3,FALSE)</f>
        <v>رضاپور</v>
      </c>
      <c r="G986" s="4">
        <v>190</v>
      </c>
      <c r="H986" s="4"/>
      <c r="I986" s="137"/>
      <c r="J986" s="137"/>
      <c r="K986" s="115"/>
    </row>
    <row r="987" spans="2:11" x14ac:dyDescent="0.25">
      <c r="B987" s="4">
        <f t="shared" si="17"/>
        <v>985</v>
      </c>
      <c r="C987" s="133">
        <v>45453</v>
      </c>
      <c r="D987" s="146" t="s">
        <v>162</v>
      </c>
      <c r="E987" s="135" t="str">
        <f>VLOOKUP(D987,Z$4:AB1030,2,FALSE)</f>
        <v>تانکر آب</v>
      </c>
      <c r="F987" s="135" t="str">
        <f>VLOOKUP(D987,Z$4:AB1030,3,FALSE)</f>
        <v>رضاپور</v>
      </c>
      <c r="G987" s="4">
        <v>0</v>
      </c>
      <c r="H987" s="4"/>
      <c r="I987" s="137"/>
      <c r="J987" s="137"/>
      <c r="K987" s="115"/>
    </row>
    <row r="988" spans="2:11" x14ac:dyDescent="0.25">
      <c r="B988" s="4">
        <f t="shared" si="17"/>
        <v>986</v>
      </c>
      <c r="C988" s="133">
        <v>45453</v>
      </c>
      <c r="D988" s="146" t="s">
        <v>151</v>
      </c>
      <c r="E988" s="135" t="str">
        <f>VLOOKUP(D988,Z$4:AB1031,2,FALSE)</f>
        <v>لودر ZL50</v>
      </c>
      <c r="F988" s="135" t="str">
        <f>VLOOKUP(D988,Z$4:AB1031,3,FALSE)</f>
        <v>میرزایی</v>
      </c>
      <c r="G988" s="4">
        <v>129</v>
      </c>
      <c r="H988" s="4"/>
      <c r="I988" s="137"/>
      <c r="J988" s="137"/>
      <c r="K988" s="115"/>
    </row>
    <row r="989" spans="2:11" x14ac:dyDescent="0.25">
      <c r="B989" s="4">
        <f t="shared" si="17"/>
        <v>987</v>
      </c>
      <c r="C989" s="133">
        <v>45453</v>
      </c>
      <c r="D989" s="147" t="s">
        <v>152</v>
      </c>
      <c r="E989" s="135" t="str">
        <f>VLOOKUP(D989,Z$4:AB1032,2,FALSE)</f>
        <v>کامیون کمپرسی</v>
      </c>
      <c r="F989" s="135" t="str">
        <f>VLOOKUP(D989,Z$4:AB1032,3,FALSE)</f>
        <v>میرزایی</v>
      </c>
      <c r="G989" s="4">
        <v>86</v>
      </c>
      <c r="H989" s="4"/>
      <c r="I989" s="137"/>
      <c r="J989" s="137"/>
      <c r="K989" s="115"/>
    </row>
    <row r="990" spans="2:11" x14ac:dyDescent="0.25">
      <c r="B990" s="4">
        <f t="shared" si="17"/>
        <v>988</v>
      </c>
      <c r="C990" s="133">
        <v>45453</v>
      </c>
      <c r="D990" s="147" t="s">
        <v>154</v>
      </c>
      <c r="E990" s="135" t="str">
        <f>VLOOKUP(D990,Z$4:AB1033,2,FALSE)</f>
        <v>کامیون کمپرسی</v>
      </c>
      <c r="F990" s="135" t="str">
        <f>VLOOKUP(D990,Z$4:AB1033,3,FALSE)</f>
        <v>میرزایی</v>
      </c>
      <c r="G990" s="4">
        <v>0</v>
      </c>
      <c r="H990" s="4"/>
      <c r="I990" s="137"/>
      <c r="J990" s="137"/>
      <c r="K990" s="115"/>
    </row>
    <row r="991" spans="2:11" x14ac:dyDescent="0.25">
      <c r="B991" s="4">
        <f t="shared" si="17"/>
        <v>989</v>
      </c>
      <c r="C991" s="133">
        <v>45453</v>
      </c>
      <c r="D991" s="147" t="s">
        <v>155</v>
      </c>
      <c r="E991" s="135" t="str">
        <f>VLOOKUP(D991,Z$4:AB1034,2,FALSE)</f>
        <v>کامیون کمپرسی</v>
      </c>
      <c r="F991" s="135" t="str">
        <f>VLOOKUP(D991,Z$4:AB1034,3,FALSE)</f>
        <v>میرزایی</v>
      </c>
      <c r="G991" s="4">
        <v>172</v>
      </c>
      <c r="H991" s="4"/>
      <c r="I991" s="137"/>
      <c r="J991" s="137"/>
      <c r="K991" s="115"/>
    </row>
    <row r="992" spans="2:11" x14ac:dyDescent="0.25">
      <c r="B992" s="4">
        <f t="shared" si="17"/>
        <v>990</v>
      </c>
      <c r="C992" s="133">
        <v>45453</v>
      </c>
      <c r="D992" s="147" t="s">
        <v>139</v>
      </c>
      <c r="E992" s="135" t="str">
        <f>VLOOKUP(D992,Z$4:AB1035,2,FALSE)</f>
        <v>بیل مکانیکی</v>
      </c>
      <c r="F992" s="135" t="str">
        <f>VLOOKUP(D992,Z$4:AB1035,3,FALSE)</f>
        <v>انصاری</v>
      </c>
      <c r="G992" s="4">
        <v>250</v>
      </c>
      <c r="H992" s="4"/>
      <c r="I992" s="137"/>
      <c r="J992" s="137"/>
      <c r="K992" s="115"/>
    </row>
    <row r="993" spans="2:11" ht="18.75" customHeight="1" x14ac:dyDescent="0.25">
      <c r="B993" s="4">
        <f t="shared" si="17"/>
        <v>991</v>
      </c>
      <c r="C993" s="133">
        <v>45453</v>
      </c>
      <c r="D993" s="147" t="s">
        <v>141</v>
      </c>
      <c r="E993" s="135" t="str">
        <f>VLOOKUP(D993,Z$4:AB1036,2,FALSE)</f>
        <v>بیل مکانیکی</v>
      </c>
      <c r="F993" s="135" t="str">
        <f>VLOOKUP(D993,Z$4:AB1036,3,FALSE)</f>
        <v>انصاری</v>
      </c>
      <c r="G993" s="4">
        <v>0</v>
      </c>
      <c r="H993" s="4"/>
      <c r="I993" s="137"/>
      <c r="J993" s="137"/>
      <c r="K993" s="115"/>
    </row>
    <row r="994" spans="2:11" ht="18.75" customHeight="1" x14ac:dyDescent="0.25">
      <c r="B994" s="4">
        <f t="shared" si="17"/>
        <v>992</v>
      </c>
      <c r="C994" s="133">
        <v>45453</v>
      </c>
      <c r="D994" s="147" t="s">
        <v>143</v>
      </c>
      <c r="E994" s="135" t="str">
        <f>VLOOKUP(D994,Z$4:AB1037,2,FALSE)</f>
        <v>کامیون کمپرسی</v>
      </c>
      <c r="F994" s="135" t="str">
        <f>VLOOKUP(D994,Z$4:AB1037,3,FALSE)</f>
        <v>انصاری</v>
      </c>
      <c r="G994" s="4">
        <v>160</v>
      </c>
      <c r="H994" s="4"/>
      <c r="I994" s="137"/>
      <c r="J994" s="137"/>
      <c r="K994" s="115"/>
    </row>
    <row r="995" spans="2:11" ht="18.75" customHeight="1" x14ac:dyDescent="0.25">
      <c r="B995" s="4">
        <f t="shared" si="17"/>
        <v>993</v>
      </c>
      <c r="C995" s="133">
        <v>45453</v>
      </c>
      <c r="D995" s="147" t="s">
        <v>144</v>
      </c>
      <c r="E995" s="135" t="str">
        <f>VLOOKUP(D995,Z$4:AB1038,2,FALSE)</f>
        <v>کامیون کمپرسی</v>
      </c>
      <c r="F995" s="135" t="str">
        <f>VLOOKUP(D995,Z$4:AB1038,3,FALSE)</f>
        <v>انصاری</v>
      </c>
      <c r="G995" s="4">
        <v>0</v>
      </c>
      <c r="H995" s="4"/>
      <c r="I995" s="137"/>
      <c r="J995" s="137"/>
      <c r="K995" s="115"/>
    </row>
    <row r="996" spans="2:11" ht="18.75" customHeight="1" x14ac:dyDescent="0.25">
      <c r="B996" s="4">
        <f t="shared" si="17"/>
        <v>994</v>
      </c>
      <c r="C996" s="133">
        <v>45453</v>
      </c>
      <c r="D996" s="147" t="s">
        <v>145</v>
      </c>
      <c r="E996" s="135" t="str">
        <f>VLOOKUP(D996,Z$4:AB1039,2,FALSE)</f>
        <v>کامیون کمپرسی</v>
      </c>
      <c r="F996" s="135" t="str">
        <f>VLOOKUP(D996,Z$4:AB1039,3,FALSE)</f>
        <v>انصاری</v>
      </c>
      <c r="G996" s="4">
        <v>201</v>
      </c>
      <c r="H996" s="4"/>
      <c r="I996" s="137"/>
      <c r="J996" s="137"/>
      <c r="K996" s="115"/>
    </row>
    <row r="997" spans="2:11" ht="18.75" customHeight="1" x14ac:dyDescent="0.25">
      <c r="B997" s="4"/>
      <c r="C997" s="133">
        <v>45453</v>
      </c>
      <c r="D997" s="147" t="s">
        <v>138</v>
      </c>
      <c r="E997" s="135" t="str">
        <f>VLOOKUP(D997,Z$4:AB1040,2,FALSE)</f>
        <v>بلدوزر</v>
      </c>
      <c r="F997" s="135" t="str">
        <f>VLOOKUP(D997,Z$4:AB1040,3,FALSE)</f>
        <v>انصاری</v>
      </c>
      <c r="G997" s="4">
        <v>406</v>
      </c>
      <c r="H997" s="4"/>
      <c r="I997" s="137"/>
      <c r="J997" s="137"/>
      <c r="K997" s="115"/>
    </row>
    <row r="998" spans="2:11" ht="18.75" customHeight="1" x14ac:dyDescent="0.25">
      <c r="B998" s="4">
        <f t="shared" si="17"/>
        <v>996</v>
      </c>
      <c r="C998" s="133">
        <v>45453</v>
      </c>
      <c r="D998" s="146" t="s">
        <v>157</v>
      </c>
      <c r="E998" s="135" t="str">
        <f>VLOOKUP(D998,Z$4:AB1040,2,FALSE)</f>
        <v>لودر</v>
      </c>
      <c r="F998" s="135" t="str">
        <f>VLOOKUP(D998,Z$4:AB1040,3,FALSE)</f>
        <v>صداقت</v>
      </c>
      <c r="G998" s="4">
        <v>0</v>
      </c>
      <c r="H998" s="4"/>
      <c r="I998" s="137"/>
      <c r="J998" s="137"/>
      <c r="K998" s="115"/>
    </row>
    <row r="999" spans="2:11" ht="18.75" customHeight="1" x14ac:dyDescent="0.25">
      <c r="B999" s="4">
        <f t="shared" si="17"/>
        <v>997</v>
      </c>
      <c r="C999" s="133">
        <v>45453</v>
      </c>
      <c r="D999" s="146" t="s">
        <v>158</v>
      </c>
      <c r="E999" s="135" t="str">
        <f>VLOOKUP(D999,Z$4:AB1041,2,FALSE)</f>
        <v>کامیون کمپرسی</v>
      </c>
      <c r="F999" s="135" t="str">
        <f>VLOOKUP(D999,Z$4:AB1041,3,FALSE)</f>
        <v>صداقت</v>
      </c>
      <c r="G999" s="4">
        <v>0</v>
      </c>
      <c r="H999" s="4"/>
      <c r="I999" s="137"/>
      <c r="J999" s="137"/>
      <c r="K999" s="115"/>
    </row>
    <row r="1000" spans="2:11" ht="18.75" customHeight="1" x14ac:dyDescent="0.25">
      <c r="B1000" s="4">
        <f t="shared" si="17"/>
        <v>998</v>
      </c>
      <c r="C1000" s="133">
        <v>45453</v>
      </c>
      <c r="D1000" s="146" t="s">
        <v>159</v>
      </c>
      <c r="E1000" s="135" t="str">
        <f>VLOOKUP(D1000,Z$4:AB1042,2,FALSE)</f>
        <v>کامیون کمپرسی</v>
      </c>
      <c r="F1000" s="135" t="str">
        <f>VLOOKUP(D1000,Z$4:AB1042,3,FALSE)</f>
        <v>صداقت</v>
      </c>
      <c r="G1000" s="4">
        <v>0</v>
      </c>
      <c r="H1000" s="4"/>
      <c r="I1000" s="137"/>
      <c r="J1000" s="137"/>
      <c r="K1000" s="115"/>
    </row>
    <row r="1001" spans="2:11" ht="18.75" customHeight="1" x14ac:dyDescent="0.25">
      <c r="B1001" s="4">
        <f t="shared" si="17"/>
        <v>999</v>
      </c>
      <c r="C1001" s="133">
        <v>45453</v>
      </c>
      <c r="D1001" s="148" t="s">
        <v>166</v>
      </c>
      <c r="E1001" s="135" t="str">
        <f>VLOOKUP(D1001,Z$4:AB1043,2,FALSE)</f>
        <v>گریدر 14G</v>
      </c>
      <c r="F1001" s="135" t="str">
        <f>VLOOKUP(D1001,Z$4:AB1043,3,FALSE)</f>
        <v>محمد پور</v>
      </c>
      <c r="G1001" s="4">
        <v>103</v>
      </c>
      <c r="H1001" s="4"/>
      <c r="I1001" s="137"/>
      <c r="J1001" s="137"/>
      <c r="K1001" s="115"/>
    </row>
    <row r="1002" spans="2:11" ht="18.75" customHeight="1" x14ac:dyDescent="0.25">
      <c r="B1002" s="4">
        <f t="shared" si="17"/>
        <v>1000</v>
      </c>
      <c r="C1002" s="133">
        <v>45453</v>
      </c>
      <c r="D1002" s="148" t="s">
        <v>170</v>
      </c>
      <c r="E1002" s="135" t="str">
        <f>VLOOKUP(D1002,Z$4:AB1044,2,FALSE)</f>
        <v>غلطک کششی</v>
      </c>
      <c r="F1002" s="135" t="str">
        <f>VLOOKUP(D1002,Z$4:AB1044,3,FALSE)</f>
        <v>محمد پور</v>
      </c>
      <c r="G1002" s="4">
        <v>0</v>
      </c>
      <c r="H1002" s="4"/>
      <c r="I1002" s="137"/>
      <c r="J1002" s="137"/>
      <c r="K1002" s="115"/>
    </row>
    <row r="1003" spans="2:11" x14ac:dyDescent="0.25">
      <c r="B1003" s="4">
        <f t="shared" si="17"/>
        <v>1001</v>
      </c>
      <c r="C1003" s="133">
        <v>45453</v>
      </c>
      <c r="D1003" s="148" t="s">
        <v>173</v>
      </c>
      <c r="E1003" s="135" t="str">
        <f>VLOOKUP(D1003,Z$4:AB1045,2,FALSE)</f>
        <v>غلطک کششی</v>
      </c>
      <c r="F1003" s="135" t="str">
        <f>VLOOKUP(D1003,Z$4:AB1045,3,FALSE)</f>
        <v>محمد پور</v>
      </c>
      <c r="G1003" s="4">
        <v>0</v>
      </c>
      <c r="H1003" s="4"/>
      <c r="I1003" s="137"/>
      <c r="J1003" s="137"/>
      <c r="K1003" s="115"/>
    </row>
    <row r="1004" spans="2:11" x14ac:dyDescent="0.25">
      <c r="B1004" s="4">
        <f t="shared" si="17"/>
        <v>1002</v>
      </c>
      <c r="C1004" s="133">
        <v>45453</v>
      </c>
      <c r="D1004" s="148" t="s">
        <v>174</v>
      </c>
      <c r="E1004" s="135" t="str">
        <f>VLOOKUP(D1004,Z$4:AB1046,2,FALSE)</f>
        <v>لودر</v>
      </c>
      <c r="F1004" s="135" t="str">
        <f>VLOOKUP(D1004,Z$4:AB1046,3,FALSE)</f>
        <v>محمد پور</v>
      </c>
      <c r="G1004" s="4">
        <v>0</v>
      </c>
      <c r="H1004" s="4"/>
      <c r="I1004" s="137"/>
      <c r="J1004" s="137"/>
      <c r="K1004" s="115"/>
    </row>
    <row r="1005" spans="2:11" x14ac:dyDescent="0.25">
      <c r="B1005" s="4">
        <f t="shared" si="17"/>
        <v>1003</v>
      </c>
      <c r="C1005" s="133">
        <v>45453</v>
      </c>
      <c r="D1005" s="148" t="s">
        <v>175</v>
      </c>
      <c r="E1005" s="135" t="str">
        <f>VLOOKUP(D1005,Z$4:AB1047,2,FALSE)</f>
        <v>تانکر آب</v>
      </c>
      <c r="F1005" s="135" t="str">
        <f>VLOOKUP(D1005,Z$4:AB1047,3,FALSE)</f>
        <v>محمد پور</v>
      </c>
      <c r="G1005" s="4">
        <v>0</v>
      </c>
      <c r="H1005" s="4"/>
      <c r="I1005" s="137"/>
      <c r="J1005" s="137"/>
      <c r="K1005" s="115"/>
    </row>
    <row r="1006" spans="2:11" x14ac:dyDescent="0.25">
      <c r="B1006" s="4">
        <f t="shared" si="17"/>
        <v>1004</v>
      </c>
      <c r="C1006" s="133">
        <v>45453</v>
      </c>
      <c r="D1006" s="148" t="s">
        <v>176</v>
      </c>
      <c r="E1006" s="135" t="str">
        <f>VLOOKUP(D1006,Z$4:AB1048,2,FALSE)</f>
        <v>غلطک پاچه بزی</v>
      </c>
      <c r="F1006" s="135" t="str">
        <f>VLOOKUP(D1006,Z$4:AB1048,3,FALSE)</f>
        <v>محمد پور</v>
      </c>
      <c r="G1006" s="4">
        <v>0</v>
      </c>
      <c r="H1006" s="4"/>
      <c r="I1006" s="137"/>
      <c r="J1006" s="137"/>
      <c r="K1006" s="115"/>
    </row>
    <row r="1007" spans="2:11" x14ac:dyDescent="0.25">
      <c r="B1007" s="4">
        <f t="shared" si="17"/>
        <v>1005</v>
      </c>
      <c r="C1007" s="133">
        <v>45453</v>
      </c>
      <c r="D1007" s="148" t="s">
        <v>178</v>
      </c>
      <c r="E1007" s="135" t="str">
        <f>VLOOKUP(D1007,Z$4:AB1049,2,FALSE)</f>
        <v>بلدوزر</v>
      </c>
      <c r="F1007" s="135" t="str">
        <f>VLOOKUP(D1007,Z$4:AB1049,3,FALSE)</f>
        <v>محمد پور</v>
      </c>
      <c r="G1007" s="4">
        <v>0</v>
      </c>
      <c r="H1007" s="4"/>
      <c r="I1007" s="137"/>
      <c r="J1007" s="137"/>
      <c r="K1007" s="115"/>
    </row>
    <row r="1008" spans="2:11" x14ac:dyDescent="0.25">
      <c r="B1008" s="4">
        <f t="shared" si="17"/>
        <v>1006</v>
      </c>
      <c r="C1008" s="133">
        <v>45453</v>
      </c>
      <c r="D1008" s="148" t="s">
        <v>179</v>
      </c>
      <c r="E1008" s="135" t="str">
        <f>VLOOKUP(D1008,Z$4:AB1050,2,FALSE)</f>
        <v>کمپرسی جفت</v>
      </c>
      <c r="F1008" s="135" t="str">
        <f>VLOOKUP(D1008,Z$4:AB1050,3,FALSE)</f>
        <v>محمد پور</v>
      </c>
      <c r="G1008" s="4">
        <v>0</v>
      </c>
      <c r="H1008" s="4"/>
      <c r="I1008" s="137"/>
      <c r="J1008" s="137"/>
      <c r="K1008" s="115"/>
    </row>
    <row r="1009" spans="2:11" x14ac:dyDescent="0.25">
      <c r="B1009" s="4">
        <f t="shared" si="17"/>
        <v>1007</v>
      </c>
      <c r="C1009" s="133">
        <v>45453</v>
      </c>
      <c r="D1009" s="148" t="s">
        <v>181</v>
      </c>
      <c r="E1009" s="135" t="str">
        <f>VLOOKUP(D1009,Z$4:AB1051,2,FALSE)</f>
        <v>تانکر آب</v>
      </c>
      <c r="F1009" s="135" t="str">
        <f>VLOOKUP(D1009,Z$4:AB1051,3,FALSE)</f>
        <v>گلپایگانی</v>
      </c>
      <c r="G1009" s="4">
        <v>55</v>
      </c>
      <c r="H1009" s="4"/>
      <c r="I1009" s="137"/>
      <c r="J1009" s="137"/>
      <c r="K1009" s="115"/>
    </row>
    <row r="1010" spans="2:11" x14ac:dyDescent="0.25">
      <c r="B1010" s="106">
        <f t="shared" si="17"/>
        <v>1008</v>
      </c>
      <c r="C1010" s="141">
        <v>45454</v>
      </c>
      <c r="D1010" s="151" t="s">
        <v>184</v>
      </c>
      <c r="E1010" s="143" t="str">
        <f>VLOOKUP(D1010,Z$4:AB1052,2,FALSE)</f>
        <v>تانکر اداره سوخت</v>
      </c>
      <c r="F1010" s="143" t="str">
        <f>VLOOKUP(D1010,Z$4:AB1052,3,FALSE)</f>
        <v>هیزمی</v>
      </c>
      <c r="G1010" s="106">
        <v>0</v>
      </c>
      <c r="H1010" s="106">
        <v>19000</v>
      </c>
      <c r="I1010" s="242"/>
      <c r="J1010" s="242"/>
      <c r="K1010" s="121"/>
    </row>
    <row r="1011" spans="2:11" x14ac:dyDescent="0.25">
      <c r="B1011" s="4">
        <f t="shared" si="17"/>
        <v>1009</v>
      </c>
      <c r="C1011" s="133">
        <v>45454</v>
      </c>
      <c r="D1011" s="146" t="s">
        <v>90</v>
      </c>
      <c r="E1011" s="135" t="str">
        <f>VLOOKUP(D1011,Z$4:AB1012,2,FALSE)</f>
        <v>گریدر  ۱۶g</v>
      </c>
      <c r="F1011" s="135" t="str">
        <f>VLOOKUP(D1011,Z$4:AB1012,3,FALSE)</f>
        <v>شرکتی-یگانه</v>
      </c>
      <c r="G1011" s="4">
        <v>0</v>
      </c>
      <c r="H1011" s="4"/>
      <c r="I1011" s="137"/>
      <c r="J1011" s="137"/>
      <c r="K1011" s="115"/>
    </row>
    <row r="1012" spans="2:11" x14ac:dyDescent="0.25">
      <c r="B1012" s="4">
        <f t="shared" si="17"/>
        <v>1010</v>
      </c>
      <c r="C1012" s="133">
        <v>45454</v>
      </c>
      <c r="D1012" s="146" t="s">
        <v>93</v>
      </c>
      <c r="E1012" s="135" t="str">
        <f>VLOOKUP(D1012,Z$4:AB1013,2,FALSE)</f>
        <v>کامیون کمپرسی</v>
      </c>
      <c r="F1012" s="135" t="str">
        <f>VLOOKUP(D1012,Z$4:AB1013,3,FALSE)</f>
        <v>شرکتی-یحیی زاده</v>
      </c>
      <c r="G1012" s="4">
        <v>0</v>
      </c>
      <c r="H1012" s="4"/>
      <c r="I1012" s="137"/>
      <c r="J1012" s="137"/>
      <c r="K1012" s="115"/>
    </row>
    <row r="1013" spans="2:11" x14ac:dyDescent="0.25">
      <c r="B1013" s="4">
        <f t="shared" si="17"/>
        <v>1011</v>
      </c>
      <c r="C1013" s="133">
        <v>45454</v>
      </c>
      <c r="D1013" s="146" t="s">
        <v>96</v>
      </c>
      <c r="E1013" s="135" t="str">
        <f>VLOOKUP(D1013,Z$4:AB1014,2,FALSE)</f>
        <v>کامیون کمپرسی</v>
      </c>
      <c r="F1013" s="135" t="str">
        <f>VLOOKUP(D1013,Z$4:AB1014,3,FALSE)</f>
        <v>شرکتی-نوروز غلامی</v>
      </c>
      <c r="G1013" s="4">
        <v>0</v>
      </c>
      <c r="H1013" s="4"/>
      <c r="I1013" s="137"/>
      <c r="J1013" s="137"/>
      <c r="K1013" s="115"/>
    </row>
    <row r="1014" spans="2:11" x14ac:dyDescent="0.25">
      <c r="B1014" s="4">
        <f t="shared" si="17"/>
        <v>1012</v>
      </c>
      <c r="C1014" s="133">
        <v>45454</v>
      </c>
      <c r="D1014" s="146" t="s">
        <v>119</v>
      </c>
      <c r="E1014" s="135" t="str">
        <f>VLOOKUP(D1014,Z$4:AB1015,2,FALSE)</f>
        <v>کامیون کمپرسی</v>
      </c>
      <c r="F1014" s="135" t="str">
        <f>VLOOKUP(D1014,Z$4:AB1015,3,FALSE)</f>
        <v>شرکتی-علیرضا اقلیمی</v>
      </c>
      <c r="G1014" s="4">
        <v>0</v>
      </c>
      <c r="H1014" s="4"/>
      <c r="I1014" s="137"/>
      <c r="J1014" s="137"/>
      <c r="K1014" s="115"/>
    </row>
    <row r="1015" spans="2:11" x14ac:dyDescent="0.25">
      <c r="B1015" s="4">
        <f t="shared" si="17"/>
        <v>1013</v>
      </c>
      <c r="C1015" s="133">
        <v>45454</v>
      </c>
      <c r="D1015" s="146" t="s">
        <v>132</v>
      </c>
      <c r="E1015" s="135" t="str">
        <f>VLOOKUP(D1015,Z$4:AB1016,2,FALSE)</f>
        <v>تانکر ابپاش بنز</v>
      </c>
      <c r="F1015" s="135" t="str">
        <f>VLOOKUP(D1015,Z$4:AB1016,3,FALSE)</f>
        <v>شرکتی-بارانی</v>
      </c>
      <c r="G1015" s="4">
        <v>0</v>
      </c>
      <c r="H1015" s="4"/>
      <c r="I1015" s="137"/>
      <c r="J1015" s="137"/>
      <c r="K1015" s="115"/>
    </row>
    <row r="1016" spans="2:11" x14ac:dyDescent="0.25">
      <c r="B1016" s="4">
        <f t="shared" si="17"/>
        <v>1014</v>
      </c>
      <c r="C1016" s="133">
        <v>45454</v>
      </c>
      <c r="D1016" s="146" t="s">
        <v>98</v>
      </c>
      <c r="E1016" s="135" t="str">
        <f>VLOOKUP(D1016,Z$4:AB1017,2,FALSE)</f>
        <v>تانکر ابپاش بنز</v>
      </c>
      <c r="F1016" s="135" t="str">
        <f>VLOOKUP(D1016,Z$4:AB1017,3,FALSE)</f>
        <v>شرکتی-میامی</v>
      </c>
      <c r="G1016" s="4">
        <v>0</v>
      </c>
      <c r="H1016" s="4"/>
      <c r="I1016" s="137"/>
      <c r="J1016" s="137"/>
      <c r="K1016" s="115"/>
    </row>
    <row r="1017" spans="2:11" x14ac:dyDescent="0.25">
      <c r="B1017" s="4">
        <f t="shared" si="17"/>
        <v>1015</v>
      </c>
      <c r="C1017" s="133">
        <v>45454</v>
      </c>
      <c r="D1017" s="146" t="s">
        <v>116</v>
      </c>
      <c r="E1017" s="135" t="str">
        <f>VLOOKUP(D1017,Z$4:AB1018,2,FALSE)</f>
        <v>تانکر سوخت بنز</v>
      </c>
      <c r="F1017" s="135" t="str">
        <f>VLOOKUP(D1017,Z$4:AB1018,3,FALSE)</f>
        <v>شرکتی-برات زاده- از تاریخ 1 تیرماه</v>
      </c>
      <c r="G1017" s="4">
        <v>93</v>
      </c>
      <c r="H1017" s="4"/>
      <c r="I1017" s="137"/>
      <c r="J1017" s="137"/>
      <c r="K1017" s="115"/>
    </row>
    <row r="1018" spans="2:11" x14ac:dyDescent="0.25">
      <c r="B1018" s="4">
        <f t="shared" si="17"/>
        <v>1016</v>
      </c>
      <c r="C1018" s="133">
        <v>45454</v>
      </c>
      <c r="D1018" s="146" t="s">
        <v>121</v>
      </c>
      <c r="E1018" s="135" t="str">
        <f>VLOOKUP(D1018,Z$4:AB1019,2,FALSE)</f>
        <v>غلطک</v>
      </c>
      <c r="F1018" s="135" t="str">
        <f>VLOOKUP(D1018,Z$4:AB1019,3,FALSE)</f>
        <v>شرکتی-جمالی</v>
      </c>
      <c r="G1018" s="4">
        <v>0</v>
      </c>
      <c r="H1018" s="4"/>
      <c r="I1018" s="137"/>
      <c r="J1018" s="137"/>
      <c r="K1018" s="115"/>
    </row>
    <row r="1019" spans="2:11" x14ac:dyDescent="0.25">
      <c r="B1019" s="4">
        <f t="shared" si="17"/>
        <v>1017</v>
      </c>
      <c r="C1019" s="133">
        <v>45454</v>
      </c>
      <c r="D1019" s="146" t="s">
        <v>109</v>
      </c>
      <c r="E1019" s="135" t="str">
        <f>VLOOKUP(D1019,Z$4:AB1020,2,FALSE)</f>
        <v>غلطک</v>
      </c>
      <c r="F1019" s="135" t="str">
        <f>VLOOKUP(D1019,Z$4:AB1020,3,FALSE)</f>
        <v>شرکتی-دیانتی</v>
      </c>
      <c r="G1019" s="4">
        <v>66</v>
      </c>
      <c r="H1019" s="4"/>
      <c r="I1019" s="137"/>
      <c r="J1019" s="137"/>
      <c r="K1019" s="115"/>
    </row>
    <row r="1020" spans="2:11" x14ac:dyDescent="0.25">
      <c r="B1020" s="4">
        <f t="shared" si="17"/>
        <v>1018</v>
      </c>
      <c r="C1020" s="133">
        <v>45454</v>
      </c>
      <c r="D1020" s="146" t="s">
        <v>112</v>
      </c>
      <c r="E1020" s="135" t="str">
        <f>VLOOKUP(D1020,Z$4:AB1021,2,FALSE)</f>
        <v>غلطک</v>
      </c>
      <c r="F1020" s="135" t="str">
        <f>VLOOKUP(D1020,Z$4:AB1021,3,FALSE)</f>
        <v>شرکتی-شیری</v>
      </c>
      <c r="G1020" s="4">
        <v>71</v>
      </c>
      <c r="H1020" s="4"/>
      <c r="I1020" s="137"/>
      <c r="J1020" s="137"/>
      <c r="K1020" s="115"/>
    </row>
    <row r="1021" spans="2:11" x14ac:dyDescent="0.25">
      <c r="B1021" s="4">
        <f t="shared" si="17"/>
        <v>1019</v>
      </c>
      <c r="C1021" s="133">
        <v>45454</v>
      </c>
      <c r="D1021" s="146" t="s">
        <v>122</v>
      </c>
      <c r="E1021" s="135" t="str">
        <f>VLOOKUP(D1021,Z$4:AB1022,2,FALSE)</f>
        <v>میکسراتکو</v>
      </c>
      <c r="F1021" s="135" t="str">
        <f>VLOOKUP(D1021,Z$4:AB1022,3,FALSE)</f>
        <v>شرکتی-شاکری</v>
      </c>
      <c r="G1021" s="4">
        <v>0</v>
      </c>
      <c r="H1021" s="4"/>
      <c r="I1021" s="137"/>
      <c r="J1021" s="137"/>
      <c r="K1021" s="115"/>
    </row>
    <row r="1022" spans="2:11" x14ac:dyDescent="0.25">
      <c r="B1022" s="4">
        <f t="shared" si="17"/>
        <v>1020</v>
      </c>
      <c r="C1022" s="133">
        <v>45454</v>
      </c>
      <c r="D1022" s="146" t="s">
        <v>124</v>
      </c>
      <c r="E1022" s="135" t="str">
        <f>VLOOKUP(D1022,Z$4:AB1023,2,FALSE)</f>
        <v>میکسر امیکو</v>
      </c>
      <c r="F1022" s="135" t="str">
        <f>VLOOKUP(D1022,Z$4:AB1023,3,FALSE)</f>
        <v>شرکتی-زراعتی</v>
      </c>
      <c r="G1022" s="4">
        <v>0</v>
      </c>
      <c r="H1022" s="4"/>
      <c r="I1022" s="137"/>
      <c r="J1022" s="137"/>
      <c r="K1022" s="115"/>
    </row>
    <row r="1023" spans="2:11" x14ac:dyDescent="0.25">
      <c r="B1023" s="4">
        <f t="shared" si="17"/>
        <v>1021</v>
      </c>
      <c r="C1023" s="133">
        <v>45454</v>
      </c>
      <c r="D1023" s="146" t="s">
        <v>129</v>
      </c>
      <c r="E1023" s="135" t="str">
        <f>VLOOKUP(D1023,Z$4:AB1024,2,FALSE)</f>
        <v>بلدوزر</v>
      </c>
      <c r="F1023" s="135" t="str">
        <f>VLOOKUP(D1023,Z$4:AB1024,3,FALSE)</f>
        <v>شرکتی-رجب زاده</v>
      </c>
      <c r="G1023" s="4">
        <v>0</v>
      </c>
      <c r="H1023" s="4"/>
      <c r="I1023" s="137"/>
      <c r="J1023" s="137"/>
      <c r="K1023" s="115"/>
    </row>
    <row r="1024" spans="2:11" x14ac:dyDescent="0.25">
      <c r="B1024" s="4">
        <f t="shared" si="17"/>
        <v>1022</v>
      </c>
      <c r="C1024" s="133">
        <v>45454</v>
      </c>
      <c r="D1024" s="146" t="s">
        <v>160</v>
      </c>
      <c r="E1024" s="135" t="str">
        <f>VLOOKUP(D1024,Z$4:AB1025,2,FALSE)</f>
        <v>بیل مکانیکی</v>
      </c>
      <c r="F1024" s="135" t="str">
        <f>VLOOKUP(D1024,Z$4:AB1025,3,FALSE)</f>
        <v>تکبری</v>
      </c>
      <c r="G1024" s="4">
        <v>0</v>
      </c>
      <c r="H1024" s="4"/>
      <c r="I1024" s="137"/>
      <c r="J1024" s="137"/>
      <c r="K1024" s="115"/>
    </row>
    <row r="1025" spans="2:11" x14ac:dyDescent="0.25">
      <c r="B1025" s="4">
        <f t="shared" si="17"/>
        <v>1023</v>
      </c>
      <c r="C1025" s="133">
        <v>45454</v>
      </c>
      <c r="D1025" s="147" t="s">
        <v>146</v>
      </c>
      <c r="E1025" s="135" t="str">
        <f>VLOOKUP(D1025,Z$4:AB1026,2,FALSE)</f>
        <v>بلدوزر D85</v>
      </c>
      <c r="F1025" s="135" t="str">
        <f>VLOOKUP(D1025,Z$4:AB1026,3,FALSE)</f>
        <v>اکبری</v>
      </c>
      <c r="G1025" s="4">
        <v>0</v>
      </c>
      <c r="H1025" s="4"/>
      <c r="I1025" s="137"/>
      <c r="J1025" s="137"/>
      <c r="K1025" s="115"/>
    </row>
    <row r="1026" spans="2:11" x14ac:dyDescent="0.25">
      <c r="B1026" s="4">
        <f t="shared" si="17"/>
        <v>1024</v>
      </c>
      <c r="C1026" s="133">
        <v>45454</v>
      </c>
      <c r="D1026" s="147" t="s">
        <v>148</v>
      </c>
      <c r="E1026" s="135" t="str">
        <f>VLOOKUP(D1026,Z$4:AB1027,2,FALSE)</f>
        <v>بلدوزر D85</v>
      </c>
      <c r="F1026" s="135" t="str">
        <f>VLOOKUP(D1026,Z$4:AB1027,3,FALSE)</f>
        <v>اکبری</v>
      </c>
      <c r="G1026" s="4">
        <v>0</v>
      </c>
      <c r="H1026" s="4"/>
      <c r="I1026" s="137"/>
      <c r="J1026" s="137"/>
      <c r="K1026" s="115"/>
    </row>
    <row r="1027" spans="2:11" x14ac:dyDescent="0.25">
      <c r="B1027" s="4">
        <f t="shared" ref="B1027:B1090" si="18">ROW()-2</f>
        <v>1025</v>
      </c>
      <c r="C1027" s="133">
        <v>45454</v>
      </c>
      <c r="D1027" s="148" t="s">
        <v>149</v>
      </c>
      <c r="E1027" s="135" t="str">
        <f>VLOOKUP(D1027,Z$4:AB1028,2,FALSE)</f>
        <v>بلدوزر کاترپیلار D8</v>
      </c>
      <c r="F1027" s="135" t="str">
        <f>VLOOKUP(D1027,Z$4:AB1028,3,FALSE)</f>
        <v>حسن پور</v>
      </c>
      <c r="G1027" s="4">
        <v>0</v>
      </c>
      <c r="H1027" s="4"/>
      <c r="I1027" s="137"/>
      <c r="J1027" s="137"/>
      <c r="K1027" s="115"/>
    </row>
    <row r="1028" spans="2:11" x14ac:dyDescent="0.25">
      <c r="B1028" s="4">
        <f t="shared" si="18"/>
        <v>1026</v>
      </c>
      <c r="C1028" s="133">
        <v>45454</v>
      </c>
      <c r="D1028" s="146" t="s">
        <v>164</v>
      </c>
      <c r="E1028" s="135" t="str">
        <f>VLOOKUP(D1028,Z$4:AB1029,2,FALSE)</f>
        <v>بیل مکانیکی</v>
      </c>
      <c r="F1028" s="135" t="str">
        <f>VLOOKUP(D1028,Z$4:AB1029,3,FALSE)</f>
        <v>رضاپور</v>
      </c>
      <c r="G1028" s="4">
        <v>0</v>
      </c>
      <c r="H1028" s="4"/>
      <c r="I1028" s="137"/>
      <c r="J1028" s="137"/>
      <c r="K1028" s="115"/>
    </row>
    <row r="1029" spans="2:11" x14ac:dyDescent="0.25">
      <c r="B1029" s="4">
        <f t="shared" si="18"/>
        <v>1027</v>
      </c>
      <c r="C1029" s="133">
        <v>45454</v>
      </c>
      <c r="D1029" s="146" t="s">
        <v>162</v>
      </c>
      <c r="E1029" s="135" t="str">
        <f>VLOOKUP(D1029,Z$4:AB1030,2,FALSE)</f>
        <v>تانکر آب</v>
      </c>
      <c r="F1029" s="135" t="str">
        <f>VLOOKUP(D1029,Z$4:AB1030,3,FALSE)</f>
        <v>رضاپور</v>
      </c>
      <c r="G1029" s="4">
        <v>0</v>
      </c>
      <c r="H1029" s="4"/>
      <c r="I1029" s="137"/>
      <c r="J1029" s="137"/>
      <c r="K1029" s="115"/>
    </row>
    <row r="1030" spans="2:11" x14ac:dyDescent="0.25">
      <c r="B1030" s="4">
        <f t="shared" si="18"/>
        <v>1028</v>
      </c>
      <c r="C1030" s="133">
        <v>45454</v>
      </c>
      <c r="D1030" s="146" t="s">
        <v>151</v>
      </c>
      <c r="E1030" s="135" t="str">
        <f>VLOOKUP(D1030,Z$4:AB1031,2,FALSE)</f>
        <v>لودر ZL50</v>
      </c>
      <c r="F1030" s="135" t="str">
        <f>VLOOKUP(D1030,Z$4:AB1031,3,FALSE)</f>
        <v>میرزایی</v>
      </c>
      <c r="G1030" s="4">
        <v>0</v>
      </c>
      <c r="H1030" s="4"/>
      <c r="I1030" s="137"/>
      <c r="J1030" s="137"/>
      <c r="K1030" s="115"/>
    </row>
    <row r="1031" spans="2:11" x14ac:dyDescent="0.25">
      <c r="B1031" s="4">
        <f t="shared" si="18"/>
        <v>1029</v>
      </c>
      <c r="C1031" s="133">
        <v>45454</v>
      </c>
      <c r="D1031" s="147" t="s">
        <v>152</v>
      </c>
      <c r="E1031" s="135" t="str">
        <f>VLOOKUP(D1031,Z$4:AB1032,2,FALSE)</f>
        <v>کامیون کمپرسی</v>
      </c>
      <c r="F1031" s="135" t="str">
        <f>VLOOKUP(D1031,Z$4:AB1032,3,FALSE)</f>
        <v>میرزایی</v>
      </c>
      <c r="G1031" s="4">
        <v>0</v>
      </c>
      <c r="H1031" s="4"/>
      <c r="I1031" s="137"/>
      <c r="J1031" s="137"/>
      <c r="K1031" s="115"/>
    </row>
    <row r="1032" spans="2:11" x14ac:dyDescent="0.25">
      <c r="B1032" s="4">
        <f t="shared" si="18"/>
        <v>1030</v>
      </c>
      <c r="C1032" s="133">
        <v>45454</v>
      </c>
      <c r="D1032" s="147" t="s">
        <v>154</v>
      </c>
      <c r="E1032" s="135" t="str">
        <f>VLOOKUP(D1032,Z$4:AB1033,2,FALSE)</f>
        <v>کامیون کمپرسی</v>
      </c>
      <c r="F1032" s="135" t="str">
        <f>VLOOKUP(D1032,Z$4:AB1033,3,FALSE)</f>
        <v>میرزایی</v>
      </c>
      <c r="G1032" s="4">
        <v>0</v>
      </c>
      <c r="H1032" s="4"/>
      <c r="I1032" s="137"/>
      <c r="J1032" s="137"/>
      <c r="K1032" s="115"/>
    </row>
    <row r="1033" spans="2:11" x14ac:dyDescent="0.25">
      <c r="B1033" s="4">
        <f t="shared" si="18"/>
        <v>1031</v>
      </c>
      <c r="C1033" s="133">
        <v>45454</v>
      </c>
      <c r="D1033" s="147" t="s">
        <v>155</v>
      </c>
      <c r="E1033" s="135" t="str">
        <f>VLOOKUP(D1033,Z$4:AB1034,2,FALSE)</f>
        <v>کامیون کمپرسی</v>
      </c>
      <c r="F1033" s="135" t="str">
        <f>VLOOKUP(D1033,Z$4:AB1034,3,FALSE)</f>
        <v>میرزایی</v>
      </c>
      <c r="G1033" s="4">
        <v>0</v>
      </c>
      <c r="H1033" s="4"/>
      <c r="I1033" s="137"/>
      <c r="J1033" s="137"/>
      <c r="K1033" s="115"/>
    </row>
    <row r="1034" spans="2:11" x14ac:dyDescent="0.25">
      <c r="B1034" s="4">
        <f t="shared" si="18"/>
        <v>1032</v>
      </c>
      <c r="C1034" s="133">
        <v>45454</v>
      </c>
      <c r="D1034" s="147" t="s">
        <v>139</v>
      </c>
      <c r="E1034" s="135" t="str">
        <f>VLOOKUP(D1034,Z$4:AB1035,2,FALSE)</f>
        <v>بیل مکانیکی</v>
      </c>
      <c r="F1034" s="135" t="str">
        <f>VLOOKUP(D1034,Z$4:AB1035,3,FALSE)</f>
        <v>انصاری</v>
      </c>
      <c r="G1034" s="4">
        <v>200</v>
      </c>
      <c r="H1034" s="4"/>
      <c r="I1034" s="137"/>
      <c r="J1034" s="137"/>
      <c r="K1034" s="115"/>
    </row>
    <row r="1035" spans="2:11" x14ac:dyDescent="0.25">
      <c r="B1035" s="4">
        <f t="shared" si="18"/>
        <v>1033</v>
      </c>
      <c r="C1035" s="133">
        <v>45454</v>
      </c>
      <c r="D1035" s="147" t="s">
        <v>141</v>
      </c>
      <c r="E1035" s="135" t="str">
        <f>VLOOKUP(D1035,Z$4:AB1036,2,FALSE)</f>
        <v>بیل مکانیکی</v>
      </c>
      <c r="F1035" s="135" t="str">
        <f>VLOOKUP(D1035,Z$4:AB1036,3,FALSE)</f>
        <v>انصاری</v>
      </c>
      <c r="G1035" s="4">
        <v>0</v>
      </c>
      <c r="H1035" s="4"/>
      <c r="I1035" s="137"/>
      <c r="J1035" s="137"/>
      <c r="K1035" s="115"/>
    </row>
    <row r="1036" spans="2:11" x14ac:dyDescent="0.25">
      <c r="B1036" s="4">
        <f t="shared" si="18"/>
        <v>1034</v>
      </c>
      <c r="C1036" s="133">
        <v>45454</v>
      </c>
      <c r="D1036" s="147" t="s">
        <v>143</v>
      </c>
      <c r="E1036" s="135" t="str">
        <f>VLOOKUP(D1036,Z$4:AB1037,2,FALSE)</f>
        <v>کامیون کمپرسی</v>
      </c>
      <c r="F1036" s="135" t="str">
        <f>VLOOKUP(D1036,Z$4:AB1037,3,FALSE)</f>
        <v>انصاری</v>
      </c>
      <c r="G1036" s="4">
        <v>0</v>
      </c>
      <c r="H1036" s="4"/>
      <c r="I1036" s="137"/>
      <c r="J1036" s="137"/>
      <c r="K1036" s="115"/>
    </row>
    <row r="1037" spans="2:11" x14ac:dyDescent="0.25">
      <c r="B1037" s="4">
        <f t="shared" si="18"/>
        <v>1035</v>
      </c>
      <c r="C1037" s="133">
        <v>45454</v>
      </c>
      <c r="D1037" s="147" t="s">
        <v>144</v>
      </c>
      <c r="E1037" s="135" t="str">
        <f>VLOOKUP(D1037,Z$4:AB1038,2,FALSE)</f>
        <v>کامیون کمپرسی</v>
      </c>
      <c r="F1037" s="135" t="str">
        <f>VLOOKUP(D1037,Z$4:AB1038,3,FALSE)</f>
        <v>انصاری</v>
      </c>
      <c r="G1037" s="4">
        <v>73</v>
      </c>
      <c r="H1037" s="4"/>
      <c r="I1037" s="137"/>
      <c r="J1037" s="137"/>
      <c r="K1037" s="115"/>
    </row>
    <row r="1038" spans="2:11" x14ac:dyDescent="0.25">
      <c r="B1038" s="4">
        <f t="shared" si="18"/>
        <v>1036</v>
      </c>
      <c r="C1038" s="133">
        <v>45454</v>
      </c>
      <c r="D1038" s="147" t="s">
        <v>145</v>
      </c>
      <c r="E1038" s="135" t="str">
        <f>VLOOKUP(D1038,Z$4:AB1039,2,FALSE)</f>
        <v>کامیون کمپرسی</v>
      </c>
      <c r="F1038" s="135" t="str">
        <f>VLOOKUP(D1038,Z$4:AB1039,3,FALSE)</f>
        <v>انصاری</v>
      </c>
      <c r="G1038" s="4">
        <v>0</v>
      </c>
      <c r="H1038" s="4"/>
      <c r="I1038" s="137"/>
      <c r="J1038" s="137"/>
      <c r="K1038" s="115"/>
    </row>
    <row r="1039" spans="2:11" x14ac:dyDescent="0.25">
      <c r="B1039" s="4">
        <f t="shared" si="18"/>
        <v>1037</v>
      </c>
      <c r="C1039" s="133">
        <v>45454</v>
      </c>
      <c r="D1039" s="146" t="s">
        <v>157</v>
      </c>
      <c r="E1039" s="135" t="str">
        <f>VLOOKUP(D1039,Z$4:AB1040,2,FALSE)</f>
        <v>لودر</v>
      </c>
      <c r="F1039" s="135" t="str">
        <f>VLOOKUP(D1039,Z$4:AB1040,3,FALSE)</f>
        <v>صداقت</v>
      </c>
      <c r="G1039" s="4">
        <v>130</v>
      </c>
      <c r="H1039" s="4"/>
      <c r="I1039" s="137"/>
      <c r="J1039" s="137"/>
      <c r="K1039" s="115"/>
    </row>
    <row r="1040" spans="2:11" x14ac:dyDescent="0.25">
      <c r="B1040" s="4">
        <f t="shared" si="18"/>
        <v>1038</v>
      </c>
      <c r="C1040" s="133">
        <v>45454</v>
      </c>
      <c r="D1040" s="146" t="s">
        <v>158</v>
      </c>
      <c r="E1040" s="135" t="str">
        <f>VLOOKUP(D1040,Z$4:AB1041,2,FALSE)</f>
        <v>کامیون کمپرسی</v>
      </c>
      <c r="F1040" s="135" t="str">
        <f>VLOOKUP(D1040,Z$4:AB1041,3,FALSE)</f>
        <v>صداقت</v>
      </c>
      <c r="G1040" s="4">
        <v>101</v>
      </c>
      <c r="H1040" s="4"/>
      <c r="I1040" s="137"/>
      <c r="J1040" s="137"/>
      <c r="K1040" s="115"/>
    </row>
    <row r="1041" spans="2:11" x14ac:dyDescent="0.25">
      <c r="B1041" s="4">
        <f t="shared" si="18"/>
        <v>1039</v>
      </c>
      <c r="C1041" s="133">
        <v>45454</v>
      </c>
      <c r="D1041" s="146" t="s">
        <v>159</v>
      </c>
      <c r="E1041" s="135" t="str">
        <f>VLOOKUP(D1041,Z$4:AB1042,2,FALSE)</f>
        <v>کامیون کمپرسی</v>
      </c>
      <c r="F1041" s="135" t="str">
        <f>VLOOKUP(D1041,Z$4:AB1042,3,FALSE)</f>
        <v>صداقت</v>
      </c>
      <c r="G1041" s="4">
        <v>0</v>
      </c>
      <c r="H1041" s="4"/>
      <c r="I1041" s="137"/>
      <c r="J1041" s="137"/>
      <c r="K1041" s="115"/>
    </row>
    <row r="1042" spans="2:11" x14ac:dyDescent="0.25">
      <c r="B1042" s="4">
        <f t="shared" si="18"/>
        <v>1040</v>
      </c>
      <c r="C1042" s="133">
        <v>45454</v>
      </c>
      <c r="D1042" s="148" t="s">
        <v>166</v>
      </c>
      <c r="E1042" s="135" t="str">
        <f>VLOOKUP(D1042,Z$4:AB1043,2,FALSE)</f>
        <v>گریدر 14G</v>
      </c>
      <c r="F1042" s="135" t="str">
        <f>VLOOKUP(D1042,Z$4:AB1043,3,FALSE)</f>
        <v>محمد پور</v>
      </c>
      <c r="G1042" s="4">
        <v>0</v>
      </c>
      <c r="H1042" s="4"/>
      <c r="I1042" s="137"/>
      <c r="J1042" s="137"/>
      <c r="K1042" s="115"/>
    </row>
    <row r="1043" spans="2:11" x14ac:dyDescent="0.25">
      <c r="B1043" s="4">
        <f t="shared" si="18"/>
        <v>1041</v>
      </c>
      <c r="C1043" s="133">
        <v>45454</v>
      </c>
      <c r="D1043" s="148" t="s">
        <v>170</v>
      </c>
      <c r="E1043" s="135" t="str">
        <f>VLOOKUP(D1043,Z$4:AB1044,2,FALSE)</f>
        <v>غلطک کششی</v>
      </c>
      <c r="F1043" s="135" t="str">
        <f>VLOOKUP(D1043,Z$4:AB1044,3,FALSE)</f>
        <v>محمد پور</v>
      </c>
      <c r="G1043" s="4">
        <v>0</v>
      </c>
      <c r="H1043" s="4"/>
      <c r="I1043" s="137"/>
      <c r="J1043" s="137"/>
      <c r="K1043" s="115"/>
    </row>
    <row r="1044" spans="2:11" x14ac:dyDescent="0.25">
      <c r="B1044" s="4">
        <f t="shared" si="18"/>
        <v>1042</v>
      </c>
      <c r="C1044" s="133">
        <v>45454</v>
      </c>
      <c r="D1044" s="148" t="s">
        <v>173</v>
      </c>
      <c r="E1044" s="135" t="str">
        <f>VLOOKUP(D1044,Z$4:AB1045,2,FALSE)</f>
        <v>غلطک کششی</v>
      </c>
      <c r="F1044" s="135" t="str">
        <f>VLOOKUP(D1044,Z$4:AB1045,3,FALSE)</f>
        <v>محمد پور</v>
      </c>
      <c r="G1044" s="4">
        <v>0</v>
      </c>
      <c r="H1044" s="4"/>
      <c r="I1044" s="137"/>
      <c r="J1044" s="137"/>
      <c r="K1044" s="115"/>
    </row>
    <row r="1045" spans="2:11" x14ac:dyDescent="0.25">
      <c r="B1045" s="4">
        <f t="shared" si="18"/>
        <v>1043</v>
      </c>
      <c r="C1045" s="133">
        <v>45454</v>
      </c>
      <c r="D1045" s="148" t="s">
        <v>174</v>
      </c>
      <c r="E1045" s="135" t="str">
        <f>VLOOKUP(D1045,Z$4:AB1046,2,FALSE)</f>
        <v>لودر</v>
      </c>
      <c r="F1045" s="135" t="str">
        <f>VLOOKUP(D1045,Z$4:AB1046,3,FALSE)</f>
        <v>محمد پور</v>
      </c>
      <c r="G1045" s="4">
        <v>0</v>
      </c>
      <c r="H1045" s="4"/>
      <c r="I1045" s="137"/>
      <c r="J1045" s="137"/>
      <c r="K1045" s="115"/>
    </row>
    <row r="1046" spans="2:11" x14ac:dyDescent="0.25">
      <c r="B1046" s="4">
        <f t="shared" si="18"/>
        <v>1044</v>
      </c>
      <c r="C1046" s="133">
        <v>45454</v>
      </c>
      <c r="D1046" s="148" t="s">
        <v>175</v>
      </c>
      <c r="E1046" s="135" t="str">
        <f>VLOOKUP(D1046,Z$4:AB1047,2,FALSE)</f>
        <v>تانکر آب</v>
      </c>
      <c r="F1046" s="135" t="str">
        <f>VLOOKUP(D1046,Z$4:AB1047,3,FALSE)</f>
        <v>محمد پور</v>
      </c>
      <c r="G1046" s="4">
        <v>0</v>
      </c>
      <c r="H1046" s="4"/>
      <c r="I1046" s="137"/>
      <c r="J1046" s="137"/>
      <c r="K1046" s="115"/>
    </row>
    <row r="1047" spans="2:11" x14ac:dyDescent="0.25">
      <c r="B1047" s="4">
        <f t="shared" si="18"/>
        <v>1045</v>
      </c>
      <c r="C1047" s="133">
        <v>45454</v>
      </c>
      <c r="D1047" s="148" t="s">
        <v>176</v>
      </c>
      <c r="E1047" s="135" t="str">
        <f>VLOOKUP(D1047,Z$4:AB1048,2,FALSE)</f>
        <v>غلطک پاچه بزی</v>
      </c>
      <c r="F1047" s="135" t="str">
        <f>VLOOKUP(D1047,Z$4:AB1048,3,FALSE)</f>
        <v>محمد پور</v>
      </c>
      <c r="G1047" s="4">
        <v>0</v>
      </c>
      <c r="H1047" s="4"/>
      <c r="I1047" s="137"/>
      <c r="J1047" s="137"/>
      <c r="K1047" s="115"/>
    </row>
    <row r="1048" spans="2:11" x14ac:dyDescent="0.25">
      <c r="B1048" s="4">
        <f t="shared" si="18"/>
        <v>1046</v>
      </c>
      <c r="C1048" s="133">
        <v>45454</v>
      </c>
      <c r="D1048" s="148" t="s">
        <v>178</v>
      </c>
      <c r="E1048" s="135" t="str">
        <f>VLOOKUP(D1048,Z$4:AB1049,2,FALSE)</f>
        <v>بلدوزر</v>
      </c>
      <c r="F1048" s="135" t="str">
        <f>VLOOKUP(D1048,Z$4:AB1049,3,FALSE)</f>
        <v>محمد پور</v>
      </c>
      <c r="G1048" s="4">
        <v>0</v>
      </c>
      <c r="H1048" s="4"/>
      <c r="I1048" s="137"/>
      <c r="J1048" s="137"/>
      <c r="K1048" s="115"/>
    </row>
    <row r="1049" spans="2:11" x14ac:dyDescent="0.25">
      <c r="B1049" s="4">
        <f t="shared" si="18"/>
        <v>1047</v>
      </c>
      <c r="C1049" s="133">
        <v>45454</v>
      </c>
      <c r="D1049" s="148" t="s">
        <v>179</v>
      </c>
      <c r="E1049" s="135" t="str">
        <f>VLOOKUP(D1049,Z$4:AB1050,2,FALSE)</f>
        <v>کمپرسی جفت</v>
      </c>
      <c r="F1049" s="135" t="str">
        <f>VLOOKUP(D1049,Z$4:AB1050,3,FALSE)</f>
        <v>محمد پور</v>
      </c>
      <c r="G1049" s="4">
        <v>0</v>
      </c>
      <c r="H1049" s="4"/>
      <c r="I1049" s="137"/>
      <c r="J1049" s="137"/>
      <c r="K1049" s="115"/>
    </row>
    <row r="1050" spans="2:11" x14ac:dyDescent="0.25">
      <c r="B1050" s="4">
        <f t="shared" si="18"/>
        <v>1048</v>
      </c>
      <c r="C1050" s="133">
        <v>45454</v>
      </c>
      <c r="D1050" s="148" t="s">
        <v>181</v>
      </c>
      <c r="E1050" s="135" t="str">
        <f>VLOOKUP(D1050,Z$4:AB1051,2,FALSE)</f>
        <v>تانکر آب</v>
      </c>
      <c r="F1050" s="135" t="str">
        <f>VLOOKUP(D1050,Z$4:AB1051,3,FALSE)</f>
        <v>گلپایگانی</v>
      </c>
      <c r="G1050" s="4">
        <v>85</v>
      </c>
      <c r="H1050" s="4"/>
      <c r="I1050" s="137"/>
      <c r="J1050" s="137"/>
      <c r="K1050" s="115"/>
    </row>
    <row r="1051" spans="2:11" x14ac:dyDescent="0.25">
      <c r="B1051" s="4">
        <f t="shared" si="18"/>
        <v>1049</v>
      </c>
      <c r="C1051" s="133">
        <v>45455</v>
      </c>
      <c r="D1051" s="146" t="s">
        <v>90</v>
      </c>
      <c r="E1051" s="135" t="str">
        <f>VLOOKUP(D1051,Z$4:AB1052,2,FALSE)</f>
        <v>گریدر  ۱۶g</v>
      </c>
      <c r="F1051" s="135" t="str">
        <f>VLOOKUP(D1051,Z$4:AB1052,3,FALSE)</f>
        <v>شرکتی-یگانه</v>
      </c>
      <c r="G1051" s="4">
        <v>186</v>
      </c>
      <c r="H1051" s="4"/>
      <c r="I1051" s="137"/>
      <c r="J1051" s="137"/>
      <c r="K1051" s="115"/>
    </row>
    <row r="1052" spans="2:11" x14ac:dyDescent="0.25">
      <c r="B1052" s="4">
        <f t="shared" si="18"/>
        <v>1050</v>
      </c>
      <c r="C1052" s="133">
        <v>45455</v>
      </c>
      <c r="D1052" s="146" t="s">
        <v>93</v>
      </c>
      <c r="E1052" s="135" t="str">
        <f>VLOOKUP(D1052,Z$4:AB1053,2,FALSE)</f>
        <v>کامیون کمپرسی</v>
      </c>
      <c r="F1052" s="135" t="str">
        <f>VLOOKUP(D1052,Z$4:AB1053,3,FALSE)</f>
        <v>شرکتی-یحیی زاده</v>
      </c>
      <c r="G1052" s="4">
        <v>245</v>
      </c>
      <c r="H1052" s="4"/>
      <c r="I1052" s="137"/>
      <c r="J1052" s="137"/>
      <c r="K1052" s="115"/>
    </row>
    <row r="1053" spans="2:11" x14ac:dyDescent="0.25">
      <c r="B1053" s="4">
        <f t="shared" si="18"/>
        <v>1051</v>
      </c>
      <c r="C1053" s="133">
        <v>45455</v>
      </c>
      <c r="D1053" s="146" t="s">
        <v>96</v>
      </c>
      <c r="E1053" s="135" t="str">
        <f>VLOOKUP(D1053,Z$4:AB1054,2,FALSE)</f>
        <v>کامیون کمپرسی</v>
      </c>
      <c r="F1053" s="135" t="str">
        <f>VLOOKUP(D1053,Z$4:AB1054,3,FALSE)</f>
        <v>شرکتی-نوروز غلامی</v>
      </c>
      <c r="G1053" s="4">
        <v>0</v>
      </c>
      <c r="H1053" s="4"/>
      <c r="I1053" s="137"/>
      <c r="J1053" s="137"/>
      <c r="K1053" s="115"/>
    </row>
    <row r="1054" spans="2:11" x14ac:dyDescent="0.25">
      <c r="B1054" s="4">
        <f t="shared" si="18"/>
        <v>1052</v>
      </c>
      <c r="C1054" s="133">
        <v>45455</v>
      </c>
      <c r="D1054" s="146" t="s">
        <v>119</v>
      </c>
      <c r="E1054" s="135" t="str">
        <f>VLOOKUP(D1054,Z$4:AB1055,2,FALSE)</f>
        <v>کامیون کمپرسی</v>
      </c>
      <c r="F1054" s="135" t="str">
        <f>VLOOKUP(D1054,Z$4:AB1055,3,FALSE)</f>
        <v>شرکتی-علیرضا اقلیمی</v>
      </c>
      <c r="G1054" s="4">
        <v>113</v>
      </c>
      <c r="H1054" s="4"/>
      <c r="I1054" s="137"/>
      <c r="J1054" s="137"/>
      <c r="K1054" s="115"/>
    </row>
    <row r="1055" spans="2:11" x14ac:dyDescent="0.25">
      <c r="B1055" s="4">
        <f t="shared" si="18"/>
        <v>1053</v>
      </c>
      <c r="C1055" s="133">
        <v>45455</v>
      </c>
      <c r="D1055" s="146" t="s">
        <v>132</v>
      </c>
      <c r="E1055" s="135" t="str">
        <f>VLOOKUP(D1055,Z$4:AB1056,2,FALSE)</f>
        <v>تانکر ابپاش بنز</v>
      </c>
      <c r="F1055" s="135" t="str">
        <f>VLOOKUP(D1055,Z$4:AB1056,3,FALSE)</f>
        <v>شرکتی-بارانی</v>
      </c>
      <c r="G1055" s="4">
        <v>0</v>
      </c>
      <c r="H1055" s="4"/>
      <c r="I1055" s="137"/>
      <c r="J1055" s="137"/>
      <c r="K1055" s="115"/>
    </row>
    <row r="1056" spans="2:11" x14ac:dyDescent="0.25">
      <c r="B1056" s="4">
        <f t="shared" si="18"/>
        <v>1054</v>
      </c>
      <c r="C1056" s="133">
        <v>45455</v>
      </c>
      <c r="D1056" s="146" t="s">
        <v>98</v>
      </c>
      <c r="E1056" s="135" t="str">
        <f>VLOOKUP(D1056,Z$4:AB1057,2,FALSE)</f>
        <v>تانکر ابپاش بنز</v>
      </c>
      <c r="F1056" s="135" t="str">
        <f>VLOOKUP(D1056,Z$4:AB1057,3,FALSE)</f>
        <v>شرکتی-میامی</v>
      </c>
      <c r="G1056" s="4">
        <v>50</v>
      </c>
      <c r="H1056" s="4"/>
      <c r="I1056" s="137"/>
      <c r="J1056" s="137"/>
      <c r="K1056" s="115"/>
    </row>
    <row r="1057" spans="2:11" x14ac:dyDescent="0.25">
      <c r="B1057" s="4">
        <f t="shared" si="18"/>
        <v>1055</v>
      </c>
      <c r="C1057" s="133">
        <v>45455</v>
      </c>
      <c r="D1057" s="146" t="s">
        <v>116</v>
      </c>
      <c r="E1057" s="135" t="str">
        <f>VLOOKUP(D1057,Z$4:AB1058,2,FALSE)</f>
        <v>تانکر سوخت بنز</v>
      </c>
      <c r="F1057" s="135" t="str">
        <f>VLOOKUP(D1057,Z$4:AB1058,3,FALSE)</f>
        <v>شرکتی-برات زاده- از تاریخ 1 تیرماه</v>
      </c>
      <c r="G1057" s="4">
        <v>0</v>
      </c>
      <c r="H1057" s="4"/>
      <c r="I1057" s="137">
        <v>104643</v>
      </c>
      <c r="J1057" s="137">
        <v>107225</v>
      </c>
      <c r="K1057" s="115">
        <f>J1057-I1057</f>
        <v>2582</v>
      </c>
    </row>
    <row r="1058" spans="2:11" x14ac:dyDescent="0.25">
      <c r="B1058" s="4">
        <f t="shared" si="18"/>
        <v>1056</v>
      </c>
      <c r="C1058" s="133">
        <v>45455</v>
      </c>
      <c r="D1058" s="146" t="s">
        <v>121</v>
      </c>
      <c r="E1058" s="135" t="str">
        <f>VLOOKUP(D1058,Z$4:AB1059,2,FALSE)</f>
        <v>غلطک</v>
      </c>
      <c r="F1058" s="135" t="str">
        <f>VLOOKUP(D1058,Z$4:AB1059,3,FALSE)</f>
        <v>شرکتی-جمالی</v>
      </c>
      <c r="G1058" s="4">
        <v>47</v>
      </c>
      <c r="H1058" s="4"/>
      <c r="I1058" s="137"/>
      <c r="J1058" s="137"/>
      <c r="K1058" s="115"/>
    </row>
    <row r="1059" spans="2:11" x14ac:dyDescent="0.25">
      <c r="B1059" s="4">
        <f t="shared" si="18"/>
        <v>1057</v>
      </c>
      <c r="C1059" s="133">
        <v>45455</v>
      </c>
      <c r="D1059" s="146" t="s">
        <v>109</v>
      </c>
      <c r="E1059" s="135" t="str">
        <f>VLOOKUP(D1059,Z$4:AB1060,2,FALSE)</f>
        <v>غلطک</v>
      </c>
      <c r="F1059" s="135" t="str">
        <f>VLOOKUP(D1059,Z$4:AB1060,3,FALSE)</f>
        <v>شرکتی-دیانتی</v>
      </c>
      <c r="G1059" s="4">
        <v>0</v>
      </c>
      <c r="H1059" s="4"/>
      <c r="I1059" s="137"/>
      <c r="J1059" s="137"/>
      <c r="K1059" s="115"/>
    </row>
    <row r="1060" spans="2:11" x14ac:dyDescent="0.25">
      <c r="B1060" s="4">
        <f t="shared" si="18"/>
        <v>1058</v>
      </c>
      <c r="C1060" s="133">
        <v>45455</v>
      </c>
      <c r="D1060" s="146" t="s">
        <v>112</v>
      </c>
      <c r="E1060" s="135" t="str">
        <f>VLOOKUP(D1060,Z$4:AB1061,2,FALSE)</f>
        <v>غلطک</v>
      </c>
      <c r="F1060" s="135" t="str">
        <f>VLOOKUP(D1060,Z$4:AB1061,3,FALSE)</f>
        <v>شرکتی-شیری</v>
      </c>
      <c r="G1060" s="4">
        <v>0</v>
      </c>
      <c r="H1060" s="4"/>
      <c r="I1060" s="137"/>
      <c r="J1060" s="137"/>
      <c r="K1060" s="115"/>
    </row>
    <row r="1061" spans="2:11" x14ac:dyDescent="0.25">
      <c r="B1061" s="4">
        <f t="shared" si="18"/>
        <v>1059</v>
      </c>
      <c r="C1061" s="133">
        <v>45455</v>
      </c>
      <c r="D1061" s="146" t="s">
        <v>122</v>
      </c>
      <c r="E1061" s="135" t="str">
        <f>VLOOKUP(D1061,Z$4:AB1062,2,FALSE)</f>
        <v>میکسراتکو</v>
      </c>
      <c r="F1061" s="135" t="str">
        <f>VLOOKUP(D1061,Z$4:AB1062,3,FALSE)</f>
        <v>شرکتی-شاکری</v>
      </c>
      <c r="G1061" s="4">
        <v>0</v>
      </c>
      <c r="H1061" s="4"/>
      <c r="I1061" s="137"/>
      <c r="J1061" s="137"/>
      <c r="K1061" s="115"/>
    </row>
    <row r="1062" spans="2:11" x14ac:dyDescent="0.25">
      <c r="B1062" s="4">
        <f t="shared" si="18"/>
        <v>1060</v>
      </c>
      <c r="C1062" s="133">
        <v>45455</v>
      </c>
      <c r="D1062" s="146" t="s">
        <v>124</v>
      </c>
      <c r="E1062" s="135" t="str">
        <f>VLOOKUP(D1062,Z$4:AB1063,2,FALSE)</f>
        <v>میکسر امیکو</v>
      </c>
      <c r="F1062" s="135" t="str">
        <f>VLOOKUP(D1062,Z$4:AB1063,3,FALSE)</f>
        <v>شرکتی-زراعتی</v>
      </c>
      <c r="G1062" s="4">
        <v>0</v>
      </c>
      <c r="H1062" s="4"/>
      <c r="I1062" s="137"/>
      <c r="J1062" s="137"/>
      <c r="K1062" s="115"/>
    </row>
    <row r="1063" spans="2:11" x14ac:dyDescent="0.25">
      <c r="B1063" s="4">
        <f t="shared" si="18"/>
        <v>1061</v>
      </c>
      <c r="C1063" s="133">
        <v>45455</v>
      </c>
      <c r="D1063" s="146" t="s">
        <v>129</v>
      </c>
      <c r="E1063" s="135" t="str">
        <f>VLOOKUP(D1063,Z$4:AB1064,2,FALSE)</f>
        <v>بلدوزر</v>
      </c>
      <c r="F1063" s="135" t="str">
        <f>VLOOKUP(D1063,Z$4:AB1064,3,FALSE)</f>
        <v>شرکتی-رجب زاده</v>
      </c>
      <c r="G1063" s="4">
        <v>152</v>
      </c>
      <c r="H1063" s="4"/>
      <c r="I1063" s="137"/>
      <c r="J1063" s="137"/>
      <c r="K1063" s="115"/>
    </row>
    <row r="1064" spans="2:11" x14ac:dyDescent="0.25">
      <c r="B1064" s="4">
        <f t="shared" si="18"/>
        <v>1062</v>
      </c>
      <c r="C1064" s="133">
        <v>45455</v>
      </c>
      <c r="D1064" s="146" t="s">
        <v>160</v>
      </c>
      <c r="E1064" s="135" t="str">
        <f>VLOOKUP(D1064,Z$4:AB1065,2,FALSE)</f>
        <v>بیل مکانیکی</v>
      </c>
      <c r="F1064" s="135" t="str">
        <f>VLOOKUP(D1064,Z$4:AB1065,3,FALSE)</f>
        <v>تکبری</v>
      </c>
      <c r="G1064" s="4">
        <v>159</v>
      </c>
      <c r="H1064" s="4"/>
      <c r="I1064" s="137"/>
      <c r="J1064" s="137"/>
      <c r="K1064" s="115"/>
    </row>
    <row r="1065" spans="2:11" x14ac:dyDescent="0.25">
      <c r="B1065" s="4">
        <f t="shared" si="18"/>
        <v>1063</v>
      </c>
      <c r="C1065" s="133">
        <v>45455</v>
      </c>
      <c r="D1065" s="147" t="s">
        <v>146</v>
      </c>
      <c r="E1065" s="135" t="str">
        <f>VLOOKUP(D1065,Z$4:AB1066,2,FALSE)</f>
        <v>بلدوزر D85</v>
      </c>
      <c r="F1065" s="135" t="str">
        <f>VLOOKUP(D1065,Z$4:AB1066,3,FALSE)</f>
        <v>اکبری</v>
      </c>
      <c r="G1065" s="4">
        <v>187</v>
      </c>
      <c r="H1065" s="4"/>
      <c r="I1065" s="137"/>
      <c r="J1065" s="137"/>
      <c r="K1065" s="115"/>
    </row>
    <row r="1066" spans="2:11" x14ac:dyDescent="0.25">
      <c r="B1066" s="4">
        <f t="shared" si="18"/>
        <v>1064</v>
      </c>
      <c r="C1066" s="133">
        <v>45455</v>
      </c>
      <c r="D1066" s="147" t="s">
        <v>148</v>
      </c>
      <c r="E1066" s="135" t="str">
        <f>VLOOKUP(D1066,Z$4:AB1067,2,FALSE)</f>
        <v>بلدوزر D85</v>
      </c>
      <c r="F1066" s="135" t="str">
        <f>VLOOKUP(D1066,Z$4:AB1067,3,FALSE)</f>
        <v>اکبری</v>
      </c>
      <c r="G1066" s="4">
        <v>0</v>
      </c>
      <c r="H1066" s="4"/>
      <c r="I1066" s="137"/>
      <c r="J1066" s="137"/>
      <c r="K1066" s="115"/>
    </row>
    <row r="1067" spans="2:11" x14ac:dyDescent="0.25">
      <c r="B1067" s="4">
        <f t="shared" si="18"/>
        <v>1065</v>
      </c>
      <c r="C1067" s="133">
        <v>45455</v>
      </c>
      <c r="D1067" s="148" t="s">
        <v>149</v>
      </c>
      <c r="E1067" s="135" t="str">
        <f>VLOOKUP(D1067,Z$4:AB1068,2,FALSE)</f>
        <v>بلدوزر کاترپیلار D8</v>
      </c>
      <c r="F1067" s="135" t="str">
        <f>VLOOKUP(D1067,Z$4:AB1068,3,FALSE)</f>
        <v>حسن پور</v>
      </c>
      <c r="G1067" s="4">
        <v>343</v>
      </c>
      <c r="H1067" s="4"/>
      <c r="I1067" s="137"/>
      <c r="J1067" s="137"/>
      <c r="K1067" s="115"/>
    </row>
    <row r="1068" spans="2:11" x14ac:dyDescent="0.25">
      <c r="B1068" s="4">
        <f t="shared" si="18"/>
        <v>1066</v>
      </c>
      <c r="C1068" s="133">
        <v>45455</v>
      </c>
      <c r="D1068" s="146" t="s">
        <v>164</v>
      </c>
      <c r="E1068" s="135" t="str">
        <f>VLOOKUP(D1068,Z$4:AB1069,2,FALSE)</f>
        <v>بیل مکانیکی</v>
      </c>
      <c r="F1068" s="135" t="str">
        <f>VLOOKUP(D1068,Z$4:AB1069,3,FALSE)</f>
        <v>رضاپور</v>
      </c>
      <c r="G1068" s="4">
        <v>182</v>
      </c>
      <c r="H1068" s="4"/>
      <c r="I1068" s="137"/>
      <c r="J1068" s="137"/>
      <c r="K1068" s="115"/>
    </row>
    <row r="1069" spans="2:11" x14ac:dyDescent="0.25">
      <c r="B1069" s="4">
        <f t="shared" si="18"/>
        <v>1067</v>
      </c>
      <c r="C1069" s="133">
        <v>45455</v>
      </c>
      <c r="D1069" s="146" t="s">
        <v>162</v>
      </c>
      <c r="E1069" s="135" t="str">
        <f>VLOOKUP(D1069,Z$4:AB1070,2,FALSE)</f>
        <v>تانکر آب</v>
      </c>
      <c r="F1069" s="135" t="str">
        <f>VLOOKUP(D1069,Z$4:AB1070,3,FALSE)</f>
        <v>رضاپور</v>
      </c>
      <c r="G1069" s="4">
        <v>220</v>
      </c>
      <c r="H1069" s="4"/>
      <c r="I1069" s="137"/>
      <c r="J1069" s="137"/>
      <c r="K1069" s="115"/>
    </row>
    <row r="1070" spans="2:11" x14ac:dyDescent="0.25">
      <c r="B1070" s="4">
        <f t="shared" si="18"/>
        <v>1068</v>
      </c>
      <c r="C1070" s="133">
        <v>45455</v>
      </c>
      <c r="D1070" s="146" t="s">
        <v>151</v>
      </c>
      <c r="E1070" s="135" t="str">
        <f>VLOOKUP(D1070,Z$4:AB1071,2,FALSE)</f>
        <v>لودر ZL50</v>
      </c>
      <c r="F1070" s="135" t="str">
        <f>VLOOKUP(D1070,Z$4:AB1071,3,FALSE)</f>
        <v>میرزایی</v>
      </c>
      <c r="G1070" s="4">
        <v>65</v>
      </c>
      <c r="H1070" s="4"/>
      <c r="I1070" s="137"/>
      <c r="J1070" s="137"/>
      <c r="K1070" s="115"/>
    </row>
    <row r="1071" spans="2:11" x14ac:dyDescent="0.25">
      <c r="B1071" s="4">
        <f t="shared" si="18"/>
        <v>1069</v>
      </c>
      <c r="C1071" s="133">
        <v>45455</v>
      </c>
      <c r="D1071" s="147" t="s">
        <v>152</v>
      </c>
      <c r="E1071" s="135" t="str">
        <f>VLOOKUP(D1071,Z$4:AB1072,2,FALSE)</f>
        <v>کامیون کمپرسی</v>
      </c>
      <c r="F1071" s="135" t="str">
        <f>VLOOKUP(D1071,Z$4:AB1072,3,FALSE)</f>
        <v>میرزایی</v>
      </c>
      <c r="G1071" s="4">
        <v>0</v>
      </c>
      <c r="H1071" s="4"/>
      <c r="I1071" s="137"/>
      <c r="J1071" s="137"/>
      <c r="K1071" s="115"/>
    </row>
    <row r="1072" spans="2:11" x14ac:dyDescent="0.25">
      <c r="B1072" s="4">
        <f t="shared" si="18"/>
        <v>1070</v>
      </c>
      <c r="C1072" s="133">
        <v>45455</v>
      </c>
      <c r="D1072" s="147" t="s">
        <v>154</v>
      </c>
      <c r="E1072" s="135" t="str">
        <f>VLOOKUP(D1072,Z$4:AB1073,2,FALSE)</f>
        <v>کامیون کمپرسی</v>
      </c>
      <c r="F1072" s="135" t="str">
        <f>VLOOKUP(D1072,Z$4:AB1073,3,FALSE)</f>
        <v>میرزایی</v>
      </c>
      <c r="G1072" s="4">
        <v>200</v>
      </c>
      <c r="H1072" s="4"/>
      <c r="I1072" s="137"/>
      <c r="J1072" s="137"/>
      <c r="K1072" s="115"/>
    </row>
    <row r="1073" spans="2:11" x14ac:dyDescent="0.25">
      <c r="B1073" s="4">
        <f t="shared" si="18"/>
        <v>1071</v>
      </c>
      <c r="C1073" s="133">
        <v>45455</v>
      </c>
      <c r="D1073" s="147" t="s">
        <v>155</v>
      </c>
      <c r="E1073" s="135" t="str">
        <f>VLOOKUP(D1073,Z$4:AB1074,2,FALSE)</f>
        <v>کامیون کمپرسی</v>
      </c>
      <c r="F1073" s="135" t="str">
        <f>VLOOKUP(D1073,Z$4:AB1074,3,FALSE)</f>
        <v>میرزایی</v>
      </c>
      <c r="G1073" s="4">
        <v>0</v>
      </c>
      <c r="H1073" s="4"/>
      <c r="I1073" s="137"/>
      <c r="J1073" s="137"/>
      <c r="K1073" s="115"/>
    </row>
    <row r="1074" spans="2:11" x14ac:dyDescent="0.25">
      <c r="B1074" s="4">
        <f t="shared" si="18"/>
        <v>1072</v>
      </c>
      <c r="C1074" s="133">
        <v>45455</v>
      </c>
      <c r="D1074" s="147" t="s">
        <v>139</v>
      </c>
      <c r="E1074" s="135" t="str">
        <f>VLOOKUP(D1074,Z$4:AB1075,2,FALSE)</f>
        <v>بیل مکانیکی</v>
      </c>
      <c r="F1074" s="135" t="str">
        <f>VLOOKUP(D1074,Z$4:AB1075,3,FALSE)</f>
        <v>انصاری</v>
      </c>
      <c r="G1074" s="4">
        <v>170</v>
      </c>
      <c r="H1074" s="4"/>
      <c r="I1074" s="137"/>
      <c r="J1074" s="137"/>
      <c r="K1074" s="115"/>
    </row>
    <row r="1075" spans="2:11" x14ac:dyDescent="0.25">
      <c r="B1075" s="4">
        <f t="shared" si="18"/>
        <v>1073</v>
      </c>
      <c r="C1075" s="133">
        <v>45455</v>
      </c>
      <c r="D1075" s="147" t="s">
        <v>141</v>
      </c>
      <c r="E1075" s="135" t="str">
        <f>VLOOKUP(D1075,Z$4:AB1076,2,FALSE)</f>
        <v>بیل مکانیکی</v>
      </c>
      <c r="F1075" s="135" t="str">
        <f>VLOOKUP(D1075,Z$4:AB1076,3,FALSE)</f>
        <v>انصاری</v>
      </c>
      <c r="G1075" s="4">
        <v>0</v>
      </c>
      <c r="H1075" s="4"/>
      <c r="I1075" s="137"/>
      <c r="J1075" s="137"/>
      <c r="K1075" s="115"/>
    </row>
    <row r="1076" spans="2:11" x14ac:dyDescent="0.25">
      <c r="B1076" s="4">
        <f t="shared" si="18"/>
        <v>1074</v>
      </c>
      <c r="C1076" s="133">
        <v>45455</v>
      </c>
      <c r="D1076" s="147" t="s">
        <v>143</v>
      </c>
      <c r="E1076" s="135" t="str">
        <f>VLOOKUP(D1076,Z$4:AB1077,2,FALSE)</f>
        <v>کامیون کمپرسی</v>
      </c>
      <c r="F1076" s="135" t="str">
        <f>VLOOKUP(D1076,Z$4:AB1077,3,FALSE)</f>
        <v>انصاری</v>
      </c>
      <c r="G1076" s="4">
        <v>0</v>
      </c>
      <c r="H1076" s="4"/>
      <c r="I1076" s="137"/>
      <c r="J1076" s="137"/>
      <c r="K1076" s="115"/>
    </row>
    <row r="1077" spans="2:11" x14ac:dyDescent="0.25">
      <c r="B1077" s="4">
        <f t="shared" si="18"/>
        <v>1075</v>
      </c>
      <c r="C1077" s="133">
        <v>45455</v>
      </c>
      <c r="D1077" s="147" t="s">
        <v>144</v>
      </c>
      <c r="E1077" s="135" t="str">
        <f>VLOOKUP(D1077,Z$4:AB1078,2,FALSE)</f>
        <v>کامیون کمپرسی</v>
      </c>
      <c r="F1077" s="135" t="str">
        <f>VLOOKUP(D1077,Z$4:AB1078,3,FALSE)</f>
        <v>انصاری</v>
      </c>
      <c r="G1077" s="4">
        <v>0</v>
      </c>
      <c r="H1077" s="4"/>
      <c r="I1077" s="137"/>
      <c r="J1077" s="137"/>
      <c r="K1077" s="115"/>
    </row>
    <row r="1078" spans="2:11" x14ac:dyDescent="0.25">
      <c r="B1078" s="4">
        <f t="shared" si="18"/>
        <v>1076</v>
      </c>
      <c r="C1078" s="133">
        <v>45455</v>
      </c>
      <c r="D1078" s="147" t="s">
        <v>145</v>
      </c>
      <c r="E1078" s="135" t="str">
        <f>VLOOKUP(D1078,Z$4:AB1079,2,FALSE)</f>
        <v>کامیون کمپرسی</v>
      </c>
      <c r="F1078" s="135" t="str">
        <f>VLOOKUP(D1078,Z$4:AB1079,3,FALSE)</f>
        <v>انصاری</v>
      </c>
      <c r="G1078" s="4">
        <v>0</v>
      </c>
      <c r="H1078" s="4"/>
      <c r="I1078" s="137"/>
      <c r="J1078" s="137"/>
      <c r="K1078" s="115"/>
    </row>
    <row r="1079" spans="2:11" x14ac:dyDescent="0.25">
      <c r="B1079" s="4">
        <f t="shared" si="18"/>
        <v>1077</v>
      </c>
      <c r="C1079" s="133">
        <v>45455</v>
      </c>
      <c r="D1079" s="147" t="s">
        <v>138</v>
      </c>
      <c r="E1079" s="135" t="str">
        <f>VLOOKUP(D1079,Z$4:AB1080,2,FALSE)</f>
        <v>بلدوزر</v>
      </c>
      <c r="F1079" s="135" t="str">
        <f>VLOOKUP(D1079,Z$4:AB1080,3,FALSE)</f>
        <v>انصاری</v>
      </c>
      <c r="G1079" s="4">
        <v>0</v>
      </c>
      <c r="H1079" s="4"/>
      <c r="I1079" s="137"/>
      <c r="J1079" s="137"/>
      <c r="K1079" s="115"/>
    </row>
    <row r="1080" spans="2:11" x14ac:dyDescent="0.25">
      <c r="B1080" s="4">
        <f t="shared" si="18"/>
        <v>1078</v>
      </c>
      <c r="C1080" s="133">
        <v>45455</v>
      </c>
      <c r="D1080" s="146" t="s">
        <v>157</v>
      </c>
      <c r="E1080" s="135" t="str">
        <f>VLOOKUP(D1080,Z$4:AB1081,2,FALSE)</f>
        <v>لودر</v>
      </c>
      <c r="F1080" s="135" t="str">
        <f>VLOOKUP(D1080,Z$4:AB1081,3,FALSE)</f>
        <v>صداقت</v>
      </c>
      <c r="G1080" s="4">
        <v>0</v>
      </c>
      <c r="H1080" s="4"/>
      <c r="I1080" s="137"/>
      <c r="J1080" s="137"/>
      <c r="K1080" s="115"/>
    </row>
    <row r="1081" spans="2:11" x14ac:dyDescent="0.25">
      <c r="B1081" s="4">
        <f t="shared" si="18"/>
        <v>1079</v>
      </c>
      <c r="C1081" s="133">
        <v>45455</v>
      </c>
      <c r="D1081" s="146" t="s">
        <v>158</v>
      </c>
      <c r="E1081" s="135" t="str">
        <f>VLOOKUP(D1081,Z$4:AB1082,2,FALSE)</f>
        <v>کامیون کمپرسی</v>
      </c>
      <c r="F1081" s="135" t="str">
        <f>VLOOKUP(D1081,Z$4:AB1082,3,FALSE)</f>
        <v>صداقت</v>
      </c>
      <c r="G1081" s="4">
        <v>0</v>
      </c>
      <c r="H1081" s="4"/>
      <c r="I1081" s="137"/>
      <c r="J1081" s="137"/>
      <c r="K1081" s="115"/>
    </row>
    <row r="1082" spans="2:11" x14ac:dyDescent="0.25">
      <c r="B1082" s="4">
        <f t="shared" si="18"/>
        <v>1080</v>
      </c>
      <c r="C1082" s="133">
        <v>45455</v>
      </c>
      <c r="D1082" s="146" t="s">
        <v>159</v>
      </c>
      <c r="E1082" s="135" t="str">
        <f>VLOOKUP(D1082,Z$4:AB1083,2,FALSE)</f>
        <v>کامیون کمپرسی</v>
      </c>
      <c r="F1082" s="135" t="str">
        <f>VLOOKUP(D1082,Z$4:AB1083,3,FALSE)</f>
        <v>صداقت</v>
      </c>
      <c r="G1082" s="4">
        <v>0</v>
      </c>
      <c r="H1082" s="4"/>
      <c r="I1082" s="137"/>
      <c r="J1082" s="137"/>
      <c r="K1082" s="115"/>
    </row>
    <row r="1083" spans="2:11" x14ac:dyDescent="0.25">
      <c r="B1083" s="4">
        <f t="shared" si="18"/>
        <v>1081</v>
      </c>
      <c r="C1083" s="133">
        <v>45455</v>
      </c>
      <c r="D1083" s="148" t="s">
        <v>166</v>
      </c>
      <c r="E1083" s="135" t="str">
        <f>VLOOKUP(D1083,Z$4:AB1084,2,FALSE)</f>
        <v>گریدر 14G</v>
      </c>
      <c r="F1083" s="135" t="str">
        <f>VLOOKUP(D1083,Z$4:AB1084,3,FALSE)</f>
        <v>محمد پور</v>
      </c>
      <c r="G1083" s="4">
        <v>177</v>
      </c>
      <c r="H1083" s="4"/>
      <c r="I1083" s="137"/>
      <c r="J1083" s="137"/>
      <c r="K1083" s="115"/>
    </row>
    <row r="1084" spans="2:11" x14ac:dyDescent="0.25">
      <c r="B1084" s="4">
        <f t="shared" si="18"/>
        <v>1082</v>
      </c>
      <c r="C1084" s="133">
        <v>45455</v>
      </c>
      <c r="D1084" s="148" t="s">
        <v>170</v>
      </c>
      <c r="E1084" s="135" t="str">
        <f>VLOOKUP(D1084,Z$4:AB1085,2,FALSE)</f>
        <v>غلطک کششی</v>
      </c>
      <c r="F1084" s="135" t="str">
        <f>VLOOKUP(D1084,Z$4:AB1085,3,FALSE)</f>
        <v>محمد پور</v>
      </c>
      <c r="G1084" s="4">
        <v>39</v>
      </c>
      <c r="H1084" s="4"/>
      <c r="I1084" s="137"/>
      <c r="J1084" s="137"/>
      <c r="K1084" s="115"/>
    </row>
    <row r="1085" spans="2:11" x14ac:dyDescent="0.25">
      <c r="B1085" s="4">
        <f t="shared" si="18"/>
        <v>1083</v>
      </c>
      <c r="C1085" s="133">
        <v>45455</v>
      </c>
      <c r="D1085" s="148" t="s">
        <v>173</v>
      </c>
      <c r="E1085" s="135" t="str">
        <f>VLOOKUP(D1085,Z$4:AB1086,2,FALSE)</f>
        <v>غلطک کششی</v>
      </c>
      <c r="F1085" s="135" t="str">
        <f>VLOOKUP(D1085,Z$4:AB1086,3,FALSE)</f>
        <v>محمد پور</v>
      </c>
      <c r="G1085" s="4">
        <v>23</v>
      </c>
      <c r="H1085" s="4"/>
      <c r="I1085" s="137"/>
      <c r="J1085" s="137"/>
      <c r="K1085" s="115"/>
    </row>
    <row r="1086" spans="2:11" x14ac:dyDescent="0.25">
      <c r="B1086" s="4">
        <f t="shared" si="18"/>
        <v>1084</v>
      </c>
      <c r="C1086" s="133">
        <v>45455</v>
      </c>
      <c r="D1086" s="148" t="s">
        <v>174</v>
      </c>
      <c r="E1086" s="135" t="str">
        <f>VLOOKUP(D1086,Z$4:AB1087,2,FALSE)</f>
        <v>لودر</v>
      </c>
      <c r="F1086" s="135" t="str">
        <f>VLOOKUP(D1086,Z$4:AB1087,3,FALSE)</f>
        <v>محمد پور</v>
      </c>
      <c r="G1086" s="4">
        <v>0</v>
      </c>
      <c r="H1086" s="4"/>
      <c r="I1086" s="137"/>
      <c r="J1086" s="137"/>
      <c r="K1086" s="115"/>
    </row>
    <row r="1087" spans="2:11" x14ac:dyDescent="0.25">
      <c r="B1087" s="4">
        <f t="shared" si="18"/>
        <v>1085</v>
      </c>
      <c r="C1087" s="133">
        <v>45455</v>
      </c>
      <c r="D1087" s="148" t="s">
        <v>175</v>
      </c>
      <c r="E1087" s="135" t="str">
        <f>VLOOKUP(D1087,Z$4:AB1088,2,FALSE)</f>
        <v>تانکر آب</v>
      </c>
      <c r="F1087" s="135" t="str">
        <f>VLOOKUP(D1087,Z$4:AB1088,3,FALSE)</f>
        <v>محمد پور</v>
      </c>
      <c r="G1087" s="4">
        <v>0</v>
      </c>
      <c r="H1087" s="4"/>
      <c r="I1087" s="137"/>
      <c r="J1087" s="137"/>
      <c r="K1087" s="115"/>
    </row>
    <row r="1088" spans="2:11" x14ac:dyDescent="0.25">
      <c r="B1088" s="4">
        <f t="shared" si="18"/>
        <v>1086</v>
      </c>
      <c r="C1088" s="133">
        <v>45455</v>
      </c>
      <c r="D1088" s="148" t="s">
        <v>176</v>
      </c>
      <c r="E1088" s="135" t="str">
        <f>VLOOKUP(D1088,Z$4:AB1089,2,FALSE)</f>
        <v>غلطک پاچه بزی</v>
      </c>
      <c r="F1088" s="135" t="str">
        <f>VLOOKUP(D1088,Z$4:AB1089,3,FALSE)</f>
        <v>محمد پور</v>
      </c>
      <c r="G1088" s="4">
        <v>0</v>
      </c>
      <c r="H1088" s="4"/>
      <c r="I1088" s="137"/>
      <c r="J1088" s="137"/>
      <c r="K1088" s="115"/>
    </row>
    <row r="1089" spans="2:11" x14ac:dyDescent="0.25">
      <c r="B1089" s="4">
        <f t="shared" si="18"/>
        <v>1087</v>
      </c>
      <c r="C1089" s="133">
        <v>45455</v>
      </c>
      <c r="D1089" s="148" t="s">
        <v>178</v>
      </c>
      <c r="E1089" s="135" t="str">
        <f>VLOOKUP(D1089,Z$4:AB1090,2,FALSE)</f>
        <v>بلدوزر</v>
      </c>
      <c r="F1089" s="135" t="str">
        <f>VLOOKUP(D1089,Z$4:AB1090,3,FALSE)</f>
        <v>محمد پور</v>
      </c>
      <c r="G1089" s="4">
        <v>0</v>
      </c>
      <c r="H1089" s="4"/>
      <c r="I1089" s="137"/>
      <c r="J1089" s="137"/>
      <c r="K1089" s="115"/>
    </row>
    <row r="1090" spans="2:11" x14ac:dyDescent="0.25">
      <c r="B1090" s="4">
        <f t="shared" si="18"/>
        <v>1088</v>
      </c>
      <c r="C1090" s="133">
        <v>45455</v>
      </c>
      <c r="D1090" s="148" t="s">
        <v>179</v>
      </c>
      <c r="E1090" s="135" t="str">
        <f>VLOOKUP(D1090,Z$4:AB1091,2,FALSE)</f>
        <v>کمپرسی جفت</v>
      </c>
      <c r="F1090" s="135" t="str">
        <f>VLOOKUP(D1090,Z$4:AB1091,3,FALSE)</f>
        <v>محمد پور</v>
      </c>
      <c r="G1090" s="4">
        <v>0</v>
      </c>
      <c r="H1090" s="4"/>
      <c r="I1090" s="137"/>
      <c r="J1090" s="137"/>
      <c r="K1090" s="115"/>
    </row>
    <row r="1091" spans="2:11" x14ac:dyDescent="0.25">
      <c r="B1091" s="4">
        <f t="shared" ref="B1091:B1154" si="19">ROW()-2</f>
        <v>1089</v>
      </c>
      <c r="C1091" s="133">
        <v>45455</v>
      </c>
      <c r="D1091" s="148" t="s">
        <v>181</v>
      </c>
      <c r="E1091" s="135" t="str">
        <f>VLOOKUP(D1091,Z$4:AB1092,2,FALSE)</f>
        <v>تانکر آب</v>
      </c>
      <c r="F1091" s="135" t="str">
        <f>VLOOKUP(D1091,Z$4:AB1092,3,FALSE)</f>
        <v>گلپایگانی</v>
      </c>
      <c r="G1091" s="4">
        <v>36</v>
      </c>
      <c r="H1091" s="4"/>
      <c r="I1091" s="137"/>
      <c r="J1091" s="137"/>
      <c r="K1091" s="115"/>
    </row>
    <row r="1092" spans="2:11" x14ac:dyDescent="0.25">
      <c r="B1092" s="4">
        <f t="shared" si="19"/>
        <v>1090</v>
      </c>
      <c r="C1092" s="133">
        <v>45456</v>
      </c>
      <c r="D1092" s="146" t="s">
        <v>90</v>
      </c>
      <c r="E1092" s="135" t="str">
        <f>VLOOKUP(D1092,Z$4:AB1093,2,FALSE)</f>
        <v>گریدر  ۱۶g</v>
      </c>
      <c r="F1092" s="135" t="str">
        <f>VLOOKUP(D1092,Z$4:AB1093,3,FALSE)</f>
        <v>شرکتی-یگانه</v>
      </c>
      <c r="G1092" s="4">
        <v>0</v>
      </c>
      <c r="H1092" s="4"/>
      <c r="I1092" s="137"/>
      <c r="J1092" s="137"/>
      <c r="K1092" s="115"/>
    </row>
    <row r="1093" spans="2:11" x14ac:dyDescent="0.25">
      <c r="B1093" s="4">
        <f t="shared" si="19"/>
        <v>1091</v>
      </c>
      <c r="C1093" s="133">
        <v>45456</v>
      </c>
      <c r="D1093" s="146" t="s">
        <v>93</v>
      </c>
      <c r="E1093" s="135" t="str">
        <f>VLOOKUP(D1093,Z$4:AB1094,2,FALSE)</f>
        <v>کامیون کمپرسی</v>
      </c>
      <c r="F1093" s="135" t="str">
        <f>VLOOKUP(D1093,Z$4:AB1094,3,FALSE)</f>
        <v>شرکتی-یحیی زاده</v>
      </c>
      <c r="G1093" s="4">
        <v>0</v>
      </c>
      <c r="H1093" s="4"/>
      <c r="I1093" s="137"/>
      <c r="J1093" s="137"/>
      <c r="K1093" s="115"/>
    </row>
    <row r="1094" spans="2:11" x14ac:dyDescent="0.25">
      <c r="B1094" s="4">
        <f t="shared" si="19"/>
        <v>1092</v>
      </c>
      <c r="C1094" s="133">
        <v>45456</v>
      </c>
      <c r="D1094" s="146" t="s">
        <v>96</v>
      </c>
      <c r="E1094" s="135" t="str">
        <f>VLOOKUP(D1094,Z$4:AB1095,2,FALSE)</f>
        <v>کامیون کمپرسی</v>
      </c>
      <c r="F1094" s="135" t="str">
        <f>VLOOKUP(D1094,Z$4:AB1095,3,FALSE)</f>
        <v>شرکتی-نوروز غلامی</v>
      </c>
      <c r="G1094" s="4">
        <v>0</v>
      </c>
      <c r="H1094" s="4"/>
      <c r="I1094" s="137"/>
      <c r="J1094" s="137"/>
      <c r="K1094" s="115"/>
    </row>
    <row r="1095" spans="2:11" x14ac:dyDescent="0.25">
      <c r="B1095" s="4">
        <f t="shared" si="19"/>
        <v>1093</v>
      </c>
      <c r="C1095" s="133">
        <v>45456</v>
      </c>
      <c r="D1095" s="146" t="s">
        <v>119</v>
      </c>
      <c r="E1095" s="135" t="str">
        <f>VLOOKUP(D1095,Z$4:AB1096,2,FALSE)</f>
        <v>کامیون کمپرسی</v>
      </c>
      <c r="F1095" s="135" t="str">
        <f>VLOOKUP(D1095,Z$4:AB1096,3,FALSE)</f>
        <v>شرکتی-علیرضا اقلیمی</v>
      </c>
      <c r="G1095" s="4">
        <v>0</v>
      </c>
      <c r="H1095" s="4"/>
      <c r="I1095" s="137"/>
      <c r="J1095" s="137"/>
      <c r="K1095" s="115"/>
    </row>
    <row r="1096" spans="2:11" x14ac:dyDescent="0.25">
      <c r="B1096" s="4">
        <f t="shared" si="19"/>
        <v>1094</v>
      </c>
      <c r="C1096" s="133">
        <v>45456</v>
      </c>
      <c r="D1096" s="146" t="s">
        <v>132</v>
      </c>
      <c r="E1096" s="135" t="str">
        <f>VLOOKUP(D1096,Z$4:AB1097,2,FALSE)</f>
        <v>تانکر ابپاش بنز</v>
      </c>
      <c r="F1096" s="135" t="str">
        <f>VLOOKUP(D1096,Z$4:AB1097,3,FALSE)</f>
        <v>شرکتی-بارانی</v>
      </c>
      <c r="G1096" s="4">
        <v>0</v>
      </c>
      <c r="H1096" s="4"/>
      <c r="I1096" s="137"/>
      <c r="J1096" s="137"/>
      <c r="K1096" s="115"/>
    </row>
    <row r="1097" spans="2:11" x14ac:dyDescent="0.25">
      <c r="B1097" s="4">
        <f t="shared" si="19"/>
        <v>1095</v>
      </c>
      <c r="C1097" s="133">
        <v>45456</v>
      </c>
      <c r="D1097" s="146" t="s">
        <v>98</v>
      </c>
      <c r="E1097" s="135" t="str">
        <f>VLOOKUP(D1097,Z$4:AB1098,2,FALSE)</f>
        <v>تانکر ابپاش بنز</v>
      </c>
      <c r="F1097" s="135" t="str">
        <f>VLOOKUP(D1097,Z$4:AB1098,3,FALSE)</f>
        <v>شرکتی-میامی</v>
      </c>
      <c r="G1097" s="4">
        <v>0</v>
      </c>
      <c r="H1097" s="4"/>
      <c r="I1097" s="137"/>
      <c r="J1097" s="137"/>
      <c r="K1097" s="115"/>
    </row>
    <row r="1098" spans="2:11" x14ac:dyDescent="0.25">
      <c r="B1098" s="4">
        <f t="shared" si="19"/>
        <v>1096</v>
      </c>
      <c r="C1098" s="133">
        <v>45456</v>
      </c>
      <c r="D1098" s="146" t="s">
        <v>116</v>
      </c>
      <c r="E1098" s="135" t="str">
        <f>VLOOKUP(D1098,Z$4:AB1099,2,FALSE)</f>
        <v>تانکر سوخت بنز</v>
      </c>
      <c r="F1098" s="135" t="str">
        <f>VLOOKUP(D1098,Z$4:AB1099,3,FALSE)</f>
        <v>شرکتی-برات زاده- از تاریخ 1 تیرماه</v>
      </c>
      <c r="G1098" s="4">
        <v>0</v>
      </c>
      <c r="H1098" s="4"/>
      <c r="I1098" s="137">
        <v>107225</v>
      </c>
      <c r="J1098" s="137">
        <v>108507</v>
      </c>
      <c r="K1098" s="115"/>
    </row>
    <row r="1099" spans="2:11" x14ac:dyDescent="0.25">
      <c r="B1099" s="4">
        <f t="shared" si="19"/>
        <v>1097</v>
      </c>
      <c r="C1099" s="133">
        <v>45456</v>
      </c>
      <c r="D1099" s="146" t="s">
        <v>121</v>
      </c>
      <c r="E1099" s="135" t="str">
        <f>VLOOKUP(D1099,Z$4:AB1100,2,FALSE)</f>
        <v>غلطک</v>
      </c>
      <c r="F1099" s="135" t="str">
        <f>VLOOKUP(D1099,Z$4:AB1100,3,FALSE)</f>
        <v>شرکتی-جمالی</v>
      </c>
      <c r="G1099" s="4">
        <v>0</v>
      </c>
      <c r="H1099" s="4"/>
      <c r="I1099" s="137"/>
      <c r="J1099" s="137"/>
      <c r="K1099" s="115"/>
    </row>
    <row r="1100" spans="2:11" x14ac:dyDescent="0.25">
      <c r="B1100" s="4">
        <f t="shared" si="19"/>
        <v>1098</v>
      </c>
      <c r="C1100" s="133">
        <v>45456</v>
      </c>
      <c r="D1100" s="146" t="s">
        <v>109</v>
      </c>
      <c r="E1100" s="135" t="str">
        <f>VLOOKUP(D1100,Z$4:AB1101,2,FALSE)</f>
        <v>غلطک</v>
      </c>
      <c r="F1100" s="135" t="str">
        <f>VLOOKUP(D1100,Z$4:AB1101,3,FALSE)</f>
        <v>شرکتی-دیانتی</v>
      </c>
      <c r="G1100" s="4">
        <v>99</v>
      </c>
      <c r="H1100" s="4"/>
      <c r="I1100" s="137"/>
      <c r="J1100" s="137"/>
      <c r="K1100" s="115"/>
    </row>
    <row r="1101" spans="2:11" x14ac:dyDescent="0.25">
      <c r="B1101" s="4">
        <f t="shared" si="19"/>
        <v>1099</v>
      </c>
      <c r="C1101" s="133">
        <v>45456</v>
      </c>
      <c r="D1101" s="146" t="s">
        <v>112</v>
      </c>
      <c r="E1101" s="135" t="str">
        <f>VLOOKUP(D1101,Z$4:AB1102,2,FALSE)</f>
        <v>غلطک</v>
      </c>
      <c r="F1101" s="135" t="str">
        <f>VLOOKUP(D1101,Z$4:AB1102,3,FALSE)</f>
        <v>شرکتی-شیری</v>
      </c>
      <c r="G1101" s="4">
        <v>55</v>
      </c>
      <c r="H1101" s="4"/>
      <c r="I1101" s="137"/>
      <c r="J1101" s="137"/>
      <c r="K1101" s="115"/>
    </row>
    <row r="1102" spans="2:11" x14ac:dyDescent="0.25">
      <c r="B1102" s="4">
        <f t="shared" si="19"/>
        <v>1100</v>
      </c>
      <c r="C1102" s="133">
        <v>45456</v>
      </c>
      <c r="D1102" s="146" t="s">
        <v>122</v>
      </c>
      <c r="E1102" s="135" t="str">
        <f>VLOOKUP(D1102,Z$4:AB1103,2,FALSE)</f>
        <v>میکسراتکو</v>
      </c>
      <c r="F1102" s="135" t="str">
        <f>VLOOKUP(D1102,Z$4:AB1103,3,FALSE)</f>
        <v>شرکتی-شاکری</v>
      </c>
      <c r="G1102" s="4">
        <v>0</v>
      </c>
      <c r="H1102" s="4"/>
      <c r="I1102" s="137"/>
      <c r="J1102" s="137"/>
      <c r="K1102" s="115"/>
    </row>
    <row r="1103" spans="2:11" x14ac:dyDescent="0.25">
      <c r="B1103" s="4">
        <f t="shared" si="19"/>
        <v>1101</v>
      </c>
      <c r="C1103" s="133">
        <v>45456</v>
      </c>
      <c r="D1103" s="146" t="s">
        <v>124</v>
      </c>
      <c r="E1103" s="135" t="str">
        <f>VLOOKUP(D1103,Z$4:AB1104,2,FALSE)</f>
        <v>میکسر امیکو</v>
      </c>
      <c r="F1103" s="135" t="str">
        <f>VLOOKUP(D1103,Z$4:AB1104,3,FALSE)</f>
        <v>شرکتی-زراعتی</v>
      </c>
      <c r="G1103" s="4">
        <v>0</v>
      </c>
      <c r="H1103" s="4"/>
      <c r="I1103" s="137"/>
      <c r="J1103" s="137"/>
      <c r="K1103" s="115"/>
    </row>
    <row r="1104" spans="2:11" x14ac:dyDescent="0.25">
      <c r="B1104" s="4">
        <f t="shared" si="19"/>
        <v>1102</v>
      </c>
      <c r="C1104" s="133">
        <v>45456</v>
      </c>
      <c r="D1104" s="146" t="s">
        <v>129</v>
      </c>
      <c r="E1104" s="135" t="str">
        <f>VLOOKUP(D1104,Z$4:AB1105,2,FALSE)</f>
        <v>بلدوزر</v>
      </c>
      <c r="F1104" s="135" t="str">
        <f>VLOOKUP(D1104,Z$4:AB1105,3,FALSE)</f>
        <v>شرکتی-رجب زاده</v>
      </c>
      <c r="G1104" s="4">
        <v>0</v>
      </c>
      <c r="H1104" s="4"/>
      <c r="I1104" s="137"/>
      <c r="J1104" s="137"/>
      <c r="K1104" s="115"/>
    </row>
    <row r="1105" spans="2:11" x14ac:dyDescent="0.25">
      <c r="B1105" s="4">
        <f t="shared" si="19"/>
        <v>1103</v>
      </c>
      <c r="C1105" s="133">
        <v>45456</v>
      </c>
      <c r="D1105" s="146" t="s">
        <v>160</v>
      </c>
      <c r="E1105" s="135" t="str">
        <f>VLOOKUP(D1105,Z$4:AB1106,2,FALSE)</f>
        <v>بیل مکانیکی</v>
      </c>
      <c r="F1105" s="135" t="str">
        <f>VLOOKUP(D1105,Z$4:AB1106,3,FALSE)</f>
        <v>تکبری</v>
      </c>
      <c r="G1105" s="4">
        <v>0</v>
      </c>
      <c r="H1105" s="4"/>
      <c r="I1105" s="137"/>
      <c r="J1105" s="137"/>
      <c r="K1105" s="115"/>
    </row>
    <row r="1106" spans="2:11" x14ac:dyDescent="0.25">
      <c r="B1106" s="4">
        <f t="shared" si="19"/>
        <v>1104</v>
      </c>
      <c r="C1106" s="133">
        <v>45456</v>
      </c>
      <c r="D1106" s="147" t="s">
        <v>146</v>
      </c>
      <c r="E1106" s="135" t="str">
        <f>VLOOKUP(D1106,Z$4:AB1107,2,FALSE)</f>
        <v>بلدوزر D85</v>
      </c>
      <c r="F1106" s="135" t="str">
        <f>VLOOKUP(D1106,Z$4:AB1107,3,FALSE)</f>
        <v>اکبری</v>
      </c>
      <c r="G1106" s="4">
        <v>0</v>
      </c>
      <c r="H1106" s="4"/>
      <c r="I1106" s="137"/>
      <c r="J1106" s="137"/>
      <c r="K1106" s="115"/>
    </row>
    <row r="1107" spans="2:11" x14ac:dyDescent="0.25">
      <c r="B1107" s="4">
        <f t="shared" si="19"/>
        <v>1105</v>
      </c>
      <c r="C1107" s="133">
        <v>45456</v>
      </c>
      <c r="D1107" s="147" t="s">
        <v>148</v>
      </c>
      <c r="E1107" s="135" t="str">
        <f>VLOOKUP(D1107,Z$4:AB1108,2,FALSE)</f>
        <v>بلدوزر D85</v>
      </c>
      <c r="F1107" s="135" t="str">
        <f>VLOOKUP(D1107,Z$4:AB1108,3,FALSE)</f>
        <v>اکبری</v>
      </c>
      <c r="G1107" s="4">
        <v>188</v>
      </c>
      <c r="H1107" s="4"/>
      <c r="I1107" s="137"/>
      <c r="J1107" s="137"/>
      <c r="K1107" s="115"/>
    </row>
    <row r="1108" spans="2:11" x14ac:dyDescent="0.25">
      <c r="B1108" s="4">
        <f t="shared" si="19"/>
        <v>1106</v>
      </c>
      <c r="C1108" s="133">
        <v>45456</v>
      </c>
      <c r="D1108" s="148" t="s">
        <v>149</v>
      </c>
      <c r="E1108" s="135" t="str">
        <f>VLOOKUP(D1108,Z$4:AB1109,2,FALSE)</f>
        <v>بلدوزر کاترپیلار D8</v>
      </c>
      <c r="F1108" s="135" t="str">
        <f>VLOOKUP(D1108,Z$4:AB1109,3,FALSE)</f>
        <v>حسن پور</v>
      </c>
      <c r="G1108" s="4">
        <v>0</v>
      </c>
      <c r="H1108" s="4"/>
      <c r="I1108" s="137"/>
      <c r="J1108" s="137"/>
      <c r="K1108" s="115"/>
    </row>
    <row r="1109" spans="2:11" x14ac:dyDescent="0.25">
      <c r="B1109" s="4">
        <f t="shared" si="19"/>
        <v>1107</v>
      </c>
      <c r="C1109" s="133">
        <v>45456</v>
      </c>
      <c r="D1109" s="146" t="s">
        <v>164</v>
      </c>
      <c r="E1109" s="135" t="str">
        <f>VLOOKUP(D1109,Z$4:AB1110,2,FALSE)</f>
        <v>بیل مکانیکی</v>
      </c>
      <c r="F1109" s="135" t="str">
        <f>VLOOKUP(D1109,Z$4:AB1110,3,FALSE)</f>
        <v>رضاپور</v>
      </c>
      <c r="G1109" s="4">
        <v>0</v>
      </c>
      <c r="H1109" s="4"/>
      <c r="I1109" s="137"/>
      <c r="J1109" s="137"/>
      <c r="K1109" s="115"/>
    </row>
    <row r="1110" spans="2:11" x14ac:dyDescent="0.25">
      <c r="B1110" s="4">
        <f t="shared" si="19"/>
        <v>1108</v>
      </c>
      <c r="C1110" s="133">
        <v>45456</v>
      </c>
      <c r="D1110" s="146" t="s">
        <v>162</v>
      </c>
      <c r="E1110" s="135" t="str">
        <f>VLOOKUP(D1110,Z$4:AB1111,2,FALSE)</f>
        <v>تانکر آب</v>
      </c>
      <c r="F1110" s="135" t="str">
        <f>VLOOKUP(D1110,Z$4:AB1111,3,FALSE)</f>
        <v>رضاپور</v>
      </c>
      <c r="G1110" s="4">
        <v>0</v>
      </c>
      <c r="H1110" s="4"/>
      <c r="I1110" s="137"/>
      <c r="J1110" s="137"/>
      <c r="K1110" s="115"/>
    </row>
    <row r="1111" spans="2:11" x14ac:dyDescent="0.25">
      <c r="B1111" s="4">
        <f t="shared" si="19"/>
        <v>1109</v>
      </c>
      <c r="C1111" s="133">
        <v>45456</v>
      </c>
      <c r="D1111" s="146" t="s">
        <v>151</v>
      </c>
      <c r="E1111" s="135" t="str">
        <f>VLOOKUP(D1111,Z$4:AB1112,2,FALSE)</f>
        <v>لودر ZL50</v>
      </c>
      <c r="F1111" s="135" t="str">
        <f>VLOOKUP(D1111,Z$4:AB1112,3,FALSE)</f>
        <v>میرزایی</v>
      </c>
      <c r="G1111" s="4">
        <v>0</v>
      </c>
      <c r="H1111" s="4"/>
      <c r="I1111" s="137"/>
      <c r="J1111" s="137"/>
      <c r="K1111" s="115"/>
    </row>
    <row r="1112" spans="2:11" x14ac:dyDescent="0.25">
      <c r="B1112" s="4">
        <f t="shared" si="19"/>
        <v>1110</v>
      </c>
      <c r="C1112" s="133">
        <v>45456</v>
      </c>
      <c r="D1112" s="147" t="s">
        <v>152</v>
      </c>
      <c r="E1112" s="135" t="str">
        <f>VLOOKUP(D1112,Z$4:AB1113,2,FALSE)</f>
        <v>کامیون کمپرسی</v>
      </c>
      <c r="F1112" s="135" t="str">
        <f>VLOOKUP(D1112,Z$4:AB1113,3,FALSE)</f>
        <v>میرزایی</v>
      </c>
      <c r="G1112" s="4">
        <v>0</v>
      </c>
      <c r="H1112" s="4"/>
      <c r="I1112" s="137"/>
      <c r="J1112" s="137"/>
      <c r="K1112" s="115"/>
    </row>
    <row r="1113" spans="2:11" x14ac:dyDescent="0.25">
      <c r="B1113" s="4">
        <f t="shared" si="19"/>
        <v>1111</v>
      </c>
      <c r="C1113" s="133">
        <v>45456</v>
      </c>
      <c r="D1113" s="147" t="s">
        <v>154</v>
      </c>
      <c r="E1113" s="135" t="str">
        <f>VLOOKUP(D1113,Z$4:AB1114,2,FALSE)</f>
        <v>کامیون کمپرسی</v>
      </c>
      <c r="F1113" s="135" t="str">
        <f>VLOOKUP(D1113,Z$4:AB1114,3,FALSE)</f>
        <v>میرزایی</v>
      </c>
      <c r="G1113" s="4">
        <v>0</v>
      </c>
      <c r="H1113" s="4"/>
      <c r="I1113" s="137"/>
      <c r="J1113" s="137"/>
      <c r="K1113" s="115"/>
    </row>
    <row r="1114" spans="2:11" x14ac:dyDescent="0.25">
      <c r="B1114" s="4">
        <f t="shared" si="19"/>
        <v>1112</v>
      </c>
      <c r="C1114" s="133">
        <v>45456</v>
      </c>
      <c r="D1114" s="147" t="s">
        <v>155</v>
      </c>
      <c r="E1114" s="135" t="str">
        <f>VLOOKUP(D1114,Z$4:AB1115,2,FALSE)</f>
        <v>کامیون کمپرسی</v>
      </c>
      <c r="F1114" s="135" t="str">
        <f>VLOOKUP(D1114,Z$4:AB1115,3,FALSE)</f>
        <v>میرزایی</v>
      </c>
      <c r="G1114" s="4">
        <v>0</v>
      </c>
      <c r="H1114" s="4"/>
      <c r="I1114" s="137"/>
      <c r="J1114" s="137"/>
      <c r="K1114" s="115"/>
    </row>
    <row r="1115" spans="2:11" x14ac:dyDescent="0.25">
      <c r="B1115" s="4">
        <f t="shared" si="19"/>
        <v>1113</v>
      </c>
      <c r="C1115" s="133">
        <v>45456</v>
      </c>
      <c r="D1115" s="147" t="s">
        <v>139</v>
      </c>
      <c r="E1115" s="135" t="str">
        <f>VLOOKUP(D1115,Z$4:AB1116,2,FALSE)</f>
        <v>بیل مکانیکی</v>
      </c>
      <c r="F1115" s="135" t="str">
        <f>VLOOKUP(D1115,Z$4:AB1116,3,FALSE)</f>
        <v>انصاری</v>
      </c>
      <c r="G1115" s="4">
        <v>176</v>
      </c>
      <c r="H1115" s="4"/>
      <c r="I1115" s="137"/>
      <c r="J1115" s="137"/>
      <c r="K1115" s="115"/>
    </row>
    <row r="1116" spans="2:11" x14ac:dyDescent="0.25">
      <c r="B1116" s="4">
        <f t="shared" si="19"/>
        <v>1114</v>
      </c>
      <c r="C1116" s="133">
        <v>45456</v>
      </c>
      <c r="D1116" s="147" t="s">
        <v>141</v>
      </c>
      <c r="E1116" s="135" t="str">
        <f>VLOOKUP(D1116,Z$4:AB1117,2,FALSE)</f>
        <v>بیل مکانیکی</v>
      </c>
      <c r="F1116" s="135" t="str">
        <f>VLOOKUP(D1116,Z$4:AB1117,3,FALSE)</f>
        <v>انصاری</v>
      </c>
      <c r="G1116" s="4">
        <v>0</v>
      </c>
      <c r="H1116" s="4"/>
      <c r="I1116" s="137"/>
      <c r="J1116" s="137"/>
      <c r="K1116" s="115"/>
    </row>
    <row r="1117" spans="2:11" x14ac:dyDescent="0.25">
      <c r="B1117" s="4">
        <f t="shared" si="19"/>
        <v>1115</v>
      </c>
      <c r="C1117" s="133">
        <v>45456</v>
      </c>
      <c r="D1117" s="147" t="s">
        <v>143</v>
      </c>
      <c r="E1117" s="135" t="str">
        <f>VLOOKUP(D1117,Z$4:AB1118,2,FALSE)</f>
        <v>کامیون کمپرسی</v>
      </c>
      <c r="F1117" s="135" t="str">
        <f>VLOOKUP(D1117,Z$4:AB1118,3,FALSE)</f>
        <v>انصاری</v>
      </c>
      <c r="G1117" s="4">
        <v>0</v>
      </c>
      <c r="H1117" s="4"/>
      <c r="I1117" s="137"/>
      <c r="J1117" s="137"/>
      <c r="K1117" s="115"/>
    </row>
    <row r="1118" spans="2:11" x14ac:dyDescent="0.25">
      <c r="B1118" s="4">
        <f t="shared" si="19"/>
        <v>1116</v>
      </c>
      <c r="C1118" s="133">
        <v>45456</v>
      </c>
      <c r="D1118" s="147" t="s">
        <v>144</v>
      </c>
      <c r="E1118" s="135" t="str">
        <f>VLOOKUP(D1118,Z$4:AB1119,2,FALSE)</f>
        <v>کامیون کمپرسی</v>
      </c>
      <c r="F1118" s="135" t="str">
        <f>VLOOKUP(D1118,Z$4:AB1119,3,FALSE)</f>
        <v>انصاری</v>
      </c>
      <c r="G1118" s="4">
        <v>49</v>
      </c>
      <c r="H1118" s="4"/>
      <c r="I1118" s="137"/>
      <c r="J1118" s="137"/>
      <c r="K1118" s="115"/>
    </row>
    <row r="1119" spans="2:11" x14ac:dyDescent="0.25">
      <c r="B1119" s="4">
        <f t="shared" si="19"/>
        <v>1117</v>
      </c>
      <c r="C1119" s="133">
        <v>45456</v>
      </c>
      <c r="D1119" s="147" t="s">
        <v>145</v>
      </c>
      <c r="E1119" s="135" t="str">
        <f>VLOOKUP(D1119,Z$4:AB1120,2,FALSE)</f>
        <v>کامیون کمپرسی</v>
      </c>
      <c r="F1119" s="135" t="str">
        <f>VLOOKUP(D1119,Z$4:AB1120,3,FALSE)</f>
        <v>انصاری</v>
      </c>
      <c r="G1119" s="4">
        <v>150</v>
      </c>
      <c r="H1119" s="4"/>
      <c r="I1119" s="137"/>
      <c r="J1119" s="137"/>
      <c r="K1119" s="115"/>
    </row>
    <row r="1120" spans="2:11" x14ac:dyDescent="0.25">
      <c r="B1120" s="4">
        <f t="shared" si="19"/>
        <v>1118</v>
      </c>
      <c r="C1120" s="133">
        <v>45456</v>
      </c>
      <c r="D1120" s="147" t="s">
        <v>138</v>
      </c>
      <c r="E1120" s="135" t="str">
        <f>VLOOKUP(D1120,Z$4:AB1121,2,FALSE)</f>
        <v>بلدوزر</v>
      </c>
      <c r="F1120" s="135" t="str">
        <f>VLOOKUP(D1120,Z$4:AB1121,3,FALSE)</f>
        <v>انصاری</v>
      </c>
      <c r="G1120" s="4">
        <v>313</v>
      </c>
      <c r="H1120" s="4"/>
      <c r="I1120" s="137"/>
      <c r="J1120" s="137"/>
      <c r="K1120" s="115"/>
    </row>
    <row r="1121" spans="2:11" x14ac:dyDescent="0.25">
      <c r="B1121" s="4">
        <f t="shared" si="19"/>
        <v>1119</v>
      </c>
      <c r="C1121" s="133">
        <v>45456</v>
      </c>
      <c r="D1121" s="146" t="s">
        <v>157</v>
      </c>
      <c r="E1121" s="135" t="str">
        <f>VLOOKUP(D1121,Z$4:AB1122,2,FALSE)</f>
        <v>لودر</v>
      </c>
      <c r="F1121" s="135" t="str">
        <f>VLOOKUP(D1121,Z$4:AB1122,3,FALSE)</f>
        <v>صداقت</v>
      </c>
      <c r="G1121" s="4">
        <v>99</v>
      </c>
      <c r="H1121" s="4"/>
      <c r="I1121" s="137"/>
      <c r="J1121" s="137"/>
      <c r="K1121" s="115"/>
    </row>
    <row r="1122" spans="2:11" x14ac:dyDescent="0.25">
      <c r="B1122" s="4">
        <f t="shared" si="19"/>
        <v>1120</v>
      </c>
      <c r="C1122" s="133">
        <v>45456</v>
      </c>
      <c r="D1122" s="146" t="s">
        <v>158</v>
      </c>
      <c r="E1122" s="135" t="str">
        <f>VLOOKUP(D1122,Z$4:AB1123,2,FALSE)</f>
        <v>کامیون کمپرسی</v>
      </c>
      <c r="F1122" s="135" t="str">
        <f>VLOOKUP(D1122,Z$4:AB1123,3,FALSE)</f>
        <v>صداقت</v>
      </c>
      <c r="G1122" s="4">
        <v>53</v>
      </c>
      <c r="H1122" s="4"/>
      <c r="I1122" s="137"/>
      <c r="J1122" s="137"/>
      <c r="K1122" s="115"/>
    </row>
    <row r="1123" spans="2:11" x14ac:dyDescent="0.25">
      <c r="B1123" s="4">
        <f t="shared" si="19"/>
        <v>1121</v>
      </c>
      <c r="C1123" s="133">
        <v>45456</v>
      </c>
      <c r="D1123" s="146" t="s">
        <v>159</v>
      </c>
      <c r="E1123" s="135" t="str">
        <f>VLOOKUP(D1123,Z$4:AB1124,2,FALSE)</f>
        <v>کامیون کمپرسی</v>
      </c>
      <c r="F1123" s="135" t="str">
        <f>VLOOKUP(D1123,Z$4:AB1124,3,FALSE)</f>
        <v>صداقت</v>
      </c>
      <c r="G1123" s="4">
        <v>101</v>
      </c>
      <c r="H1123" s="4"/>
      <c r="I1123" s="137"/>
      <c r="J1123" s="137"/>
      <c r="K1123" s="115"/>
    </row>
    <row r="1124" spans="2:11" x14ac:dyDescent="0.25">
      <c r="B1124" s="4">
        <f t="shared" si="19"/>
        <v>1122</v>
      </c>
      <c r="C1124" s="133">
        <v>45456</v>
      </c>
      <c r="D1124" s="148" t="s">
        <v>166</v>
      </c>
      <c r="E1124" s="135" t="str">
        <f>VLOOKUP(D1124,Z$4:AB1125,2,FALSE)</f>
        <v>گریدر 14G</v>
      </c>
      <c r="F1124" s="135" t="str">
        <f>VLOOKUP(D1124,Z$4:AB1125,3,FALSE)</f>
        <v>محمد پور</v>
      </c>
      <c r="G1124" s="4">
        <v>0</v>
      </c>
      <c r="H1124" s="4"/>
      <c r="I1124" s="137"/>
      <c r="J1124" s="137"/>
      <c r="K1124" s="115"/>
    </row>
    <row r="1125" spans="2:11" x14ac:dyDescent="0.25">
      <c r="B1125" s="4">
        <f t="shared" si="19"/>
        <v>1123</v>
      </c>
      <c r="C1125" s="133">
        <v>45456</v>
      </c>
      <c r="D1125" s="148" t="s">
        <v>170</v>
      </c>
      <c r="E1125" s="135" t="str">
        <f>VLOOKUP(D1125,Z$4:AB1126,2,FALSE)</f>
        <v>غلطک کششی</v>
      </c>
      <c r="F1125" s="135" t="str">
        <f>VLOOKUP(D1125,Z$4:AB1126,3,FALSE)</f>
        <v>محمد پور</v>
      </c>
      <c r="G1125" s="4">
        <v>0</v>
      </c>
      <c r="H1125" s="4"/>
      <c r="I1125" s="137"/>
      <c r="J1125" s="137"/>
      <c r="K1125" s="115"/>
    </row>
    <row r="1126" spans="2:11" x14ac:dyDescent="0.25">
      <c r="B1126" s="4">
        <f t="shared" si="19"/>
        <v>1124</v>
      </c>
      <c r="C1126" s="133">
        <v>45456</v>
      </c>
      <c r="D1126" s="148" t="s">
        <v>173</v>
      </c>
      <c r="E1126" s="135" t="str">
        <f>VLOOKUP(D1126,Z$4:AB1127,2,FALSE)</f>
        <v>غلطک کششی</v>
      </c>
      <c r="F1126" s="135" t="str">
        <f>VLOOKUP(D1126,Z$4:AB1127,3,FALSE)</f>
        <v>محمد پور</v>
      </c>
      <c r="G1126" s="4">
        <v>0</v>
      </c>
      <c r="H1126" s="4"/>
      <c r="I1126" s="137"/>
      <c r="J1126" s="137"/>
      <c r="K1126" s="115"/>
    </row>
    <row r="1127" spans="2:11" x14ac:dyDescent="0.25">
      <c r="B1127" s="4">
        <f t="shared" si="19"/>
        <v>1125</v>
      </c>
      <c r="C1127" s="133">
        <v>45456</v>
      </c>
      <c r="D1127" s="148" t="s">
        <v>174</v>
      </c>
      <c r="E1127" s="135" t="str">
        <f>VLOOKUP(D1127,Z$4:AB1128,2,FALSE)</f>
        <v>لودر</v>
      </c>
      <c r="F1127" s="135" t="str">
        <f>VLOOKUP(D1127,Z$4:AB1128,3,FALSE)</f>
        <v>محمد پور</v>
      </c>
      <c r="G1127" s="4">
        <v>0</v>
      </c>
      <c r="H1127" s="4"/>
      <c r="I1127" s="137"/>
      <c r="J1127" s="137"/>
      <c r="K1127" s="115"/>
    </row>
    <row r="1128" spans="2:11" x14ac:dyDescent="0.25">
      <c r="B1128" s="4">
        <f t="shared" si="19"/>
        <v>1126</v>
      </c>
      <c r="C1128" s="133">
        <v>45456</v>
      </c>
      <c r="D1128" s="148" t="s">
        <v>175</v>
      </c>
      <c r="E1128" s="135" t="str">
        <f>VLOOKUP(D1128,Z$4:AB1129,2,FALSE)</f>
        <v>تانکر آب</v>
      </c>
      <c r="F1128" s="135" t="str">
        <f>VLOOKUP(D1128,Z$4:AB1129,3,FALSE)</f>
        <v>محمد پور</v>
      </c>
      <c r="G1128" s="4">
        <v>0</v>
      </c>
      <c r="H1128" s="4"/>
      <c r="I1128" s="137"/>
      <c r="J1128" s="137"/>
      <c r="K1128" s="115"/>
    </row>
    <row r="1129" spans="2:11" x14ac:dyDescent="0.25">
      <c r="B1129" s="4">
        <f t="shared" si="19"/>
        <v>1127</v>
      </c>
      <c r="C1129" s="133">
        <v>45456</v>
      </c>
      <c r="D1129" s="148" t="s">
        <v>176</v>
      </c>
      <c r="E1129" s="135" t="str">
        <f>VLOOKUP(D1129,Z$4:AB1130,2,FALSE)</f>
        <v>غلطک پاچه بزی</v>
      </c>
      <c r="F1129" s="135" t="str">
        <f>VLOOKUP(D1129,Z$4:AB1130,3,FALSE)</f>
        <v>محمد پور</v>
      </c>
      <c r="G1129" s="4">
        <v>0</v>
      </c>
      <c r="H1129" s="4"/>
      <c r="I1129" s="137"/>
      <c r="J1129" s="137"/>
      <c r="K1129" s="115"/>
    </row>
    <row r="1130" spans="2:11" x14ac:dyDescent="0.25">
      <c r="B1130" s="4">
        <f t="shared" si="19"/>
        <v>1128</v>
      </c>
      <c r="C1130" s="133">
        <v>45456</v>
      </c>
      <c r="D1130" s="148" t="s">
        <v>178</v>
      </c>
      <c r="E1130" s="135" t="str">
        <f>VLOOKUP(D1130,Z$4:AB1131,2,FALSE)</f>
        <v>بلدوزر</v>
      </c>
      <c r="F1130" s="135" t="str">
        <f>VLOOKUP(D1130,Z$4:AB1131,3,FALSE)</f>
        <v>محمد پور</v>
      </c>
      <c r="G1130" s="4">
        <v>0</v>
      </c>
      <c r="H1130" s="4"/>
      <c r="I1130" s="137"/>
      <c r="J1130" s="137"/>
      <c r="K1130" s="115"/>
    </row>
    <row r="1131" spans="2:11" x14ac:dyDescent="0.25">
      <c r="B1131" s="4">
        <f t="shared" si="19"/>
        <v>1129</v>
      </c>
      <c r="C1131" s="133">
        <v>45456</v>
      </c>
      <c r="D1131" s="148" t="s">
        <v>179</v>
      </c>
      <c r="E1131" s="135" t="str">
        <f>VLOOKUP(D1131,Z$4:AB1132,2,FALSE)</f>
        <v>کمپرسی جفت</v>
      </c>
      <c r="F1131" s="135" t="str">
        <f>VLOOKUP(D1131,Z$4:AB1132,3,FALSE)</f>
        <v>محمد پور</v>
      </c>
      <c r="G1131" s="4">
        <v>0</v>
      </c>
      <c r="H1131" s="4"/>
      <c r="I1131" s="137"/>
      <c r="J1131" s="137"/>
      <c r="K1131" s="115"/>
    </row>
    <row r="1132" spans="2:11" x14ac:dyDescent="0.25">
      <c r="B1132" s="4">
        <f t="shared" si="19"/>
        <v>1130</v>
      </c>
      <c r="C1132" s="133">
        <v>45456</v>
      </c>
      <c r="D1132" s="148" t="s">
        <v>181</v>
      </c>
      <c r="E1132" s="135" t="str">
        <f>VLOOKUP(D1132,Z$4:AB1133,2,FALSE)</f>
        <v>تانکر آب</v>
      </c>
      <c r="F1132" s="135" t="str">
        <f>VLOOKUP(D1132,Z$4:AB1133,3,FALSE)</f>
        <v>گلپایگانی</v>
      </c>
      <c r="G1132" s="4">
        <v>0</v>
      </c>
      <c r="H1132" s="4"/>
      <c r="I1132" s="137"/>
      <c r="J1132" s="137"/>
      <c r="K1132" s="115"/>
    </row>
    <row r="1133" spans="2:11" x14ac:dyDescent="0.25">
      <c r="B1133" s="4">
        <f t="shared" si="19"/>
        <v>1131</v>
      </c>
      <c r="C1133" s="133">
        <v>45458</v>
      </c>
      <c r="D1133" s="146" t="s">
        <v>90</v>
      </c>
      <c r="E1133" s="135" t="str">
        <f>VLOOKUP(D1133,Z$4:AB1134,2,FALSE)</f>
        <v>گریدر  ۱۶g</v>
      </c>
      <c r="F1133" s="135" t="str">
        <f>VLOOKUP(D1133,Z$4:AB1134,3,FALSE)</f>
        <v>شرکتی-یگانه</v>
      </c>
      <c r="G1133" s="4">
        <v>166</v>
      </c>
      <c r="H1133" s="4"/>
      <c r="I1133" s="137"/>
      <c r="J1133" s="137"/>
      <c r="K1133" s="115"/>
    </row>
    <row r="1134" spans="2:11" x14ac:dyDescent="0.25">
      <c r="B1134" s="4">
        <f t="shared" si="19"/>
        <v>1132</v>
      </c>
      <c r="C1134" s="133">
        <v>45458</v>
      </c>
      <c r="D1134" s="146" t="s">
        <v>93</v>
      </c>
      <c r="E1134" s="135" t="str">
        <f>VLOOKUP(D1134,Z$4:AB1135,2,FALSE)</f>
        <v>کامیون کمپرسی</v>
      </c>
      <c r="F1134" s="135" t="str">
        <f>VLOOKUP(D1134,Z$4:AB1135,3,FALSE)</f>
        <v>شرکتی-یحیی زاده</v>
      </c>
      <c r="G1134" s="4">
        <v>0</v>
      </c>
      <c r="H1134" s="4"/>
      <c r="I1134" s="137"/>
      <c r="J1134" s="137"/>
      <c r="K1134" s="115"/>
    </row>
    <row r="1135" spans="2:11" x14ac:dyDescent="0.25">
      <c r="B1135" s="4">
        <f t="shared" si="19"/>
        <v>1133</v>
      </c>
      <c r="C1135" s="133">
        <v>45458</v>
      </c>
      <c r="D1135" s="146" t="s">
        <v>96</v>
      </c>
      <c r="E1135" s="135" t="str">
        <f>VLOOKUP(D1135,Z$4:AB1136,2,FALSE)</f>
        <v>کامیون کمپرسی</v>
      </c>
      <c r="F1135" s="135" t="str">
        <f>VLOOKUP(D1135,Z$4:AB1136,3,FALSE)</f>
        <v>شرکتی-نوروز غلامی</v>
      </c>
      <c r="G1135" s="4">
        <v>0</v>
      </c>
      <c r="H1135" s="4"/>
      <c r="I1135" s="137"/>
      <c r="J1135" s="137"/>
      <c r="K1135" s="115"/>
    </row>
    <row r="1136" spans="2:11" x14ac:dyDescent="0.25">
      <c r="B1136" s="4">
        <f t="shared" si="19"/>
        <v>1134</v>
      </c>
      <c r="C1136" s="133">
        <v>45458</v>
      </c>
      <c r="D1136" s="146" t="s">
        <v>119</v>
      </c>
      <c r="E1136" s="135" t="str">
        <f>VLOOKUP(D1136,Z$4:AB1137,2,FALSE)</f>
        <v>کامیون کمپرسی</v>
      </c>
      <c r="F1136" s="135" t="str">
        <f>VLOOKUP(D1136,Z$4:AB1137,3,FALSE)</f>
        <v>شرکتی-علیرضا اقلیمی</v>
      </c>
      <c r="G1136" s="4">
        <v>0</v>
      </c>
      <c r="H1136" s="4"/>
      <c r="I1136" s="137"/>
      <c r="J1136" s="137"/>
      <c r="K1136" s="115"/>
    </row>
    <row r="1137" spans="2:11" x14ac:dyDescent="0.25">
      <c r="B1137" s="4">
        <f t="shared" si="19"/>
        <v>1135</v>
      </c>
      <c r="C1137" s="133">
        <v>45458</v>
      </c>
      <c r="D1137" s="146" t="s">
        <v>132</v>
      </c>
      <c r="E1137" s="135" t="str">
        <f>VLOOKUP(D1137,Z$4:AB1138,2,FALSE)</f>
        <v>تانکر ابپاش بنز</v>
      </c>
      <c r="F1137" s="135" t="str">
        <f>VLOOKUP(D1137,Z$4:AB1138,3,FALSE)</f>
        <v>شرکتی-بارانی</v>
      </c>
      <c r="G1137" s="4">
        <v>0</v>
      </c>
      <c r="H1137" s="4"/>
      <c r="I1137" s="137"/>
      <c r="J1137" s="137"/>
      <c r="K1137" s="115"/>
    </row>
    <row r="1138" spans="2:11" x14ac:dyDescent="0.25">
      <c r="B1138" s="4">
        <f t="shared" si="19"/>
        <v>1136</v>
      </c>
      <c r="C1138" s="133">
        <v>45458</v>
      </c>
      <c r="D1138" s="146" t="s">
        <v>98</v>
      </c>
      <c r="E1138" s="135" t="str">
        <f>VLOOKUP(D1138,Z$4:AB1139,2,FALSE)</f>
        <v>تانکر ابپاش بنز</v>
      </c>
      <c r="F1138" s="135" t="str">
        <f>VLOOKUP(D1138,Z$4:AB1139,3,FALSE)</f>
        <v>شرکتی-میامی</v>
      </c>
      <c r="G1138" s="4">
        <v>80</v>
      </c>
      <c r="H1138" s="4"/>
      <c r="I1138" s="137"/>
      <c r="J1138" s="137"/>
      <c r="K1138" s="115"/>
    </row>
    <row r="1139" spans="2:11" x14ac:dyDescent="0.25">
      <c r="B1139" s="4">
        <f t="shared" si="19"/>
        <v>1137</v>
      </c>
      <c r="C1139" s="133">
        <v>45458</v>
      </c>
      <c r="D1139" s="146" t="s">
        <v>116</v>
      </c>
      <c r="E1139" s="135" t="str">
        <f>VLOOKUP(D1139,Z$4:AB1140,2,FALSE)</f>
        <v>تانکر سوخت بنز</v>
      </c>
      <c r="F1139" s="135" t="str">
        <f>VLOOKUP(D1139,Z$4:AB1140,3,FALSE)</f>
        <v>شرکتی-برات زاده- از تاریخ 1 تیرماه</v>
      </c>
      <c r="G1139" s="4">
        <v>0</v>
      </c>
      <c r="H1139" s="4"/>
      <c r="I1139" s="137">
        <v>108507</v>
      </c>
      <c r="J1139" s="137">
        <v>112123</v>
      </c>
      <c r="K1139" s="115">
        <f>J1139-I1139</f>
        <v>3616</v>
      </c>
    </row>
    <row r="1140" spans="2:11" x14ac:dyDescent="0.25">
      <c r="B1140" s="4">
        <f t="shared" si="19"/>
        <v>1138</v>
      </c>
      <c r="C1140" s="133">
        <v>45458</v>
      </c>
      <c r="D1140" s="146" t="s">
        <v>121</v>
      </c>
      <c r="E1140" s="135" t="str">
        <f>VLOOKUP(D1140,Z$4:AB1141,2,FALSE)</f>
        <v>غلطک</v>
      </c>
      <c r="F1140" s="135" t="str">
        <f>VLOOKUP(D1140,Z$4:AB1141,3,FALSE)</f>
        <v>شرکتی-جمالی</v>
      </c>
      <c r="G1140" s="4">
        <v>0</v>
      </c>
      <c r="H1140" s="4"/>
      <c r="I1140" s="137"/>
      <c r="J1140" s="137"/>
      <c r="K1140" s="115"/>
    </row>
    <row r="1141" spans="2:11" x14ac:dyDescent="0.25">
      <c r="B1141" s="4">
        <f t="shared" si="19"/>
        <v>1139</v>
      </c>
      <c r="C1141" s="133">
        <v>45458</v>
      </c>
      <c r="D1141" s="146" t="s">
        <v>109</v>
      </c>
      <c r="E1141" s="135" t="str">
        <f>VLOOKUP(D1141,Z$4:AB1142,2,FALSE)</f>
        <v>غلطک</v>
      </c>
      <c r="F1141" s="135" t="str">
        <f>VLOOKUP(D1141,Z$4:AB1142,3,FALSE)</f>
        <v>شرکتی-دیانتی</v>
      </c>
      <c r="G1141" s="4">
        <v>0</v>
      </c>
      <c r="H1141" s="4"/>
      <c r="I1141" s="137"/>
      <c r="J1141" s="137"/>
      <c r="K1141" s="115"/>
    </row>
    <row r="1142" spans="2:11" x14ac:dyDescent="0.25">
      <c r="B1142" s="4">
        <f t="shared" si="19"/>
        <v>1140</v>
      </c>
      <c r="C1142" s="133">
        <v>45458</v>
      </c>
      <c r="D1142" s="146" t="s">
        <v>112</v>
      </c>
      <c r="E1142" s="135" t="str">
        <f>VLOOKUP(D1142,Z$4:AB1143,2,FALSE)</f>
        <v>غلطک</v>
      </c>
      <c r="F1142" s="135" t="str">
        <f>VLOOKUP(D1142,Z$4:AB1143,3,FALSE)</f>
        <v>شرکتی-شیری</v>
      </c>
      <c r="G1142" s="4">
        <v>0</v>
      </c>
      <c r="H1142" s="4"/>
      <c r="I1142" s="137"/>
      <c r="J1142" s="137"/>
      <c r="K1142" s="115"/>
    </row>
    <row r="1143" spans="2:11" x14ac:dyDescent="0.25">
      <c r="B1143" s="4">
        <f t="shared" si="19"/>
        <v>1141</v>
      </c>
      <c r="C1143" s="133">
        <v>45458</v>
      </c>
      <c r="D1143" s="146" t="s">
        <v>122</v>
      </c>
      <c r="E1143" s="135" t="str">
        <f>VLOOKUP(D1143,Z$4:AB1144,2,FALSE)</f>
        <v>میکسراتکو</v>
      </c>
      <c r="F1143" s="135" t="str">
        <f>VLOOKUP(D1143,Z$4:AB1144,3,FALSE)</f>
        <v>شرکتی-شاکری</v>
      </c>
      <c r="G1143" s="4">
        <v>0</v>
      </c>
      <c r="H1143" s="4"/>
      <c r="I1143" s="137"/>
      <c r="J1143" s="137"/>
      <c r="K1143" s="115"/>
    </row>
    <row r="1144" spans="2:11" x14ac:dyDescent="0.25">
      <c r="B1144" s="4">
        <f t="shared" si="19"/>
        <v>1142</v>
      </c>
      <c r="C1144" s="133">
        <v>45458</v>
      </c>
      <c r="D1144" s="146" t="s">
        <v>124</v>
      </c>
      <c r="E1144" s="135" t="str">
        <f>VLOOKUP(D1144,Z$4:AB1145,2,FALSE)</f>
        <v>میکسر امیکو</v>
      </c>
      <c r="F1144" s="135" t="str">
        <f>VLOOKUP(D1144,Z$4:AB1145,3,FALSE)</f>
        <v>شرکتی-زراعتی</v>
      </c>
      <c r="G1144" s="4">
        <v>0</v>
      </c>
      <c r="H1144" s="4"/>
      <c r="I1144" s="137"/>
      <c r="J1144" s="137"/>
      <c r="K1144" s="115"/>
    </row>
    <row r="1145" spans="2:11" x14ac:dyDescent="0.25">
      <c r="B1145" s="4">
        <f t="shared" si="19"/>
        <v>1143</v>
      </c>
      <c r="C1145" s="133">
        <v>45458</v>
      </c>
      <c r="D1145" s="146" t="s">
        <v>129</v>
      </c>
      <c r="E1145" s="135" t="str">
        <f>VLOOKUP(D1145,Z$4:AB1146,2,FALSE)</f>
        <v>بلدوزر</v>
      </c>
      <c r="F1145" s="135" t="str">
        <f>VLOOKUP(D1145,Z$4:AB1146,3,FALSE)</f>
        <v>شرکتی-رجب زاده</v>
      </c>
      <c r="G1145" s="4">
        <v>299</v>
      </c>
      <c r="H1145" s="4"/>
      <c r="I1145" s="137"/>
      <c r="J1145" s="137"/>
      <c r="K1145" s="115"/>
    </row>
    <row r="1146" spans="2:11" x14ac:dyDescent="0.25">
      <c r="B1146" s="4">
        <f t="shared" si="19"/>
        <v>1144</v>
      </c>
      <c r="C1146" s="133">
        <v>45458</v>
      </c>
      <c r="D1146" s="146" t="s">
        <v>160</v>
      </c>
      <c r="E1146" s="135" t="str">
        <f>VLOOKUP(D1146,Z$4:AB1147,2,FALSE)</f>
        <v>بیل مکانیکی</v>
      </c>
      <c r="F1146" s="135" t="str">
        <f>VLOOKUP(D1146,Z$4:AB1147,3,FALSE)</f>
        <v>تکبری</v>
      </c>
      <c r="G1146" s="4">
        <v>133</v>
      </c>
      <c r="H1146" s="4"/>
      <c r="I1146" s="137"/>
      <c r="J1146" s="137"/>
      <c r="K1146" s="115"/>
    </row>
    <row r="1147" spans="2:11" x14ac:dyDescent="0.25">
      <c r="B1147" s="4">
        <f t="shared" si="19"/>
        <v>1145</v>
      </c>
      <c r="C1147" s="133">
        <v>45458</v>
      </c>
      <c r="D1147" s="147" t="s">
        <v>146</v>
      </c>
      <c r="E1147" s="135" t="str">
        <f>VLOOKUP(D1147,Z$4:AB1148,2,FALSE)</f>
        <v>بلدوزر D85</v>
      </c>
      <c r="F1147" s="135" t="str">
        <f>VLOOKUP(D1147,Z$4:AB1148,3,FALSE)</f>
        <v>اکبری</v>
      </c>
      <c r="G1147" s="4">
        <v>174</v>
      </c>
      <c r="H1147" s="4"/>
      <c r="I1147" s="137"/>
      <c r="J1147" s="137"/>
      <c r="K1147" s="115"/>
    </row>
    <row r="1148" spans="2:11" x14ac:dyDescent="0.25">
      <c r="B1148" s="4">
        <f t="shared" si="19"/>
        <v>1146</v>
      </c>
      <c r="C1148" s="133">
        <v>45458</v>
      </c>
      <c r="D1148" s="147" t="s">
        <v>148</v>
      </c>
      <c r="E1148" s="135" t="str">
        <f>VLOOKUP(D1148,Z$4:AB1149,2,FALSE)</f>
        <v>بلدوزر D85</v>
      </c>
      <c r="F1148" s="135" t="str">
        <f>VLOOKUP(D1148,Z$4:AB1149,3,FALSE)</f>
        <v>اکبری</v>
      </c>
      <c r="G1148" s="4">
        <v>0</v>
      </c>
      <c r="H1148" s="4"/>
      <c r="I1148" s="137"/>
      <c r="J1148" s="137"/>
      <c r="K1148" s="115"/>
    </row>
    <row r="1149" spans="2:11" x14ac:dyDescent="0.25">
      <c r="B1149" s="4">
        <f t="shared" si="19"/>
        <v>1147</v>
      </c>
      <c r="C1149" s="133">
        <v>45458</v>
      </c>
      <c r="D1149" s="148" t="s">
        <v>149</v>
      </c>
      <c r="E1149" s="135" t="str">
        <f>VLOOKUP(D1149,Z$4:AB1150,2,FALSE)</f>
        <v>بلدوزر کاترپیلار D8</v>
      </c>
      <c r="F1149" s="135" t="str">
        <f>VLOOKUP(D1149,Z$4:AB1150,3,FALSE)</f>
        <v>حسن پور</v>
      </c>
      <c r="G1149" s="4">
        <v>385</v>
      </c>
      <c r="H1149" s="4"/>
      <c r="I1149" s="137"/>
      <c r="J1149" s="137"/>
      <c r="K1149" s="115"/>
    </row>
    <row r="1150" spans="2:11" x14ac:dyDescent="0.25">
      <c r="B1150" s="4">
        <f t="shared" si="19"/>
        <v>1148</v>
      </c>
      <c r="C1150" s="133">
        <v>45458</v>
      </c>
      <c r="D1150" s="146" t="s">
        <v>164</v>
      </c>
      <c r="E1150" s="135" t="str">
        <f>VLOOKUP(D1150,Z$4:AB1151,2,FALSE)</f>
        <v>بیل مکانیکی</v>
      </c>
      <c r="F1150" s="135" t="str">
        <f>VLOOKUP(D1150,Z$4:AB1151,3,FALSE)</f>
        <v>رضاپور</v>
      </c>
      <c r="G1150" s="4">
        <v>173</v>
      </c>
      <c r="H1150" s="4"/>
      <c r="I1150" s="137"/>
      <c r="J1150" s="137"/>
      <c r="K1150" s="115"/>
    </row>
    <row r="1151" spans="2:11" x14ac:dyDescent="0.25">
      <c r="B1151" s="4">
        <f t="shared" si="19"/>
        <v>1149</v>
      </c>
      <c r="C1151" s="133">
        <v>45458</v>
      </c>
      <c r="D1151" s="146" t="s">
        <v>162</v>
      </c>
      <c r="E1151" s="135" t="str">
        <f>VLOOKUP(D1151,Z$4:AB1152,2,FALSE)</f>
        <v>تانکر آب</v>
      </c>
      <c r="F1151" s="135" t="str">
        <f>VLOOKUP(D1151,Z$4:AB1152,3,FALSE)</f>
        <v>رضاپور</v>
      </c>
      <c r="G1151" s="4">
        <v>0</v>
      </c>
      <c r="H1151" s="4"/>
      <c r="I1151" s="137"/>
      <c r="J1151" s="137"/>
      <c r="K1151" s="115"/>
    </row>
    <row r="1152" spans="2:11" x14ac:dyDescent="0.25">
      <c r="B1152" s="4">
        <f t="shared" si="19"/>
        <v>1150</v>
      </c>
      <c r="C1152" s="133">
        <v>45458</v>
      </c>
      <c r="D1152" s="146" t="s">
        <v>151</v>
      </c>
      <c r="E1152" s="135" t="str">
        <f>VLOOKUP(D1152,Z$4:AB1153,2,FALSE)</f>
        <v>لودر ZL50</v>
      </c>
      <c r="F1152" s="135" t="str">
        <f>VLOOKUP(D1152,Z$4:AB1153,3,FALSE)</f>
        <v>میرزایی</v>
      </c>
      <c r="G1152" s="4">
        <v>114</v>
      </c>
      <c r="H1152" s="4"/>
      <c r="I1152" s="137"/>
      <c r="J1152" s="137"/>
      <c r="K1152" s="115"/>
    </row>
    <row r="1153" spans="2:11" x14ac:dyDescent="0.25">
      <c r="B1153" s="4">
        <f t="shared" si="19"/>
        <v>1151</v>
      </c>
      <c r="C1153" s="133">
        <v>45458</v>
      </c>
      <c r="D1153" s="147" t="s">
        <v>152</v>
      </c>
      <c r="E1153" s="135" t="str">
        <f>VLOOKUP(D1153,Z$4:AB1154,2,FALSE)</f>
        <v>کامیون کمپرسی</v>
      </c>
      <c r="F1153" s="135" t="str">
        <f>VLOOKUP(D1153,Z$4:AB1154,3,FALSE)</f>
        <v>میرزایی</v>
      </c>
      <c r="G1153" s="4">
        <v>122</v>
      </c>
      <c r="H1153" s="4"/>
      <c r="I1153" s="137"/>
      <c r="J1153" s="137"/>
      <c r="K1153" s="115"/>
    </row>
    <row r="1154" spans="2:11" x14ac:dyDescent="0.25">
      <c r="B1154" s="4">
        <f t="shared" si="19"/>
        <v>1152</v>
      </c>
      <c r="C1154" s="133">
        <v>45458</v>
      </c>
      <c r="D1154" s="147" t="s">
        <v>154</v>
      </c>
      <c r="E1154" s="135" t="str">
        <f>VLOOKUP(D1154,Z$4:AB1155,2,FALSE)</f>
        <v>کامیون کمپرسی</v>
      </c>
      <c r="F1154" s="135" t="str">
        <f>VLOOKUP(D1154,Z$4:AB1155,3,FALSE)</f>
        <v>میرزایی</v>
      </c>
      <c r="G1154" s="4">
        <v>0</v>
      </c>
      <c r="H1154" s="4"/>
      <c r="I1154" s="137"/>
      <c r="J1154" s="137"/>
      <c r="K1154" s="115"/>
    </row>
    <row r="1155" spans="2:11" x14ac:dyDescent="0.25">
      <c r="B1155" s="4">
        <f t="shared" ref="B1155:B1220" si="20">ROW()-2</f>
        <v>1153</v>
      </c>
      <c r="C1155" s="133">
        <v>45458</v>
      </c>
      <c r="D1155" s="147" t="s">
        <v>155</v>
      </c>
      <c r="E1155" s="135" t="str">
        <f>VLOOKUP(D1155,Z$4:AB1156,2,FALSE)</f>
        <v>کامیون کمپرسی</v>
      </c>
      <c r="F1155" s="135" t="str">
        <f>VLOOKUP(D1155,Z$4:AB1156,3,FALSE)</f>
        <v>میرزایی</v>
      </c>
      <c r="G1155" s="4">
        <v>117</v>
      </c>
      <c r="H1155" s="4"/>
      <c r="I1155" s="137"/>
      <c r="J1155" s="137"/>
      <c r="K1155" s="115"/>
    </row>
    <row r="1156" spans="2:11" x14ac:dyDescent="0.25">
      <c r="B1156" s="4">
        <f t="shared" si="20"/>
        <v>1154</v>
      </c>
      <c r="C1156" s="133">
        <v>45458</v>
      </c>
      <c r="D1156" s="147" t="s">
        <v>139</v>
      </c>
      <c r="E1156" s="135" t="str">
        <f>VLOOKUP(D1156,Z$4:AB1157,2,FALSE)</f>
        <v>بیل مکانیکی</v>
      </c>
      <c r="F1156" s="135" t="str">
        <f>VLOOKUP(D1156,Z$4:AB1157,3,FALSE)</f>
        <v>انصاری</v>
      </c>
      <c r="G1156" s="4">
        <v>262</v>
      </c>
      <c r="H1156" s="4"/>
      <c r="I1156" s="137"/>
      <c r="J1156" s="137"/>
      <c r="K1156" s="115"/>
    </row>
    <row r="1157" spans="2:11" x14ac:dyDescent="0.25">
      <c r="B1157" s="4">
        <f t="shared" si="20"/>
        <v>1155</v>
      </c>
      <c r="C1157" s="133">
        <v>45458</v>
      </c>
      <c r="D1157" s="147" t="s">
        <v>141</v>
      </c>
      <c r="E1157" s="135" t="str">
        <f>VLOOKUP(D1157,Z$4:AB1158,2,FALSE)</f>
        <v>بیل مکانیکی</v>
      </c>
      <c r="F1157" s="135" t="str">
        <f>VLOOKUP(D1157,Z$4:AB1158,3,FALSE)</f>
        <v>انصاری</v>
      </c>
      <c r="G1157" s="4">
        <v>0</v>
      </c>
      <c r="H1157" s="4"/>
      <c r="I1157" s="137"/>
      <c r="J1157" s="137"/>
      <c r="K1157" s="115"/>
    </row>
    <row r="1158" spans="2:11" x14ac:dyDescent="0.25">
      <c r="B1158" s="4">
        <f t="shared" si="20"/>
        <v>1156</v>
      </c>
      <c r="C1158" s="133">
        <v>45458</v>
      </c>
      <c r="D1158" s="147" t="s">
        <v>143</v>
      </c>
      <c r="E1158" s="135" t="str">
        <f>VLOOKUP(D1158,Z$4:AB1159,2,FALSE)</f>
        <v>کامیون کمپرسی</v>
      </c>
      <c r="F1158" s="135" t="str">
        <f>VLOOKUP(D1158,Z$4:AB1159,3,FALSE)</f>
        <v>انصاری</v>
      </c>
      <c r="G1158" s="4">
        <v>185</v>
      </c>
      <c r="H1158" s="4"/>
      <c r="I1158" s="137"/>
      <c r="J1158" s="137"/>
      <c r="K1158" s="115"/>
    </row>
    <row r="1159" spans="2:11" x14ac:dyDescent="0.25">
      <c r="B1159" s="4">
        <f t="shared" si="20"/>
        <v>1157</v>
      </c>
      <c r="C1159" s="133">
        <v>45458</v>
      </c>
      <c r="D1159" s="147" t="s">
        <v>144</v>
      </c>
      <c r="E1159" s="135" t="str">
        <f>VLOOKUP(D1159,Z$4:AB1160,2,FALSE)</f>
        <v>کامیون کمپرسی</v>
      </c>
      <c r="F1159" s="135" t="str">
        <f>VLOOKUP(D1159,Z$4:AB1160,3,FALSE)</f>
        <v>انصاری</v>
      </c>
      <c r="G1159" s="4">
        <v>0</v>
      </c>
      <c r="H1159" s="4"/>
      <c r="I1159" s="137"/>
      <c r="J1159" s="137"/>
      <c r="K1159" s="115"/>
    </row>
    <row r="1160" spans="2:11" x14ac:dyDescent="0.25">
      <c r="B1160" s="4">
        <f t="shared" si="20"/>
        <v>1158</v>
      </c>
      <c r="C1160" s="133">
        <v>45458</v>
      </c>
      <c r="D1160" s="147" t="s">
        <v>145</v>
      </c>
      <c r="E1160" s="135" t="str">
        <f>VLOOKUP(D1160,Z$4:AB1161,2,FALSE)</f>
        <v>کامیون کمپرسی</v>
      </c>
      <c r="F1160" s="135" t="str">
        <f>VLOOKUP(D1160,Z$4:AB1161,3,FALSE)</f>
        <v>انصاری</v>
      </c>
      <c r="G1160" s="4">
        <v>0</v>
      </c>
      <c r="H1160" s="4"/>
      <c r="I1160" s="137"/>
      <c r="J1160" s="137"/>
      <c r="K1160" s="115"/>
    </row>
    <row r="1161" spans="2:11" x14ac:dyDescent="0.25">
      <c r="B1161" s="4">
        <f t="shared" si="20"/>
        <v>1159</v>
      </c>
      <c r="C1161" s="133">
        <v>45458</v>
      </c>
      <c r="D1161" s="147" t="s">
        <v>138</v>
      </c>
      <c r="E1161" s="135" t="str">
        <f>VLOOKUP(D1161,Z$4:AB1162,2,FALSE)</f>
        <v>بلدوزر</v>
      </c>
      <c r="F1161" s="135" t="str">
        <f>VLOOKUP(D1161,Z$4:AB1162,3,FALSE)</f>
        <v>انصاری</v>
      </c>
      <c r="G1161" s="4">
        <v>250</v>
      </c>
      <c r="H1161" s="4"/>
      <c r="I1161" s="137"/>
      <c r="J1161" s="137"/>
      <c r="K1161" s="115"/>
    </row>
    <row r="1162" spans="2:11" x14ac:dyDescent="0.25">
      <c r="B1162" s="4">
        <f t="shared" si="20"/>
        <v>1160</v>
      </c>
      <c r="C1162" s="133">
        <v>45458</v>
      </c>
      <c r="D1162" s="146" t="s">
        <v>157</v>
      </c>
      <c r="E1162" s="135" t="str">
        <f>VLOOKUP(D1162,Z$4:AB1163,2,FALSE)</f>
        <v>لودر</v>
      </c>
      <c r="F1162" s="135" t="str">
        <f>VLOOKUP(D1162,Z$4:AB1163,3,FALSE)</f>
        <v>صداقت</v>
      </c>
      <c r="G1162" s="4">
        <v>0</v>
      </c>
      <c r="H1162" s="4"/>
      <c r="I1162" s="137"/>
      <c r="J1162" s="137"/>
      <c r="K1162" s="115"/>
    </row>
    <row r="1163" spans="2:11" x14ac:dyDescent="0.25">
      <c r="B1163" s="4">
        <f t="shared" si="20"/>
        <v>1161</v>
      </c>
      <c r="C1163" s="133">
        <v>45458</v>
      </c>
      <c r="D1163" s="146" t="s">
        <v>158</v>
      </c>
      <c r="E1163" s="135" t="str">
        <f>VLOOKUP(D1163,Z$4:AB1164,2,FALSE)</f>
        <v>کامیون کمپرسی</v>
      </c>
      <c r="F1163" s="135" t="str">
        <f>VLOOKUP(D1163,Z$4:AB1164,3,FALSE)</f>
        <v>صداقت</v>
      </c>
      <c r="G1163" s="4">
        <v>0</v>
      </c>
      <c r="H1163" s="4"/>
      <c r="I1163" s="137"/>
      <c r="J1163" s="137"/>
      <c r="K1163" s="115"/>
    </row>
    <row r="1164" spans="2:11" x14ac:dyDescent="0.25">
      <c r="B1164" s="4">
        <f t="shared" si="20"/>
        <v>1162</v>
      </c>
      <c r="C1164" s="133">
        <v>45458</v>
      </c>
      <c r="D1164" s="146" t="s">
        <v>159</v>
      </c>
      <c r="E1164" s="135" t="str">
        <f>VLOOKUP(D1164,Z$4:AB1165,2,FALSE)</f>
        <v>کامیون کمپرسی</v>
      </c>
      <c r="F1164" s="135" t="str">
        <f>VLOOKUP(D1164,Z$4:AB1165,3,FALSE)</f>
        <v>صداقت</v>
      </c>
      <c r="G1164" s="4">
        <v>191</v>
      </c>
      <c r="H1164" s="4"/>
      <c r="I1164" s="137"/>
      <c r="J1164" s="137"/>
      <c r="K1164" s="115"/>
    </row>
    <row r="1165" spans="2:11" x14ac:dyDescent="0.25">
      <c r="B1165" s="4">
        <f t="shared" si="20"/>
        <v>1163</v>
      </c>
      <c r="C1165" s="133">
        <v>45458</v>
      </c>
      <c r="D1165" s="148" t="s">
        <v>166</v>
      </c>
      <c r="E1165" s="135" t="str">
        <f>VLOOKUP(D1165,Z$4:AB1166,2,FALSE)</f>
        <v>گریدر 14G</v>
      </c>
      <c r="F1165" s="135" t="str">
        <f>VLOOKUP(D1165,Z$4:AB1166,3,FALSE)</f>
        <v>محمد پور</v>
      </c>
      <c r="G1165" s="4">
        <v>409</v>
      </c>
      <c r="H1165" s="4"/>
      <c r="I1165" s="137"/>
      <c r="J1165" s="137"/>
      <c r="K1165" s="115"/>
    </row>
    <row r="1166" spans="2:11" x14ac:dyDescent="0.25">
      <c r="B1166" s="4">
        <f t="shared" si="20"/>
        <v>1164</v>
      </c>
      <c r="C1166" s="133">
        <v>45458</v>
      </c>
      <c r="D1166" s="148" t="s">
        <v>170</v>
      </c>
      <c r="E1166" s="135" t="str">
        <f>VLOOKUP(D1166,Z$4:AB1167,2,FALSE)</f>
        <v>غلطک کششی</v>
      </c>
      <c r="F1166" s="135" t="str">
        <f>VLOOKUP(D1166,Z$4:AB1167,3,FALSE)</f>
        <v>محمد پور</v>
      </c>
      <c r="G1166" s="4">
        <v>69</v>
      </c>
      <c r="H1166" s="4"/>
      <c r="I1166" s="137"/>
      <c r="J1166" s="137"/>
      <c r="K1166" s="115"/>
    </row>
    <row r="1167" spans="2:11" x14ac:dyDescent="0.25">
      <c r="B1167" s="4">
        <f t="shared" si="20"/>
        <v>1165</v>
      </c>
      <c r="C1167" s="133">
        <v>45458</v>
      </c>
      <c r="D1167" s="148" t="s">
        <v>173</v>
      </c>
      <c r="E1167" s="135" t="str">
        <f>VLOOKUP(D1167,Z$4:AB1168,2,FALSE)</f>
        <v>غلطک کششی</v>
      </c>
      <c r="F1167" s="135" t="str">
        <f>VLOOKUP(D1167,Z$4:AB1168,3,FALSE)</f>
        <v>محمد پور</v>
      </c>
      <c r="G1167" s="4">
        <v>60</v>
      </c>
      <c r="H1167" s="4"/>
      <c r="I1167" s="137"/>
      <c r="J1167" s="137"/>
      <c r="K1167" s="115"/>
    </row>
    <row r="1168" spans="2:11" x14ac:dyDescent="0.25">
      <c r="B1168" s="4">
        <f t="shared" si="20"/>
        <v>1166</v>
      </c>
      <c r="C1168" s="133">
        <v>45458</v>
      </c>
      <c r="D1168" s="148" t="s">
        <v>174</v>
      </c>
      <c r="E1168" s="135" t="str">
        <f>VLOOKUP(D1168,Z$4:AB1169,2,FALSE)</f>
        <v>لودر</v>
      </c>
      <c r="F1168" s="135" t="str">
        <f>VLOOKUP(D1168,Z$4:AB1169,3,FALSE)</f>
        <v>محمد پور</v>
      </c>
      <c r="G1168" s="4">
        <v>87</v>
      </c>
      <c r="H1168" s="4"/>
      <c r="I1168" s="137"/>
      <c r="J1168" s="137"/>
      <c r="K1168" s="115"/>
    </row>
    <row r="1169" spans="2:11" x14ac:dyDescent="0.25">
      <c r="B1169" s="4">
        <f t="shared" si="20"/>
        <v>1167</v>
      </c>
      <c r="C1169" s="133">
        <v>45458</v>
      </c>
      <c r="D1169" s="148" t="s">
        <v>175</v>
      </c>
      <c r="E1169" s="135" t="str">
        <f>VLOOKUP(D1169,Z$4:AB1170,2,FALSE)</f>
        <v>تانکر آب</v>
      </c>
      <c r="F1169" s="135" t="str">
        <f>VLOOKUP(D1169,Z$4:AB1170,3,FALSE)</f>
        <v>محمد پور</v>
      </c>
      <c r="G1169" s="4">
        <v>161</v>
      </c>
      <c r="H1169" s="4"/>
      <c r="I1169" s="137"/>
      <c r="J1169" s="137"/>
      <c r="K1169" s="115"/>
    </row>
    <row r="1170" spans="2:11" x14ac:dyDescent="0.25">
      <c r="B1170" s="4">
        <f t="shared" si="20"/>
        <v>1168</v>
      </c>
      <c r="C1170" s="133">
        <v>45458</v>
      </c>
      <c r="D1170" s="148" t="s">
        <v>176</v>
      </c>
      <c r="E1170" s="135" t="str">
        <f>VLOOKUP(D1170,Z$4:AB1171,2,FALSE)</f>
        <v>غلطک پاچه بزی</v>
      </c>
      <c r="F1170" s="135" t="str">
        <f>VLOOKUP(D1170,Z$4:AB1171,3,FALSE)</f>
        <v>محمد پور</v>
      </c>
      <c r="G1170" s="4">
        <v>52</v>
      </c>
      <c r="H1170" s="4"/>
      <c r="I1170" s="137"/>
      <c r="J1170" s="137"/>
      <c r="K1170" s="115"/>
    </row>
    <row r="1171" spans="2:11" x14ac:dyDescent="0.25">
      <c r="B1171" s="4">
        <f t="shared" si="20"/>
        <v>1169</v>
      </c>
      <c r="C1171" s="133">
        <v>45458</v>
      </c>
      <c r="D1171" s="148" t="s">
        <v>178</v>
      </c>
      <c r="E1171" s="135" t="str">
        <f>VLOOKUP(D1171,Z$4:AB1172,2,FALSE)</f>
        <v>بلدوزر</v>
      </c>
      <c r="F1171" s="135" t="str">
        <f>VLOOKUP(D1171,Z$4:AB1172,3,FALSE)</f>
        <v>محمد پور</v>
      </c>
      <c r="G1171" s="4">
        <v>253</v>
      </c>
      <c r="H1171" s="4"/>
      <c r="I1171" s="137"/>
      <c r="J1171" s="137"/>
      <c r="K1171" s="115"/>
    </row>
    <row r="1172" spans="2:11" x14ac:dyDescent="0.25">
      <c r="B1172" s="4">
        <f t="shared" si="20"/>
        <v>1170</v>
      </c>
      <c r="C1172" s="133">
        <v>45458</v>
      </c>
      <c r="D1172" s="148" t="s">
        <v>179</v>
      </c>
      <c r="E1172" s="135" t="str">
        <f>VLOOKUP(D1172,Z$4:AB1173,2,FALSE)</f>
        <v>کمپرسی جفت</v>
      </c>
      <c r="F1172" s="135" t="str">
        <f>VLOOKUP(D1172,Z$4:AB1173,3,FALSE)</f>
        <v>محمد پور</v>
      </c>
      <c r="G1172" s="4">
        <v>0</v>
      </c>
      <c r="H1172" s="4"/>
      <c r="I1172" s="137"/>
      <c r="J1172" s="137"/>
      <c r="K1172" s="115"/>
    </row>
    <row r="1173" spans="2:11" x14ac:dyDescent="0.25">
      <c r="B1173" s="4">
        <f t="shared" si="20"/>
        <v>1171</v>
      </c>
      <c r="C1173" s="133">
        <v>45458</v>
      </c>
      <c r="D1173" s="148" t="s">
        <v>181</v>
      </c>
      <c r="E1173" s="135" t="str">
        <f>VLOOKUP(D1173,Z$4:AB1175,2,FALSE)</f>
        <v>تانکر آب</v>
      </c>
      <c r="F1173" s="135" t="str">
        <f>VLOOKUP(D1173,Z$4:AB1175,3,FALSE)</f>
        <v>گلپایگانی</v>
      </c>
      <c r="G1173" s="4">
        <v>64</v>
      </c>
      <c r="H1173" s="4"/>
      <c r="I1173" s="137"/>
      <c r="J1173" s="137"/>
      <c r="K1173" s="115"/>
    </row>
    <row r="1174" spans="2:11" x14ac:dyDescent="0.25">
      <c r="B1174" s="106">
        <f t="shared" si="20"/>
        <v>1172</v>
      </c>
      <c r="C1174" s="141">
        <v>45459</v>
      </c>
      <c r="D1174" s="151" t="s">
        <v>184</v>
      </c>
      <c r="E1174" s="143" t="str">
        <f>VLOOKUP(D1174,Z$4:AB1176,2,FALSE)</f>
        <v>تانکر اداره سوخت</v>
      </c>
      <c r="F1174" s="143" t="str">
        <f>VLOOKUP(D1174,Z$4:AB1176,3,FALSE)</f>
        <v>هیزمی</v>
      </c>
      <c r="G1174" s="106">
        <v>0</v>
      </c>
      <c r="H1174" s="106">
        <v>19000</v>
      </c>
      <c r="I1174" s="242"/>
      <c r="J1174" s="242"/>
      <c r="K1174" s="121"/>
    </row>
    <row r="1175" spans="2:11" x14ac:dyDescent="0.25">
      <c r="B1175" s="4">
        <f t="shared" si="20"/>
        <v>1173</v>
      </c>
      <c r="C1175" s="133">
        <v>45459</v>
      </c>
      <c r="D1175" s="146" t="s">
        <v>90</v>
      </c>
      <c r="E1175" s="135" t="str">
        <f>VLOOKUP(D1175,Z$4:AB1176,2,FALSE)</f>
        <v>گریدر  ۱۶g</v>
      </c>
      <c r="F1175" s="135" t="str">
        <f>VLOOKUP(D1175,Z$4:AB1176,3,FALSE)</f>
        <v>شرکتی-یگانه</v>
      </c>
      <c r="G1175" s="4">
        <v>0</v>
      </c>
      <c r="H1175" s="4"/>
      <c r="I1175" s="137"/>
      <c r="J1175" s="137"/>
      <c r="K1175" s="115"/>
    </row>
    <row r="1176" spans="2:11" x14ac:dyDescent="0.25">
      <c r="B1176" s="4">
        <f t="shared" si="20"/>
        <v>1174</v>
      </c>
      <c r="C1176" s="133">
        <v>45459</v>
      </c>
      <c r="D1176" s="146" t="s">
        <v>93</v>
      </c>
      <c r="E1176" s="135" t="str">
        <f>VLOOKUP(D1176,Z$4:AB1177,2,FALSE)</f>
        <v>کامیون کمپرسی</v>
      </c>
      <c r="F1176" s="135" t="str">
        <f>VLOOKUP(D1176,Z$4:AB1177,3,FALSE)</f>
        <v>شرکتی-یحیی زاده</v>
      </c>
      <c r="G1176" s="4">
        <v>0</v>
      </c>
      <c r="H1176" s="4"/>
      <c r="I1176" s="137"/>
      <c r="J1176" s="137"/>
      <c r="K1176" s="115"/>
    </row>
    <row r="1177" spans="2:11" x14ac:dyDescent="0.25">
      <c r="B1177" s="4">
        <f t="shared" si="20"/>
        <v>1175</v>
      </c>
      <c r="C1177" s="133">
        <v>45459</v>
      </c>
      <c r="D1177" s="146" t="s">
        <v>96</v>
      </c>
      <c r="E1177" s="135" t="str">
        <f>VLOOKUP(D1177,Z$4:AB1178,2,FALSE)</f>
        <v>کامیون کمپرسی</v>
      </c>
      <c r="F1177" s="135" t="str">
        <f>VLOOKUP(D1177,Z$4:AB1178,3,FALSE)</f>
        <v>شرکتی-نوروز غلامی</v>
      </c>
      <c r="G1177" s="4">
        <v>0</v>
      </c>
      <c r="H1177" s="4"/>
      <c r="I1177" s="137"/>
      <c r="J1177" s="137"/>
      <c r="K1177" s="115"/>
    </row>
    <row r="1178" spans="2:11" x14ac:dyDescent="0.25">
      <c r="B1178" s="4">
        <f t="shared" si="20"/>
        <v>1176</v>
      </c>
      <c r="C1178" s="133">
        <v>45459</v>
      </c>
      <c r="D1178" s="146" t="s">
        <v>119</v>
      </c>
      <c r="E1178" s="135" t="str">
        <f>VLOOKUP(D1178,Z$4:AB1179,2,FALSE)</f>
        <v>کامیون کمپرسی</v>
      </c>
      <c r="F1178" s="135" t="str">
        <f>VLOOKUP(D1178,Z$4:AB1179,3,FALSE)</f>
        <v>شرکتی-علیرضا اقلیمی</v>
      </c>
      <c r="G1178" s="4">
        <v>102</v>
      </c>
      <c r="H1178" s="4"/>
      <c r="I1178" s="137"/>
      <c r="J1178" s="137"/>
      <c r="K1178" s="115"/>
    </row>
    <row r="1179" spans="2:11" x14ac:dyDescent="0.25">
      <c r="B1179" s="4">
        <f t="shared" si="20"/>
        <v>1177</v>
      </c>
      <c r="C1179" s="133">
        <v>45459</v>
      </c>
      <c r="D1179" s="146" t="s">
        <v>132</v>
      </c>
      <c r="E1179" s="135" t="str">
        <f>VLOOKUP(D1179,Z$4:AB1180,2,FALSE)</f>
        <v>تانکر ابپاش بنز</v>
      </c>
      <c r="F1179" s="135" t="str">
        <f>VLOOKUP(D1179,Z$4:AB1180,3,FALSE)</f>
        <v>شرکتی-بارانی</v>
      </c>
      <c r="G1179" s="4">
        <v>100</v>
      </c>
      <c r="H1179" s="4"/>
      <c r="I1179" s="137"/>
      <c r="J1179" s="137"/>
      <c r="K1179" s="115"/>
    </row>
    <row r="1180" spans="2:11" x14ac:dyDescent="0.25">
      <c r="B1180" s="4">
        <f t="shared" si="20"/>
        <v>1178</v>
      </c>
      <c r="C1180" s="133">
        <v>45459</v>
      </c>
      <c r="D1180" s="146" t="s">
        <v>98</v>
      </c>
      <c r="E1180" s="135" t="str">
        <f>VLOOKUP(D1180,Z$4:AB1181,2,FALSE)</f>
        <v>تانکر ابپاش بنز</v>
      </c>
      <c r="F1180" s="135" t="str">
        <f>VLOOKUP(D1180,Z$4:AB1181,3,FALSE)</f>
        <v>شرکتی-میامی</v>
      </c>
      <c r="G1180" s="4">
        <v>0</v>
      </c>
      <c r="H1180" s="4"/>
      <c r="I1180" s="137"/>
      <c r="J1180" s="137"/>
      <c r="K1180" s="115"/>
    </row>
    <row r="1181" spans="2:11" x14ac:dyDescent="0.25">
      <c r="B1181" s="4">
        <f t="shared" si="20"/>
        <v>1179</v>
      </c>
      <c r="C1181" s="133">
        <v>45459</v>
      </c>
      <c r="D1181" s="146" t="s">
        <v>116</v>
      </c>
      <c r="E1181" s="135" t="str">
        <f>VLOOKUP(D1181,Z$4:AB1182,2,FALSE)</f>
        <v>تانکر سوخت بنز</v>
      </c>
      <c r="F1181" s="135" t="str">
        <f>VLOOKUP(D1181,Z$4:AB1182,3,FALSE)</f>
        <v>شرکتی-برات زاده- از تاریخ 1 تیرماه</v>
      </c>
      <c r="G1181" s="4">
        <v>0</v>
      </c>
      <c r="H1181" s="4"/>
      <c r="I1181" s="137"/>
      <c r="J1181" s="137"/>
      <c r="K1181" s="115"/>
    </row>
    <row r="1182" spans="2:11" x14ac:dyDescent="0.25">
      <c r="B1182" s="4">
        <f t="shared" si="20"/>
        <v>1180</v>
      </c>
      <c r="C1182" s="133">
        <v>45459</v>
      </c>
      <c r="D1182" s="146" t="s">
        <v>121</v>
      </c>
      <c r="E1182" s="135" t="str">
        <f>VLOOKUP(D1182,Z$4:AB1183,2,FALSE)</f>
        <v>غلطک</v>
      </c>
      <c r="F1182" s="135" t="str">
        <f>VLOOKUP(D1182,Z$4:AB1183,3,FALSE)</f>
        <v>شرکتی-جمالی</v>
      </c>
      <c r="G1182" s="4">
        <v>0</v>
      </c>
      <c r="H1182" s="4"/>
      <c r="I1182" s="137"/>
      <c r="J1182" s="137"/>
      <c r="K1182" s="115"/>
    </row>
    <row r="1183" spans="2:11" x14ac:dyDescent="0.25">
      <c r="B1183" s="4">
        <f t="shared" si="20"/>
        <v>1181</v>
      </c>
      <c r="C1183" s="133">
        <v>45459</v>
      </c>
      <c r="D1183" s="146" t="s">
        <v>109</v>
      </c>
      <c r="E1183" s="135" t="str">
        <f>VLOOKUP(D1183,Z$4:AB1184,2,FALSE)</f>
        <v>غلطک</v>
      </c>
      <c r="F1183" s="135" t="str">
        <f>VLOOKUP(D1183,Z$4:AB1184,3,FALSE)</f>
        <v>شرکتی-دیانتی</v>
      </c>
      <c r="G1183" s="4">
        <v>0</v>
      </c>
      <c r="H1183" s="4"/>
      <c r="I1183" s="137"/>
      <c r="J1183" s="137"/>
      <c r="K1183" s="115"/>
    </row>
    <row r="1184" spans="2:11" x14ac:dyDescent="0.25">
      <c r="B1184" s="4">
        <f t="shared" si="20"/>
        <v>1182</v>
      </c>
      <c r="C1184" s="133">
        <v>45459</v>
      </c>
      <c r="D1184" s="146" t="s">
        <v>112</v>
      </c>
      <c r="E1184" s="135" t="str">
        <f>VLOOKUP(D1184,Z$4:AB1185,2,FALSE)</f>
        <v>غلطک</v>
      </c>
      <c r="F1184" s="135" t="str">
        <f>VLOOKUP(D1184,Z$4:AB1185,3,FALSE)</f>
        <v>شرکتی-شیری</v>
      </c>
      <c r="G1184" s="4">
        <v>42</v>
      </c>
      <c r="H1184" s="4"/>
      <c r="I1184" s="137">
        <v>112123</v>
      </c>
      <c r="J1184" s="137">
        <v>113302</v>
      </c>
      <c r="K1184" s="115"/>
    </row>
    <row r="1185" spans="2:11" x14ac:dyDescent="0.25">
      <c r="B1185" s="4">
        <f t="shared" si="20"/>
        <v>1183</v>
      </c>
      <c r="C1185" s="133">
        <v>45459</v>
      </c>
      <c r="D1185" s="146" t="s">
        <v>122</v>
      </c>
      <c r="E1185" s="135" t="str">
        <f>VLOOKUP(D1185,Z$4:AB1186,2,FALSE)</f>
        <v>میکسراتکو</v>
      </c>
      <c r="F1185" s="135" t="str">
        <f>VLOOKUP(D1185,Z$4:AB1186,3,FALSE)</f>
        <v>شرکتی-شاکری</v>
      </c>
      <c r="G1185" s="4">
        <v>0</v>
      </c>
      <c r="H1185" s="4"/>
      <c r="I1185" s="137"/>
      <c r="J1185" s="137"/>
      <c r="K1185" s="115"/>
    </row>
    <row r="1186" spans="2:11" x14ac:dyDescent="0.25">
      <c r="B1186" s="4">
        <f t="shared" si="20"/>
        <v>1184</v>
      </c>
      <c r="C1186" s="133">
        <v>45459</v>
      </c>
      <c r="D1186" s="146" t="s">
        <v>124</v>
      </c>
      <c r="E1186" s="135" t="str">
        <f>VLOOKUP(D1186,Z$4:AB1187,2,FALSE)</f>
        <v>میکسر امیکو</v>
      </c>
      <c r="F1186" s="135" t="str">
        <f>VLOOKUP(D1186,Z$4:AB1187,3,FALSE)</f>
        <v>شرکتی-زراعتی</v>
      </c>
      <c r="G1186" s="4">
        <v>0</v>
      </c>
      <c r="H1186" s="4"/>
      <c r="I1186" s="137"/>
      <c r="J1186" s="137"/>
      <c r="K1186" s="115"/>
    </row>
    <row r="1187" spans="2:11" x14ac:dyDescent="0.25">
      <c r="B1187" s="4">
        <f t="shared" si="20"/>
        <v>1185</v>
      </c>
      <c r="C1187" s="133">
        <v>45459</v>
      </c>
      <c r="D1187" s="146" t="s">
        <v>129</v>
      </c>
      <c r="E1187" s="135" t="str">
        <f>VLOOKUP(D1187,Z$4:AB1188,2,FALSE)</f>
        <v>بلدوزر</v>
      </c>
      <c r="F1187" s="135" t="str">
        <f>VLOOKUP(D1187,Z$4:AB1188,3,FALSE)</f>
        <v>شرکتی-رجب زاده</v>
      </c>
      <c r="G1187" s="4">
        <v>0</v>
      </c>
      <c r="H1187" s="4"/>
      <c r="I1187" s="137"/>
      <c r="J1187" s="137"/>
      <c r="K1187" s="115"/>
    </row>
    <row r="1188" spans="2:11" x14ac:dyDescent="0.25">
      <c r="B1188" s="4">
        <f t="shared" si="20"/>
        <v>1186</v>
      </c>
      <c r="C1188" s="133">
        <v>45459</v>
      </c>
      <c r="D1188" s="146" t="s">
        <v>160</v>
      </c>
      <c r="E1188" s="135" t="str">
        <f>VLOOKUP(D1188,Z$4:AB1189,2,FALSE)</f>
        <v>بیل مکانیکی</v>
      </c>
      <c r="F1188" s="135" t="str">
        <f>VLOOKUP(D1188,Z$4:AB1189,3,FALSE)</f>
        <v>تکبری</v>
      </c>
      <c r="G1188" s="4">
        <v>0</v>
      </c>
      <c r="H1188" s="4"/>
      <c r="I1188" s="137"/>
      <c r="J1188" s="137"/>
      <c r="K1188" s="115"/>
    </row>
    <row r="1189" spans="2:11" x14ac:dyDescent="0.25">
      <c r="B1189" s="4">
        <f t="shared" si="20"/>
        <v>1187</v>
      </c>
      <c r="C1189" s="133">
        <v>45459</v>
      </c>
      <c r="D1189" s="147" t="s">
        <v>146</v>
      </c>
      <c r="E1189" s="135" t="str">
        <f>VLOOKUP(D1189,Z$4:AB1190,2,FALSE)</f>
        <v>بلدوزر D85</v>
      </c>
      <c r="F1189" s="135" t="str">
        <f>VLOOKUP(D1189,Z$4:AB1190,3,FALSE)</f>
        <v>اکبری</v>
      </c>
      <c r="G1189" s="4">
        <v>0</v>
      </c>
      <c r="H1189" s="4"/>
      <c r="I1189" s="137"/>
      <c r="J1189" s="137"/>
      <c r="K1189" s="115"/>
    </row>
    <row r="1190" spans="2:11" x14ac:dyDescent="0.25">
      <c r="B1190" s="4">
        <f t="shared" si="20"/>
        <v>1188</v>
      </c>
      <c r="C1190" s="133">
        <v>45459</v>
      </c>
      <c r="D1190" s="147" t="s">
        <v>148</v>
      </c>
      <c r="E1190" s="135" t="str">
        <f>VLOOKUP(D1190,Z$4:AB1191,2,FALSE)</f>
        <v>بلدوزر D85</v>
      </c>
      <c r="F1190" s="135" t="str">
        <f>VLOOKUP(D1190,Z$4:AB1191,3,FALSE)</f>
        <v>اکبری</v>
      </c>
      <c r="G1190" s="4">
        <v>149</v>
      </c>
      <c r="H1190" s="4"/>
      <c r="I1190" s="137"/>
      <c r="J1190" s="137"/>
      <c r="K1190" s="115"/>
    </row>
    <row r="1191" spans="2:11" x14ac:dyDescent="0.25">
      <c r="B1191" s="4">
        <f t="shared" si="20"/>
        <v>1189</v>
      </c>
      <c r="C1191" s="133">
        <v>45459</v>
      </c>
      <c r="D1191" s="148" t="s">
        <v>149</v>
      </c>
      <c r="E1191" s="135" t="str">
        <f>VLOOKUP(D1191,Z$4:AB1192,2,FALSE)</f>
        <v>بلدوزر کاترپیلار D8</v>
      </c>
      <c r="F1191" s="135" t="str">
        <f>VLOOKUP(D1191,Z$4:AB1192,3,FALSE)</f>
        <v>حسن پور</v>
      </c>
      <c r="G1191" s="4">
        <v>124</v>
      </c>
      <c r="H1191" s="4"/>
      <c r="I1191" s="137"/>
      <c r="J1191" s="137"/>
      <c r="K1191" s="115"/>
    </row>
    <row r="1192" spans="2:11" x14ac:dyDescent="0.25">
      <c r="B1192" s="4">
        <f t="shared" si="20"/>
        <v>1190</v>
      </c>
      <c r="C1192" s="133">
        <v>45459</v>
      </c>
      <c r="D1192" s="146" t="s">
        <v>164</v>
      </c>
      <c r="E1192" s="135" t="str">
        <f>VLOOKUP(D1192,Z$4:AB1193,2,FALSE)</f>
        <v>بیل مکانیکی</v>
      </c>
      <c r="F1192" s="135" t="str">
        <f>VLOOKUP(D1192,Z$4:AB1193,3,FALSE)</f>
        <v>رضاپور</v>
      </c>
      <c r="G1192" s="4">
        <v>0</v>
      </c>
      <c r="H1192" s="4"/>
      <c r="I1192" s="137"/>
      <c r="J1192" s="137"/>
      <c r="K1192" s="115"/>
    </row>
    <row r="1193" spans="2:11" x14ac:dyDescent="0.25">
      <c r="B1193" s="4">
        <f t="shared" si="20"/>
        <v>1191</v>
      </c>
      <c r="C1193" s="133">
        <v>45459</v>
      </c>
      <c r="D1193" s="146" t="s">
        <v>162</v>
      </c>
      <c r="E1193" s="135" t="str">
        <f>VLOOKUP(D1193,Z$4:AB1194,2,FALSE)</f>
        <v>تانکر آب</v>
      </c>
      <c r="F1193" s="135" t="str">
        <f>VLOOKUP(D1193,Z$4:AB1194,3,FALSE)</f>
        <v>رضاپور</v>
      </c>
      <c r="G1193" s="4">
        <v>100</v>
      </c>
      <c r="H1193" s="4"/>
      <c r="I1193" s="137"/>
      <c r="J1193" s="137"/>
      <c r="K1193" s="115"/>
    </row>
    <row r="1194" spans="2:11" x14ac:dyDescent="0.25">
      <c r="B1194" s="4">
        <f t="shared" si="20"/>
        <v>1192</v>
      </c>
      <c r="C1194" s="133">
        <v>45459</v>
      </c>
      <c r="D1194" s="146" t="s">
        <v>151</v>
      </c>
      <c r="E1194" s="135" t="str">
        <f>VLOOKUP(D1194,Z$4:AB1195,2,FALSE)</f>
        <v>لودر ZL50</v>
      </c>
      <c r="F1194" s="135" t="str">
        <f>VLOOKUP(D1194,Z$4:AB1195,3,FALSE)</f>
        <v>میرزایی</v>
      </c>
      <c r="G1194" s="4">
        <v>0</v>
      </c>
      <c r="H1194" s="4"/>
      <c r="I1194" s="137"/>
      <c r="J1194" s="137"/>
      <c r="K1194" s="115"/>
    </row>
    <row r="1195" spans="2:11" x14ac:dyDescent="0.25">
      <c r="B1195" s="4">
        <f t="shared" si="20"/>
        <v>1193</v>
      </c>
      <c r="C1195" s="133">
        <v>45459</v>
      </c>
      <c r="D1195" s="147" t="s">
        <v>152</v>
      </c>
      <c r="E1195" s="135" t="str">
        <f>VLOOKUP(D1195,Z$4:AB1196,2,FALSE)</f>
        <v>کامیون کمپرسی</v>
      </c>
      <c r="F1195" s="135" t="str">
        <f>VLOOKUP(D1195,Z$4:AB1196,3,FALSE)</f>
        <v>میرزایی</v>
      </c>
      <c r="G1195" s="4">
        <v>0</v>
      </c>
      <c r="H1195" s="4"/>
      <c r="I1195" s="137"/>
      <c r="J1195" s="137"/>
      <c r="K1195" s="115"/>
    </row>
    <row r="1196" spans="2:11" x14ac:dyDescent="0.25">
      <c r="B1196" s="4">
        <f t="shared" si="20"/>
        <v>1194</v>
      </c>
      <c r="C1196" s="133">
        <v>45459</v>
      </c>
      <c r="D1196" s="147" t="s">
        <v>154</v>
      </c>
      <c r="E1196" s="135" t="str">
        <f>VLOOKUP(D1196,Z$4:AB1197,2,FALSE)</f>
        <v>کامیون کمپرسی</v>
      </c>
      <c r="F1196" s="135" t="str">
        <f>VLOOKUP(D1196,Z$4:AB1197,3,FALSE)</f>
        <v>میرزایی</v>
      </c>
      <c r="G1196" s="4">
        <v>143</v>
      </c>
      <c r="H1196" s="4"/>
      <c r="I1196" s="137"/>
      <c r="J1196" s="137"/>
      <c r="K1196" s="115"/>
    </row>
    <row r="1197" spans="2:11" x14ac:dyDescent="0.25">
      <c r="B1197" s="4">
        <f t="shared" si="20"/>
        <v>1195</v>
      </c>
      <c r="C1197" s="133">
        <v>45459</v>
      </c>
      <c r="D1197" s="147" t="s">
        <v>155</v>
      </c>
      <c r="E1197" s="135" t="str">
        <f>VLOOKUP(D1197,Z$4:AB1198,2,FALSE)</f>
        <v>کامیون کمپرسی</v>
      </c>
      <c r="F1197" s="135" t="str">
        <f>VLOOKUP(D1197,Z$4:AB1198,3,FALSE)</f>
        <v>میرزایی</v>
      </c>
      <c r="G1197" s="4">
        <v>0</v>
      </c>
      <c r="H1197" s="4"/>
      <c r="I1197" s="137"/>
      <c r="J1197" s="137"/>
      <c r="K1197" s="115"/>
    </row>
    <row r="1198" spans="2:11" x14ac:dyDescent="0.25">
      <c r="B1198" s="4">
        <f t="shared" si="20"/>
        <v>1196</v>
      </c>
      <c r="C1198" s="133">
        <v>45459</v>
      </c>
      <c r="D1198" s="147" t="s">
        <v>139</v>
      </c>
      <c r="E1198" s="135" t="str">
        <f>VLOOKUP(D1198,Z$4:AB1199,2,FALSE)</f>
        <v>بیل مکانیکی</v>
      </c>
      <c r="F1198" s="135" t="str">
        <f>VLOOKUP(D1198,Z$4:AB1199,3,FALSE)</f>
        <v>انصاری</v>
      </c>
      <c r="G1198" s="4">
        <v>184</v>
      </c>
      <c r="H1198" s="4"/>
      <c r="I1198" s="137"/>
      <c r="J1198" s="137"/>
      <c r="K1198" s="115"/>
    </row>
    <row r="1199" spans="2:11" x14ac:dyDescent="0.25">
      <c r="B1199" s="4">
        <f t="shared" si="20"/>
        <v>1197</v>
      </c>
      <c r="C1199" s="133">
        <v>45459</v>
      </c>
      <c r="D1199" s="147" t="s">
        <v>141</v>
      </c>
      <c r="E1199" s="135" t="str">
        <f>VLOOKUP(D1199,Z$4:AB1200,2,FALSE)</f>
        <v>بیل مکانیکی</v>
      </c>
      <c r="F1199" s="135" t="str">
        <f>VLOOKUP(D1199,Z$4:AB1200,3,FALSE)</f>
        <v>انصاری</v>
      </c>
      <c r="G1199" s="4">
        <v>0</v>
      </c>
      <c r="H1199" s="4"/>
      <c r="I1199" s="137"/>
      <c r="J1199" s="137"/>
      <c r="K1199" s="115"/>
    </row>
    <row r="1200" spans="2:11" x14ac:dyDescent="0.25">
      <c r="B1200" s="4">
        <f t="shared" si="20"/>
        <v>1198</v>
      </c>
      <c r="C1200" s="133">
        <v>45459</v>
      </c>
      <c r="D1200" s="147" t="s">
        <v>143</v>
      </c>
      <c r="E1200" s="135" t="str">
        <f>VLOOKUP(D1200,Z$4:AB1201,2,FALSE)</f>
        <v>کامیون کمپرسی</v>
      </c>
      <c r="F1200" s="135" t="str">
        <f>VLOOKUP(D1200,Z$4:AB1201,3,FALSE)</f>
        <v>انصاری</v>
      </c>
      <c r="G1200" s="4">
        <v>0</v>
      </c>
      <c r="H1200" s="4"/>
      <c r="I1200" s="137"/>
      <c r="J1200" s="137"/>
      <c r="K1200" s="115"/>
    </row>
    <row r="1201" spans="2:11" x14ac:dyDescent="0.25">
      <c r="B1201" s="4">
        <f t="shared" si="20"/>
        <v>1199</v>
      </c>
      <c r="C1201" s="133">
        <v>45459</v>
      </c>
      <c r="D1201" s="147" t="s">
        <v>144</v>
      </c>
      <c r="E1201" s="135" t="str">
        <f>VLOOKUP(D1201,Z$4:AB1202,2,FALSE)</f>
        <v>کامیون کمپرسی</v>
      </c>
      <c r="F1201" s="135" t="str">
        <f>VLOOKUP(D1201,Z$4:AB1202,3,FALSE)</f>
        <v>انصاری</v>
      </c>
      <c r="G1201" s="4">
        <v>0</v>
      </c>
      <c r="H1201" s="4"/>
      <c r="I1201" s="137"/>
      <c r="J1201" s="137"/>
      <c r="K1201" s="115"/>
    </row>
    <row r="1202" spans="2:11" x14ac:dyDescent="0.25">
      <c r="B1202" s="4">
        <f t="shared" si="20"/>
        <v>1200</v>
      </c>
      <c r="C1202" s="133">
        <v>45459</v>
      </c>
      <c r="D1202" s="147" t="s">
        <v>145</v>
      </c>
      <c r="E1202" s="135" t="str">
        <f>VLOOKUP(D1202,Z$4:AB1203,2,FALSE)</f>
        <v>کامیون کمپرسی</v>
      </c>
      <c r="F1202" s="135" t="str">
        <f>VLOOKUP(D1202,Z$4:AB1203,3,FALSE)</f>
        <v>انصاری</v>
      </c>
      <c r="G1202" s="4">
        <v>0</v>
      </c>
      <c r="H1202" s="4"/>
      <c r="I1202" s="137"/>
      <c r="J1202" s="137"/>
      <c r="K1202" s="115"/>
    </row>
    <row r="1203" spans="2:11" x14ac:dyDescent="0.25">
      <c r="B1203" s="4">
        <f t="shared" si="20"/>
        <v>1201</v>
      </c>
      <c r="C1203" s="133">
        <v>45459</v>
      </c>
      <c r="D1203" s="147" t="s">
        <v>138</v>
      </c>
      <c r="E1203" s="135" t="str">
        <f>VLOOKUP(D1203,Z$4:AB1204,2,FALSE)</f>
        <v>بلدوزر</v>
      </c>
      <c r="F1203" s="135" t="str">
        <f>VLOOKUP(D1203,Z$4:AB1204,3,FALSE)</f>
        <v>انصاری</v>
      </c>
      <c r="G1203" s="4">
        <v>0</v>
      </c>
      <c r="H1203" s="4"/>
      <c r="I1203" s="137"/>
      <c r="J1203" s="137"/>
      <c r="K1203" s="115"/>
    </row>
    <row r="1204" spans="2:11" x14ac:dyDescent="0.25">
      <c r="B1204" s="4">
        <f t="shared" si="20"/>
        <v>1202</v>
      </c>
      <c r="C1204" s="133">
        <v>45459</v>
      </c>
      <c r="D1204" s="146" t="s">
        <v>157</v>
      </c>
      <c r="E1204" s="135" t="str">
        <f>VLOOKUP(D1204,Z$4:AB1205,2,FALSE)</f>
        <v>لودر</v>
      </c>
      <c r="F1204" s="135" t="str">
        <f>VLOOKUP(D1204,Z$4:AB1205,3,FALSE)</f>
        <v>صداقت</v>
      </c>
      <c r="G1204" s="4">
        <v>120</v>
      </c>
      <c r="H1204" s="4"/>
      <c r="I1204" s="137"/>
      <c r="J1204" s="137"/>
      <c r="K1204" s="115"/>
    </row>
    <row r="1205" spans="2:11" x14ac:dyDescent="0.25">
      <c r="B1205" s="4">
        <f t="shared" si="20"/>
        <v>1203</v>
      </c>
      <c r="C1205" s="133">
        <v>45459</v>
      </c>
      <c r="D1205" s="146" t="s">
        <v>158</v>
      </c>
      <c r="E1205" s="135" t="str">
        <f>VLOOKUP(D1205,Z$4:AB1206,2,FALSE)</f>
        <v>کامیون کمپرسی</v>
      </c>
      <c r="F1205" s="135" t="str">
        <f>VLOOKUP(D1205,Z$4:AB1206,3,FALSE)</f>
        <v>صداقت</v>
      </c>
      <c r="G1205" s="4">
        <v>67</v>
      </c>
      <c r="H1205" s="4"/>
      <c r="I1205" s="137"/>
      <c r="J1205" s="137"/>
      <c r="K1205" s="115"/>
    </row>
    <row r="1206" spans="2:11" x14ac:dyDescent="0.25">
      <c r="B1206" s="4">
        <f t="shared" si="20"/>
        <v>1204</v>
      </c>
      <c r="C1206" s="133">
        <v>45459</v>
      </c>
      <c r="D1206" s="146" t="s">
        <v>159</v>
      </c>
      <c r="E1206" s="135" t="str">
        <f>VLOOKUP(D1206,Z$4:AB1207,2,FALSE)</f>
        <v>کامیون کمپرسی</v>
      </c>
      <c r="F1206" s="135" t="str">
        <f>VLOOKUP(D1206,Z$4:AB1207,3,FALSE)</f>
        <v>صداقت</v>
      </c>
      <c r="G1206" s="4">
        <v>100</v>
      </c>
      <c r="H1206" s="4"/>
      <c r="I1206" s="137"/>
      <c r="J1206" s="137"/>
      <c r="K1206" s="115"/>
    </row>
    <row r="1207" spans="2:11" x14ac:dyDescent="0.25">
      <c r="B1207" s="4">
        <f t="shared" si="20"/>
        <v>1205</v>
      </c>
      <c r="C1207" s="133">
        <v>45459</v>
      </c>
      <c r="D1207" s="148" t="s">
        <v>166</v>
      </c>
      <c r="E1207" s="135" t="str">
        <f>VLOOKUP(D1207,Z$4:AB1208,2,FALSE)</f>
        <v>گریدر 14G</v>
      </c>
      <c r="F1207" s="135" t="str">
        <f>VLOOKUP(D1207,Z$4:AB1208,3,FALSE)</f>
        <v>محمد پور</v>
      </c>
      <c r="G1207" s="4">
        <v>0</v>
      </c>
      <c r="H1207" s="4"/>
      <c r="I1207" s="137"/>
      <c r="J1207" s="137"/>
      <c r="K1207" s="115"/>
    </row>
    <row r="1208" spans="2:11" x14ac:dyDescent="0.25">
      <c r="B1208" s="4">
        <f t="shared" si="20"/>
        <v>1206</v>
      </c>
      <c r="C1208" s="133">
        <v>45459</v>
      </c>
      <c r="D1208" s="148" t="s">
        <v>170</v>
      </c>
      <c r="E1208" s="135" t="str">
        <f>VLOOKUP(D1208,Z$4:AB1209,2,FALSE)</f>
        <v>غلطک کششی</v>
      </c>
      <c r="F1208" s="135" t="str">
        <f>VLOOKUP(D1208,Z$4:AB1209,3,FALSE)</f>
        <v>محمد پور</v>
      </c>
      <c r="G1208" s="4">
        <v>0</v>
      </c>
      <c r="H1208" s="4"/>
      <c r="I1208" s="137"/>
      <c r="J1208" s="137"/>
      <c r="K1208" s="115"/>
    </row>
    <row r="1209" spans="2:11" x14ac:dyDescent="0.25">
      <c r="B1209" s="4">
        <f t="shared" si="20"/>
        <v>1207</v>
      </c>
      <c r="C1209" s="133">
        <v>45459</v>
      </c>
      <c r="D1209" s="148" t="s">
        <v>173</v>
      </c>
      <c r="E1209" s="135" t="str">
        <f>VLOOKUP(D1209,Z$4:AB1210,2,FALSE)</f>
        <v>غلطک کششی</v>
      </c>
      <c r="F1209" s="135" t="str">
        <f>VLOOKUP(D1209,Z$4:AB1210,3,FALSE)</f>
        <v>محمد پور</v>
      </c>
      <c r="G1209" s="4">
        <v>0</v>
      </c>
      <c r="H1209" s="4"/>
      <c r="I1209" s="137"/>
      <c r="J1209" s="137"/>
      <c r="K1209" s="115"/>
    </row>
    <row r="1210" spans="2:11" x14ac:dyDescent="0.25">
      <c r="B1210" s="4">
        <f t="shared" si="20"/>
        <v>1208</v>
      </c>
      <c r="C1210" s="133">
        <v>45459</v>
      </c>
      <c r="D1210" s="148" t="s">
        <v>174</v>
      </c>
      <c r="E1210" s="135" t="str">
        <f>VLOOKUP(D1210,Z$4:AB1211,2,FALSE)</f>
        <v>لودر</v>
      </c>
      <c r="F1210" s="135" t="str">
        <f>VLOOKUP(D1210,Z$4:AB1211,3,FALSE)</f>
        <v>محمد پور</v>
      </c>
      <c r="G1210" s="4">
        <v>0</v>
      </c>
      <c r="H1210" s="4"/>
      <c r="I1210" s="137"/>
      <c r="J1210" s="137"/>
      <c r="K1210" s="115"/>
    </row>
    <row r="1211" spans="2:11" x14ac:dyDescent="0.25">
      <c r="B1211" s="4">
        <f t="shared" si="20"/>
        <v>1209</v>
      </c>
      <c r="C1211" s="133">
        <v>45459</v>
      </c>
      <c r="D1211" s="148" t="s">
        <v>175</v>
      </c>
      <c r="E1211" s="135" t="str">
        <f>VLOOKUP(D1211,Z$4:AB1212,2,FALSE)</f>
        <v>تانکر آب</v>
      </c>
      <c r="F1211" s="135" t="str">
        <f>VLOOKUP(D1211,Z$4:AB1212,3,FALSE)</f>
        <v>محمد پور</v>
      </c>
      <c r="G1211" s="4">
        <v>0</v>
      </c>
      <c r="H1211" s="4"/>
      <c r="I1211" s="137"/>
      <c r="J1211" s="137"/>
      <c r="K1211" s="115"/>
    </row>
    <row r="1212" spans="2:11" x14ac:dyDescent="0.25">
      <c r="B1212" s="4">
        <f t="shared" si="20"/>
        <v>1210</v>
      </c>
      <c r="C1212" s="133">
        <v>45459</v>
      </c>
      <c r="D1212" s="148" t="s">
        <v>176</v>
      </c>
      <c r="E1212" s="135" t="str">
        <f>VLOOKUP(D1212,Z$4:AB1213,2,FALSE)</f>
        <v>غلطک پاچه بزی</v>
      </c>
      <c r="F1212" s="135" t="str">
        <f>VLOOKUP(D1212,Z$4:AB1213,3,FALSE)</f>
        <v>محمد پور</v>
      </c>
      <c r="G1212" s="4">
        <v>0</v>
      </c>
      <c r="H1212" s="4"/>
      <c r="I1212" s="137"/>
      <c r="J1212" s="137"/>
      <c r="K1212" s="115"/>
    </row>
    <row r="1213" spans="2:11" x14ac:dyDescent="0.25">
      <c r="B1213" s="4">
        <f t="shared" si="20"/>
        <v>1211</v>
      </c>
      <c r="C1213" s="133">
        <v>45459</v>
      </c>
      <c r="D1213" s="148" t="s">
        <v>178</v>
      </c>
      <c r="E1213" s="135" t="str">
        <f>VLOOKUP(D1213,Z$4:AB1214,2,FALSE)</f>
        <v>بلدوزر</v>
      </c>
      <c r="F1213" s="135" t="str">
        <f>VLOOKUP(D1213,Z$4:AB1214,3,FALSE)</f>
        <v>محمد پور</v>
      </c>
      <c r="G1213" s="4">
        <v>0</v>
      </c>
      <c r="H1213" s="4"/>
      <c r="I1213" s="137"/>
      <c r="J1213" s="137"/>
      <c r="K1213" s="115"/>
    </row>
    <row r="1214" spans="2:11" x14ac:dyDescent="0.25">
      <c r="B1214" s="4">
        <f t="shared" si="20"/>
        <v>1212</v>
      </c>
      <c r="C1214" s="133">
        <v>45459</v>
      </c>
      <c r="D1214" s="148" t="s">
        <v>179</v>
      </c>
      <c r="E1214" s="135" t="str">
        <f>VLOOKUP(D1214,Z$4:AB1215,2,FALSE)</f>
        <v>کمپرسی جفت</v>
      </c>
      <c r="F1214" s="135" t="str">
        <f>VLOOKUP(D1214,Z$4:AB1215,3,FALSE)</f>
        <v>محمد پور</v>
      </c>
      <c r="G1214" s="4">
        <v>0</v>
      </c>
      <c r="H1214" s="4"/>
      <c r="I1214" s="137"/>
      <c r="J1214" s="137"/>
      <c r="K1214" s="115"/>
    </row>
    <row r="1215" spans="2:11" x14ac:dyDescent="0.25">
      <c r="B1215" s="4">
        <f t="shared" si="20"/>
        <v>1213</v>
      </c>
      <c r="C1215" s="133">
        <v>45459</v>
      </c>
      <c r="D1215" s="148" t="s">
        <v>181</v>
      </c>
      <c r="E1215" s="135" t="str">
        <f>VLOOKUP(D1215,Z$4:AB1217,2,FALSE)</f>
        <v>تانکر آب</v>
      </c>
      <c r="F1215" s="135" t="str">
        <f>VLOOKUP(D1215,Z$4:AB1217,3,FALSE)</f>
        <v>گلپایگانی</v>
      </c>
      <c r="G1215" s="4">
        <v>49</v>
      </c>
      <c r="H1215" s="4"/>
      <c r="I1215" s="137"/>
      <c r="J1215" s="137"/>
      <c r="K1215" s="115"/>
    </row>
    <row r="1216" spans="2:11" x14ac:dyDescent="0.25">
      <c r="B1216" s="106">
        <f t="shared" si="20"/>
        <v>1214</v>
      </c>
      <c r="C1216" s="141">
        <v>45460</v>
      </c>
      <c r="D1216" s="151" t="s">
        <v>184</v>
      </c>
      <c r="E1216" s="143" t="str">
        <f>VLOOKUP(D1216,Z$4:AB1218,2,FALSE)</f>
        <v>تانکر اداره سوخت</v>
      </c>
      <c r="F1216" s="143" t="str">
        <f>VLOOKUP(D1216,Z$4:AB1218,3,FALSE)</f>
        <v>هیزمی</v>
      </c>
      <c r="G1216" s="106">
        <v>0</v>
      </c>
      <c r="H1216" s="106">
        <v>19000</v>
      </c>
      <c r="I1216" s="242"/>
      <c r="J1216" s="242"/>
      <c r="K1216" s="121"/>
    </row>
    <row r="1217" spans="2:11" x14ac:dyDescent="0.25">
      <c r="B1217" s="4">
        <f t="shared" si="20"/>
        <v>1215</v>
      </c>
      <c r="C1217" s="133">
        <v>45460</v>
      </c>
      <c r="D1217" s="146" t="s">
        <v>90</v>
      </c>
      <c r="E1217" s="135" t="str">
        <f>VLOOKUP(D1217,Z$4:AB1218,2,FALSE)</f>
        <v>گریدر  ۱۶g</v>
      </c>
      <c r="F1217" s="135" t="str">
        <f>VLOOKUP(D1217,Z$4:AB1218,3,FALSE)</f>
        <v>شرکتی-یگانه</v>
      </c>
      <c r="G1217" s="4">
        <v>202</v>
      </c>
      <c r="H1217" s="4"/>
      <c r="I1217" s="137"/>
      <c r="J1217" s="137"/>
      <c r="K1217" s="115"/>
    </row>
    <row r="1218" spans="2:11" x14ac:dyDescent="0.25">
      <c r="B1218" s="4">
        <f t="shared" si="20"/>
        <v>1216</v>
      </c>
      <c r="C1218" s="133">
        <v>45460</v>
      </c>
      <c r="D1218" s="146" t="s">
        <v>93</v>
      </c>
      <c r="E1218" s="135" t="str">
        <f>VLOOKUP(D1218,Z$4:AB1219,2,FALSE)</f>
        <v>کامیون کمپرسی</v>
      </c>
      <c r="F1218" s="135" t="str">
        <f>VLOOKUP(D1218,Z$4:AB1219,3,FALSE)</f>
        <v>شرکتی-یحیی زاده</v>
      </c>
      <c r="G1218" s="4">
        <v>0</v>
      </c>
      <c r="H1218" s="4"/>
      <c r="I1218" s="137"/>
      <c r="J1218" s="137"/>
      <c r="K1218" s="115"/>
    </row>
    <row r="1219" spans="2:11" x14ac:dyDescent="0.25">
      <c r="B1219" s="4">
        <f t="shared" si="20"/>
        <v>1217</v>
      </c>
      <c r="C1219" s="133">
        <v>45460</v>
      </c>
      <c r="D1219" s="146" t="s">
        <v>96</v>
      </c>
      <c r="E1219" s="135" t="str">
        <f>VLOOKUP(D1219,Z$4:AB1220,2,FALSE)</f>
        <v>کامیون کمپرسی</v>
      </c>
      <c r="F1219" s="135" t="str">
        <f>VLOOKUP(D1219,Z$4:AB1220,3,FALSE)</f>
        <v>شرکتی-نوروز غلامی</v>
      </c>
      <c r="G1219" s="4">
        <v>0</v>
      </c>
      <c r="H1219" s="4"/>
      <c r="I1219" s="137"/>
      <c r="J1219" s="137"/>
      <c r="K1219" s="115"/>
    </row>
    <row r="1220" spans="2:11" x14ac:dyDescent="0.25">
      <c r="B1220" s="4">
        <f t="shared" si="20"/>
        <v>1218</v>
      </c>
      <c r="C1220" s="133">
        <v>45460</v>
      </c>
      <c r="D1220" s="146" t="s">
        <v>119</v>
      </c>
      <c r="E1220" s="135" t="str">
        <f>VLOOKUP(D1220,Z$4:AB1221,2,FALSE)</f>
        <v>کامیون کمپرسی</v>
      </c>
      <c r="F1220" s="135" t="str">
        <f>VLOOKUP(D1220,Z$4:AB1221,3,FALSE)</f>
        <v>شرکتی-علیرضا اقلیمی</v>
      </c>
      <c r="G1220" s="4">
        <v>0</v>
      </c>
      <c r="H1220" s="4"/>
      <c r="I1220" s="137"/>
      <c r="J1220" s="137"/>
      <c r="K1220" s="115"/>
    </row>
    <row r="1221" spans="2:11" x14ac:dyDescent="0.25">
      <c r="B1221" s="4">
        <f t="shared" ref="B1221:B1284" si="21">ROW()-2</f>
        <v>1219</v>
      </c>
      <c r="C1221" s="133">
        <v>45460</v>
      </c>
      <c r="D1221" s="146" t="s">
        <v>132</v>
      </c>
      <c r="E1221" s="135" t="str">
        <f>VLOOKUP(D1221,Z$4:AB1222,2,FALSE)</f>
        <v>تانکر ابپاش بنز</v>
      </c>
      <c r="F1221" s="135" t="str">
        <f>VLOOKUP(D1221,Z$4:AB1222,3,FALSE)</f>
        <v>شرکتی-بارانی</v>
      </c>
      <c r="G1221" s="4">
        <v>138</v>
      </c>
      <c r="H1221" s="4"/>
      <c r="I1221" s="137"/>
      <c r="J1221" s="137"/>
      <c r="K1221" s="115"/>
    </row>
    <row r="1222" spans="2:11" x14ac:dyDescent="0.25">
      <c r="B1222" s="4">
        <f t="shared" si="21"/>
        <v>1220</v>
      </c>
      <c r="C1222" s="133">
        <v>45460</v>
      </c>
      <c r="D1222" s="146" t="s">
        <v>98</v>
      </c>
      <c r="E1222" s="135" t="str">
        <f>VLOOKUP(D1222,Z$4:AB1223,2,FALSE)</f>
        <v>تانکر ابپاش بنز</v>
      </c>
      <c r="F1222" s="135" t="str">
        <f>VLOOKUP(D1222,Z$4:AB1223,3,FALSE)</f>
        <v>شرکتی-میامی</v>
      </c>
      <c r="G1222" s="4">
        <v>56</v>
      </c>
      <c r="H1222" s="4"/>
      <c r="I1222" s="137"/>
      <c r="J1222" s="137"/>
      <c r="K1222" s="115"/>
    </row>
    <row r="1223" spans="2:11" x14ac:dyDescent="0.25">
      <c r="B1223" s="4">
        <f t="shared" si="21"/>
        <v>1221</v>
      </c>
      <c r="C1223" s="133">
        <v>45460</v>
      </c>
      <c r="D1223" s="146" t="s">
        <v>116</v>
      </c>
      <c r="E1223" s="135" t="str">
        <f>VLOOKUP(D1223,Z$4:AB1224,2,FALSE)</f>
        <v>تانکر سوخت بنز</v>
      </c>
      <c r="F1223" s="135" t="str">
        <f>VLOOKUP(D1223,Z$4:AB1224,3,FALSE)</f>
        <v>شرکتی-برات زاده- از تاریخ 1 تیرماه</v>
      </c>
      <c r="G1223" s="4">
        <v>92</v>
      </c>
      <c r="H1223" s="4"/>
      <c r="I1223" s="137">
        <v>113401</v>
      </c>
      <c r="J1223" s="137">
        <v>115437</v>
      </c>
      <c r="K1223" s="115"/>
    </row>
    <row r="1224" spans="2:11" x14ac:dyDescent="0.25">
      <c r="B1224" s="4">
        <f t="shared" si="21"/>
        <v>1222</v>
      </c>
      <c r="C1224" s="133">
        <v>45460</v>
      </c>
      <c r="D1224" s="146" t="s">
        <v>121</v>
      </c>
      <c r="E1224" s="135" t="str">
        <f>VLOOKUP(D1224,Z$4:AB1225,2,FALSE)</f>
        <v>غلطک</v>
      </c>
      <c r="F1224" s="135" t="str">
        <f>VLOOKUP(D1224,Z$4:AB1225,3,FALSE)</f>
        <v>شرکتی-جمالی</v>
      </c>
      <c r="G1224" s="4">
        <v>0</v>
      </c>
      <c r="H1224" s="4"/>
      <c r="I1224" s="137"/>
      <c r="J1224" s="137"/>
      <c r="K1224" s="115"/>
    </row>
    <row r="1225" spans="2:11" x14ac:dyDescent="0.25">
      <c r="B1225" s="4">
        <f t="shared" si="21"/>
        <v>1223</v>
      </c>
      <c r="C1225" s="133">
        <v>45460</v>
      </c>
      <c r="D1225" s="146" t="s">
        <v>109</v>
      </c>
      <c r="E1225" s="135" t="str">
        <f>VLOOKUP(D1225,Z$4:AB1226,2,FALSE)</f>
        <v>غلطک</v>
      </c>
      <c r="F1225" s="135" t="str">
        <f>VLOOKUP(D1225,Z$4:AB1226,3,FALSE)</f>
        <v>شرکتی-دیانتی</v>
      </c>
      <c r="G1225" s="4">
        <v>0</v>
      </c>
      <c r="H1225" s="4"/>
      <c r="I1225" s="137"/>
      <c r="J1225" s="137"/>
      <c r="K1225" s="115"/>
    </row>
    <row r="1226" spans="2:11" x14ac:dyDescent="0.25">
      <c r="B1226" s="4">
        <f t="shared" si="21"/>
        <v>1224</v>
      </c>
      <c r="C1226" s="133">
        <v>45460</v>
      </c>
      <c r="D1226" s="146" t="s">
        <v>112</v>
      </c>
      <c r="E1226" s="135" t="str">
        <f>VLOOKUP(D1226,Z$4:AB1227,2,FALSE)</f>
        <v>غلطک</v>
      </c>
      <c r="F1226" s="135" t="str">
        <f>VLOOKUP(D1226,Z$4:AB1227,3,FALSE)</f>
        <v>شرکتی-شیری</v>
      </c>
      <c r="G1226" s="4">
        <v>0</v>
      </c>
      <c r="H1226" s="4"/>
      <c r="I1226" s="137"/>
      <c r="J1226" s="137"/>
      <c r="K1226" s="115"/>
    </row>
    <row r="1227" spans="2:11" x14ac:dyDescent="0.25">
      <c r="B1227" s="4">
        <f t="shared" si="21"/>
        <v>1225</v>
      </c>
      <c r="C1227" s="133">
        <v>45460</v>
      </c>
      <c r="D1227" s="146" t="s">
        <v>122</v>
      </c>
      <c r="E1227" s="135" t="str">
        <f>VLOOKUP(D1227,Z$4:AB1228,2,FALSE)</f>
        <v>میکسراتکو</v>
      </c>
      <c r="F1227" s="135" t="str">
        <f>VLOOKUP(D1227,Z$4:AB1228,3,FALSE)</f>
        <v>شرکتی-شاکری</v>
      </c>
      <c r="G1227" s="4">
        <v>0</v>
      </c>
      <c r="H1227" s="4"/>
      <c r="I1227" s="137"/>
      <c r="J1227" s="137"/>
      <c r="K1227" s="115"/>
    </row>
    <row r="1228" spans="2:11" x14ac:dyDescent="0.25">
      <c r="B1228" s="4">
        <f t="shared" si="21"/>
        <v>1226</v>
      </c>
      <c r="C1228" s="133">
        <v>45460</v>
      </c>
      <c r="D1228" s="146" t="s">
        <v>124</v>
      </c>
      <c r="E1228" s="135" t="str">
        <f>VLOOKUP(D1228,Z$4:AB1229,2,FALSE)</f>
        <v>میکسر امیکو</v>
      </c>
      <c r="F1228" s="135" t="str">
        <f>VLOOKUP(D1228,Z$4:AB1229,3,FALSE)</f>
        <v>شرکتی-زراعتی</v>
      </c>
      <c r="G1228" s="4">
        <v>0</v>
      </c>
      <c r="H1228" s="4"/>
      <c r="I1228" s="137"/>
      <c r="J1228" s="137"/>
      <c r="K1228" s="115"/>
    </row>
    <row r="1229" spans="2:11" x14ac:dyDescent="0.25">
      <c r="B1229" s="4">
        <f t="shared" si="21"/>
        <v>1227</v>
      </c>
      <c r="C1229" s="133">
        <v>45460</v>
      </c>
      <c r="D1229" s="146" t="s">
        <v>129</v>
      </c>
      <c r="E1229" s="135" t="str">
        <f>VLOOKUP(D1229,Z$4:AB1230,2,FALSE)</f>
        <v>بلدوزر</v>
      </c>
      <c r="F1229" s="135" t="str">
        <f>VLOOKUP(D1229,Z$4:AB1230,3,FALSE)</f>
        <v>شرکتی-رجب زاده</v>
      </c>
      <c r="G1229" s="4">
        <v>0</v>
      </c>
      <c r="H1229" s="4"/>
      <c r="I1229" s="137"/>
      <c r="J1229" s="137"/>
      <c r="K1229" s="115"/>
    </row>
    <row r="1230" spans="2:11" x14ac:dyDescent="0.25">
      <c r="B1230" s="4">
        <f t="shared" si="21"/>
        <v>1228</v>
      </c>
      <c r="C1230" s="133">
        <v>45460</v>
      </c>
      <c r="D1230" s="146" t="s">
        <v>160</v>
      </c>
      <c r="E1230" s="135" t="str">
        <f>VLOOKUP(D1230,Z$4:AB1231,2,FALSE)</f>
        <v>بیل مکانیکی</v>
      </c>
      <c r="F1230" s="135" t="str">
        <f>VLOOKUP(D1230,Z$4:AB1231,3,FALSE)</f>
        <v>تکبری</v>
      </c>
      <c r="G1230" s="4">
        <v>140</v>
      </c>
      <c r="H1230" s="4"/>
      <c r="I1230" s="137"/>
      <c r="J1230" s="137"/>
      <c r="K1230" s="115"/>
    </row>
    <row r="1231" spans="2:11" x14ac:dyDescent="0.25">
      <c r="B1231" s="4">
        <f t="shared" si="21"/>
        <v>1229</v>
      </c>
      <c r="C1231" s="133">
        <v>45460</v>
      </c>
      <c r="D1231" s="147" t="s">
        <v>146</v>
      </c>
      <c r="E1231" s="135" t="str">
        <f>VLOOKUP(D1231,Z$4:AB1232,2,FALSE)</f>
        <v>بلدوزر D85</v>
      </c>
      <c r="F1231" s="135" t="str">
        <f>VLOOKUP(D1231,Z$4:AB1232,3,FALSE)</f>
        <v>اکبری</v>
      </c>
      <c r="G1231" s="4">
        <v>0</v>
      </c>
      <c r="H1231" s="4"/>
      <c r="I1231" s="137"/>
      <c r="J1231" s="137"/>
      <c r="K1231" s="115"/>
    </row>
    <row r="1232" spans="2:11" x14ac:dyDescent="0.25">
      <c r="B1232" s="4">
        <f t="shared" si="21"/>
        <v>1230</v>
      </c>
      <c r="C1232" s="133">
        <v>45460</v>
      </c>
      <c r="D1232" s="147" t="s">
        <v>148</v>
      </c>
      <c r="E1232" s="135" t="str">
        <f>VLOOKUP(D1232,Z$4:AB1233,2,FALSE)</f>
        <v>بلدوزر D85</v>
      </c>
      <c r="F1232" s="135" t="str">
        <f>VLOOKUP(D1232,Z$4:AB1233,3,FALSE)</f>
        <v>اکبری</v>
      </c>
      <c r="G1232" s="4">
        <v>0</v>
      </c>
      <c r="H1232" s="4"/>
      <c r="I1232" s="137"/>
      <c r="J1232" s="137"/>
      <c r="K1232" s="115"/>
    </row>
    <row r="1233" spans="2:11" x14ac:dyDescent="0.25">
      <c r="B1233" s="4">
        <f t="shared" si="21"/>
        <v>1231</v>
      </c>
      <c r="C1233" s="133">
        <v>45460</v>
      </c>
      <c r="D1233" s="148" t="s">
        <v>149</v>
      </c>
      <c r="E1233" s="135" t="str">
        <f>VLOOKUP(D1233,Z$4:AB1234,2,FALSE)</f>
        <v>بلدوزر کاترپیلار D8</v>
      </c>
      <c r="F1233" s="135" t="str">
        <f>VLOOKUP(D1233,Z$4:AB1234,3,FALSE)</f>
        <v>حسن پور</v>
      </c>
      <c r="G1233" s="4">
        <v>290</v>
      </c>
      <c r="H1233" s="4"/>
      <c r="I1233" s="137"/>
      <c r="J1233" s="137"/>
      <c r="K1233" s="115"/>
    </row>
    <row r="1234" spans="2:11" x14ac:dyDescent="0.25">
      <c r="B1234" s="4">
        <f t="shared" si="21"/>
        <v>1232</v>
      </c>
      <c r="C1234" s="133">
        <v>45460</v>
      </c>
      <c r="D1234" s="146" t="s">
        <v>164</v>
      </c>
      <c r="E1234" s="135" t="str">
        <f>VLOOKUP(D1234,Z$4:AB1235,2,FALSE)</f>
        <v>بیل مکانیکی</v>
      </c>
      <c r="F1234" s="135" t="str">
        <f>VLOOKUP(D1234,Z$4:AB1235,3,FALSE)</f>
        <v>رضاپور</v>
      </c>
      <c r="G1234" s="4">
        <v>164</v>
      </c>
      <c r="H1234" s="4"/>
      <c r="I1234" s="137"/>
      <c r="J1234" s="137"/>
      <c r="K1234" s="115"/>
    </row>
    <row r="1235" spans="2:11" x14ac:dyDescent="0.25">
      <c r="B1235" s="4">
        <f t="shared" si="21"/>
        <v>1233</v>
      </c>
      <c r="C1235" s="133">
        <v>45460</v>
      </c>
      <c r="D1235" s="146" t="s">
        <v>162</v>
      </c>
      <c r="E1235" s="135" t="str">
        <f>VLOOKUP(D1235,Z$4:AB1236,2,FALSE)</f>
        <v>تانکر آب</v>
      </c>
      <c r="F1235" s="135" t="str">
        <f>VLOOKUP(D1235,Z$4:AB1236,3,FALSE)</f>
        <v>رضاپور</v>
      </c>
      <c r="G1235" s="4">
        <v>0</v>
      </c>
      <c r="H1235" s="4"/>
      <c r="I1235" s="137"/>
      <c r="J1235" s="137"/>
      <c r="K1235" s="115"/>
    </row>
    <row r="1236" spans="2:11" x14ac:dyDescent="0.25">
      <c r="B1236" s="4">
        <f t="shared" si="21"/>
        <v>1234</v>
      </c>
      <c r="C1236" s="133">
        <v>45460</v>
      </c>
      <c r="D1236" s="146" t="s">
        <v>151</v>
      </c>
      <c r="E1236" s="135" t="str">
        <f>VLOOKUP(D1236,Z$4:AB1237,2,FALSE)</f>
        <v>لودر ZL50</v>
      </c>
      <c r="F1236" s="135" t="str">
        <f>VLOOKUP(D1236,Z$4:AB1237,3,FALSE)</f>
        <v>میرزایی</v>
      </c>
      <c r="G1236" s="4">
        <v>56</v>
      </c>
      <c r="H1236" s="4"/>
      <c r="I1236" s="137"/>
      <c r="J1236" s="137"/>
      <c r="K1236" s="115"/>
    </row>
    <row r="1237" spans="2:11" x14ac:dyDescent="0.25">
      <c r="B1237" s="4">
        <f t="shared" si="21"/>
        <v>1235</v>
      </c>
      <c r="C1237" s="133">
        <v>45460</v>
      </c>
      <c r="D1237" s="147" t="s">
        <v>152</v>
      </c>
      <c r="E1237" s="135" t="str">
        <f>VLOOKUP(D1237,Z$4:AB1238,2,FALSE)</f>
        <v>کامیون کمپرسی</v>
      </c>
      <c r="F1237" s="135" t="str">
        <f>VLOOKUP(D1237,Z$4:AB1238,3,FALSE)</f>
        <v>میرزایی</v>
      </c>
      <c r="G1237" s="4">
        <v>0</v>
      </c>
      <c r="H1237" s="4"/>
      <c r="I1237" s="137"/>
      <c r="J1237" s="137"/>
      <c r="K1237" s="115"/>
    </row>
    <row r="1238" spans="2:11" x14ac:dyDescent="0.25">
      <c r="B1238" s="4">
        <f t="shared" si="21"/>
        <v>1236</v>
      </c>
      <c r="C1238" s="133">
        <v>45460</v>
      </c>
      <c r="D1238" s="147" t="s">
        <v>154</v>
      </c>
      <c r="E1238" s="135" t="str">
        <f>VLOOKUP(D1238,Z$4:AB1239,2,FALSE)</f>
        <v>کامیون کمپرسی</v>
      </c>
      <c r="F1238" s="135" t="str">
        <f>VLOOKUP(D1238,Z$4:AB1239,3,FALSE)</f>
        <v>میرزایی</v>
      </c>
      <c r="G1238" s="4">
        <v>0</v>
      </c>
      <c r="H1238" s="4"/>
      <c r="I1238" s="137"/>
      <c r="J1238" s="137"/>
      <c r="K1238" s="115"/>
    </row>
    <row r="1239" spans="2:11" x14ac:dyDescent="0.25">
      <c r="B1239" s="4">
        <f t="shared" si="21"/>
        <v>1237</v>
      </c>
      <c r="C1239" s="133">
        <v>45460</v>
      </c>
      <c r="D1239" s="147" t="s">
        <v>155</v>
      </c>
      <c r="E1239" s="135" t="str">
        <f>VLOOKUP(D1239,Z$4:AB1240,2,FALSE)</f>
        <v>کامیون کمپرسی</v>
      </c>
      <c r="F1239" s="135" t="str">
        <f>VLOOKUP(D1239,Z$4:AB1240,3,FALSE)</f>
        <v>میرزایی</v>
      </c>
      <c r="G1239" s="4">
        <v>0</v>
      </c>
      <c r="H1239" s="4"/>
      <c r="I1239" s="137"/>
      <c r="J1239" s="137"/>
      <c r="K1239" s="115"/>
    </row>
    <row r="1240" spans="2:11" x14ac:dyDescent="0.25">
      <c r="B1240" s="4">
        <f t="shared" si="21"/>
        <v>1238</v>
      </c>
      <c r="C1240" s="133">
        <v>45460</v>
      </c>
      <c r="D1240" s="147" t="s">
        <v>139</v>
      </c>
      <c r="E1240" s="135" t="str">
        <f>VLOOKUP(D1240,Z$4:AB1241,2,FALSE)</f>
        <v>بیل مکانیکی</v>
      </c>
      <c r="F1240" s="135" t="str">
        <f>VLOOKUP(D1240,Z$4:AB1241,3,FALSE)</f>
        <v>انصاری</v>
      </c>
      <c r="G1240" s="4">
        <v>205</v>
      </c>
      <c r="H1240" s="4"/>
      <c r="I1240" s="137"/>
      <c r="J1240" s="137"/>
      <c r="K1240" s="115"/>
    </row>
    <row r="1241" spans="2:11" x14ac:dyDescent="0.25">
      <c r="B1241" s="4">
        <f t="shared" si="21"/>
        <v>1239</v>
      </c>
      <c r="C1241" s="133">
        <v>45460</v>
      </c>
      <c r="D1241" s="147" t="s">
        <v>141</v>
      </c>
      <c r="E1241" s="135" t="str">
        <f>VLOOKUP(D1241,Z$4:AB1242,2,FALSE)</f>
        <v>بیل مکانیکی</v>
      </c>
      <c r="F1241" s="135" t="str">
        <f>VLOOKUP(D1241,Z$4:AB1242,3,FALSE)</f>
        <v>انصاری</v>
      </c>
      <c r="G1241" s="4">
        <v>0</v>
      </c>
      <c r="H1241" s="4"/>
      <c r="I1241" s="137"/>
      <c r="J1241" s="137"/>
      <c r="K1241" s="115"/>
    </row>
    <row r="1242" spans="2:11" x14ac:dyDescent="0.25">
      <c r="B1242" s="4">
        <f t="shared" si="21"/>
        <v>1240</v>
      </c>
      <c r="C1242" s="133">
        <v>45460</v>
      </c>
      <c r="D1242" s="147" t="s">
        <v>143</v>
      </c>
      <c r="E1242" s="135" t="str">
        <f>VLOOKUP(D1242,Z$4:AB1243,2,FALSE)</f>
        <v>کامیون کمپرسی</v>
      </c>
      <c r="F1242" s="135" t="str">
        <f>VLOOKUP(D1242,Z$4:AB1243,3,FALSE)</f>
        <v>انصاری</v>
      </c>
      <c r="G1242" s="4">
        <v>0</v>
      </c>
      <c r="H1242" s="4"/>
      <c r="I1242" s="137"/>
      <c r="J1242" s="137"/>
      <c r="K1242" s="115"/>
    </row>
    <row r="1243" spans="2:11" x14ac:dyDescent="0.25">
      <c r="B1243" s="4">
        <f t="shared" si="21"/>
        <v>1241</v>
      </c>
      <c r="C1243" s="133">
        <v>45460</v>
      </c>
      <c r="D1243" s="147" t="s">
        <v>144</v>
      </c>
      <c r="E1243" s="135" t="str">
        <f>VLOOKUP(D1243,Z$4:AB1244,2,FALSE)</f>
        <v>کامیون کمپرسی</v>
      </c>
      <c r="F1243" s="135" t="str">
        <f>VLOOKUP(D1243,Z$4:AB1244,3,FALSE)</f>
        <v>انصاری</v>
      </c>
      <c r="G1243" s="4">
        <v>98</v>
      </c>
      <c r="H1243" s="4"/>
      <c r="I1243" s="137"/>
      <c r="J1243" s="137"/>
      <c r="K1243" s="115"/>
    </row>
    <row r="1244" spans="2:11" x14ac:dyDescent="0.25">
      <c r="B1244" s="4">
        <f t="shared" si="21"/>
        <v>1242</v>
      </c>
      <c r="C1244" s="133">
        <v>45460</v>
      </c>
      <c r="D1244" s="147" t="s">
        <v>145</v>
      </c>
      <c r="E1244" s="135" t="str">
        <f>VLOOKUP(D1244,Z$4:AB1245,2,FALSE)</f>
        <v>کامیون کمپرسی</v>
      </c>
      <c r="F1244" s="135" t="str">
        <f>VLOOKUP(D1244,Z$4:AB1245,3,FALSE)</f>
        <v>انصاری</v>
      </c>
      <c r="G1244" s="4">
        <v>0</v>
      </c>
      <c r="H1244" s="4"/>
      <c r="I1244" s="137"/>
      <c r="J1244" s="137"/>
      <c r="K1244" s="115"/>
    </row>
    <row r="1245" spans="2:11" x14ac:dyDescent="0.25">
      <c r="B1245" s="4">
        <f t="shared" si="21"/>
        <v>1243</v>
      </c>
      <c r="C1245" s="133">
        <v>45460</v>
      </c>
      <c r="D1245" s="147" t="s">
        <v>138</v>
      </c>
      <c r="E1245" s="135" t="str">
        <f>VLOOKUP(D1245,Z$4:AB1246,2,FALSE)</f>
        <v>بلدوزر</v>
      </c>
      <c r="F1245" s="135" t="str">
        <f>VLOOKUP(D1245,Z$4:AB1246,3,FALSE)</f>
        <v>انصاری</v>
      </c>
      <c r="G1245" s="4">
        <v>184</v>
      </c>
      <c r="H1245" s="4"/>
      <c r="I1245" s="137"/>
      <c r="J1245" s="137"/>
      <c r="K1245" s="115"/>
    </row>
    <row r="1246" spans="2:11" x14ac:dyDescent="0.25">
      <c r="B1246" s="4">
        <f t="shared" si="21"/>
        <v>1244</v>
      </c>
      <c r="C1246" s="133">
        <v>45460</v>
      </c>
      <c r="D1246" s="146" t="s">
        <v>157</v>
      </c>
      <c r="E1246" s="135" t="str">
        <f>VLOOKUP(D1246,Z$4:AB1247,2,FALSE)</f>
        <v>لودر</v>
      </c>
      <c r="F1246" s="135" t="str">
        <f>VLOOKUP(D1246,Z$4:AB1247,3,FALSE)</f>
        <v>صداقت</v>
      </c>
      <c r="G1246" s="4">
        <v>0</v>
      </c>
      <c r="H1246" s="4"/>
      <c r="I1246" s="137"/>
      <c r="J1246" s="137"/>
      <c r="K1246" s="115"/>
    </row>
    <row r="1247" spans="2:11" x14ac:dyDescent="0.25">
      <c r="B1247" s="4">
        <f t="shared" si="21"/>
        <v>1245</v>
      </c>
      <c r="C1247" s="133">
        <v>45460</v>
      </c>
      <c r="D1247" s="146" t="s">
        <v>158</v>
      </c>
      <c r="E1247" s="135" t="str">
        <f>VLOOKUP(D1247,Z$4:AB1248,2,FALSE)</f>
        <v>کامیون کمپرسی</v>
      </c>
      <c r="F1247" s="135" t="str">
        <f>VLOOKUP(D1247,Z$4:AB1248,3,FALSE)</f>
        <v>صداقت</v>
      </c>
      <c r="G1247" s="4">
        <v>0</v>
      </c>
      <c r="H1247" s="4"/>
      <c r="I1247" s="137"/>
      <c r="J1247" s="137"/>
      <c r="K1247" s="115"/>
    </row>
    <row r="1248" spans="2:11" x14ac:dyDescent="0.25">
      <c r="B1248" s="4">
        <f t="shared" si="21"/>
        <v>1246</v>
      </c>
      <c r="C1248" s="133">
        <v>45460</v>
      </c>
      <c r="D1248" s="146" t="s">
        <v>159</v>
      </c>
      <c r="E1248" s="135" t="str">
        <f>VLOOKUP(D1248,Z$4:AB1249,2,FALSE)</f>
        <v>کامیون کمپرسی</v>
      </c>
      <c r="F1248" s="135" t="str">
        <f>VLOOKUP(D1248,Z$4:AB1249,3,FALSE)</f>
        <v>صداقت</v>
      </c>
      <c r="G1248" s="4">
        <v>0</v>
      </c>
      <c r="H1248" s="4"/>
      <c r="I1248" s="137"/>
      <c r="J1248" s="137"/>
      <c r="K1248" s="115"/>
    </row>
    <row r="1249" spans="2:11" x14ac:dyDescent="0.25">
      <c r="B1249" s="4">
        <f t="shared" si="21"/>
        <v>1247</v>
      </c>
      <c r="C1249" s="133">
        <v>45460</v>
      </c>
      <c r="D1249" s="148" t="s">
        <v>166</v>
      </c>
      <c r="E1249" s="135" t="str">
        <f>VLOOKUP(D1249,Z$4:AB1250,2,FALSE)</f>
        <v>گریدر 14G</v>
      </c>
      <c r="F1249" s="135" t="str">
        <f>VLOOKUP(D1249,Z$4:AB1250,3,FALSE)</f>
        <v>محمد پور</v>
      </c>
      <c r="G1249" s="4">
        <v>201</v>
      </c>
      <c r="H1249" s="4"/>
      <c r="I1249" s="137"/>
      <c r="J1249" s="137"/>
      <c r="K1249" s="115"/>
    </row>
    <row r="1250" spans="2:11" x14ac:dyDescent="0.25">
      <c r="B1250" s="4">
        <f t="shared" si="21"/>
        <v>1248</v>
      </c>
      <c r="C1250" s="133">
        <v>45460</v>
      </c>
      <c r="D1250" s="148" t="s">
        <v>170</v>
      </c>
      <c r="E1250" s="135" t="str">
        <f>VLOOKUP(D1250,Z$4:AB1251,2,FALSE)</f>
        <v>غلطک کششی</v>
      </c>
      <c r="F1250" s="135" t="str">
        <f>VLOOKUP(D1250,Z$4:AB1251,3,FALSE)</f>
        <v>محمد پور</v>
      </c>
      <c r="G1250" s="4">
        <v>43</v>
      </c>
      <c r="H1250" s="4"/>
      <c r="I1250" s="137"/>
      <c r="J1250" s="137"/>
      <c r="K1250" s="115"/>
    </row>
    <row r="1251" spans="2:11" x14ac:dyDescent="0.25">
      <c r="B1251" s="4">
        <f t="shared" si="21"/>
        <v>1249</v>
      </c>
      <c r="C1251" s="133">
        <v>45460</v>
      </c>
      <c r="D1251" s="148" t="s">
        <v>173</v>
      </c>
      <c r="E1251" s="135" t="str">
        <f>VLOOKUP(D1251,Z$4:AB1252,2,FALSE)</f>
        <v>غلطک کششی</v>
      </c>
      <c r="F1251" s="135" t="str">
        <f>VLOOKUP(D1251,Z$4:AB1252,3,FALSE)</f>
        <v>محمد پور</v>
      </c>
      <c r="G1251" s="4">
        <v>43</v>
      </c>
      <c r="H1251" s="4"/>
      <c r="I1251" s="137"/>
      <c r="J1251" s="137"/>
      <c r="K1251" s="115"/>
    </row>
    <row r="1252" spans="2:11" x14ac:dyDescent="0.25">
      <c r="B1252" s="4">
        <f t="shared" si="21"/>
        <v>1250</v>
      </c>
      <c r="C1252" s="133">
        <v>45460</v>
      </c>
      <c r="D1252" s="148" t="s">
        <v>174</v>
      </c>
      <c r="E1252" s="135" t="str">
        <f>VLOOKUP(D1252,Z$4:AB1253,2,FALSE)</f>
        <v>لودر</v>
      </c>
      <c r="F1252" s="135" t="str">
        <f>VLOOKUP(D1252,Z$4:AB1253,3,FALSE)</f>
        <v>محمد پور</v>
      </c>
      <c r="G1252" s="4">
        <v>0</v>
      </c>
      <c r="H1252" s="4"/>
      <c r="I1252" s="137"/>
      <c r="J1252" s="137"/>
      <c r="K1252" s="115"/>
    </row>
    <row r="1253" spans="2:11" x14ac:dyDescent="0.25">
      <c r="B1253" s="4">
        <f t="shared" si="21"/>
        <v>1251</v>
      </c>
      <c r="C1253" s="133">
        <v>45460</v>
      </c>
      <c r="D1253" s="148" t="s">
        <v>175</v>
      </c>
      <c r="E1253" s="135" t="str">
        <f>VLOOKUP(D1253,Z$4:AB1254,2,FALSE)</f>
        <v>تانکر آب</v>
      </c>
      <c r="F1253" s="135" t="str">
        <f>VLOOKUP(D1253,Z$4:AB1254,3,FALSE)</f>
        <v>محمد پور</v>
      </c>
      <c r="G1253" s="4">
        <v>26</v>
      </c>
      <c r="H1253" s="4"/>
      <c r="I1253" s="137"/>
      <c r="J1253" s="137"/>
      <c r="K1253" s="115"/>
    </row>
    <row r="1254" spans="2:11" x14ac:dyDescent="0.25">
      <c r="B1254" s="4">
        <f t="shared" si="21"/>
        <v>1252</v>
      </c>
      <c r="C1254" s="133">
        <v>45460</v>
      </c>
      <c r="D1254" s="148" t="s">
        <v>176</v>
      </c>
      <c r="E1254" s="135" t="str">
        <f>VLOOKUP(D1254,Z$4:AB1255,2,FALSE)</f>
        <v>غلطک پاچه بزی</v>
      </c>
      <c r="F1254" s="135" t="str">
        <f>VLOOKUP(D1254,Z$4:AB1255,3,FALSE)</f>
        <v>محمد پور</v>
      </c>
      <c r="G1254" s="4">
        <v>0</v>
      </c>
      <c r="H1254" s="4"/>
      <c r="I1254" s="137"/>
      <c r="J1254" s="137"/>
      <c r="K1254" s="115"/>
    </row>
    <row r="1255" spans="2:11" x14ac:dyDescent="0.25">
      <c r="B1255" s="4">
        <f t="shared" si="21"/>
        <v>1253</v>
      </c>
      <c r="C1255" s="133">
        <v>45460</v>
      </c>
      <c r="D1255" s="148" t="s">
        <v>178</v>
      </c>
      <c r="E1255" s="135" t="str">
        <f>VLOOKUP(D1255,Z$4:AB1256,2,FALSE)</f>
        <v>بلدوزر</v>
      </c>
      <c r="F1255" s="135" t="str">
        <f>VLOOKUP(D1255,Z$4:AB1256,3,FALSE)</f>
        <v>محمد پور</v>
      </c>
      <c r="G1255" s="4">
        <v>151</v>
      </c>
      <c r="H1255" s="4"/>
      <c r="I1255" s="137"/>
      <c r="J1255" s="137"/>
      <c r="K1255" s="115"/>
    </row>
    <row r="1256" spans="2:11" x14ac:dyDescent="0.25">
      <c r="B1256" s="4">
        <f t="shared" si="21"/>
        <v>1254</v>
      </c>
      <c r="C1256" s="133">
        <v>45460</v>
      </c>
      <c r="D1256" s="148" t="s">
        <v>179</v>
      </c>
      <c r="E1256" s="135" t="str">
        <f>VLOOKUP(D1256,Z$4:AB1257,2,FALSE)</f>
        <v>کمپرسی جفت</v>
      </c>
      <c r="F1256" s="135" t="str">
        <f>VLOOKUP(D1256,Z$4:AB1257,3,FALSE)</f>
        <v>محمد پور</v>
      </c>
      <c r="G1256" s="4">
        <v>0</v>
      </c>
      <c r="H1256" s="4"/>
      <c r="I1256" s="137"/>
      <c r="J1256" s="137"/>
      <c r="K1256" s="115"/>
    </row>
    <row r="1257" spans="2:11" x14ac:dyDescent="0.25">
      <c r="B1257" s="4">
        <f t="shared" si="21"/>
        <v>1255</v>
      </c>
      <c r="C1257" s="133">
        <v>45460</v>
      </c>
      <c r="D1257" s="148" t="s">
        <v>181</v>
      </c>
      <c r="E1257" s="135" t="str">
        <f>VLOOKUP(D1257,Z$4:AB1258,2,FALSE)</f>
        <v>تانکر آب</v>
      </c>
      <c r="F1257" s="135" t="str">
        <f>VLOOKUP(D1257,Z$4:AB1258,3,FALSE)</f>
        <v>گلپایگانی</v>
      </c>
      <c r="G1257" s="4">
        <v>61</v>
      </c>
      <c r="H1257" s="4"/>
      <c r="I1257" s="137"/>
      <c r="J1257" s="137"/>
      <c r="K1257" s="115"/>
    </row>
    <row r="1258" spans="2:11" x14ac:dyDescent="0.25">
      <c r="B1258" s="4">
        <f t="shared" si="21"/>
        <v>1256</v>
      </c>
      <c r="C1258" s="133">
        <v>45461</v>
      </c>
      <c r="D1258" s="146" t="s">
        <v>90</v>
      </c>
      <c r="E1258" s="135" t="str">
        <f>VLOOKUP(D1258,Z$4:AB1259,2,FALSE)</f>
        <v>گریدر  ۱۶g</v>
      </c>
      <c r="F1258" s="135" t="str">
        <f>VLOOKUP(D1258,Z$4:AB1259,3,FALSE)</f>
        <v>شرکتی-یگانه</v>
      </c>
      <c r="G1258" s="4">
        <v>0</v>
      </c>
      <c r="H1258" s="4"/>
      <c r="I1258" s="137"/>
      <c r="J1258" s="137"/>
      <c r="K1258" s="115"/>
    </row>
    <row r="1259" spans="2:11" x14ac:dyDescent="0.25">
      <c r="B1259" s="4">
        <f t="shared" si="21"/>
        <v>1257</v>
      </c>
      <c r="C1259" s="133">
        <v>45461</v>
      </c>
      <c r="D1259" s="146" t="s">
        <v>93</v>
      </c>
      <c r="E1259" s="135" t="str">
        <f>VLOOKUP(D1259,Z$4:AB1260,2,FALSE)</f>
        <v>کامیون کمپرسی</v>
      </c>
      <c r="F1259" s="135" t="str">
        <f>VLOOKUP(D1259,Z$4:AB1260,3,FALSE)</f>
        <v>شرکتی-یحیی زاده</v>
      </c>
      <c r="G1259" s="4">
        <v>0</v>
      </c>
      <c r="H1259" s="4"/>
      <c r="I1259" s="137"/>
      <c r="J1259" s="137"/>
      <c r="K1259" s="115"/>
    </row>
    <row r="1260" spans="2:11" x14ac:dyDescent="0.25">
      <c r="B1260" s="4">
        <f t="shared" si="21"/>
        <v>1258</v>
      </c>
      <c r="C1260" s="133">
        <v>45461</v>
      </c>
      <c r="D1260" s="146" t="s">
        <v>96</v>
      </c>
      <c r="E1260" s="135" t="str">
        <f>VLOOKUP(D1260,Z$4:AB1261,2,FALSE)</f>
        <v>کامیون کمپرسی</v>
      </c>
      <c r="F1260" s="135" t="str">
        <f>VLOOKUP(D1260,Z$4:AB1261,3,FALSE)</f>
        <v>شرکتی-نوروز غلامی</v>
      </c>
      <c r="G1260" s="4">
        <v>0</v>
      </c>
      <c r="H1260" s="4"/>
      <c r="I1260" s="137"/>
      <c r="J1260" s="137"/>
      <c r="K1260" s="115"/>
    </row>
    <row r="1261" spans="2:11" x14ac:dyDescent="0.25">
      <c r="B1261" s="4">
        <f t="shared" si="21"/>
        <v>1259</v>
      </c>
      <c r="C1261" s="133">
        <v>45461</v>
      </c>
      <c r="D1261" s="146" t="s">
        <v>119</v>
      </c>
      <c r="E1261" s="135" t="str">
        <f>VLOOKUP(D1261,Z$4:AB1262,2,FALSE)</f>
        <v>کامیون کمپرسی</v>
      </c>
      <c r="F1261" s="135" t="str">
        <f>VLOOKUP(D1261,Z$4:AB1262,3,FALSE)</f>
        <v>شرکتی-علیرضا اقلیمی</v>
      </c>
      <c r="G1261" s="4">
        <v>58</v>
      </c>
      <c r="H1261" s="4"/>
      <c r="I1261" s="137"/>
      <c r="J1261" s="137"/>
      <c r="K1261" s="115"/>
    </row>
    <row r="1262" spans="2:11" x14ac:dyDescent="0.25">
      <c r="B1262" s="4">
        <f t="shared" si="21"/>
        <v>1260</v>
      </c>
      <c r="C1262" s="133">
        <v>45461</v>
      </c>
      <c r="D1262" s="146" t="s">
        <v>132</v>
      </c>
      <c r="E1262" s="135" t="str">
        <f>VLOOKUP(D1262,Z$4:AB1263,2,FALSE)</f>
        <v>تانکر ابپاش بنز</v>
      </c>
      <c r="F1262" s="135" t="str">
        <f>VLOOKUP(D1262,Z$4:AB1263,3,FALSE)</f>
        <v>شرکتی-بارانی</v>
      </c>
      <c r="G1262" s="4">
        <v>0</v>
      </c>
      <c r="H1262" s="4"/>
      <c r="I1262" s="137"/>
      <c r="J1262" s="137"/>
      <c r="K1262" s="115"/>
    </row>
    <row r="1263" spans="2:11" x14ac:dyDescent="0.25">
      <c r="B1263" s="4">
        <f t="shared" si="21"/>
        <v>1261</v>
      </c>
      <c r="C1263" s="133">
        <v>45461</v>
      </c>
      <c r="D1263" s="146" t="s">
        <v>98</v>
      </c>
      <c r="E1263" s="135" t="str">
        <f>VLOOKUP(D1263,Z$4:AB1264,2,FALSE)</f>
        <v>تانکر ابپاش بنز</v>
      </c>
      <c r="F1263" s="135" t="str">
        <f>VLOOKUP(D1263,Z$4:AB1264,3,FALSE)</f>
        <v>شرکتی-میامی</v>
      </c>
      <c r="G1263" s="4">
        <v>56</v>
      </c>
      <c r="H1263" s="4"/>
      <c r="I1263" s="137"/>
      <c r="J1263" s="137"/>
      <c r="K1263" s="115"/>
    </row>
    <row r="1264" spans="2:11" x14ac:dyDescent="0.25">
      <c r="B1264" s="4">
        <f t="shared" si="21"/>
        <v>1262</v>
      </c>
      <c r="C1264" s="133">
        <v>45461</v>
      </c>
      <c r="D1264" s="146" t="s">
        <v>116</v>
      </c>
      <c r="E1264" s="135" t="str">
        <f>VLOOKUP(D1264,Z$4:AB1265,2,FALSE)</f>
        <v>تانکر سوخت بنز</v>
      </c>
      <c r="F1264" s="135" t="str">
        <f>VLOOKUP(D1264,Z$4:AB1265,3,FALSE)</f>
        <v>شرکتی-برات زاده- از تاریخ 1 تیرماه</v>
      </c>
      <c r="G1264" s="4">
        <v>0</v>
      </c>
      <c r="H1264" s="4"/>
      <c r="I1264" s="137"/>
      <c r="J1264" s="137"/>
      <c r="K1264" s="115"/>
    </row>
    <row r="1265" spans="2:11" x14ac:dyDescent="0.25">
      <c r="B1265" s="4">
        <f t="shared" si="21"/>
        <v>1263</v>
      </c>
      <c r="C1265" s="133">
        <v>45461</v>
      </c>
      <c r="D1265" s="146" t="s">
        <v>121</v>
      </c>
      <c r="E1265" s="135" t="str">
        <f>VLOOKUP(D1265,Z$4:AB1266,2,FALSE)</f>
        <v>غلطک</v>
      </c>
      <c r="F1265" s="135" t="str">
        <f>VLOOKUP(D1265,Z$4:AB1266,3,FALSE)</f>
        <v>شرکتی-جمالی</v>
      </c>
      <c r="G1265" s="4">
        <v>47</v>
      </c>
      <c r="H1265" s="4"/>
      <c r="I1265" s="137"/>
      <c r="J1265" s="137"/>
      <c r="K1265" s="115"/>
    </row>
    <row r="1266" spans="2:11" x14ac:dyDescent="0.25">
      <c r="B1266" s="4">
        <f t="shared" si="21"/>
        <v>1264</v>
      </c>
      <c r="C1266" s="133">
        <v>45461</v>
      </c>
      <c r="D1266" s="146" t="s">
        <v>109</v>
      </c>
      <c r="E1266" s="135" t="str">
        <f>VLOOKUP(D1266,Z$4:AB1267,2,FALSE)</f>
        <v>غلطک</v>
      </c>
      <c r="F1266" s="135" t="str">
        <f>VLOOKUP(D1266,Z$4:AB1267,3,FALSE)</f>
        <v>شرکتی-دیانتی</v>
      </c>
      <c r="G1266" s="4">
        <v>83</v>
      </c>
      <c r="H1266" s="4"/>
      <c r="I1266" s="137"/>
      <c r="J1266" s="137"/>
      <c r="K1266" s="115"/>
    </row>
    <row r="1267" spans="2:11" x14ac:dyDescent="0.25">
      <c r="B1267" s="4">
        <f t="shared" si="21"/>
        <v>1265</v>
      </c>
      <c r="C1267" s="133">
        <v>45461</v>
      </c>
      <c r="D1267" s="146" t="s">
        <v>112</v>
      </c>
      <c r="E1267" s="135" t="str">
        <f>VLOOKUP(D1267,Z$4:AB1268,2,FALSE)</f>
        <v>غلطک</v>
      </c>
      <c r="F1267" s="135" t="str">
        <f>VLOOKUP(D1267,Z$4:AB1268,3,FALSE)</f>
        <v>شرکتی-شیری</v>
      </c>
      <c r="G1267" s="4">
        <v>48</v>
      </c>
      <c r="H1267" s="4"/>
      <c r="I1267" s="137"/>
      <c r="J1267" s="137"/>
      <c r="K1267" s="115"/>
    </row>
    <row r="1268" spans="2:11" x14ac:dyDescent="0.25">
      <c r="B1268" s="4">
        <f t="shared" si="21"/>
        <v>1266</v>
      </c>
      <c r="C1268" s="133">
        <v>45461</v>
      </c>
      <c r="D1268" s="146" t="s">
        <v>122</v>
      </c>
      <c r="E1268" s="135" t="str">
        <f>VLOOKUP(D1268,Z$4:AB1269,2,FALSE)</f>
        <v>میکسراتکو</v>
      </c>
      <c r="F1268" s="135" t="str">
        <f>VLOOKUP(D1268,Z$4:AB1269,3,FALSE)</f>
        <v>شرکتی-شاکری</v>
      </c>
      <c r="G1268" s="4">
        <v>0</v>
      </c>
      <c r="H1268" s="4"/>
      <c r="I1268" s="137"/>
      <c r="J1268" s="137"/>
      <c r="K1268" s="115"/>
    </row>
    <row r="1269" spans="2:11" x14ac:dyDescent="0.25">
      <c r="B1269" s="4">
        <f t="shared" si="21"/>
        <v>1267</v>
      </c>
      <c r="C1269" s="133">
        <v>45461</v>
      </c>
      <c r="D1269" s="146" t="s">
        <v>124</v>
      </c>
      <c r="E1269" s="135" t="str">
        <f>VLOOKUP(D1269,Z$4:AB1270,2,FALSE)</f>
        <v>میکسر امیکو</v>
      </c>
      <c r="F1269" s="135" t="str">
        <f>VLOOKUP(D1269,Z$4:AB1270,3,FALSE)</f>
        <v>شرکتی-زراعتی</v>
      </c>
      <c r="G1269" s="4">
        <v>0</v>
      </c>
      <c r="H1269" s="4"/>
      <c r="I1269" s="137"/>
      <c r="J1269" s="137"/>
      <c r="K1269" s="115"/>
    </row>
    <row r="1270" spans="2:11" x14ac:dyDescent="0.25">
      <c r="B1270" s="4">
        <f t="shared" si="21"/>
        <v>1268</v>
      </c>
      <c r="C1270" s="133">
        <v>45461</v>
      </c>
      <c r="D1270" s="146" t="s">
        <v>129</v>
      </c>
      <c r="E1270" s="135" t="str">
        <f>VLOOKUP(D1270,Z$4:AB1271,2,FALSE)</f>
        <v>بلدوزر</v>
      </c>
      <c r="F1270" s="135" t="str">
        <f>VLOOKUP(D1270,Z$4:AB1271,3,FALSE)</f>
        <v>شرکتی-رجب زاده</v>
      </c>
      <c r="G1270" s="4">
        <v>183</v>
      </c>
      <c r="H1270" s="4"/>
      <c r="I1270" s="137"/>
      <c r="J1270" s="137"/>
      <c r="K1270" s="115"/>
    </row>
    <row r="1271" spans="2:11" x14ac:dyDescent="0.25">
      <c r="B1271" s="4">
        <f t="shared" si="21"/>
        <v>1269</v>
      </c>
      <c r="C1271" s="133">
        <v>45461</v>
      </c>
      <c r="D1271" s="146" t="s">
        <v>160</v>
      </c>
      <c r="E1271" s="135" t="str">
        <f>VLOOKUP(D1271,Z$4:AB1272,2,FALSE)</f>
        <v>بیل مکانیکی</v>
      </c>
      <c r="F1271" s="135" t="str">
        <f>VLOOKUP(D1271,Z$4:AB1272,3,FALSE)</f>
        <v>تکبری</v>
      </c>
      <c r="G1271" s="4">
        <v>0</v>
      </c>
      <c r="H1271" s="4"/>
      <c r="I1271" s="137"/>
      <c r="J1271" s="137"/>
      <c r="K1271" s="115"/>
    </row>
    <row r="1272" spans="2:11" x14ac:dyDescent="0.25">
      <c r="B1272" s="4">
        <f t="shared" si="21"/>
        <v>1270</v>
      </c>
      <c r="C1272" s="133">
        <v>45461</v>
      </c>
      <c r="D1272" s="147" t="s">
        <v>146</v>
      </c>
      <c r="E1272" s="135" t="str">
        <f>VLOOKUP(D1272,Z$4:AB1273,2,FALSE)</f>
        <v>بلدوزر D85</v>
      </c>
      <c r="F1272" s="135" t="str">
        <f>VLOOKUP(D1272,Z$4:AB1273,3,FALSE)</f>
        <v>اکبری</v>
      </c>
      <c r="G1272" s="4">
        <v>150</v>
      </c>
      <c r="H1272" s="4"/>
      <c r="I1272" s="137"/>
      <c r="J1272" s="137"/>
      <c r="K1272" s="115"/>
    </row>
    <row r="1273" spans="2:11" x14ac:dyDescent="0.25">
      <c r="B1273" s="4">
        <f t="shared" si="21"/>
        <v>1271</v>
      </c>
      <c r="C1273" s="133">
        <v>45461</v>
      </c>
      <c r="D1273" s="147" t="s">
        <v>148</v>
      </c>
      <c r="E1273" s="135" t="str">
        <f>VLOOKUP(D1273,Z$4:AB1274,2,FALSE)</f>
        <v>بلدوزر D85</v>
      </c>
      <c r="F1273" s="135" t="str">
        <f>VLOOKUP(D1273,Z$4:AB1274,3,FALSE)</f>
        <v>اکبری</v>
      </c>
      <c r="G1273" s="4">
        <v>114</v>
      </c>
      <c r="H1273" s="4"/>
      <c r="I1273" s="137"/>
      <c r="J1273" s="137"/>
      <c r="K1273" s="115"/>
    </row>
    <row r="1274" spans="2:11" x14ac:dyDescent="0.25">
      <c r="B1274" s="4">
        <f t="shared" si="21"/>
        <v>1272</v>
      </c>
      <c r="C1274" s="133">
        <v>45461</v>
      </c>
      <c r="D1274" s="148" t="s">
        <v>149</v>
      </c>
      <c r="E1274" s="135" t="str">
        <f>VLOOKUP(D1274,Z$4:AB1275,2,FALSE)</f>
        <v>بلدوزر کاترپیلار D8</v>
      </c>
      <c r="F1274" s="135" t="str">
        <f>VLOOKUP(D1274,Z$4:AB1275,3,FALSE)</f>
        <v>حسن پور</v>
      </c>
      <c r="G1274" s="4">
        <v>161</v>
      </c>
      <c r="H1274" s="4"/>
      <c r="I1274" s="137"/>
      <c r="J1274" s="137"/>
      <c r="K1274" s="115"/>
    </row>
    <row r="1275" spans="2:11" x14ac:dyDescent="0.25">
      <c r="B1275" s="4">
        <f t="shared" si="21"/>
        <v>1273</v>
      </c>
      <c r="C1275" s="133">
        <v>45461</v>
      </c>
      <c r="D1275" s="146" t="s">
        <v>164</v>
      </c>
      <c r="E1275" s="135" t="str">
        <f>VLOOKUP(D1275,Z$4:AB1276,2,FALSE)</f>
        <v>بیل مکانیکی</v>
      </c>
      <c r="F1275" s="135" t="str">
        <f>VLOOKUP(D1275,Z$4:AB1276,3,FALSE)</f>
        <v>رضاپور</v>
      </c>
      <c r="G1275" s="4">
        <v>0</v>
      </c>
      <c r="H1275" s="4"/>
      <c r="I1275" s="137"/>
      <c r="J1275" s="137"/>
      <c r="K1275" s="115"/>
    </row>
    <row r="1276" spans="2:11" x14ac:dyDescent="0.25">
      <c r="B1276" s="4">
        <f t="shared" si="21"/>
        <v>1274</v>
      </c>
      <c r="C1276" s="133">
        <v>45461</v>
      </c>
      <c r="D1276" s="146" t="s">
        <v>162</v>
      </c>
      <c r="E1276" s="135" t="str">
        <f>VLOOKUP(D1276,Z$4:AB1277,2,FALSE)</f>
        <v>تانکر آب</v>
      </c>
      <c r="F1276" s="135" t="str">
        <f>VLOOKUP(D1276,Z$4:AB1277,3,FALSE)</f>
        <v>رضاپور</v>
      </c>
      <c r="G1276" s="4">
        <v>113</v>
      </c>
      <c r="H1276" s="4"/>
      <c r="I1276" s="137"/>
      <c r="J1276" s="137"/>
      <c r="K1276" s="115"/>
    </row>
    <row r="1277" spans="2:11" x14ac:dyDescent="0.25">
      <c r="B1277" s="4">
        <f t="shared" si="21"/>
        <v>1275</v>
      </c>
      <c r="C1277" s="133">
        <v>45461</v>
      </c>
      <c r="D1277" s="146" t="s">
        <v>151</v>
      </c>
      <c r="E1277" s="135" t="str">
        <f>VLOOKUP(D1277,Z$4:AB1278,2,FALSE)</f>
        <v>لودر ZL50</v>
      </c>
      <c r="F1277" s="135" t="str">
        <f>VLOOKUP(D1277,Z$4:AB1278,3,FALSE)</f>
        <v>میرزایی</v>
      </c>
      <c r="G1277" s="4">
        <v>0</v>
      </c>
      <c r="H1277" s="4"/>
      <c r="I1277" s="137"/>
      <c r="J1277" s="137"/>
      <c r="K1277" s="115"/>
    </row>
    <row r="1278" spans="2:11" x14ac:dyDescent="0.25">
      <c r="B1278" s="4">
        <f t="shared" si="21"/>
        <v>1276</v>
      </c>
      <c r="C1278" s="133">
        <v>45461</v>
      </c>
      <c r="D1278" s="147" t="s">
        <v>152</v>
      </c>
      <c r="E1278" s="135" t="str">
        <f>VLOOKUP(D1278,Z$4:AB1279,2,FALSE)</f>
        <v>کامیون کمپرسی</v>
      </c>
      <c r="F1278" s="135" t="str">
        <f>VLOOKUP(D1278,Z$4:AB1279,3,FALSE)</f>
        <v>میرزایی</v>
      </c>
      <c r="G1278" s="4">
        <v>0</v>
      </c>
      <c r="H1278" s="4"/>
      <c r="I1278" s="137"/>
      <c r="J1278" s="137"/>
      <c r="K1278" s="115"/>
    </row>
    <row r="1279" spans="2:11" x14ac:dyDescent="0.25">
      <c r="B1279" s="4">
        <f t="shared" si="21"/>
        <v>1277</v>
      </c>
      <c r="C1279" s="133">
        <v>45461</v>
      </c>
      <c r="D1279" s="147" t="s">
        <v>154</v>
      </c>
      <c r="E1279" s="135" t="str">
        <f>VLOOKUP(D1279,Z$4:AB1280,2,FALSE)</f>
        <v>کامیون کمپرسی</v>
      </c>
      <c r="F1279" s="135" t="str">
        <f>VLOOKUP(D1279,Z$4:AB1280,3,FALSE)</f>
        <v>میرزایی</v>
      </c>
      <c r="G1279" s="4">
        <v>0</v>
      </c>
      <c r="H1279" s="4"/>
      <c r="I1279" s="137"/>
      <c r="J1279" s="137"/>
      <c r="K1279" s="115"/>
    </row>
    <row r="1280" spans="2:11" x14ac:dyDescent="0.25">
      <c r="B1280" s="4">
        <f t="shared" si="21"/>
        <v>1278</v>
      </c>
      <c r="C1280" s="133">
        <v>45461</v>
      </c>
      <c r="D1280" s="147" t="s">
        <v>155</v>
      </c>
      <c r="E1280" s="135" t="str">
        <f>VLOOKUP(D1280,Z$4:AB1281,2,FALSE)</f>
        <v>کامیون کمپرسی</v>
      </c>
      <c r="F1280" s="135" t="str">
        <f>VLOOKUP(D1280,Z$4:AB1281,3,FALSE)</f>
        <v>میرزایی</v>
      </c>
      <c r="G1280" s="4">
        <v>0</v>
      </c>
      <c r="H1280" s="4"/>
      <c r="I1280" s="137"/>
      <c r="J1280" s="137"/>
      <c r="K1280" s="115"/>
    </row>
    <row r="1281" spans="2:11" x14ac:dyDescent="0.25">
      <c r="B1281" s="4">
        <f t="shared" si="21"/>
        <v>1279</v>
      </c>
      <c r="C1281" s="133">
        <v>45461</v>
      </c>
      <c r="D1281" s="147" t="s">
        <v>139</v>
      </c>
      <c r="E1281" s="135" t="str">
        <f>VLOOKUP(D1281,Z$4:AB1282,2,FALSE)</f>
        <v>بیل مکانیکی</v>
      </c>
      <c r="F1281" s="135" t="str">
        <f>VLOOKUP(D1281,Z$4:AB1282,3,FALSE)</f>
        <v>انصاری</v>
      </c>
      <c r="G1281" s="4">
        <v>85</v>
      </c>
      <c r="H1281" s="4"/>
      <c r="I1281" s="137"/>
      <c r="J1281" s="137"/>
      <c r="K1281" s="115"/>
    </row>
    <row r="1282" spans="2:11" x14ac:dyDescent="0.25">
      <c r="B1282" s="4">
        <f t="shared" si="21"/>
        <v>1280</v>
      </c>
      <c r="C1282" s="133">
        <v>45461</v>
      </c>
      <c r="D1282" s="147" t="s">
        <v>141</v>
      </c>
      <c r="E1282" s="135" t="str">
        <f>VLOOKUP(D1282,Z$4:AB1283,2,FALSE)</f>
        <v>بیل مکانیکی</v>
      </c>
      <c r="F1282" s="135" t="str">
        <f>VLOOKUP(D1282,Z$4:AB1283,3,FALSE)</f>
        <v>انصاری</v>
      </c>
      <c r="G1282" s="4">
        <v>130</v>
      </c>
      <c r="H1282" s="4"/>
      <c r="I1282" s="137"/>
      <c r="J1282" s="137"/>
      <c r="K1282" s="115"/>
    </row>
    <row r="1283" spans="2:11" x14ac:dyDescent="0.25">
      <c r="B1283" s="4">
        <f t="shared" si="21"/>
        <v>1281</v>
      </c>
      <c r="C1283" s="133">
        <v>45461</v>
      </c>
      <c r="D1283" s="147" t="s">
        <v>143</v>
      </c>
      <c r="E1283" s="135" t="str">
        <f>VLOOKUP(D1283,Z$4:AB1284,2,FALSE)</f>
        <v>کامیون کمپرسی</v>
      </c>
      <c r="F1283" s="135" t="str">
        <f>VLOOKUP(D1283,Z$4:AB1284,3,FALSE)</f>
        <v>انصاری</v>
      </c>
      <c r="G1283" s="4">
        <v>0</v>
      </c>
      <c r="H1283" s="4"/>
      <c r="I1283" s="137"/>
      <c r="J1283" s="137"/>
      <c r="K1283" s="115"/>
    </row>
    <row r="1284" spans="2:11" x14ac:dyDescent="0.25">
      <c r="B1284" s="4">
        <f t="shared" si="21"/>
        <v>1282</v>
      </c>
      <c r="C1284" s="133">
        <v>45461</v>
      </c>
      <c r="D1284" s="147" t="s">
        <v>144</v>
      </c>
      <c r="E1284" s="135" t="str">
        <f>VLOOKUP(D1284,Z$4:AB1285,2,FALSE)</f>
        <v>کامیون کمپرسی</v>
      </c>
      <c r="F1284" s="135" t="str">
        <f>VLOOKUP(D1284,Z$4:AB1285,3,FALSE)</f>
        <v>انصاری</v>
      </c>
      <c r="G1284" s="4">
        <v>0</v>
      </c>
      <c r="H1284" s="4"/>
      <c r="I1284" s="137"/>
      <c r="J1284" s="137"/>
      <c r="K1284" s="115"/>
    </row>
    <row r="1285" spans="2:11" x14ac:dyDescent="0.25">
      <c r="B1285" s="4">
        <f t="shared" ref="B1285:B1349" si="22">ROW()-2</f>
        <v>1283</v>
      </c>
      <c r="C1285" s="133">
        <v>45461</v>
      </c>
      <c r="D1285" s="147" t="s">
        <v>145</v>
      </c>
      <c r="E1285" s="135" t="str">
        <f>VLOOKUP(D1285,Z$4:AB1286,2,FALSE)</f>
        <v>کامیون کمپرسی</v>
      </c>
      <c r="F1285" s="135" t="str">
        <f>VLOOKUP(D1285,Z$4:AB1286,3,FALSE)</f>
        <v>انصاری</v>
      </c>
      <c r="G1285" s="4">
        <v>211</v>
      </c>
      <c r="H1285" s="4"/>
      <c r="I1285" s="137"/>
      <c r="J1285" s="137"/>
      <c r="K1285" s="115"/>
    </row>
    <row r="1286" spans="2:11" x14ac:dyDescent="0.25">
      <c r="B1286" s="4">
        <f t="shared" si="22"/>
        <v>1284</v>
      </c>
      <c r="C1286" s="133">
        <v>45461</v>
      </c>
      <c r="D1286" s="147" t="s">
        <v>138</v>
      </c>
      <c r="E1286" s="135" t="str">
        <f>VLOOKUP(D1286,Z$4:AB1287,2,FALSE)</f>
        <v>بلدوزر</v>
      </c>
      <c r="F1286" s="135" t="str">
        <f>VLOOKUP(D1286,Z$4:AB1287,3,FALSE)</f>
        <v>انصاری</v>
      </c>
      <c r="G1286" s="4">
        <v>186</v>
      </c>
      <c r="H1286" s="4"/>
      <c r="I1286" s="137"/>
      <c r="J1286" s="137"/>
      <c r="K1286" s="115"/>
    </row>
    <row r="1287" spans="2:11" x14ac:dyDescent="0.25">
      <c r="B1287" s="4">
        <f t="shared" si="22"/>
        <v>1285</v>
      </c>
      <c r="C1287" s="133">
        <v>45461</v>
      </c>
      <c r="D1287" s="146" t="s">
        <v>157</v>
      </c>
      <c r="E1287" s="135" t="str">
        <f>VLOOKUP(D1287,Z$4:AB1288,2,FALSE)</f>
        <v>لودر</v>
      </c>
      <c r="F1287" s="135" t="str">
        <f>VLOOKUP(D1287,Z$4:AB1288,3,FALSE)</f>
        <v>صداقت</v>
      </c>
      <c r="G1287" s="4">
        <v>108</v>
      </c>
      <c r="H1287" s="4"/>
      <c r="I1287" s="137"/>
      <c r="J1287" s="137"/>
      <c r="K1287" s="115"/>
    </row>
    <row r="1288" spans="2:11" x14ac:dyDescent="0.25">
      <c r="B1288" s="4">
        <f t="shared" si="22"/>
        <v>1286</v>
      </c>
      <c r="C1288" s="133">
        <v>45461</v>
      </c>
      <c r="D1288" s="146" t="s">
        <v>158</v>
      </c>
      <c r="E1288" s="135" t="str">
        <f>VLOOKUP(D1288,Z$4:AB1289,2,FALSE)</f>
        <v>کامیون کمپرسی</v>
      </c>
      <c r="F1288" s="135" t="str">
        <f>VLOOKUP(D1288,Z$4:AB1289,3,FALSE)</f>
        <v>صداقت</v>
      </c>
      <c r="G1288" s="4">
        <v>150</v>
      </c>
      <c r="H1288" s="4"/>
      <c r="I1288" s="137"/>
      <c r="J1288" s="137"/>
      <c r="K1288" s="115"/>
    </row>
    <row r="1289" spans="2:11" x14ac:dyDescent="0.25">
      <c r="B1289" s="4">
        <f t="shared" si="22"/>
        <v>1287</v>
      </c>
      <c r="C1289" s="133">
        <v>45461</v>
      </c>
      <c r="D1289" s="146" t="s">
        <v>159</v>
      </c>
      <c r="E1289" s="135" t="str">
        <f>VLOOKUP(D1289,Z$4:AB1290,2,FALSE)</f>
        <v>کامیون کمپرسی</v>
      </c>
      <c r="F1289" s="135" t="str">
        <f>VLOOKUP(D1289,Z$4:AB1290,3,FALSE)</f>
        <v>صداقت</v>
      </c>
      <c r="G1289" s="4">
        <v>0</v>
      </c>
      <c r="H1289" s="4"/>
      <c r="I1289" s="137"/>
      <c r="J1289" s="137"/>
      <c r="K1289" s="115"/>
    </row>
    <row r="1290" spans="2:11" x14ac:dyDescent="0.25">
      <c r="B1290" s="4">
        <f t="shared" si="22"/>
        <v>1288</v>
      </c>
      <c r="C1290" s="133">
        <v>45461</v>
      </c>
      <c r="D1290" s="148" t="s">
        <v>166</v>
      </c>
      <c r="E1290" s="135" t="str">
        <f>VLOOKUP(D1290,Z$4:AB1291,2,FALSE)</f>
        <v>گریدر 14G</v>
      </c>
      <c r="F1290" s="135" t="str">
        <f>VLOOKUP(D1290,Z$4:AB1291,3,FALSE)</f>
        <v>محمد پور</v>
      </c>
      <c r="G1290" s="4">
        <v>0</v>
      </c>
      <c r="H1290" s="4"/>
      <c r="I1290" s="137"/>
      <c r="J1290" s="137"/>
      <c r="K1290" s="115"/>
    </row>
    <row r="1291" spans="2:11" x14ac:dyDescent="0.25">
      <c r="B1291" s="4">
        <f t="shared" si="22"/>
        <v>1289</v>
      </c>
      <c r="C1291" s="133">
        <v>45461</v>
      </c>
      <c r="D1291" s="148" t="s">
        <v>170</v>
      </c>
      <c r="E1291" s="135" t="str">
        <f>VLOOKUP(D1291,Z$4:AB1292,2,FALSE)</f>
        <v>غلطک کششی</v>
      </c>
      <c r="F1291" s="135" t="str">
        <f>VLOOKUP(D1291,Z$4:AB1292,3,FALSE)</f>
        <v>محمد پور</v>
      </c>
      <c r="G1291" s="4">
        <v>0</v>
      </c>
      <c r="H1291" s="4"/>
      <c r="I1291" s="137"/>
      <c r="J1291" s="137"/>
      <c r="K1291" s="115"/>
    </row>
    <row r="1292" spans="2:11" x14ac:dyDescent="0.25">
      <c r="B1292" s="4">
        <f t="shared" si="22"/>
        <v>1290</v>
      </c>
      <c r="C1292" s="133">
        <v>45461</v>
      </c>
      <c r="D1292" s="148" t="s">
        <v>173</v>
      </c>
      <c r="E1292" s="135" t="str">
        <f>VLOOKUP(D1292,Z$4:AB1293,2,FALSE)</f>
        <v>غلطک کششی</v>
      </c>
      <c r="F1292" s="135" t="str">
        <f>VLOOKUP(D1292,Z$4:AB1293,3,FALSE)</f>
        <v>محمد پور</v>
      </c>
      <c r="G1292" s="4">
        <v>0</v>
      </c>
      <c r="H1292" s="4"/>
      <c r="I1292" s="137"/>
      <c r="J1292" s="137"/>
      <c r="K1292" s="115"/>
    </row>
    <row r="1293" spans="2:11" x14ac:dyDescent="0.25">
      <c r="B1293" s="4">
        <f t="shared" si="22"/>
        <v>1291</v>
      </c>
      <c r="C1293" s="133">
        <v>45461</v>
      </c>
      <c r="D1293" s="148" t="s">
        <v>174</v>
      </c>
      <c r="E1293" s="135" t="str">
        <f>VLOOKUP(D1293,Z$4:AB1294,2,FALSE)</f>
        <v>لودر</v>
      </c>
      <c r="F1293" s="135" t="str">
        <f>VLOOKUP(D1293,Z$4:AB1294,3,FALSE)</f>
        <v>محمد پور</v>
      </c>
      <c r="G1293" s="4">
        <v>0</v>
      </c>
      <c r="H1293" s="4"/>
      <c r="I1293" s="137"/>
      <c r="J1293" s="137"/>
      <c r="K1293" s="115"/>
    </row>
    <row r="1294" spans="2:11" x14ac:dyDescent="0.25">
      <c r="B1294" s="4">
        <f t="shared" si="22"/>
        <v>1292</v>
      </c>
      <c r="C1294" s="133">
        <v>45461</v>
      </c>
      <c r="D1294" s="148" t="s">
        <v>175</v>
      </c>
      <c r="E1294" s="135" t="str">
        <f>VLOOKUP(D1294,Z$4:AB1295,2,FALSE)</f>
        <v>تانکر آب</v>
      </c>
      <c r="F1294" s="135" t="str">
        <f>VLOOKUP(D1294,Z$4:AB1295,3,FALSE)</f>
        <v>محمد پور</v>
      </c>
      <c r="G1294" s="4">
        <v>0</v>
      </c>
      <c r="H1294" s="4"/>
      <c r="I1294" s="137"/>
      <c r="J1294" s="137"/>
      <c r="K1294" s="115"/>
    </row>
    <row r="1295" spans="2:11" x14ac:dyDescent="0.25">
      <c r="B1295" s="4">
        <f t="shared" si="22"/>
        <v>1293</v>
      </c>
      <c r="C1295" s="133">
        <v>45461</v>
      </c>
      <c r="D1295" s="148" t="s">
        <v>176</v>
      </c>
      <c r="E1295" s="135" t="str">
        <f>VLOOKUP(D1295,Z$4:AB1296,2,FALSE)</f>
        <v>غلطک پاچه بزی</v>
      </c>
      <c r="F1295" s="135" t="str">
        <f>VLOOKUP(D1295,Z$4:AB1296,3,FALSE)</f>
        <v>محمد پور</v>
      </c>
      <c r="G1295" s="4">
        <v>0</v>
      </c>
      <c r="H1295" s="4"/>
      <c r="I1295" s="137"/>
      <c r="J1295" s="137"/>
      <c r="K1295" s="115"/>
    </row>
    <row r="1296" spans="2:11" x14ac:dyDescent="0.25">
      <c r="B1296" s="4">
        <f t="shared" si="22"/>
        <v>1294</v>
      </c>
      <c r="C1296" s="133">
        <v>45461</v>
      </c>
      <c r="D1296" s="148" t="s">
        <v>178</v>
      </c>
      <c r="E1296" s="135" t="str">
        <f>VLOOKUP(D1296,Z$4:AB1297,2,FALSE)</f>
        <v>بلدوزر</v>
      </c>
      <c r="F1296" s="135" t="str">
        <f>VLOOKUP(D1296,Z$4:AB1297,3,FALSE)</f>
        <v>محمد پور</v>
      </c>
      <c r="G1296" s="4">
        <v>0</v>
      </c>
      <c r="H1296" s="4"/>
      <c r="I1296" s="137"/>
      <c r="J1296" s="137"/>
      <c r="K1296" s="115"/>
    </row>
    <row r="1297" spans="2:11" x14ac:dyDescent="0.25">
      <c r="B1297" s="4">
        <f t="shared" si="22"/>
        <v>1295</v>
      </c>
      <c r="C1297" s="133">
        <v>45461</v>
      </c>
      <c r="D1297" s="148" t="s">
        <v>179</v>
      </c>
      <c r="E1297" s="135" t="str">
        <f>VLOOKUP(D1297,Z$4:AB1298,2,FALSE)</f>
        <v>کمپرسی جفت</v>
      </c>
      <c r="F1297" s="135" t="str">
        <f>VLOOKUP(D1297,Z$4:AB1298,3,FALSE)</f>
        <v>محمد پور</v>
      </c>
      <c r="G1297" s="4">
        <v>0</v>
      </c>
      <c r="H1297" s="4"/>
      <c r="I1297" s="137"/>
      <c r="J1297" s="137"/>
      <c r="K1297" s="115"/>
    </row>
    <row r="1298" spans="2:11" x14ac:dyDescent="0.25">
      <c r="B1298" s="4">
        <f t="shared" si="22"/>
        <v>1296</v>
      </c>
      <c r="C1298" s="133">
        <v>45461</v>
      </c>
      <c r="D1298" s="148" t="s">
        <v>181</v>
      </c>
      <c r="E1298" s="135" t="str">
        <f>VLOOKUP(D1298,Z$4:AB1299,2,FALSE)</f>
        <v>تانکر آب</v>
      </c>
      <c r="F1298" s="135" t="str">
        <f>VLOOKUP(D1298,Z$4:AB1299,3,FALSE)</f>
        <v>گلپایگانی</v>
      </c>
      <c r="G1298" s="4">
        <v>75</v>
      </c>
      <c r="H1298" s="4"/>
      <c r="I1298" s="137"/>
      <c r="J1298" s="137"/>
      <c r="K1298" s="115"/>
    </row>
    <row r="1299" spans="2:11" x14ac:dyDescent="0.25">
      <c r="B1299" s="4">
        <f t="shared" si="22"/>
        <v>1297</v>
      </c>
      <c r="C1299" s="133">
        <v>45462</v>
      </c>
      <c r="D1299" s="146" t="s">
        <v>90</v>
      </c>
      <c r="E1299" s="135" t="str">
        <f>VLOOKUP(D1299,Z$4:AB1300,2,FALSE)</f>
        <v>گریدر  ۱۶g</v>
      </c>
      <c r="F1299" s="135" t="str">
        <f>VLOOKUP(D1299,Z$4:AB1300,3,FALSE)</f>
        <v>شرکتی-یگانه</v>
      </c>
      <c r="G1299" s="4">
        <v>0</v>
      </c>
      <c r="H1299" s="4"/>
      <c r="I1299" s="137"/>
      <c r="J1299" s="137"/>
      <c r="K1299" s="115" t="s">
        <v>187</v>
      </c>
    </row>
    <row r="1300" spans="2:11" x14ac:dyDescent="0.25">
      <c r="B1300" s="4">
        <f t="shared" si="22"/>
        <v>1298</v>
      </c>
      <c r="C1300" s="133">
        <v>45462</v>
      </c>
      <c r="D1300" s="146" t="s">
        <v>93</v>
      </c>
      <c r="E1300" s="135" t="str">
        <f>VLOOKUP(D1300,Z$4:AB1301,2,FALSE)</f>
        <v>کامیون کمپرسی</v>
      </c>
      <c r="F1300" s="135" t="str">
        <f>VLOOKUP(D1300,Z$4:AB1301,3,FALSE)</f>
        <v>شرکتی-یحیی زاده</v>
      </c>
      <c r="G1300" s="4">
        <v>0</v>
      </c>
      <c r="H1300" s="4"/>
      <c r="I1300" s="137"/>
      <c r="J1300" s="137"/>
      <c r="K1300" s="115"/>
    </row>
    <row r="1301" spans="2:11" x14ac:dyDescent="0.25">
      <c r="B1301" s="4">
        <f t="shared" si="22"/>
        <v>1299</v>
      </c>
      <c r="C1301" s="133">
        <v>45462</v>
      </c>
      <c r="D1301" s="146" t="s">
        <v>96</v>
      </c>
      <c r="E1301" s="135" t="str">
        <f>VLOOKUP(D1301,Z$4:AB1302,2,FALSE)</f>
        <v>کامیون کمپرسی</v>
      </c>
      <c r="F1301" s="135" t="str">
        <f>VLOOKUP(D1301,Z$4:AB1302,3,FALSE)</f>
        <v>شرکتی-نوروز غلامی</v>
      </c>
      <c r="G1301" s="4">
        <v>0</v>
      </c>
      <c r="H1301" s="4"/>
      <c r="I1301" s="137"/>
      <c r="J1301" s="137"/>
      <c r="K1301" s="115"/>
    </row>
    <row r="1302" spans="2:11" x14ac:dyDescent="0.25">
      <c r="B1302" s="4">
        <f t="shared" si="22"/>
        <v>1300</v>
      </c>
      <c r="C1302" s="133">
        <v>45462</v>
      </c>
      <c r="D1302" s="146" t="s">
        <v>119</v>
      </c>
      <c r="E1302" s="135" t="str">
        <f>VLOOKUP(D1302,Z$4:AB1303,2,FALSE)</f>
        <v>کامیون کمپرسی</v>
      </c>
      <c r="F1302" s="135" t="str">
        <f>VLOOKUP(D1302,Z$4:AB1303,3,FALSE)</f>
        <v>شرکتی-علیرضا اقلیمی</v>
      </c>
      <c r="G1302" s="4">
        <v>0</v>
      </c>
      <c r="H1302" s="4"/>
      <c r="I1302" s="137"/>
      <c r="J1302" s="137"/>
      <c r="K1302" s="115"/>
    </row>
    <row r="1303" spans="2:11" x14ac:dyDescent="0.25">
      <c r="B1303" s="4">
        <f t="shared" si="22"/>
        <v>1301</v>
      </c>
      <c r="C1303" s="133">
        <v>45462</v>
      </c>
      <c r="D1303" s="146" t="s">
        <v>132</v>
      </c>
      <c r="E1303" s="135" t="str">
        <f>VLOOKUP(D1303,Z$4:AB1304,2,FALSE)</f>
        <v>تانکر ابپاش بنز</v>
      </c>
      <c r="F1303" s="135" t="str">
        <f>VLOOKUP(D1303,Z$4:AB1304,3,FALSE)</f>
        <v>شرکتی-بارانی</v>
      </c>
      <c r="G1303" s="4">
        <v>0</v>
      </c>
      <c r="H1303" s="4"/>
      <c r="I1303" s="137"/>
      <c r="J1303" s="137"/>
      <c r="K1303" s="115"/>
    </row>
    <row r="1304" spans="2:11" x14ac:dyDescent="0.25">
      <c r="B1304" s="4">
        <f t="shared" si="22"/>
        <v>1302</v>
      </c>
      <c r="C1304" s="133">
        <v>45462</v>
      </c>
      <c r="D1304" s="146" t="s">
        <v>98</v>
      </c>
      <c r="E1304" s="135" t="str">
        <f>VLOOKUP(D1304,Z$4:AB1305,2,FALSE)</f>
        <v>تانکر ابپاش بنز</v>
      </c>
      <c r="F1304" s="135" t="str">
        <f>VLOOKUP(D1304,Z$4:AB1305,3,FALSE)</f>
        <v>شرکتی-میامی</v>
      </c>
      <c r="G1304" s="4">
        <v>0</v>
      </c>
      <c r="H1304" s="4"/>
      <c r="I1304" s="137"/>
      <c r="J1304" s="137"/>
      <c r="K1304" s="115"/>
    </row>
    <row r="1305" spans="2:11" x14ac:dyDescent="0.25">
      <c r="B1305" s="4">
        <f t="shared" si="22"/>
        <v>1303</v>
      </c>
      <c r="C1305" s="133">
        <v>45462</v>
      </c>
      <c r="D1305" s="146" t="s">
        <v>116</v>
      </c>
      <c r="E1305" s="135" t="str">
        <f>VLOOKUP(D1305,Z$4:AB1306,2,FALSE)</f>
        <v>تانکر سوخت بنز</v>
      </c>
      <c r="F1305" s="135" t="str">
        <f>VLOOKUP(D1305,Z$4:AB1306,3,FALSE)</f>
        <v>شرکتی-برات زاده- از تاریخ 1 تیرماه</v>
      </c>
      <c r="G1305" s="4">
        <v>0</v>
      </c>
      <c r="H1305" s="4"/>
      <c r="I1305" s="137"/>
      <c r="J1305" s="137"/>
      <c r="K1305" s="115"/>
    </row>
    <row r="1306" spans="2:11" x14ac:dyDescent="0.25">
      <c r="B1306" s="4">
        <f t="shared" si="22"/>
        <v>1304</v>
      </c>
      <c r="C1306" s="133">
        <v>45462</v>
      </c>
      <c r="D1306" s="146" t="s">
        <v>121</v>
      </c>
      <c r="E1306" s="135" t="str">
        <f>VLOOKUP(D1306,Z$4:AB1307,2,FALSE)</f>
        <v>غلطک</v>
      </c>
      <c r="F1306" s="135" t="str">
        <f>VLOOKUP(D1306,Z$4:AB1307,3,FALSE)</f>
        <v>شرکتی-جمالی</v>
      </c>
      <c r="G1306" s="4">
        <v>0</v>
      </c>
      <c r="H1306" s="4"/>
      <c r="I1306" s="137"/>
      <c r="J1306" s="137"/>
      <c r="K1306" s="115"/>
    </row>
    <row r="1307" spans="2:11" x14ac:dyDescent="0.25">
      <c r="B1307" s="4">
        <f t="shared" si="22"/>
        <v>1305</v>
      </c>
      <c r="C1307" s="133">
        <v>45462</v>
      </c>
      <c r="D1307" s="146" t="s">
        <v>109</v>
      </c>
      <c r="E1307" s="135" t="str">
        <f>VLOOKUP(D1307,Z$4:AB1308,2,FALSE)</f>
        <v>غلطک</v>
      </c>
      <c r="F1307" s="135" t="str">
        <f>VLOOKUP(D1307,Z$4:AB1308,3,FALSE)</f>
        <v>شرکتی-دیانتی</v>
      </c>
      <c r="G1307" s="4">
        <v>0</v>
      </c>
      <c r="H1307" s="4"/>
      <c r="I1307" s="137"/>
      <c r="J1307" s="137"/>
      <c r="K1307" s="115"/>
    </row>
    <row r="1308" spans="2:11" x14ac:dyDescent="0.25">
      <c r="B1308" s="4">
        <f t="shared" si="22"/>
        <v>1306</v>
      </c>
      <c r="C1308" s="133">
        <v>45462</v>
      </c>
      <c r="D1308" s="146" t="s">
        <v>112</v>
      </c>
      <c r="E1308" s="135" t="str">
        <f>VLOOKUP(D1308,Z$4:AB1309,2,FALSE)</f>
        <v>غلطک</v>
      </c>
      <c r="F1308" s="135" t="str">
        <f>VLOOKUP(D1308,Z$4:AB1309,3,FALSE)</f>
        <v>شرکتی-شیری</v>
      </c>
      <c r="G1308" s="4">
        <v>0</v>
      </c>
      <c r="H1308" s="4"/>
      <c r="I1308" s="137"/>
      <c r="J1308" s="137"/>
      <c r="K1308" s="115"/>
    </row>
    <row r="1309" spans="2:11" x14ac:dyDescent="0.25">
      <c r="B1309" s="4">
        <f t="shared" si="22"/>
        <v>1307</v>
      </c>
      <c r="C1309" s="133">
        <v>45462</v>
      </c>
      <c r="D1309" s="146" t="s">
        <v>122</v>
      </c>
      <c r="E1309" s="135" t="str">
        <f>VLOOKUP(D1309,Z$4:AB1310,2,FALSE)</f>
        <v>میکسراتکو</v>
      </c>
      <c r="F1309" s="135" t="str">
        <f>VLOOKUP(D1309,Z$4:AB1310,3,FALSE)</f>
        <v>شرکتی-شاکری</v>
      </c>
      <c r="G1309" s="4">
        <v>0</v>
      </c>
      <c r="H1309" s="4"/>
      <c r="I1309" s="137"/>
      <c r="J1309" s="137"/>
      <c r="K1309" s="115"/>
    </row>
    <row r="1310" spans="2:11" x14ac:dyDescent="0.25">
      <c r="B1310" s="4">
        <f t="shared" si="22"/>
        <v>1308</v>
      </c>
      <c r="C1310" s="133">
        <v>45462</v>
      </c>
      <c r="D1310" s="146" t="s">
        <v>124</v>
      </c>
      <c r="E1310" s="135" t="str">
        <f>VLOOKUP(D1310,Z$4:AB1311,2,FALSE)</f>
        <v>میکسر امیکو</v>
      </c>
      <c r="F1310" s="135" t="str">
        <f>VLOOKUP(D1310,Z$4:AB1311,3,FALSE)</f>
        <v>شرکتی-زراعتی</v>
      </c>
      <c r="G1310" s="4">
        <v>0</v>
      </c>
      <c r="H1310" s="4"/>
      <c r="I1310" s="137"/>
      <c r="J1310" s="137"/>
      <c r="K1310" s="115"/>
    </row>
    <row r="1311" spans="2:11" x14ac:dyDescent="0.25">
      <c r="B1311" s="4">
        <f t="shared" si="22"/>
        <v>1309</v>
      </c>
      <c r="C1311" s="133">
        <v>45462</v>
      </c>
      <c r="D1311" s="146" t="s">
        <v>129</v>
      </c>
      <c r="E1311" s="135" t="str">
        <f>VLOOKUP(D1311,Z$4:AB1312,2,FALSE)</f>
        <v>بلدوزر</v>
      </c>
      <c r="F1311" s="135" t="str">
        <f>VLOOKUP(D1311,Z$4:AB1312,3,FALSE)</f>
        <v>شرکتی-رجب زاده</v>
      </c>
      <c r="G1311" s="4">
        <v>0</v>
      </c>
      <c r="H1311" s="4"/>
      <c r="I1311" s="137"/>
      <c r="J1311" s="137"/>
      <c r="K1311" s="115"/>
    </row>
    <row r="1312" spans="2:11" x14ac:dyDescent="0.25">
      <c r="B1312" s="4">
        <f t="shared" si="22"/>
        <v>1310</v>
      </c>
      <c r="C1312" s="133">
        <v>45462</v>
      </c>
      <c r="D1312" s="146" t="s">
        <v>160</v>
      </c>
      <c r="E1312" s="135" t="str">
        <f>VLOOKUP(D1312,Z$4:AB1313,2,FALSE)</f>
        <v>بیل مکانیکی</v>
      </c>
      <c r="F1312" s="135" t="str">
        <f>VLOOKUP(D1312,Z$4:AB1313,3,FALSE)</f>
        <v>تکبری</v>
      </c>
      <c r="G1312" s="4">
        <v>119</v>
      </c>
      <c r="H1312" s="4"/>
      <c r="I1312" s="137"/>
      <c r="J1312" s="137"/>
      <c r="K1312" s="115"/>
    </row>
    <row r="1313" spans="2:11" x14ac:dyDescent="0.25">
      <c r="B1313" s="4">
        <f t="shared" si="22"/>
        <v>1311</v>
      </c>
      <c r="C1313" s="133">
        <v>45462</v>
      </c>
      <c r="D1313" s="147" t="s">
        <v>146</v>
      </c>
      <c r="E1313" s="135" t="str">
        <f>VLOOKUP(D1313,Z$4:AB1314,2,FALSE)</f>
        <v>بلدوزر D85</v>
      </c>
      <c r="F1313" s="135" t="str">
        <f>VLOOKUP(D1313,Z$4:AB1314,3,FALSE)</f>
        <v>اکبری</v>
      </c>
      <c r="G1313" s="4">
        <v>0</v>
      </c>
      <c r="H1313" s="4"/>
      <c r="I1313" s="137"/>
      <c r="J1313" s="137"/>
      <c r="K1313" s="115"/>
    </row>
    <row r="1314" spans="2:11" x14ac:dyDescent="0.25">
      <c r="B1314" s="4">
        <f t="shared" si="22"/>
        <v>1312</v>
      </c>
      <c r="C1314" s="133">
        <v>45462</v>
      </c>
      <c r="D1314" s="147" t="s">
        <v>148</v>
      </c>
      <c r="E1314" s="135" t="str">
        <f>VLOOKUP(D1314,Z$4:AB1315,2,FALSE)</f>
        <v>بلدوزر D85</v>
      </c>
      <c r="F1314" s="135" t="str">
        <f>VLOOKUP(D1314,Z$4:AB1315,3,FALSE)</f>
        <v>اکبری</v>
      </c>
      <c r="G1314" s="4">
        <v>0</v>
      </c>
      <c r="H1314" s="4"/>
      <c r="I1314" s="137"/>
      <c r="J1314" s="137"/>
      <c r="K1314" s="115"/>
    </row>
    <row r="1315" spans="2:11" x14ac:dyDescent="0.25">
      <c r="B1315" s="4">
        <f t="shared" si="22"/>
        <v>1313</v>
      </c>
      <c r="C1315" s="133">
        <v>45462</v>
      </c>
      <c r="D1315" s="148" t="s">
        <v>149</v>
      </c>
      <c r="E1315" s="135" t="str">
        <f>VLOOKUP(D1315,Z$4:AB1316,2,FALSE)</f>
        <v>بلدوزر کاترپیلار D8</v>
      </c>
      <c r="F1315" s="135" t="str">
        <f>VLOOKUP(D1315,Z$4:AB1316,3,FALSE)</f>
        <v>حسن پور</v>
      </c>
      <c r="G1315" s="4">
        <v>0</v>
      </c>
      <c r="H1315" s="4"/>
      <c r="I1315" s="137"/>
      <c r="J1315" s="137"/>
      <c r="K1315" s="115"/>
    </row>
    <row r="1316" spans="2:11" x14ac:dyDescent="0.25">
      <c r="B1316" s="4">
        <f t="shared" si="22"/>
        <v>1314</v>
      </c>
      <c r="C1316" s="133">
        <v>45462</v>
      </c>
      <c r="D1316" s="146" t="s">
        <v>164</v>
      </c>
      <c r="E1316" s="135" t="str">
        <f>VLOOKUP(D1316,Z$4:AB1317,2,FALSE)</f>
        <v>بیل مکانیکی</v>
      </c>
      <c r="F1316" s="135" t="str">
        <f>VLOOKUP(D1316,Z$4:AB1317,3,FALSE)</f>
        <v>رضاپور</v>
      </c>
      <c r="G1316" s="4">
        <v>0</v>
      </c>
      <c r="H1316" s="4"/>
      <c r="I1316" s="137"/>
      <c r="J1316" s="137"/>
      <c r="K1316" s="115"/>
    </row>
    <row r="1317" spans="2:11" x14ac:dyDescent="0.25">
      <c r="B1317" s="4">
        <f t="shared" si="22"/>
        <v>1315</v>
      </c>
      <c r="C1317" s="133">
        <v>45462</v>
      </c>
      <c r="D1317" s="146" t="s">
        <v>162</v>
      </c>
      <c r="E1317" s="135" t="str">
        <f>VLOOKUP(D1317,Z$4:AB1318,2,FALSE)</f>
        <v>تانکر آب</v>
      </c>
      <c r="F1317" s="135" t="str">
        <f>VLOOKUP(D1317,Z$4:AB1318,3,FALSE)</f>
        <v>رضاپور</v>
      </c>
      <c r="G1317" s="4">
        <v>134</v>
      </c>
      <c r="H1317" s="4"/>
      <c r="I1317" s="137"/>
      <c r="J1317" s="137"/>
      <c r="K1317" s="115"/>
    </row>
    <row r="1318" spans="2:11" x14ac:dyDescent="0.25">
      <c r="B1318" s="4">
        <f t="shared" si="22"/>
        <v>1316</v>
      </c>
      <c r="C1318" s="133">
        <v>45462</v>
      </c>
      <c r="D1318" s="146" t="s">
        <v>151</v>
      </c>
      <c r="E1318" s="135" t="str">
        <f>VLOOKUP(D1318,Z$4:AB1319,2,FALSE)</f>
        <v>لودر ZL50</v>
      </c>
      <c r="F1318" s="135" t="str">
        <f>VLOOKUP(D1318,Z$4:AB1319,3,FALSE)</f>
        <v>میرزایی</v>
      </c>
      <c r="G1318" s="4">
        <v>98</v>
      </c>
      <c r="H1318" s="4"/>
      <c r="I1318" s="137"/>
      <c r="J1318" s="137"/>
      <c r="K1318" s="115"/>
    </row>
    <row r="1319" spans="2:11" x14ac:dyDescent="0.25">
      <c r="B1319" s="4">
        <f t="shared" si="22"/>
        <v>1317</v>
      </c>
      <c r="C1319" s="133">
        <v>45462</v>
      </c>
      <c r="D1319" s="147" t="s">
        <v>152</v>
      </c>
      <c r="E1319" s="135" t="str">
        <f>VLOOKUP(D1319,Z$4:AB1320,2,FALSE)</f>
        <v>کامیون کمپرسی</v>
      </c>
      <c r="F1319" s="135" t="str">
        <f>VLOOKUP(D1319,Z$4:AB1320,3,FALSE)</f>
        <v>میرزایی</v>
      </c>
      <c r="G1319" s="4">
        <v>84</v>
      </c>
      <c r="H1319" s="4"/>
      <c r="I1319" s="137"/>
      <c r="J1319" s="137"/>
      <c r="K1319" s="115"/>
    </row>
    <row r="1320" spans="2:11" x14ac:dyDescent="0.25">
      <c r="B1320" s="4">
        <f t="shared" si="22"/>
        <v>1318</v>
      </c>
      <c r="C1320" s="133">
        <v>45462</v>
      </c>
      <c r="D1320" s="147" t="s">
        <v>154</v>
      </c>
      <c r="E1320" s="135" t="str">
        <f>VLOOKUP(D1320,Z$4:AB1321,2,FALSE)</f>
        <v>کامیون کمپرسی</v>
      </c>
      <c r="F1320" s="135" t="str">
        <f>VLOOKUP(D1320,Z$4:AB1321,3,FALSE)</f>
        <v>میرزایی</v>
      </c>
      <c r="G1320" s="4">
        <v>0</v>
      </c>
      <c r="H1320" s="4"/>
      <c r="I1320" s="137"/>
      <c r="J1320" s="137"/>
      <c r="K1320" s="115"/>
    </row>
    <row r="1321" spans="2:11" x14ac:dyDescent="0.25">
      <c r="B1321" s="4">
        <f t="shared" si="22"/>
        <v>1319</v>
      </c>
      <c r="C1321" s="133">
        <v>45462</v>
      </c>
      <c r="D1321" s="147" t="s">
        <v>155</v>
      </c>
      <c r="E1321" s="135" t="str">
        <f>VLOOKUP(D1321,Z$4:AB1322,2,FALSE)</f>
        <v>کامیون کمپرسی</v>
      </c>
      <c r="F1321" s="135" t="str">
        <f>VLOOKUP(D1321,Z$4:AB1322,3,FALSE)</f>
        <v>میرزایی</v>
      </c>
      <c r="G1321" s="4">
        <v>0</v>
      </c>
      <c r="H1321" s="4"/>
      <c r="I1321" s="137"/>
      <c r="J1321" s="137"/>
      <c r="K1321" s="115"/>
    </row>
    <row r="1322" spans="2:11" x14ac:dyDescent="0.25">
      <c r="B1322" s="4">
        <f t="shared" si="22"/>
        <v>1320</v>
      </c>
      <c r="C1322" s="133">
        <v>45462</v>
      </c>
      <c r="D1322" s="147" t="s">
        <v>139</v>
      </c>
      <c r="E1322" s="135" t="str">
        <f>VLOOKUP(D1322,Z$4:AB1323,2,FALSE)</f>
        <v>بیل مکانیکی</v>
      </c>
      <c r="F1322" s="135" t="str">
        <f>VLOOKUP(D1322,Z$4:AB1323,3,FALSE)</f>
        <v>انصاری</v>
      </c>
      <c r="G1322" s="4">
        <v>158</v>
      </c>
      <c r="H1322" s="4"/>
      <c r="I1322" s="137"/>
      <c r="J1322" s="137"/>
      <c r="K1322" s="115"/>
    </row>
    <row r="1323" spans="2:11" x14ac:dyDescent="0.25">
      <c r="B1323" s="4">
        <f t="shared" si="22"/>
        <v>1321</v>
      </c>
      <c r="C1323" s="133">
        <v>45462</v>
      </c>
      <c r="D1323" s="147" t="s">
        <v>141</v>
      </c>
      <c r="E1323" s="135" t="str">
        <f>VLOOKUP(D1323,Z$4:AB1324,2,FALSE)</f>
        <v>بیل مکانیکی</v>
      </c>
      <c r="F1323" s="135" t="str">
        <f>VLOOKUP(D1323,Z$4:AB1324,3,FALSE)</f>
        <v>انصاری</v>
      </c>
      <c r="G1323" s="4">
        <v>0</v>
      </c>
      <c r="H1323" s="4"/>
      <c r="I1323" s="137"/>
      <c r="J1323" s="137"/>
      <c r="K1323" s="115"/>
    </row>
    <row r="1324" spans="2:11" x14ac:dyDescent="0.25">
      <c r="B1324" s="4">
        <f t="shared" si="22"/>
        <v>1322</v>
      </c>
      <c r="C1324" s="133">
        <v>45462</v>
      </c>
      <c r="D1324" s="147" t="s">
        <v>143</v>
      </c>
      <c r="E1324" s="135" t="str">
        <f>VLOOKUP(D1324,Z$4:AB1325,2,FALSE)</f>
        <v>کامیون کمپرسی</v>
      </c>
      <c r="F1324" s="135" t="str">
        <f>VLOOKUP(D1324,Z$4:AB1325,3,FALSE)</f>
        <v>انصاری</v>
      </c>
      <c r="G1324" s="4">
        <v>0</v>
      </c>
      <c r="H1324" s="4"/>
      <c r="I1324" s="137"/>
      <c r="J1324" s="137"/>
      <c r="K1324" s="115"/>
    </row>
    <row r="1325" spans="2:11" x14ac:dyDescent="0.25">
      <c r="B1325" s="4">
        <f t="shared" si="22"/>
        <v>1323</v>
      </c>
      <c r="C1325" s="133">
        <v>45462</v>
      </c>
      <c r="D1325" s="147" t="s">
        <v>144</v>
      </c>
      <c r="E1325" s="135" t="str">
        <f>VLOOKUP(D1325,Z$4:AB1326,2,FALSE)</f>
        <v>کامیون کمپرسی</v>
      </c>
      <c r="F1325" s="135" t="str">
        <f>VLOOKUP(D1325,Z$4:AB1326,3,FALSE)</f>
        <v>انصاری</v>
      </c>
      <c r="G1325" s="4">
        <v>0</v>
      </c>
      <c r="H1325" s="4"/>
      <c r="I1325" s="137"/>
      <c r="J1325" s="137"/>
      <c r="K1325" s="115"/>
    </row>
    <row r="1326" spans="2:11" x14ac:dyDescent="0.25">
      <c r="B1326" s="4">
        <f t="shared" si="22"/>
        <v>1324</v>
      </c>
      <c r="C1326" s="133">
        <v>45462</v>
      </c>
      <c r="D1326" s="147" t="s">
        <v>145</v>
      </c>
      <c r="E1326" s="135" t="str">
        <f>VLOOKUP(D1326,Z$4:AB1327,2,FALSE)</f>
        <v>کامیون کمپرسی</v>
      </c>
      <c r="F1326" s="135" t="str">
        <f>VLOOKUP(D1326,Z$4:AB1327,3,FALSE)</f>
        <v>انصاری</v>
      </c>
      <c r="G1326" s="4">
        <v>0</v>
      </c>
      <c r="H1326" s="4"/>
      <c r="I1326" s="137"/>
      <c r="J1326" s="137"/>
      <c r="K1326" s="115"/>
    </row>
    <row r="1327" spans="2:11" x14ac:dyDescent="0.25">
      <c r="B1327" s="4">
        <f t="shared" si="22"/>
        <v>1325</v>
      </c>
      <c r="C1327" s="133">
        <v>45462</v>
      </c>
      <c r="D1327" s="147" t="s">
        <v>138</v>
      </c>
      <c r="E1327" s="135" t="str">
        <f>VLOOKUP(D1327,Z$4:AB1328,2,FALSE)</f>
        <v>بلدوزر</v>
      </c>
      <c r="F1327" s="135" t="str">
        <f>VLOOKUP(D1327,Z$4:AB1328,3,FALSE)</f>
        <v>انصاری</v>
      </c>
      <c r="G1327" s="4">
        <v>0</v>
      </c>
      <c r="H1327" s="4"/>
      <c r="I1327" s="137"/>
      <c r="J1327" s="137"/>
      <c r="K1327" s="115"/>
    </row>
    <row r="1328" spans="2:11" x14ac:dyDescent="0.25">
      <c r="B1328" s="4">
        <f t="shared" si="22"/>
        <v>1326</v>
      </c>
      <c r="C1328" s="133">
        <v>45462</v>
      </c>
      <c r="D1328" s="146" t="s">
        <v>157</v>
      </c>
      <c r="E1328" s="135" t="str">
        <f>VLOOKUP(D1328,Z$4:AB1329,2,FALSE)</f>
        <v>لودر</v>
      </c>
      <c r="F1328" s="135" t="str">
        <f>VLOOKUP(D1328,Z$4:AB1329,3,FALSE)</f>
        <v>صداقت</v>
      </c>
      <c r="G1328" s="4">
        <v>0</v>
      </c>
      <c r="H1328" s="4"/>
      <c r="I1328" s="137"/>
      <c r="J1328" s="137"/>
      <c r="K1328" s="115"/>
    </row>
    <row r="1329" spans="2:11" x14ac:dyDescent="0.25">
      <c r="B1329" s="4">
        <f t="shared" si="22"/>
        <v>1327</v>
      </c>
      <c r="C1329" s="133">
        <v>45462</v>
      </c>
      <c r="D1329" s="146" t="s">
        <v>158</v>
      </c>
      <c r="E1329" s="135" t="str">
        <f>VLOOKUP(D1329,Z$4:AB1330,2,FALSE)</f>
        <v>کامیون کمپرسی</v>
      </c>
      <c r="F1329" s="135" t="str">
        <f>VLOOKUP(D1329,Z$4:AB1330,3,FALSE)</f>
        <v>صداقت</v>
      </c>
      <c r="G1329" s="4">
        <v>0</v>
      </c>
      <c r="H1329" s="4"/>
      <c r="I1329" s="137"/>
      <c r="J1329" s="137"/>
      <c r="K1329" s="115"/>
    </row>
    <row r="1330" spans="2:11" x14ac:dyDescent="0.25">
      <c r="B1330" s="4">
        <f t="shared" si="22"/>
        <v>1328</v>
      </c>
      <c r="C1330" s="133">
        <v>45462</v>
      </c>
      <c r="D1330" s="146" t="s">
        <v>159</v>
      </c>
      <c r="E1330" s="135" t="str">
        <f>VLOOKUP(D1330,Z$4:AB1331,2,FALSE)</f>
        <v>کامیون کمپرسی</v>
      </c>
      <c r="F1330" s="135" t="str">
        <f>VLOOKUP(D1330,Z$4:AB1331,3,FALSE)</f>
        <v>صداقت</v>
      </c>
      <c r="G1330" s="4">
        <v>0</v>
      </c>
      <c r="H1330" s="4"/>
      <c r="I1330" s="137"/>
      <c r="J1330" s="137"/>
      <c r="K1330" s="115"/>
    </row>
    <row r="1331" spans="2:11" x14ac:dyDescent="0.25">
      <c r="B1331" s="4">
        <f t="shared" si="22"/>
        <v>1329</v>
      </c>
      <c r="C1331" s="133">
        <v>45462</v>
      </c>
      <c r="D1331" s="148" t="s">
        <v>166</v>
      </c>
      <c r="E1331" s="135" t="str">
        <f>VLOOKUP(D1331,Z$4:AB1332,2,FALSE)</f>
        <v>گریدر 14G</v>
      </c>
      <c r="F1331" s="135" t="str">
        <f>VLOOKUP(D1331,Z$4:AB1332,3,FALSE)</f>
        <v>محمد پور</v>
      </c>
      <c r="G1331" s="4">
        <v>0</v>
      </c>
      <c r="H1331" s="4"/>
      <c r="I1331" s="137"/>
      <c r="J1331" s="137"/>
      <c r="K1331" s="115"/>
    </row>
    <row r="1332" spans="2:11" x14ac:dyDescent="0.25">
      <c r="B1332" s="4">
        <f t="shared" si="22"/>
        <v>1330</v>
      </c>
      <c r="C1332" s="133">
        <v>45462</v>
      </c>
      <c r="D1332" s="148" t="s">
        <v>170</v>
      </c>
      <c r="E1332" s="135" t="str">
        <f>VLOOKUP(D1332,Z$4:AB1333,2,FALSE)</f>
        <v>غلطک کششی</v>
      </c>
      <c r="F1332" s="135" t="str">
        <f>VLOOKUP(D1332,Z$4:AB1333,3,FALSE)</f>
        <v>محمد پور</v>
      </c>
      <c r="G1332" s="4">
        <v>48</v>
      </c>
      <c r="H1332" s="4"/>
      <c r="I1332" s="137"/>
      <c r="J1332" s="137"/>
      <c r="K1332" s="115"/>
    </row>
    <row r="1333" spans="2:11" x14ac:dyDescent="0.25">
      <c r="B1333" s="4">
        <f t="shared" si="22"/>
        <v>1331</v>
      </c>
      <c r="C1333" s="133">
        <v>45462</v>
      </c>
      <c r="D1333" s="148" t="s">
        <v>173</v>
      </c>
      <c r="E1333" s="135" t="str">
        <f>VLOOKUP(D1333,Z$4:AB1334,2,FALSE)</f>
        <v>غلطک کششی</v>
      </c>
      <c r="F1333" s="135" t="str">
        <f>VLOOKUP(D1333,Z$4:AB1334,3,FALSE)</f>
        <v>محمد پور</v>
      </c>
      <c r="G1333" s="4">
        <v>59</v>
      </c>
      <c r="H1333" s="4"/>
      <c r="I1333" s="137"/>
      <c r="J1333" s="137"/>
      <c r="K1333" s="115"/>
    </row>
    <row r="1334" spans="2:11" x14ac:dyDescent="0.25">
      <c r="B1334" s="4">
        <f t="shared" si="22"/>
        <v>1332</v>
      </c>
      <c r="C1334" s="133">
        <v>45462</v>
      </c>
      <c r="D1334" s="148" t="s">
        <v>174</v>
      </c>
      <c r="E1334" s="135" t="str">
        <f>VLOOKUP(D1334,Z$4:AB1335,2,FALSE)</f>
        <v>لودر</v>
      </c>
      <c r="F1334" s="135" t="str">
        <f>VLOOKUP(D1334,Z$4:AB1335,3,FALSE)</f>
        <v>محمد پور</v>
      </c>
      <c r="G1334" s="4">
        <v>57</v>
      </c>
      <c r="H1334" s="4"/>
      <c r="I1334" s="137"/>
      <c r="J1334" s="137"/>
      <c r="K1334" s="115"/>
    </row>
    <row r="1335" spans="2:11" x14ac:dyDescent="0.25">
      <c r="B1335" s="4">
        <f t="shared" si="22"/>
        <v>1333</v>
      </c>
      <c r="C1335" s="133">
        <v>45462</v>
      </c>
      <c r="D1335" s="148" t="s">
        <v>175</v>
      </c>
      <c r="E1335" s="135" t="str">
        <f>VLOOKUP(D1335,Z$4:AB1336,2,FALSE)</f>
        <v>تانکر آب</v>
      </c>
      <c r="F1335" s="135" t="str">
        <f>VLOOKUP(D1335,Z$4:AB1336,3,FALSE)</f>
        <v>محمد پور</v>
      </c>
      <c r="G1335" s="4">
        <v>95</v>
      </c>
      <c r="H1335" s="4"/>
      <c r="I1335" s="137"/>
      <c r="J1335" s="137"/>
      <c r="K1335" s="115"/>
    </row>
    <row r="1336" spans="2:11" x14ac:dyDescent="0.25">
      <c r="B1336" s="4">
        <f t="shared" si="22"/>
        <v>1334</v>
      </c>
      <c r="C1336" s="133">
        <v>45462</v>
      </c>
      <c r="D1336" s="148" t="s">
        <v>176</v>
      </c>
      <c r="E1336" s="135" t="str">
        <f>VLOOKUP(D1336,Z$4:AB1337,2,FALSE)</f>
        <v>غلطک پاچه بزی</v>
      </c>
      <c r="F1336" s="135" t="str">
        <f>VLOOKUP(D1336,Z$4:AB1337,3,FALSE)</f>
        <v>محمد پور</v>
      </c>
      <c r="G1336" s="4">
        <v>50</v>
      </c>
      <c r="H1336" s="4"/>
      <c r="I1336" s="137"/>
      <c r="J1336" s="137"/>
      <c r="K1336" s="115"/>
    </row>
    <row r="1337" spans="2:11" x14ac:dyDescent="0.25">
      <c r="B1337" s="4">
        <f t="shared" si="22"/>
        <v>1335</v>
      </c>
      <c r="C1337" s="133">
        <v>45462</v>
      </c>
      <c r="D1337" s="148" t="s">
        <v>178</v>
      </c>
      <c r="E1337" s="135" t="str">
        <f>VLOOKUP(D1337,Z$4:AB1338,2,FALSE)</f>
        <v>بلدوزر</v>
      </c>
      <c r="F1337" s="135" t="str">
        <f>VLOOKUP(D1337,Z$4:AB1338,3,FALSE)</f>
        <v>محمد پور</v>
      </c>
      <c r="G1337" s="4">
        <v>72</v>
      </c>
      <c r="H1337" s="4"/>
      <c r="I1337" s="137"/>
      <c r="J1337" s="137"/>
      <c r="K1337" s="115"/>
    </row>
    <row r="1338" spans="2:11" x14ac:dyDescent="0.25">
      <c r="B1338" s="4">
        <f t="shared" si="22"/>
        <v>1336</v>
      </c>
      <c r="C1338" s="133">
        <v>45462</v>
      </c>
      <c r="D1338" s="148" t="s">
        <v>179</v>
      </c>
      <c r="E1338" s="135" t="str">
        <f>VLOOKUP(D1338,Z$4:AB1339,2,FALSE)</f>
        <v>کمپرسی جفت</v>
      </c>
      <c r="F1338" s="135" t="str">
        <f>VLOOKUP(D1338,Z$4:AB1339,3,FALSE)</f>
        <v>محمد پور</v>
      </c>
      <c r="G1338" s="4">
        <v>0</v>
      </c>
      <c r="H1338" s="4"/>
      <c r="I1338" s="137"/>
      <c r="J1338" s="137"/>
      <c r="K1338" s="115"/>
    </row>
    <row r="1339" spans="2:11" x14ac:dyDescent="0.25">
      <c r="B1339" s="4">
        <f t="shared" si="22"/>
        <v>1337</v>
      </c>
      <c r="C1339" s="133">
        <v>45462</v>
      </c>
      <c r="D1339" s="148" t="s">
        <v>181</v>
      </c>
      <c r="E1339" s="135" t="str">
        <f>VLOOKUP(D1339,Z$4:AB1341,2,FALSE)</f>
        <v>تانکر آب</v>
      </c>
      <c r="F1339" s="135" t="str">
        <f>VLOOKUP(D1339,Z$4:AB1341,3,FALSE)</f>
        <v>گلپایگانی</v>
      </c>
      <c r="G1339" s="4">
        <v>66</v>
      </c>
      <c r="H1339" s="4"/>
      <c r="I1339" s="137"/>
      <c r="J1339" s="137"/>
      <c r="K1339" s="115"/>
    </row>
    <row r="1340" spans="2:11" x14ac:dyDescent="0.25">
      <c r="B1340" s="106">
        <f t="shared" si="22"/>
        <v>1338</v>
      </c>
      <c r="C1340" s="141">
        <v>45463</v>
      </c>
      <c r="D1340" s="151" t="s">
        <v>184</v>
      </c>
      <c r="E1340" s="143" t="str">
        <f>VLOOKUP(D1340,Z$4:AB1342,2,FALSE)</f>
        <v>تانکر اداره سوخت</v>
      </c>
      <c r="F1340" s="143" t="str">
        <f>VLOOKUP(D1340,Z$4:AB1342,3,FALSE)</f>
        <v>هیزمی</v>
      </c>
      <c r="G1340" s="106">
        <v>0</v>
      </c>
      <c r="H1340" s="106">
        <v>19000</v>
      </c>
      <c r="I1340" s="242"/>
      <c r="J1340" s="242"/>
      <c r="K1340" s="121"/>
    </row>
    <row r="1341" spans="2:11" x14ac:dyDescent="0.25">
      <c r="B1341" s="4">
        <f t="shared" si="22"/>
        <v>1339</v>
      </c>
      <c r="C1341" s="133">
        <v>45463</v>
      </c>
      <c r="D1341" s="146" t="s">
        <v>90</v>
      </c>
      <c r="E1341" s="135" t="str">
        <f>VLOOKUP(D1341,Z$4:AB1342,2,FALSE)</f>
        <v>گریدر  ۱۶g</v>
      </c>
      <c r="F1341" s="135" t="str">
        <f>VLOOKUP(D1341,Z$4:AB1342,3,FALSE)</f>
        <v>شرکتی-یگانه</v>
      </c>
      <c r="G1341" s="4">
        <v>420</v>
      </c>
      <c r="H1341" s="4"/>
      <c r="I1341" s="137"/>
      <c r="J1341" s="137"/>
      <c r="K1341" s="115"/>
    </row>
    <row r="1342" spans="2:11" x14ac:dyDescent="0.25">
      <c r="B1342" s="4">
        <f t="shared" si="22"/>
        <v>1340</v>
      </c>
      <c r="C1342" s="133">
        <v>45463</v>
      </c>
      <c r="D1342" s="146" t="s">
        <v>93</v>
      </c>
      <c r="E1342" s="135" t="str">
        <f>VLOOKUP(D1342,Z$4:AB1343,2,FALSE)</f>
        <v>کامیون کمپرسی</v>
      </c>
      <c r="F1342" s="135" t="str">
        <f>VLOOKUP(D1342,Z$4:AB1343,3,FALSE)</f>
        <v>شرکتی-یحیی زاده</v>
      </c>
      <c r="G1342" s="4">
        <v>170</v>
      </c>
      <c r="H1342" s="4"/>
      <c r="I1342" s="137"/>
      <c r="J1342" s="137"/>
      <c r="K1342" s="115"/>
    </row>
    <row r="1343" spans="2:11" x14ac:dyDescent="0.25">
      <c r="B1343" s="4">
        <f t="shared" si="22"/>
        <v>1341</v>
      </c>
      <c r="C1343" s="133">
        <v>45463</v>
      </c>
      <c r="D1343" s="146" t="s">
        <v>96</v>
      </c>
      <c r="E1343" s="135" t="str">
        <f>VLOOKUP(D1343,Z$4:AB1344,2,FALSE)</f>
        <v>کامیون کمپرسی</v>
      </c>
      <c r="F1343" s="135" t="str">
        <f>VLOOKUP(D1343,Z$4:AB1344,3,FALSE)</f>
        <v>شرکتی-نوروز غلامی</v>
      </c>
      <c r="G1343" s="4">
        <v>0</v>
      </c>
      <c r="H1343" s="4"/>
      <c r="I1343" s="137"/>
      <c r="J1343" s="137"/>
      <c r="K1343" s="115"/>
    </row>
    <row r="1344" spans="2:11" x14ac:dyDescent="0.25">
      <c r="B1344" s="4">
        <f t="shared" si="22"/>
        <v>1342</v>
      </c>
      <c r="C1344" s="133">
        <v>45463</v>
      </c>
      <c r="D1344" s="146" t="s">
        <v>119</v>
      </c>
      <c r="E1344" s="135" t="str">
        <f>VLOOKUP(D1344,Z$4:AB1345,2,FALSE)</f>
        <v>کامیون کمپرسی</v>
      </c>
      <c r="F1344" s="135" t="str">
        <f>VLOOKUP(D1344,Z$4:AB1345,3,FALSE)</f>
        <v>شرکتی-علیرضا اقلیمی</v>
      </c>
      <c r="G1344" s="4">
        <v>0</v>
      </c>
      <c r="H1344" s="4"/>
      <c r="I1344" s="137"/>
      <c r="J1344" s="137"/>
      <c r="K1344" s="115"/>
    </row>
    <row r="1345" spans="2:11" x14ac:dyDescent="0.25">
      <c r="B1345" s="4">
        <f t="shared" si="22"/>
        <v>1343</v>
      </c>
      <c r="C1345" s="133">
        <v>45463</v>
      </c>
      <c r="D1345" s="146" t="s">
        <v>132</v>
      </c>
      <c r="E1345" s="135" t="str">
        <f>VLOOKUP(D1345,Z$4:AB1346,2,FALSE)</f>
        <v>تانکر ابپاش بنز</v>
      </c>
      <c r="F1345" s="135" t="str">
        <f>VLOOKUP(D1345,Z$4:AB1346,3,FALSE)</f>
        <v>شرکتی-بارانی</v>
      </c>
      <c r="G1345" s="4">
        <v>60</v>
      </c>
      <c r="H1345" s="4"/>
      <c r="I1345" s="137"/>
      <c r="J1345" s="137"/>
      <c r="K1345" s="115"/>
    </row>
    <row r="1346" spans="2:11" x14ac:dyDescent="0.25">
      <c r="B1346" s="4">
        <f t="shared" si="22"/>
        <v>1344</v>
      </c>
      <c r="C1346" s="133">
        <v>45463</v>
      </c>
      <c r="D1346" s="146" t="s">
        <v>98</v>
      </c>
      <c r="E1346" s="135" t="str">
        <f>VLOOKUP(D1346,Z$4:AB1347,2,FALSE)</f>
        <v>تانکر ابپاش بنز</v>
      </c>
      <c r="F1346" s="135" t="str">
        <f>VLOOKUP(D1346,Z$4:AB1347,3,FALSE)</f>
        <v>شرکتی-میامی</v>
      </c>
      <c r="G1346" s="4">
        <v>0</v>
      </c>
      <c r="H1346" s="4"/>
      <c r="I1346" s="137"/>
      <c r="J1346" s="137"/>
      <c r="K1346" s="115"/>
    </row>
    <row r="1347" spans="2:11" x14ac:dyDescent="0.25">
      <c r="B1347" s="4">
        <f t="shared" si="22"/>
        <v>1345</v>
      </c>
      <c r="C1347" s="133">
        <v>45463</v>
      </c>
      <c r="D1347" s="146" t="s">
        <v>116</v>
      </c>
      <c r="E1347" s="135" t="str">
        <f>VLOOKUP(D1347,Z$4:AB1348,2,FALSE)</f>
        <v>تانکر سوخت بنز</v>
      </c>
      <c r="F1347" s="135" t="str">
        <f>VLOOKUP(D1347,Z$4:AB1348,3,FALSE)</f>
        <v>شرکتی-برات زاده- از تاریخ 1 تیرماه</v>
      </c>
      <c r="G1347" s="4">
        <v>0</v>
      </c>
      <c r="H1347" s="4"/>
      <c r="I1347" s="137"/>
      <c r="J1347" s="137"/>
      <c r="K1347" s="115"/>
    </row>
    <row r="1348" spans="2:11" x14ac:dyDescent="0.25">
      <c r="B1348" s="4">
        <f t="shared" si="22"/>
        <v>1346</v>
      </c>
      <c r="C1348" s="133">
        <v>45463</v>
      </c>
      <c r="D1348" s="146" t="s">
        <v>121</v>
      </c>
      <c r="E1348" s="135" t="str">
        <f>VLOOKUP(D1348,Z$4:AB1349,2,FALSE)</f>
        <v>غلطک</v>
      </c>
      <c r="F1348" s="135" t="str">
        <f>VLOOKUP(D1348,Z$4:AB1349,3,FALSE)</f>
        <v>شرکتی-جمالی</v>
      </c>
      <c r="G1348" s="4">
        <v>80</v>
      </c>
      <c r="H1348" s="4"/>
      <c r="I1348" s="137"/>
      <c r="J1348" s="137"/>
      <c r="K1348" s="115"/>
    </row>
    <row r="1349" spans="2:11" x14ac:dyDescent="0.25">
      <c r="B1349" s="4">
        <f t="shared" si="22"/>
        <v>1347</v>
      </c>
      <c r="C1349" s="133">
        <v>45463</v>
      </c>
      <c r="D1349" s="146" t="s">
        <v>109</v>
      </c>
      <c r="E1349" s="135" t="str">
        <f>VLOOKUP(D1349,Z$4:AB1350,2,FALSE)</f>
        <v>غلطک</v>
      </c>
      <c r="F1349" s="135" t="str">
        <f>VLOOKUP(D1349,Z$4:AB1350,3,FALSE)</f>
        <v>شرکتی-دیانتی</v>
      </c>
      <c r="G1349" s="4">
        <v>80</v>
      </c>
      <c r="H1349" s="4"/>
      <c r="I1349" s="137"/>
      <c r="J1349" s="137"/>
      <c r="K1349" s="115"/>
    </row>
    <row r="1350" spans="2:11" x14ac:dyDescent="0.25">
      <c r="B1350" s="4">
        <f t="shared" ref="B1350:B1413" si="23">ROW()-2</f>
        <v>1348</v>
      </c>
      <c r="C1350" s="133">
        <v>45463</v>
      </c>
      <c r="D1350" s="146" t="s">
        <v>112</v>
      </c>
      <c r="E1350" s="135" t="str">
        <f>VLOOKUP(D1350,Z$4:AB1351,2,FALSE)</f>
        <v>غلطک</v>
      </c>
      <c r="F1350" s="135" t="str">
        <f>VLOOKUP(D1350,Z$4:AB1351,3,FALSE)</f>
        <v>شرکتی-شیری</v>
      </c>
      <c r="G1350" s="4">
        <v>100</v>
      </c>
      <c r="H1350" s="4"/>
      <c r="I1350" s="137"/>
      <c r="J1350" s="137"/>
      <c r="K1350" s="115"/>
    </row>
    <row r="1351" spans="2:11" x14ac:dyDescent="0.25">
      <c r="B1351" s="4">
        <f t="shared" si="23"/>
        <v>1349</v>
      </c>
      <c r="C1351" s="133">
        <v>45463</v>
      </c>
      <c r="D1351" s="146" t="s">
        <v>122</v>
      </c>
      <c r="E1351" s="135" t="str">
        <f>VLOOKUP(D1351,Z$4:AB1352,2,FALSE)</f>
        <v>میکسراتکو</v>
      </c>
      <c r="F1351" s="135" t="str">
        <f>VLOOKUP(D1351,Z$4:AB1352,3,FALSE)</f>
        <v>شرکتی-شاکری</v>
      </c>
      <c r="G1351" s="4">
        <v>0</v>
      </c>
      <c r="H1351" s="4"/>
      <c r="I1351" s="137"/>
      <c r="J1351" s="137"/>
      <c r="K1351" s="115"/>
    </row>
    <row r="1352" spans="2:11" x14ac:dyDescent="0.25">
      <c r="B1352" s="4">
        <f t="shared" si="23"/>
        <v>1350</v>
      </c>
      <c r="C1352" s="133">
        <v>45463</v>
      </c>
      <c r="D1352" s="146" t="s">
        <v>124</v>
      </c>
      <c r="E1352" s="135" t="str">
        <f>VLOOKUP(D1352,Z$4:AB1353,2,FALSE)</f>
        <v>میکسر امیکو</v>
      </c>
      <c r="F1352" s="135" t="str">
        <f>VLOOKUP(D1352,Z$4:AB1353,3,FALSE)</f>
        <v>شرکتی-زراعتی</v>
      </c>
      <c r="G1352" s="4">
        <v>0</v>
      </c>
      <c r="H1352" s="4"/>
      <c r="I1352" s="137"/>
      <c r="J1352" s="137"/>
      <c r="K1352" s="115"/>
    </row>
    <row r="1353" spans="2:11" x14ac:dyDescent="0.25">
      <c r="B1353" s="4">
        <f t="shared" si="23"/>
        <v>1351</v>
      </c>
      <c r="C1353" s="133">
        <v>45463</v>
      </c>
      <c r="D1353" s="146" t="s">
        <v>129</v>
      </c>
      <c r="E1353" s="135" t="str">
        <f>VLOOKUP(D1353,Z$4:AB1354,2,FALSE)</f>
        <v>بلدوزر</v>
      </c>
      <c r="F1353" s="135" t="str">
        <f>VLOOKUP(D1353,Z$4:AB1354,3,FALSE)</f>
        <v>شرکتی-رجب زاده</v>
      </c>
      <c r="G1353" s="4">
        <v>250</v>
      </c>
      <c r="H1353" s="4"/>
      <c r="I1353" s="137"/>
      <c r="J1353" s="137"/>
      <c r="K1353" s="115"/>
    </row>
    <row r="1354" spans="2:11" x14ac:dyDescent="0.25">
      <c r="B1354" s="4">
        <f t="shared" si="23"/>
        <v>1352</v>
      </c>
      <c r="C1354" s="133">
        <v>45463</v>
      </c>
      <c r="D1354" s="146" t="s">
        <v>160</v>
      </c>
      <c r="E1354" s="135" t="str">
        <f>VLOOKUP(D1354,Z$4:AB1355,2,FALSE)</f>
        <v>بیل مکانیکی</v>
      </c>
      <c r="F1354" s="135" t="str">
        <f>VLOOKUP(D1354,Z$4:AB1355,3,FALSE)</f>
        <v>تکبری</v>
      </c>
      <c r="G1354" s="4">
        <v>0</v>
      </c>
      <c r="H1354" s="4"/>
      <c r="I1354" s="137"/>
      <c r="J1354" s="137"/>
      <c r="K1354" s="115"/>
    </row>
    <row r="1355" spans="2:11" x14ac:dyDescent="0.25">
      <c r="B1355" s="4">
        <f t="shared" si="23"/>
        <v>1353</v>
      </c>
      <c r="C1355" s="133">
        <v>45463</v>
      </c>
      <c r="D1355" s="147" t="s">
        <v>146</v>
      </c>
      <c r="E1355" s="135" t="str">
        <f>VLOOKUP(D1355,Z$4:AB1356,2,FALSE)</f>
        <v>بلدوزر D85</v>
      </c>
      <c r="F1355" s="135" t="str">
        <f>VLOOKUP(D1355,Z$4:AB1356,3,FALSE)</f>
        <v>اکبری</v>
      </c>
      <c r="G1355" s="4">
        <v>250</v>
      </c>
      <c r="H1355" s="4"/>
      <c r="I1355" s="137"/>
      <c r="J1355" s="137"/>
      <c r="K1355" s="115"/>
    </row>
    <row r="1356" spans="2:11" x14ac:dyDescent="0.25">
      <c r="B1356" s="4">
        <f t="shared" si="23"/>
        <v>1354</v>
      </c>
      <c r="C1356" s="133">
        <v>45463</v>
      </c>
      <c r="D1356" s="147" t="s">
        <v>148</v>
      </c>
      <c r="E1356" s="135" t="str">
        <f>VLOOKUP(D1356,Z$4:AB1357,2,FALSE)</f>
        <v>بلدوزر D85</v>
      </c>
      <c r="F1356" s="135" t="str">
        <f>VLOOKUP(D1356,Z$4:AB1357,3,FALSE)</f>
        <v>اکبری</v>
      </c>
      <c r="G1356" s="4">
        <v>200</v>
      </c>
      <c r="H1356" s="4"/>
      <c r="I1356" s="137"/>
      <c r="J1356" s="137"/>
      <c r="K1356" s="115"/>
    </row>
    <row r="1357" spans="2:11" x14ac:dyDescent="0.25">
      <c r="B1357" s="4">
        <f t="shared" si="23"/>
        <v>1355</v>
      </c>
      <c r="C1357" s="133">
        <v>45463</v>
      </c>
      <c r="D1357" s="148" t="s">
        <v>149</v>
      </c>
      <c r="E1357" s="135" t="str">
        <f>VLOOKUP(D1357,Z$4:AB1358,2,FALSE)</f>
        <v>بلدوزر کاترپیلار D8</v>
      </c>
      <c r="F1357" s="135" t="str">
        <f>VLOOKUP(D1357,Z$4:AB1358,3,FALSE)</f>
        <v>حسن پور</v>
      </c>
      <c r="G1357" s="4">
        <v>380</v>
      </c>
      <c r="H1357" s="4"/>
      <c r="I1357" s="137"/>
      <c r="J1357" s="137"/>
      <c r="K1357" s="115"/>
    </row>
    <row r="1358" spans="2:11" x14ac:dyDescent="0.25">
      <c r="B1358" s="4">
        <f t="shared" si="23"/>
        <v>1356</v>
      </c>
      <c r="C1358" s="133">
        <v>45463</v>
      </c>
      <c r="D1358" s="146" t="s">
        <v>164</v>
      </c>
      <c r="E1358" s="135" t="str">
        <f>VLOOKUP(D1358,Z$4:AB1359,2,FALSE)</f>
        <v>بیل مکانیکی</v>
      </c>
      <c r="F1358" s="135" t="str">
        <f>VLOOKUP(D1358,Z$4:AB1359,3,FALSE)</f>
        <v>رضاپور</v>
      </c>
      <c r="G1358" s="4">
        <v>0</v>
      </c>
      <c r="H1358" s="4"/>
      <c r="I1358" s="137"/>
      <c r="J1358" s="137"/>
      <c r="K1358" s="115"/>
    </row>
    <row r="1359" spans="2:11" x14ac:dyDescent="0.25">
      <c r="B1359" s="4">
        <f t="shared" si="23"/>
        <v>1357</v>
      </c>
      <c r="C1359" s="133">
        <v>45463</v>
      </c>
      <c r="D1359" s="146" t="s">
        <v>162</v>
      </c>
      <c r="E1359" s="135" t="str">
        <f>VLOOKUP(D1359,Z$4:AB1360,2,FALSE)</f>
        <v>تانکر آب</v>
      </c>
      <c r="F1359" s="135" t="str">
        <f>VLOOKUP(D1359,Z$4:AB1360,3,FALSE)</f>
        <v>رضاپور</v>
      </c>
      <c r="G1359" s="4">
        <v>100</v>
      </c>
      <c r="H1359" s="4"/>
      <c r="I1359" s="137"/>
      <c r="J1359" s="137"/>
      <c r="K1359" s="115"/>
    </row>
    <row r="1360" spans="2:11" x14ac:dyDescent="0.25">
      <c r="B1360" s="4">
        <f t="shared" si="23"/>
        <v>1358</v>
      </c>
      <c r="C1360" s="133">
        <v>45463</v>
      </c>
      <c r="D1360" s="146" t="s">
        <v>151</v>
      </c>
      <c r="E1360" s="135" t="str">
        <f>VLOOKUP(D1360,Z$4:AB1361,2,FALSE)</f>
        <v>لودر ZL50</v>
      </c>
      <c r="F1360" s="135" t="str">
        <f>VLOOKUP(D1360,Z$4:AB1361,3,FALSE)</f>
        <v>میرزایی</v>
      </c>
      <c r="G1360" s="4">
        <v>0</v>
      </c>
      <c r="H1360" s="4"/>
      <c r="I1360" s="137"/>
      <c r="J1360" s="137"/>
      <c r="K1360" s="115"/>
    </row>
    <row r="1361" spans="2:11" x14ac:dyDescent="0.25">
      <c r="B1361" s="4">
        <f t="shared" si="23"/>
        <v>1359</v>
      </c>
      <c r="C1361" s="133">
        <v>45463</v>
      </c>
      <c r="D1361" s="147" t="s">
        <v>152</v>
      </c>
      <c r="E1361" s="135" t="str">
        <f>VLOOKUP(D1361,Z$4:AB1362,2,FALSE)</f>
        <v>کامیون کمپرسی</v>
      </c>
      <c r="F1361" s="135" t="str">
        <f>VLOOKUP(D1361,Z$4:AB1362,3,FALSE)</f>
        <v>میرزایی</v>
      </c>
      <c r="G1361" s="4">
        <v>0</v>
      </c>
      <c r="H1361" s="4"/>
      <c r="I1361" s="137"/>
      <c r="J1361" s="137"/>
      <c r="K1361" s="115"/>
    </row>
    <row r="1362" spans="2:11" x14ac:dyDescent="0.25">
      <c r="B1362" s="4">
        <f t="shared" si="23"/>
        <v>1360</v>
      </c>
      <c r="C1362" s="133">
        <v>45463</v>
      </c>
      <c r="D1362" s="147" t="s">
        <v>154</v>
      </c>
      <c r="E1362" s="135" t="str">
        <f>VLOOKUP(D1362,Z$4:AB1363,2,FALSE)</f>
        <v>کامیون کمپرسی</v>
      </c>
      <c r="F1362" s="135" t="str">
        <f>VLOOKUP(D1362,Z$4:AB1363,3,FALSE)</f>
        <v>میرزایی</v>
      </c>
      <c r="G1362" s="4">
        <v>0</v>
      </c>
      <c r="H1362" s="4"/>
      <c r="I1362" s="137"/>
      <c r="J1362" s="137"/>
      <c r="K1362" s="115"/>
    </row>
    <row r="1363" spans="2:11" x14ac:dyDescent="0.25">
      <c r="B1363" s="4">
        <f t="shared" si="23"/>
        <v>1361</v>
      </c>
      <c r="C1363" s="133">
        <v>45463</v>
      </c>
      <c r="D1363" s="147" t="s">
        <v>155</v>
      </c>
      <c r="E1363" s="135" t="str">
        <f>VLOOKUP(D1363,Z$4:AB1364,2,FALSE)</f>
        <v>کامیون کمپرسی</v>
      </c>
      <c r="F1363" s="135" t="str">
        <f>VLOOKUP(D1363,Z$4:AB1364,3,FALSE)</f>
        <v>میرزایی</v>
      </c>
      <c r="G1363" s="4">
        <v>0</v>
      </c>
      <c r="H1363" s="4"/>
      <c r="I1363" s="137"/>
      <c r="J1363" s="137"/>
      <c r="K1363" s="115"/>
    </row>
    <row r="1364" spans="2:11" x14ac:dyDescent="0.25">
      <c r="B1364" s="4">
        <f t="shared" si="23"/>
        <v>1362</v>
      </c>
      <c r="C1364" s="133">
        <v>45463</v>
      </c>
      <c r="D1364" s="147" t="s">
        <v>139</v>
      </c>
      <c r="E1364" s="135" t="str">
        <f>VLOOKUP(D1364,Z$4:AB1365,2,FALSE)</f>
        <v>بیل مکانیکی</v>
      </c>
      <c r="F1364" s="135" t="str">
        <f>VLOOKUP(D1364,Z$4:AB1365,3,FALSE)</f>
        <v>انصاری</v>
      </c>
      <c r="G1364" s="4">
        <v>180</v>
      </c>
      <c r="H1364" s="4"/>
      <c r="I1364" s="137"/>
      <c r="J1364" s="137"/>
      <c r="K1364" s="115"/>
    </row>
    <row r="1365" spans="2:11" x14ac:dyDescent="0.25">
      <c r="B1365" s="4">
        <f t="shared" si="23"/>
        <v>1363</v>
      </c>
      <c r="C1365" s="133">
        <v>45463</v>
      </c>
      <c r="D1365" s="147" t="s">
        <v>141</v>
      </c>
      <c r="E1365" s="135" t="str">
        <f>VLOOKUP(D1365,Z$4:AB1366,2,FALSE)</f>
        <v>بیل مکانیکی</v>
      </c>
      <c r="F1365" s="135" t="str">
        <f>VLOOKUP(D1365,Z$4:AB1366,3,FALSE)</f>
        <v>انصاری</v>
      </c>
      <c r="G1365" s="4">
        <v>0</v>
      </c>
      <c r="H1365" s="4"/>
      <c r="I1365" s="137"/>
      <c r="J1365" s="137"/>
      <c r="K1365" s="115"/>
    </row>
    <row r="1366" spans="2:11" x14ac:dyDescent="0.25">
      <c r="B1366" s="4">
        <f t="shared" si="23"/>
        <v>1364</v>
      </c>
      <c r="C1366" s="133">
        <v>45463</v>
      </c>
      <c r="D1366" s="147" t="s">
        <v>143</v>
      </c>
      <c r="E1366" s="135" t="str">
        <f>VLOOKUP(D1366,Z$4:AB1367,2,FALSE)</f>
        <v>کامیون کمپرسی</v>
      </c>
      <c r="F1366" s="135" t="str">
        <f>VLOOKUP(D1366,Z$4:AB1367,3,FALSE)</f>
        <v>انصاری</v>
      </c>
      <c r="G1366" s="4">
        <v>0</v>
      </c>
      <c r="H1366" s="4"/>
      <c r="I1366" s="137"/>
      <c r="J1366" s="137"/>
      <c r="K1366" s="115"/>
    </row>
    <row r="1367" spans="2:11" x14ac:dyDescent="0.25">
      <c r="B1367" s="4">
        <f t="shared" si="23"/>
        <v>1365</v>
      </c>
      <c r="C1367" s="133">
        <v>45463</v>
      </c>
      <c r="D1367" s="147" t="s">
        <v>144</v>
      </c>
      <c r="E1367" s="135" t="str">
        <f>VLOOKUP(D1367,Z$4:AB1368,2,FALSE)</f>
        <v>کامیون کمپرسی</v>
      </c>
      <c r="F1367" s="135" t="str">
        <f>VLOOKUP(D1367,Z$4:AB1368,3,FALSE)</f>
        <v>انصاری</v>
      </c>
      <c r="G1367" s="4">
        <v>70</v>
      </c>
      <c r="H1367" s="4"/>
      <c r="I1367" s="137"/>
      <c r="J1367" s="137"/>
      <c r="K1367" s="115"/>
    </row>
    <row r="1368" spans="2:11" x14ac:dyDescent="0.25">
      <c r="B1368" s="4">
        <f t="shared" si="23"/>
        <v>1366</v>
      </c>
      <c r="C1368" s="133">
        <v>45463</v>
      </c>
      <c r="D1368" s="147" t="s">
        <v>145</v>
      </c>
      <c r="E1368" s="135" t="str">
        <f>VLOOKUP(D1368,Z$4:AB1369,2,FALSE)</f>
        <v>کامیون کمپرسی</v>
      </c>
      <c r="F1368" s="135" t="str">
        <f>VLOOKUP(D1368,Z$4:AB1369,3,FALSE)</f>
        <v>انصاری</v>
      </c>
      <c r="G1368" s="4">
        <v>0</v>
      </c>
      <c r="H1368" s="4"/>
      <c r="I1368" s="137"/>
      <c r="J1368" s="137"/>
      <c r="K1368" s="115"/>
    </row>
    <row r="1369" spans="2:11" x14ac:dyDescent="0.25">
      <c r="B1369" s="4">
        <f t="shared" si="23"/>
        <v>1367</v>
      </c>
      <c r="C1369" s="133">
        <v>45463</v>
      </c>
      <c r="D1369" s="147" t="s">
        <v>138</v>
      </c>
      <c r="E1369" s="135" t="str">
        <f>VLOOKUP(D1369,Z$4:AB1370,2,FALSE)</f>
        <v>بلدوزر</v>
      </c>
      <c r="F1369" s="135" t="str">
        <f>VLOOKUP(D1369,Z$4:AB1370,3,FALSE)</f>
        <v>انصاری</v>
      </c>
      <c r="G1369" s="4">
        <v>450</v>
      </c>
      <c r="H1369" s="4"/>
      <c r="I1369" s="137"/>
      <c r="J1369" s="137"/>
      <c r="K1369" s="115"/>
    </row>
    <row r="1370" spans="2:11" x14ac:dyDescent="0.25">
      <c r="B1370" s="4">
        <f t="shared" si="23"/>
        <v>1368</v>
      </c>
      <c r="C1370" s="133">
        <v>45463</v>
      </c>
      <c r="D1370" s="146" t="s">
        <v>157</v>
      </c>
      <c r="E1370" s="135" t="str">
        <f>VLOOKUP(D1370,Z$4:AB1371,2,FALSE)</f>
        <v>لودر</v>
      </c>
      <c r="F1370" s="135" t="str">
        <f>VLOOKUP(D1370,Z$4:AB1371,3,FALSE)</f>
        <v>صداقت</v>
      </c>
      <c r="G1370" s="4">
        <v>117</v>
      </c>
      <c r="H1370" s="4"/>
      <c r="I1370" s="137"/>
      <c r="J1370" s="137"/>
      <c r="K1370" s="115"/>
    </row>
    <row r="1371" spans="2:11" x14ac:dyDescent="0.25">
      <c r="B1371" s="4">
        <f t="shared" si="23"/>
        <v>1369</v>
      </c>
      <c r="C1371" s="133">
        <v>45463</v>
      </c>
      <c r="D1371" s="146" t="s">
        <v>158</v>
      </c>
      <c r="E1371" s="135" t="str">
        <f>VLOOKUP(D1371,Z$4:AB1372,2,FALSE)</f>
        <v>کامیون کمپرسی</v>
      </c>
      <c r="F1371" s="135" t="str">
        <f>VLOOKUP(D1371,Z$4:AB1372,3,FALSE)</f>
        <v>صداقت</v>
      </c>
      <c r="G1371" s="4">
        <v>0</v>
      </c>
      <c r="H1371" s="4"/>
      <c r="I1371" s="137"/>
      <c r="J1371" s="137"/>
      <c r="K1371" s="115"/>
    </row>
    <row r="1372" spans="2:11" x14ac:dyDescent="0.25">
      <c r="B1372" s="4">
        <f t="shared" si="23"/>
        <v>1370</v>
      </c>
      <c r="C1372" s="133">
        <v>45463</v>
      </c>
      <c r="D1372" s="146" t="s">
        <v>159</v>
      </c>
      <c r="E1372" s="135" t="str">
        <f>VLOOKUP(D1372,Z$4:AB1373,2,FALSE)</f>
        <v>کامیون کمپرسی</v>
      </c>
      <c r="F1372" s="135" t="str">
        <f>VLOOKUP(D1372,Z$4:AB1373,3,FALSE)</f>
        <v>صداقت</v>
      </c>
      <c r="G1372" s="4">
        <v>220</v>
      </c>
      <c r="H1372" s="4"/>
      <c r="I1372" s="137"/>
      <c r="J1372" s="137"/>
      <c r="K1372" s="115"/>
    </row>
    <row r="1373" spans="2:11" x14ac:dyDescent="0.25">
      <c r="B1373" s="4">
        <f t="shared" si="23"/>
        <v>1371</v>
      </c>
      <c r="C1373" s="133">
        <v>45463</v>
      </c>
      <c r="D1373" s="148" t="s">
        <v>166</v>
      </c>
      <c r="E1373" s="135" t="str">
        <f>VLOOKUP(D1373,Z$4:AB1374,2,FALSE)</f>
        <v>گریدر 14G</v>
      </c>
      <c r="F1373" s="135" t="str">
        <f>VLOOKUP(D1373,Z$4:AB1374,3,FALSE)</f>
        <v>محمد پور</v>
      </c>
      <c r="G1373" s="4">
        <v>220</v>
      </c>
      <c r="H1373" s="4"/>
      <c r="I1373" s="137"/>
      <c r="J1373" s="137"/>
      <c r="K1373" s="115"/>
    </row>
    <row r="1374" spans="2:11" x14ac:dyDescent="0.25">
      <c r="B1374" s="4">
        <f t="shared" si="23"/>
        <v>1372</v>
      </c>
      <c r="C1374" s="133">
        <v>45463</v>
      </c>
      <c r="D1374" s="148" t="s">
        <v>170</v>
      </c>
      <c r="E1374" s="135" t="str">
        <f>VLOOKUP(D1374,Z$4:AB1375,2,FALSE)</f>
        <v>غلطک کششی</v>
      </c>
      <c r="F1374" s="135" t="str">
        <f>VLOOKUP(D1374,Z$4:AB1375,3,FALSE)</f>
        <v>محمد پور</v>
      </c>
      <c r="G1374" s="4">
        <v>0</v>
      </c>
      <c r="H1374" s="4"/>
      <c r="I1374" s="137"/>
      <c r="J1374" s="137"/>
      <c r="K1374" s="115"/>
    </row>
    <row r="1375" spans="2:11" x14ac:dyDescent="0.25">
      <c r="B1375" s="4">
        <f t="shared" si="23"/>
        <v>1373</v>
      </c>
      <c r="C1375" s="133">
        <v>45463</v>
      </c>
      <c r="D1375" s="148" t="s">
        <v>173</v>
      </c>
      <c r="E1375" s="135" t="str">
        <f>VLOOKUP(D1375,Z$4:AB1376,2,FALSE)</f>
        <v>غلطک کششی</v>
      </c>
      <c r="F1375" s="135" t="str">
        <f>VLOOKUP(D1375,Z$4:AB1376,3,FALSE)</f>
        <v>محمد پور</v>
      </c>
      <c r="G1375" s="4">
        <v>0</v>
      </c>
      <c r="H1375" s="4"/>
      <c r="I1375" s="137"/>
      <c r="J1375" s="137"/>
      <c r="K1375" s="115"/>
    </row>
    <row r="1376" spans="2:11" x14ac:dyDescent="0.25">
      <c r="B1376" s="4">
        <f t="shared" si="23"/>
        <v>1374</v>
      </c>
      <c r="C1376" s="133">
        <v>45463</v>
      </c>
      <c r="D1376" s="148" t="s">
        <v>174</v>
      </c>
      <c r="E1376" s="135" t="str">
        <f>VLOOKUP(D1376,Z$4:AB1377,2,FALSE)</f>
        <v>لودر</v>
      </c>
      <c r="F1376" s="135" t="str">
        <f>VLOOKUP(D1376,Z$4:AB1377,3,FALSE)</f>
        <v>محمد پور</v>
      </c>
      <c r="G1376" s="4">
        <v>0</v>
      </c>
      <c r="H1376" s="4"/>
      <c r="I1376" s="137"/>
      <c r="J1376" s="137"/>
      <c r="K1376" s="115"/>
    </row>
    <row r="1377" spans="2:11" x14ac:dyDescent="0.25">
      <c r="B1377" s="4">
        <f t="shared" si="23"/>
        <v>1375</v>
      </c>
      <c r="C1377" s="133">
        <v>45463</v>
      </c>
      <c r="D1377" s="148" t="s">
        <v>175</v>
      </c>
      <c r="E1377" s="135" t="str">
        <f>VLOOKUP(D1377,Z$4:AB1378,2,FALSE)</f>
        <v>تانکر آب</v>
      </c>
      <c r="F1377" s="135" t="str">
        <f>VLOOKUP(D1377,Z$4:AB1378,3,FALSE)</f>
        <v>محمد پور</v>
      </c>
      <c r="G1377" s="4">
        <v>0</v>
      </c>
      <c r="H1377" s="4"/>
      <c r="I1377" s="137"/>
      <c r="J1377" s="137"/>
      <c r="K1377" s="115"/>
    </row>
    <row r="1378" spans="2:11" x14ac:dyDescent="0.25">
      <c r="B1378" s="4">
        <f t="shared" si="23"/>
        <v>1376</v>
      </c>
      <c r="C1378" s="133">
        <v>45463</v>
      </c>
      <c r="D1378" s="148" t="s">
        <v>176</v>
      </c>
      <c r="E1378" s="135" t="str">
        <f>VLOOKUP(D1378,Z$4:AB1379,2,FALSE)</f>
        <v>غلطک پاچه بزی</v>
      </c>
      <c r="F1378" s="135" t="str">
        <f>VLOOKUP(D1378,Z$4:AB1379,3,FALSE)</f>
        <v>محمد پور</v>
      </c>
      <c r="G1378" s="4">
        <v>0</v>
      </c>
      <c r="H1378" s="4"/>
      <c r="I1378" s="137"/>
      <c r="J1378" s="137"/>
      <c r="K1378" s="115"/>
    </row>
    <row r="1379" spans="2:11" x14ac:dyDescent="0.25">
      <c r="B1379" s="4">
        <f t="shared" si="23"/>
        <v>1377</v>
      </c>
      <c r="C1379" s="133">
        <v>45463</v>
      </c>
      <c r="D1379" s="148" t="s">
        <v>178</v>
      </c>
      <c r="E1379" s="135" t="str">
        <f>VLOOKUP(D1379,Z$4:AB1380,2,FALSE)</f>
        <v>بلدوزر</v>
      </c>
      <c r="F1379" s="135" t="str">
        <f>VLOOKUP(D1379,Z$4:AB1380,3,FALSE)</f>
        <v>محمد پور</v>
      </c>
      <c r="G1379" s="4">
        <v>0</v>
      </c>
      <c r="H1379" s="4"/>
      <c r="I1379" s="137"/>
      <c r="J1379" s="137"/>
      <c r="K1379" s="115"/>
    </row>
    <row r="1380" spans="2:11" x14ac:dyDescent="0.25">
      <c r="B1380" s="4">
        <f t="shared" si="23"/>
        <v>1378</v>
      </c>
      <c r="C1380" s="133">
        <v>45463</v>
      </c>
      <c r="D1380" s="148" t="s">
        <v>179</v>
      </c>
      <c r="E1380" s="135" t="str">
        <f>VLOOKUP(D1380,Z$4:AB1381,2,FALSE)</f>
        <v>کمپرسی جفت</v>
      </c>
      <c r="F1380" s="135" t="str">
        <f>VLOOKUP(D1380,Z$4:AB1381,3,FALSE)</f>
        <v>محمد پور</v>
      </c>
      <c r="G1380" s="4">
        <v>0</v>
      </c>
      <c r="H1380" s="4"/>
      <c r="I1380" s="137"/>
      <c r="J1380" s="137"/>
      <c r="K1380" s="115"/>
    </row>
    <row r="1381" spans="2:11" x14ac:dyDescent="0.25">
      <c r="B1381" s="4">
        <f t="shared" si="23"/>
        <v>1379</v>
      </c>
      <c r="C1381" s="133">
        <v>45463</v>
      </c>
      <c r="D1381" s="148" t="s">
        <v>181</v>
      </c>
      <c r="E1381" s="135" t="str">
        <f>VLOOKUP(D1381,Z$4:AB1382,2,FALSE)</f>
        <v>تانکر آب</v>
      </c>
      <c r="F1381" s="135" t="str">
        <f>VLOOKUP(D1381,Z$4:AB1382,3,FALSE)</f>
        <v>گلپایگانی</v>
      </c>
      <c r="G1381" s="4">
        <v>50</v>
      </c>
      <c r="H1381" s="4"/>
      <c r="I1381" s="137"/>
      <c r="J1381" s="137"/>
      <c r="K1381" s="115"/>
    </row>
    <row r="1382" spans="2:11" x14ac:dyDescent="0.25">
      <c r="B1382" s="106">
        <f t="shared" si="23"/>
        <v>1380</v>
      </c>
      <c r="C1382" s="141">
        <v>45464</v>
      </c>
      <c r="D1382" s="151" t="s">
        <v>184</v>
      </c>
      <c r="E1382" s="143" t="str">
        <f>VLOOKUP(D1382,Z$4:AB1384,2,FALSE)</f>
        <v>تانکر اداره سوخت</v>
      </c>
      <c r="F1382" s="143" t="str">
        <f>VLOOKUP(D1382,Z$4:AB1384,3,FALSE)</f>
        <v>هیزمی</v>
      </c>
      <c r="G1382" s="106">
        <v>0</v>
      </c>
      <c r="H1382" s="106">
        <v>57000</v>
      </c>
      <c r="I1382" s="242"/>
      <c r="J1382" s="242"/>
      <c r="K1382" s="121"/>
    </row>
    <row r="1383" spans="2:11" x14ac:dyDescent="0.25">
      <c r="B1383" s="131">
        <f t="shared" si="23"/>
        <v>1381</v>
      </c>
      <c r="C1383" s="133">
        <v>45464</v>
      </c>
      <c r="D1383" s="146" t="s">
        <v>90</v>
      </c>
      <c r="E1383" s="218" t="str">
        <f>VLOOKUP(D1383,Z$4:AB1385,2,FALSE)</f>
        <v>گریدر  ۱۶g</v>
      </c>
      <c r="F1383" s="218" t="str">
        <f>VLOOKUP(D1383,Z$4:AB1385,3,FALSE)</f>
        <v>شرکتی-یگانه</v>
      </c>
      <c r="G1383" s="131">
        <v>226</v>
      </c>
      <c r="H1383" s="131">
        <v>0</v>
      </c>
      <c r="I1383" s="244"/>
      <c r="J1383" s="244"/>
      <c r="K1383" s="212"/>
    </row>
    <row r="1384" spans="2:11" x14ac:dyDescent="0.25">
      <c r="B1384" s="131">
        <f t="shared" si="23"/>
        <v>1382</v>
      </c>
      <c r="C1384" s="133">
        <v>45464</v>
      </c>
      <c r="D1384" s="146" t="s">
        <v>93</v>
      </c>
      <c r="E1384" s="218" t="str">
        <f>VLOOKUP(D1384,Z$4:AB1386,2,FALSE)</f>
        <v>کامیون کمپرسی</v>
      </c>
      <c r="F1384" s="218" t="str">
        <f>VLOOKUP(D1384,Z$4:AB1386,3,FALSE)</f>
        <v>شرکتی-یحیی زاده</v>
      </c>
      <c r="G1384" s="131">
        <v>0</v>
      </c>
      <c r="H1384" s="131">
        <v>0</v>
      </c>
      <c r="I1384" s="244"/>
      <c r="J1384" s="244"/>
      <c r="K1384" s="212"/>
    </row>
    <row r="1385" spans="2:11" x14ac:dyDescent="0.25">
      <c r="B1385" s="131">
        <f t="shared" si="23"/>
        <v>1383</v>
      </c>
      <c r="C1385" s="133">
        <v>45464</v>
      </c>
      <c r="D1385" s="146" t="s">
        <v>96</v>
      </c>
      <c r="E1385" s="218" t="str">
        <f>VLOOKUP(D1385,Z$4:AB1387,2,FALSE)</f>
        <v>کامیون کمپرسی</v>
      </c>
      <c r="F1385" s="218" t="str">
        <f>VLOOKUP(D1385,Z$4:AB1387,3,FALSE)</f>
        <v>شرکتی-نوروز غلامی</v>
      </c>
      <c r="G1385" s="131">
        <v>0</v>
      </c>
      <c r="H1385" s="131">
        <v>0</v>
      </c>
      <c r="I1385" s="244"/>
      <c r="J1385" s="244"/>
      <c r="K1385" s="212"/>
    </row>
    <row r="1386" spans="2:11" x14ac:dyDescent="0.25">
      <c r="B1386" s="131">
        <f t="shared" si="23"/>
        <v>1384</v>
      </c>
      <c r="C1386" s="133">
        <v>45464</v>
      </c>
      <c r="D1386" s="146" t="s">
        <v>119</v>
      </c>
      <c r="E1386" s="218" t="str">
        <f>VLOOKUP(D1386,Z$4:AB1388,2,FALSE)</f>
        <v>کامیون کمپرسی</v>
      </c>
      <c r="F1386" s="218" t="str">
        <f>VLOOKUP(D1386,Z$4:AB1388,3,FALSE)</f>
        <v>شرکتی-علیرضا اقلیمی</v>
      </c>
      <c r="G1386" s="131">
        <v>0</v>
      </c>
      <c r="H1386" s="131">
        <v>0</v>
      </c>
      <c r="I1386" s="244"/>
      <c r="J1386" s="244"/>
      <c r="K1386" s="212"/>
    </row>
    <row r="1387" spans="2:11" x14ac:dyDescent="0.25">
      <c r="B1387" s="131">
        <f t="shared" si="23"/>
        <v>1385</v>
      </c>
      <c r="C1387" s="133">
        <v>45464</v>
      </c>
      <c r="D1387" s="146" t="s">
        <v>132</v>
      </c>
      <c r="E1387" s="218" t="str">
        <f>VLOOKUP(D1387,Z$4:AB1389,2,FALSE)</f>
        <v>تانکر ابپاش بنز</v>
      </c>
      <c r="F1387" s="218" t="str">
        <f>VLOOKUP(D1387,Z$4:AB1389,3,FALSE)</f>
        <v>شرکتی-بارانی</v>
      </c>
      <c r="G1387" s="131">
        <v>76</v>
      </c>
      <c r="H1387" s="131">
        <v>0</v>
      </c>
      <c r="I1387" s="244"/>
      <c r="J1387" s="244"/>
      <c r="K1387" s="212"/>
    </row>
    <row r="1388" spans="2:11" x14ac:dyDescent="0.25">
      <c r="B1388" s="131">
        <f t="shared" si="23"/>
        <v>1386</v>
      </c>
      <c r="C1388" s="133">
        <v>45464</v>
      </c>
      <c r="D1388" s="146" t="s">
        <v>98</v>
      </c>
      <c r="E1388" s="218" t="str">
        <f>VLOOKUP(D1388,Z$4:AB1390,2,FALSE)</f>
        <v>تانکر ابپاش بنز</v>
      </c>
      <c r="F1388" s="218" t="str">
        <f>VLOOKUP(D1388,Z$4:AB1390,3,FALSE)</f>
        <v>شرکتی-میامی</v>
      </c>
      <c r="G1388" s="131">
        <v>0</v>
      </c>
      <c r="H1388" s="131">
        <v>0</v>
      </c>
      <c r="I1388" s="244"/>
      <c r="J1388" s="244"/>
      <c r="K1388" s="212"/>
    </row>
    <row r="1389" spans="2:11" x14ac:dyDescent="0.25">
      <c r="B1389" s="131">
        <f t="shared" si="23"/>
        <v>1387</v>
      </c>
      <c r="C1389" s="133">
        <v>45464</v>
      </c>
      <c r="D1389" s="146" t="s">
        <v>116</v>
      </c>
      <c r="E1389" s="218" t="str">
        <f>VLOOKUP(D1389,Z$4:AB1391,2,FALSE)</f>
        <v>تانکر سوخت بنز</v>
      </c>
      <c r="F1389" s="218" t="str">
        <f>VLOOKUP(D1389,Z$4:AB1391,3,FALSE)</f>
        <v>شرکتی-برات زاده- از تاریخ 1 تیرماه</v>
      </c>
      <c r="G1389" s="131">
        <v>130</v>
      </c>
      <c r="H1389" s="131">
        <v>0</v>
      </c>
      <c r="I1389" s="244"/>
      <c r="J1389" s="244"/>
      <c r="K1389" s="212"/>
    </row>
    <row r="1390" spans="2:11" x14ac:dyDescent="0.25">
      <c r="B1390" s="131">
        <f t="shared" si="23"/>
        <v>1388</v>
      </c>
      <c r="C1390" s="133">
        <v>45464</v>
      </c>
      <c r="D1390" s="146" t="s">
        <v>121</v>
      </c>
      <c r="E1390" s="218" t="str">
        <f>VLOOKUP(D1390,Z$4:AB1392,2,FALSE)</f>
        <v>غلطک</v>
      </c>
      <c r="F1390" s="218" t="str">
        <f>VLOOKUP(D1390,Z$4:AB1392,3,FALSE)</f>
        <v>شرکتی-جمالی</v>
      </c>
      <c r="G1390" s="131">
        <v>47</v>
      </c>
      <c r="H1390" s="131">
        <v>0</v>
      </c>
      <c r="I1390" s="244"/>
      <c r="J1390" s="244"/>
      <c r="K1390" s="212"/>
    </row>
    <row r="1391" spans="2:11" x14ac:dyDescent="0.25">
      <c r="B1391" s="131">
        <f t="shared" si="23"/>
        <v>1389</v>
      </c>
      <c r="C1391" s="133">
        <v>45464</v>
      </c>
      <c r="D1391" s="146" t="s">
        <v>109</v>
      </c>
      <c r="E1391" s="218" t="str">
        <f>VLOOKUP(D1391,Z$4:AB1393,2,FALSE)</f>
        <v>غلطک</v>
      </c>
      <c r="F1391" s="218" t="str">
        <f>VLOOKUP(D1391,Z$4:AB1393,3,FALSE)</f>
        <v>شرکتی-دیانتی</v>
      </c>
      <c r="G1391" s="131">
        <v>37</v>
      </c>
      <c r="H1391" s="131">
        <v>0</v>
      </c>
      <c r="I1391" s="244"/>
      <c r="J1391" s="244"/>
      <c r="K1391" s="212"/>
    </row>
    <row r="1392" spans="2:11" x14ac:dyDescent="0.25">
      <c r="B1392" s="131">
        <f t="shared" si="23"/>
        <v>1390</v>
      </c>
      <c r="C1392" s="133">
        <v>45464</v>
      </c>
      <c r="D1392" s="146" t="s">
        <v>112</v>
      </c>
      <c r="E1392" s="218" t="str">
        <f>VLOOKUP(D1392,Z$4:AB1394,2,FALSE)</f>
        <v>غلطک</v>
      </c>
      <c r="F1392" s="218" t="str">
        <f>VLOOKUP(D1392,Z$4:AB1394,3,FALSE)</f>
        <v>شرکتی-شیری</v>
      </c>
      <c r="G1392" s="131">
        <v>73</v>
      </c>
      <c r="H1392" s="131">
        <v>0</v>
      </c>
      <c r="I1392" s="244"/>
      <c r="J1392" s="244"/>
      <c r="K1392" s="212"/>
    </row>
    <row r="1393" spans="2:11" x14ac:dyDescent="0.25">
      <c r="B1393" s="131">
        <f t="shared" si="23"/>
        <v>1391</v>
      </c>
      <c r="C1393" s="133">
        <v>45464</v>
      </c>
      <c r="D1393" s="146" t="s">
        <v>122</v>
      </c>
      <c r="E1393" s="218" t="str">
        <f>VLOOKUP(D1393,Z$4:AB1395,2,FALSE)</f>
        <v>میکسراتکو</v>
      </c>
      <c r="F1393" s="218" t="str">
        <f>VLOOKUP(D1393,Z$4:AB1395,3,FALSE)</f>
        <v>شرکتی-شاکری</v>
      </c>
      <c r="G1393" s="131">
        <v>0</v>
      </c>
      <c r="H1393" s="131">
        <v>0</v>
      </c>
      <c r="I1393" s="244"/>
      <c r="J1393" s="244"/>
      <c r="K1393" s="212"/>
    </row>
    <row r="1394" spans="2:11" x14ac:dyDescent="0.25">
      <c r="B1394" s="131">
        <f t="shared" si="23"/>
        <v>1392</v>
      </c>
      <c r="C1394" s="133">
        <v>45464</v>
      </c>
      <c r="D1394" s="146" t="s">
        <v>124</v>
      </c>
      <c r="E1394" s="218" t="str">
        <f>VLOOKUP(D1394,Z$4:AB1396,2,FALSE)</f>
        <v>میکسر امیکو</v>
      </c>
      <c r="F1394" s="218" t="str">
        <f>VLOOKUP(D1394,Z$4:AB1396,3,FALSE)</f>
        <v>شرکتی-زراعتی</v>
      </c>
      <c r="G1394" s="131">
        <v>0</v>
      </c>
      <c r="H1394" s="131">
        <v>0</v>
      </c>
      <c r="I1394" s="244"/>
      <c r="J1394" s="244"/>
      <c r="K1394" s="212"/>
    </row>
    <row r="1395" spans="2:11" x14ac:dyDescent="0.25">
      <c r="B1395" s="131">
        <f t="shared" si="23"/>
        <v>1393</v>
      </c>
      <c r="C1395" s="133">
        <v>45464</v>
      </c>
      <c r="D1395" s="146" t="s">
        <v>129</v>
      </c>
      <c r="E1395" s="218" t="str">
        <f>VLOOKUP(D1395,Z$4:AB1397,2,FALSE)</f>
        <v>بلدوزر</v>
      </c>
      <c r="F1395" s="218" t="str">
        <f>VLOOKUP(D1395,Z$4:AB1397,3,FALSE)</f>
        <v>شرکتی-رجب زاده</v>
      </c>
      <c r="G1395" s="131">
        <v>143</v>
      </c>
      <c r="H1395" s="131">
        <v>0</v>
      </c>
      <c r="I1395" s="244"/>
      <c r="J1395" s="244"/>
      <c r="K1395" s="212"/>
    </row>
    <row r="1396" spans="2:11" x14ac:dyDescent="0.25">
      <c r="B1396" s="131">
        <f t="shared" si="23"/>
        <v>1394</v>
      </c>
      <c r="C1396" s="133">
        <v>45464</v>
      </c>
      <c r="D1396" s="146" t="s">
        <v>160</v>
      </c>
      <c r="E1396" s="218" t="str">
        <f>VLOOKUP(D1396,Z$4:AB1398,2,FALSE)</f>
        <v>بیل مکانیکی</v>
      </c>
      <c r="F1396" s="218" t="str">
        <f>VLOOKUP(D1396,Z$4:AB1398,3,FALSE)</f>
        <v>تکبری</v>
      </c>
      <c r="G1396" s="131">
        <v>0</v>
      </c>
      <c r="H1396" s="131">
        <v>0</v>
      </c>
      <c r="I1396" s="244"/>
      <c r="J1396" s="244"/>
      <c r="K1396" s="212"/>
    </row>
    <row r="1397" spans="2:11" x14ac:dyDescent="0.25">
      <c r="B1397" s="131">
        <f t="shared" si="23"/>
        <v>1395</v>
      </c>
      <c r="C1397" s="133">
        <v>45464</v>
      </c>
      <c r="D1397" s="147" t="s">
        <v>146</v>
      </c>
      <c r="E1397" s="218" t="str">
        <f>VLOOKUP(D1397,Z$4:AB1399,2,FALSE)</f>
        <v>بلدوزر D85</v>
      </c>
      <c r="F1397" s="218" t="str">
        <f>VLOOKUP(D1397,Z$4:AB1399,3,FALSE)</f>
        <v>اکبری</v>
      </c>
      <c r="G1397" s="131">
        <v>0</v>
      </c>
      <c r="H1397" s="131">
        <v>0</v>
      </c>
      <c r="I1397" s="244"/>
      <c r="J1397" s="244"/>
      <c r="K1397" s="212"/>
    </row>
    <row r="1398" spans="2:11" x14ac:dyDescent="0.25">
      <c r="B1398" s="131">
        <f t="shared" si="23"/>
        <v>1396</v>
      </c>
      <c r="C1398" s="133">
        <v>45464</v>
      </c>
      <c r="D1398" s="147" t="s">
        <v>148</v>
      </c>
      <c r="E1398" s="218" t="str">
        <f>VLOOKUP(D1398,Z$4:AB1400,2,FALSE)</f>
        <v>بلدوزر D85</v>
      </c>
      <c r="F1398" s="218" t="str">
        <f>VLOOKUP(D1398,Z$4:AB1400,3,FALSE)</f>
        <v>اکبری</v>
      </c>
      <c r="G1398" s="131">
        <v>0</v>
      </c>
      <c r="H1398" s="131">
        <v>0</v>
      </c>
      <c r="I1398" s="244"/>
      <c r="J1398" s="244"/>
      <c r="K1398" s="212"/>
    </row>
    <row r="1399" spans="2:11" x14ac:dyDescent="0.25">
      <c r="B1399" s="131">
        <f t="shared" si="23"/>
        <v>1397</v>
      </c>
      <c r="C1399" s="133">
        <v>45464</v>
      </c>
      <c r="D1399" s="148" t="s">
        <v>149</v>
      </c>
      <c r="E1399" s="218" t="str">
        <f>VLOOKUP(D1399,Z$4:AB1401,2,FALSE)</f>
        <v>بلدوزر کاترپیلار D8</v>
      </c>
      <c r="F1399" s="218" t="str">
        <f>VLOOKUP(D1399,Z$4:AB1401,3,FALSE)</f>
        <v>حسن پور</v>
      </c>
      <c r="G1399" s="131">
        <v>295</v>
      </c>
      <c r="H1399" s="131">
        <v>0</v>
      </c>
      <c r="I1399" s="244"/>
      <c r="J1399" s="244"/>
      <c r="K1399" s="212"/>
    </row>
    <row r="1400" spans="2:11" x14ac:dyDescent="0.25">
      <c r="B1400" s="131">
        <f t="shared" si="23"/>
        <v>1398</v>
      </c>
      <c r="C1400" s="133">
        <v>45464</v>
      </c>
      <c r="D1400" s="146" t="s">
        <v>164</v>
      </c>
      <c r="E1400" s="218" t="str">
        <f>VLOOKUP(D1400,Z$4:AB1402,2,FALSE)</f>
        <v>بیل مکانیکی</v>
      </c>
      <c r="F1400" s="218" t="str">
        <f>VLOOKUP(D1400,Z$4:AB1402,3,FALSE)</f>
        <v>رضاپور</v>
      </c>
      <c r="G1400" s="131">
        <v>171</v>
      </c>
      <c r="H1400" s="131">
        <v>0</v>
      </c>
      <c r="I1400" s="244"/>
      <c r="J1400" s="244"/>
      <c r="K1400" s="212"/>
    </row>
    <row r="1401" spans="2:11" x14ac:dyDescent="0.25">
      <c r="B1401" s="131">
        <f t="shared" si="23"/>
        <v>1399</v>
      </c>
      <c r="C1401" s="133">
        <v>45464</v>
      </c>
      <c r="D1401" s="146" t="s">
        <v>162</v>
      </c>
      <c r="E1401" s="218" t="str">
        <f>VLOOKUP(D1401,Z$4:AB1403,2,FALSE)</f>
        <v>تانکر آب</v>
      </c>
      <c r="F1401" s="218" t="str">
        <f>VLOOKUP(D1401,Z$4:AB1403,3,FALSE)</f>
        <v>رضاپور</v>
      </c>
      <c r="G1401" s="131">
        <v>0</v>
      </c>
      <c r="H1401" s="131">
        <v>0</v>
      </c>
      <c r="I1401" s="244"/>
      <c r="J1401" s="244"/>
      <c r="K1401" s="212"/>
    </row>
    <row r="1402" spans="2:11" x14ac:dyDescent="0.25">
      <c r="B1402" s="131">
        <f t="shared" si="23"/>
        <v>1400</v>
      </c>
      <c r="C1402" s="133">
        <v>45464</v>
      </c>
      <c r="D1402" s="146" t="s">
        <v>151</v>
      </c>
      <c r="E1402" s="218" t="str">
        <f>VLOOKUP(D1402,Z$4:AB1404,2,FALSE)</f>
        <v>لودر ZL50</v>
      </c>
      <c r="F1402" s="218" t="str">
        <f>VLOOKUP(D1402,Z$4:AB1404,3,FALSE)</f>
        <v>میرزایی</v>
      </c>
      <c r="G1402" s="131">
        <v>0</v>
      </c>
      <c r="H1402" s="131">
        <v>0</v>
      </c>
      <c r="I1402" s="244"/>
      <c r="J1402" s="244"/>
      <c r="K1402" s="212"/>
    </row>
    <row r="1403" spans="2:11" x14ac:dyDescent="0.25">
      <c r="B1403" s="131">
        <f t="shared" si="23"/>
        <v>1401</v>
      </c>
      <c r="C1403" s="133">
        <v>45464</v>
      </c>
      <c r="D1403" s="147" t="s">
        <v>152</v>
      </c>
      <c r="E1403" s="218" t="str">
        <f>VLOOKUP(D1403,Z$4:AB1405,2,FALSE)</f>
        <v>کامیون کمپرسی</v>
      </c>
      <c r="F1403" s="218" t="str">
        <f>VLOOKUP(D1403,Z$4:AB1405,3,FALSE)</f>
        <v>میرزایی</v>
      </c>
      <c r="G1403" s="131">
        <v>0</v>
      </c>
      <c r="H1403" s="131">
        <v>0</v>
      </c>
      <c r="I1403" s="244"/>
      <c r="J1403" s="244"/>
      <c r="K1403" s="212"/>
    </row>
    <row r="1404" spans="2:11" x14ac:dyDescent="0.25">
      <c r="B1404" s="131">
        <f t="shared" si="23"/>
        <v>1402</v>
      </c>
      <c r="C1404" s="133">
        <v>45464</v>
      </c>
      <c r="D1404" s="147" t="s">
        <v>154</v>
      </c>
      <c r="E1404" s="218" t="str">
        <f>VLOOKUP(D1404,Z$4:AB1406,2,FALSE)</f>
        <v>کامیون کمپرسی</v>
      </c>
      <c r="F1404" s="218" t="str">
        <f>VLOOKUP(D1404,Z$4:AB1406,3,FALSE)</f>
        <v>میرزایی</v>
      </c>
      <c r="G1404" s="131">
        <v>0</v>
      </c>
      <c r="H1404" s="131">
        <v>0</v>
      </c>
      <c r="I1404" s="244"/>
      <c r="J1404" s="244"/>
      <c r="K1404" s="212"/>
    </row>
    <row r="1405" spans="2:11" x14ac:dyDescent="0.25">
      <c r="B1405" s="131">
        <f t="shared" si="23"/>
        <v>1403</v>
      </c>
      <c r="C1405" s="133">
        <v>45464</v>
      </c>
      <c r="D1405" s="147" t="s">
        <v>155</v>
      </c>
      <c r="E1405" s="218" t="str">
        <f>VLOOKUP(D1405,Z$4:AB1407,2,FALSE)</f>
        <v>کامیون کمپرسی</v>
      </c>
      <c r="F1405" s="218" t="str">
        <f>VLOOKUP(D1405,Z$4:AB1407,3,FALSE)</f>
        <v>میرزایی</v>
      </c>
      <c r="G1405" s="131">
        <v>0</v>
      </c>
      <c r="H1405" s="131">
        <v>0</v>
      </c>
      <c r="I1405" s="244"/>
      <c r="J1405" s="244"/>
      <c r="K1405" s="212"/>
    </row>
    <row r="1406" spans="2:11" x14ac:dyDescent="0.25">
      <c r="B1406" s="131">
        <f t="shared" si="23"/>
        <v>1404</v>
      </c>
      <c r="C1406" s="133">
        <v>45464</v>
      </c>
      <c r="D1406" s="147" t="s">
        <v>139</v>
      </c>
      <c r="E1406" s="218" t="str">
        <f>VLOOKUP(D1406,Z$4:AB1408,2,FALSE)</f>
        <v>بیل مکانیکی</v>
      </c>
      <c r="F1406" s="218" t="str">
        <f>VLOOKUP(D1406,Z$4:AB1408,3,FALSE)</f>
        <v>انصاری</v>
      </c>
      <c r="G1406" s="131">
        <v>141</v>
      </c>
      <c r="H1406" s="131">
        <v>0</v>
      </c>
      <c r="I1406" s="244"/>
      <c r="J1406" s="244"/>
      <c r="K1406" s="212"/>
    </row>
    <row r="1407" spans="2:11" x14ac:dyDescent="0.25">
      <c r="B1407" s="131">
        <f t="shared" si="23"/>
        <v>1405</v>
      </c>
      <c r="C1407" s="133">
        <v>45464</v>
      </c>
      <c r="D1407" s="147" t="s">
        <v>141</v>
      </c>
      <c r="E1407" s="218" t="str">
        <f>VLOOKUP(D1407,Z$4:AB1409,2,FALSE)</f>
        <v>بیل مکانیکی</v>
      </c>
      <c r="F1407" s="218" t="str">
        <f>VLOOKUP(D1407,Z$4:AB1409,3,FALSE)</f>
        <v>انصاری</v>
      </c>
      <c r="G1407" s="131">
        <v>0</v>
      </c>
      <c r="H1407" s="131">
        <v>0</v>
      </c>
      <c r="I1407" s="244"/>
      <c r="J1407" s="244"/>
      <c r="K1407" s="212"/>
    </row>
    <row r="1408" spans="2:11" x14ac:dyDescent="0.25">
      <c r="B1408" s="131">
        <f t="shared" si="23"/>
        <v>1406</v>
      </c>
      <c r="C1408" s="133">
        <v>45464</v>
      </c>
      <c r="D1408" s="147" t="s">
        <v>143</v>
      </c>
      <c r="E1408" s="218" t="str">
        <f>VLOOKUP(D1408,Z$4:AB1410,2,FALSE)</f>
        <v>کامیون کمپرسی</v>
      </c>
      <c r="F1408" s="218" t="str">
        <f>VLOOKUP(D1408,Z$4:AB1410,3,FALSE)</f>
        <v>انصاری</v>
      </c>
      <c r="G1408" s="131">
        <v>0</v>
      </c>
      <c r="H1408" s="131">
        <v>0</v>
      </c>
      <c r="I1408" s="244"/>
      <c r="J1408" s="244"/>
      <c r="K1408" s="212"/>
    </row>
    <row r="1409" spans="2:11" x14ac:dyDescent="0.25">
      <c r="B1409" s="131">
        <f t="shared" si="23"/>
        <v>1407</v>
      </c>
      <c r="C1409" s="133">
        <v>45464</v>
      </c>
      <c r="D1409" s="147" t="s">
        <v>144</v>
      </c>
      <c r="E1409" s="218" t="str">
        <f>VLOOKUP(D1409,Z$4:AB1411,2,FALSE)</f>
        <v>کامیون کمپرسی</v>
      </c>
      <c r="F1409" s="218" t="str">
        <f>VLOOKUP(D1409,Z$4:AB1411,3,FALSE)</f>
        <v>انصاری</v>
      </c>
      <c r="G1409" s="131">
        <v>0</v>
      </c>
      <c r="H1409" s="131">
        <v>0</v>
      </c>
      <c r="I1409" s="244"/>
      <c r="J1409" s="244"/>
      <c r="K1409" s="212"/>
    </row>
    <row r="1410" spans="2:11" x14ac:dyDescent="0.25">
      <c r="B1410" s="131">
        <f t="shared" si="23"/>
        <v>1408</v>
      </c>
      <c r="C1410" s="133">
        <v>45464</v>
      </c>
      <c r="D1410" s="147" t="s">
        <v>145</v>
      </c>
      <c r="E1410" s="218" t="str">
        <f>VLOOKUP(D1410,Z$4:AB1412,2,FALSE)</f>
        <v>کامیون کمپرسی</v>
      </c>
      <c r="F1410" s="218" t="str">
        <f>VLOOKUP(D1410,Z$4:AB1412,3,FALSE)</f>
        <v>انصاری</v>
      </c>
      <c r="G1410" s="131"/>
      <c r="H1410" s="131">
        <v>0</v>
      </c>
      <c r="I1410" s="244"/>
      <c r="J1410" s="244"/>
      <c r="K1410" s="212"/>
    </row>
    <row r="1411" spans="2:11" x14ac:dyDescent="0.25">
      <c r="B1411" s="131">
        <f t="shared" si="23"/>
        <v>1409</v>
      </c>
      <c r="C1411" s="133">
        <v>45464</v>
      </c>
      <c r="D1411" s="147" t="s">
        <v>138</v>
      </c>
      <c r="E1411" s="218" t="str">
        <f>VLOOKUP(D1411,Z$4:AB1413,2,FALSE)</f>
        <v>بلدوزر</v>
      </c>
      <c r="F1411" s="218" t="str">
        <f>VLOOKUP(D1411,Z$4:AB1413,3,FALSE)</f>
        <v>انصاری</v>
      </c>
      <c r="G1411" s="131">
        <v>0</v>
      </c>
      <c r="H1411" s="131">
        <v>0</v>
      </c>
      <c r="I1411" s="244"/>
      <c r="J1411" s="244"/>
      <c r="K1411" s="212"/>
    </row>
    <row r="1412" spans="2:11" x14ac:dyDescent="0.25">
      <c r="B1412" s="131">
        <f t="shared" si="23"/>
        <v>1410</v>
      </c>
      <c r="C1412" s="133">
        <v>45464</v>
      </c>
      <c r="D1412" s="146" t="s">
        <v>157</v>
      </c>
      <c r="E1412" s="218" t="str">
        <f>VLOOKUP(D1412,Z$4:AB1414,2,FALSE)</f>
        <v>لودر</v>
      </c>
      <c r="F1412" s="218" t="str">
        <f>VLOOKUP(D1412,Z$4:AB1414,3,FALSE)</f>
        <v>صداقت</v>
      </c>
      <c r="G1412" s="131">
        <v>0</v>
      </c>
      <c r="H1412" s="131">
        <v>0</v>
      </c>
      <c r="I1412" s="244"/>
      <c r="J1412" s="244"/>
      <c r="K1412" s="212"/>
    </row>
    <row r="1413" spans="2:11" x14ac:dyDescent="0.25">
      <c r="B1413" s="131">
        <f t="shared" si="23"/>
        <v>1411</v>
      </c>
      <c r="C1413" s="133">
        <v>45464</v>
      </c>
      <c r="D1413" s="146" t="s">
        <v>158</v>
      </c>
      <c r="E1413" s="218" t="str">
        <f>VLOOKUP(D1413,Z$4:AB1415,2,FALSE)</f>
        <v>کامیون کمپرسی</v>
      </c>
      <c r="F1413" s="218" t="str">
        <f>VLOOKUP(D1413,Z$4:AB1415,3,FALSE)</f>
        <v>صداقت</v>
      </c>
      <c r="G1413" s="131">
        <v>0</v>
      </c>
      <c r="H1413" s="131">
        <v>0</v>
      </c>
      <c r="I1413" s="244"/>
      <c r="J1413" s="244"/>
      <c r="K1413" s="212"/>
    </row>
    <row r="1414" spans="2:11" x14ac:dyDescent="0.25">
      <c r="B1414" s="131">
        <f t="shared" ref="B1414:B1478" si="24">ROW()-2</f>
        <v>1412</v>
      </c>
      <c r="C1414" s="133">
        <v>45464</v>
      </c>
      <c r="D1414" s="146" t="s">
        <v>159</v>
      </c>
      <c r="E1414" s="218" t="str">
        <f>VLOOKUP(D1414,Z$4:AB1416,2,FALSE)</f>
        <v>کامیون کمپرسی</v>
      </c>
      <c r="F1414" s="218" t="str">
        <f>VLOOKUP(D1414,Z$4:AB1416,3,FALSE)</f>
        <v>صداقت</v>
      </c>
      <c r="G1414" s="131">
        <v>0</v>
      </c>
      <c r="H1414" s="131">
        <v>0</v>
      </c>
      <c r="I1414" s="244"/>
      <c r="J1414" s="244"/>
      <c r="K1414" s="212"/>
    </row>
    <row r="1415" spans="2:11" x14ac:dyDescent="0.25">
      <c r="B1415" s="131">
        <f t="shared" si="24"/>
        <v>1413</v>
      </c>
      <c r="C1415" s="133">
        <v>45464</v>
      </c>
      <c r="D1415" s="148" t="s">
        <v>166</v>
      </c>
      <c r="E1415" s="218" t="str">
        <f>VLOOKUP(D1415,Z$4:AB1417,2,FALSE)</f>
        <v>گریدر 14G</v>
      </c>
      <c r="F1415" s="218" t="str">
        <f>VLOOKUP(D1415,Z$4:AB1417,3,FALSE)</f>
        <v>محمد پور</v>
      </c>
      <c r="G1415" s="131">
        <v>111</v>
      </c>
      <c r="H1415" s="131">
        <v>0</v>
      </c>
      <c r="I1415" s="244"/>
      <c r="J1415" s="244"/>
      <c r="K1415" s="212"/>
    </row>
    <row r="1416" spans="2:11" x14ac:dyDescent="0.25">
      <c r="B1416" s="131">
        <f t="shared" si="24"/>
        <v>1414</v>
      </c>
      <c r="C1416" s="133">
        <v>45464</v>
      </c>
      <c r="D1416" s="148" t="s">
        <v>170</v>
      </c>
      <c r="E1416" s="218" t="str">
        <f>VLOOKUP(D1416,Z$4:AB1418,2,FALSE)</f>
        <v>غلطک کششی</v>
      </c>
      <c r="F1416" s="218" t="str">
        <f>VLOOKUP(D1416,Z$4:AB1418,3,FALSE)</f>
        <v>محمد پور</v>
      </c>
      <c r="G1416" s="131">
        <v>95</v>
      </c>
      <c r="H1416" s="131">
        <v>0</v>
      </c>
      <c r="I1416" s="244"/>
      <c r="J1416" s="244"/>
      <c r="K1416" s="212"/>
    </row>
    <row r="1417" spans="2:11" x14ac:dyDescent="0.25">
      <c r="B1417" s="131">
        <f t="shared" si="24"/>
        <v>1415</v>
      </c>
      <c r="C1417" s="133">
        <v>45464</v>
      </c>
      <c r="D1417" s="148" t="s">
        <v>173</v>
      </c>
      <c r="E1417" s="218" t="str">
        <f>VLOOKUP(D1417,Z$4:AB1419,2,FALSE)</f>
        <v>غلطک کششی</v>
      </c>
      <c r="F1417" s="218" t="str">
        <f>VLOOKUP(D1417,Z$4:AB1419,3,FALSE)</f>
        <v>محمد پور</v>
      </c>
      <c r="G1417" s="131">
        <v>69</v>
      </c>
      <c r="H1417" s="131">
        <v>0</v>
      </c>
      <c r="I1417" s="244"/>
      <c r="J1417" s="244"/>
      <c r="K1417" s="212"/>
    </row>
    <row r="1418" spans="2:11" x14ac:dyDescent="0.25">
      <c r="B1418" s="131">
        <f t="shared" si="24"/>
        <v>1416</v>
      </c>
      <c r="C1418" s="133">
        <v>45464</v>
      </c>
      <c r="D1418" s="148" t="s">
        <v>174</v>
      </c>
      <c r="E1418" s="218" t="str">
        <f>VLOOKUP(D1418,Z$4:AB1420,2,FALSE)</f>
        <v>لودر</v>
      </c>
      <c r="F1418" s="218" t="str">
        <f>VLOOKUP(D1418,Z$4:AB1420,3,FALSE)</f>
        <v>محمد پور</v>
      </c>
      <c r="G1418" s="131">
        <v>73</v>
      </c>
      <c r="H1418" s="131">
        <v>0</v>
      </c>
      <c r="I1418" s="244"/>
      <c r="J1418" s="244"/>
      <c r="K1418" s="212"/>
    </row>
    <row r="1419" spans="2:11" x14ac:dyDescent="0.25">
      <c r="B1419" s="131">
        <f t="shared" si="24"/>
        <v>1417</v>
      </c>
      <c r="C1419" s="133">
        <v>45464</v>
      </c>
      <c r="D1419" s="148" t="s">
        <v>175</v>
      </c>
      <c r="E1419" s="218" t="str">
        <f>VLOOKUP(D1419,Z$4:AB1421,2,FALSE)</f>
        <v>تانکر آب</v>
      </c>
      <c r="F1419" s="218" t="str">
        <f>VLOOKUP(D1419,Z$4:AB1421,3,FALSE)</f>
        <v>محمد پور</v>
      </c>
      <c r="G1419" s="131">
        <v>112</v>
      </c>
      <c r="H1419" s="131">
        <v>0</v>
      </c>
      <c r="I1419" s="244"/>
      <c r="J1419" s="244"/>
      <c r="K1419" s="212"/>
    </row>
    <row r="1420" spans="2:11" x14ac:dyDescent="0.25">
      <c r="B1420" s="131">
        <f t="shared" si="24"/>
        <v>1418</v>
      </c>
      <c r="C1420" s="133">
        <v>45464</v>
      </c>
      <c r="D1420" s="148" t="s">
        <v>176</v>
      </c>
      <c r="E1420" s="218" t="str">
        <f>VLOOKUP(D1420,Z$4:AB1422,2,FALSE)</f>
        <v>غلطک پاچه بزی</v>
      </c>
      <c r="F1420" s="218" t="str">
        <f>VLOOKUP(D1420,Z$4:AB1422,3,FALSE)</f>
        <v>محمد پور</v>
      </c>
      <c r="G1420" s="131">
        <v>134</v>
      </c>
      <c r="H1420" s="131">
        <v>0</v>
      </c>
      <c r="I1420" s="244"/>
      <c r="J1420" s="244"/>
      <c r="K1420" s="212"/>
    </row>
    <row r="1421" spans="2:11" x14ac:dyDescent="0.25">
      <c r="B1421" s="131">
        <f t="shared" si="24"/>
        <v>1419</v>
      </c>
      <c r="C1421" s="133">
        <v>45464</v>
      </c>
      <c r="D1421" s="148" t="s">
        <v>178</v>
      </c>
      <c r="E1421" s="218" t="str">
        <f>VLOOKUP(D1421,Z$4:AB1424,2,FALSE)</f>
        <v>بلدوزر</v>
      </c>
      <c r="F1421" s="218" t="str">
        <f>VLOOKUP(D1421,Z$4:AB1424,3,FALSE)</f>
        <v>محمد پور</v>
      </c>
      <c r="G1421" s="131">
        <v>0</v>
      </c>
      <c r="H1421" s="131">
        <v>0</v>
      </c>
      <c r="I1421" s="244"/>
      <c r="J1421" s="244"/>
      <c r="K1421" s="212"/>
    </row>
    <row r="1422" spans="2:11" x14ac:dyDescent="0.25">
      <c r="B1422" s="131">
        <f t="shared" si="24"/>
        <v>1420</v>
      </c>
      <c r="C1422" s="133">
        <v>45464</v>
      </c>
      <c r="D1422" s="148" t="s">
        <v>179</v>
      </c>
      <c r="E1422" s="218" t="str">
        <f>VLOOKUP(D1422,Z$4:AB1425,2,FALSE)</f>
        <v>کمپرسی جفت</v>
      </c>
      <c r="F1422" s="218" t="str">
        <f>VLOOKUP(D1422,Z$4:AB1425,3,FALSE)</f>
        <v>محمد پور</v>
      </c>
      <c r="G1422" s="131">
        <v>0</v>
      </c>
      <c r="H1422" s="131">
        <v>0</v>
      </c>
      <c r="I1422" s="244"/>
      <c r="J1422" s="244"/>
      <c r="K1422" s="212"/>
    </row>
    <row r="1423" spans="2:11" x14ac:dyDescent="0.25">
      <c r="B1423" s="131">
        <f t="shared" si="24"/>
        <v>1421</v>
      </c>
      <c r="C1423" s="133">
        <v>45464</v>
      </c>
      <c r="D1423" s="148" t="s">
        <v>255</v>
      </c>
      <c r="E1423" s="218" t="str">
        <f>VLOOKUP(D1423,Z$4:AB1426,2,FALSE)</f>
        <v>کمپرسی جفت</v>
      </c>
      <c r="F1423" s="218" t="str">
        <f>VLOOKUP(D1423,Z$4:AB1426,3,FALSE)</f>
        <v>محمد پور</v>
      </c>
      <c r="G1423" s="131">
        <v>0</v>
      </c>
      <c r="H1423" s="131">
        <v>0</v>
      </c>
      <c r="I1423" s="244"/>
      <c r="J1423" s="244"/>
      <c r="K1423" s="212"/>
    </row>
    <row r="1424" spans="2:11" x14ac:dyDescent="0.25">
      <c r="B1424" s="131">
        <f t="shared" si="24"/>
        <v>1422</v>
      </c>
      <c r="C1424" s="133">
        <v>45464</v>
      </c>
      <c r="D1424" s="148" t="s">
        <v>244</v>
      </c>
      <c r="E1424" s="218" t="str">
        <f>VLOOKUP(D1424,Z$4:AB1426,2,FALSE)</f>
        <v>تانکر آب</v>
      </c>
      <c r="F1424" s="218" t="str">
        <f>VLOOKUP(D1424,Z$4:AB1426,3,FALSE)</f>
        <v>محمد پور</v>
      </c>
      <c r="G1424" s="131">
        <v>217</v>
      </c>
      <c r="H1424" s="131">
        <v>0</v>
      </c>
      <c r="I1424" s="244"/>
      <c r="J1424" s="244"/>
      <c r="K1424" s="212"/>
    </row>
    <row r="1425" spans="2:11" x14ac:dyDescent="0.25">
      <c r="B1425" s="131">
        <f t="shared" si="24"/>
        <v>1423</v>
      </c>
      <c r="C1425" s="133">
        <v>45465</v>
      </c>
      <c r="D1425" s="146" t="s">
        <v>90</v>
      </c>
      <c r="E1425" s="218" t="str">
        <f>VLOOKUP(D1425,Z$4:AB1427,2,FALSE)</f>
        <v>گریدر  ۱۶g</v>
      </c>
      <c r="F1425" s="218" t="str">
        <f>VLOOKUP(D1425,Z$4:AB1427,3,FALSE)</f>
        <v>شرکتی-یگانه</v>
      </c>
      <c r="G1425" s="131">
        <v>0</v>
      </c>
      <c r="H1425" s="131">
        <v>0</v>
      </c>
      <c r="I1425" s="244"/>
      <c r="J1425" s="244"/>
      <c r="K1425" s="212"/>
    </row>
    <row r="1426" spans="2:11" x14ac:dyDescent="0.25">
      <c r="B1426" s="131">
        <f t="shared" si="24"/>
        <v>1424</v>
      </c>
      <c r="C1426" s="133">
        <v>45465</v>
      </c>
      <c r="D1426" s="146" t="s">
        <v>93</v>
      </c>
      <c r="E1426" s="218" t="str">
        <f>VLOOKUP(D1426,Z$4:AB1428,2,FALSE)</f>
        <v>کامیون کمپرسی</v>
      </c>
      <c r="F1426" s="218" t="str">
        <f>VLOOKUP(D1426,Z$4:AB1428,3,FALSE)</f>
        <v>شرکتی-یحیی زاده</v>
      </c>
      <c r="G1426" s="4">
        <v>0</v>
      </c>
      <c r="H1426" s="4"/>
      <c r="I1426" s="137"/>
      <c r="J1426" s="137"/>
      <c r="K1426" s="217"/>
    </row>
    <row r="1427" spans="2:11" x14ac:dyDescent="0.25">
      <c r="B1427" s="131">
        <f t="shared" si="24"/>
        <v>1425</v>
      </c>
      <c r="C1427" s="133">
        <v>45465</v>
      </c>
      <c r="D1427" s="146" t="s">
        <v>96</v>
      </c>
      <c r="E1427" s="218" t="str">
        <f>VLOOKUP(D1427,Z$4:AB1429,2,FALSE)</f>
        <v>کامیون کمپرسی</v>
      </c>
      <c r="F1427" s="218" t="str">
        <f>VLOOKUP(D1427,Z$4:AB1429,3,FALSE)</f>
        <v>شرکتی-نوروز غلامی</v>
      </c>
      <c r="G1427" s="4">
        <v>0</v>
      </c>
      <c r="H1427" s="4"/>
      <c r="I1427" s="137"/>
      <c r="J1427" s="137"/>
      <c r="K1427" s="217"/>
    </row>
    <row r="1428" spans="2:11" x14ac:dyDescent="0.25">
      <c r="B1428" s="131">
        <f t="shared" si="24"/>
        <v>1426</v>
      </c>
      <c r="C1428" s="133">
        <v>45465</v>
      </c>
      <c r="D1428" s="146" t="s">
        <v>119</v>
      </c>
      <c r="E1428" s="218" t="str">
        <f>VLOOKUP(D1428,Z$4:AB1430,2,FALSE)</f>
        <v>کامیون کمپرسی</v>
      </c>
      <c r="F1428" s="218" t="str">
        <f>VLOOKUP(D1428,Z$4:AB1430,3,FALSE)</f>
        <v>شرکتی-علیرضا اقلیمی</v>
      </c>
      <c r="G1428" s="4">
        <v>0</v>
      </c>
      <c r="H1428" s="4"/>
      <c r="I1428" s="137"/>
      <c r="J1428" s="137"/>
      <c r="K1428" s="217"/>
    </row>
    <row r="1429" spans="2:11" x14ac:dyDescent="0.25">
      <c r="B1429" s="131">
        <f t="shared" si="24"/>
        <v>1427</v>
      </c>
      <c r="C1429" s="133">
        <v>45465</v>
      </c>
      <c r="D1429" s="146" t="s">
        <v>132</v>
      </c>
      <c r="E1429" s="218" t="str">
        <f>VLOOKUP(D1429,Z$4:AB1431,2,FALSE)</f>
        <v>تانکر ابپاش بنز</v>
      </c>
      <c r="F1429" s="218" t="str">
        <f>VLOOKUP(D1429,Z$4:AB1431,3,FALSE)</f>
        <v>شرکتی-بارانی</v>
      </c>
      <c r="G1429" s="4">
        <v>45</v>
      </c>
      <c r="H1429" s="4"/>
      <c r="I1429" s="137"/>
      <c r="J1429" s="137"/>
      <c r="K1429" s="217"/>
    </row>
    <row r="1430" spans="2:11" x14ac:dyDescent="0.25">
      <c r="B1430" s="131">
        <f t="shared" si="24"/>
        <v>1428</v>
      </c>
      <c r="C1430" s="133">
        <v>45465</v>
      </c>
      <c r="D1430" s="146" t="s">
        <v>98</v>
      </c>
      <c r="E1430" s="218" t="str">
        <f>VLOOKUP(D1430,Z$4:AB1432,2,FALSE)</f>
        <v>تانکر ابپاش بنز</v>
      </c>
      <c r="F1430" s="218" t="str">
        <f>VLOOKUP(D1430,Z$4:AB1432,3,FALSE)</f>
        <v>شرکتی-میامی</v>
      </c>
      <c r="G1430" s="4">
        <v>0</v>
      </c>
      <c r="H1430" s="4"/>
      <c r="I1430" s="137"/>
      <c r="J1430" s="137"/>
      <c r="K1430" s="217"/>
    </row>
    <row r="1431" spans="2:11" x14ac:dyDescent="0.25">
      <c r="B1431" s="131">
        <f t="shared" si="24"/>
        <v>1429</v>
      </c>
      <c r="C1431" s="133">
        <v>45465</v>
      </c>
      <c r="D1431" s="146" t="s">
        <v>116</v>
      </c>
      <c r="E1431" s="218" t="str">
        <f>VLOOKUP(D1431,Z$4:AB1433,2,FALSE)</f>
        <v>تانکر سوخت بنز</v>
      </c>
      <c r="F1431" s="218" t="str">
        <f>VLOOKUP(D1431,Z$4:AB1433,3,FALSE)</f>
        <v>شرکتی-برات زاده- از تاریخ 1 تیرماه</v>
      </c>
      <c r="G1431" s="4">
        <v>0</v>
      </c>
      <c r="H1431" s="4"/>
      <c r="I1431" s="137">
        <v>2149</v>
      </c>
      <c r="J1431" s="137">
        <v>3855</v>
      </c>
      <c r="K1431" s="217"/>
    </row>
    <row r="1432" spans="2:11" x14ac:dyDescent="0.25">
      <c r="B1432" s="131">
        <f t="shared" si="24"/>
        <v>1430</v>
      </c>
      <c r="C1432" s="133">
        <v>45465</v>
      </c>
      <c r="D1432" s="146" t="s">
        <v>121</v>
      </c>
      <c r="E1432" s="218" t="str">
        <f>VLOOKUP(D1432,Z$4:AB1434,2,FALSE)</f>
        <v>غلطک</v>
      </c>
      <c r="F1432" s="218" t="str">
        <f>VLOOKUP(D1432,Z$4:AB1434,3,FALSE)</f>
        <v>شرکتی-جمالی</v>
      </c>
      <c r="G1432" s="4">
        <v>0</v>
      </c>
      <c r="H1432" s="4"/>
      <c r="I1432" s="137"/>
      <c r="J1432" s="137"/>
      <c r="K1432" s="217"/>
    </row>
    <row r="1433" spans="2:11" x14ac:dyDescent="0.25">
      <c r="B1433" s="131">
        <f t="shared" si="24"/>
        <v>1431</v>
      </c>
      <c r="C1433" s="133">
        <v>45465</v>
      </c>
      <c r="D1433" s="146" t="s">
        <v>109</v>
      </c>
      <c r="E1433" s="218" t="str">
        <f>VLOOKUP(D1433,Z$4:AB1435,2,FALSE)</f>
        <v>غلطک</v>
      </c>
      <c r="F1433" s="218" t="str">
        <f>VLOOKUP(D1433,Z$4:AB1435,3,FALSE)</f>
        <v>شرکتی-دیانتی</v>
      </c>
      <c r="G1433" s="4">
        <v>0</v>
      </c>
      <c r="H1433" s="4"/>
      <c r="I1433" s="137"/>
      <c r="J1433" s="137"/>
      <c r="K1433" s="217"/>
    </row>
    <row r="1434" spans="2:11" x14ac:dyDescent="0.25">
      <c r="B1434" s="131">
        <f t="shared" si="24"/>
        <v>1432</v>
      </c>
      <c r="C1434" s="133">
        <v>45465</v>
      </c>
      <c r="D1434" s="146" t="s">
        <v>112</v>
      </c>
      <c r="E1434" s="218" t="str">
        <f>VLOOKUP(D1434,Z$4:AB1436,2,FALSE)</f>
        <v>غلطک</v>
      </c>
      <c r="F1434" s="218" t="str">
        <f>VLOOKUP(D1434,Z$4:AB1436,3,FALSE)</f>
        <v>شرکتی-شیری</v>
      </c>
      <c r="G1434" s="4">
        <v>0</v>
      </c>
      <c r="H1434" s="4"/>
      <c r="I1434" s="137"/>
      <c r="J1434" s="137"/>
      <c r="K1434" s="217"/>
    </row>
    <row r="1435" spans="2:11" x14ac:dyDescent="0.25">
      <c r="B1435" s="131">
        <f t="shared" si="24"/>
        <v>1433</v>
      </c>
      <c r="C1435" s="133">
        <v>45465</v>
      </c>
      <c r="D1435" s="146" t="s">
        <v>122</v>
      </c>
      <c r="E1435" s="218" t="str">
        <f>VLOOKUP(D1435,Z$4:AB1437,2,FALSE)</f>
        <v>میکسراتکو</v>
      </c>
      <c r="F1435" s="218" t="str">
        <f>VLOOKUP(D1435,Z$4:AB1437,3,FALSE)</f>
        <v>شرکتی-شاکری</v>
      </c>
      <c r="G1435" s="4">
        <v>0</v>
      </c>
      <c r="H1435" s="4"/>
      <c r="I1435" s="137"/>
      <c r="J1435" s="137"/>
      <c r="K1435" s="217"/>
    </row>
    <row r="1436" spans="2:11" x14ac:dyDescent="0.25">
      <c r="B1436" s="131">
        <f t="shared" si="24"/>
        <v>1434</v>
      </c>
      <c r="C1436" s="133">
        <v>45465</v>
      </c>
      <c r="D1436" s="146" t="s">
        <v>124</v>
      </c>
      <c r="E1436" s="218" t="str">
        <f>VLOOKUP(D1436,Z$4:AB1438,2,FALSE)</f>
        <v>میکسر امیکو</v>
      </c>
      <c r="F1436" s="218" t="str">
        <f>VLOOKUP(D1436,Z$4:AB1438,3,FALSE)</f>
        <v>شرکتی-زراعتی</v>
      </c>
      <c r="G1436" s="4">
        <v>0</v>
      </c>
      <c r="H1436" s="4"/>
      <c r="I1436" s="137"/>
      <c r="J1436" s="137"/>
      <c r="K1436" s="217"/>
    </row>
    <row r="1437" spans="2:11" x14ac:dyDescent="0.25">
      <c r="B1437" s="131">
        <f t="shared" si="24"/>
        <v>1435</v>
      </c>
      <c r="C1437" s="133">
        <v>45465</v>
      </c>
      <c r="D1437" s="146" t="s">
        <v>129</v>
      </c>
      <c r="E1437" s="218" t="str">
        <f>VLOOKUP(D1437,Z$4:AB1439,2,FALSE)</f>
        <v>بلدوزر</v>
      </c>
      <c r="F1437" s="218" t="str">
        <f>VLOOKUP(D1437,Z$4:AB1439,3,FALSE)</f>
        <v>شرکتی-رجب زاده</v>
      </c>
      <c r="G1437" s="4">
        <v>0</v>
      </c>
      <c r="H1437" s="4"/>
      <c r="I1437" s="137"/>
      <c r="J1437" s="137"/>
      <c r="K1437" s="217"/>
    </row>
    <row r="1438" spans="2:11" x14ac:dyDescent="0.25">
      <c r="B1438" s="131">
        <f t="shared" si="24"/>
        <v>1436</v>
      </c>
      <c r="C1438" s="133">
        <v>45465</v>
      </c>
      <c r="D1438" s="146" t="s">
        <v>160</v>
      </c>
      <c r="E1438" s="218" t="str">
        <f>VLOOKUP(D1438,Z$4:AB1440,2,FALSE)</f>
        <v>بیل مکانیکی</v>
      </c>
      <c r="F1438" s="218" t="str">
        <f>VLOOKUP(D1438,Z$4:AB1440,3,FALSE)</f>
        <v>تکبری</v>
      </c>
      <c r="G1438" s="4">
        <v>261</v>
      </c>
      <c r="H1438" s="4"/>
      <c r="I1438" s="137"/>
      <c r="J1438" s="137"/>
      <c r="K1438" s="217"/>
    </row>
    <row r="1439" spans="2:11" x14ac:dyDescent="0.25">
      <c r="B1439" s="131">
        <f t="shared" si="24"/>
        <v>1437</v>
      </c>
      <c r="C1439" s="133">
        <v>45465</v>
      </c>
      <c r="D1439" s="147" t="s">
        <v>146</v>
      </c>
      <c r="E1439" s="218" t="str">
        <f>VLOOKUP(D1439,Z$4:AB1441,2,FALSE)</f>
        <v>بلدوزر D85</v>
      </c>
      <c r="F1439" s="218" t="str">
        <f>VLOOKUP(D1439,Z$4:AB1441,3,FALSE)</f>
        <v>اکبری</v>
      </c>
      <c r="G1439" s="4">
        <v>316</v>
      </c>
      <c r="H1439" s="4"/>
      <c r="I1439" s="137"/>
      <c r="J1439" s="137"/>
      <c r="K1439" s="217"/>
    </row>
    <row r="1440" spans="2:11" x14ac:dyDescent="0.25">
      <c r="B1440" s="131">
        <f t="shared" si="24"/>
        <v>1438</v>
      </c>
      <c r="C1440" s="133">
        <v>45465</v>
      </c>
      <c r="D1440" s="147" t="s">
        <v>148</v>
      </c>
      <c r="E1440" s="218" t="str">
        <f>VLOOKUP(D1440,Z$4:AB1442,2,FALSE)</f>
        <v>بلدوزر D85</v>
      </c>
      <c r="F1440" s="218" t="str">
        <f>VLOOKUP(D1440,Z$4:AB1442,3,FALSE)</f>
        <v>اکبری</v>
      </c>
      <c r="G1440" s="4">
        <v>0</v>
      </c>
      <c r="H1440" s="4"/>
      <c r="I1440" s="137"/>
      <c r="J1440" s="137"/>
      <c r="K1440" s="217"/>
    </row>
    <row r="1441" spans="2:11" x14ac:dyDescent="0.25">
      <c r="B1441" s="131">
        <f t="shared" si="24"/>
        <v>1439</v>
      </c>
      <c r="C1441" s="133">
        <v>45465</v>
      </c>
      <c r="D1441" s="148" t="s">
        <v>149</v>
      </c>
      <c r="E1441" s="218" t="str">
        <f>VLOOKUP(D1441,Z$4:AB1443,2,FALSE)</f>
        <v>بلدوزر کاترپیلار D8</v>
      </c>
      <c r="F1441" s="218" t="str">
        <f>VLOOKUP(D1441,Z$4:AB1443,3,FALSE)</f>
        <v>حسن پور</v>
      </c>
      <c r="G1441" s="4">
        <v>0</v>
      </c>
      <c r="H1441" s="4"/>
      <c r="I1441" s="137"/>
      <c r="J1441" s="137"/>
      <c r="K1441" s="217"/>
    </row>
    <row r="1442" spans="2:11" x14ac:dyDescent="0.25">
      <c r="B1442" s="131">
        <f t="shared" si="24"/>
        <v>1440</v>
      </c>
      <c r="C1442" s="133">
        <v>45465</v>
      </c>
      <c r="D1442" s="146" t="s">
        <v>164</v>
      </c>
      <c r="E1442" s="218" t="str">
        <f>VLOOKUP(D1442,Z$4:AB1444,2,FALSE)</f>
        <v>بیل مکانیکی</v>
      </c>
      <c r="F1442" s="218" t="str">
        <f>VLOOKUP(D1442,Z$4:AB1444,3,FALSE)</f>
        <v>رضاپور</v>
      </c>
      <c r="G1442" s="4">
        <v>0</v>
      </c>
      <c r="H1442" s="4"/>
      <c r="I1442" s="137"/>
      <c r="J1442" s="137"/>
      <c r="K1442" s="217"/>
    </row>
    <row r="1443" spans="2:11" x14ac:dyDescent="0.25">
      <c r="B1443" s="131">
        <f t="shared" si="24"/>
        <v>1441</v>
      </c>
      <c r="C1443" s="133">
        <v>45465</v>
      </c>
      <c r="D1443" s="146" t="s">
        <v>162</v>
      </c>
      <c r="E1443" s="218" t="str">
        <f>VLOOKUP(D1443,Z$4:AB1445,2,FALSE)</f>
        <v>تانکر آب</v>
      </c>
      <c r="F1443" s="218" t="str">
        <f>VLOOKUP(D1443,Z$4:AB1445,3,FALSE)</f>
        <v>رضاپور</v>
      </c>
      <c r="G1443" s="4">
        <v>152</v>
      </c>
      <c r="H1443" s="4"/>
      <c r="I1443" s="137"/>
      <c r="J1443" s="137"/>
      <c r="K1443" s="217"/>
    </row>
    <row r="1444" spans="2:11" x14ac:dyDescent="0.25">
      <c r="B1444" s="131">
        <f t="shared" si="24"/>
        <v>1442</v>
      </c>
      <c r="C1444" s="133">
        <v>45465</v>
      </c>
      <c r="D1444" s="146" t="s">
        <v>151</v>
      </c>
      <c r="E1444" s="218" t="str">
        <f>VLOOKUP(D1444,Z$4:AB1446,2,FALSE)</f>
        <v>لودر ZL50</v>
      </c>
      <c r="F1444" s="218" t="str">
        <f>VLOOKUP(D1444,Z$4:AB1446,3,FALSE)</f>
        <v>میرزایی</v>
      </c>
      <c r="G1444" s="4">
        <v>134</v>
      </c>
      <c r="H1444" s="4"/>
      <c r="I1444" s="137"/>
      <c r="J1444" s="137"/>
      <c r="K1444" s="217"/>
    </row>
    <row r="1445" spans="2:11" x14ac:dyDescent="0.25">
      <c r="B1445" s="131">
        <f t="shared" si="24"/>
        <v>1443</v>
      </c>
      <c r="C1445" s="133">
        <v>45465</v>
      </c>
      <c r="D1445" s="147" t="s">
        <v>152</v>
      </c>
      <c r="E1445" s="218" t="str">
        <f>VLOOKUP(D1445,Z$4:AB1447,2,FALSE)</f>
        <v>کامیون کمپرسی</v>
      </c>
      <c r="F1445" s="218" t="str">
        <f>VLOOKUP(D1445,Z$4:AB1447,3,FALSE)</f>
        <v>میرزایی</v>
      </c>
      <c r="G1445" s="4">
        <v>0</v>
      </c>
      <c r="H1445" s="4"/>
      <c r="I1445" s="137"/>
      <c r="J1445" s="137"/>
      <c r="K1445" s="217"/>
    </row>
    <row r="1446" spans="2:11" x14ac:dyDescent="0.25">
      <c r="B1446" s="131">
        <f t="shared" si="24"/>
        <v>1444</v>
      </c>
      <c r="C1446" s="133">
        <v>45465</v>
      </c>
      <c r="D1446" s="147" t="s">
        <v>154</v>
      </c>
      <c r="E1446" s="218" t="str">
        <f>VLOOKUP(D1446,Z$4:AB1448,2,FALSE)</f>
        <v>کامیون کمپرسی</v>
      </c>
      <c r="F1446" s="218" t="str">
        <f>VLOOKUP(D1446,Z$4:AB1448,3,FALSE)</f>
        <v>میرزایی</v>
      </c>
      <c r="G1446" s="4">
        <v>204</v>
      </c>
      <c r="H1446" s="4"/>
      <c r="I1446" s="137"/>
      <c r="J1446" s="137"/>
      <c r="K1446" s="217"/>
    </row>
    <row r="1447" spans="2:11" x14ac:dyDescent="0.25">
      <c r="B1447" s="131">
        <f t="shared" si="24"/>
        <v>1445</v>
      </c>
      <c r="C1447" s="133">
        <v>45465</v>
      </c>
      <c r="D1447" s="147" t="s">
        <v>155</v>
      </c>
      <c r="E1447" s="218" t="str">
        <f>VLOOKUP(D1447,Z$4:AB1449,2,FALSE)</f>
        <v>کامیون کمپرسی</v>
      </c>
      <c r="F1447" s="218" t="str">
        <f>VLOOKUP(D1447,Z$4:AB1449,3,FALSE)</f>
        <v>میرزایی</v>
      </c>
      <c r="G1447" s="4">
        <v>199</v>
      </c>
      <c r="H1447" s="4"/>
      <c r="I1447" s="137"/>
      <c r="J1447" s="137"/>
      <c r="K1447" s="217"/>
    </row>
    <row r="1448" spans="2:11" x14ac:dyDescent="0.25">
      <c r="B1448" s="131">
        <f t="shared" si="24"/>
        <v>1446</v>
      </c>
      <c r="C1448" s="133">
        <v>45465</v>
      </c>
      <c r="D1448" s="147" t="s">
        <v>139</v>
      </c>
      <c r="E1448" s="218" t="str">
        <f>VLOOKUP(D1448,Z$4:AB1450,2,FALSE)</f>
        <v>بیل مکانیکی</v>
      </c>
      <c r="F1448" s="218" t="str">
        <f>VLOOKUP(D1448,Z$4:AB1450,3,FALSE)</f>
        <v>انصاری</v>
      </c>
      <c r="G1448" s="4">
        <v>0</v>
      </c>
      <c r="H1448" s="4"/>
      <c r="I1448" s="137"/>
      <c r="J1448" s="137"/>
      <c r="K1448" s="217"/>
    </row>
    <row r="1449" spans="2:11" x14ac:dyDescent="0.25">
      <c r="B1449" s="131">
        <f t="shared" si="24"/>
        <v>1447</v>
      </c>
      <c r="C1449" s="133">
        <v>45465</v>
      </c>
      <c r="D1449" s="147" t="s">
        <v>141</v>
      </c>
      <c r="E1449" s="218" t="str">
        <f>VLOOKUP(D1449,Z$4:AB1451,2,FALSE)</f>
        <v>بیل مکانیکی</v>
      </c>
      <c r="F1449" s="218" t="str">
        <f>VLOOKUP(D1449,Z$4:AB1451,3,FALSE)</f>
        <v>انصاری</v>
      </c>
      <c r="G1449" s="4">
        <v>246</v>
      </c>
      <c r="H1449" s="4"/>
      <c r="I1449" s="137"/>
      <c r="J1449" s="137"/>
      <c r="K1449" s="217"/>
    </row>
    <row r="1450" spans="2:11" x14ac:dyDescent="0.25">
      <c r="B1450" s="131">
        <f t="shared" si="24"/>
        <v>1448</v>
      </c>
      <c r="C1450" s="133">
        <v>45465</v>
      </c>
      <c r="D1450" s="147" t="s">
        <v>143</v>
      </c>
      <c r="E1450" s="218" t="str">
        <f>VLOOKUP(D1450,Z$4:AB1452,2,FALSE)</f>
        <v>کامیون کمپرسی</v>
      </c>
      <c r="F1450" s="218" t="str">
        <f>VLOOKUP(D1450,Z$4:AB1452,3,FALSE)</f>
        <v>انصاری</v>
      </c>
      <c r="G1450" s="4">
        <v>0</v>
      </c>
      <c r="H1450" s="4"/>
      <c r="I1450" s="137"/>
      <c r="J1450" s="137"/>
      <c r="K1450" s="217"/>
    </row>
    <row r="1451" spans="2:11" x14ac:dyDescent="0.25">
      <c r="B1451" s="131">
        <f t="shared" si="24"/>
        <v>1449</v>
      </c>
      <c r="C1451" s="133">
        <v>45465</v>
      </c>
      <c r="D1451" s="147" t="s">
        <v>144</v>
      </c>
      <c r="E1451" s="218" t="str">
        <f>VLOOKUP(D1451,Z$4:AB1453,2,FALSE)</f>
        <v>کامیون کمپرسی</v>
      </c>
      <c r="F1451" s="218" t="str">
        <f>VLOOKUP(D1451,Z$4:AB1453,3,FALSE)</f>
        <v>انصاری</v>
      </c>
      <c r="G1451" s="4">
        <v>0</v>
      </c>
      <c r="H1451" s="4"/>
      <c r="I1451" s="137"/>
      <c r="J1451" s="137"/>
      <c r="K1451" s="217"/>
    </row>
    <row r="1452" spans="2:11" x14ac:dyDescent="0.25">
      <c r="B1452" s="131">
        <f t="shared" si="24"/>
        <v>1450</v>
      </c>
      <c r="C1452" s="133">
        <v>45465</v>
      </c>
      <c r="D1452" s="147" t="s">
        <v>145</v>
      </c>
      <c r="E1452" s="218" t="str">
        <f>VLOOKUP(D1452,Z$4:AB1454,2,FALSE)</f>
        <v>کامیون کمپرسی</v>
      </c>
      <c r="F1452" s="218" t="str">
        <f>VLOOKUP(D1452,Z$4:AB1454,3,FALSE)</f>
        <v>انصاری</v>
      </c>
      <c r="G1452" s="4">
        <v>0</v>
      </c>
      <c r="H1452" s="4"/>
      <c r="I1452" s="137"/>
      <c r="J1452" s="137"/>
      <c r="K1452" s="217"/>
    </row>
    <row r="1453" spans="2:11" x14ac:dyDescent="0.25">
      <c r="B1453" s="131">
        <f t="shared" si="24"/>
        <v>1451</v>
      </c>
      <c r="C1453" s="133">
        <v>45465</v>
      </c>
      <c r="D1453" s="147" t="s">
        <v>138</v>
      </c>
      <c r="E1453" s="218" t="str">
        <f>VLOOKUP(D1453,Z$4:AB1455,2,FALSE)</f>
        <v>بلدوزر</v>
      </c>
      <c r="F1453" s="218" t="str">
        <f>VLOOKUP(D1453,Z$4:AB1455,3,FALSE)</f>
        <v>انصاری</v>
      </c>
      <c r="G1453" s="4">
        <v>0</v>
      </c>
      <c r="H1453" s="4"/>
      <c r="I1453" s="137"/>
      <c r="J1453" s="137"/>
      <c r="K1453" s="217"/>
    </row>
    <row r="1454" spans="2:11" x14ac:dyDescent="0.25">
      <c r="B1454" s="131">
        <f t="shared" si="24"/>
        <v>1452</v>
      </c>
      <c r="C1454" s="133">
        <v>45465</v>
      </c>
      <c r="D1454" s="146" t="s">
        <v>157</v>
      </c>
      <c r="E1454" s="218" t="str">
        <f>VLOOKUP(D1454,Z$4:AB1456,2,FALSE)</f>
        <v>لودر</v>
      </c>
      <c r="F1454" s="218" t="str">
        <f>VLOOKUP(D1454,Z$4:AB1456,3,FALSE)</f>
        <v>صداقت</v>
      </c>
      <c r="G1454" s="4">
        <v>0</v>
      </c>
      <c r="H1454" s="4"/>
      <c r="I1454" s="137"/>
      <c r="J1454" s="137"/>
      <c r="K1454" s="217"/>
    </row>
    <row r="1455" spans="2:11" x14ac:dyDescent="0.25">
      <c r="B1455" s="131">
        <f t="shared" si="24"/>
        <v>1453</v>
      </c>
      <c r="C1455" s="133">
        <v>45465</v>
      </c>
      <c r="D1455" s="146" t="s">
        <v>158</v>
      </c>
      <c r="E1455" s="218" t="str">
        <f>VLOOKUP(D1455,Z$4:AB1457,2,FALSE)</f>
        <v>کامیون کمپرسی</v>
      </c>
      <c r="F1455" s="218" t="str">
        <f>VLOOKUP(D1455,Z$4:AB1457,3,FALSE)</f>
        <v>صداقت</v>
      </c>
      <c r="G1455" s="4">
        <v>0</v>
      </c>
      <c r="H1455" s="4"/>
      <c r="I1455" s="137"/>
      <c r="J1455" s="137"/>
      <c r="K1455" s="217"/>
    </row>
    <row r="1456" spans="2:11" x14ac:dyDescent="0.25">
      <c r="B1456" s="131">
        <f t="shared" si="24"/>
        <v>1454</v>
      </c>
      <c r="C1456" s="133">
        <v>45465</v>
      </c>
      <c r="D1456" s="146" t="s">
        <v>159</v>
      </c>
      <c r="E1456" s="218" t="str">
        <f>VLOOKUP(D1456,Z$4:AB1458,2,FALSE)</f>
        <v>کامیون کمپرسی</v>
      </c>
      <c r="F1456" s="218" t="str">
        <f>VLOOKUP(D1456,Z$4:AB1458,3,FALSE)</f>
        <v>صداقت</v>
      </c>
      <c r="G1456" s="4">
        <v>0</v>
      </c>
      <c r="H1456" s="4"/>
      <c r="I1456" s="137"/>
      <c r="J1456" s="137"/>
      <c r="K1456" s="217"/>
    </row>
    <row r="1457" spans="2:11" x14ac:dyDescent="0.25">
      <c r="B1457" s="131">
        <f t="shared" si="24"/>
        <v>1455</v>
      </c>
      <c r="C1457" s="133">
        <v>45465</v>
      </c>
      <c r="D1457" s="148" t="s">
        <v>166</v>
      </c>
      <c r="E1457" s="218" t="str">
        <f>VLOOKUP(D1457,Z$4:AB1459,2,FALSE)</f>
        <v>گریدر 14G</v>
      </c>
      <c r="F1457" s="218" t="str">
        <f>VLOOKUP(D1457,Z$4:AB1459,3,FALSE)</f>
        <v>محمد پور</v>
      </c>
      <c r="G1457" s="4">
        <v>0</v>
      </c>
      <c r="H1457" s="4"/>
      <c r="I1457" s="137"/>
      <c r="J1457" s="137"/>
      <c r="K1457" s="217"/>
    </row>
    <row r="1458" spans="2:11" x14ac:dyDescent="0.25">
      <c r="B1458" s="131">
        <f t="shared" si="24"/>
        <v>1456</v>
      </c>
      <c r="C1458" s="133">
        <v>45465</v>
      </c>
      <c r="D1458" s="148" t="s">
        <v>170</v>
      </c>
      <c r="E1458" s="218" t="str">
        <f>VLOOKUP(D1458,Z$4:AB1460,2,FALSE)</f>
        <v>غلطک کششی</v>
      </c>
      <c r="F1458" s="218" t="str">
        <f>VLOOKUP(D1458,Z$4:AB1460,3,FALSE)</f>
        <v>محمد پور</v>
      </c>
      <c r="G1458" s="4">
        <v>0</v>
      </c>
      <c r="H1458" s="4"/>
      <c r="I1458" s="137"/>
      <c r="J1458" s="137"/>
      <c r="K1458" s="217"/>
    </row>
    <row r="1459" spans="2:11" x14ac:dyDescent="0.25">
      <c r="B1459" s="131">
        <f t="shared" si="24"/>
        <v>1457</v>
      </c>
      <c r="C1459" s="133">
        <v>45465</v>
      </c>
      <c r="D1459" s="148" t="s">
        <v>173</v>
      </c>
      <c r="E1459" s="218" t="str">
        <f>VLOOKUP(D1459,Z$4:AB1461,2,FALSE)</f>
        <v>غلطک کششی</v>
      </c>
      <c r="F1459" s="218" t="str">
        <f>VLOOKUP(D1459,Z$4:AB1461,3,FALSE)</f>
        <v>محمد پور</v>
      </c>
      <c r="G1459" s="4">
        <v>0</v>
      </c>
      <c r="H1459" s="4"/>
      <c r="I1459" s="137"/>
      <c r="J1459" s="137"/>
      <c r="K1459" s="217"/>
    </row>
    <row r="1460" spans="2:11" x14ac:dyDescent="0.25">
      <c r="B1460" s="131">
        <f t="shared" si="24"/>
        <v>1458</v>
      </c>
      <c r="C1460" s="133">
        <v>45465</v>
      </c>
      <c r="D1460" s="148" t="s">
        <v>174</v>
      </c>
      <c r="E1460" s="218" t="str">
        <f>VLOOKUP(D1460,Z$4:AB1462,2,FALSE)</f>
        <v>لودر</v>
      </c>
      <c r="F1460" s="218" t="str">
        <f>VLOOKUP(D1460,Z$4:AB1462,3,FALSE)</f>
        <v>محمد پور</v>
      </c>
      <c r="G1460" s="4">
        <v>0</v>
      </c>
      <c r="H1460" s="4"/>
      <c r="I1460" s="137"/>
      <c r="J1460" s="137"/>
      <c r="K1460" s="217"/>
    </row>
    <row r="1461" spans="2:11" x14ac:dyDescent="0.25">
      <c r="B1461" s="131">
        <f t="shared" si="24"/>
        <v>1459</v>
      </c>
      <c r="C1461" s="133">
        <v>45465</v>
      </c>
      <c r="D1461" s="148" t="s">
        <v>175</v>
      </c>
      <c r="E1461" s="218" t="str">
        <f>VLOOKUP(D1461,Z$4:AB1463,2,FALSE)</f>
        <v>تانکر آب</v>
      </c>
      <c r="F1461" s="218" t="str">
        <f>VLOOKUP(D1461,Z$4:AB1463,3,FALSE)</f>
        <v>محمد پور</v>
      </c>
      <c r="G1461" s="4">
        <v>0</v>
      </c>
      <c r="H1461" s="4"/>
      <c r="I1461" s="137"/>
      <c r="J1461" s="137"/>
      <c r="K1461" s="217"/>
    </row>
    <row r="1462" spans="2:11" x14ac:dyDescent="0.25">
      <c r="B1462" s="131">
        <f t="shared" si="24"/>
        <v>1460</v>
      </c>
      <c r="C1462" s="133">
        <v>45465</v>
      </c>
      <c r="D1462" s="148" t="s">
        <v>176</v>
      </c>
      <c r="E1462" s="218" t="str">
        <f>VLOOKUP(D1462,Z$4:AB1464,2,FALSE)</f>
        <v>غلطک پاچه بزی</v>
      </c>
      <c r="F1462" s="218" t="str">
        <f>VLOOKUP(D1462,Z$4:AB1464,3,FALSE)</f>
        <v>محمد پور</v>
      </c>
      <c r="G1462" s="4">
        <v>0</v>
      </c>
      <c r="H1462" s="4"/>
      <c r="I1462" s="137"/>
      <c r="J1462" s="137"/>
      <c r="K1462" s="217"/>
    </row>
    <row r="1463" spans="2:11" x14ac:dyDescent="0.25">
      <c r="B1463" s="131">
        <f t="shared" si="24"/>
        <v>1461</v>
      </c>
      <c r="C1463" s="133">
        <v>45465</v>
      </c>
      <c r="D1463" s="148" t="s">
        <v>178</v>
      </c>
      <c r="E1463" s="218" t="str">
        <f>VLOOKUP(D1463,Z$4:AB1465,2,FALSE)</f>
        <v>بلدوزر</v>
      </c>
      <c r="F1463" s="218" t="str">
        <f>VLOOKUP(D1463,Z$4:AB1465,3,FALSE)</f>
        <v>محمد پور</v>
      </c>
      <c r="G1463" s="4">
        <v>0</v>
      </c>
      <c r="H1463" s="4"/>
      <c r="I1463" s="137"/>
      <c r="J1463" s="137"/>
      <c r="K1463" s="217"/>
    </row>
    <row r="1464" spans="2:11" x14ac:dyDescent="0.25">
      <c r="B1464" s="131">
        <f t="shared" si="24"/>
        <v>1462</v>
      </c>
      <c r="C1464" s="133">
        <v>45465</v>
      </c>
      <c r="D1464" s="148" t="s">
        <v>179</v>
      </c>
      <c r="E1464" s="218" t="str">
        <f>VLOOKUP(D1464,Z$4:AB1466,2,FALSE)</f>
        <v>کمپرسی جفت</v>
      </c>
      <c r="F1464" s="218" t="str">
        <f>VLOOKUP(D1464,Z$4:AB1466,3,FALSE)</f>
        <v>محمد پور</v>
      </c>
      <c r="G1464" s="4">
        <v>0</v>
      </c>
      <c r="H1464" s="4"/>
      <c r="I1464" s="137"/>
      <c r="J1464" s="137"/>
      <c r="K1464" s="217"/>
    </row>
    <row r="1465" spans="2:11" x14ac:dyDescent="0.25">
      <c r="B1465" s="131">
        <f t="shared" si="24"/>
        <v>1463</v>
      </c>
      <c r="C1465" s="133">
        <v>45465</v>
      </c>
      <c r="D1465" s="148" t="s">
        <v>181</v>
      </c>
      <c r="E1465" s="218" t="str">
        <f>VLOOKUP(D1465,Z$4:AB1467,2,FALSE)</f>
        <v>تانکر آب</v>
      </c>
      <c r="F1465" s="218" t="str">
        <f>VLOOKUP(D1465,Z$4:AB1467,3,FALSE)</f>
        <v>گلپایگانی</v>
      </c>
      <c r="G1465" s="4">
        <v>145</v>
      </c>
      <c r="H1465" s="4"/>
      <c r="I1465" s="137"/>
      <c r="J1465" s="137"/>
      <c r="K1465" s="217"/>
    </row>
    <row r="1466" spans="2:11" x14ac:dyDescent="0.25">
      <c r="B1466" s="131">
        <f t="shared" si="24"/>
        <v>1464</v>
      </c>
      <c r="C1466" s="133">
        <v>45466</v>
      </c>
      <c r="D1466" s="146" t="s">
        <v>90</v>
      </c>
      <c r="E1466" s="218" t="str">
        <f>VLOOKUP(D1466,Z$4:AB1468,2,FALSE)</f>
        <v>گریدر  ۱۶g</v>
      </c>
      <c r="F1466" s="218" t="str">
        <f>VLOOKUP(D1466,Z$4:AB1468,3,FALSE)</f>
        <v>شرکتی-یگانه</v>
      </c>
      <c r="G1466" s="131">
        <v>0</v>
      </c>
      <c r="H1466" s="4"/>
      <c r="I1466" s="137"/>
      <c r="J1466" s="137"/>
      <c r="K1466" s="217"/>
    </row>
    <row r="1467" spans="2:11" x14ac:dyDescent="0.25">
      <c r="B1467" s="131">
        <f t="shared" si="24"/>
        <v>1465</v>
      </c>
      <c r="C1467" s="133">
        <v>45466</v>
      </c>
      <c r="D1467" s="146" t="s">
        <v>93</v>
      </c>
      <c r="E1467" s="218" t="str">
        <f>VLOOKUP(D1467,Z$4:AB1469,2,FALSE)</f>
        <v>کامیون کمپرسی</v>
      </c>
      <c r="F1467" s="218" t="str">
        <f>VLOOKUP(D1467,Z$4:AB1469,3,FALSE)</f>
        <v>شرکتی-یحیی زاده</v>
      </c>
      <c r="G1467" s="131">
        <v>0</v>
      </c>
      <c r="H1467" s="4"/>
      <c r="I1467" s="137"/>
      <c r="J1467" s="137"/>
      <c r="K1467" s="217"/>
    </row>
    <row r="1468" spans="2:11" x14ac:dyDescent="0.25">
      <c r="B1468" s="131">
        <f t="shared" si="24"/>
        <v>1466</v>
      </c>
      <c r="C1468" s="133">
        <v>45466</v>
      </c>
      <c r="D1468" s="146" t="s">
        <v>96</v>
      </c>
      <c r="E1468" s="218" t="str">
        <f>VLOOKUP(D1468,Z$4:AB1470,2,FALSE)</f>
        <v>کامیون کمپرسی</v>
      </c>
      <c r="F1468" s="218" t="str">
        <f>VLOOKUP(D1468,Z$4:AB1470,3,FALSE)</f>
        <v>شرکتی-نوروز غلامی</v>
      </c>
      <c r="G1468" s="131">
        <v>0</v>
      </c>
      <c r="H1468" s="4"/>
      <c r="I1468" s="137"/>
      <c r="J1468" s="137"/>
      <c r="K1468" s="217"/>
    </row>
    <row r="1469" spans="2:11" x14ac:dyDescent="0.25">
      <c r="B1469" s="131">
        <f t="shared" si="24"/>
        <v>1467</v>
      </c>
      <c r="C1469" s="133">
        <v>45466</v>
      </c>
      <c r="D1469" s="146" t="s">
        <v>119</v>
      </c>
      <c r="E1469" s="218" t="str">
        <f>VLOOKUP(D1469,Z$4:AB1471,2,FALSE)</f>
        <v>کامیون کمپرسی</v>
      </c>
      <c r="F1469" s="218" t="str">
        <f>VLOOKUP(D1469,Z$4:AB1471,3,FALSE)</f>
        <v>شرکتی-علیرضا اقلیمی</v>
      </c>
      <c r="G1469" s="131">
        <v>0</v>
      </c>
      <c r="H1469" s="4"/>
      <c r="I1469" s="137"/>
      <c r="J1469" s="137"/>
      <c r="K1469" s="217"/>
    </row>
    <row r="1470" spans="2:11" x14ac:dyDescent="0.25">
      <c r="B1470" s="131">
        <f t="shared" si="24"/>
        <v>1468</v>
      </c>
      <c r="C1470" s="133">
        <v>45466</v>
      </c>
      <c r="D1470" s="146" t="s">
        <v>132</v>
      </c>
      <c r="E1470" s="218" t="str">
        <f>VLOOKUP(D1470,Z$4:AB1472,2,FALSE)</f>
        <v>تانکر ابپاش بنز</v>
      </c>
      <c r="F1470" s="218" t="str">
        <f>VLOOKUP(D1470,Z$4:AB1472,3,FALSE)</f>
        <v>شرکتی-بارانی</v>
      </c>
      <c r="G1470" s="131">
        <v>0</v>
      </c>
      <c r="H1470" s="4"/>
      <c r="I1470" s="137"/>
      <c r="J1470" s="137"/>
      <c r="K1470" s="217"/>
    </row>
    <row r="1471" spans="2:11" x14ac:dyDescent="0.25">
      <c r="B1471" s="131">
        <f t="shared" si="24"/>
        <v>1469</v>
      </c>
      <c r="C1471" s="133">
        <v>45466</v>
      </c>
      <c r="D1471" s="146" t="s">
        <v>98</v>
      </c>
      <c r="E1471" s="218" t="str">
        <f>VLOOKUP(D1471,Z$4:AB1473,2,FALSE)</f>
        <v>تانکر ابپاش بنز</v>
      </c>
      <c r="F1471" s="218" t="str">
        <f>VLOOKUP(D1471,Z$4:AB1473,3,FALSE)</f>
        <v>شرکتی-میامی</v>
      </c>
      <c r="G1471" s="131">
        <v>0</v>
      </c>
      <c r="H1471" s="4"/>
      <c r="I1471" s="137"/>
      <c r="J1471" s="137"/>
      <c r="K1471" s="217"/>
    </row>
    <row r="1472" spans="2:11" x14ac:dyDescent="0.25">
      <c r="B1472" s="131">
        <f t="shared" si="24"/>
        <v>1470</v>
      </c>
      <c r="C1472" s="133">
        <v>45466</v>
      </c>
      <c r="D1472" s="146" t="s">
        <v>116</v>
      </c>
      <c r="E1472" s="218" t="str">
        <f>VLOOKUP(D1472,Z$4:AB1474,2,FALSE)</f>
        <v>تانکر سوخت بنز</v>
      </c>
      <c r="F1472" s="218" t="str">
        <f>VLOOKUP(D1472,Z$4:AB1474,3,FALSE)</f>
        <v>شرکتی-برات زاده- از تاریخ 1 تیرماه</v>
      </c>
      <c r="G1472" s="131">
        <v>0</v>
      </c>
      <c r="H1472" s="4"/>
      <c r="I1472" s="137"/>
      <c r="J1472" s="137"/>
      <c r="K1472" s="217"/>
    </row>
    <row r="1473" spans="2:11" x14ac:dyDescent="0.25">
      <c r="B1473" s="131">
        <f t="shared" si="24"/>
        <v>1471</v>
      </c>
      <c r="C1473" s="133">
        <v>45466</v>
      </c>
      <c r="D1473" s="146" t="s">
        <v>121</v>
      </c>
      <c r="E1473" s="218" t="str">
        <f>VLOOKUP(D1473,Z$4:AB1475,2,FALSE)</f>
        <v>غلطک</v>
      </c>
      <c r="F1473" s="218" t="str">
        <f>VLOOKUP(D1473,Z$4:AB1475,3,FALSE)</f>
        <v>شرکتی-جمالی</v>
      </c>
      <c r="G1473" s="131">
        <v>0</v>
      </c>
      <c r="H1473" s="4"/>
      <c r="I1473" s="137"/>
      <c r="J1473" s="137"/>
      <c r="K1473" s="217"/>
    </row>
    <row r="1474" spans="2:11" x14ac:dyDescent="0.25">
      <c r="B1474" s="131">
        <f t="shared" si="24"/>
        <v>1472</v>
      </c>
      <c r="C1474" s="133">
        <v>45466</v>
      </c>
      <c r="D1474" s="146" t="s">
        <v>109</v>
      </c>
      <c r="E1474" s="218" t="str">
        <f>VLOOKUP(D1474,Z$4:AB1476,2,FALSE)</f>
        <v>غلطک</v>
      </c>
      <c r="F1474" s="218" t="str">
        <f>VLOOKUP(D1474,Z$4:AB1476,3,FALSE)</f>
        <v>شرکتی-دیانتی</v>
      </c>
      <c r="G1474" s="131">
        <v>0</v>
      </c>
      <c r="H1474" s="4"/>
      <c r="I1474" s="137"/>
      <c r="J1474" s="137"/>
      <c r="K1474" s="217"/>
    </row>
    <row r="1475" spans="2:11" x14ac:dyDescent="0.25">
      <c r="B1475" s="131">
        <f t="shared" si="24"/>
        <v>1473</v>
      </c>
      <c r="C1475" s="133">
        <v>45466</v>
      </c>
      <c r="D1475" s="146" t="s">
        <v>112</v>
      </c>
      <c r="E1475" s="218" t="str">
        <f>VLOOKUP(D1475,Z$4:AB1477,2,FALSE)</f>
        <v>غلطک</v>
      </c>
      <c r="F1475" s="218" t="str">
        <f>VLOOKUP(D1475,Z$4:AB1477,3,FALSE)</f>
        <v>شرکتی-شیری</v>
      </c>
      <c r="G1475" s="131">
        <v>0</v>
      </c>
      <c r="H1475" s="4"/>
      <c r="I1475" s="137"/>
      <c r="J1475" s="137"/>
      <c r="K1475" s="217"/>
    </row>
    <row r="1476" spans="2:11" x14ac:dyDescent="0.25">
      <c r="B1476" s="131">
        <f t="shared" si="24"/>
        <v>1474</v>
      </c>
      <c r="C1476" s="133">
        <v>45466</v>
      </c>
      <c r="D1476" s="146" t="s">
        <v>122</v>
      </c>
      <c r="E1476" s="218" t="str">
        <f>VLOOKUP(D1476,Z$4:AB1478,2,FALSE)</f>
        <v>میکسراتکو</v>
      </c>
      <c r="F1476" s="218" t="str">
        <f>VLOOKUP(D1476,Z$4:AB1478,3,FALSE)</f>
        <v>شرکتی-شاکری</v>
      </c>
      <c r="G1476" s="131">
        <v>0</v>
      </c>
      <c r="H1476" s="4"/>
      <c r="I1476" s="137"/>
      <c r="J1476" s="137"/>
      <c r="K1476" s="217"/>
    </row>
    <row r="1477" spans="2:11" x14ac:dyDescent="0.25">
      <c r="B1477" s="131">
        <f t="shared" si="24"/>
        <v>1475</v>
      </c>
      <c r="C1477" s="133">
        <v>45466</v>
      </c>
      <c r="D1477" s="146" t="s">
        <v>124</v>
      </c>
      <c r="E1477" s="218" t="str">
        <f>VLOOKUP(D1477,Z$4:AB1479,2,FALSE)</f>
        <v>میکسر امیکو</v>
      </c>
      <c r="F1477" s="218" t="str">
        <f>VLOOKUP(D1477,Z$4:AB1479,3,FALSE)</f>
        <v>شرکتی-زراعتی</v>
      </c>
      <c r="G1477" s="131">
        <v>0</v>
      </c>
      <c r="H1477" s="4"/>
      <c r="I1477" s="137"/>
      <c r="J1477" s="137"/>
      <c r="K1477" s="217"/>
    </row>
    <row r="1478" spans="2:11" x14ac:dyDescent="0.25">
      <c r="B1478" s="131">
        <f t="shared" si="24"/>
        <v>1476</v>
      </c>
      <c r="C1478" s="133">
        <v>45466</v>
      </c>
      <c r="D1478" s="146" t="s">
        <v>129</v>
      </c>
      <c r="E1478" s="218" t="str">
        <f>VLOOKUP(D1478,Z$4:AB1480,2,FALSE)</f>
        <v>بلدوزر</v>
      </c>
      <c r="F1478" s="218" t="str">
        <f>VLOOKUP(D1478,Z$4:AB1480,3,FALSE)</f>
        <v>شرکتی-رجب زاده</v>
      </c>
      <c r="G1478" s="131">
        <v>96</v>
      </c>
      <c r="H1478" s="4"/>
      <c r="I1478" s="137"/>
      <c r="J1478" s="137"/>
      <c r="K1478" s="217"/>
    </row>
    <row r="1479" spans="2:11" x14ac:dyDescent="0.25">
      <c r="B1479" s="131">
        <f t="shared" ref="B1479:B1542" si="25">ROW()-2</f>
        <v>1477</v>
      </c>
      <c r="C1479" s="133">
        <v>45466</v>
      </c>
      <c r="D1479" s="146" t="s">
        <v>160</v>
      </c>
      <c r="E1479" s="218" t="str">
        <f>VLOOKUP(D1479,Z$4:AB1481,2,FALSE)</f>
        <v>بیل مکانیکی</v>
      </c>
      <c r="F1479" s="218" t="str">
        <f>VLOOKUP(D1479,Z$4:AB1481,3,FALSE)</f>
        <v>تکبری</v>
      </c>
      <c r="G1479" s="131">
        <v>0</v>
      </c>
      <c r="H1479" s="4"/>
      <c r="I1479" s="137"/>
      <c r="J1479" s="137"/>
      <c r="K1479" s="217"/>
    </row>
    <row r="1480" spans="2:11" x14ac:dyDescent="0.25">
      <c r="B1480" s="131">
        <f t="shared" si="25"/>
        <v>1478</v>
      </c>
      <c r="C1480" s="133">
        <v>45466</v>
      </c>
      <c r="D1480" s="147" t="s">
        <v>146</v>
      </c>
      <c r="E1480" s="218" t="str">
        <f>VLOOKUP(D1480,Z$4:AB1482,2,FALSE)</f>
        <v>بلدوزر D85</v>
      </c>
      <c r="F1480" s="218" t="str">
        <f>VLOOKUP(D1480,Z$4:AB1482,3,FALSE)</f>
        <v>اکبری</v>
      </c>
      <c r="G1480" s="131">
        <v>0</v>
      </c>
      <c r="H1480" s="4"/>
      <c r="I1480" s="137"/>
      <c r="J1480" s="137"/>
      <c r="K1480" s="217"/>
    </row>
    <row r="1481" spans="2:11" x14ac:dyDescent="0.25">
      <c r="B1481" s="131">
        <f t="shared" si="25"/>
        <v>1479</v>
      </c>
      <c r="C1481" s="133">
        <v>45466</v>
      </c>
      <c r="D1481" s="147" t="s">
        <v>148</v>
      </c>
      <c r="E1481" s="218" t="str">
        <f>VLOOKUP(D1481,Z$4:AB1483,2,FALSE)</f>
        <v>بلدوزر D85</v>
      </c>
      <c r="F1481" s="218" t="str">
        <f>VLOOKUP(D1481,Z$4:AB1483,3,FALSE)</f>
        <v>اکبری</v>
      </c>
      <c r="G1481" s="131">
        <v>371</v>
      </c>
      <c r="H1481" s="4"/>
      <c r="I1481" s="137"/>
      <c r="J1481" s="137"/>
      <c r="K1481" s="217"/>
    </row>
    <row r="1482" spans="2:11" x14ac:dyDescent="0.25">
      <c r="B1482" s="131">
        <f t="shared" si="25"/>
        <v>1480</v>
      </c>
      <c r="C1482" s="133">
        <v>45466</v>
      </c>
      <c r="D1482" s="148" t="s">
        <v>149</v>
      </c>
      <c r="E1482" s="218" t="str">
        <f>VLOOKUP(D1482,Z$4:AB1484,2,FALSE)</f>
        <v>بلدوزر کاترپیلار D8</v>
      </c>
      <c r="F1482" s="218" t="str">
        <f>VLOOKUP(D1482,Z$4:AB1484,3,FALSE)</f>
        <v>حسن پور</v>
      </c>
      <c r="G1482" s="131">
        <v>0</v>
      </c>
      <c r="H1482" s="4"/>
      <c r="I1482" s="137"/>
      <c r="J1482" s="137"/>
      <c r="K1482" s="217"/>
    </row>
    <row r="1483" spans="2:11" x14ac:dyDescent="0.25">
      <c r="B1483" s="131">
        <f t="shared" si="25"/>
        <v>1481</v>
      </c>
      <c r="C1483" s="133">
        <v>45466</v>
      </c>
      <c r="D1483" s="146" t="s">
        <v>164</v>
      </c>
      <c r="E1483" s="218" t="str">
        <f>VLOOKUP(D1483,Z$4:AB1485,2,FALSE)</f>
        <v>بیل مکانیکی</v>
      </c>
      <c r="F1483" s="218" t="str">
        <f>VLOOKUP(D1483,Z$4:AB1485,3,FALSE)</f>
        <v>رضاپور</v>
      </c>
      <c r="G1483" s="131">
        <v>183</v>
      </c>
      <c r="H1483" s="4"/>
      <c r="I1483" s="137"/>
      <c r="J1483" s="137"/>
      <c r="K1483" s="217"/>
    </row>
    <row r="1484" spans="2:11" x14ac:dyDescent="0.25">
      <c r="B1484" s="131">
        <f t="shared" si="25"/>
        <v>1482</v>
      </c>
      <c r="C1484" s="133">
        <v>45466</v>
      </c>
      <c r="D1484" s="146" t="s">
        <v>162</v>
      </c>
      <c r="E1484" s="218" t="str">
        <f>VLOOKUP(D1484,Z$4:AB1486,2,FALSE)</f>
        <v>تانکر آب</v>
      </c>
      <c r="F1484" s="218" t="str">
        <f>VLOOKUP(D1484,Z$4:AB1486,3,FALSE)</f>
        <v>رضاپور</v>
      </c>
      <c r="G1484" s="131">
        <v>0</v>
      </c>
      <c r="H1484" s="4"/>
      <c r="I1484" s="137"/>
      <c r="J1484" s="137"/>
      <c r="K1484" s="217"/>
    </row>
    <row r="1485" spans="2:11" x14ac:dyDescent="0.25">
      <c r="B1485" s="131">
        <f t="shared" si="25"/>
        <v>1483</v>
      </c>
      <c r="C1485" s="133">
        <v>45466</v>
      </c>
      <c r="D1485" s="146" t="s">
        <v>151</v>
      </c>
      <c r="E1485" s="218" t="str">
        <f>VLOOKUP(D1485,Z$4:AB1487,2,FALSE)</f>
        <v>لودر ZL50</v>
      </c>
      <c r="F1485" s="218" t="str">
        <f>VLOOKUP(D1485,Z$4:AB1487,3,FALSE)</f>
        <v>میرزایی</v>
      </c>
      <c r="G1485" s="131">
        <v>0</v>
      </c>
      <c r="H1485" s="4"/>
      <c r="I1485" s="137"/>
      <c r="J1485" s="137"/>
      <c r="K1485" s="217"/>
    </row>
    <row r="1486" spans="2:11" x14ac:dyDescent="0.25">
      <c r="B1486" s="131">
        <f t="shared" si="25"/>
        <v>1484</v>
      </c>
      <c r="C1486" s="133">
        <v>45466</v>
      </c>
      <c r="D1486" s="147" t="s">
        <v>152</v>
      </c>
      <c r="E1486" s="218" t="str">
        <f>VLOOKUP(D1486,Z$4:AB1488,2,FALSE)</f>
        <v>کامیون کمپرسی</v>
      </c>
      <c r="F1486" s="218" t="str">
        <f>VLOOKUP(D1486,Z$4:AB1488,3,FALSE)</f>
        <v>میرزایی</v>
      </c>
      <c r="G1486" s="131">
        <v>0</v>
      </c>
      <c r="H1486" s="4"/>
      <c r="I1486" s="137"/>
      <c r="J1486" s="137"/>
      <c r="K1486" s="217"/>
    </row>
    <row r="1487" spans="2:11" x14ac:dyDescent="0.25">
      <c r="B1487" s="131">
        <f t="shared" si="25"/>
        <v>1485</v>
      </c>
      <c r="C1487" s="133">
        <v>45466</v>
      </c>
      <c r="D1487" s="147" t="s">
        <v>154</v>
      </c>
      <c r="E1487" s="218" t="str">
        <f>VLOOKUP(D1487,Z$4:AB1489,2,FALSE)</f>
        <v>کامیون کمپرسی</v>
      </c>
      <c r="F1487" s="218" t="str">
        <f>VLOOKUP(D1487,Z$4:AB1489,3,FALSE)</f>
        <v>میرزایی</v>
      </c>
      <c r="G1487" s="131">
        <v>0</v>
      </c>
      <c r="H1487" s="4"/>
      <c r="I1487" s="137"/>
      <c r="J1487" s="137"/>
      <c r="K1487" s="217"/>
    </row>
    <row r="1488" spans="2:11" x14ac:dyDescent="0.25">
      <c r="B1488" s="131">
        <f t="shared" si="25"/>
        <v>1486</v>
      </c>
      <c r="C1488" s="133">
        <v>45466</v>
      </c>
      <c r="D1488" s="147" t="s">
        <v>155</v>
      </c>
      <c r="E1488" s="218" t="str">
        <f>VLOOKUP(D1488,Z$4:AB1490,2,FALSE)</f>
        <v>کامیون کمپرسی</v>
      </c>
      <c r="F1488" s="218" t="str">
        <f>VLOOKUP(D1488,Z$4:AB1490,3,FALSE)</f>
        <v>میرزایی</v>
      </c>
      <c r="G1488" s="131">
        <v>0</v>
      </c>
      <c r="H1488" s="4"/>
      <c r="I1488" s="137"/>
      <c r="J1488" s="137"/>
      <c r="K1488" s="217"/>
    </row>
    <row r="1489" spans="2:11" x14ac:dyDescent="0.25">
      <c r="B1489" s="131">
        <f t="shared" si="25"/>
        <v>1487</v>
      </c>
      <c r="C1489" s="133">
        <v>45466</v>
      </c>
      <c r="D1489" s="147" t="s">
        <v>139</v>
      </c>
      <c r="E1489" s="218" t="str">
        <f>VLOOKUP(D1489,Z$4:AB1491,2,FALSE)</f>
        <v>بیل مکانیکی</v>
      </c>
      <c r="F1489" s="218" t="str">
        <f>VLOOKUP(D1489,Z$4:AB1491,3,FALSE)</f>
        <v>انصاری</v>
      </c>
      <c r="G1489" s="131">
        <v>0</v>
      </c>
      <c r="H1489" s="4"/>
      <c r="I1489" s="137"/>
      <c r="J1489" s="137"/>
      <c r="K1489" s="217"/>
    </row>
    <row r="1490" spans="2:11" x14ac:dyDescent="0.25">
      <c r="B1490" s="131">
        <f t="shared" si="25"/>
        <v>1488</v>
      </c>
      <c r="C1490" s="133">
        <v>45466</v>
      </c>
      <c r="D1490" s="147" t="s">
        <v>141</v>
      </c>
      <c r="E1490" s="218" t="str">
        <f>VLOOKUP(D1490,Z$4:AB1492,2,FALSE)</f>
        <v>بیل مکانیکی</v>
      </c>
      <c r="F1490" s="218" t="str">
        <f>VLOOKUP(D1490,Z$4:AB1492,3,FALSE)</f>
        <v>انصاری</v>
      </c>
      <c r="G1490" s="131">
        <v>237</v>
      </c>
      <c r="H1490" s="4"/>
      <c r="I1490" s="137"/>
      <c r="J1490" s="137"/>
      <c r="K1490" s="217"/>
    </row>
    <row r="1491" spans="2:11" x14ac:dyDescent="0.25">
      <c r="B1491" s="131">
        <f t="shared" si="25"/>
        <v>1489</v>
      </c>
      <c r="C1491" s="133">
        <v>45466</v>
      </c>
      <c r="D1491" s="147" t="s">
        <v>143</v>
      </c>
      <c r="E1491" s="218" t="str">
        <f>VLOOKUP(D1491,Z$4:AB1493,2,FALSE)</f>
        <v>کامیون کمپرسی</v>
      </c>
      <c r="F1491" s="218" t="str">
        <f>VLOOKUP(D1491,Z$4:AB1493,3,FALSE)</f>
        <v>انصاری</v>
      </c>
      <c r="G1491" s="131">
        <v>16</v>
      </c>
      <c r="H1491" s="4"/>
      <c r="I1491" s="137"/>
      <c r="J1491" s="137"/>
      <c r="K1491" s="217"/>
    </row>
    <row r="1492" spans="2:11" x14ac:dyDescent="0.25">
      <c r="B1492" s="131">
        <f t="shared" si="25"/>
        <v>1490</v>
      </c>
      <c r="C1492" s="133">
        <v>45466</v>
      </c>
      <c r="D1492" s="147" t="s">
        <v>144</v>
      </c>
      <c r="E1492" s="218" t="str">
        <f>VLOOKUP(D1492,Z$4:AB1494,2,FALSE)</f>
        <v>کامیون کمپرسی</v>
      </c>
      <c r="F1492" s="218" t="str">
        <f>VLOOKUP(D1492,Z$4:AB1494,3,FALSE)</f>
        <v>انصاری</v>
      </c>
      <c r="G1492" s="131">
        <v>0</v>
      </c>
      <c r="H1492" s="4"/>
      <c r="I1492" s="137"/>
      <c r="J1492" s="137"/>
      <c r="K1492" s="217"/>
    </row>
    <row r="1493" spans="2:11" x14ac:dyDescent="0.25">
      <c r="B1493" s="131">
        <f t="shared" si="25"/>
        <v>1491</v>
      </c>
      <c r="C1493" s="133">
        <v>45466</v>
      </c>
      <c r="D1493" s="147" t="s">
        <v>145</v>
      </c>
      <c r="E1493" s="218" t="str">
        <f>VLOOKUP(D1493,Z$4:AB1495,2,FALSE)</f>
        <v>کامیون کمپرسی</v>
      </c>
      <c r="F1493" s="218" t="str">
        <f>VLOOKUP(D1493,Z$4:AB1495,3,FALSE)</f>
        <v>انصاری</v>
      </c>
      <c r="G1493" s="131">
        <v>0</v>
      </c>
      <c r="H1493" s="4"/>
      <c r="I1493" s="137"/>
      <c r="J1493" s="137"/>
      <c r="K1493" s="217"/>
    </row>
    <row r="1494" spans="2:11" x14ac:dyDescent="0.25">
      <c r="B1494" s="131">
        <f t="shared" si="25"/>
        <v>1492</v>
      </c>
      <c r="C1494" s="133">
        <v>45466</v>
      </c>
      <c r="D1494" s="147" t="s">
        <v>138</v>
      </c>
      <c r="E1494" s="218" t="str">
        <f>VLOOKUP(D1494,Z$4:AB1496,2,FALSE)</f>
        <v>بلدوزر</v>
      </c>
      <c r="F1494" s="218" t="str">
        <f>VLOOKUP(D1494,Z$4:AB1496,3,FALSE)</f>
        <v>انصاری</v>
      </c>
      <c r="G1494" s="131">
        <v>260</v>
      </c>
      <c r="H1494" s="4"/>
      <c r="I1494" s="137"/>
      <c r="J1494" s="137"/>
      <c r="K1494" s="217"/>
    </row>
    <row r="1495" spans="2:11" x14ac:dyDescent="0.25">
      <c r="B1495" s="131">
        <f t="shared" si="25"/>
        <v>1493</v>
      </c>
      <c r="C1495" s="133">
        <v>45466</v>
      </c>
      <c r="D1495" s="146" t="s">
        <v>157</v>
      </c>
      <c r="E1495" s="218" t="str">
        <f>VLOOKUP(D1495,Z$4:AB1497,2,FALSE)</f>
        <v>لودر</v>
      </c>
      <c r="F1495" s="218" t="str">
        <f>VLOOKUP(D1495,Z$4:AB1497,3,FALSE)</f>
        <v>صداقت</v>
      </c>
      <c r="G1495" s="131">
        <v>148</v>
      </c>
      <c r="H1495" s="4"/>
      <c r="I1495" s="137"/>
      <c r="J1495" s="137"/>
      <c r="K1495" s="217"/>
    </row>
    <row r="1496" spans="2:11" x14ac:dyDescent="0.25">
      <c r="B1496" s="131">
        <f t="shared" si="25"/>
        <v>1494</v>
      </c>
      <c r="C1496" s="133">
        <v>45466</v>
      </c>
      <c r="D1496" s="146" t="s">
        <v>158</v>
      </c>
      <c r="E1496" s="218" t="str">
        <f>VLOOKUP(D1496,Z$4:AB1498,2,FALSE)</f>
        <v>کامیون کمپرسی</v>
      </c>
      <c r="F1496" s="218" t="str">
        <f>VLOOKUP(D1496,Z$4:AB1498,3,FALSE)</f>
        <v>صداقت</v>
      </c>
      <c r="G1496" s="131">
        <v>159</v>
      </c>
      <c r="H1496" s="4"/>
      <c r="I1496" s="137"/>
      <c r="J1496" s="137"/>
      <c r="K1496" s="217"/>
    </row>
    <row r="1497" spans="2:11" x14ac:dyDescent="0.25">
      <c r="B1497" s="131">
        <f t="shared" si="25"/>
        <v>1495</v>
      </c>
      <c r="C1497" s="133">
        <v>45466</v>
      </c>
      <c r="D1497" s="146" t="s">
        <v>159</v>
      </c>
      <c r="E1497" s="218" t="str">
        <f>VLOOKUP(D1497,Z$4:AB1499,2,FALSE)</f>
        <v>کامیون کمپرسی</v>
      </c>
      <c r="F1497" s="218" t="str">
        <f>VLOOKUP(D1497,Z$4:AB1499,3,FALSE)</f>
        <v>صداقت</v>
      </c>
      <c r="G1497" s="131">
        <v>100</v>
      </c>
      <c r="H1497" s="4"/>
      <c r="I1497" s="137"/>
      <c r="J1497" s="137"/>
      <c r="K1497" s="217"/>
    </row>
    <row r="1498" spans="2:11" x14ac:dyDescent="0.25">
      <c r="B1498" s="131">
        <f t="shared" si="25"/>
        <v>1496</v>
      </c>
      <c r="C1498" s="133">
        <v>45466</v>
      </c>
      <c r="D1498" s="148" t="s">
        <v>166</v>
      </c>
      <c r="E1498" s="218" t="str">
        <f>VLOOKUP(D1498,Z$4:AB1500,2,FALSE)</f>
        <v>گریدر 14G</v>
      </c>
      <c r="F1498" s="218" t="str">
        <f>VLOOKUP(D1498,Z$4:AB1500,3,FALSE)</f>
        <v>محمد پور</v>
      </c>
      <c r="G1498" s="131">
        <v>198</v>
      </c>
      <c r="H1498" s="4"/>
      <c r="I1498" s="137"/>
      <c r="J1498" s="137"/>
      <c r="K1498" s="217"/>
    </row>
    <row r="1499" spans="2:11" x14ac:dyDescent="0.25">
      <c r="B1499" s="131">
        <f t="shared" si="25"/>
        <v>1497</v>
      </c>
      <c r="C1499" s="133">
        <v>45466</v>
      </c>
      <c r="D1499" s="148" t="s">
        <v>170</v>
      </c>
      <c r="E1499" s="218" t="str">
        <f>VLOOKUP(D1499,Z$4:AB1501,2,FALSE)</f>
        <v>غلطک کششی</v>
      </c>
      <c r="F1499" s="218" t="str">
        <f>VLOOKUP(D1499,Z$4:AB1501,3,FALSE)</f>
        <v>محمد پور</v>
      </c>
      <c r="G1499" s="131">
        <v>12</v>
      </c>
      <c r="H1499" s="4"/>
      <c r="I1499" s="137"/>
      <c r="J1499" s="137"/>
      <c r="K1499" s="217"/>
    </row>
    <row r="1500" spans="2:11" x14ac:dyDescent="0.25">
      <c r="B1500" s="131">
        <f t="shared" si="25"/>
        <v>1498</v>
      </c>
      <c r="C1500" s="133">
        <v>45466</v>
      </c>
      <c r="D1500" s="148" t="s">
        <v>173</v>
      </c>
      <c r="E1500" s="218" t="str">
        <f>VLOOKUP(D1500,Z$4:AB1502,2,FALSE)</f>
        <v>غلطک کششی</v>
      </c>
      <c r="F1500" s="218" t="str">
        <f>VLOOKUP(D1500,Z$4:AB1502,3,FALSE)</f>
        <v>محمد پور</v>
      </c>
      <c r="G1500" s="131">
        <v>33</v>
      </c>
      <c r="H1500" s="4"/>
      <c r="I1500" s="137"/>
      <c r="J1500" s="137"/>
      <c r="K1500" s="217"/>
    </row>
    <row r="1501" spans="2:11" x14ac:dyDescent="0.25">
      <c r="B1501" s="131">
        <f t="shared" si="25"/>
        <v>1499</v>
      </c>
      <c r="C1501" s="133">
        <v>45466</v>
      </c>
      <c r="D1501" s="148" t="s">
        <v>174</v>
      </c>
      <c r="E1501" s="218" t="str">
        <f>VLOOKUP(D1501,Z$4:AB1503,2,FALSE)</f>
        <v>لودر</v>
      </c>
      <c r="F1501" s="218" t="str">
        <f>VLOOKUP(D1501,Z$4:AB1503,3,FALSE)</f>
        <v>محمد پور</v>
      </c>
      <c r="G1501" s="131">
        <v>163</v>
      </c>
      <c r="H1501" s="4"/>
      <c r="I1501" s="137"/>
      <c r="J1501" s="137"/>
      <c r="K1501" s="217"/>
    </row>
    <row r="1502" spans="2:11" x14ac:dyDescent="0.25">
      <c r="B1502" s="131">
        <f t="shared" si="25"/>
        <v>1500</v>
      </c>
      <c r="C1502" s="133">
        <v>45466</v>
      </c>
      <c r="D1502" s="148" t="s">
        <v>175</v>
      </c>
      <c r="E1502" s="218" t="str">
        <f>VLOOKUP(D1502,Z$4:AB1504,2,FALSE)</f>
        <v>تانکر آب</v>
      </c>
      <c r="F1502" s="218" t="str">
        <f>VLOOKUP(D1502,Z$4:AB1504,3,FALSE)</f>
        <v>محمد پور</v>
      </c>
      <c r="G1502" s="131">
        <v>123</v>
      </c>
      <c r="H1502" s="4"/>
      <c r="I1502" s="137"/>
      <c r="J1502" s="137"/>
      <c r="K1502" s="217"/>
    </row>
    <row r="1503" spans="2:11" x14ac:dyDescent="0.25">
      <c r="B1503" s="131">
        <f t="shared" si="25"/>
        <v>1501</v>
      </c>
      <c r="C1503" s="133">
        <v>45466</v>
      </c>
      <c r="D1503" s="148" t="s">
        <v>176</v>
      </c>
      <c r="E1503" s="218" t="str">
        <f>VLOOKUP(D1503,Z$4:AB1505,2,FALSE)</f>
        <v>غلطک پاچه بزی</v>
      </c>
      <c r="F1503" s="218" t="str">
        <f>VLOOKUP(D1503,Z$4:AB1505,3,FALSE)</f>
        <v>محمد پور</v>
      </c>
      <c r="G1503" s="131">
        <v>37</v>
      </c>
      <c r="H1503" s="4"/>
      <c r="I1503" s="137"/>
      <c r="J1503" s="137"/>
      <c r="K1503" s="217"/>
    </row>
    <row r="1504" spans="2:11" x14ac:dyDescent="0.25">
      <c r="B1504" s="131">
        <f t="shared" si="25"/>
        <v>1502</v>
      </c>
      <c r="C1504" s="133">
        <v>45466</v>
      </c>
      <c r="D1504" s="148" t="s">
        <v>178</v>
      </c>
      <c r="E1504" s="218" t="str">
        <f>VLOOKUP(D1504,Z$4:AB1506,2,FALSE)</f>
        <v>بلدوزر</v>
      </c>
      <c r="F1504" s="218" t="str">
        <f>VLOOKUP(D1504,Z$4:AB1506,3,FALSE)</f>
        <v>محمد پور</v>
      </c>
      <c r="G1504" s="131">
        <v>82</v>
      </c>
      <c r="H1504" s="4"/>
      <c r="I1504" s="137"/>
      <c r="J1504" s="137"/>
      <c r="K1504" s="217"/>
    </row>
    <row r="1505" spans="2:11" x14ac:dyDescent="0.25">
      <c r="B1505" s="131">
        <f t="shared" si="25"/>
        <v>1503</v>
      </c>
      <c r="C1505" s="133">
        <v>45466</v>
      </c>
      <c r="D1505" s="148" t="s">
        <v>179</v>
      </c>
      <c r="E1505" s="218" t="str">
        <f>VLOOKUP(D1505,Z$4:AB1507,2,FALSE)</f>
        <v>کمپرسی جفت</v>
      </c>
      <c r="F1505" s="218" t="str">
        <f>VLOOKUP(D1505,Z$4:AB1507,3,FALSE)</f>
        <v>محمد پور</v>
      </c>
      <c r="G1505" s="131">
        <v>200</v>
      </c>
      <c r="H1505" s="4"/>
      <c r="I1505" s="137"/>
      <c r="J1505" s="137"/>
      <c r="K1505" s="217"/>
    </row>
    <row r="1506" spans="2:11" x14ac:dyDescent="0.25">
      <c r="B1506" s="131">
        <f t="shared" si="25"/>
        <v>1504</v>
      </c>
      <c r="C1506" s="133">
        <v>45466</v>
      </c>
      <c r="D1506" s="148" t="s">
        <v>255</v>
      </c>
      <c r="E1506" s="218" t="str">
        <f>VLOOKUP(D1506,Z$4:AB1507,2,FALSE)</f>
        <v>کمپرسی جفت</v>
      </c>
      <c r="F1506" s="218" t="str">
        <f>VLOOKUP(D1506,Z$4:AB1507,3,FALSE)</f>
        <v>محمد پور</v>
      </c>
      <c r="G1506" s="131">
        <v>181</v>
      </c>
      <c r="H1506" s="4"/>
      <c r="I1506" s="137"/>
      <c r="J1506" s="137"/>
      <c r="K1506" s="217"/>
    </row>
    <row r="1507" spans="2:11" x14ac:dyDescent="0.25">
      <c r="B1507" s="131">
        <f t="shared" si="25"/>
        <v>1505</v>
      </c>
      <c r="C1507" s="133">
        <v>45466</v>
      </c>
      <c r="D1507" s="148" t="s">
        <v>181</v>
      </c>
      <c r="E1507" s="218" t="str">
        <f>VLOOKUP(D1507,Z$4:AB1507,2,FALSE)</f>
        <v>تانکر آب</v>
      </c>
      <c r="F1507" s="218" t="str">
        <f>VLOOKUP(D1507,Z$4:AB1507,3,FALSE)</f>
        <v>گلپایگانی</v>
      </c>
      <c r="G1507" s="131">
        <v>98</v>
      </c>
      <c r="H1507" s="4"/>
      <c r="I1507" s="137"/>
      <c r="J1507" s="137"/>
      <c r="K1507" s="217"/>
    </row>
    <row r="1508" spans="2:11" x14ac:dyDescent="0.25">
      <c r="B1508" s="131">
        <f t="shared" si="25"/>
        <v>1506</v>
      </c>
      <c r="C1508" s="133">
        <v>45467</v>
      </c>
      <c r="D1508" s="146" t="s">
        <v>90</v>
      </c>
      <c r="E1508" s="218" t="str">
        <f>VLOOKUP(D1508,Z$4:AB1510,2,FALSE)</f>
        <v>گریدر  ۱۶g</v>
      </c>
      <c r="F1508" s="218" t="str">
        <f>VLOOKUP(D1508,Z$4:AB1510,3,FALSE)</f>
        <v>شرکتی-یگانه</v>
      </c>
      <c r="G1508" s="4">
        <v>355</v>
      </c>
      <c r="H1508" s="4"/>
      <c r="I1508" s="137"/>
      <c r="J1508" s="137"/>
      <c r="K1508" s="217"/>
    </row>
    <row r="1509" spans="2:11" x14ac:dyDescent="0.25">
      <c r="B1509" s="131">
        <f t="shared" si="25"/>
        <v>1507</v>
      </c>
      <c r="C1509" s="133">
        <v>45467</v>
      </c>
      <c r="D1509" s="146" t="s">
        <v>93</v>
      </c>
      <c r="E1509" s="218" t="str">
        <f>VLOOKUP(D1509,Z$4:AB1511,2,FALSE)</f>
        <v>کامیون کمپرسی</v>
      </c>
      <c r="F1509" s="218" t="str">
        <f>VLOOKUP(D1509,Z$4:AB1511,3,FALSE)</f>
        <v>شرکتی-یحیی زاده</v>
      </c>
      <c r="G1509" s="4">
        <v>0</v>
      </c>
      <c r="H1509" s="4"/>
      <c r="I1509" s="137"/>
      <c r="J1509" s="137"/>
      <c r="K1509" s="217"/>
    </row>
    <row r="1510" spans="2:11" x14ac:dyDescent="0.25">
      <c r="B1510" s="131">
        <f t="shared" si="25"/>
        <v>1508</v>
      </c>
      <c r="C1510" s="133">
        <v>45467</v>
      </c>
      <c r="D1510" s="146" t="s">
        <v>96</v>
      </c>
      <c r="E1510" s="218" t="str">
        <f>VLOOKUP(D1510,Z$4:AB1512,2,FALSE)</f>
        <v>کامیون کمپرسی</v>
      </c>
      <c r="F1510" s="218" t="str">
        <f>VLOOKUP(D1510,Z$4:AB1512,3,FALSE)</f>
        <v>شرکتی-نوروز غلامی</v>
      </c>
      <c r="G1510" s="4">
        <v>0</v>
      </c>
      <c r="H1510" s="4"/>
      <c r="I1510" s="137"/>
      <c r="J1510" s="137"/>
      <c r="K1510" s="217"/>
    </row>
    <row r="1511" spans="2:11" x14ac:dyDescent="0.25">
      <c r="B1511" s="131">
        <f t="shared" si="25"/>
        <v>1509</v>
      </c>
      <c r="C1511" s="133">
        <v>45467</v>
      </c>
      <c r="D1511" s="146" t="s">
        <v>119</v>
      </c>
      <c r="E1511" s="218" t="str">
        <f>VLOOKUP(D1511,Z$4:AB1513,2,FALSE)</f>
        <v>کامیون کمپرسی</v>
      </c>
      <c r="F1511" s="218" t="str">
        <f>VLOOKUP(D1511,Z$4:AB1513,3,FALSE)</f>
        <v>شرکتی-علیرضا اقلیمی</v>
      </c>
      <c r="G1511" s="4">
        <v>0</v>
      </c>
      <c r="H1511" s="4"/>
      <c r="I1511" s="137"/>
      <c r="J1511" s="137"/>
      <c r="K1511" s="217"/>
    </row>
    <row r="1512" spans="2:11" x14ac:dyDescent="0.25">
      <c r="B1512" s="131">
        <f t="shared" si="25"/>
        <v>1510</v>
      </c>
      <c r="C1512" s="133">
        <v>45467</v>
      </c>
      <c r="D1512" s="146" t="s">
        <v>132</v>
      </c>
      <c r="E1512" s="218" t="str">
        <f>VLOOKUP(D1512,Z$4:AB1514,2,FALSE)</f>
        <v>تانکر ابپاش بنز</v>
      </c>
      <c r="F1512" s="218" t="str">
        <f>VLOOKUP(D1512,Z$4:AB1514,3,FALSE)</f>
        <v>شرکتی-بارانی</v>
      </c>
      <c r="G1512" s="4">
        <v>109</v>
      </c>
      <c r="H1512" s="4"/>
      <c r="I1512" s="137"/>
      <c r="J1512" s="137"/>
      <c r="K1512" s="217"/>
    </row>
    <row r="1513" spans="2:11" x14ac:dyDescent="0.25">
      <c r="B1513" s="131">
        <f t="shared" si="25"/>
        <v>1511</v>
      </c>
      <c r="C1513" s="133">
        <v>45467</v>
      </c>
      <c r="D1513" s="146" t="s">
        <v>98</v>
      </c>
      <c r="E1513" s="218" t="str">
        <f>VLOOKUP(D1513,Z$4:AB1515,2,FALSE)</f>
        <v>تانکر ابپاش بنز</v>
      </c>
      <c r="F1513" s="218" t="str">
        <f>VLOOKUP(D1513,Z$4:AB1515,3,FALSE)</f>
        <v>شرکتی-میامی</v>
      </c>
      <c r="G1513" s="4">
        <v>0</v>
      </c>
      <c r="H1513" s="4"/>
      <c r="I1513" s="137"/>
      <c r="J1513" s="137"/>
      <c r="K1513" s="217"/>
    </row>
    <row r="1514" spans="2:11" x14ac:dyDescent="0.25">
      <c r="B1514" s="131">
        <f t="shared" si="25"/>
        <v>1512</v>
      </c>
      <c r="C1514" s="133">
        <v>45467</v>
      </c>
      <c r="D1514" s="146" t="s">
        <v>116</v>
      </c>
      <c r="E1514" s="218" t="str">
        <f>VLOOKUP(D1514,Z$4:AB1516,2,FALSE)</f>
        <v>تانکر سوخت بنز</v>
      </c>
      <c r="F1514" s="218" t="str">
        <f>VLOOKUP(D1514,Z$4:AB1516,3,FALSE)</f>
        <v>شرکتی-برات زاده- از تاریخ 1 تیرماه</v>
      </c>
      <c r="G1514" s="4">
        <v>100</v>
      </c>
      <c r="H1514" s="4"/>
      <c r="I1514" s="137">
        <v>6664</v>
      </c>
      <c r="J1514" s="137">
        <v>8349</v>
      </c>
      <c r="K1514" s="217"/>
    </row>
    <row r="1515" spans="2:11" x14ac:dyDescent="0.25">
      <c r="B1515" s="131">
        <f t="shared" si="25"/>
        <v>1513</v>
      </c>
      <c r="C1515" s="133">
        <v>45467</v>
      </c>
      <c r="D1515" s="146" t="s">
        <v>121</v>
      </c>
      <c r="E1515" s="218" t="str">
        <f>VLOOKUP(D1515,Z$4:AB1517,2,FALSE)</f>
        <v>غلطک</v>
      </c>
      <c r="F1515" s="218" t="str">
        <f>VLOOKUP(D1515,Z$4:AB1517,3,FALSE)</f>
        <v>شرکتی-جمالی</v>
      </c>
      <c r="G1515" s="4">
        <v>99</v>
      </c>
      <c r="H1515" s="4"/>
      <c r="I1515" s="137"/>
      <c r="J1515" s="137"/>
      <c r="K1515" s="217"/>
    </row>
    <row r="1516" spans="2:11" x14ac:dyDescent="0.25">
      <c r="B1516" s="131">
        <f t="shared" si="25"/>
        <v>1514</v>
      </c>
      <c r="C1516" s="133">
        <v>45467</v>
      </c>
      <c r="D1516" s="146" t="s">
        <v>109</v>
      </c>
      <c r="E1516" s="218" t="str">
        <f>VLOOKUP(D1516,Z$4:AB1518,2,FALSE)</f>
        <v>غلطک</v>
      </c>
      <c r="F1516" s="218" t="str">
        <f>VLOOKUP(D1516,Z$4:AB1518,3,FALSE)</f>
        <v>شرکتی-دیانتی</v>
      </c>
      <c r="G1516" s="4">
        <v>117</v>
      </c>
      <c r="H1516" s="4"/>
      <c r="I1516" s="137"/>
      <c r="J1516" s="137"/>
      <c r="K1516" s="217"/>
    </row>
    <row r="1517" spans="2:11" x14ac:dyDescent="0.25">
      <c r="B1517" s="131">
        <f t="shared" si="25"/>
        <v>1515</v>
      </c>
      <c r="C1517" s="133">
        <v>45467</v>
      </c>
      <c r="D1517" s="146" t="s">
        <v>112</v>
      </c>
      <c r="E1517" s="218" t="str">
        <f>VLOOKUP(D1517,Z$4:AB1519,2,FALSE)</f>
        <v>غلطک</v>
      </c>
      <c r="F1517" s="218" t="str">
        <f>VLOOKUP(D1517,Z$4:AB1519,3,FALSE)</f>
        <v>شرکتی-شیری</v>
      </c>
      <c r="G1517" s="4">
        <v>54</v>
      </c>
      <c r="H1517" s="4"/>
      <c r="I1517" s="137"/>
      <c r="J1517" s="137"/>
      <c r="K1517" s="217"/>
    </row>
    <row r="1518" spans="2:11" x14ac:dyDescent="0.25">
      <c r="B1518" s="131">
        <f t="shared" si="25"/>
        <v>1516</v>
      </c>
      <c r="C1518" s="133">
        <v>45467</v>
      </c>
      <c r="D1518" s="146" t="s">
        <v>122</v>
      </c>
      <c r="E1518" s="218" t="str">
        <f>VLOOKUP(D1518,Z$4:AB1520,2,FALSE)</f>
        <v>میکسراتکو</v>
      </c>
      <c r="F1518" s="218" t="str">
        <f>VLOOKUP(D1518,Z$4:AB1520,3,FALSE)</f>
        <v>شرکتی-شاکری</v>
      </c>
      <c r="G1518" s="4">
        <v>0</v>
      </c>
      <c r="H1518" s="4"/>
      <c r="I1518" s="137"/>
      <c r="J1518" s="137"/>
      <c r="K1518" s="217"/>
    </row>
    <row r="1519" spans="2:11" x14ac:dyDescent="0.25">
      <c r="B1519" s="131">
        <f t="shared" si="25"/>
        <v>1517</v>
      </c>
      <c r="C1519" s="133">
        <v>45467</v>
      </c>
      <c r="D1519" s="146" t="s">
        <v>124</v>
      </c>
      <c r="E1519" s="218" t="str">
        <f>VLOOKUP(D1519,Z$4:AB1521,2,FALSE)</f>
        <v>میکسر امیکو</v>
      </c>
      <c r="F1519" s="218" t="str">
        <f>VLOOKUP(D1519,Z$4:AB1521,3,FALSE)</f>
        <v>شرکتی-زراعتی</v>
      </c>
      <c r="G1519" s="4">
        <v>0</v>
      </c>
      <c r="H1519" s="4"/>
      <c r="I1519" s="137"/>
      <c r="J1519" s="137"/>
      <c r="K1519" s="217"/>
    </row>
    <row r="1520" spans="2:11" x14ac:dyDescent="0.25">
      <c r="B1520" s="131">
        <f t="shared" si="25"/>
        <v>1518</v>
      </c>
      <c r="C1520" s="133">
        <v>45467</v>
      </c>
      <c r="D1520" s="146" t="s">
        <v>129</v>
      </c>
      <c r="E1520" s="218" t="str">
        <f>VLOOKUP(D1520,Z$4:AB1522,2,FALSE)</f>
        <v>بلدوزر</v>
      </c>
      <c r="F1520" s="218" t="str">
        <f>VLOOKUP(D1520,Z$4:AB1522,3,FALSE)</f>
        <v>شرکتی-رجب زاده</v>
      </c>
      <c r="G1520" s="4">
        <v>0</v>
      </c>
      <c r="H1520" s="4"/>
      <c r="I1520" s="137"/>
      <c r="J1520" s="137"/>
      <c r="K1520" s="217"/>
    </row>
    <row r="1521" spans="2:11" x14ac:dyDescent="0.25">
      <c r="B1521" s="131">
        <f t="shared" si="25"/>
        <v>1519</v>
      </c>
      <c r="C1521" s="133">
        <v>45467</v>
      </c>
      <c r="D1521" s="146" t="s">
        <v>160</v>
      </c>
      <c r="E1521" s="218" t="str">
        <f>VLOOKUP(D1521,Z$4:AB1523,2,FALSE)</f>
        <v>بیل مکانیکی</v>
      </c>
      <c r="F1521" s="218" t="str">
        <f>VLOOKUP(D1521,Z$4:AB1523,3,FALSE)</f>
        <v>تکبری</v>
      </c>
      <c r="G1521" s="4">
        <v>0</v>
      </c>
      <c r="H1521" s="4"/>
      <c r="I1521" s="137"/>
      <c r="J1521" s="137"/>
      <c r="K1521" s="217"/>
    </row>
    <row r="1522" spans="2:11" x14ac:dyDescent="0.25">
      <c r="B1522" s="131">
        <f t="shared" si="25"/>
        <v>1520</v>
      </c>
      <c r="C1522" s="133">
        <v>45467</v>
      </c>
      <c r="D1522" s="147" t="s">
        <v>146</v>
      </c>
      <c r="E1522" s="218" t="str">
        <f>VLOOKUP(D1522,Z$4:AB1524,2,FALSE)</f>
        <v>بلدوزر D85</v>
      </c>
      <c r="F1522" s="218" t="str">
        <f>VLOOKUP(D1522,Z$4:AB1524,3,FALSE)</f>
        <v>اکبری</v>
      </c>
      <c r="G1522" s="4">
        <v>203</v>
      </c>
      <c r="H1522" s="4"/>
      <c r="I1522" s="137"/>
      <c r="J1522" s="137"/>
      <c r="K1522" s="217"/>
    </row>
    <row r="1523" spans="2:11" x14ac:dyDescent="0.25">
      <c r="B1523" s="131">
        <f t="shared" si="25"/>
        <v>1521</v>
      </c>
      <c r="C1523" s="133">
        <v>45467</v>
      </c>
      <c r="D1523" s="147" t="s">
        <v>148</v>
      </c>
      <c r="E1523" s="218" t="str">
        <f>VLOOKUP(D1523,Z$4:AB1525,2,FALSE)</f>
        <v>بلدوزر D85</v>
      </c>
      <c r="F1523" s="218" t="str">
        <f>VLOOKUP(D1523,Z$4:AB1525,3,FALSE)</f>
        <v>اکبری</v>
      </c>
      <c r="G1523" s="4">
        <v>0</v>
      </c>
      <c r="H1523" s="4"/>
      <c r="I1523" s="137"/>
      <c r="J1523" s="137"/>
      <c r="K1523" s="217"/>
    </row>
    <row r="1524" spans="2:11" x14ac:dyDescent="0.25">
      <c r="B1524" s="131">
        <f t="shared" si="25"/>
        <v>1522</v>
      </c>
      <c r="C1524" s="133">
        <v>45467</v>
      </c>
      <c r="D1524" s="148" t="s">
        <v>149</v>
      </c>
      <c r="E1524" s="218" t="str">
        <f>VLOOKUP(D1524,Z$4:AB1526,2,FALSE)</f>
        <v>بلدوزر کاترپیلار D8</v>
      </c>
      <c r="F1524" s="218" t="str">
        <f>VLOOKUP(D1524,Z$4:AB1526,3,FALSE)</f>
        <v>حسن پور</v>
      </c>
      <c r="G1524" s="4">
        <v>0</v>
      </c>
      <c r="H1524" s="4"/>
      <c r="I1524" s="137"/>
      <c r="J1524" s="137"/>
      <c r="K1524" s="217"/>
    </row>
    <row r="1525" spans="2:11" x14ac:dyDescent="0.25">
      <c r="B1525" s="131">
        <f t="shared" si="25"/>
        <v>1523</v>
      </c>
      <c r="C1525" s="133">
        <v>45467</v>
      </c>
      <c r="D1525" s="146" t="s">
        <v>164</v>
      </c>
      <c r="E1525" s="218" t="str">
        <f>VLOOKUP(D1525,Z$4:AB1527,2,FALSE)</f>
        <v>بیل مکانیکی</v>
      </c>
      <c r="F1525" s="218" t="str">
        <f>VLOOKUP(D1525,Z$4:AB1527,3,FALSE)</f>
        <v>رضاپور</v>
      </c>
      <c r="G1525" s="4">
        <v>0</v>
      </c>
      <c r="H1525" s="4"/>
      <c r="I1525" s="137"/>
      <c r="J1525" s="137"/>
      <c r="K1525" s="217"/>
    </row>
    <row r="1526" spans="2:11" x14ac:dyDescent="0.25">
      <c r="B1526" s="131">
        <f t="shared" si="25"/>
        <v>1524</v>
      </c>
      <c r="C1526" s="133">
        <v>45467</v>
      </c>
      <c r="D1526" s="146" t="s">
        <v>162</v>
      </c>
      <c r="E1526" s="218" t="str">
        <f>VLOOKUP(D1526,Z$4:AB1528,2,FALSE)</f>
        <v>تانکر آب</v>
      </c>
      <c r="F1526" s="218" t="str">
        <f>VLOOKUP(D1526,Z$4:AB1528,3,FALSE)</f>
        <v>رضاپور</v>
      </c>
      <c r="G1526" s="4">
        <v>0</v>
      </c>
      <c r="H1526" s="4"/>
      <c r="I1526" s="137"/>
      <c r="J1526" s="137"/>
      <c r="K1526" s="217"/>
    </row>
    <row r="1527" spans="2:11" x14ac:dyDescent="0.25">
      <c r="B1527" s="131">
        <f t="shared" si="25"/>
        <v>1525</v>
      </c>
      <c r="C1527" s="133">
        <v>45467</v>
      </c>
      <c r="D1527" s="146" t="s">
        <v>151</v>
      </c>
      <c r="E1527" s="218" t="str">
        <f>VLOOKUP(D1527,Z$4:AB1529,2,FALSE)</f>
        <v>لودر ZL50</v>
      </c>
      <c r="F1527" s="218" t="str">
        <f>VLOOKUP(D1527,Z$4:AB1529,3,FALSE)</f>
        <v>میرزایی</v>
      </c>
      <c r="G1527" s="4">
        <v>160</v>
      </c>
      <c r="H1527" s="4"/>
      <c r="I1527" s="137"/>
      <c r="J1527" s="137"/>
      <c r="K1527" s="217"/>
    </row>
    <row r="1528" spans="2:11" x14ac:dyDescent="0.25">
      <c r="B1528" s="131">
        <f t="shared" si="25"/>
        <v>1526</v>
      </c>
      <c r="C1528" s="133">
        <v>45467</v>
      </c>
      <c r="D1528" s="147" t="s">
        <v>152</v>
      </c>
      <c r="E1528" s="218" t="str">
        <f>VLOOKUP(D1528,Z$4:AB1530,2,FALSE)</f>
        <v>کامیون کمپرسی</v>
      </c>
      <c r="F1528" s="218" t="str">
        <f>VLOOKUP(D1528,Z$4:AB1530,3,FALSE)</f>
        <v>میرزایی</v>
      </c>
      <c r="G1528" s="4">
        <v>131</v>
      </c>
      <c r="H1528" s="4"/>
      <c r="I1528" s="137"/>
      <c r="J1528" s="137"/>
      <c r="K1528" s="217"/>
    </row>
    <row r="1529" spans="2:11" x14ac:dyDescent="0.25">
      <c r="B1529" s="131">
        <f t="shared" si="25"/>
        <v>1527</v>
      </c>
      <c r="C1529" s="133">
        <v>45467</v>
      </c>
      <c r="D1529" s="147" t="s">
        <v>154</v>
      </c>
      <c r="E1529" s="218" t="str">
        <f>VLOOKUP(D1529,Z$4:AB1531,2,FALSE)</f>
        <v>کامیون کمپرسی</v>
      </c>
      <c r="F1529" s="218" t="str">
        <f>VLOOKUP(D1529,Z$4:AB1531,3,FALSE)</f>
        <v>میرزایی</v>
      </c>
      <c r="G1529" s="4">
        <v>0</v>
      </c>
      <c r="H1529" s="4"/>
      <c r="I1529" s="137"/>
      <c r="J1529" s="137"/>
      <c r="K1529" s="217"/>
    </row>
    <row r="1530" spans="2:11" x14ac:dyDescent="0.25">
      <c r="B1530" s="131">
        <f t="shared" si="25"/>
        <v>1528</v>
      </c>
      <c r="C1530" s="133">
        <v>45467</v>
      </c>
      <c r="D1530" s="147" t="s">
        <v>155</v>
      </c>
      <c r="E1530" s="218" t="str">
        <f>VLOOKUP(D1530,Z$4:AB1532,2,FALSE)</f>
        <v>کامیون کمپرسی</v>
      </c>
      <c r="F1530" s="218" t="str">
        <f>VLOOKUP(D1530,Z$4:AB1532,3,FALSE)</f>
        <v>میرزایی</v>
      </c>
      <c r="G1530" s="4">
        <v>0</v>
      </c>
      <c r="H1530" s="4"/>
      <c r="I1530" s="137"/>
      <c r="J1530" s="137"/>
      <c r="K1530" s="217"/>
    </row>
    <row r="1531" spans="2:11" x14ac:dyDescent="0.25">
      <c r="B1531" s="131">
        <f t="shared" si="25"/>
        <v>1529</v>
      </c>
      <c r="C1531" s="133">
        <v>45467</v>
      </c>
      <c r="D1531" s="147" t="s">
        <v>139</v>
      </c>
      <c r="E1531" s="218" t="str">
        <f>VLOOKUP(D1531,Z$4:AB1533,2,FALSE)</f>
        <v>بیل مکانیکی</v>
      </c>
      <c r="F1531" s="218" t="str">
        <f>VLOOKUP(D1531,Z$4:AB1533,3,FALSE)</f>
        <v>انصاری</v>
      </c>
      <c r="G1531" s="4">
        <v>0</v>
      </c>
      <c r="H1531" s="4"/>
      <c r="I1531" s="137"/>
      <c r="J1531" s="137"/>
      <c r="K1531" s="217"/>
    </row>
    <row r="1532" spans="2:11" x14ac:dyDescent="0.25">
      <c r="B1532" s="131">
        <f t="shared" si="25"/>
        <v>1530</v>
      </c>
      <c r="C1532" s="133">
        <v>45467</v>
      </c>
      <c r="D1532" s="147" t="s">
        <v>141</v>
      </c>
      <c r="E1532" s="218" t="str">
        <f>VLOOKUP(D1532,Z$4:AB1534,2,FALSE)</f>
        <v>بیل مکانیکی</v>
      </c>
      <c r="F1532" s="218" t="str">
        <f>VLOOKUP(D1532,Z$4:AB1534,3,FALSE)</f>
        <v>انصاری</v>
      </c>
      <c r="G1532" s="4">
        <v>287</v>
      </c>
      <c r="H1532" s="4"/>
      <c r="I1532" s="137"/>
      <c r="J1532" s="137"/>
      <c r="K1532" s="217"/>
    </row>
    <row r="1533" spans="2:11" x14ac:dyDescent="0.25">
      <c r="B1533" s="131">
        <f t="shared" si="25"/>
        <v>1531</v>
      </c>
      <c r="C1533" s="133">
        <v>45467</v>
      </c>
      <c r="D1533" s="147" t="s">
        <v>143</v>
      </c>
      <c r="E1533" s="218" t="str">
        <f>VLOOKUP(D1533,Z$4:AB1535,2,FALSE)</f>
        <v>کامیون کمپرسی</v>
      </c>
      <c r="F1533" s="218" t="str">
        <f>VLOOKUP(D1533,Z$4:AB1535,3,FALSE)</f>
        <v>انصاری</v>
      </c>
      <c r="G1533" s="4">
        <v>0</v>
      </c>
      <c r="H1533" s="4"/>
      <c r="I1533" s="137"/>
      <c r="J1533" s="137"/>
      <c r="K1533" s="217"/>
    </row>
    <row r="1534" spans="2:11" x14ac:dyDescent="0.25">
      <c r="B1534" s="131">
        <f t="shared" si="25"/>
        <v>1532</v>
      </c>
      <c r="C1534" s="133">
        <v>45467</v>
      </c>
      <c r="D1534" s="147" t="s">
        <v>144</v>
      </c>
      <c r="E1534" s="218" t="str">
        <f>VLOOKUP(D1534,Z$4:AB1536,2,FALSE)</f>
        <v>کامیون کمپرسی</v>
      </c>
      <c r="F1534" s="218" t="str">
        <f>VLOOKUP(D1534,Z$4:AB1536,3,FALSE)</f>
        <v>انصاری</v>
      </c>
      <c r="G1534" s="4">
        <v>0</v>
      </c>
      <c r="H1534" s="4"/>
      <c r="I1534" s="137"/>
      <c r="J1534" s="137"/>
      <c r="K1534" s="217"/>
    </row>
    <row r="1535" spans="2:11" x14ac:dyDescent="0.25">
      <c r="B1535" s="131">
        <f t="shared" si="25"/>
        <v>1533</v>
      </c>
      <c r="C1535" s="133">
        <v>45467</v>
      </c>
      <c r="D1535" s="147" t="s">
        <v>145</v>
      </c>
      <c r="E1535" s="218" t="str">
        <f>VLOOKUP(D1535,Z$4:AB1537,2,FALSE)</f>
        <v>کامیون کمپرسی</v>
      </c>
      <c r="F1535" s="218" t="str">
        <f>VLOOKUP(D1535,Z$4:AB1537,3,FALSE)</f>
        <v>انصاری</v>
      </c>
      <c r="G1535" s="4">
        <v>0</v>
      </c>
      <c r="H1535" s="4"/>
      <c r="I1535" s="137"/>
      <c r="J1535" s="137"/>
      <c r="K1535" s="217"/>
    </row>
    <row r="1536" spans="2:11" x14ac:dyDescent="0.25">
      <c r="B1536" s="131">
        <f t="shared" si="25"/>
        <v>1534</v>
      </c>
      <c r="C1536" s="133">
        <v>45467</v>
      </c>
      <c r="D1536" s="147" t="s">
        <v>138</v>
      </c>
      <c r="E1536" s="218" t="str">
        <f>VLOOKUP(D1536,Z$4:AB1538,2,FALSE)</f>
        <v>بلدوزر</v>
      </c>
      <c r="F1536" s="218" t="str">
        <f>VLOOKUP(D1536,Z$4:AB1538,3,FALSE)</f>
        <v>انصاری</v>
      </c>
      <c r="G1536" s="4">
        <v>0</v>
      </c>
      <c r="H1536" s="4"/>
      <c r="I1536" s="137"/>
      <c r="J1536" s="137"/>
      <c r="K1536" s="217"/>
    </row>
    <row r="1537" spans="2:11" x14ac:dyDescent="0.25">
      <c r="B1537" s="131">
        <f t="shared" si="25"/>
        <v>1535</v>
      </c>
      <c r="C1537" s="133">
        <v>45467</v>
      </c>
      <c r="D1537" s="146" t="s">
        <v>157</v>
      </c>
      <c r="E1537" s="218" t="str">
        <f>VLOOKUP(D1537,Z$4:AB1539,2,FALSE)</f>
        <v>لودر</v>
      </c>
      <c r="F1537" s="218" t="str">
        <f>VLOOKUP(D1537,Z$4:AB1539,3,FALSE)</f>
        <v>صداقت</v>
      </c>
      <c r="G1537" s="4">
        <v>0</v>
      </c>
      <c r="H1537" s="4"/>
      <c r="I1537" s="137"/>
      <c r="J1537" s="137"/>
      <c r="K1537" s="217"/>
    </row>
    <row r="1538" spans="2:11" x14ac:dyDescent="0.25">
      <c r="B1538" s="131">
        <f t="shared" si="25"/>
        <v>1536</v>
      </c>
      <c r="C1538" s="133">
        <v>45467</v>
      </c>
      <c r="D1538" s="146" t="s">
        <v>158</v>
      </c>
      <c r="E1538" s="218" t="str">
        <f>VLOOKUP(D1538,Z$4:AB1540,2,FALSE)</f>
        <v>کامیون کمپرسی</v>
      </c>
      <c r="F1538" s="218" t="str">
        <f>VLOOKUP(D1538,Z$4:AB1540,3,FALSE)</f>
        <v>صداقت</v>
      </c>
      <c r="G1538" s="4">
        <v>0</v>
      </c>
      <c r="H1538" s="4"/>
      <c r="I1538" s="137"/>
      <c r="J1538" s="137"/>
      <c r="K1538" s="217"/>
    </row>
    <row r="1539" spans="2:11" x14ac:dyDescent="0.25">
      <c r="B1539" s="131">
        <f t="shared" si="25"/>
        <v>1537</v>
      </c>
      <c r="C1539" s="133">
        <v>45467</v>
      </c>
      <c r="D1539" s="146" t="s">
        <v>159</v>
      </c>
      <c r="E1539" s="218" t="str">
        <f>VLOOKUP(D1539,Z$4:AB1541,2,FALSE)</f>
        <v>کامیون کمپرسی</v>
      </c>
      <c r="F1539" s="218" t="str">
        <f>VLOOKUP(D1539,Z$4:AB1541,3,FALSE)</f>
        <v>صداقت</v>
      </c>
      <c r="G1539" s="4">
        <v>0</v>
      </c>
      <c r="H1539" s="4"/>
      <c r="I1539" s="137"/>
      <c r="J1539" s="137"/>
      <c r="K1539" s="217"/>
    </row>
    <row r="1540" spans="2:11" x14ac:dyDescent="0.25">
      <c r="B1540" s="131">
        <f t="shared" si="25"/>
        <v>1538</v>
      </c>
      <c r="C1540" s="133">
        <v>45467</v>
      </c>
      <c r="D1540" s="148" t="s">
        <v>166</v>
      </c>
      <c r="E1540" s="218" t="str">
        <f>VLOOKUP(D1540,Z$4:AB1542,2,FALSE)</f>
        <v>گریدر 14G</v>
      </c>
      <c r="F1540" s="218" t="str">
        <f>VLOOKUP(D1540,Z$4:AB1542,3,FALSE)</f>
        <v>محمد پور</v>
      </c>
      <c r="G1540" s="4">
        <v>0</v>
      </c>
      <c r="H1540" s="4"/>
      <c r="I1540" s="137"/>
      <c r="J1540" s="137"/>
      <c r="K1540" s="217"/>
    </row>
    <row r="1541" spans="2:11" x14ac:dyDescent="0.25">
      <c r="B1541" s="131">
        <f t="shared" si="25"/>
        <v>1539</v>
      </c>
      <c r="C1541" s="133">
        <v>45467</v>
      </c>
      <c r="D1541" s="148" t="s">
        <v>170</v>
      </c>
      <c r="E1541" s="218" t="str">
        <f>VLOOKUP(D1541,Z$4:AB1543,2,FALSE)</f>
        <v>غلطک کششی</v>
      </c>
      <c r="F1541" s="218" t="str">
        <f>VLOOKUP(D1541,Z$4:AB1543,3,FALSE)</f>
        <v>محمد پور</v>
      </c>
      <c r="G1541" s="4">
        <v>0</v>
      </c>
      <c r="H1541" s="4"/>
      <c r="I1541" s="137"/>
      <c r="J1541" s="137"/>
      <c r="K1541" s="217"/>
    </row>
    <row r="1542" spans="2:11" x14ac:dyDescent="0.25">
      <c r="B1542" s="131">
        <f t="shared" si="25"/>
        <v>1540</v>
      </c>
      <c r="C1542" s="133">
        <v>45467</v>
      </c>
      <c r="D1542" s="148" t="s">
        <v>173</v>
      </c>
      <c r="E1542" s="218" t="str">
        <f>VLOOKUP(D1542,Z$4:AB1544,2,FALSE)</f>
        <v>غلطک کششی</v>
      </c>
      <c r="F1542" s="218" t="str">
        <f>VLOOKUP(D1542,Z$4:AB1544,3,FALSE)</f>
        <v>محمد پور</v>
      </c>
      <c r="G1542" s="4">
        <v>0</v>
      </c>
      <c r="H1542" s="4"/>
      <c r="I1542" s="137"/>
      <c r="J1542" s="137"/>
      <c r="K1542" s="217"/>
    </row>
    <row r="1543" spans="2:11" x14ac:dyDescent="0.25">
      <c r="B1543" s="131">
        <f t="shared" ref="B1543:B1606" si="26">ROW()-2</f>
        <v>1541</v>
      </c>
      <c r="C1543" s="133">
        <v>45467</v>
      </c>
      <c r="D1543" s="148" t="s">
        <v>174</v>
      </c>
      <c r="E1543" s="218" t="str">
        <f>VLOOKUP(D1543,Z$4:AB1545,2,FALSE)</f>
        <v>لودر</v>
      </c>
      <c r="F1543" s="218" t="str">
        <f>VLOOKUP(D1543,Z$4:AB1545,3,FALSE)</f>
        <v>محمد پور</v>
      </c>
      <c r="G1543" s="4">
        <v>0</v>
      </c>
      <c r="H1543" s="4"/>
      <c r="I1543" s="137"/>
      <c r="J1543" s="137"/>
      <c r="K1543" s="217"/>
    </row>
    <row r="1544" spans="2:11" x14ac:dyDescent="0.25">
      <c r="B1544" s="131">
        <f t="shared" si="26"/>
        <v>1542</v>
      </c>
      <c r="C1544" s="133">
        <v>45467</v>
      </c>
      <c r="D1544" s="148" t="s">
        <v>175</v>
      </c>
      <c r="E1544" s="218" t="str">
        <f>VLOOKUP(D1544,Z$4:AB1546,2,FALSE)</f>
        <v>تانکر آب</v>
      </c>
      <c r="F1544" s="218" t="str">
        <f>VLOOKUP(D1544,Z$4:AB1546,3,FALSE)</f>
        <v>محمد پور</v>
      </c>
      <c r="G1544" s="4">
        <v>0</v>
      </c>
      <c r="H1544" s="4"/>
      <c r="I1544" s="137"/>
      <c r="J1544" s="137"/>
      <c r="K1544" s="217"/>
    </row>
    <row r="1545" spans="2:11" x14ac:dyDescent="0.25">
      <c r="B1545" s="131">
        <f t="shared" si="26"/>
        <v>1543</v>
      </c>
      <c r="C1545" s="133">
        <v>45467</v>
      </c>
      <c r="D1545" s="148" t="s">
        <v>176</v>
      </c>
      <c r="E1545" s="218" t="str">
        <f>VLOOKUP(D1545,Z$4:AB1547,2,FALSE)</f>
        <v>غلطک پاچه بزی</v>
      </c>
      <c r="F1545" s="218" t="str">
        <f>VLOOKUP(D1545,Z$4:AB1547,3,FALSE)</f>
        <v>محمد پور</v>
      </c>
      <c r="G1545" s="4">
        <v>0</v>
      </c>
      <c r="H1545" s="4"/>
      <c r="I1545" s="137"/>
      <c r="J1545" s="137"/>
      <c r="K1545" s="217"/>
    </row>
    <row r="1546" spans="2:11" x14ac:dyDescent="0.25">
      <c r="B1546" s="131">
        <f t="shared" si="26"/>
        <v>1544</v>
      </c>
      <c r="C1546" s="133">
        <v>45467</v>
      </c>
      <c r="D1546" s="148" t="s">
        <v>178</v>
      </c>
      <c r="E1546" s="218" t="str">
        <f>VLOOKUP(D1546,Z$4:AB1548,2,FALSE)</f>
        <v>بلدوزر</v>
      </c>
      <c r="F1546" s="218" t="str">
        <f>VLOOKUP(D1546,Z$4:AB1548,3,FALSE)</f>
        <v>محمد پور</v>
      </c>
      <c r="G1546" s="4">
        <v>0</v>
      </c>
      <c r="H1546" s="4"/>
      <c r="I1546" s="137"/>
      <c r="J1546" s="137"/>
      <c r="K1546" s="217"/>
    </row>
    <row r="1547" spans="2:11" x14ac:dyDescent="0.25">
      <c r="B1547" s="131">
        <f t="shared" si="26"/>
        <v>1545</v>
      </c>
      <c r="C1547" s="133">
        <v>45467</v>
      </c>
      <c r="D1547" s="148" t="s">
        <v>179</v>
      </c>
      <c r="E1547" s="218" t="str">
        <f>VLOOKUP(D1547,Z$4:AB1549,2,FALSE)</f>
        <v>کمپرسی جفت</v>
      </c>
      <c r="F1547" s="218" t="str">
        <f>VLOOKUP(D1547,Z$4:AB1549,3,FALSE)</f>
        <v>محمد پور</v>
      </c>
      <c r="G1547" s="4">
        <v>0</v>
      </c>
      <c r="H1547" s="4"/>
      <c r="I1547" s="137"/>
      <c r="J1547" s="137"/>
      <c r="K1547" s="241"/>
    </row>
    <row r="1548" spans="2:11" x14ac:dyDescent="0.25">
      <c r="B1548" s="131">
        <f t="shared" si="26"/>
        <v>1546</v>
      </c>
      <c r="C1548" s="133">
        <v>45467</v>
      </c>
      <c r="D1548" s="148" t="s">
        <v>255</v>
      </c>
      <c r="E1548" s="218" t="str">
        <f>VLOOKUP(D1548,Z$4:AB1549,2,FALSE)</f>
        <v>کمپرسی جفت</v>
      </c>
      <c r="F1548" s="218" t="str">
        <f>VLOOKUP(D1548,Z$4:AB1549,3,FALSE)</f>
        <v>محمد پور</v>
      </c>
      <c r="G1548" s="4">
        <v>0</v>
      </c>
      <c r="H1548" s="4"/>
      <c r="I1548" s="137"/>
      <c r="J1548" s="137"/>
      <c r="K1548" s="241"/>
    </row>
    <row r="1549" spans="2:11" x14ac:dyDescent="0.25">
      <c r="B1549" s="131">
        <f t="shared" si="26"/>
        <v>1547</v>
      </c>
      <c r="C1549" s="133">
        <v>45467</v>
      </c>
      <c r="D1549" s="148" t="s">
        <v>181</v>
      </c>
      <c r="E1549" s="218" t="str">
        <f>VLOOKUP(D1549,Z$4:AB1549,2,FALSE)</f>
        <v>تانکر آب</v>
      </c>
      <c r="F1549" s="218" t="str">
        <f>VLOOKUP(D1549,Z$4:AB1549,3,FALSE)</f>
        <v>گلپایگانی</v>
      </c>
      <c r="G1549" s="4">
        <v>71</v>
      </c>
      <c r="H1549" s="4"/>
      <c r="I1549" s="137"/>
      <c r="J1549" s="137"/>
      <c r="K1549" s="241"/>
    </row>
    <row r="1550" spans="2:11" x14ac:dyDescent="0.25">
      <c r="B1550" s="131">
        <f t="shared" si="26"/>
        <v>1548</v>
      </c>
      <c r="C1550" s="133">
        <v>45468</v>
      </c>
      <c r="D1550" s="224" t="s">
        <v>90</v>
      </c>
      <c r="E1550" s="218" t="str">
        <f>VLOOKUP(D1550,Z$4:AB1552,2,FALSE)</f>
        <v>گریدر  ۱۶g</v>
      </c>
      <c r="F1550" s="218" t="str">
        <f>VLOOKUP(D1550,Z$4:AB1552,3,FALSE)</f>
        <v>شرکتی-یگانه</v>
      </c>
      <c r="G1550" s="4">
        <v>0</v>
      </c>
      <c r="H1550" s="4"/>
      <c r="I1550" s="137"/>
      <c r="J1550" s="137"/>
      <c r="K1550" s="241"/>
    </row>
    <row r="1551" spans="2:11" x14ac:dyDescent="0.25">
      <c r="B1551" s="131">
        <f t="shared" si="26"/>
        <v>1549</v>
      </c>
      <c r="C1551" s="133">
        <v>45468</v>
      </c>
      <c r="D1551" s="224" t="s">
        <v>93</v>
      </c>
      <c r="E1551" s="218" t="str">
        <f>VLOOKUP(D1551,Z$4:AB1553,2,FALSE)</f>
        <v>کامیون کمپرسی</v>
      </c>
      <c r="F1551" s="218" t="str">
        <f>VLOOKUP(D1551,Z$4:AB1553,3,FALSE)</f>
        <v>شرکتی-یحیی زاده</v>
      </c>
      <c r="G1551" s="4">
        <v>89</v>
      </c>
      <c r="H1551" s="4"/>
      <c r="I1551" s="137"/>
      <c r="J1551" s="137"/>
      <c r="K1551" s="241"/>
    </row>
    <row r="1552" spans="2:11" x14ac:dyDescent="0.25">
      <c r="B1552" s="131">
        <f t="shared" si="26"/>
        <v>1550</v>
      </c>
      <c r="C1552" s="133">
        <v>45468</v>
      </c>
      <c r="D1552" s="224" t="s">
        <v>96</v>
      </c>
      <c r="E1552" s="218" t="str">
        <f>VLOOKUP(D1552,Z$4:AB1554,2,FALSE)</f>
        <v>کامیون کمپرسی</v>
      </c>
      <c r="F1552" s="218" t="str">
        <f>VLOOKUP(D1552,Z$4:AB1554,3,FALSE)</f>
        <v>شرکتی-نوروز غلامی</v>
      </c>
      <c r="G1552" s="4">
        <v>0</v>
      </c>
      <c r="H1552" s="4"/>
      <c r="I1552" s="137"/>
      <c r="J1552" s="137"/>
      <c r="K1552" s="241"/>
    </row>
    <row r="1553" spans="2:11" x14ac:dyDescent="0.25">
      <c r="B1553" s="131">
        <f t="shared" si="26"/>
        <v>1551</v>
      </c>
      <c r="C1553" s="133">
        <v>45468</v>
      </c>
      <c r="D1553" s="224" t="s">
        <v>119</v>
      </c>
      <c r="E1553" s="218" t="str">
        <f>VLOOKUP(D1553,Z$4:AB1555,2,FALSE)</f>
        <v>کامیون کمپرسی</v>
      </c>
      <c r="F1553" s="218" t="str">
        <f>VLOOKUP(D1553,Z$4:AB1555,3,FALSE)</f>
        <v>شرکتی-علیرضا اقلیمی</v>
      </c>
      <c r="G1553" s="4">
        <v>192</v>
      </c>
      <c r="H1553" s="4"/>
      <c r="I1553" s="137"/>
      <c r="J1553" s="137"/>
      <c r="K1553" s="241"/>
    </row>
    <row r="1554" spans="2:11" x14ac:dyDescent="0.25">
      <c r="B1554" s="131">
        <f t="shared" si="26"/>
        <v>1552</v>
      </c>
      <c r="C1554" s="133">
        <v>45468</v>
      </c>
      <c r="D1554" s="224" t="s">
        <v>132</v>
      </c>
      <c r="E1554" s="218" t="str">
        <f>VLOOKUP(D1554,Z$4:AB1556,2,FALSE)</f>
        <v>تانکر ابپاش بنز</v>
      </c>
      <c r="F1554" s="218" t="str">
        <f>VLOOKUP(D1554,Z$4:AB1556,3,FALSE)</f>
        <v>شرکتی-بارانی</v>
      </c>
      <c r="G1554" s="4">
        <v>0</v>
      </c>
      <c r="H1554" s="4"/>
      <c r="I1554" s="137"/>
      <c r="J1554" s="137"/>
      <c r="K1554" s="241"/>
    </row>
    <row r="1555" spans="2:11" x14ac:dyDescent="0.25">
      <c r="B1555" s="131">
        <f t="shared" si="26"/>
        <v>1553</v>
      </c>
      <c r="C1555" s="133">
        <v>45468</v>
      </c>
      <c r="D1555" s="224" t="s">
        <v>98</v>
      </c>
      <c r="E1555" s="218" t="str">
        <f>VLOOKUP(D1555,Z$4:AB1557,2,FALSE)</f>
        <v>تانکر ابپاش بنز</v>
      </c>
      <c r="F1555" s="218" t="str">
        <f>VLOOKUP(D1555,Z$4:AB1557,3,FALSE)</f>
        <v>شرکتی-میامی</v>
      </c>
      <c r="G1555" s="4">
        <v>0</v>
      </c>
      <c r="H1555" s="4"/>
      <c r="I1555" s="137"/>
      <c r="J1555" s="137"/>
      <c r="K1555" s="241"/>
    </row>
    <row r="1556" spans="2:11" x14ac:dyDescent="0.25">
      <c r="B1556" s="131">
        <f t="shared" si="26"/>
        <v>1554</v>
      </c>
      <c r="C1556" s="133">
        <v>45468</v>
      </c>
      <c r="D1556" s="224" t="s">
        <v>116</v>
      </c>
      <c r="E1556" s="218" t="str">
        <f>VLOOKUP(D1556,Z$4:AB1558,2,FALSE)</f>
        <v>تانکر سوخت بنز</v>
      </c>
      <c r="F1556" s="218" t="str">
        <f>VLOOKUP(D1556,Z$4:AB1558,3,FALSE)</f>
        <v>شرکتی-برات زاده- از تاریخ 1 تیرماه</v>
      </c>
      <c r="G1556" s="4">
        <v>0</v>
      </c>
      <c r="H1556" s="4"/>
      <c r="I1556" s="137"/>
      <c r="J1556" s="137"/>
      <c r="K1556" s="241"/>
    </row>
    <row r="1557" spans="2:11" x14ac:dyDescent="0.25">
      <c r="B1557" s="131">
        <f t="shared" si="26"/>
        <v>1555</v>
      </c>
      <c r="C1557" s="133">
        <v>45468</v>
      </c>
      <c r="D1557" s="224" t="s">
        <v>121</v>
      </c>
      <c r="E1557" s="218" t="str">
        <f>VLOOKUP(D1557,Z$4:AB1559,2,FALSE)</f>
        <v>غلطک</v>
      </c>
      <c r="F1557" s="218" t="str">
        <f>VLOOKUP(D1557,Z$4:AB1559,3,FALSE)</f>
        <v>شرکتی-جمالی</v>
      </c>
      <c r="G1557" s="4">
        <v>0</v>
      </c>
      <c r="H1557" s="4"/>
      <c r="I1557" s="137"/>
      <c r="J1557" s="137"/>
      <c r="K1557" s="241"/>
    </row>
    <row r="1558" spans="2:11" x14ac:dyDescent="0.25">
      <c r="B1558" s="131">
        <f t="shared" si="26"/>
        <v>1556</v>
      </c>
      <c r="C1558" s="133">
        <v>45468</v>
      </c>
      <c r="D1558" s="224" t="s">
        <v>109</v>
      </c>
      <c r="E1558" s="218" t="str">
        <f>VLOOKUP(D1558,Z$4:AB1560,2,FALSE)</f>
        <v>غلطک</v>
      </c>
      <c r="F1558" s="218" t="str">
        <f>VLOOKUP(D1558,Z$4:AB1560,3,FALSE)</f>
        <v>شرکتی-دیانتی</v>
      </c>
      <c r="G1558" s="4">
        <v>0</v>
      </c>
      <c r="H1558" s="4"/>
      <c r="I1558" s="137"/>
      <c r="J1558" s="137"/>
      <c r="K1558" s="241"/>
    </row>
    <row r="1559" spans="2:11" x14ac:dyDescent="0.25">
      <c r="B1559" s="131">
        <f t="shared" si="26"/>
        <v>1557</v>
      </c>
      <c r="C1559" s="133">
        <v>45468</v>
      </c>
      <c r="D1559" s="224" t="s">
        <v>112</v>
      </c>
      <c r="E1559" s="218" t="str">
        <f>VLOOKUP(D1559,Z$4:AB1561,2,FALSE)</f>
        <v>غلطک</v>
      </c>
      <c r="F1559" s="218" t="str">
        <f>VLOOKUP(D1559,Z$4:AB1561,3,FALSE)</f>
        <v>شرکتی-شیری</v>
      </c>
      <c r="G1559" s="4">
        <v>0</v>
      </c>
      <c r="H1559" s="4"/>
      <c r="I1559" s="137"/>
      <c r="J1559" s="137"/>
      <c r="K1559" s="241"/>
    </row>
    <row r="1560" spans="2:11" x14ac:dyDescent="0.25">
      <c r="B1560" s="131">
        <f t="shared" si="26"/>
        <v>1558</v>
      </c>
      <c r="C1560" s="133">
        <v>45468</v>
      </c>
      <c r="D1560" s="224" t="s">
        <v>122</v>
      </c>
      <c r="E1560" s="218" t="str">
        <f>VLOOKUP(D1560,Z$4:AB1562,2,FALSE)</f>
        <v>میکسراتکو</v>
      </c>
      <c r="F1560" s="218" t="str">
        <f>VLOOKUP(D1560,Z$4:AB1562,3,FALSE)</f>
        <v>شرکتی-شاکری</v>
      </c>
      <c r="G1560" s="4">
        <v>0</v>
      </c>
      <c r="H1560" s="4"/>
      <c r="I1560" s="137"/>
      <c r="J1560" s="137"/>
      <c r="K1560" s="241"/>
    </row>
    <row r="1561" spans="2:11" x14ac:dyDescent="0.25">
      <c r="B1561" s="131">
        <f t="shared" si="26"/>
        <v>1559</v>
      </c>
      <c r="C1561" s="133">
        <v>45468</v>
      </c>
      <c r="D1561" s="224" t="s">
        <v>124</v>
      </c>
      <c r="E1561" s="218" t="str">
        <f>VLOOKUP(D1561,Z$4:AB1563,2,FALSE)</f>
        <v>میکسر امیکو</v>
      </c>
      <c r="F1561" s="218" t="str">
        <f>VLOOKUP(D1561,Z$4:AB1563,3,FALSE)</f>
        <v>شرکتی-زراعتی</v>
      </c>
      <c r="G1561" s="4">
        <v>0</v>
      </c>
      <c r="H1561" s="4"/>
      <c r="I1561" s="137"/>
      <c r="J1561" s="137"/>
      <c r="K1561" s="241"/>
    </row>
    <row r="1562" spans="2:11" x14ac:dyDescent="0.25">
      <c r="B1562" s="131">
        <f t="shared" si="26"/>
        <v>1560</v>
      </c>
      <c r="C1562" s="133">
        <v>45468</v>
      </c>
      <c r="D1562" s="224" t="s">
        <v>129</v>
      </c>
      <c r="E1562" s="218" t="str">
        <f>VLOOKUP(D1562,Z$4:AB1564,2,FALSE)</f>
        <v>بلدوزر</v>
      </c>
      <c r="F1562" s="218" t="str">
        <f>VLOOKUP(D1562,Z$4:AB1564,3,FALSE)</f>
        <v>شرکتی-رجب زاده</v>
      </c>
      <c r="G1562" s="4">
        <v>430</v>
      </c>
      <c r="H1562" s="4"/>
      <c r="I1562" s="137"/>
      <c r="J1562" s="137"/>
      <c r="K1562" s="241"/>
    </row>
    <row r="1563" spans="2:11" x14ac:dyDescent="0.25">
      <c r="B1563" s="131">
        <f t="shared" si="26"/>
        <v>1561</v>
      </c>
      <c r="C1563" s="133">
        <v>45468</v>
      </c>
      <c r="D1563" s="224" t="s">
        <v>160</v>
      </c>
      <c r="E1563" s="218" t="str">
        <f>VLOOKUP(D1563,Z$4:AB1565,2,FALSE)</f>
        <v>بیل مکانیکی</v>
      </c>
      <c r="F1563" s="218" t="str">
        <f>VLOOKUP(D1563,Z$4:AB1565,3,FALSE)</f>
        <v>تکبری</v>
      </c>
      <c r="G1563" s="4">
        <v>0</v>
      </c>
      <c r="H1563" s="4"/>
      <c r="I1563" s="137"/>
      <c r="J1563" s="137"/>
      <c r="K1563" s="241"/>
    </row>
    <row r="1564" spans="2:11" x14ac:dyDescent="0.25">
      <c r="B1564" s="131">
        <f t="shared" si="26"/>
        <v>1562</v>
      </c>
      <c r="C1564" s="133">
        <v>45468</v>
      </c>
      <c r="D1564" s="225" t="s">
        <v>146</v>
      </c>
      <c r="E1564" s="218" t="str">
        <f>VLOOKUP(D1564,Z$4:AB1566,2,FALSE)</f>
        <v>بلدوزر D85</v>
      </c>
      <c r="F1564" s="218" t="str">
        <f>VLOOKUP(D1564,Z$4:AB1566,3,FALSE)</f>
        <v>اکبری</v>
      </c>
      <c r="G1564" s="4">
        <v>0</v>
      </c>
      <c r="H1564" s="4"/>
      <c r="I1564" s="137"/>
      <c r="J1564" s="137"/>
      <c r="K1564" s="241"/>
    </row>
    <row r="1565" spans="2:11" x14ac:dyDescent="0.25">
      <c r="B1565" s="131">
        <f t="shared" si="26"/>
        <v>1563</v>
      </c>
      <c r="C1565" s="133">
        <v>45468</v>
      </c>
      <c r="D1565" s="225" t="s">
        <v>148</v>
      </c>
      <c r="E1565" s="218" t="str">
        <f>VLOOKUP(D1565,Z$4:AB1567,2,FALSE)</f>
        <v>بلدوزر D85</v>
      </c>
      <c r="F1565" s="218" t="str">
        <f>VLOOKUP(D1565,Z$4:AB1567,3,FALSE)</f>
        <v>اکبری</v>
      </c>
      <c r="G1565" s="4">
        <v>286</v>
      </c>
      <c r="H1565" s="4"/>
      <c r="I1565" s="137"/>
      <c r="J1565" s="137"/>
      <c r="K1565" s="241"/>
    </row>
    <row r="1566" spans="2:11" x14ac:dyDescent="0.25">
      <c r="B1566" s="131">
        <f t="shared" si="26"/>
        <v>1564</v>
      </c>
      <c r="C1566" s="133">
        <v>45468</v>
      </c>
      <c r="D1566" s="226" t="s">
        <v>149</v>
      </c>
      <c r="E1566" s="218" t="str">
        <f>VLOOKUP(D1566,Z$4:AB1568,2,FALSE)</f>
        <v>بلدوزر کاترپیلار D8</v>
      </c>
      <c r="F1566" s="218" t="str">
        <f>VLOOKUP(D1566,Z$4:AB1568,3,FALSE)</f>
        <v>حسن پور</v>
      </c>
      <c r="G1566" s="4">
        <v>0</v>
      </c>
      <c r="H1566" s="4"/>
      <c r="I1566" s="137"/>
      <c r="J1566" s="137"/>
      <c r="K1566" s="241"/>
    </row>
    <row r="1567" spans="2:11" x14ac:dyDescent="0.25">
      <c r="B1567" s="131">
        <f t="shared" si="26"/>
        <v>1565</v>
      </c>
      <c r="C1567" s="133">
        <v>45468</v>
      </c>
      <c r="D1567" s="224" t="s">
        <v>164</v>
      </c>
      <c r="E1567" s="218" t="str">
        <f>VLOOKUP(D1567,Z$4:AB1569,2,FALSE)</f>
        <v>بیل مکانیکی</v>
      </c>
      <c r="F1567" s="218" t="str">
        <f>VLOOKUP(D1567,Z$4:AB1569,3,FALSE)</f>
        <v>رضاپور</v>
      </c>
      <c r="G1567" s="4">
        <v>200</v>
      </c>
      <c r="H1567" s="4"/>
      <c r="I1567" s="137"/>
      <c r="J1567" s="137"/>
      <c r="K1567" s="241"/>
    </row>
    <row r="1568" spans="2:11" x14ac:dyDescent="0.25">
      <c r="B1568" s="131">
        <f t="shared" si="26"/>
        <v>1566</v>
      </c>
      <c r="C1568" s="133">
        <v>45468</v>
      </c>
      <c r="D1568" s="224" t="s">
        <v>162</v>
      </c>
      <c r="E1568" s="218" t="str">
        <f>VLOOKUP(D1568,Z$4:AB1570,2,FALSE)</f>
        <v>تانکر آب</v>
      </c>
      <c r="F1568" s="218" t="str">
        <f>VLOOKUP(D1568,Z$4:AB1570,3,FALSE)</f>
        <v>رضاپور</v>
      </c>
      <c r="G1568" s="4">
        <v>200</v>
      </c>
      <c r="H1568" s="4"/>
      <c r="I1568" s="137"/>
      <c r="J1568" s="137"/>
      <c r="K1568" s="241"/>
    </row>
    <row r="1569" spans="2:11" x14ac:dyDescent="0.25">
      <c r="B1569" s="131">
        <f t="shared" si="26"/>
        <v>1567</v>
      </c>
      <c r="C1569" s="133">
        <v>45468</v>
      </c>
      <c r="D1569" s="224" t="s">
        <v>151</v>
      </c>
      <c r="E1569" s="218" t="str">
        <f>VLOOKUP(D1569,Z$4:AB1571,2,FALSE)</f>
        <v>لودر ZL50</v>
      </c>
      <c r="F1569" s="218" t="str">
        <f>VLOOKUP(D1569,Z$4:AB1571,3,FALSE)</f>
        <v>میرزایی</v>
      </c>
      <c r="G1569" s="4">
        <v>0</v>
      </c>
      <c r="H1569" s="4"/>
      <c r="I1569" s="137"/>
      <c r="J1569" s="137"/>
      <c r="K1569" s="241"/>
    </row>
    <row r="1570" spans="2:11" x14ac:dyDescent="0.25">
      <c r="B1570" s="131">
        <f t="shared" si="26"/>
        <v>1568</v>
      </c>
      <c r="C1570" s="133">
        <v>45468</v>
      </c>
      <c r="D1570" s="225" t="s">
        <v>152</v>
      </c>
      <c r="E1570" s="218" t="str">
        <f>VLOOKUP(D1570,Z$4:AB1572,2,FALSE)</f>
        <v>کامیون کمپرسی</v>
      </c>
      <c r="F1570" s="218" t="str">
        <f>VLOOKUP(D1570,Z$4:AB1572,3,FALSE)</f>
        <v>میرزایی</v>
      </c>
      <c r="G1570" s="4">
        <v>0</v>
      </c>
      <c r="H1570" s="4"/>
      <c r="I1570" s="137"/>
      <c r="J1570" s="137"/>
      <c r="K1570" s="241"/>
    </row>
    <row r="1571" spans="2:11" x14ac:dyDescent="0.25">
      <c r="B1571" s="131">
        <f t="shared" si="26"/>
        <v>1569</v>
      </c>
      <c r="C1571" s="133">
        <v>45468</v>
      </c>
      <c r="D1571" s="225" t="s">
        <v>154</v>
      </c>
      <c r="E1571" s="218" t="str">
        <f>VLOOKUP(D1571,Z$4:AB1573,2,FALSE)</f>
        <v>کامیون کمپرسی</v>
      </c>
      <c r="F1571" s="218" t="str">
        <f>VLOOKUP(D1571,Z$4:AB1573,3,FALSE)</f>
        <v>میرزایی</v>
      </c>
      <c r="G1571" s="4">
        <v>0</v>
      </c>
      <c r="H1571" s="4"/>
      <c r="I1571" s="137"/>
      <c r="J1571" s="137"/>
      <c r="K1571" s="241"/>
    </row>
    <row r="1572" spans="2:11" x14ac:dyDescent="0.25">
      <c r="B1572" s="131">
        <f t="shared" si="26"/>
        <v>1570</v>
      </c>
      <c r="C1572" s="133">
        <v>45468</v>
      </c>
      <c r="D1572" s="225" t="s">
        <v>155</v>
      </c>
      <c r="E1572" s="218" t="str">
        <f>VLOOKUP(D1572,Z$4:AB1574,2,FALSE)</f>
        <v>کامیون کمپرسی</v>
      </c>
      <c r="F1572" s="218" t="str">
        <f>VLOOKUP(D1572,Z$4:AB1574,3,FALSE)</f>
        <v>میرزایی</v>
      </c>
      <c r="G1572" s="4">
        <v>0</v>
      </c>
      <c r="H1572" s="4"/>
      <c r="I1572" s="137"/>
      <c r="J1572" s="137"/>
      <c r="K1572" s="241"/>
    </row>
    <row r="1573" spans="2:11" x14ac:dyDescent="0.25">
      <c r="B1573" s="131">
        <f t="shared" si="26"/>
        <v>1571</v>
      </c>
      <c r="C1573" s="133">
        <v>45468</v>
      </c>
      <c r="D1573" s="225" t="s">
        <v>139</v>
      </c>
      <c r="E1573" s="218" t="str">
        <f>VLOOKUP(D1573,Z$4:AB1575,2,FALSE)</f>
        <v>بیل مکانیکی</v>
      </c>
      <c r="F1573" s="218" t="str">
        <f>VLOOKUP(D1573,Z$4:AB1575,3,FALSE)</f>
        <v>انصاری</v>
      </c>
      <c r="G1573" s="4">
        <v>300</v>
      </c>
      <c r="H1573" s="4"/>
      <c r="I1573" s="137"/>
      <c r="J1573" s="137"/>
      <c r="K1573" s="241"/>
    </row>
    <row r="1574" spans="2:11" x14ac:dyDescent="0.25">
      <c r="B1574" s="131">
        <f t="shared" si="26"/>
        <v>1572</v>
      </c>
      <c r="C1574" s="133">
        <v>45468</v>
      </c>
      <c r="D1574" s="225" t="s">
        <v>141</v>
      </c>
      <c r="E1574" s="218" t="str">
        <f>VLOOKUP(D1574,Z$4:AB1576,2,FALSE)</f>
        <v>بیل مکانیکی</v>
      </c>
      <c r="F1574" s="218" t="str">
        <f>VLOOKUP(D1574,Z$4:AB1576,3,FALSE)</f>
        <v>انصاری</v>
      </c>
      <c r="G1574" s="4">
        <v>0</v>
      </c>
      <c r="H1574" s="4"/>
      <c r="I1574" s="137"/>
      <c r="J1574" s="137"/>
      <c r="K1574" s="241"/>
    </row>
    <row r="1575" spans="2:11" x14ac:dyDescent="0.25">
      <c r="B1575" s="131">
        <f t="shared" si="26"/>
        <v>1573</v>
      </c>
      <c r="C1575" s="133">
        <v>45468</v>
      </c>
      <c r="D1575" s="225" t="s">
        <v>143</v>
      </c>
      <c r="E1575" s="218" t="str">
        <f>VLOOKUP(D1575,Z$4:AB1577,2,FALSE)</f>
        <v>کامیون کمپرسی</v>
      </c>
      <c r="F1575" s="218" t="str">
        <f>VLOOKUP(D1575,Z$4:AB1577,3,FALSE)</f>
        <v>انصاری</v>
      </c>
      <c r="G1575" s="4">
        <v>0</v>
      </c>
      <c r="H1575" s="4"/>
      <c r="I1575" s="137"/>
      <c r="J1575" s="137"/>
      <c r="K1575" s="241"/>
    </row>
    <row r="1576" spans="2:11" x14ac:dyDescent="0.25">
      <c r="B1576" s="131">
        <f t="shared" si="26"/>
        <v>1574</v>
      </c>
      <c r="C1576" s="133">
        <v>45468</v>
      </c>
      <c r="D1576" s="225" t="s">
        <v>144</v>
      </c>
      <c r="E1576" s="218" t="str">
        <f>VLOOKUP(D1576,Z$4:AB1578,2,FALSE)</f>
        <v>کامیون کمپرسی</v>
      </c>
      <c r="F1576" s="218" t="str">
        <f>VLOOKUP(D1576,Z$4:AB1578,3,FALSE)</f>
        <v>انصاری</v>
      </c>
      <c r="G1576" s="4">
        <v>0</v>
      </c>
      <c r="H1576" s="4"/>
      <c r="I1576" s="137"/>
      <c r="J1576" s="137"/>
      <c r="K1576" s="241"/>
    </row>
    <row r="1577" spans="2:11" x14ac:dyDescent="0.25">
      <c r="B1577" s="131">
        <f t="shared" si="26"/>
        <v>1575</v>
      </c>
      <c r="C1577" s="133">
        <v>45468</v>
      </c>
      <c r="D1577" s="225" t="s">
        <v>145</v>
      </c>
      <c r="E1577" s="218" t="str">
        <f>VLOOKUP(D1577,Z$4:AB1579,2,FALSE)</f>
        <v>کامیون کمپرسی</v>
      </c>
      <c r="F1577" s="218" t="str">
        <f>VLOOKUP(D1577,Z$4:AB1579,3,FALSE)</f>
        <v>انصاری</v>
      </c>
      <c r="G1577" s="4">
        <v>183</v>
      </c>
      <c r="H1577" s="4"/>
      <c r="I1577" s="137"/>
      <c r="J1577" s="137"/>
      <c r="K1577" s="241"/>
    </row>
    <row r="1578" spans="2:11" x14ac:dyDescent="0.25">
      <c r="B1578" s="131">
        <f t="shared" si="26"/>
        <v>1576</v>
      </c>
      <c r="C1578" s="133">
        <v>45468</v>
      </c>
      <c r="D1578" s="225" t="s">
        <v>138</v>
      </c>
      <c r="E1578" s="218" t="str">
        <f>VLOOKUP(D1578,Z$4:AB1580,2,FALSE)</f>
        <v>بلدوزر</v>
      </c>
      <c r="F1578" s="218" t="str">
        <f>VLOOKUP(D1578,Z$4:AB1580,3,FALSE)</f>
        <v>انصاری</v>
      </c>
      <c r="G1578" s="4">
        <v>0</v>
      </c>
      <c r="H1578" s="4"/>
      <c r="I1578" s="137"/>
      <c r="J1578" s="137"/>
      <c r="K1578" s="241"/>
    </row>
    <row r="1579" spans="2:11" x14ac:dyDescent="0.25">
      <c r="B1579" s="131">
        <f t="shared" si="26"/>
        <v>1577</v>
      </c>
      <c r="C1579" s="133">
        <v>45468</v>
      </c>
      <c r="D1579" s="224" t="s">
        <v>157</v>
      </c>
      <c r="E1579" s="218" t="str">
        <f>VLOOKUP(D1579,Z$4:AB1581,2,FALSE)</f>
        <v>لودر</v>
      </c>
      <c r="F1579" s="218" t="str">
        <f>VLOOKUP(D1579,Z$4:AB1581,3,FALSE)</f>
        <v>صداقت</v>
      </c>
      <c r="G1579" s="4">
        <v>242</v>
      </c>
      <c r="H1579" s="4"/>
      <c r="I1579" s="137"/>
      <c r="J1579" s="137"/>
      <c r="K1579" s="241"/>
    </row>
    <row r="1580" spans="2:11" x14ac:dyDescent="0.25">
      <c r="B1580" s="131">
        <f t="shared" si="26"/>
        <v>1578</v>
      </c>
      <c r="C1580" s="133">
        <v>45468</v>
      </c>
      <c r="D1580" s="224" t="s">
        <v>158</v>
      </c>
      <c r="E1580" s="218" t="str">
        <f>VLOOKUP(D1580,Z$4:AB1583,2,FALSE)</f>
        <v>کامیون کمپرسی</v>
      </c>
      <c r="F1580" s="218" t="str">
        <f>VLOOKUP(D1580,Z$4:AB1583,3,FALSE)</f>
        <v>صداقت</v>
      </c>
      <c r="G1580" s="4">
        <v>60</v>
      </c>
      <c r="H1580" s="4"/>
      <c r="I1580" s="137"/>
      <c r="J1580" s="137"/>
      <c r="K1580" s="241"/>
    </row>
    <row r="1581" spans="2:11" x14ac:dyDescent="0.25">
      <c r="B1581" s="131">
        <f t="shared" si="26"/>
        <v>1579</v>
      </c>
      <c r="C1581" s="133">
        <v>45468</v>
      </c>
      <c r="D1581" s="224" t="s">
        <v>159</v>
      </c>
      <c r="E1581" s="218" t="str">
        <f>VLOOKUP(D1581,Z$4:AB1584,2,FALSE)</f>
        <v>کامیون کمپرسی</v>
      </c>
      <c r="F1581" s="218" t="str">
        <f>VLOOKUP(D1581,Z$4:AB1584,3,FALSE)</f>
        <v>صداقت</v>
      </c>
      <c r="G1581" s="4">
        <v>0</v>
      </c>
      <c r="H1581" s="4"/>
      <c r="I1581" s="137"/>
      <c r="J1581" s="137"/>
      <c r="K1581" s="241"/>
    </row>
    <row r="1582" spans="2:11" x14ac:dyDescent="0.25">
      <c r="B1582" s="131">
        <f t="shared" si="26"/>
        <v>1580</v>
      </c>
      <c r="C1582" s="133">
        <v>45468</v>
      </c>
      <c r="D1582" s="226" t="s">
        <v>181</v>
      </c>
      <c r="E1582" s="218" t="str">
        <f>VLOOKUP(D1582,Z$4:AB1582,2,FALSE)</f>
        <v>تانکر آب</v>
      </c>
      <c r="F1582" s="218" t="str">
        <f>VLOOKUP(D1582,Z$4:AB1582,3,FALSE)</f>
        <v>گلپایگانی</v>
      </c>
      <c r="G1582" s="4">
        <v>68</v>
      </c>
      <c r="H1582" s="4"/>
      <c r="I1582" s="137"/>
      <c r="J1582" s="137"/>
      <c r="K1582" s="241"/>
    </row>
    <row r="1583" spans="2:11" x14ac:dyDescent="0.25">
      <c r="B1583" s="131">
        <f t="shared" si="26"/>
        <v>1581</v>
      </c>
      <c r="C1583" s="133">
        <v>45468</v>
      </c>
      <c r="D1583" s="226" t="s">
        <v>166</v>
      </c>
      <c r="E1583" s="218" t="str">
        <f>VLOOKUP(D1583,Z$4:AB1585,2,FALSE)</f>
        <v>گریدر 14G</v>
      </c>
      <c r="F1583" s="218" t="str">
        <f>VLOOKUP(D1583,Z$4:AB1585,3,FALSE)</f>
        <v>محمد پور</v>
      </c>
      <c r="G1583" s="4">
        <v>232</v>
      </c>
      <c r="H1583" s="4"/>
      <c r="I1583" s="137"/>
      <c r="J1583" s="137"/>
      <c r="K1583" s="241"/>
    </row>
    <row r="1584" spans="2:11" x14ac:dyDescent="0.25">
      <c r="B1584" s="131">
        <f t="shared" si="26"/>
        <v>1582</v>
      </c>
      <c r="C1584" s="133">
        <v>45468</v>
      </c>
      <c r="D1584" s="226" t="s">
        <v>170</v>
      </c>
      <c r="E1584" s="218" t="str">
        <f>VLOOKUP(D1584,Z$4:AB1586,2,FALSE)</f>
        <v>غلطک کششی</v>
      </c>
      <c r="F1584" s="218" t="str">
        <f>VLOOKUP(D1584,Z$4:AB1586,3,FALSE)</f>
        <v>محمد پور</v>
      </c>
      <c r="G1584" s="4">
        <v>94</v>
      </c>
      <c r="H1584" s="4"/>
      <c r="I1584" s="137"/>
      <c r="J1584" s="137"/>
      <c r="K1584" s="241"/>
    </row>
    <row r="1585" spans="2:11" x14ac:dyDescent="0.25">
      <c r="B1585" s="131">
        <f t="shared" si="26"/>
        <v>1583</v>
      </c>
      <c r="C1585" s="133">
        <v>45468</v>
      </c>
      <c r="D1585" s="226" t="s">
        <v>173</v>
      </c>
      <c r="E1585" s="218" t="str">
        <f>VLOOKUP(D1585,Z$4:AB1587,2,FALSE)</f>
        <v>غلطک کششی</v>
      </c>
      <c r="F1585" s="218" t="str">
        <f>VLOOKUP(D1585,Z$4:AB1587,3,FALSE)</f>
        <v>محمد پور</v>
      </c>
      <c r="G1585" s="4">
        <v>73</v>
      </c>
      <c r="H1585" s="4"/>
      <c r="I1585" s="137"/>
      <c r="J1585" s="137"/>
      <c r="K1585" s="241"/>
    </row>
    <row r="1586" spans="2:11" x14ac:dyDescent="0.25">
      <c r="B1586" s="131">
        <f t="shared" si="26"/>
        <v>1584</v>
      </c>
      <c r="C1586" s="133">
        <v>45468</v>
      </c>
      <c r="D1586" s="226" t="s">
        <v>174</v>
      </c>
      <c r="E1586" s="218" t="str">
        <f>VLOOKUP(D1586,Z$4:AB1588,2,FALSE)</f>
        <v>لودر</v>
      </c>
      <c r="F1586" s="218" t="str">
        <f>VLOOKUP(D1586,Z$4:AB1588,3,FALSE)</f>
        <v>محمد پور</v>
      </c>
      <c r="G1586" s="4">
        <v>204</v>
      </c>
      <c r="H1586" s="4"/>
      <c r="I1586" s="137"/>
      <c r="J1586" s="137"/>
      <c r="K1586" s="241"/>
    </row>
    <row r="1587" spans="2:11" x14ac:dyDescent="0.25">
      <c r="B1587" s="131">
        <f t="shared" si="26"/>
        <v>1585</v>
      </c>
      <c r="C1587" s="133">
        <v>45468</v>
      </c>
      <c r="D1587" s="226" t="s">
        <v>175</v>
      </c>
      <c r="E1587" s="218" t="str">
        <f>VLOOKUP(D1587,Z$4:AB1589,2,FALSE)</f>
        <v>تانکر آب</v>
      </c>
      <c r="F1587" s="218" t="str">
        <f>VLOOKUP(D1587,Z$4:AB1589,3,FALSE)</f>
        <v>محمد پور</v>
      </c>
      <c r="G1587" s="4">
        <v>158</v>
      </c>
      <c r="H1587" s="4"/>
      <c r="I1587" s="137"/>
      <c r="J1587" s="137"/>
      <c r="K1587" s="241"/>
    </row>
    <row r="1588" spans="2:11" x14ac:dyDescent="0.25">
      <c r="B1588" s="131">
        <f t="shared" si="26"/>
        <v>1586</v>
      </c>
      <c r="C1588" s="133">
        <v>45468</v>
      </c>
      <c r="D1588" s="226" t="s">
        <v>176</v>
      </c>
      <c r="E1588" s="218" t="str">
        <f>VLOOKUP(D1588,Z$4:AB1590,2,FALSE)</f>
        <v>غلطک پاچه بزی</v>
      </c>
      <c r="F1588" s="218" t="str">
        <f>VLOOKUP(D1588,Z$4:AB1590,3,FALSE)</f>
        <v>محمد پور</v>
      </c>
      <c r="G1588" s="4">
        <v>144</v>
      </c>
      <c r="H1588" s="4"/>
      <c r="I1588" s="137"/>
      <c r="J1588" s="137"/>
      <c r="K1588" s="241"/>
    </row>
    <row r="1589" spans="2:11" x14ac:dyDescent="0.25">
      <c r="B1589" s="131">
        <f t="shared" si="26"/>
        <v>1587</v>
      </c>
      <c r="C1589" s="133">
        <v>45468</v>
      </c>
      <c r="D1589" s="226" t="s">
        <v>178</v>
      </c>
      <c r="E1589" s="218" t="str">
        <f>VLOOKUP(D1589,Z$4:AB1591,2,FALSE)</f>
        <v>بلدوزر</v>
      </c>
      <c r="F1589" s="218" t="str">
        <f>VLOOKUP(D1589,Z$4:AB1591,3,FALSE)</f>
        <v>محمد پور</v>
      </c>
      <c r="G1589" s="4">
        <v>152</v>
      </c>
      <c r="H1589" s="4"/>
      <c r="I1589" s="137"/>
      <c r="J1589" s="137"/>
      <c r="K1589" s="241"/>
    </row>
    <row r="1590" spans="2:11" x14ac:dyDescent="0.25">
      <c r="B1590" s="131">
        <f t="shared" si="26"/>
        <v>1588</v>
      </c>
      <c r="C1590" s="133">
        <v>45468</v>
      </c>
      <c r="D1590" s="226" t="s">
        <v>179</v>
      </c>
      <c r="E1590" s="218" t="str">
        <f>VLOOKUP(D1590,Z$4:AB1592,2,FALSE)</f>
        <v>کمپرسی جفت</v>
      </c>
      <c r="F1590" s="218" t="str">
        <f>VLOOKUP(D1590,Z$4:AB1592,3,FALSE)</f>
        <v>محمد پور</v>
      </c>
      <c r="G1590" s="4">
        <v>176</v>
      </c>
      <c r="H1590" s="4"/>
      <c r="I1590" s="137"/>
      <c r="J1590" s="137"/>
      <c r="K1590" s="241"/>
    </row>
    <row r="1591" spans="2:11" x14ac:dyDescent="0.25">
      <c r="B1591" s="131">
        <f t="shared" si="26"/>
        <v>1589</v>
      </c>
      <c r="C1591" s="133">
        <v>45468</v>
      </c>
      <c r="D1591" s="226" t="s">
        <v>253</v>
      </c>
      <c r="E1591" s="218" t="str">
        <f>VLOOKUP(D1591,Z$4:AB1592,2,FALSE)</f>
        <v>کمپرسی تک</v>
      </c>
      <c r="F1591" s="218" t="str">
        <f>VLOOKUP(D1591,Z$4:AB1592,3,FALSE)</f>
        <v>محمد پور</v>
      </c>
      <c r="G1591" s="4">
        <v>144</v>
      </c>
      <c r="H1591" s="4"/>
      <c r="I1591" s="137"/>
      <c r="J1591" s="137"/>
      <c r="K1591" s="241"/>
    </row>
    <row r="1592" spans="2:11" x14ac:dyDescent="0.25">
      <c r="B1592" s="131">
        <f t="shared" si="26"/>
        <v>1590</v>
      </c>
      <c r="C1592" s="133">
        <v>45468</v>
      </c>
      <c r="D1592" s="226" t="s">
        <v>244</v>
      </c>
      <c r="E1592" s="218" t="str">
        <f>VLOOKUP(D1592,Z$4:AB1592,2,FALSE)</f>
        <v>تانکر آب</v>
      </c>
      <c r="F1592" s="218" t="str">
        <f>VLOOKUP(D1592,Z$4:AB1592,3,FALSE)</f>
        <v>محمد پور</v>
      </c>
      <c r="G1592" s="4">
        <v>150</v>
      </c>
      <c r="H1592" s="4"/>
      <c r="I1592" s="137"/>
      <c r="J1592" s="137"/>
      <c r="K1592" s="241"/>
    </row>
    <row r="1593" spans="2:11" x14ac:dyDescent="0.25">
      <c r="B1593" s="131">
        <f t="shared" si="26"/>
        <v>1591</v>
      </c>
      <c r="C1593" s="133">
        <v>45469</v>
      </c>
      <c r="D1593" s="224" t="s">
        <v>90</v>
      </c>
      <c r="E1593" s="218" t="str">
        <f>VLOOKUP(D1593,Z$4:AB1593,2,FALSE)</f>
        <v>گریدر  ۱۶g</v>
      </c>
      <c r="F1593" s="218" t="str">
        <f>VLOOKUP(D1593,Z$4:AB1593,3,FALSE)</f>
        <v>شرکتی-یگانه</v>
      </c>
      <c r="G1593" s="4">
        <v>215</v>
      </c>
      <c r="H1593" s="4"/>
      <c r="I1593" s="137"/>
      <c r="J1593" s="137"/>
      <c r="K1593" s="241"/>
    </row>
    <row r="1594" spans="2:11" x14ac:dyDescent="0.25">
      <c r="B1594" s="131">
        <f t="shared" si="26"/>
        <v>1592</v>
      </c>
      <c r="C1594" s="133">
        <v>45469</v>
      </c>
      <c r="D1594" s="224" t="s">
        <v>93</v>
      </c>
      <c r="E1594" s="218" t="str">
        <f>VLOOKUP(D1594,Z$4:AB1594,2,FALSE)</f>
        <v>کامیون کمپرسی</v>
      </c>
      <c r="F1594" s="218" t="str">
        <f>VLOOKUP(D1594,Z$4:AB1594,3,FALSE)</f>
        <v>شرکتی-یحیی زاده</v>
      </c>
      <c r="G1594" s="4">
        <v>0</v>
      </c>
      <c r="H1594" s="4"/>
      <c r="I1594" s="137"/>
      <c r="J1594" s="137"/>
      <c r="K1594" s="241"/>
    </row>
    <row r="1595" spans="2:11" x14ac:dyDescent="0.25">
      <c r="B1595" s="131">
        <f t="shared" si="26"/>
        <v>1593</v>
      </c>
      <c r="C1595" s="133">
        <v>45469</v>
      </c>
      <c r="D1595" s="224" t="s">
        <v>96</v>
      </c>
      <c r="E1595" s="218" t="str">
        <f>VLOOKUP(D1595,Z$4:AB1595,2,FALSE)</f>
        <v>کامیون کمپرسی</v>
      </c>
      <c r="F1595" s="218" t="str">
        <f>VLOOKUP(D1595,Z$4:AB1595,3,FALSE)</f>
        <v>شرکتی-نوروز غلامی</v>
      </c>
      <c r="G1595" s="4">
        <v>0</v>
      </c>
      <c r="H1595" s="4"/>
      <c r="I1595" s="137"/>
      <c r="J1595" s="137"/>
      <c r="K1595" s="241"/>
    </row>
    <row r="1596" spans="2:11" x14ac:dyDescent="0.25">
      <c r="B1596" s="131">
        <f t="shared" si="26"/>
        <v>1594</v>
      </c>
      <c r="C1596" s="133">
        <v>45469</v>
      </c>
      <c r="D1596" s="224" t="s">
        <v>119</v>
      </c>
      <c r="E1596" s="218" t="str">
        <f>VLOOKUP(D1596,Z$4:AB1596,2,FALSE)</f>
        <v>کامیون کمپرسی</v>
      </c>
      <c r="F1596" s="218" t="str">
        <f>VLOOKUP(D1596,Z$4:AB1596,3,FALSE)</f>
        <v>شرکتی-علیرضا اقلیمی</v>
      </c>
      <c r="G1596" s="4">
        <v>0</v>
      </c>
      <c r="H1596" s="4"/>
      <c r="I1596" s="137"/>
      <c r="J1596" s="137"/>
      <c r="K1596" s="241"/>
    </row>
    <row r="1597" spans="2:11" x14ac:dyDescent="0.25">
      <c r="B1597" s="131">
        <f t="shared" si="26"/>
        <v>1595</v>
      </c>
      <c r="C1597" s="133">
        <v>45469</v>
      </c>
      <c r="D1597" s="224" t="s">
        <v>132</v>
      </c>
      <c r="E1597" s="218" t="str">
        <f>VLOOKUP(D1597,Z$4:AB1597,2,FALSE)</f>
        <v>تانکر ابپاش بنز</v>
      </c>
      <c r="F1597" s="218" t="str">
        <f>VLOOKUP(D1597,Z$4:AB1597,3,FALSE)</f>
        <v>شرکتی-بارانی</v>
      </c>
      <c r="G1597" s="4">
        <v>96</v>
      </c>
      <c r="H1597" s="4"/>
      <c r="I1597" s="137"/>
      <c r="J1597" s="137"/>
      <c r="K1597" s="241"/>
    </row>
    <row r="1598" spans="2:11" x14ac:dyDescent="0.25">
      <c r="B1598" s="131">
        <f t="shared" si="26"/>
        <v>1596</v>
      </c>
      <c r="C1598" s="133">
        <v>45469</v>
      </c>
      <c r="D1598" s="224" t="s">
        <v>98</v>
      </c>
      <c r="E1598" s="218" t="str">
        <f>VLOOKUP(D1598,Z$4:AB1598,2,FALSE)</f>
        <v>تانکر ابپاش بنز</v>
      </c>
      <c r="F1598" s="218" t="str">
        <f>VLOOKUP(D1598,Z$4:AB1598,3,FALSE)</f>
        <v>شرکتی-میامی</v>
      </c>
      <c r="G1598" s="4">
        <v>0</v>
      </c>
      <c r="H1598" s="4"/>
      <c r="I1598" s="137"/>
      <c r="J1598" s="137"/>
      <c r="K1598" s="241"/>
    </row>
    <row r="1599" spans="2:11" x14ac:dyDescent="0.25">
      <c r="B1599" s="131">
        <f t="shared" si="26"/>
        <v>1597</v>
      </c>
      <c r="C1599" s="133">
        <v>45469</v>
      </c>
      <c r="D1599" s="224" t="s">
        <v>116</v>
      </c>
      <c r="E1599" s="218" t="str">
        <f>VLOOKUP(D1599,Z$4:AB1599,2,FALSE)</f>
        <v>تانکر سوخت بنز</v>
      </c>
      <c r="F1599" s="218" t="str">
        <f>VLOOKUP(D1599,Z$4:AB1599,3,FALSE)</f>
        <v>شرکتی-برات زاده- از تاریخ 1 تیرماه</v>
      </c>
      <c r="G1599" s="4">
        <v>0</v>
      </c>
      <c r="H1599" s="4"/>
      <c r="I1599" s="137"/>
      <c r="J1599" s="137"/>
      <c r="K1599" s="241"/>
    </row>
    <row r="1600" spans="2:11" x14ac:dyDescent="0.25">
      <c r="B1600" s="131">
        <f t="shared" si="26"/>
        <v>1598</v>
      </c>
      <c r="C1600" s="133">
        <v>45469</v>
      </c>
      <c r="D1600" s="224" t="s">
        <v>121</v>
      </c>
      <c r="E1600" s="218" t="str">
        <f>VLOOKUP(D1600,Z$4:AB1600,2,FALSE)</f>
        <v>غلطک</v>
      </c>
      <c r="F1600" s="218" t="str">
        <f>VLOOKUP(D1600,Z$4:AB1600,3,FALSE)</f>
        <v>شرکتی-جمالی</v>
      </c>
      <c r="G1600" s="4">
        <v>83</v>
      </c>
      <c r="H1600" s="4"/>
      <c r="I1600" s="137"/>
      <c r="J1600" s="137"/>
      <c r="K1600" s="241"/>
    </row>
    <row r="1601" spans="2:11" x14ac:dyDescent="0.25">
      <c r="B1601" s="131">
        <f t="shared" si="26"/>
        <v>1599</v>
      </c>
      <c r="C1601" s="133">
        <v>45469</v>
      </c>
      <c r="D1601" s="224" t="s">
        <v>109</v>
      </c>
      <c r="E1601" s="218" t="str">
        <f>VLOOKUP(D1601,Z$4:AB1601,2,FALSE)</f>
        <v>غلطک</v>
      </c>
      <c r="F1601" s="218" t="str">
        <f>VLOOKUP(D1601,Z$4:AB1601,3,FALSE)</f>
        <v>شرکتی-دیانتی</v>
      </c>
      <c r="G1601" s="4">
        <v>145</v>
      </c>
      <c r="H1601" s="4"/>
      <c r="I1601" s="137"/>
      <c r="J1601" s="137"/>
      <c r="K1601" s="241"/>
    </row>
    <row r="1602" spans="2:11" x14ac:dyDescent="0.25">
      <c r="B1602" s="131">
        <f t="shared" si="26"/>
        <v>1600</v>
      </c>
      <c r="C1602" s="133">
        <v>45469</v>
      </c>
      <c r="D1602" s="224" t="s">
        <v>112</v>
      </c>
      <c r="E1602" s="218" t="str">
        <f>VLOOKUP(D1602,Z$4:AB1602,2,FALSE)</f>
        <v>غلطک</v>
      </c>
      <c r="F1602" s="218" t="str">
        <f>VLOOKUP(D1602,Z$4:AB1602,3,FALSE)</f>
        <v>شرکتی-شیری</v>
      </c>
      <c r="G1602" s="4">
        <v>140</v>
      </c>
      <c r="H1602" s="4"/>
      <c r="I1602" s="137"/>
      <c r="J1602" s="137"/>
      <c r="K1602" s="241"/>
    </row>
    <row r="1603" spans="2:11" x14ac:dyDescent="0.25">
      <c r="B1603" s="131">
        <f t="shared" si="26"/>
        <v>1601</v>
      </c>
      <c r="C1603" s="133">
        <v>45469</v>
      </c>
      <c r="D1603" s="224" t="s">
        <v>122</v>
      </c>
      <c r="E1603" s="218" t="str">
        <f>VLOOKUP(D1603,Z$4:AB1603,2,FALSE)</f>
        <v>میکسراتکو</v>
      </c>
      <c r="F1603" s="218" t="str">
        <f>VLOOKUP(D1603,Z$4:AB1603,3,FALSE)</f>
        <v>شرکتی-شاکری</v>
      </c>
      <c r="G1603" s="4">
        <v>0</v>
      </c>
      <c r="H1603" s="4"/>
      <c r="I1603" s="137"/>
      <c r="J1603" s="137"/>
      <c r="K1603" s="241"/>
    </row>
    <row r="1604" spans="2:11" x14ac:dyDescent="0.25">
      <c r="B1604" s="131">
        <f t="shared" si="26"/>
        <v>1602</v>
      </c>
      <c r="C1604" s="133">
        <v>45469</v>
      </c>
      <c r="D1604" s="224" t="s">
        <v>124</v>
      </c>
      <c r="E1604" s="218" t="str">
        <f>VLOOKUP(D1604,Z$4:AB1604,2,FALSE)</f>
        <v>میکسر امیکو</v>
      </c>
      <c r="F1604" s="218" t="str">
        <f>VLOOKUP(D1604,Z$4:AB1604,3,FALSE)</f>
        <v>شرکتی-زراعتی</v>
      </c>
      <c r="G1604" s="4">
        <v>0</v>
      </c>
      <c r="H1604" s="4"/>
      <c r="I1604" s="137"/>
      <c r="J1604" s="137"/>
      <c r="K1604" s="241"/>
    </row>
    <row r="1605" spans="2:11" x14ac:dyDescent="0.25">
      <c r="B1605" s="131">
        <f t="shared" si="26"/>
        <v>1603</v>
      </c>
      <c r="C1605" s="133">
        <v>45469</v>
      </c>
      <c r="D1605" s="224" t="s">
        <v>129</v>
      </c>
      <c r="E1605" s="218" t="str">
        <f>VLOOKUP(D1605,Z$4:AB1605,2,FALSE)</f>
        <v>بلدوزر</v>
      </c>
      <c r="F1605" s="218" t="str">
        <f>VLOOKUP(D1605,Z$4:AB1605,3,FALSE)</f>
        <v>شرکتی-رجب زاده</v>
      </c>
      <c r="G1605" s="4">
        <v>0</v>
      </c>
      <c r="H1605" s="4"/>
      <c r="I1605" s="137"/>
      <c r="J1605" s="137"/>
      <c r="K1605" s="241"/>
    </row>
    <row r="1606" spans="2:11" x14ac:dyDescent="0.25">
      <c r="B1606" s="131">
        <f t="shared" si="26"/>
        <v>1604</v>
      </c>
      <c r="C1606" s="133">
        <v>45469</v>
      </c>
      <c r="D1606" s="224" t="s">
        <v>160</v>
      </c>
      <c r="E1606" s="218" t="str">
        <f>VLOOKUP(D1606,Z$4:AB1606,2,FALSE)</f>
        <v>بیل مکانیکی</v>
      </c>
      <c r="F1606" s="218" t="str">
        <f>VLOOKUP(D1606,Z$4:AB1606,3,FALSE)</f>
        <v>تکبری</v>
      </c>
      <c r="G1606" s="4">
        <v>173</v>
      </c>
      <c r="H1606" s="4"/>
      <c r="I1606" s="137"/>
      <c r="J1606" s="137"/>
      <c r="K1606" s="241"/>
    </row>
    <row r="1607" spans="2:11" x14ac:dyDescent="0.25">
      <c r="B1607" s="131">
        <f t="shared" ref="B1607:B1670" si="27">ROW()-2</f>
        <v>1605</v>
      </c>
      <c r="C1607" s="133">
        <v>45469</v>
      </c>
      <c r="D1607" s="225" t="s">
        <v>146</v>
      </c>
      <c r="E1607" s="218" t="str">
        <f>VLOOKUP(D1607,Z$4:AB1607,2,FALSE)</f>
        <v>بلدوزر D85</v>
      </c>
      <c r="F1607" s="218" t="str">
        <f>VLOOKUP(D1607,Z$4:AB1607,3,FALSE)</f>
        <v>اکبری</v>
      </c>
      <c r="G1607" s="4">
        <v>226</v>
      </c>
      <c r="H1607" s="4"/>
      <c r="I1607" s="137"/>
      <c r="J1607" s="137"/>
      <c r="K1607" s="241"/>
    </row>
    <row r="1608" spans="2:11" x14ac:dyDescent="0.25">
      <c r="B1608" s="131">
        <f t="shared" si="27"/>
        <v>1606</v>
      </c>
      <c r="C1608" s="133">
        <v>45469</v>
      </c>
      <c r="D1608" s="225" t="s">
        <v>148</v>
      </c>
      <c r="E1608" s="218" t="str">
        <f>VLOOKUP(D1608,Z$4:AB1608,2,FALSE)</f>
        <v>بلدوزر D85</v>
      </c>
      <c r="F1608" s="218" t="str">
        <f>VLOOKUP(D1608,Z$4:AB1608,3,FALSE)</f>
        <v>اکبری</v>
      </c>
      <c r="G1608" s="4">
        <v>0</v>
      </c>
      <c r="H1608" s="4"/>
      <c r="I1608" s="137"/>
      <c r="J1608" s="137"/>
      <c r="K1608" s="241"/>
    </row>
    <row r="1609" spans="2:11" x14ac:dyDescent="0.25">
      <c r="B1609" s="131">
        <f t="shared" si="27"/>
        <v>1607</v>
      </c>
      <c r="C1609" s="133">
        <v>45469</v>
      </c>
      <c r="D1609" s="226" t="s">
        <v>149</v>
      </c>
      <c r="E1609" s="218" t="str">
        <f>VLOOKUP(D1609,Z$4:AB1609,2,FALSE)</f>
        <v>بلدوزر کاترپیلار D8</v>
      </c>
      <c r="F1609" s="218" t="str">
        <f>VLOOKUP(D1609,Z$4:AB1609,3,FALSE)</f>
        <v>حسن پور</v>
      </c>
      <c r="G1609" s="4">
        <v>0</v>
      </c>
      <c r="H1609" s="4"/>
      <c r="I1609" s="137"/>
      <c r="J1609" s="137"/>
      <c r="K1609" s="241"/>
    </row>
    <row r="1610" spans="2:11" x14ac:dyDescent="0.25">
      <c r="B1610" s="131">
        <f t="shared" si="27"/>
        <v>1608</v>
      </c>
      <c r="C1610" s="133">
        <v>45469</v>
      </c>
      <c r="D1610" s="224" t="s">
        <v>164</v>
      </c>
      <c r="E1610" s="218" t="str">
        <f>VLOOKUP(D1610,Z$4:AB1610,2,FALSE)</f>
        <v>بیل مکانیکی</v>
      </c>
      <c r="F1610" s="218" t="str">
        <f>VLOOKUP(D1610,Z$4:AB1610,3,FALSE)</f>
        <v>رضاپور</v>
      </c>
      <c r="G1610" s="4">
        <v>0</v>
      </c>
      <c r="H1610" s="4"/>
      <c r="I1610" s="137"/>
      <c r="J1610" s="137"/>
      <c r="K1610" s="241"/>
    </row>
    <row r="1611" spans="2:11" x14ac:dyDescent="0.25">
      <c r="B1611" s="131">
        <f t="shared" si="27"/>
        <v>1609</v>
      </c>
      <c r="C1611" s="133">
        <v>45469</v>
      </c>
      <c r="D1611" s="224" t="s">
        <v>162</v>
      </c>
      <c r="E1611" s="218" t="str">
        <f>VLOOKUP(D1611,Z$4:AB1611,2,FALSE)</f>
        <v>تانکر آب</v>
      </c>
      <c r="F1611" s="218" t="str">
        <f>VLOOKUP(D1611,Z$4:AB1611,3,FALSE)</f>
        <v>رضاپور</v>
      </c>
      <c r="G1611" s="4">
        <v>0</v>
      </c>
      <c r="H1611" s="4"/>
      <c r="I1611" s="137"/>
      <c r="J1611" s="137"/>
      <c r="K1611" s="241"/>
    </row>
    <row r="1612" spans="2:11" x14ac:dyDescent="0.25">
      <c r="B1612" s="131">
        <f t="shared" si="27"/>
        <v>1610</v>
      </c>
      <c r="C1612" s="133">
        <v>45469</v>
      </c>
      <c r="D1612" s="224" t="s">
        <v>151</v>
      </c>
      <c r="E1612" s="218" t="str">
        <f>VLOOKUP(D1612,Z$4:AB1612,2,FALSE)</f>
        <v>لودر ZL50</v>
      </c>
      <c r="F1612" s="218" t="str">
        <f>VLOOKUP(D1612,Z$4:AB1612,3,FALSE)</f>
        <v>میرزایی</v>
      </c>
      <c r="G1612" s="4">
        <v>133</v>
      </c>
      <c r="H1612" s="4"/>
      <c r="I1612" s="137"/>
      <c r="J1612" s="137"/>
      <c r="K1612" s="241"/>
    </row>
    <row r="1613" spans="2:11" x14ac:dyDescent="0.25">
      <c r="B1613" s="131">
        <f t="shared" si="27"/>
        <v>1611</v>
      </c>
      <c r="C1613" s="133">
        <v>45469</v>
      </c>
      <c r="D1613" s="225" t="s">
        <v>152</v>
      </c>
      <c r="E1613" s="218" t="str">
        <f>VLOOKUP(D1613,Z$4:AB1613,2,FALSE)</f>
        <v>کامیون کمپرسی</v>
      </c>
      <c r="F1613" s="218" t="str">
        <f>VLOOKUP(D1613,Z$4:AB1613,3,FALSE)</f>
        <v>میرزایی</v>
      </c>
      <c r="G1613" s="4">
        <v>0</v>
      </c>
      <c r="H1613" s="4"/>
      <c r="I1613" s="137"/>
      <c r="J1613" s="137"/>
      <c r="K1613" s="241"/>
    </row>
    <row r="1614" spans="2:11" x14ac:dyDescent="0.25">
      <c r="B1614" s="131">
        <f t="shared" si="27"/>
        <v>1612</v>
      </c>
      <c r="C1614" s="133">
        <v>45469</v>
      </c>
      <c r="D1614" s="225" t="s">
        <v>154</v>
      </c>
      <c r="E1614" s="218" t="str">
        <f>VLOOKUP(D1614,Z$4:AB1614,2,FALSE)</f>
        <v>کامیون کمپرسی</v>
      </c>
      <c r="F1614" s="218" t="str">
        <f>VLOOKUP(D1614,Z$4:AB1614,3,FALSE)</f>
        <v>میرزایی</v>
      </c>
      <c r="G1614" s="4">
        <v>158</v>
      </c>
      <c r="H1614" s="4"/>
      <c r="I1614" s="137"/>
      <c r="J1614" s="137"/>
      <c r="K1614" s="241"/>
    </row>
    <row r="1615" spans="2:11" x14ac:dyDescent="0.25">
      <c r="B1615" s="131">
        <f t="shared" si="27"/>
        <v>1613</v>
      </c>
      <c r="C1615" s="133">
        <v>45469</v>
      </c>
      <c r="D1615" s="225" t="s">
        <v>155</v>
      </c>
      <c r="E1615" s="218" t="str">
        <f>VLOOKUP(D1615,Z$4:AB1615,2,FALSE)</f>
        <v>کامیون کمپرسی</v>
      </c>
      <c r="F1615" s="218" t="str">
        <f>VLOOKUP(D1615,Z$4:AB1615,3,FALSE)</f>
        <v>میرزایی</v>
      </c>
      <c r="G1615" s="4">
        <v>201</v>
      </c>
      <c r="H1615" s="4"/>
      <c r="I1615" s="137"/>
      <c r="J1615" s="137"/>
      <c r="K1615" s="241"/>
    </row>
    <row r="1616" spans="2:11" x14ac:dyDescent="0.25">
      <c r="B1616" s="131">
        <f t="shared" si="27"/>
        <v>1614</v>
      </c>
      <c r="C1616" s="133">
        <v>45469</v>
      </c>
      <c r="D1616" s="225" t="s">
        <v>139</v>
      </c>
      <c r="E1616" s="218" t="str">
        <f>VLOOKUP(D1616,Z$4:AB1616,2,FALSE)</f>
        <v>بیل مکانیکی</v>
      </c>
      <c r="F1616" s="218" t="str">
        <f>VLOOKUP(D1616,Z$4:AB1616,3,FALSE)</f>
        <v>انصاری</v>
      </c>
      <c r="G1616" s="4">
        <v>200</v>
      </c>
      <c r="H1616" s="4"/>
      <c r="I1616" s="137"/>
      <c r="J1616" s="137"/>
      <c r="K1616" s="241"/>
    </row>
    <row r="1617" spans="2:11" x14ac:dyDescent="0.25">
      <c r="B1617" s="131">
        <f t="shared" si="27"/>
        <v>1615</v>
      </c>
      <c r="C1617" s="133">
        <v>45469</v>
      </c>
      <c r="D1617" s="225" t="s">
        <v>141</v>
      </c>
      <c r="E1617" s="218" t="str">
        <f>VLOOKUP(D1617,Z$4:AB1617,2,FALSE)</f>
        <v>بیل مکانیکی</v>
      </c>
      <c r="F1617" s="218" t="str">
        <f>VLOOKUP(D1617,Z$4:AB1617,3,FALSE)</f>
        <v>انصاری</v>
      </c>
      <c r="G1617" s="4">
        <v>0</v>
      </c>
      <c r="H1617" s="4"/>
      <c r="I1617" s="137"/>
      <c r="J1617" s="137"/>
      <c r="K1617" s="241"/>
    </row>
    <row r="1618" spans="2:11" x14ac:dyDescent="0.25">
      <c r="B1618" s="131">
        <f t="shared" si="27"/>
        <v>1616</v>
      </c>
      <c r="C1618" s="133">
        <v>45469</v>
      </c>
      <c r="D1618" s="225" t="s">
        <v>143</v>
      </c>
      <c r="E1618" s="218" t="str">
        <f>VLOOKUP(D1618,Z$4:AB1618,2,FALSE)</f>
        <v>کامیون کمپرسی</v>
      </c>
      <c r="F1618" s="218" t="str">
        <f>VLOOKUP(D1618,Z$4:AB1618,3,FALSE)</f>
        <v>انصاری</v>
      </c>
      <c r="G1618" s="4">
        <v>0</v>
      </c>
      <c r="H1618" s="4"/>
      <c r="I1618" s="137"/>
      <c r="J1618" s="137"/>
      <c r="K1618" s="241"/>
    </row>
    <row r="1619" spans="2:11" x14ac:dyDescent="0.25">
      <c r="B1619" s="131">
        <f t="shared" si="27"/>
        <v>1617</v>
      </c>
      <c r="C1619" s="133">
        <v>45469</v>
      </c>
      <c r="D1619" s="225" t="s">
        <v>144</v>
      </c>
      <c r="E1619" s="218" t="str">
        <f>VLOOKUP(D1619,Z$4:AB1619,2,FALSE)</f>
        <v>کامیون کمپرسی</v>
      </c>
      <c r="F1619" s="218" t="str">
        <f>VLOOKUP(D1619,Z$4:AB1619,3,FALSE)</f>
        <v>انصاری</v>
      </c>
      <c r="G1619" s="4">
        <v>0</v>
      </c>
      <c r="H1619" s="4"/>
      <c r="I1619" s="137"/>
      <c r="J1619" s="137"/>
      <c r="K1619" s="241"/>
    </row>
    <row r="1620" spans="2:11" x14ac:dyDescent="0.25">
      <c r="B1620" s="131">
        <f t="shared" si="27"/>
        <v>1618</v>
      </c>
      <c r="C1620" s="133">
        <v>45469</v>
      </c>
      <c r="D1620" s="225" t="s">
        <v>145</v>
      </c>
      <c r="E1620" s="218" t="str">
        <f>VLOOKUP(D1620,Z$4:AB1620,2,FALSE)</f>
        <v>کامیون کمپرسی</v>
      </c>
      <c r="F1620" s="218" t="str">
        <f>VLOOKUP(D1620,Z$4:AB1620,3,FALSE)</f>
        <v>انصاری</v>
      </c>
      <c r="G1620" s="4">
        <v>0</v>
      </c>
      <c r="H1620" s="4"/>
      <c r="I1620" s="137"/>
      <c r="J1620" s="137"/>
      <c r="K1620" s="241"/>
    </row>
    <row r="1621" spans="2:11" x14ac:dyDescent="0.25">
      <c r="B1621" s="131">
        <f t="shared" si="27"/>
        <v>1619</v>
      </c>
      <c r="C1621" s="133">
        <v>45469</v>
      </c>
      <c r="D1621" s="225" t="s">
        <v>138</v>
      </c>
      <c r="E1621" s="218" t="str">
        <f>VLOOKUP(D1621,Z$4:AB1621,2,FALSE)</f>
        <v>بلدوزر</v>
      </c>
      <c r="F1621" s="218" t="str">
        <f>VLOOKUP(D1621,Z$4:AB1621,3,FALSE)</f>
        <v>انصاری</v>
      </c>
      <c r="G1621" s="4">
        <v>0</v>
      </c>
      <c r="H1621" s="4"/>
      <c r="I1621" s="137"/>
      <c r="J1621" s="137"/>
      <c r="K1621" s="241"/>
    </row>
    <row r="1622" spans="2:11" x14ac:dyDescent="0.25">
      <c r="B1622" s="131">
        <f t="shared" si="27"/>
        <v>1620</v>
      </c>
      <c r="C1622" s="133">
        <v>45469</v>
      </c>
      <c r="D1622" s="224" t="s">
        <v>157</v>
      </c>
      <c r="E1622" s="218" t="str">
        <f>VLOOKUP(D1622,Z$4:AB1622,2,FALSE)</f>
        <v>لودر</v>
      </c>
      <c r="F1622" s="218" t="str">
        <f>VLOOKUP(D1622,Z$4:AB1622,3,FALSE)</f>
        <v>صداقت</v>
      </c>
      <c r="G1622" s="4">
        <v>0</v>
      </c>
      <c r="H1622" s="4"/>
      <c r="I1622" s="137"/>
      <c r="J1622" s="137"/>
      <c r="K1622" s="241"/>
    </row>
    <row r="1623" spans="2:11" x14ac:dyDescent="0.25">
      <c r="B1623" s="131">
        <f t="shared" si="27"/>
        <v>1621</v>
      </c>
      <c r="C1623" s="133">
        <v>45469</v>
      </c>
      <c r="D1623" s="224" t="s">
        <v>158</v>
      </c>
      <c r="E1623" s="218" t="str">
        <f>VLOOKUP(D1623,Z$4:AB1623,2,FALSE)</f>
        <v>کامیون کمپرسی</v>
      </c>
      <c r="F1623" s="218" t="str">
        <f>VLOOKUP(D1623,Z$4:AB1623,3,FALSE)</f>
        <v>صداقت</v>
      </c>
      <c r="G1623" s="4">
        <v>0</v>
      </c>
      <c r="H1623" s="4"/>
      <c r="I1623" s="137"/>
      <c r="J1623" s="137"/>
      <c r="K1623" s="241"/>
    </row>
    <row r="1624" spans="2:11" x14ac:dyDescent="0.25">
      <c r="B1624" s="131">
        <f t="shared" si="27"/>
        <v>1622</v>
      </c>
      <c r="C1624" s="133">
        <v>45469</v>
      </c>
      <c r="D1624" s="224" t="s">
        <v>159</v>
      </c>
      <c r="E1624" s="218" t="str">
        <f>VLOOKUP(D1624,Z$4:AB1624,2,FALSE)</f>
        <v>کامیون کمپرسی</v>
      </c>
      <c r="F1624" s="218" t="str">
        <f>VLOOKUP(D1624,Z$4:AB1624,3,FALSE)</f>
        <v>صداقت</v>
      </c>
      <c r="G1624" s="4">
        <v>0</v>
      </c>
      <c r="H1624" s="4"/>
      <c r="I1624" s="137"/>
      <c r="J1624" s="137"/>
      <c r="K1624" s="241"/>
    </row>
    <row r="1625" spans="2:11" x14ac:dyDescent="0.25">
      <c r="B1625" s="131">
        <f t="shared" si="27"/>
        <v>1623</v>
      </c>
      <c r="C1625" s="133">
        <v>45469</v>
      </c>
      <c r="D1625" s="226" t="s">
        <v>181</v>
      </c>
      <c r="E1625" s="218" t="str">
        <f>VLOOKUP(D1625,Z$4:AB1625,2,FALSE)</f>
        <v>تانکر آب</v>
      </c>
      <c r="F1625" s="218" t="str">
        <f>VLOOKUP(D1625,Z$4:AB1625,3,FALSE)</f>
        <v>گلپایگانی</v>
      </c>
      <c r="G1625" s="4">
        <v>0</v>
      </c>
      <c r="H1625" s="4"/>
      <c r="I1625" s="137"/>
      <c r="J1625" s="137"/>
      <c r="K1625" s="241"/>
    </row>
    <row r="1626" spans="2:11" x14ac:dyDescent="0.25">
      <c r="B1626" s="131">
        <f t="shared" si="27"/>
        <v>1624</v>
      </c>
      <c r="C1626" s="133">
        <v>45469</v>
      </c>
      <c r="D1626" s="226" t="s">
        <v>166</v>
      </c>
      <c r="E1626" s="218" t="str">
        <f>VLOOKUP(D1626,Z$4:AB1626,2,FALSE)</f>
        <v>گریدر 14G</v>
      </c>
      <c r="F1626" s="218" t="str">
        <f>VLOOKUP(D1626,Z$4:AB1626,3,FALSE)</f>
        <v>محمد پور</v>
      </c>
      <c r="G1626" s="4">
        <v>0</v>
      </c>
      <c r="H1626" s="4"/>
      <c r="I1626" s="137"/>
      <c r="J1626" s="137"/>
      <c r="K1626" s="241"/>
    </row>
    <row r="1627" spans="2:11" x14ac:dyDescent="0.25">
      <c r="B1627" s="131">
        <f t="shared" si="27"/>
        <v>1625</v>
      </c>
      <c r="C1627" s="133">
        <v>45469</v>
      </c>
      <c r="D1627" s="226" t="s">
        <v>170</v>
      </c>
      <c r="E1627" s="218" t="str">
        <f>VLOOKUP(D1627,Z$4:AB1627,2,FALSE)</f>
        <v>غلطک کششی</v>
      </c>
      <c r="F1627" s="218" t="str">
        <f>VLOOKUP(D1627,Z$4:AB1627,3,FALSE)</f>
        <v>محمد پور</v>
      </c>
      <c r="G1627" s="4">
        <v>0</v>
      </c>
      <c r="H1627" s="4"/>
      <c r="I1627" s="137"/>
      <c r="J1627" s="137"/>
      <c r="K1627" s="241"/>
    </row>
    <row r="1628" spans="2:11" x14ac:dyDescent="0.25">
      <c r="B1628" s="131">
        <f t="shared" si="27"/>
        <v>1626</v>
      </c>
      <c r="C1628" s="133">
        <v>45469</v>
      </c>
      <c r="D1628" s="226" t="s">
        <v>173</v>
      </c>
      <c r="E1628" s="218" t="str">
        <f>VLOOKUP(D1628,Z$4:AB1628,2,FALSE)</f>
        <v>غلطک کششی</v>
      </c>
      <c r="F1628" s="218" t="str">
        <f>VLOOKUP(D1628,Z$4:AB1628,3,FALSE)</f>
        <v>محمد پور</v>
      </c>
      <c r="G1628" s="4">
        <v>0</v>
      </c>
      <c r="H1628" s="4"/>
      <c r="I1628" s="137"/>
      <c r="J1628" s="137"/>
      <c r="K1628" s="241"/>
    </row>
    <row r="1629" spans="2:11" x14ac:dyDescent="0.25">
      <c r="B1629" s="131">
        <f t="shared" si="27"/>
        <v>1627</v>
      </c>
      <c r="C1629" s="133">
        <v>45469</v>
      </c>
      <c r="D1629" s="226" t="s">
        <v>174</v>
      </c>
      <c r="E1629" s="218" t="str">
        <f>VLOOKUP(D1629,Z$4:AB1629,2,FALSE)</f>
        <v>لودر</v>
      </c>
      <c r="F1629" s="218" t="str">
        <f>VLOOKUP(D1629,Z$4:AB1629,3,FALSE)</f>
        <v>محمد پور</v>
      </c>
      <c r="G1629" s="4">
        <v>132</v>
      </c>
      <c r="H1629" s="4"/>
      <c r="I1629" s="137"/>
      <c r="J1629" s="137"/>
      <c r="K1629" s="241"/>
    </row>
    <row r="1630" spans="2:11" x14ac:dyDescent="0.25">
      <c r="B1630" s="131">
        <f t="shared" si="27"/>
        <v>1628</v>
      </c>
      <c r="C1630" s="133">
        <v>45469</v>
      </c>
      <c r="D1630" s="226" t="s">
        <v>175</v>
      </c>
      <c r="E1630" s="218" t="str">
        <f>VLOOKUP(D1630,Z$4:AB1630,2,FALSE)</f>
        <v>تانکر آب</v>
      </c>
      <c r="F1630" s="218" t="str">
        <f>VLOOKUP(D1630,Z$4:AB1630,3,FALSE)</f>
        <v>محمد پور</v>
      </c>
      <c r="G1630" s="4">
        <v>0</v>
      </c>
      <c r="H1630" s="4"/>
      <c r="I1630" s="137"/>
      <c r="J1630" s="137"/>
      <c r="K1630" s="241"/>
    </row>
    <row r="1631" spans="2:11" x14ac:dyDescent="0.25">
      <c r="B1631" s="131">
        <f t="shared" si="27"/>
        <v>1629</v>
      </c>
      <c r="C1631" s="133">
        <v>45469</v>
      </c>
      <c r="D1631" s="226" t="s">
        <v>176</v>
      </c>
      <c r="E1631" s="218" t="str">
        <f>VLOOKUP(D1631,Z$4:AB1631,2,FALSE)</f>
        <v>غلطک پاچه بزی</v>
      </c>
      <c r="F1631" s="218" t="str">
        <f>VLOOKUP(D1631,Z$4:AB1631,3,FALSE)</f>
        <v>محمد پور</v>
      </c>
      <c r="G1631" s="4">
        <v>0</v>
      </c>
      <c r="H1631" s="4"/>
      <c r="I1631" s="137"/>
      <c r="J1631" s="137"/>
      <c r="K1631" s="241"/>
    </row>
    <row r="1632" spans="2:11" x14ac:dyDescent="0.25">
      <c r="B1632" s="131">
        <f t="shared" si="27"/>
        <v>1630</v>
      </c>
      <c r="C1632" s="133">
        <v>45469</v>
      </c>
      <c r="D1632" s="226" t="s">
        <v>178</v>
      </c>
      <c r="E1632" s="218" t="str">
        <f>VLOOKUP(D1632,Z$4:AB1632,2,FALSE)</f>
        <v>بلدوزر</v>
      </c>
      <c r="F1632" s="218" t="str">
        <f>VLOOKUP(D1632,Z$4:AB1632,3,FALSE)</f>
        <v>محمد پور</v>
      </c>
      <c r="G1632" s="4">
        <v>0</v>
      </c>
      <c r="H1632" s="4"/>
      <c r="I1632" s="137"/>
      <c r="J1632" s="137"/>
      <c r="K1632" s="241"/>
    </row>
    <row r="1633" spans="2:11" x14ac:dyDescent="0.25">
      <c r="B1633" s="131">
        <f t="shared" si="27"/>
        <v>1631</v>
      </c>
      <c r="C1633" s="133">
        <v>45469</v>
      </c>
      <c r="D1633" s="226" t="s">
        <v>179</v>
      </c>
      <c r="E1633" s="218" t="str">
        <f>VLOOKUP(D1633,Z$4:AB1633,2,FALSE)</f>
        <v>کمپرسی جفت</v>
      </c>
      <c r="F1633" s="218" t="str">
        <f>VLOOKUP(D1633,Z$4:AB1633,3,FALSE)</f>
        <v>محمد پور</v>
      </c>
      <c r="G1633" s="4">
        <v>0</v>
      </c>
      <c r="H1633" s="4"/>
      <c r="I1633" s="137"/>
      <c r="J1633" s="137"/>
      <c r="K1633" s="241"/>
    </row>
    <row r="1634" spans="2:11" x14ac:dyDescent="0.25">
      <c r="B1634" s="131">
        <f t="shared" si="27"/>
        <v>1632</v>
      </c>
      <c r="C1634" s="133">
        <v>45469</v>
      </c>
      <c r="D1634" s="226" t="s">
        <v>253</v>
      </c>
      <c r="E1634" s="218" t="str">
        <f>VLOOKUP(D1634,Z$4:AB1634,2,FALSE)</f>
        <v>کمپرسی تک</v>
      </c>
      <c r="F1634" s="218" t="str">
        <f>VLOOKUP(D1634,Z$4:AB1634,3,FALSE)</f>
        <v>محمد پور</v>
      </c>
      <c r="G1634" s="4">
        <v>0</v>
      </c>
      <c r="H1634" s="4"/>
      <c r="I1634" s="137"/>
      <c r="J1634" s="137"/>
      <c r="K1634" s="241"/>
    </row>
    <row r="1635" spans="2:11" x14ac:dyDescent="0.25">
      <c r="B1635" s="131">
        <f t="shared" si="27"/>
        <v>1633</v>
      </c>
      <c r="C1635" s="133">
        <v>45469</v>
      </c>
      <c r="D1635" s="226" t="s">
        <v>244</v>
      </c>
      <c r="E1635" s="218" t="str">
        <f>VLOOKUP(D1635,Z$4:AB1635,2,FALSE)</f>
        <v>تانکر آب</v>
      </c>
      <c r="F1635" s="218" t="str">
        <f>VLOOKUP(D1635,Z$4:AB1635,3,FALSE)</f>
        <v>محمد پور</v>
      </c>
      <c r="G1635" s="4">
        <v>0</v>
      </c>
      <c r="H1635" s="4"/>
      <c r="I1635" s="137"/>
      <c r="J1635" s="137"/>
      <c r="K1635" s="241"/>
    </row>
    <row r="1636" spans="2:11" x14ac:dyDescent="0.25">
      <c r="B1636" s="131">
        <f t="shared" si="27"/>
        <v>1634</v>
      </c>
      <c r="C1636" s="133">
        <v>45470</v>
      </c>
      <c r="D1636" s="224" t="s">
        <v>90</v>
      </c>
      <c r="E1636" s="218" t="str">
        <f>VLOOKUP(D1636,Z$4:AB1636,2,FALSE)</f>
        <v>گریدر  ۱۶g</v>
      </c>
      <c r="F1636" s="218" t="str">
        <f>VLOOKUP(D1636,Z$4:AB1636,3,FALSE)</f>
        <v>شرکتی-یگانه</v>
      </c>
      <c r="G1636" s="4">
        <v>0</v>
      </c>
      <c r="H1636" s="4"/>
      <c r="I1636" s="137"/>
      <c r="J1636" s="137"/>
      <c r="K1636" s="241"/>
    </row>
    <row r="1637" spans="2:11" x14ac:dyDescent="0.25">
      <c r="B1637" s="131">
        <f t="shared" si="27"/>
        <v>1635</v>
      </c>
      <c r="C1637" s="133">
        <v>45470</v>
      </c>
      <c r="D1637" s="224" t="s">
        <v>93</v>
      </c>
      <c r="E1637" s="218" t="str">
        <f>VLOOKUP(D1637,Z$4:AB1637,2,FALSE)</f>
        <v>کامیون کمپرسی</v>
      </c>
      <c r="F1637" s="218" t="str">
        <f>VLOOKUP(D1637,Z$4:AB1637,3,FALSE)</f>
        <v>شرکتی-یحیی زاده</v>
      </c>
      <c r="G1637" s="4">
        <v>121</v>
      </c>
      <c r="H1637" s="4"/>
      <c r="I1637" s="137"/>
      <c r="J1637" s="137"/>
      <c r="K1637" s="241"/>
    </row>
    <row r="1638" spans="2:11" x14ac:dyDescent="0.25">
      <c r="B1638" s="131">
        <f t="shared" si="27"/>
        <v>1636</v>
      </c>
      <c r="C1638" s="133">
        <v>45470</v>
      </c>
      <c r="D1638" s="224" t="s">
        <v>96</v>
      </c>
      <c r="E1638" s="218" t="str">
        <f>VLOOKUP(D1638,Z$4:AB1638,2,FALSE)</f>
        <v>کامیون کمپرسی</v>
      </c>
      <c r="F1638" s="218" t="str">
        <f>VLOOKUP(D1638,Z$4:AB1638,3,FALSE)</f>
        <v>شرکتی-نوروز غلامی</v>
      </c>
      <c r="G1638" s="4">
        <v>156</v>
      </c>
      <c r="H1638" s="4"/>
      <c r="I1638" s="137"/>
      <c r="J1638" s="137"/>
      <c r="K1638" s="241"/>
    </row>
    <row r="1639" spans="2:11" x14ac:dyDescent="0.25">
      <c r="B1639" s="131">
        <f t="shared" si="27"/>
        <v>1637</v>
      </c>
      <c r="C1639" s="133">
        <v>45470</v>
      </c>
      <c r="D1639" s="224" t="s">
        <v>119</v>
      </c>
      <c r="E1639" s="218" t="str">
        <f>VLOOKUP(D1639,Z$4:AB1639,2,FALSE)</f>
        <v>کامیون کمپرسی</v>
      </c>
      <c r="F1639" s="218" t="str">
        <f>VLOOKUP(D1639,Z$4:AB1639,3,FALSE)</f>
        <v>شرکتی-علیرضا اقلیمی</v>
      </c>
      <c r="G1639" s="4">
        <v>0</v>
      </c>
      <c r="H1639" s="4"/>
      <c r="I1639" s="137"/>
      <c r="J1639" s="137"/>
      <c r="K1639" s="241"/>
    </row>
    <row r="1640" spans="2:11" x14ac:dyDescent="0.25">
      <c r="B1640" s="131">
        <f t="shared" si="27"/>
        <v>1638</v>
      </c>
      <c r="C1640" s="133">
        <v>45470</v>
      </c>
      <c r="D1640" s="224" t="s">
        <v>132</v>
      </c>
      <c r="E1640" s="218" t="str">
        <f>VLOOKUP(D1640,Z$4:AB1640,2,FALSE)</f>
        <v>تانکر ابپاش بنز</v>
      </c>
      <c r="F1640" s="218" t="str">
        <f>VLOOKUP(D1640,Z$4:AB1640,3,FALSE)</f>
        <v>شرکتی-بارانی</v>
      </c>
      <c r="G1640" s="4">
        <v>33</v>
      </c>
      <c r="H1640" s="4"/>
      <c r="I1640" s="137"/>
      <c r="J1640" s="137"/>
      <c r="K1640" s="241"/>
    </row>
    <row r="1641" spans="2:11" x14ac:dyDescent="0.25">
      <c r="B1641" s="131">
        <f t="shared" si="27"/>
        <v>1639</v>
      </c>
      <c r="C1641" s="133">
        <v>45470</v>
      </c>
      <c r="D1641" s="224" t="s">
        <v>98</v>
      </c>
      <c r="E1641" s="218" t="str">
        <f>VLOOKUP(D1641,Z$4:AB1641,2,FALSE)</f>
        <v>تانکر ابپاش بنز</v>
      </c>
      <c r="F1641" s="218" t="str">
        <f>VLOOKUP(D1641,Z$4:AB1641,3,FALSE)</f>
        <v>شرکتی-میامی</v>
      </c>
      <c r="G1641" s="4">
        <v>0</v>
      </c>
      <c r="H1641" s="4"/>
      <c r="I1641" s="137"/>
      <c r="J1641" s="137"/>
      <c r="K1641" s="241"/>
    </row>
    <row r="1642" spans="2:11" x14ac:dyDescent="0.25">
      <c r="B1642" s="131">
        <f t="shared" si="27"/>
        <v>1640</v>
      </c>
      <c r="C1642" s="133">
        <v>45470</v>
      </c>
      <c r="D1642" s="224" t="s">
        <v>116</v>
      </c>
      <c r="E1642" s="218" t="str">
        <f>VLOOKUP(D1642,Z$4:AB1642,2,FALSE)</f>
        <v>تانکر سوخت بنز</v>
      </c>
      <c r="F1642" s="218" t="str">
        <f>VLOOKUP(D1642,Z$4:AB1642,3,FALSE)</f>
        <v>شرکتی-برات زاده- از تاریخ 1 تیرماه</v>
      </c>
      <c r="G1642" s="4">
        <v>64</v>
      </c>
      <c r="H1642" s="4"/>
      <c r="I1642" s="137">
        <v>14031</v>
      </c>
      <c r="J1642" s="137">
        <v>17043</v>
      </c>
      <c r="K1642" s="241"/>
    </row>
    <row r="1643" spans="2:11" x14ac:dyDescent="0.25">
      <c r="B1643" s="131">
        <f t="shared" si="27"/>
        <v>1641</v>
      </c>
      <c r="C1643" s="133">
        <v>45470</v>
      </c>
      <c r="D1643" s="224" t="s">
        <v>121</v>
      </c>
      <c r="E1643" s="218" t="str">
        <f>VLOOKUP(D1643,Z$4:AB1643,2,FALSE)</f>
        <v>غلطک</v>
      </c>
      <c r="F1643" s="218" t="str">
        <f>VLOOKUP(D1643,Z$4:AB1643,3,FALSE)</f>
        <v>شرکتی-جمالی</v>
      </c>
      <c r="G1643" s="4">
        <v>0</v>
      </c>
      <c r="H1643" s="4"/>
      <c r="I1643" s="137"/>
      <c r="J1643" s="137"/>
      <c r="K1643" s="241"/>
    </row>
    <row r="1644" spans="2:11" x14ac:dyDescent="0.25">
      <c r="B1644" s="131">
        <f t="shared" si="27"/>
        <v>1642</v>
      </c>
      <c r="C1644" s="133">
        <v>45470</v>
      </c>
      <c r="D1644" s="224" t="s">
        <v>109</v>
      </c>
      <c r="E1644" s="218" t="str">
        <f>VLOOKUP(D1644,Z$4:AB1644,2,FALSE)</f>
        <v>غلطک</v>
      </c>
      <c r="F1644" s="218" t="str">
        <f>VLOOKUP(D1644,Z$4:AB1644,3,FALSE)</f>
        <v>شرکتی-دیانتی</v>
      </c>
      <c r="G1644" s="4">
        <v>0</v>
      </c>
      <c r="H1644" s="4"/>
      <c r="I1644" s="137"/>
      <c r="J1644" s="137"/>
      <c r="K1644" s="241"/>
    </row>
    <row r="1645" spans="2:11" x14ac:dyDescent="0.25">
      <c r="B1645" s="131">
        <f t="shared" si="27"/>
        <v>1643</v>
      </c>
      <c r="C1645" s="133">
        <v>45470</v>
      </c>
      <c r="D1645" s="224" t="s">
        <v>112</v>
      </c>
      <c r="E1645" s="218" t="str">
        <f>VLOOKUP(D1645,Z$4:AB1645,2,FALSE)</f>
        <v>غلطک</v>
      </c>
      <c r="F1645" s="218" t="str">
        <f>VLOOKUP(D1645,Z$4:AB1645,3,FALSE)</f>
        <v>شرکتی-شیری</v>
      </c>
      <c r="G1645" s="4">
        <v>0</v>
      </c>
      <c r="H1645" s="4"/>
      <c r="I1645" s="137"/>
      <c r="J1645" s="137"/>
      <c r="K1645" s="241"/>
    </row>
    <row r="1646" spans="2:11" x14ac:dyDescent="0.25">
      <c r="B1646" s="131">
        <f t="shared" si="27"/>
        <v>1644</v>
      </c>
      <c r="C1646" s="133">
        <v>45470</v>
      </c>
      <c r="D1646" s="224" t="s">
        <v>122</v>
      </c>
      <c r="E1646" s="218" t="str">
        <f>VLOOKUP(D1646,Z$4:AB1646,2,FALSE)</f>
        <v>میکسراتکو</v>
      </c>
      <c r="F1646" s="218" t="str">
        <f>VLOOKUP(D1646,Z$4:AB1646,3,FALSE)</f>
        <v>شرکتی-شاکری</v>
      </c>
      <c r="G1646" s="4">
        <v>0</v>
      </c>
      <c r="H1646" s="4"/>
      <c r="I1646" s="137"/>
      <c r="J1646" s="137"/>
      <c r="K1646" s="241"/>
    </row>
    <row r="1647" spans="2:11" x14ac:dyDescent="0.25">
      <c r="B1647" s="131">
        <f t="shared" si="27"/>
        <v>1645</v>
      </c>
      <c r="C1647" s="133">
        <v>45470</v>
      </c>
      <c r="D1647" s="224" t="s">
        <v>124</v>
      </c>
      <c r="E1647" s="218" t="str">
        <f>VLOOKUP(D1647,Z$4:AB1647,2,FALSE)</f>
        <v>میکسر امیکو</v>
      </c>
      <c r="F1647" s="218" t="str">
        <f>VLOOKUP(D1647,Z$4:AB1647,3,FALSE)</f>
        <v>شرکتی-زراعتی</v>
      </c>
      <c r="G1647" s="4">
        <v>0</v>
      </c>
      <c r="H1647" s="4"/>
      <c r="I1647" s="137"/>
      <c r="J1647" s="137"/>
      <c r="K1647" s="241"/>
    </row>
    <row r="1648" spans="2:11" x14ac:dyDescent="0.25">
      <c r="B1648" s="131">
        <f t="shared" si="27"/>
        <v>1646</v>
      </c>
      <c r="C1648" s="133">
        <v>45470</v>
      </c>
      <c r="D1648" s="224" t="s">
        <v>129</v>
      </c>
      <c r="E1648" s="218" t="str">
        <f>VLOOKUP(D1648,Z$4:AB1648,2,FALSE)</f>
        <v>بلدوزر</v>
      </c>
      <c r="F1648" s="218" t="str">
        <f>VLOOKUP(D1648,Z$4:AB1648,3,FALSE)</f>
        <v>شرکتی-رجب زاده</v>
      </c>
      <c r="G1648" s="4">
        <v>290</v>
      </c>
      <c r="H1648" s="4"/>
      <c r="I1648" s="137"/>
      <c r="J1648" s="137"/>
      <c r="K1648" s="241"/>
    </row>
    <row r="1649" spans="2:11" x14ac:dyDescent="0.25">
      <c r="B1649" s="131">
        <f t="shared" si="27"/>
        <v>1647</v>
      </c>
      <c r="C1649" s="133">
        <v>45470</v>
      </c>
      <c r="D1649" s="224" t="s">
        <v>160</v>
      </c>
      <c r="E1649" s="218" t="str">
        <f>VLOOKUP(D1649,Z$4:AB1649,2,FALSE)</f>
        <v>بیل مکانیکی</v>
      </c>
      <c r="F1649" s="218" t="str">
        <f>VLOOKUP(D1649,Z$4:AB1649,3,FALSE)</f>
        <v>تکبری</v>
      </c>
      <c r="G1649" s="4">
        <v>0</v>
      </c>
      <c r="H1649" s="4"/>
      <c r="I1649" s="137"/>
      <c r="J1649" s="137"/>
      <c r="K1649" s="241"/>
    </row>
    <row r="1650" spans="2:11" x14ac:dyDescent="0.25">
      <c r="B1650" s="131">
        <f t="shared" si="27"/>
        <v>1648</v>
      </c>
      <c r="C1650" s="133">
        <v>45470</v>
      </c>
      <c r="D1650" s="225" t="s">
        <v>146</v>
      </c>
      <c r="E1650" s="218" t="str">
        <f>VLOOKUP(D1650,Z$4:AB1650,2,FALSE)</f>
        <v>بلدوزر D85</v>
      </c>
      <c r="F1650" s="218" t="str">
        <f>VLOOKUP(D1650,Z$4:AB1650,3,FALSE)</f>
        <v>اکبری</v>
      </c>
      <c r="G1650" s="4">
        <v>0</v>
      </c>
      <c r="H1650" s="4"/>
      <c r="I1650" s="137"/>
      <c r="J1650" s="137"/>
      <c r="K1650" s="241"/>
    </row>
    <row r="1651" spans="2:11" x14ac:dyDescent="0.25">
      <c r="B1651" s="131">
        <f t="shared" si="27"/>
        <v>1649</v>
      </c>
      <c r="C1651" s="133">
        <v>45470</v>
      </c>
      <c r="D1651" s="225" t="s">
        <v>148</v>
      </c>
      <c r="E1651" s="218" t="str">
        <f>VLOOKUP(D1651,Z$4:AB1651,2,FALSE)</f>
        <v>بلدوزر D85</v>
      </c>
      <c r="F1651" s="218" t="str">
        <f>VLOOKUP(D1651,Z$4:AB1651,3,FALSE)</f>
        <v>اکبری</v>
      </c>
      <c r="G1651" s="4">
        <v>0</v>
      </c>
      <c r="H1651" s="4"/>
      <c r="I1651" s="137"/>
      <c r="J1651" s="137"/>
      <c r="K1651" s="241"/>
    </row>
    <row r="1652" spans="2:11" x14ac:dyDescent="0.25">
      <c r="B1652" s="131">
        <f t="shared" si="27"/>
        <v>1650</v>
      </c>
      <c r="C1652" s="133">
        <v>45470</v>
      </c>
      <c r="D1652" s="226" t="s">
        <v>149</v>
      </c>
      <c r="E1652" s="218" t="str">
        <f>VLOOKUP(D1652,Z$4:AB1652,2,FALSE)</f>
        <v>بلدوزر کاترپیلار D8</v>
      </c>
      <c r="F1652" s="218" t="str">
        <f>VLOOKUP(D1652,Z$4:AB1652,3,FALSE)</f>
        <v>حسن پور</v>
      </c>
      <c r="G1652" s="4">
        <v>103</v>
      </c>
      <c r="H1652" s="4"/>
      <c r="I1652" s="137"/>
      <c r="J1652" s="137"/>
      <c r="K1652" s="241"/>
    </row>
    <row r="1653" spans="2:11" x14ac:dyDescent="0.25">
      <c r="B1653" s="131">
        <f t="shared" si="27"/>
        <v>1651</v>
      </c>
      <c r="C1653" s="133">
        <v>45470</v>
      </c>
      <c r="D1653" s="224" t="s">
        <v>164</v>
      </c>
      <c r="E1653" s="218" t="str">
        <f>VLOOKUP(D1653,Z$4:AB1653,2,FALSE)</f>
        <v>بیل مکانیکی</v>
      </c>
      <c r="F1653" s="218" t="str">
        <f>VLOOKUP(D1653,Z$4:AB1653,3,FALSE)</f>
        <v>رضاپور</v>
      </c>
      <c r="G1653" s="4">
        <v>121</v>
      </c>
      <c r="H1653" s="4"/>
      <c r="I1653" s="137"/>
      <c r="J1653" s="137"/>
      <c r="K1653" s="241"/>
    </row>
    <row r="1654" spans="2:11" x14ac:dyDescent="0.25">
      <c r="B1654" s="131">
        <f t="shared" si="27"/>
        <v>1652</v>
      </c>
      <c r="C1654" s="133">
        <v>45470</v>
      </c>
      <c r="D1654" s="224" t="s">
        <v>162</v>
      </c>
      <c r="E1654" s="218" t="str">
        <f>VLOOKUP(D1654,Z$4:AB1654,2,FALSE)</f>
        <v>تانکر آب</v>
      </c>
      <c r="F1654" s="218" t="str">
        <f>VLOOKUP(D1654,Z$4:AB1654,3,FALSE)</f>
        <v>رضاپور</v>
      </c>
      <c r="G1654" s="4">
        <v>101</v>
      </c>
      <c r="H1654" s="4"/>
      <c r="I1654" s="137"/>
      <c r="J1654" s="137"/>
      <c r="K1654" s="241"/>
    </row>
    <row r="1655" spans="2:11" x14ac:dyDescent="0.25">
      <c r="B1655" s="131">
        <f t="shared" si="27"/>
        <v>1653</v>
      </c>
      <c r="C1655" s="133">
        <v>45470</v>
      </c>
      <c r="D1655" s="224" t="s">
        <v>151</v>
      </c>
      <c r="E1655" s="218" t="str">
        <f>VLOOKUP(D1655,Z$4:AB1655,2,FALSE)</f>
        <v>لودر ZL50</v>
      </c>
      <c r="F1655" s="218" t="str">
        <f>VLOOKUP(D1655,Z$4:AB1655,3,FALSE)</f>
        <v>میرزایی</v>
      </c>
      <c r="G1655" s="4">
        <v>0</v>
      </c>
      <c r="H1655" s="4"/>
      <c r="I1655" s="137"/>
      <c r="J1655" s="137"/>
      <c r="K1655" s="241"/>
    </row>
    <row r="1656" spans="2:11" x14ac:dyDescent="0.25">
      <c r="B1656" s="131">
        <f t="shared" si="27"/>
        <v>1654</v>
      </c>
      <c r="C1656" s="133">
        <v>45470</v>
      </c>
      <c r="D1656" s="225" t="s">
        <v>152</v>
      </c>
      <c r="E1656" s="218" t="str">
        <f>VLOOKUP(D1656,Z$4:AB1656,2,FALSE)</f>
        <v>کامیون کمپرسی</v>
      </c>
      <c r="F1656" s="218" t="str">
        <f>VLOOKUP(D1656,Z$4:AB1656,3,FALSE)</f>
        <v>میرزایی</v>
      </c>
      <c r="G1656" s="4">
        <v>0</v>
      </c>
      <c r="H1656" s="4"/>
      <c r="I1656" s="137"/>
      <c r="J1656" s="137"/>
      <c r="K1656" s="241"/>
    </row>
    <row r="1657" spans="2:11" x14ac:dyDescent="0.25">
      <c r="B1657" s="131">
        <f t="shared" si="27"/>
        <v>1655</v>
      </c>
      <c r="C1657" s="133">
        <v>45470</v>
      </c>
      <c r="D1657" s="225" t="s">
        <v>154</v>
      </c>
      <c r="E1657" s="218" t="str">
        <f>VLOOKUP(D1657,Z$4:AB1657,2,FALSE)</f>
        <v>کامیون کمپرسی</v>
      </c>
      <c r="F1657" s="218" t="str">
        <f>VLOOKUP(D1657,Z$4:AB1657,3,FALSE)</f>
        <v>میرزایی</v>
      </c>
      <c r="G1657" s="4">
        <v>0</v>
      </c>
      <c r="H1657" s="4"/>
      <c r="I1657" s="137"/>
      <c r="J1657" s="137"/>
      <c r="K1657" s="241"/>
    </row>
    <row r="1658" spans="2:11" x14ac:dyDescent="0.25">
      <c r="B1658" s="131">
        <f t="shared" si="27"/>
        <v>1656</v>
      </c>
      <c r="C1658" s="133">
        <v>45470</v>
      </c>
      <c r="D1658" s="225" t="s">
        <v>155</v>
      </c>
      <c r="E1658" s="218" t="str">
        <f>VLOOKUP(D1658,Z$4:AB1658,2,FALSE)</f>
        <v>کامیون کمپرسی</v>
      </c>
      <c r="F1658" s="218" t="str">
        <f>VLOOKUP(D1658,Z$4:AB1658,3,FALSE)</f>
        <v>میرزایی</v>
      </c>
      <c r="G1658" s="4">
        <v>0</v>
      </c>
      <c r="H1658" s="4"/>
      <c r="I1658" s="137"/>
      <c r="J1658" s="137"/>
      <c r="K1658" s="241"/>
    </row>
    <row r="1659" spans="2:11" x14ac:dyDescent="0.25">
      <c r="B1659" s="131">
        <f t="shared" si="27"/>
        <v>1657</v>
      </c>
      <c r="C1659" s="133">
        <v>45470</v>
      </c>
      <c r="D1659" s="225" t="s">
        <v>139</v>
      </c>
      <c r="E1659" s="218" t="str">
        <f>VLOOKUP(D1659,Z$4:AB1659,2,FALSE)</f>
        <v>بیل مکانیکی</v>
      </c>
      <c r="F1659" s="218" t="str">
        <f>VLOOKUP(D1659,Z$4:AB1659,3,FALSE)</f>
        <v>انصاری</v>
      </c>
      <c r="G1659" s="4">
        <v>295</v>
      </c>
      <c r="H1659" s="4"/>
      <c r="I1659" s="137"/>
      <c r="J1659" s="137"/>
      <c r="K1659" s="241"/>
    </row>
    <row r="1660" spans="2:11" x14ac:dyDescent="0.25">
      <c r="B1660" s="131">
        <f t="shared" si="27"/>
        <v>1658</v>
      </c>
      <c r="C1660" s="133">
        <v>45470</v>
      </c>
      <c r="D1660" s="225" t="s">
        <v>141</v>
      </c>
      <c r="E1660" s="218" t="str">
        <f>VLOOKUP(D1660,Z$4:AB1660,2,FALSE)</f>
        <v>بیل مکانیکی</v>
      </c>
      <c r="F1660" s="218" t="str">
        <f>VLOOKUP(D1660,Z$4:AB1660,3,FALSE)</f>
        <v>انصاری</v>
      </c>
      <c r="G1660" s="4">
        <v>0</v>
      </c>
      <c r="H1660" s="4"/>
      <c r="I1660" s="137"/>
      <c r="J1660" s="137"/>
      <c r="K1660" s="241"/>
    </row>
    <row r="1661" spans="2:11" x14ac:dyDescent="0.25">
      <c r="B1661" s="131">
        <f t="shared" si="27"/>
        <v>1659</v>
      </c>
      <c r="C1661" s="133">
        <v>45470</v>
      </c>
      <c r="D1661" s="225" t="s">
        <v>143</v>
      </c>
      <c r="E1661" s="218" t="str">
        <f>VLOOKUP(D1661,Z$4:AB1661,2,FALSE)</f>
        <v>کامیون کمپرسی</v>
      </c>
      <c r="F1661" s="218" t="str">
        <f>VLOOKUP(D1661,Z$4:AB1661,3,FALSE)</f>
        <v>انصاری</v>
      </c>
      <c r="G1661" s="4">
        <v>0</v>
      </c>
      <c r="H1661" s="4"/>
      <c r="I1661" s="137"/>
      <c r="J1661" s="137"/>
      <c r="K1661" s="241"/>
    </row>
    <row r="1662" spans="2:11" x14ac:dyDescent="0.25">
      <c r="B1662" s="131">
        <f t="shared" si="27"/>
        <v>1660</v>
      </c>
      <c r="C1662" s="133">
        <v>45470</v>
      </c>
      <c r="D1662" s="225" t="s">
        <v>144</v>
      </c>
      <c r="E1662" s="218" t="str">
        <f>VLOOKUP(D1662,Z$4:AB1662,2,FALSE)</f>
        <v>کامیون کمپرسی</v>
      </c>
      <c r="F1662" s="218" t="str">
        <f>VLOOKUP(D1662,Z$4:AB1662,3,FALSE)</f>
        <v>انصاری</v>
      </c>
      <c r="G1662" s="4">
        <v>0</v>
      </c>
      <c r="H1662" s="4"/>
      <c r="I1662" s="137"/>
      <c r="J1662" s="137"/>
      <c r="K1662" s="241"/>
    </row>
    <row r="1663" spans="2:11" x14ac:dyDescent="0.25">
      <c r="B1663" s="131">
        <f t="shared" si="27"/>
        <v>1661</v>
      </c>
      <c r="C1663" s="133">
        <v>45470</v>
      </c>
      <c r="D1663" s="225" t="s">
        <v>145</v>
      </c>
      <c r="E1663" s="218" t="str">
        <f>VLOOKUP(D1663,Z$4:AB1663,2,FALSE)</f>
        <v>کامیون کمپرسی</v>
      </c>
      <c r="F1663" s="218" t="str">
        <f>VLOOKUP(D1663,Z$4:AB1663,3,FALSE)</f>
        <v>انصاری</v>
      </c>
      <c r="G1663" s="4">
        <v>0</v>
      </c>
      <c r="H1663" s="4"/>
      <c r="I1663" s="137"/>
      <c r="J1663" s="137"/>
      <c r="K1663" s="241"/>
    </row>
    <row r="1664" spans="2:11" x14ac:dyDescent="0.25">
      <c r="B1664" s="131">
        <f t="shared" si="27"/>
        <v>1662</v>
      </c>
      <c r="C1664" s="133">
        <v>45470</v>
      </c>
      <c r="D1664" s="225" t="s">
        <v>138</v>
      </c>
      <c r="E1664" s="218" t="str">
        <f>VLOOKUP(D1664,Z$4:AB1664,2,FALSE)</f>
        <v>بلدوزر</v>
      </c>
      <c r="F1664" s="218" t="str">
        <f>VLOOKUP(D1664,Z$4:AB1664,3,FALSE)</f>
        <v>انصاری</v>
      </c>
      <c r="G1664" s="4">
        <v>0</v>
      </c>
      <c r="H1664" s="4"/>
      <c r="I1664" s="137"/>
      <c r="J1664" s="137"/>
      <c r="K1664" s="241"/>
    </row>
    <row r="1665" spans="2:11" x14ac:dyDescent="0.25">
      <c r="B1665" s="131">
        <f t="shared" si="27"/>
        <v>1663</v>
      </c>
      <c r="C1665" s="133">
        <v>45470</v>
      </c>
      <c r="D1665" s="224" t="s">
        <v>157</v>
      </c>
      <c r="E1665" s="218" t="str">
        <f>VLOOKUP(D1665,Z$4:AB1665,2,FALSE)</f>
        <v>لودر</v>
      </c>
      <c r="F1665" s="218" t="str">
        <f>VLOOKUP(D1665,Z$4:AB1665,3,FALSE)</f>
        <v>صداقت</v>
      </c>
      <c r="G1665" s="4">
        <v>75</v>
      </c>
      <c r="H1665" s="4"/>
      <c r="I1665" s="137"/>
      <c r="J1665" s="137"/>
      <c r="K1665" s="241"/>
    </row>
    <row r="1666" spans="2:11" x14ac:dyDescent="0.25">
      <c r="B1666" s="131">
        <f t="shared" si="27"/>
        <v>1664</v>
      </c>
      <c r="C1666" s="133">
        <v>45470</v>
      </c>
      <c r="D1666" s="224" t="s">
        <v>158</v>
      </c>
      <c r="E1666" s="218" t="str">
        <f>VLOOKUP(D1666,Z$4:AB1666,2,FALSE)</f>
        <v>کامیون کمپرسی</v>
      </c>
      <c r="F1666" s="218" t="str">
        <f>VLOOKUP(D1666,Z$4:AB1666,3,FALSE)</f>
        <v>صداقت</v>
      </c>
      <c r="G1666" s="4">
        <v>0</v>
      </c>
      <c r="H1666" s="4"/>
      <c r="I1666" s="137"/>
      <c r="J1666" s="137"/>
      <c r="K1666" s="241"/>
    </row>
    <row r="1667" spans="2:11" x14ac:dyDescent="0.25">
      <c r="B1667" s="131">
        <f t="shared" si="27"/>
        <v>1665</v>
      </c>
      <c r="C1667" s="133">
        <v>45470</v>
      </c>
      <c r="D1667" s="224" t="s">
        <v>159</v>
      </c>
      <c r="E1667" s="218" t="str">
        <f>VLOOKUP(D1667,Z$4:AB1667,2,FALSE)</f>
        <v>کامیون کمپرسی</v>
      </c>
      <c r="F1667" s="218" t="str">
        <f>VLOOKUP(D1667,Z$4:AB1667,3,FALSE)</f>
        <v>صداقت</v>
      </c>
      <c r="G1667" s="4">
        <v>108</v>
      </c>
      <c r="H1667" s="4"/>
      <c r="I1667" s="137"/>
      <c r="J1667" s="137"/>
      <c r="K1667" s="241"/>
    </row>
    <row r="1668" spans="2:11" x14ac:dyDescent="0.25">
      <c r="B1668" s="131">
        <f t="shared" si="27"/>
        <v>1666</v>
      </c>
      <c r="C1668" s="133">
        <v>45470</v>
      </c>
      <c r="D1668" s="226" t="s">
        <v>181</v>
      </c>
      <c r="E1668" s="218" t="str">
        <f>VLOOKUP(D1668,Z$4:AB1668,2,FALSE)</f>
        <v>تانکر آب</v>
      </c>
      <c r="F1668" s="218" t="str">
        <f>VLOOKUP(D1668,Z$4:AB1668,3,FALSE)</f>
        <v>گلپایگانی</v>
      </c>
      <c r="G1668" s="4">
        <v>127</v>
      </c>
      <c r="H1668" s="4"/>
      <c r="I1668" s="137"/>
      <c r="J1668" s="137"/>
      <c r="K1668" s="241"/>
    </row>
    <row r="1669" spans="2:11" x14ac:dyDescent="0.25">
      <c r="B1669" s="131">
        <f t="shared" si="27"/>
        <v>1667</v>
      </c>
      <c r="C1669" s="133">
        <v>45470</v>
      </c>
      <c r="D1669" s="226" t="s">
        <v>166</v>
      </c>
      <c r="E1669" s="218" t="str">
        <f>VLOOKUP(D1669,Z$4:AB1669,2,FALSE)</f>
        <v>گریدر 14G</v>
      </c>
      <c r="F1669" s="218" t="str">
        <f>VLOOKUP(D1669,Z$4:AB1669,3,FALSE)</f>
        <v>محمد پور</v>
      </c>
      <c r="G1669" s="4">
        <v>236</v>
      </c>
      <c r="H1669" s="4"/>
      <c r="I1669" s="137"/>
      <c r="J1669" s="137"/>
      <c r="K1669" s="241"/>
    </row>
    <row r="1670" spans="2:11" x14ac:dyDescent="0.25">
      <c r="B1670" s="131">
        <f t="shared" si="27"/>
        <v>1668</v>
      </c>
      <c r="C1670" s="133">
        <v>45470</v>
      </c>
      <c r="D1670" s="226" t="s">
        <v>170</v>
      </c>
      <c r="E1670" s="218" t="str">
        <f>VLOOKUP(D1670,Z$4:AB1670,2,FALSE)</f>
        <v>غلطک کششی</v>
      </c>
      <c r="F1670" s="218" t="str">
        <f>VLOOKUP(D1670,Z$4:AB1670,3,FALSE)</f>
        <v>محمد پور</v>
      </c>
      <c r="G1670" s="4">
        <v>62</v>
      </c>
      <c r="H1670" s="4"/>
      <c r="I1670" s="137"/>
      <c r="J1670" s="137"/>
      <c r="K1670" s="241"/>
    </row>
    <row r="1671" spans="2:11" x14ac:dyDescent="0.25">
      <c r="B1671" s="131">
        <f t="shared" ref="B1671:B1734" si="28">ROW()-2</f>
        <v>1669</v>
      </c>
      <c r="C1671" s="133">
        <v>45470</v>
      </c>
      <c r="D1671" s="226" t="s">
        <v>173</v>
      </c>
      <c r="E1671" s="218" t="str">
        <f>VLOOKUP(D1671,Z$4:AB1671,2,FALSE)</f>
        <v>غلطک کششی</v>
      </c>
      <c r="F1671" s="218" t="str">
        <f>VLOOKUP(D1671,Z$4:AB1671,3,FALSE)</f>
        <v>محمد پور</v>
      </c>
      <c r="G1671" s="4">
        <v>87</v>
      </c>
      <c r="H1671" s="4"/>
      <c r="I1671" s="137"/>
      <c r="J1671" s="137"/>
      <c r="K1671" s="241"/>
    </row>
    <row r="1672" spans="2:11" x14ac:dyDescent="0.25">
      <c r="B1672" s="131">
        <f t="shared" si="28"/>
        <v>1670</v>
      </c>
      <c r="C1672" s="133">
        <v>45470</v>
      </c>
      <c r="D1672" s="226" t="s">
        <v>174</v>
      </c>
      <c r="E1672" s="218" t="str">
        <f>VLOOKUP(D1672,Z$4:AB1672,2,FALSE)</f>
        <v>لودر</v>
      </c>
      <c r="F1672" s="218" t="str">
        <f>VLOOKUP(D1672,Z$4:AB1672,3,FALSE)</f>
        <v>محمد پور</v>
      </c>
      <c r="G1672" s="4">
        <v>107</v>
      </c>
      <c r="H1672" s="4"/>
      <c r="I1672" s="137"/>
      <c r="J1672" s="137"/>
      <c r="K1672" s="241"/>
    </row>
    <row r="1673" spans="2:11" x14ac:dyDescent="0.25">
      <c r="B1673" s="131">
        <f t="shared" si="28"/>
        <v>1671</v>
      </c>
      <c r="C1673" s="133">
        <v>45470</v>
      </c>
      <c r="D1673" s="226" t="s">
        <v>175</v>
      </c>
      <c r="E1673" s="218" t="str">
        <f>VLOOKUP(D1673,Z$4:AB1673,2,FALSE)</f>
        <v>تانکر آب</v>
      </c>
      <c r="F1673" s="218" t="str">
        <f>VLOOKUP(D1673,Z$4:AB1673,3,FALSE)</f>
        <v>محمد پور</v>
      </c>
      <c r="G1673" s="4">
        <v>0</v>
      </c>
      <c r="H1673" s="4"/>
      <c r="I1673" s="137"/>
      <c r="J1673" s="137"/>
      <c r="K1673" s="241"/>
    </row>
    <row r="1674" spans="2:11" x14ac:dyDescent="0.25">
      <c r="B1674" s="131">
        <f t="shared" si="28"/>
        <v>1672</v>
      </c>
      <c r="C1674" s="133">
        <v>45470</v>
      </c>
      <c r="D1674" s="226" t="s">
        <v>176</v>
      </c>
      <c r="E1674" s="218" t="str">
        <f>VLOOKUP(D1674,Z$4:AB1674,2,FALSE)</f>
        <v>غلطک پاچه بزی</v>
      </c>
      <c r="F1674" s="218" t="str">
        <f>VLOOKUP(D1674,Z$4:AB1674,3,FALSE)</f>
        <v>محمد پور</v>
      </c>
      <c r="G1674" s="4">
        <v>72</v>
      </c>
      <c r="H1674" s="4"/>
      <c r="I1674" s="137"/>
      <c r="J1674" s="137"/>
      <c r="K1674" s="241"/>
    </row>
    <row r="1675" spans="2:11" x14ac:dyDescent="0.25">
      <c r="B1675" s="131">
        <f t="shared" si="28"/>
        <v>1673</v>
      </c>
      <c r="C1675" s="133">
        <v>45470</v>
      </c>
      <c r="D1675" s="226" t="s">
        <v>178</v>
      </c>
      <c r="E1675" s="218" t="str">
        <f>VLOOKUP(D1675,Z$4:AB1675,2,FALSE)</f>
        <v>بلدوزر</v>
      </c>
      <c r="F1675" s="218" t="str">
        <f>VLOOKUP(D1675,Z$4:AB1675,3,FALSE)</f>
        <v>محمد پور</v>
      </c>
      <c r="G1675" s="4">
        <v>340</v>
      </c>
      <c r="H1675" s="4"/>
      <c r="I1675" s="137"/>
      <c r="J1675" s="137"/>
      <c r="K1675" s="241"/>
    </row>
    <row r="1676" spans="2:11" x14ac:dyDescent="0.25">
      <c r="B1676" s="131">
        <f t="shared" si="28"/>
        <v>1674</v>
      </c>
      <c r="C1676" s="133">
        <v>45470</v>
      </c>
      <c r="D1676" s="226" t="s">
        <v>179</v>
      </c>
      <c r="E1676" s="218" t="str">
        <f>VLOOKUP(D1676,Z$4:AB1676,2,FALSE)</f>
        <v>کمپرسی جفت</v>
      </c>
      <c r="F1676" s="218" t="str">
        <f>VLOOKUP(D1676,Z$4:AB1676,3,FALSE)</f>
        <v>محمد پور</v>
      </c>
      <c r="G1676" s="4">
        <v>148</v>
      </c>
      <c r="H1676" s="4"/>
      <c r="I1676" s="137"/>
      <c r="J1676" s="137"/>
      <c r="K1676" s="241"/>
    </row>
    <row r="1677" spans="2:11" x14ac:dyDescent="0.25">
      <c r="B1677" s="131">
        <f t="shared" si="28"/>
        <v>1675</v>
      </c>
      <c r="C1677" s="133">
        <v>45470</v>
      </c>
      <c r="D1677" s="226" t="s">
        <v>255</v>
      </c>
      <c r="E1677" s="218" t="str">
        <f>VLOOKUP(D1677,Z$4:AB1677,2,FALSE)</f>
        <v>کمپرسی جفت</v>
      </c>
      <c r="F1677" s="218" t="str">
        <f>VLOOKUP(D1677,Z$4:AB1677,3,FALSE)</f>
        <v>محمد پور</v>
      </c>
      <c r="G1677" s="4">
        <v>142</v>
      </c>
      <c r="H1677" s="4"/>
      <c r="I1677" s="137"/>
      <c r="J1677" s="137"/>
      <c r="K1677" s="241"/>
    </row>
    <row r="1678" spans="2:11" x14ac:dyDescent="0.25">
      <c r="B1678" s="131">
        <f t="shared" si="28"/>
        <v>1676</v>
      </c>
      <c r="C1678" s="133">
        <v>45470</v>
      </c>
      <c r="D1678" s="226" t="s">
        <v>253</v>
      </c>
      <c r="E1678" s="218" t="str">
        <f>VLOOKUP(D1678,Z$4:AB1678,2,FALSE)</f>
        <v>کمپرسی تک</v>
      </c>
      <c r="F1678" s="218" t="str">
        <f>VLOOKUP(D1678,Z$4:AB1678,3,FALSE)</f>
        <v>محمد پور</v>
      </c>
      <c r="G1678" s="4">
        <v>222</v>
      </c>
      <c r="H1678" s="4"/>
      <c r="I1678" s="137"/>
      <c r="J1678" s="137"/>
      <c r="K1678" s="241"/>
    </row>
    <row r="1679" spans="2:11" x14ac:dyDescent="0.25">
      <c r="B1679" s="131">
        <f t="shared" si="28"/>
        <v>1677</v>
      </c>
      <c r="C1679" s="133">
        <v>45470</v>
      </c>
      <c r="D1679" s="226" t="s">
        <v>244</v>
      </c>
      <c r="E1679" s="218" t="str">
        <f>VLOOKUP(D1679,Z$4:AB1679,2,FALSE)</f>
        <v>تانکر آب</v>
      </c>
      <c r="F1679" s="218" t="str">
        <f>VLOOKUP(D1679,Z$4:AB1679,3,FALSE)</f>
        <v>محمد پور</v>
      </c>
      <c r="G1679" s="4">
        <v>0</v>
      </c>
      <c r="H1679" s="4"/>
      <c r="I1679" s="137"/>
      <c r="J1679" s="137"/>
      <c r="K1679" s="241"/>
    </row>
    <row r="1680" spans="2:11" x14ac:dyDescent="0.25">
      <c r="B1680" s="131">
        <f t="shared" si="28"/>
        <v>1678</v>
      </c>
      <c r="C1680" s="133">
        <v>45472</v>
      </c>
      <c r="D1680" s="224" t="s">
        <v>90</v>
      </c>
      <c r="E1680" s="218" t="str">
        <f>VLOOKUP(D1680,Z$4:AB1680,2,FALSE)</f>
        <v>گریدر  ۱۶g</v>
      </c>
      <c r="F1680" s="218" t="str">
        <f>VLOOKUP(D1680,Z$4:AB1680,3,FALSE)</f>
        <v>شرکتی-یگانه</v>
      </c>
      <c r="G1680" s="4">
        <v>242</v>
      </c>
      <c r="H1680" s="4"/>
      <c r="I1680" s="137"/>
      <c r="J1680" s="137"/>
      <c r="K1680" s="241"/>
    </row>
    <row r="1681" spans="2:11" x14ac:dyDescent="0.25">
      <c r="B1681" s="131">
        <f t="shared" si="28"/>
        <v>1679</v>
      </c>
      <c r="C1681" s="133">
        <v>45472</v>
      </c>
      <c r="D1681" s="224" t="s">
        <v>93</v>
      </c>
      <c r="E1681" s="218" t="str">
        <f>VLOOKUP(D1681,Z$4:AB1681,2,FALSE)</f>
        <v>کامیون کمپرسی</v>
      </c>
      <c r="F1681" s="218" t="str">
        <f>VLOOKUP(D1681,Z$4:AB1681,3,FALSE)</f>
        <v>شرکتی-یحیی زاده</v>
      </c>
      <c r="G1681" s="4">
        <v>0</v>
      </c>
      <c r="H1681" s="4"/>
      <c r="I1681" s="137"/>
      <c r="J1681" s="137"/>
      <c r="K1681" s="241"/>
    </row>
    <row r="1682" spans="2:11" x14ac:dyDescent="0.25">
      <c r="B1682" s="131">
        <f t="shared" si="28"/>
        <v>1680</v>
      </c>
      <c r="C1682" s="133">
        <v>45472</v>
      </c>
      <c r="D1682" s="224" t="s">
        <v>96</v>
      </c>
      <c r="E1682" s="218" t="str">
        <f>VLOOKUP(D1682,Z$4:AB1682,2,FALSE)</f>
        <v>کامیون کمپرسی</v>
      </c>
      <c r="F1682" s="218" t="str">
        <f>VLOOKUP(D1682,Z$4:AB1682,3,FALSE)</f>
        <v>شرکتی-نوروز غلامی</v>
      </c>
      <c r="G1682" s="4">
        <v>0</v>
      </c>
      <c r="H1682" s="4"/>
      <c r="I1682" s="137"/>
      <c r="J1682" s="137"/>
      <c r="K1682" s="241"/>
    </row>
    <row r="1683" spans="2:11" x14ac:dyDescent="0.25">
      <c r="B1683" s="131">
        <f t="shared" si="28"/>
        <v>1681</v>
      </c>
      <c r="C1683" s="133">
        <v>45472</v>
      </c>
      <c r="D1683" s="224" t="s">
        <v>119</v>
      </c>
      <c r="E1683" s="218" t="str">
        <f>VLOOKUP(D1683,Z$4:AB1683,2,FALSE)</f>
        <v>کامیون کمپرسی</v>
      </c>
      <c r="F1683" s="218" t="str">
        <f>VLOOKUP(D1683,Z$4:AB1683,3,FALSE)</f>
        <v>شرکتی-علیرضا اقلیمی</v>
      </c>
      <c r="G1683" s="4">
        <v>0</v>
      </c>
      <c r="H1683" s="4"/>
      <c r="I1683" s="137"/>
      <c r="J1683" s="137"/>
      <c r="K1683" s="241"/>
    </row>
    <row r="1684" spans="2:11" x14ac:dyDescent="0.25">
      <c r="B1684" s="131">
        <f t="shared" si="28"/>
        <v>1682</v>
      </c>
      <c r="C1684" s="133">
        <v>45472</v>
      </c>
      <c r="D1684" s="224" t="s">
        <v>132</v>
      </c>
      <c r="E1684" s="218" t="str">
        <f>VLOOKUP(D1684,Z$4:AB1684,2,FALSE)</f>
        <v>تانکر ابپاش بنز</v>
      </c>
      <c r="F1684" s="218" t="str">
        <f>VLOOKUP(D1684,Z$4:AB1684,3,FALSE)</f>
        <v>شرکتی-بارانی</v>
      </c>
      <c r="G1684" s="4">
        <v>58</v>
      </c>
      <c r="H1684" s="4"/>
      <c r="I1684" s="137"/>
      <c r="J1684" s="137"/>
      <c r="K1684" s="241"/>
    </row>
    <row r="1685" spans="2:11" x14ac:dyDescent="0.25">
      <c r="B1685" s="131">
        <f t="shared" si="28"/>
        <v>1683</v>
      </c>
      <c r="C1685" s="133">
        <v>45472</v>
      </c>
      <c r="D1685" s="224" t="s">
        <v>98</v>
      </c>
      <c r="E1685" s="218" t="str">
        <f>VLOOKUP(D1685,Z$4:AB1685,2,FALSE)</f>
        <v>تانکر ابپاش بنز</v>
      </c>
      <c r="F1685" s="218" t="str">
        <f>VLOOKUP(D1685,Z$4:AB1685,3,FALSE)</f>
        <v>شرکتی-میامی</v>
      </c>
      <c r="G1685" s="4">
        <v>0</v>
      </c>
      <c r="H1685" s="4"/>
      <c r="I1685" s="137"/>
      <c r="J1685" s="137"/>
      <c r="K1685" s="241"/>
    </row>
    <row r="1686" spans="2:11" x14ac:dyDescent="0.25">
      <c r="B1686" s="131">
        <f t="shared" si="28"/>
        <v>1684</v>
      </c>
      <c r="C1686" s="133">
        <v>45472</v>
      </c>
      <c r="D1686" s="224" t="s">
        <v>116</v>
      </c>
      <c r="E1686" s="218" t="str">
        <f>VLOOKUP(D1686,Z$4:AB1686,2,FALSE)</f>
        <v>تانکر سوخت بنز</v>
      </c>
      <c r="F1686" s="218" t="str">
        <f>VLOOKUP(D1686,Z$4:AB1686,3,FALSE)</f>
        <v>شرکتی-برات زاده- از تاریخ 1 تیرماه</v>
      </c>
      <c r="G1686" s="4">
        <v>0</v>
      </c>
      <c r="H1686" s="4"/>
      <c r="I1686" s="137"/>
      <c r="J1686" s="137"/>
      <c r="K1686" s="241"/>
    </row>
    <row r="1687" spans="2:11" x14ac:dyDescent="0.25">
      <c r="B1687" s="131">
        <f t="shared" si="28"/>
        <v>1685</v>
      </c>
      <c r="C1687" s="133">
        <v>45472</v>
      </c>
      <c r="D1687" s="224" t="s">
        <v>121</v>
      </c>
      <c r="E1687" s="218" t="str">
        <f>VLOOKUP(D1687,Z$4:AB1687,2,FALSE)</f>
        <v>غلطک</v>
      </c>
      <c r="F1687" s="218" t="str">
        <f>VLOOKUP(D1687,Z$4:AB1687,3,FALSE)</f>
        <v>شرکتی-جمالی</v>
      </c>
      <c r="G1687" s="4">
        <v>60</v>
      </c>
      <c r="H1687" s="4"/>
      <c r="I1687" s="137"/>
      <c r="J1687" s="137"/>
      <c r="K1687" s="241"/>
    </row>
    <row r="1688" spans="2:11" x14ac:dyDescent="0.25">
      <c r="B1688" s="131">
        <f t="shared" si="28"/>
        <v>1686</v>
      </c>
      <c r="C1688" s="133">
        <v>45472</v>
      </c>
      <c r="D1688" s="224" t="s">
        <v>109</v>
      </c>
      <c r="E1688" s="218" t="str">
        <f>VLOOKUP(D1688,Z$4:AB1688,2,FALSE)</f>
        <v>غلطک</v>
      </c>
      <c r="F1688" s="218" t="str">
        <f>VLOOKUP(D1688,Z$4:AB1688,3,FALSE)</f>
        <v>شرکتی-دیانتی</v>
      </c>
      <c r="G1688" s="4">
        <v>83</v>
      </c>
      <c r="H1688" s="4"/>
      <c r="I1688" s="137"/>
      <c r="J1688" s="137"/>
      <c r="K1688" s="241"/>
    </row>
    <row r="1689" spans="2:11" x14ac:dyDescent="0.25">
      <c r="B1689" s="131">
        <f t="shared" si="28"/>
        <v>1687</v>
      </c>
      <c r="C1689" s="133">
        <v>45472</v>
      </c>
      <c r="D1689" s="224" t="s">
        <v>112</v>
      </c>
      <c r="E1689" s="218" t="str">
        <f>VLOOKUP(D1689,Z$4:AB1689,2,FALSE)</f>
        <v>غلطک</v>
      </c>
      <c r="F1689" s="218" t="str">
        <f>VLOOKUP(D1689,Z$4:AB1689,3,FALSE)</f>
        <v>شرکتی-شیری</v>
      </c>
      <c r="G1689" s="4">
        <v>104</v>
      </c>
      <c r="H1689" s="4"/>
      <c r="I1689" s="137"/>
      <c r="J1689" s="137"/>
      <c r="K1689" s="241"/>
    </row>
    <row r="1690" spans="2:11" x14ac:dyDescent="0.25">
      <c r="B1690" s="131">
        <f t="shared" si="28"/>
        <v>1688</v>
      </c>
      <c r="C1690" s="133">
        <v>45472</v>
      </c>
      <c r="D1690" s="224" t="s">
        <v>122</v>
      </c>
      <c r="E1690" s="218" t="str">
        <f>VLOOKUP(D1690,Z$4:AB1690,2,FALSE)</f>
        <v>میکسراتکو</v>
      </c>
      <c r="F1690" s="218" t="str">
        <f>VLOOKUP(D1690,Z$4:AB1690,3,FALSE)</f>
        <v>شرکتی-شاکری</v>
      </c>
      <c r="G1690" s="4">
        <v>0</v>
      </c>
      <c r="H1690" s="4"/>
      <c r="I1690" s="137"/>
      <c r="J1690" s="137"/>
      <c r="K1690" s="241"/>
    </row>
    <row r="1691" spans="2:11" x14ac:dyDescent="0.25">
      <c r="B1691" s="131">
        <f t="shared" si="28"/>
        <v>1689</v>
      </c>
      <c r="C1691" s="133">
        <v>45472</v>
      </c>
      <c r="D1691" s="224" t="s">
        <v>124</v>
      </c>
      <c r="E1691" s="218" t="str">
        <f>VLOOKUP(D1691,Z$4:AB1691,2,FALSE)</f>
        <v>میکسر امیکو</v>
      </c>
      <c r="F1691" s="218" t="str">
        <f>VLOOKUP(D1691,Z$4:AB1691,3,FALSE)</f>
        <v>شرکتی-زراعتی</v>
      </c>
      <c r="G1691" s="4">
        <v>0</v>
      </c>
      <c r="H1691" s="4"/>
      <c r="I1691" s="137"/>
      <c r="J1691" s="137"/>
      <c r="K1691" s="241"/>
    </row>
    <row r="1692" spans="2:11" x14ac:dyDescent="0.25">
      <c r="B1692" s="131">
        <f t="shared" si="28"/>
        <v>1690</v>
      </c>
      <c r="C1692" s="133">
        <v>45472</v>
      </c>
      <c r="D1692" s="224" t="s">
        <v>129</v>
      </c>
      <c r="E1692" s="218" t="str">
        <f>VLOOKUP(D1692,Z$4:AB1692,2,FALSE)</f>
        <v>بلدوزر</v>
      </c>
      <c r="F1692" s="218" t="str">
        <f>VLOOKUP(D1692,Z$4:AB1692,3,FALSE)</f>
        <v>شرکتی-رجب زاده</v>
      </c>
      <c r="G1692" s="4">
        <v>0</v>
      </c>
      <c r="H1692" s="4"/>
      <c r="I1692" s="137"/>
      <c r="J1692" s="137"/>
      <c r="K1692" s="241"/>
    </row>
    <row r="1693" spans="2:11" x14ac:dyDescent="0.25">
      <c r="B1693" s="131">
        <f t="shared" si="28"/>
        <v>1691</v>
      </c>
      <c r="C1693" s="133">
        <v>45472</v>
      </c>
      <c r="D1693" s="224" t="s">
        <v>160</v>
      </c>
      <c r="E1693" s="218" t="str">
        <f>VLOOKUP(D1693,Z$4:AB1693,2,FALSE)</f>
        <v>بیل مکانیکی</v>
      </c>
      <c r="F1693" s="218" t="str">
        <f>VLOOKUP(D1693,Z$4:AB1693,3,FALSE)</f>
        <v>تکبری</v>
      </c>
      <c r="G1693" s="4">
        <v>0</v>
      </c>
      <c r="H1693" s="4"/>
      <c r="I1693" s="137"/>
      <c r="J1693" s="137"/>
      <c r="K1693" s="241"/>
    </row>
    <row r="1694" spans="2:11" x14ac:dyDescent="0.25">
      <c r="B1694" s="131">
        <f t="shared" si="28"/>
        <v>1692</v>
      </c>
      <c r="C1694" s="133">
        <v>45472</v>
      </c>
      <c r="D1694" s="225" t="s">
        <v>146</v>
      </c>
      <c r="E1694" s="218" t="str">
        <f>VLOOKUP(D1694,Z$4:AB1694,2,FALSE)</f>
        <v>بلدوزر D85</v>
      </c>
      <c r="F1694" s="218" t="str">
        <f>VLOOKUP(D1694,Z$4:AB1694,3,FALSE)</f>
        <v>اکبری</v>
      </c>
      <c r="G1694" s="4">
        <v>168</v>
      </c>
      <c r="H1694" s="4"/>
      <c r="I1694" s="137"/>
      <c r="J1694" s="137"/>
      <c r="K1694" s="241"/>
    </row>
    <row r="1695" spans="2:11" x14ac:dyDescent="0.25">
      <c r="B1695" s="131">
        <f t="shared" si="28"/>
        <v>1693</v>
      </c>
      <c r="C1695" s="133">
        <v>45472</v>
      </c>
      <c r="D1695" s="225" t="s">
        <v>148</v>
      </c>
      <c r="E1695" s="218" t="str">
        <f>VLOOKUP(D1695,Z$4:AB1695,2,FALSE)</f>
        <v>بلدوزر D85</v>
      </c>
      <c r="F1695" s="218" t="str">
        <f>VLOOKUP(D1695,Z$4:AB1695,3,FALSE)</f>
        <v>اکبری</v>
      </c>
      <c r="G1695" s="4">
        <v>267</v>
      </c>
      <c r="H1695" s="4"/>
      <c r="I1695" s="137"/>
      <c r="J1695" s="137"/>
      <c r="K1695" s="241"/>
    </row>
    <row r="1696" spans="2:11" x14ac:dyDescent="0.25">
      <c r="B1696" s="131">
        <f t="shared" si="28"/>
        <v>1694</v>
      </c>
      <c r="C1696" s="133">
        <v>45472</v>
      </c>
      <c r="D1696" s="226" t="s">
        <v>149</v>
      </c>
      <c r="E1696" s="218" t="str">
        <f>VLOOKUP(D1696,Z$4:AB1696,2,FALSE)</f>
        <v>بلدوزر کاترپیلار D8</v>
      </c>
      <c r="F1696" s="218" t="str">
        <f>VLOOKUP(D1696,Z$4:AB1696,3,FALSE)</f>
        <v>حسن پور</v>
      </c>
      <c r="G1696" s="4">
        <v>0</v>
      </c>
      <c r="H1696" s="4"/>
      <c r="I1696" s="137"/>
      <c r="J1696" s="137"/>
      <c r="K1696" s="241"/>
    </row>
    <row r="1697" spans="2:11" x14ac:dyDescent="0.25">
      <c r="B1697" s="131">
        <f t="shared" si="28"/>
        <v>1695</v>
      </c>
      <c r="C1697" s="133">
        <v>45472</v>
      </c>
      <c r="D1697" s="224" t="s">
        <v>164</v>
      </c>
      <c r="E1697" s="218" t="str">
        <f>VLOOKUP(D1697,Z$4:AB1697,2,FALSE)</f>
        <v>بیل مکانیکی</v>
      </c>
      <c r="F1697" s="218" t="str">
        <f>VLOOKUP(D1697,Z$4:AB1697,3,FALSE)</f>
        <v>رضاپور</v>
      </c>
      <c r="G1697" s="4">
        <v>150</v>
      </c>
      <c r="H1697" s="4"/>
      <c r="I1697" s="137"/>
      <c r="J1697" s="137"/>
      <c r="K1697" s="241"/>
    </row>
    <row r="1698" spans="2:11" x14ac:dyDescent="0.25">
      <c r="B1698" s="131">
        <f t="shared" si="28"/>
        <v>1696</v>
      </c>
      <c r="C1698" s="133">
        <v>45472</v>
      </c>
      <c r="D1698" s="224" t="s">
        <v>162</v>
      </c>
      <c r="E1698" s="218" t="str">
        <f>VLOOKUP(D1698,Z$4:AB1698,2,FALSE)</f>
        <v>تانکر آب</v>
      </c>
      <c r="F1698" s="218" t="str">
        <f>VLOOKUP(D1698,Z$4:AB1698,3,FALSE)</f>
        <v>رضاپور</v>
      </c>
      <c r="G1698" s="4">
        <v>94</v>
      </c>
      <c r="H1698" s="4"/>
      <c r="I1698" s="137"/>
      <c r="J1698" s="137"/>
      <c r="K1698" s="241"/>
    </row>
    <row r="1699" spans="2:11" x14ac:dyDescent="0.25">
      <c r="B1699" s="131">
        <f t="shared" si="28"/>
        <v>1697</v>
      </c>
      <c r="C1699" s="133">
        <v>45472</v>
      </c>
      <c r="D1699" s="224" t="s">
        <v>151</v>
      </c>
      <c r="E1699" s="218" t="str">
        <f>VLOOKUP(D1699,Z$4:AB1699,2,FALSE)</f>
        <v>لودر ZL50</v>
      </c>
      <c r="F1699" s="218" t="str">
        <f>VLOOKUP(D1699,Z$4:AB1699,3,FALSE)</f>
        <v>میرزایی</v>
      </c>
      <c r="G1699" s="4">
        <v>140</v>
      </c>
      <c r="H1699" s="4"/>
      <c r="I1699" s="137"/>
      <c r="J1699" s="137"/>
      <c r="K1699" s="241"/>
    </row>
    <row r="1700" spans="2:11" x14ac:dyDescent="0.25">
      <c r="B1700" s="131">
        <f t="shared" si="28"/>
        <v>1698</v>
      </c>
      <c r="C1700" s="133">
        <v>45472</v>
      </c>
      <c r="D1700" s="225" t="s">
        <v>152</v>
      </c>
      <c r="E1700" s="218" t="str">
        <f>VLOOKUP(D1700,Z$4:AB1700,2,FALSE)</f>
        <v>کامیون کمپرسی</v>
      </c>
      <c r="F1700" s="218" t="str">
        <f>VLOOKUP(D1700,Z$4:AB1700,3,FALSE)</f>
        <v>میرزایی</v>
      </c>
      <c r="G1700" s="4">
        <v>192</v>
      </c>
      <c r="H1700" s="4"/>
      <c r="I1700" s="137"/>
      <c r="J1700" s="137"/>
      <c r="K1700" s="241"/>
    </row>
    <row r="1701" spans="2:11" x14ac:dyDescent="0.25">
      <c r="B1701" s="131">
        <f t="shared" si="28"/>
        <v>1699</v>
      </c>
      <c r="C1701" s="133">
        <v>45472</v>
      </c>
      <c r="D1701" s="225" t="s">
        <v>154</v>
      </c>
      <c r="E1701" s="218" t="str">
        <f>VLOOKUP(D1701,Z$4:AB1701,2,FALSE)</f>
        <v>کامیون کمپرسی</v>
      </c>
      <c r="F1701" s="218" t="str">
        <f>VLOOKUP(D1701,Z$4:AB1701,3,FALSE)</f>
        <v>میرزایی</v>
      </c>
      <c r="G1701" s="4">
        <v>70</v>
      </c>
      <c r="H1701" s="4"/>
      <c r="I1701" s="137"/>
      <c r="J1701" s="137"/>
      <c r="K1701" s="241"/>
    </row>
    <row r="1702" spans="2:11" x14ac:dyDescent="0.25">
      <c r="B1702" s="131">
        <f t="shared" si="28"/>
        <v>1700</v>
      </c>
      <c r="C1702" s="133">
        <v>45472</v>
      </c>
      <c r="D1702" s="225" t="s">
        <v>155</v>
      </c>
      <c r="E1702" s="218" t="str">
        <f>VLOOKUP(D1702,Z$4:AB1702,2,FALSE)</f>
        <v>کامیون کمپرسی</v>
      </c>
      <c r="F1702" s="218" t="str">
        <f>VLOOKUP(D1702,Z$4:AB1702,3,FALSE)</f>
        <v>میرزایی</v>
      </c>
      <c r="G1702" s="4">
        <v>0</v>
      </c>
      <c r="H1702" s="4"/>
      <c r="I1702" s="137"/>
      <c r="J1702" s="137"/>
      <c r="K1702" s="241"/>
    </row>
    <row r="1703" spans="2:11" x14ac:dyDescent="0.25">
      <c r="B1703" s="131">
        <f t="shared" si="28"/>
        <v>1701</v>
      </c>
      <c r="C1703" s="133">
        <v>45472</v>
      </c>
      <c r="D1703" s="225" t="s">
        <v>139</v>
      </c>
      <c r="E1703" s="218" t="str">
        <f>VLOOKUP(D1703,Z$4:AB1703,2,FALSE)</f>
        <v>بیل مکانیکی</v>
      </c>
      <c r="F1703" s="218" t="str">
        <f>VLOOKUP(D1703,Z$4:AB1703,3,FALSE)</f>
        <v>انصاری</v>
      </c>
      <c r="G1703" s="4">
        <v>0</v>
      </c>
      <c r="H1703" s="4"/>
      <c r="I1703" s="137"/>
      <c r="J1703" s="137"/>
      <c r="K1703" s="241"/>
    </row>
    <row r="1704" spans="2:11" x14ac:dyDescent="0.25">
      <c r="B1704" s="131">
        <f t="shared" si="28"/>
        <v>1702</v>
      </c>
      <c r="C1704" s="133">
        <v>45472</v>
      </c>
      <c r="D1704" s="225" t="s">
        <v>141</v>
      </c>
      <c r="E1704" s="218" t="str">
        <f>VLOOKUP(D1704,Z$4:AB1704,2,FALSE)</f>
        <v>بیل مکانیکی</v>
      </c>
      <c r="F1704" s="218" t="str">
        <f>VLOOKUP(D1704,Z$4:AB1704,3,FALSE)</f>
        <v>انصاری</v>
      </c>
      <c r="G1704" s="4">
        <v>251</v>
      </c>
      <c r="H1704" s="4"/>
      <c r="I1704" s="137"/>
      <c r="J1704" s="137"/>
      <c r="K1704" s="241"/>
    </row>
    <row r="1705" spans="2:11" x14ac:dyDescent="0.25">
      <c r="B1705" s="131">
        <f t="shared" si="28"/>
        <v>1703</v>
      </c>
      <c r="C1705" s="133">
        <v>45472</v>
      </c>
      <c r="D1705" s="225" t="s">
        <v>143</v>
      </c>
      <c r="E1705" s="218" t="str">
        <f>VLOOKUP(D1705,Z$4:AB1705,2,FALSE)</f>
        <v>کامیون کمپرسی</v>
      </c>
      <c r="F1705" s="218" t="str">
        <f>VLOOKUP(D1705,Z$4:AB1705,3,FALSE)</f>
        <v>انصاری</v>
      </c>
      <c r="G1705" s="4">
        <v>301</v>
      </c>
      <c r="H1705" s="4"/>
      <c r="I1705" s="137"/>
      <c r="J1705" s="137"/>
      <c r="K1705" s="241"/>
    </row>
    <row r="1706" spans="2:11" x14ac:dyDescent="0.25">
      <c r="B1706" s="131">
        <f t="shared" si="28"/>
        <v>1704</v>
      </c>
      <c r="C1706" s="133">
        <v>45472</v>
      </c>
      <c r="D1706" s="225" t="s">
        <v>144</v>
      </c>
      <c r="E1706" s="218" t="str">
        <f>VLOOKUP(D1706,Z$4:AB1706,2,FALSE)</f>
        <v>کامیون کمپرسی</v>
      </c>
      <c r="F1706" s="218" t="str">
        <f>VLOOKUP(D1706,Z$4:AB1706,3,FALSE)</f>
        <v>انصاری</v>
      </c>
      <c r="G1706" s="4">
        <v>0</v>
      </c>
      <c r="H1706" s="4"/>
      <c r="I1706" s="137"/>
      <c r="J1706" s="137"/>
      <c r="K1706" s="241"/>
    </row>
    <row r="1707" spans="2:11" x14ac:dyDescent="0.25">
      <c r="B1707" s="131">
        <f t="shared" si="28"/>
        <v>1705</v>
      </c>
      <c r="C1707" s="133">
        <v>45472</v>
      </c>
      <c r="D1707" s="225" t="s">
        <v>145</v>
      </c>
      <c r="E1707" s="218" t="str">
        <f>VLOOKUP(D1707,Z$4:AB1707,2,FALSE)</f>
        <v>کامیون کمپرسی</v>
      </c>
      <c r="F1707" s="218" t="str">
        <f>VLOOKUP(D1707,Z$4:AB1707,3,FALSE)</f>
        <v>انصاری</v>
      </c>
      <c r="G1707" s="4">
        <v>202</v>
      </c>
      <c r="H1707" s="4"/>
      <c r="I1707" s="137"/>
      <c r="J1707" s="137"/>
      <c r="K1707" s="241"/>
    </row>
    <row r="1708" spans="2:11" x14ac:dyDescent="0.25">
      <c r="B1708" s="131">
        <f t="shared" si="28"/>
        <v>1706</v>
      </c>
      <c r="C1708" s="133">
        <v>45472</v>
      </c>
      <c r="D1708" s="225" t="s">
        <v>138</v>
      </c>
      <c r="E1708" s="218" t="str">
        <f>VLOOKUP(D1708,Z$4:AB1708,2,FALSE)</f>
        <v>بلدوزر</v>
      </c>
      <c r="F1708" s="218" t="str">
        <f>VLOOKUP(D1708,Z$4:AB1708,3,FALSE)</f>
        <v>انصاری</v>
      </c>
      <c r="G1708" s="4">
        <v>0</v>
      </c>
      <c r="H1708" s="4"/>
      <c r="I1708" s="137"/>
      <c r="J1708" s="137"/>
      <c r="K1708" s="241"/>
    </row>
    <row r="1709" spans="2:11" x14ac:dyDescent="0.25">
      <c r="B1709" s="131">
        <f t="shared" si="28"/>
        <v>1707</v>
      </c>
      <c r="C1709" s="133">
        <v>45472</v>
      </c>
      <c r="D1709" s="224" t="s">
        <v>157</v>
      </c>
      <c r="E1709" s="218" t="str">
        <f>VLOOKUP(D1709,Z$4:AB1709,2,FALSE)</f>
        <v>لودر</v>
      </c>
      <c r="F1709" s="218" t="str">
        <f>VLOOKUP(D1709,Z$4:AB1709,3,FALSE)</f>
        <v>صداقت</v>
      </c>
      <c r="G1709" s="4">
        <v>0</v>
      </c>
      <c r="H1709" s="4"/>
      <c r="I1709" s="137"/>
      <c r="J1709" s="137"/>
      <c r="K1709" s="241"/>
    </row>
    <row r="1710" spans="2:11" x14ac:dyDescent="0.25">
      <c r="B1710" s="131">
        <f t="shared" si="28"/>
        <v>1708</v>
      </c>
      <c r="C1710" s="133">
        <v>45472</v>
      </c>
      <c r="D1710" s="224" t="s">
        <v>158</v>
      </c>
      <c r="E1710" s="218" t="str">
        <f>VLOOKUP(D1710,Z$4:AB1710,2,FALSE)</f>
        <v>کامیون کمپرسی</v>
      </c>
      <c r="F1710" s="218" t="str">
        <f>VLOOKUP(D1710,Z$4:AB1710,3,FALSE)</f>
        <v>صداقت</v>
      </c>
      <c r="G1710" s="4">
        <v>0</v>
      </c>
      <c r="H1710" s="4"/>
      <c r="I1710" s="137"/>
      <c r="J1710" s="137"/>
      <c r="K1710" s="241"/>
    </row>
    <row r="1711" spans="2:11" x14ac:dyDescent="0.25">
      <c r="B1711" s="131">
        <f t="shared" si="28"/>
        <v>1709</v>
      </c>
      <c r="C1711" s="133">
        <v>45472</v>
      </c>
      <c r="D1711" s="224" t="s">
        <v>159</v>
      </c>
      <c r="E1711" s="218" t="str">
        <f>VLOOKUP(D1711,Z$4:AB1711,2,FALSE)</f>
        <v>کامیون کمپرسی</v>
      </c>
      <c r="F1711" s="218" t="str">
        <f>VLOOKUP(D1711,Z$4:AB1711,3,FALSE)</f>
        <v>صداقت</v>
      </c>
      <c r="G1711" s="4">
        <v>0</v>
      </c>
      <c r="H1711" s="4"/>
      <c r="I1711" s="137"/>
      <c r="J1711" s="137"/>
      <c r="K1711" s="241"/>
    </row>
    <row r="1712" spans="2:11" x14ac:dyDescent="0.25">
      <c r="B1712" s="131">
        <f t="shared" si="28"/>
        <v>1710</v>
      </c>
      <c r="C1712" s="133">
        <v>45472</v>
      </c>
      <c r="D1712" s="226" t="s">
        <v>181</v>
      </c>
      <c r="E1712" s="218" t="str">
        <f>VLOOKUP(D1712,Z$4:AB1712,2,FALSE)</f>
        <v>تانکر آب</v>
      </c>
      <c r="F1712" s="218" t="str">
        <f>VLOOKUP(D1712,Z$4:AB1712,3,FALSE)</f>
        <v>گلپایگانی</v>
      </c>
      <c r="G1712" s="4">
        <v>39</v>
      </c>
      <c r="H1712" s="4"/>
      <c r="I1712" s="137"/>
      <c r="J1712" s="137"/>
      <c r="K1712" s="241"/>
    </row>
    <row r="1713" spans="2:11" x14ac:dyDescent="0.25">
      <c r="B1713" s="131">
        <f t="shared" si="28"/>
        <v>1711</v>
      </c>
      <c r="C1713" s="133">
        <v>45472</v>
      </c>
      <c r="D1713" s="226" t="s">
        <v>166</v>
      </c>
      <c r="E1713" s="218" t="str">
        <f>VLOOKUP(D1713,Z$4:AB1713,2,FALSE)</f>
        <v>گریدر 14G</v>
      </c>
      <c r="F1713" s="218" t="str">
        <f>VLOOKUP(D1713,Z$4:AB1713,3,FALSE)</f>
        <v>محمد پور</v>
      </c>
      <c r="G1713" s="4">
        <v>217</v>
      </c>
      <c r="H1713" s="4"/>
      <c r="I1713" s="137"/>
      <c r="J1713" s="137"/>
      <c r="K1713" s="241"/>
    </row>
    <row r="1714" spans="2:11" x14ac:dyDescent="0.25">
      <c r="B1714" s="131">
        <f t="shared" si="28"/>
        <v>1712</v>
      </c>
      <c r="C1714" s="133">
        <v>45472</v>
      </c>
      <c r="D1714" s="226" t="s">
        <v>170</v>
      </c>
      <c r="E1714" s="218" t="str">
        <f>VLOOKUP(D1714,Z$4:AB1714,2,FALSE)</f>
        <v>غلطک کششی</v>
      </c>
      <c r="F1714" s="218" t="str">
        <f>VLOOKUP(D1714,Z$4:AB1714,3,FALSE)</f>
        <v>محمد پور</v>
      </c>
      <c r="G1714" s="4">
        <v>0</v>
      </c>
      <c r="H1714" s="4"/>
      <c r="I1714" s="137"/>
      <c r="J1714" s="137"/>
      <c r="K1714" s="241"/>
    </row>
    <row r="1715" spans="2:11" x14ac:dyDescent="0.25">
      <c r="B1715" s="131">
        <f t="shared" si="28"/>
        <v>1713</v>
      </c>
      <c r="C1715" s="133">
        <v>45472</v>
      </c>
      <c r="D1715" s="226" t="s">
        <v>173</v>
      </c>
      <c r="E1715" s="218" t="str">
        <f>VLOOKUP(D1715,Z$4:AB1715,2,FALSE)</f>
        <v>غلطک کششی</v>
      </c>
      <c r="F1715" s="218" t="str">
        <f>VLOOKUP(D1715,Z$4:AB1715,3,FALSE)</f>
        <v>محمد پور</v>
      </c>
      <c r="G1715" s="4">
        <v>65</v>
      </c>
      <c r="H1715" s="4"/>
      <c r="I1715" s="137"/>
      <c r="J1715" s="137"/>
      <c r="K1715" s="241"/>
    </row>
    <row r="1716" spans="2:11" x14ac:dyDescent="0.25">
      <c r="B1716" s="131">
        <f t="shared" si="28"/>
        <v>1714</v>
      </c>
      <c r="C1716" s="133">
        <v>45472</v>
      </c>
      <c r="D1716" s="226" t="s">
        <v>174</v>
      </c>
      <c r="E1716" s="218" t="str">
        <f>VLOOKUP(D1716,Z$4:AB1716,2,FALSE)</f>
        <v>لودر</v>
      </c>
      <c r="F1716" s="218" t="str">
        <f>VLOOKUP(D1716,Z$4:AB1716,3,FALSE)</f>
        <v>محمد پور</v>
      </c>
      <c r="G1716" s="4">
        <v>154</v>
      </c>
      <c r="H1716" s="4"/>
      <c r="I1716" s="137"/>
      <c r="J1716" s="137"/>
      <c r="K1716" s="241"/>
    </row>
    <row r="1717" spans="2:11" x14ac:dyDescent="0.25">
      <c r="B1717" s="131">
        <f t="shared" si="28"/>
        <v>1715</v>
      </c>
      <c r="C1717" s="133">
        <v>45472</v>
      </c>
      <c r="D1717" s="226" t="s">
        <v>175</v>
      </c>
      <c r="E1717" s="218" t="str">
        <f>VLOOKUP(D1717,Z$4:AB1717,2,FALSE)</f>
        <v>تانکر آب</v>
      </c>
      <c r="F1717" s="218" t="str">
        <f>VLOOKUP(D1717,Z$4:AB1717,3,FALSE)</f>
        <v>محمد پور</v>
      </c>
      <c r="G1717" s="4">
        <v>250</v>
      </c>
      <c r="H1717" s="4"/>
      <c r="I1717" s="137"/>
      <c r="J1717" s="137"/>
      <c r="K1717" s="241"/>
    </row>
    <row r="1718" spans="2:11" x14ac:dyDescent="0.25">
      <c r="B1718" s="131">
        <f t="shared" si="28"/>
        <v>1716</v>
      </c>
      <c r="C1718" s="133">
        <v>45472</v>
      </c>
      <c r="D1718" s="226" t="s">
        <v>176</v>
      </c>
      <c r="E1718" s="218" t="str">
        <f>VLOOKUP(D1718,Z$4:AB1718,2,FALSE)</f>
        <v>غلطک پاچه بزی</v>
      </c>
      <c r="F1718" s="218" t="str">
        <f>VLOOKUP(D1718,Z$4:AB1718,3,FALSE)</f>
        <v>محمد پور</v>
      </c>
      <c r="G1718" s="4">
        <v>96</v>
      </c>
      <c r="H1718" s="4"/>
      <c r="I1718" s="137"/>
      <c r="J1718" s="137"/>
      <c r="K1718" s="241"/>
    </row>
    <row r="1719" spans="2:11" x14ac:dyDescent="0.25">
      <c r="B1719" s="131">
        <f t="shared" si="28"/>
        <v>1717</v>
      </c>
      <c r="C1719" s="133">
        <v>45472</v>
      </c>
      <c r="D1719" s="226" t="s">
        <v>178</v>
      </c>
      <c r="E1719" s="218" t="str">
        <f>VLOOKUP(D1719,Z$4:AB1719,2,FALSE)</f>
        <v>بلدوزر</v>
      </c>
      <c r="F1719" s="218" t="str">
        <f>VLOOKUP(D1719,Z$4:AB1719,3,FALSE)</f>
        <v>محمد پور</v>
      </c>
      <c r="G1719" s="4">
        <v>412</v>
      </c>
      <c r="H1719" s="4"/>
      <c r="I1719" s="137"/>
      <c r="J1719" s="137"/>
      <c r="K1719" s="241"/>
    </row>
    <row r="1720" spans="2:11" x14ac:dyDescent="0.25">
      <c r="B1720" s="131">
        <f t="shared" si="28"/>
        <v>1718</v>
      </c>
      <c r="C1720" s="133">
        <v>45472</v>
      </c>
      <c r="D1720" s="226" t="s">
        <v>179</v>
      </c>
      <c r="E1720" s="218" t="str">
        <f>VLOOKUP(D1720,Z$4:AB1720,2,FALSE)</f>
        <v>کمپرسی جفت</v>
      </c>
      <c r="F1720" s="218" t="str">
        <f>VLOOKUP(D1720,Z$4:AB1720,3,FALSE)</f>
        <v>محمد پور</v>
      </c>
      <c r="G1720" s="4">
        <v>163</v>
      </c>
      <c r="H1720" s="4"/>
      <c r="I1720" s="137"/>
      <c r="J1720" s="137"/>
      <c r="K1720" s="241"/>
    </row>
    <row r="1721" spans="2:11" x14ac:dyDescent="0.25">
      <c r="B1721" s="131">
        <f t="shared" si="28"/>
        <v>1719</v>
      </c>
      <c r="C1721" s="133">
        <v>45472</v>
      </c>
      <c r="D1721" s="226" t="s">
        <v>255</v>
      </c>
      <c r="E1721" s="218" t="str">
        <f>VLOOKUP(D1721,Z$4:AB1721,2,FALSE)</f>
        <v>کمپرسی جفت</v>
      </c>
      <c r="F1721" s="218" t="str">
        <f>VLOOKUP(D1721,Z$4:AB1721,3,FALSE)</f>
        <v>محمد پور</v>
      </c>
      <c r="G1721" s="4">
        <v>145</v>
      </c>
      <c r="H1721" s="4"/>
      <c r="I1721" s="137"/>
      <c r="J1721" s="137"/>
      <c r="K1721" s="241"/>
    </row>
    <row r="1722" spans="2:11" x14ac:dyDescent="0.25">
      <c r="B1722" s="131">
        <f t="shared" si="28"/>
        <v>1720</v>
      </c>
      <c r="C1722" s="133">
        <v>45472</v>
      </c>
      <c r="D1722" s="226" t="s">
        <v>253</v>
      </c>
      <c r="E1722" s="218" t="str">
        <f>VLOOKUP(D1722,Z$4:AB1722,2,FALSE)</f>
        <v>کمپرسی تک</v>
      </c>
      <c r="F1722" s="218" t="str">
        <f>VLOOKUP(D1722,Z$4:AB1722,3,FALSE)</f>
        <v>محمد پور</v>
      </c>
      <c r="G1722" s="4">
        <v>115</v>
      </c>
      <c r="H1722" s="4"/>
      <c r="I1722" s="137"/>
      <c r="J1722" s="137"/>
      <c r="K1722" s="241"/>
    </row>
    <row r="1723" spans="2:11" x14ac:dyDescent="0.25">
      <c r="B1723" s="131">
        <f t="shared" si="28"/>
        <v>1721</v>
      </c>
      <c r="C1723" s="133">
        <v>45472</v>
      </c>
      <c r="D1723" s="226" t="s">
        <v>244</v>
      </c>
      <c r="E1723" s="218" t="str">
        <f>VLOOKUP(D1723,Z$4:AB1723,2,FALSE)</f>
        <v>تانکر آب</v>
      </c>
      <c r="F1723" s="218" t="str">
        <f>VLOOKUP(D1723,Z$4:AB1723,3,FALSE)</f>
        <v>محمد پور</v>
      </c>
      <c r="G1723" s="4">
        <v>0</v>
      </c>
      <c r="H1723" s="4"/>
      <c r="I1723" s="137"/>
      <c r="J1723" s="137"/>
      <c r="K1723" s="241"/>
    </row>
    <row r="1724" spans="2:11" x14ac:dyDescent="0.25">
      <c r="B1724" s="131">
        <f t="shared" si="28"/>
        <v>1722</v>
      </c>
      <c r="C1724" s="133">
        <v>45473</v>
      </c>
      <c r="D1724" s="224" t="s">
        <v>90</v>
      </c>
      <c r="E1724" s="218" t="str">
        <f>VLOOKUP(D1724,Z$4:AB1724,2,FALSE)</f>
        <v>گریدر  ۱۶g</v>
      </c>
      <c r="F1724" s="218" t="str">
        <f>VLOOKUP(D1724,Z$4:AB1724,3,FALSE)</f>
        <v>شرکتی-یگانه</v>
      </c>
      <c r="G1724" s="4">
        <v>0</v>
      </c>
      <c r="H1724" s="4"/>
      <c r="I1724" s="137"/>
      <c r="J1724" s="137"/>
      <c r="K1724" s="241"/>
    </row>
    <row r="1725" spans="2:11" x14ac:dyDescent="0.25">
      <c r="B1725" s="131">
        <f t="shared" si="28"/>
        <v>1723</v>
      </c>
      <c r="C1725" s="133">
        <v>45473</v>
      </c>
      <c r="D1725" s="224" t="s">
        <v>93</v>
      </c>
      <c r="E1725" s="218" t="str">
        <f>VLOOKUP(D1725,Z$4:AB1725,2,FALSE)</f>
        <v>کامیون کمپرسی</v>
      </c>
      <c r="F1725" s="218" t="str">
        <f>VLOOKUP(D1725,Z$4:AB1725,3,FALSE)</f>
        <v>شرکتی-یحیی زاده</v>
      </c>
      <c r="G1725" s="4">
        <v>0</v>
      </c>
      <c r="H1725" s="4"/>
      <c r="I1725" s="137"/>
      <c r="J1725" s="137"/>
      <c r="K1725" s="241"/>
    </row>
    <row r="1726" spans="2:11" x14ac:dyDescent="0.25">
      <c r="B1726" s="131">
        <f t="shared" si="28"/>
        <v>1724</v>
      </c>
      <c r="C1726" s="133">
        <v>45473</v>
      </c>
      <c r="D1726" s="224" t="s">
        <v>96</v>
      </c>
      <c r="E1726" s="218" t="str">
        <f>VLOOKUP(D1726,Z$4:AB1726,2,FALSE)</f>
        <v>کامیون کمپرسی</v>
      </c>
      <c r="F1726" s="218" t="str">
        <f>VLOOKUP(D1726,Z$4:AB1726,3,FALSE)</f>
        <v>شرکتی-نوروز غلامی</v>
      </c>
      <c r="G1726" s="4">
        <v>0</v>
      </c>
      <c r="H1726" s="4"/>
      <c r="I1726" s="137"/>
      <c r="J1726" s="137"/>
      <c r="K1726" s="241"/>
    </row>
    <row r="1727" spans="2:11" x14ac:dyDescent="0.25">
      <c r="B1727" s="131">
        <f t="shared" si="28"/>
        <v>1725</v>
      </c>
      <c r="C1727" s="133">
        <v>45473</v>
      </c>
      <c r="D1727" s="224" t="s">
        <v>119</v>
      </c>
      <c r="E1727" s="218" t="str">
        <f>VLOOKUP(D1727,Z$4:AB1727,2,FALSE)</f>
        <v>کامیون کمپرسی</v>
      </c>
      <c r="F1727" s="218" t="str">
        <f>VLOOKUP(D1727,Z$4:AB1727,3,FALSE)</f>
        <v>شرکتی-علیرضا اقلیمی</v>
      </c>
      <c r="G1727" s="4">
        <v>0</v>
      </c>
      <c r="H1727" s="4"/>
      <c r="I1727" s="137"/>
      <c r="J1727" s="137"/>
      <c r="K1727" s="241"/>
    </row>
    <row r="1728" spans="2:11" x14ac:dyDescent="0.25">
      <c r="B1728" s="131">
        <f t="shared" si="28"/>
        <v>1726</v>
      </c>
      <c r="C1728" s="133">
        <v>45473</v>
      </c>
      <c r="D1728" s="224" t="s">
        <v>132</v>
      </c>
      <c r="E1728" s="218" t="str">
        <f>VLOOKUP(D1728,Z$4:AB1728,2,FALSE)</f>
        <v>تانکر ابپاش بنز</v>
      </c>
      <c r="F1728" s="218" t="str">
        <f>VLOOKUP(D1728,Z$4:AB1728,3,FALSE)</f>
        <v>شرکتی-بارانی</v>
      </c>
      <c r="G1728" s="4">
        <v>45</v>
      </c>
      <c r="H1728" s="4"/>
      <c r="I1728" s="137"/>
      <c r="J1728" s="137"/>
      <c r="K1728" s="241"/>
    </row>
    <row r="1729" spans="2:11" x14ac:dyDescent="0.25">
      <c r="B1729" s="131">
        <f t="shared" si="28"/>
        <v>1727</v>
      </c>
      <c r="C1729" s="133">
        <v>45473</v>
      </c>
      <c r="D1729" s="224" t="s">
        <v>98</v>
      </c>
      <c r="E1729" s="218" t="str">
        <f>VLOOKUP(D1729,Z$4:AB1729,2,FALSE)</f>
        <v>تانکر ابپاش بنز</v>
      </c>
      <c r="F1729" s="218" t="str">
        <f>VLOOKUP(D1729,Z$4:AB1729,3,FALSE)</f>
        <v>شرکتی-میامی</v>
      </c>
      <c r="G1729" s="4">
        <v>0</v>
      </c>
      <c r="H1729" s="4"/>
      <c r="I1729" s="137"/>
      <c r="J1729" s="137"/>
      <c r="K1729" s="241"/>
    </row>
    <row r="1730" spans="2:11" x14ac:dyDescent="0.25">
      <c r="B1730" s="131">
        <f t="shared" si="28"/>
        <v>1728</v>
      </c>
      <c r="C1730" s="133">
        <v>45473</v>
      </c>
      <c r="D1730" s="224" t="s">
        <v>116</v>
      </c>
      <c r="E1730" s="218" t="str">
        <f>VLOOKUP(D1730,Z$4:AB1730,2,FALSE)</f>
        <v>تانکر سوخت بنز</v>
      </c>
      <c r="F1730" s="218" t="str">
        <f>VLOOKUP(D1730,Z$4:AB1730,3,FALSE)</f>
        <v>شرکتی-برات زاده- از تاریخ 1 تیرماه</v>
      </c>
      <c r="G1730" s="4">
        <v>0</v>
      </c>
      <c r="H1730" s="4"/>
      <c r="I1730" s="137">
        <v>21089</v>
      </c>
      <c r="J1730" s="137">
        <v>22495</v>
      </c>
      <c r="K1730" s="241"/>
    </row>
    <row r="1731" spans="2:11" x14ac:dyDescent="0.25">
      <c r="B1731" s="131">
        <f t="shared" si="28"/>
        <v>1729</v>
      </c>
      <c r="C1731" s="133">
        <v>45473</v>
      </c>
      <c r="D1731" s="224" t="s">
        <v>121</v>
      </c>
      <c r="E1731" s="218" t="str">
        <f>VLOOKUP(D1731,Z$4:AB1731,2,FALSE)</f>
        <v>غلطک</v>
      </c>
      <c r="F1731" s="218" t="str">
        <f>VLOOKUP(D1731,Z$4:AB1731,3,FALSE)</f>
        <v>شرکتی-جمالی</v>
      </c>
      <c r="G1731" s="4">
        <v>0</v>
      </c>
      <c r="H1731" s="4"/>
      <c r="I1731" s="137"/>
      <c r="J1731" s="137"/>
      <c r="K1731" s="241"/>
    </row>
    <row r="1732" spans="2:11" x14ac:dyDescent="0.25">
      <c r="B1732" s="131">
        <f t="shared" si="28"/>
        <v>1730</v>
      </c>
      <c r="C1732" s="133">
        <v>45473</v>
      </c>
      <c r="D1732" s="224" t="s">
        <v>109</v>
      </c>
      <c r="E1732" s="218" t="str">
        <f>VLOOKUP(D1732,Z$4:AB1732,2,FALSE)</f>
        <v>غلطک</v>
      </c>
      <c r="F1732" s="218" t="str">
        <f>VLOOKUP(D1732,Z$4:AB1732,3,FALSE)</f>
        <v>شرکتی-دیانتی</v>
      </c>
      <c r="G1732" s="4">
        <v>0</v>
      </c>
      <c r="H1732" s="4"/>
      <c r="I1732" s="137"/>
      <c r="J1732" s="137"/>
      <c r="K1732" s="241"/>
    </row>
    <row r="1733" spans="2:11" x14ac:dyDescent="0.25">
      <c r="B1733" s="131">
        <f t="shared" si="28"/>
        <v>1731</v>
      </c>
      <c r="C1733" s="133">
        <v>45473</v>
      </c>
      <c r="D1733" s="224" t="s">
        <v>112</v>
      </c>
      <c r="E1733" s="218" t="str">
        <f>VLOOKUP(D1733,Z$4:AB1733,2,FALSE)</f>
        <v>غلطک</v>
      </c>
      <c r="F1733" s="218" t="str">
        <f>VLOOKUP(D1733,Z$4:AB1733,3,FALSE)</f>
        <v>شرکتی-شیری</v>
      </c>
      <c r="G1733" s="4">
        <v>0</v>
      </c>
      <c r="H1733" s="4"/>
      <c r="I1733" s="137"/>
      <c r="J1733" s="137"/>
      <c r="K1733" s="241"/>
    </row>
    <row r="1734" spans="2:11" x14ac:dyDescent="0.25">
      <c r="B1734" s="131">
        <f t="shared" si="28"/>
        <v>1732</v>
      </c>
      <c r="C1734" s="133">
        <v>45473</v>
      </c>
      <c r="D1734" s="224" t="s">
        <v>122</v>
      </c>
      <c r="E1734" s="218" t="str">
        <f>VLOOKUP(D1734,Z$4:AB1734,2,FALSE)</f>
        <v>میکسراتکو</v>
      </c>
      <c r="F1734" s="218" t="str">
        <f>VLOOKUP(D1734,Z$4:AB1734,3,FALSE)</f>
        <v>شرکتی-شاکری</v>
      </c>
      <c r="G1734" s="4">
        <v>0</v>
      </c>
      <c r="H1734" s="4"/>
      <c r="I1734" s="137"/>
      <c r="J1734" s="137"/>
      <c r="K1734" s="241"/>
    </row>
    <row r="1735" spans="2:11" x14ac:dyDescent="0.25">
      <c r="B1735" s="131">
        <f t="shared" ref="B1735:B1798" si="29">ROW()-2</f>
        <v>1733</v>
      </c>
      <c r="C1735" s="133">
        <v>45473</v>
      </c>
      <c r="D1735" s="224" t="s">
        <v>124</v>
      </c>
      <c r="E1735" s="218" t="str">
        <f>VLOOKUP(D1735,Z$4:AB1735,2,FALSE)</f>
        <v>میکسر امیکو</v>
      </c>
      <c r="F1735" s="218" t="str">
        <f>VLOOKUP(D1735,Z$4:AB1735,3,FALSE)</f>
        <v>شرکتی-زراعتی</v>
      </c>
      <c r="G1735" s="4">
        <v>0</v>
      </c>
      <c r="H1735" s="4"/>
      <c r="I1735" s="137"/>
      <c r="J1735" s="137"/>
      <c r="K1735" s="241"/>
    </row>
    <row r="1736" spans="2:11" x14ac:dyDescent="0.25">
      <c r="B1736" s="131">
        <f t="shared" si="29"/>
        <v>1734</v>
      </c>
      <c r="C1736" s="133">
        <v>45473</v>
      </c>
      <c r="D1736" s="224" t="s">
        <v>129</v>
      </c>
      <c r="E1736" s="218" t="str">
        <f>VLOOKUP(D1736,Z$4:AB1736,2,FALSE)</f>
        <v>بلدوزر</v>
      </c>
      <c r="F1736" s="218" t="str">
        <f>VLOOKUP(D1736,Z$4:AB1736,3,FALSE)</f>
        <v>شرکتی-رجب زاده</v>
      </c>
      <c r="G1736" s="4">
        <v>332</v>
      </c>
      <c r="H1736" s="4"/>
      <c r="I1736" s="137"/>
      <c r="J1736" s="137"/>
      <c r="K1736" s="241"/>
    </row>
    <row r="1737" spans="2:11" x14ac:dyDescent="0.25">
      <c r="B1737" s="131">
        <f t="shared" si="29"/>
        <v>1735</v>
      </c>
      <c r="C1737" s="133">
        <v>45473</v>
      </c>
      <c r="D1737" s="224" t="s">
        <v>160</v>
      </c>
      <c r="E1737" s="218" t="str">
        <f>VLOOKUP(D1737,Z$4:AB1737,2,FALSE)</f>
        <v>بیل مکانیکی</v>
      </c>
      <c r="F1737" s="218" t="str">
        <f>VLOOKUP(D1737,Z$4:AB1737,3,FALSE)</f>
        <v>تکبری</v>
      </c>
      <c r="G1737" s="4">
        <v>167</v>
      </c>
      <c r="H1737" s="4"/>
      <c r="I1737" s="137"/>
      <c r="J1737" s="137"/>
      <c r="K1737" s="241"/>
    </row>
    <row r="1738" spans="2:11" x14ac:dyDescent="0.25">
      <c r="B1738" s="131">
        <f t="shared" si="29"/>
        <v>1736</v>
      </c>
      <c r="C1738" s="133">
        <v>45473</v>
      </c>
      <c r="D1738" s="225" t="s">
        <v>146</v>
      </c>
      <c r="E1738" s="218" t="str">
        <f>VLOOKUP(D1738,Z$4:AB1738,2,FALSE)</f>
        <v>بلدوزر D85</v>
      </c>
      <c r="F1738" s="218" t="str">
        <f>VLOOKUP(D1738,Z$4:AB1738,3,FALSE)</f>
        <v>اکبری</v>
      </c>
      <c r="G1738" s="4">
        <v>0</v>
      </c>
      <c r="H1738" s="4"/>
      <c r="I1738" s="137"/>
      <c r="J1738" s="137"/>
      <c r="K1738" s="241"/>
    </row>
    <row r="1739" spans="2:11" x14ac:dyDescent="0.25">
      <c r="B1739" s="131">
        <f t="shared" si="29"/>
        <v>1737</v>
      </c>
      <c r="C1739" s="133">
        <v>45473</v>
      </c>
      <c r="D1739" s="225" t="s">
        <v>148</v>
      </c>
      <c r="E1739" s="218" t="str">
        <f>VLOOKUP(D1739,Z$4:AB1739,2,FALSE)</f>
        <v>بلدوزر D85</v>
      </c>
      <c r="F1739" s="218" t="str">
        <f>VLOOKUP(D1739,Z$4:AB1739,3,FALSE)</f>
        <v>اکبری</v>
      </c>
      <c r="G1739" s="4">
        <v>0</v>
      </c>
      <c r="H1739" s="4"/>
      <c r="I1739" s="137"/>
      <c r="J1739" s="137"/>
      <c r="K1739" s="241"/>
    </row>
    <row r="1740" spans="2:11" x14ac:dyDescent="0.25">
      <c r="B1740" s="131">
        <f t="shared" si="29"/>
        <v>1738</v>
      </c>
      <c r="C1740" s="133">
        <v>45473</v>
      </c>
      <c r="D1740" s="226" t="s">
        <v>149</v>
      </c>
      <c r="E1740" s="218" t="str">
        <f>VLOOKUP(D1740,Z$4:AB1740,2,FALSE)</f>
        <v>بلدوزر کاترپیلار D8</v>
      </c>
      <c r="F1740" s="218" t="str">
        <f>VLOOKUP(D1740,Z$4:AB1740,3,FALSE)</f>
        <v>حسن پور</v>
      </c>
      <c r="G1740" s="4">
        <v>0</v>
      </c>
      <c r="H1740" s="4"/>
      <c r="I1740" s="137"/>
      <c r="J1740" s="137"/>
      <c r="K1740" s="241"/>
    </row>
    <row r="1741" spans="2:11" x14ac:dyDescent="0.25">
      <c r="B1741" s="131">
        <f t="shared" si="29"/>
        <v>1739</v>
      </c>
      <c r="C1741" s="133">
        <v>45473</v>
      </c>
      <c r="D1741" s="224" t="s">
        <v>164</v>
      </c>
      <c r="E1741" s="218" t="str">
        <f>VLOOKUP(D1741,Z$4:AB1741,2,FALSE)</f>
        <v>بیل مکانیکی</v>
      </c>
      <c r="F1741" s="218" t="str">
        <f>VLOOKUP(D1741,Z$4:AB1741,3,FALSE)</f>
        <v>رضاپور</v>
      </c>
      <c r="G1741" s="4">
        <v>0</v>
      </c>
      <c r="H1741" s="4"/>
      <c r="I1741" s="137"/>
      <c r="J1741" s="137"/>
      <c r="K1741" s="241"/>
    </row>
    <row r="1742" spans="2:11" x14ac:dyDescent="0.25">
      <c r="B1742" s="131">
        <f t="shared" si="29"/>
        <v>1740</v>
      </c>
      <c r="C1742" s="133">
        <v>45473</v>
      </c>
      <c r="D1742" s="224" t="s">
        <v>162</v>
      </c>
      <c r="E1742" s="218" t="str">
        <f>VLOOKUP(D1742,Z$4:AB1742,2,FALSE)</f>
        <v>تانکر آب</v>
      </c>
      <c r="F1742" s="218" t="str">
        <f>VLOOKUP(D1742,Z$4:AB1742,3,FALSE)</f>
        <v>رضاپور</v>
      </c>
      <c r="G1742" s="4">
        <v>0</v>
      </c>
      <c r="H1742" s="4"/>
      <c r="I1742" s="137"/>
      <c r="J1742" s="137"/>
      <c r="K1742" s="241"/>
    </row>
    <row r="1743" spans="2:11" x14ac:dyDescent="0.25">
      <c r="B1743" s="131">
        <f t="shared" si="29"/>
        <v>1741</v>
      </c>
      <c r="C1743" s="133">
        <v>45473</v>
      </c>
      <c r="D1743" s="224" t="s">
        <v>151</v>
      </c>
      <c r="E1743" s="218" t="str">
        <f>VLOOKUP(D1743,Z$4:AB1743,2,FALSE)</f>
        <v>لودر ZL50</v>
      </c>
      <c r="F1743" s="218" t="str">
        <f>VLOOKUP(D1743,Z$4:AB1743,3,FALSE)</f>
        <v>میرزایی</v>
      </c>
      <c r="G1743" s="4">
        <v>0</v>
      </c>
      <c r="H1743" s="4"/>
      <c r="I1743" s="137"/>
      <c r="J1743" s="137"/>
      <c r="K1743" s="241"/>
    </row>
    <row r="1744" spans="2:11" x14ac:dyDescent="0.25">
      <c r="B1744" s="131">
        <f t="shared" si="29"/>
        <v>1742</v>
      </c>
      <c r="C1744" s="133">
        <v>45473</v>
      </c>
      <c r="D1744" s="225" t="s">
        <v>152</v>
      </c>
      <c r="E1744" s="218" t="str">
        <f>VLOOKUP(D1744,Z$4:AB1744,2,FALSE)</f>
        <v>کامیون کمپرسی</v>
      </c>
      <c r="F1744" s="218" t="str">
        <f>VLOOKUP(D1744,Z$4:AB1744,3,FALSE)</f>
        <v>میرزایی</v>
      </c>
      <c r="G1744" s="4">
        <v>0</v>
      </c>
      <c r="H1744" s="4"/>
      <c r="I1744" s="137"/>
      <c r="J1744" s="137"/>
      <c r="K1744" s="241"/>
    </row>
    <row r="1745" spans="2:11" x14ac:dyDescent="0.25">
      <c r="B1745" s="131">
        <f t="shared" si="29"/>
        <v>1743</v>
      </c>
      <c r="C1745" s="133">
        <v>45473</v>
      </c>
      <c r="D1745" s="225" t="s">
        <v>154</v>
      </c>
      <c r="E1745" s="218" t="str">
        <f>VLOOKUP(D1745,Z$4:AB1745,2,FALSE)</f>
        <v>کامیون کمپرسی</v>
      </c>
      <c r="F1745" s="218" t="str">
        <f>VLOOKUP(D1745,Z$4:AB1745,3,FALSE)</f>
        <v>میرزایی</v>
      </c>
      <c r="G1745" s="4">
        <v>0</v>
      </c>
      <c r="H1745" s="4"/>
      <c r="I1745" s="137"/>
      <c r="J1745" s="137"/>
      <c r="K1745" s="241"/>
    </row>
    <row r="1746" spans="2:11" x14ac:dyDescent="0.25">
      <c r="B1746" s="131">
        <f t="shared" si="29"/>
        <v>1744</v>
      </c>
      <c r="C1746" s="133">
        <v>45473</v>
      </c>
      <c r="D1746" s="225" t="s">
        <v>155</v>
      </c>
      <c r="E1746" s="218" t="str">
        <f>VLOOKUP(D1746,Z$4:AB1746,2,FALSE)</f>
        <v>کامیون کمپرسی</v>
      </c>
      <c r="F1746" s="218" t="str">
        <f>VLOOKUP(D1746,Z$4:AB1746,3,FALSE)</f>
        <v>میرزایی</v>
      </c>
      <c r="G1746" s="4">
        <v>0</v>
      </c>
      <c r="H1746" s="4"/>
      <c r="I1746" s="137"/>
      <c r="J1746" s="137"/>
      <c r="K1746" s="241"/>
    </row>
    <row r="1747" spans="2:11" x14ac:dyDescent="0.25">
      <c r="B1747" s="131">
        <f t="shared" si="29"/>
        <v>1745</v>
      </c>
      <c r="C1747" s="133">
        <v>45473</v>
      </c>
      <c r="D1747" s="225" t="s">
        <v>139</v>
      </c>
      <c r="E1747" s="218" t="str">
        <f>VLOOKUP(D1747,Z$4:AB1747,2,FALSE)</f>
        <v>بیل مکانیکی</v>
      </c>
      <c r="F1747" s="218" t="str">
        <f>VLOOKUP(D1747,Z$4:AB1747,3,FALSE)</f>
        <v>انصاری</v>
      </c>
      <c r="G1747" s="4">
        <v>0</v>
      </c>
      <c r="H1747" s="4"/>
      <c r="I1747" s="137"/>
      <c r="J1747" s="137"/>
      <c r="K1747" s="241"/>
    </row>
    <row r="1748" spans="2:11" x14ac:dyDescent="0.25">
      <c r="B1748" s="131">
        <f t="shared" si="29"/>
        <v>1746</v>
      </c>
      <c r="C1748" s="133">
        <v>45473</v>
      </c>
      <c r="D1748" s="225" t="s">
        <v>141</v>
      </c>
      <c r="E1748" s="218" t="str">
        <f>VLOOKUP(D1748,Z$4:AB1748,2,FALSE)</f>
        <v>بیل مکانیکی</v>
      </c>
      <c r="F1748" s="218" t="str">
        <f>VLOOKUP(D1748,Z$4:AB1748,3,FALSE)</f>
        <v>انصاری</v>
      </c>
      <c r="G1748" s="4">
        <v>307</v>
      </c>
      <c r="H1748" s="4"/>
      <c r="I1748" s="137"/>
      <c r="J1748" s="137"/>
      <c r="K1748" s="241"/>
    </row>
    <row r="1749" spans="2:11" x14ac:dyDescent="0.25">
      <c r="B1749" s="131">
        <f t="shared" si="29"/>
        <v>1747</v>
      </c>
      <c r="C1749" s="133">
        <v>45473</v>
      </c>
      <c r="D1749" s="225" t="s">
        <v>143</v>
      </c>
      <c r="E1749" s="218" t="str">
        <f>VLOOKUP(D1749,Z$4:AB1749,2,FALSE)</f>
        <v>کامیون کمپرسی</v>
      </c>
      <c r="F1749" s="218" t="str">
        <f>VLOOKUP(D1749,Z$4:AB1749,3,FALSE)</f>
        <v>انصاری</v>
      </c>
      <c r="G1749" s="4">
        <v>0</v>
      </c>
      <c r="H1749" s="4"/>
      <c r="I1749" s="137"/>
      <c r="J1749" s="137"/>
      <c r="K1749" s="241"/>
    </row>
    <row r="1750" spans="2:11" x14ac:dyDescent="0.25">
      <c r="B1750" s="131">
        <f t="shared" si="29"/>
        <v>1748</v>
      </c>
      <c r="C1750" s="133">
        <v>45473</v>
      </c>
      <c r="D1750" s="225" t="s">
        <v>144</v>
      </c>
      <c r="E1750" s="218" t="str">
        <f>VLOOKUP(D1750,Z$4:AB1750,2,FALSE)</f>
        <v>کامیون کمپرسی</v>
      </c>
      <c r="F1750" s="218" t="str">
        <f>VLOOKUP(D1750,Z$4:AB1750,3,FALSE)</f>
        <v>انصاری</v>
      </c>
      <c r="G1750" s="4">
        <v>0</v>
      </c>
      <c r="H1750" s="4"/>
      <c r="I1750" s="137"/>
      <c r="J1750" s="137"/>
      <c r="K1750" s="241"/>
    </row>
    <row r="1751" spans="2:11" x14ac:dyDescent="0.25">
      <c r="B1751" s="131">
        <f t="shared" si="29"/>
        <v>1749</v>
      </c>
      <c r="C1751" s="133">
        <v>45473</v>
      </c>
      <c r="D1751" s="225" t="s">
        <v>145</v>
      </c>
      <c r="E1751" s="218" t="str">
        <f>VLOOKUP(D1751,Z$4:AB1751,2,FALSE)</f>
        <v>کامیون کمپرسی</v>
      </c>
      <c r="F1751" s="218" t="str">
        <f>VLOOKUP(D1751,Z$4:AB1751,3,FALSE)</f>
        <v>انصاری</v>
      </c>
      <c r="G1751" s="4">
        <v>0</v>
      </c>
      <c r="H1751" s="4"/>
      <c r="I1751" s="137"/>
      <c r="J1751" s="137"/>
      <c r="K1751" s="241"/>
    </row>
    <row r="1752" spans="2:11" x14ac:dyDescent="0.25">
      <c r="B1752" s="131">
        <f t="shared" si="29"/>
        <v>1750</v>
      </c>
      <c r="C1752" s="133">
        <v>45473</v>
      </c>
      <c r="D1752" s="225" t="s">
        <v>138</v>
      </c>
      <c r="E1752" s="218" t="str">
        <f>VLOOKUP(D1752,Z$4:AB1752,2,FALSE)</f>
        <v>بلدوزر</v>
      </c>
      <c r="F1752" s="218" t="str">
        <f>VLOOKUP(D1752,Z$4:AB1752,3,FALSE)</f>
        <v>انصاری</v>
      </c>
      <c r="G1752" s="4">
        <v>0</v>
      </c>
      <c r="H1752" s="4"/>
      <c r="I1752" s="137"/>
      <c r="J1752" s="137"/>
      <c r="K1752" s="241"/>
    </row>
    <row r="1753" spans="2:11" x14ac:dyDescent="0.25">
      <c r="B1753" s="131">
        <f t="shared" si="29"/>
        <v>1751</v>
      </c>
      <c r="C1753" s="133">
        <v>45473</v>
      </c>
      <c r="D1753" s="224" t="s">
        <v>157</v>
      </c>
      <c r="E1753" s="218" t="str">
        <f>VLOOKUP(D1753,Z$4:AB1753,2,FALSE)</f>
        <v>لودر</v>
      </c>
      <c r="F1753" s="218" t="str">
        <f>VLOOKUP(D1753,Z$4:AB1753,3,FALSE)</f>
        <v>صداقت</v>
      </c>
      <c r="G1753" s="4">
        <v>173</v>
      </c>
      <c r="H1753" s="4"/>
      <c r="I1753" s="137"/>
      <c r="J1753" s="137"/>
      <c r="K1753" s="241"/>
    </row>
    <row r="1754" spans="2:11" x14ac:dyDescent="0.25">
      <c r="B1754" s="131">
        <f t="shared" si="29"/>
        <v>1752</v>
      </c>
      <c r="C1754" s="133">
        <v>45473</v>
      </c>
      <c r="D1754" s="224" t="s">
        <v>158</v>
      </c>
      <c r="E1754" s="218" t="str">
        <f>VLOOKUP(D1754,Z$4:AB1754,2,FALSE)</f>
        <v>کامیون کمپرسی</v>
      </c>
      <c r="F1754" s="218" t="str">
        <f>VLOOKUP(D1754,Z$4:AB1754,3,FALSE)</f>
        <v>صداقت</v>
      </c>
      <c r="G1754" s="4">
        <v>230</v>
      </c>
      <c r="H1754" s="4"/>
      <c r="I1754" s="137"/>
      <c r="J1754" s="137"/>
      <c r="K1754" s="241"/>
    </row>
    <row r="1755" spans="2:11" x14ac:dyDescent="0.25">
      <c r="B1755" s="131">
        <f t="shared" si="29"/>
        <v>1753</v>
      </c>
      <c r="C1755" s="133">
        <v>45473</v>
      </c>
      <c r="D1755" s="224" t="s">
        <v>159</v>
      </c>
      <c r="E1755" s="218" t="str">
        <f>VLOOKUP(D1755,Z$4:AB1755,2,FALSE)</f>
        <v>کامیون کمپرسی</v>
      </c>
      <c r="F1755" s="218" t="str">
        <f>VLOOKUP(D1755,Z$4:AB1755,3,FALSE)</f>
        <v>صداقت</v>
      </c>
      <c r="G1755" s="4">
        <v>0</v>
      </c>
      <c r="H1755" s="4"/>
      <c r="I1755" s="137"/>
      <c r="J1755" s="137"/>
      <c r="K1755" s="241"/>
    </row>
    <row r="1756" spans="2:11" x14ac:dyDescent="0.25">
      <c r="B1756" s="131">
        <f t="shared" si="29"/>
        <v>1754</v>
      </c>
      <c r="C1756" s="133">
        <v>45473</v>
      </c>
      <c r="D1756" s="226" t="s">
        <v>181</v>
      </c>
      <c r="E1756" s="218" t="str">
        <f>VLOOKUP(D1756,Z$4:AB1756,2,FALSE)</f>
        <v>تانکر آب</v>
      </c>
      <c r="F1756" s="218" t="str">
        <f>VLOOKUP(D1756,Z$4:AB1756,3,FALSE)</f>
        <v>گلپایگانی</v>
      </c>
      <c r="G1756" s="4">
        <v>79</v>
      </c>
      <c r="H1756" s="4"/>
      <c r="I1756" s="137"/>
      <c r="J1756" s="137"/>
      <c r="K1756" s="241"/>
    </row>
    <row r="1757" spans="2:11" x14ac:dyDescent="0.25">
      <c r="B1757" s="131">
        <f t="shared" si="29"/>
        <v>1755</v>
      </c>
      <c r="C1757" s="133">
        <v>45473</v>
      </c>
      <c r="D1757" s="226" t="s">
        <v>166</v>
      </c>
      <c r="E1757" s="218" t="str">
        <f>VLOOKUP(D1757,Z$4:AB1757,2,FALSE)</f>
        <v>گریدر 14G</v>
      </c>
      <c r="F1757" s="218" t="str">
        <f>VLOOKUP(D1757,Z$4:AB1757,3,FALSE)</f>
        <v>محمد پور</v>
      </c>
      <c r="G1757" s="4">
        <v>0</v>
      </c>
      <c r="H1757" s="4"/>
      <c r="I1757" s="137"/>
      <c r="J1757" s="137"/>
      <c r="K1757" s="241"/>
    </row>
    <row r="1758" spans="2:11" x14ac:dyDescent="0.25">
      <c r="B1758" s="131">
        <f t="shared" si="29"/>
        <v>1756</v>
      </c>
      <c r="C1758" s="133">
        <v>45473</v>
      </c>
      <c r="D1758" s="226" t="s">
        <v>170</v>
      </c>
      <c r="E1758" s="218" t="str">
        <f>VLOOKUP(D1758,Z$4:AB1758,2,FALSE)</f>
        <v>غلطک کششی</v>
      </c>
      <c r="F1758" s="218" t="str">
        <f>VLOOKUP(D1758,Z$4:AB1758,3,FALSE)</f>
        <v>محمد پور</v>
      </c>
      <c r="G1758" s="4">
        <v>0</v>
      </c>
      <c r="H1758" s="4"/>
      <c r="I1758" s="137"/>
      <c r="J1758" s="137"/>
      <c r="K1758" s="241"/>
    </row>
    <row r="1759" spans="2:11" x14ac:dyDescent="0.25">
      <c r="B1759" s="131">
        <f t="shared" si="29"/>
        <v>1757</v>
      </c>
      <c r="C1759" s="133">
        <v>45473</v>
      </c>
      <c r="D1759" s="226" t="s">
        <v>173</v>
      </c>
      <c r="E1759" s="218" t="str">
        <f>VLOOKUP(D1759,Z$4:AB1759,2,FALSE)</f>
        <v>غلطک کششی</v>
      </c>
      <c r="F1759" s="218" t="str">
        <f>VLOOKUP(D1759,Z$4:AB1759,3,FALSE)</f>
        <v>محمد پور</v>
      </c>
      <c r="G1759" s="4">
        <v>73</v>
      </c>
      <c r="H1759" s="4"/>
      <c r="I1759" s="137"/>
      <c r="J1759" s="137"/>
      <c r="K1759" s="241"/>
    </row>
    <row r="1760" spans="2:11" x14ac:dyDescent="0.25">
      <c r="B1760" s="131">
        <f t="shared" si="29"/>
        <v>1758</v>
      </c>
      <c r="C1760" s="133">
        <v>45473</v>
      </c>
      <c r="D1760" s="226" t="s">
        <v>174</v>
      </c>
      <c r="E1760" s="218" t="str">
        <f>VLOOKUP(D1760,Z$4:AB1760,2,FALSE)</f>
        <v>لودر</v>
      </c>
      <c r="F1760" s="218" t="str">
        <f>VLOOKUP(D1760,Z$4:AB1760,3,FALSE)</f>
        <v>محمد پور</v>
      </c>
      <c r="G1760" s="4">
        <v>0</v>
      </c>
      <c r="H1760" s="4"/>
      <c r="I1760" s="137"/>
      <c r="J1760" s="137"/>
      <c r="K1760" s="241"/>
    </row>
    <row r="1761" spans="2:11" x14ac:dyDescent="0.25">
      <c r="B1761" s="131">
        <f t="shared" si="29"/>
        <v>1759</v>
      </c>
      <c r="C1761" s="133">
        <v>45473</v>
      </c>
      <c r="D1761" s="226" t="s">
        <v>175</v>
      </c>
      <c r="E1761" s="218" t="str">
        <f>VLOOKUP(D1761,Z$4:AB1761,2,FALSE)</f>
        <v>تانکر آب</v>
      </c>
      <c r="F1761" s="218" t="str">
        <f>VLOOKUP(D1761,Z$4:AB1761,3,FALSE)</f>
        <v>محمد پور</v>
      </c>
      <c r="G1761" s="4">
        <v>0</v>
      </c>
      <c r="H1761" s="4"/>
      <c r="I1761" s="137"/>
      <c r="J1761" s="137"/>
      <c r="K1761" s="241"/>
    </row>
    <row r="1762" spans="2:11" x14ac:dyDescent="0.25">
      <c r="B1762" s="131">
        <f t="shared" si="29"/>
        <v>1760</v>
      </c>
      <c r="C1762" s="133">
        <v>45473</v>
      </c>
      <c r="D1762" s="226" t="s">
        <v>176</v>
      </c>
      <c r="E1762" s="218" t="str">
        <f>VLOOKUP(D1762,Z$4:AB1762,2,FALSE)</f>
        <v>غلطک پاچه بزی</v>
      </c>
      <c r="F1762" s="218" t="str">
        <f>VLOOKUP(D1762,Z$4:AB1762,3,FALSE)</f>
        <v>محمد پور</v>
      </c>
      <c r="G1762" s="4">
        <v>0</v>
      </c>
      <c r="H1762" s="4"/>
      <c r="I1762" s="137"/>
      <c r="J1762" s="137"/>
      <c r="K1762" s="241"/>
    </row>
    <row r="1763" spans="2:11" x14ac:dyDescent="0.25">
      <c r="B1763" s="131">
        <f t="shared" si="29"/>
        <v>1761</v>
      </c>
      <c r="C1763" s="133">
        <v>45473</v>
      </c>
      <c r="D1763" s="226" t="s">
        <v>178</v>
      </c>
      <c r="E1763" s="218" t="str">
        <f>VLOOKUP(D1763,Z$4:AB1763,2,FALSE)</f>
        <v>بلدوزر</v>
      </c>
      <c r="F1763" s="218" t="str">
        <f>VLOOKUP(D1763,Z$4:AB1763,3,FALSE)</f>
        <v>محمد پور</v>
      </c>
      <c r="G1763" s="4">
        <v>0</v>
      </c>
      <c r="H1763" s="4"/>
      <c r="I1763" s="137"/>
      <c r="J1763" s="137"/>
      <c r="K1763" s="241"/>
    </row>
    <row r="1764" spans="2:11" x14ac:dyDescent="0.25">
      <c r="B1764" s="131">
        <f t="shared" si="29"/>
        <v>1762</v>
      </c>
      <c r="C1764" s="133">
        <v>45473</v>
      </c>
      <c r="D1764" s="226" t="s">
        <v>179</v>
      </c>
      <c r="E1764" s="218" t="str">
        <f>VLOOKUP(D1764,Z$4:AB1764,2,FALSE)</f>
        <v>کمپرسی جفت</v>
      </c>
      <c r="F1764" s="218" t="str">
        <f>VLOOKUP(D1764,Z$4:AB1764,3,FALSE)</f>
        <v>محمد پور</v>
      </c>
      <c r="G1764" s="4">
        <v>0</v>
      </c>
      <c r="H1764" s="4"/>
      <c r="I1764" s="137"/>
      <c r="J1764" s="137"/>
      <c r="K1764" s="241"/>
    </row>
    <row r="1765" spans="2:11" x14ac:dyDescent="0.25">
      <c r="B1765" s="131">
        <f t="shared" si="29"/>
        <v>1763</v>
      </c>
      <c r="C1765" s="133">
        <v>45473</v>
      </c>
      <c r="D1765" s="226" t="s">
        <v>255</v>
      </c>
      <c r="E1765" s="218" t="str">
        <f>VLOOKUP(D1765,Z$4:AB1765,2,FALSE)</f>
        <v>کمپرسی جفت</v>
      </c>
      <c r="F1765" s="218" t="str">
        <f>VLOOKUP(D1765,Z$4:AB1765,3,FALSE)</f>
        <v>محمد پور</v>
      </c>
      <c r="G1765" s="4">
        <v>0</v>
      </c>
      <c r="H1765" s="4"/>
      <c r="I1765" s="137"/>
      <c r="J1765" s="137"/>
      <c r="K1765" s="241"/>
    </row>
    <row r="1766" spans="2:11" x14ac:dyDescent="0.25">
      <c r="B1766" s="131">
        <f t="shared" si="29"/>
        <v>1764</v>
      </c>
      <c r="C1766" s="133">
        <v>45473</v>
      </c>
      <c r="D1766" s="226" t="s">
        <v>253</v>
      </c>
      <c r="E1766" s="218" t="str">
        <f>VLOOKUP(D1766,Z$4:AB1766,2,FALSE)</f>
        <v>کمپرسی تک</v>
      </c>
      <c r="F1766" s="218" t="str">
        <f>VLOOKUP(D1766,Z$4:AB1766,3,FALSE)</f>
        <v>محمد پور</v>
      </c>
      <c r="G1766" s="4">
        <v>0</v>
      </c>
      <c r="H1766" s="4"/>
      <c r="I1766" s="137"/>
      <c r="J1766" s="137"/>
      <c r="K1766" s="241"/>
    </row>
    <row r="1767" spans="2:11" x14ac:dyDescent="0.25">
      <c r="B1767" s="131">
        <f t="shared" si="29"/>
        <v>1765</v>
      </c>
      <c r="C1767" s="133">
        <v>45473</v>
      </c>
      <c r="D1767" s="226" t="s">
        <v>244</v>
      </c>
      <c r="E1767" s="218" t="str">
        <f>VLOOKUP(D1767,Z$4:AB1767,2,FALSE)</f>
        <v>تانکر آب</v>
      </c>
      <c r="F1767" s="218" t="str">
        <f>VLOOKUP(D1767,Z$4:AB1767,3,FALSE)</f>
        <v>محمد پور</v>
      </c>
      <c r="G1767" s="4">
        <v>0</v>
      </c>
      <c r="H1767" s="4"/>
      <c r="I1767" s="137"/>
      <c r="J1767" s="137"/>
      <c r="K1767" s="241"/>
    </row>
    <row r="1768" spans="2:11" x14ac:dyDescent="0.25">
      <c r="B1768" s="131">
        <f t="shared" si="29"/>
        <v>1766</v>
      </c>
      <c r="C1768" s="133">
        <v>45474</v>
      </c>
      <c r="D1768" s="224" t="s">
        <v>90</v>
      </c>
      <c r="E1768" s="218" t="str">
        <f>VLOOKUP(D1768,Z$4:AB1768,2,FALSE)</f>
        <v>گریدر  ۱۶g</v>
      </c>
      <c r="F1768" s="218" t="str">
        <f>VLOOKUP(D1768,Z$4:AB1768,3,FALSE)</f>
        <v>شرکتی-یگانه</v>
      </c>
      <c r="G1768" s="4">
        <v>275</v>
      </c>
      <c r="H1768" s="4"/>
      <c r="I1768" s="137"/>
      <c r="J1768" s="137"/>
      <c r="K1768" s="241"/>
    </row>
    <row r="1769" spans="2:11" x14ac:dyDescent="0.25">
      <c r="B1769" s="131">
        <f t="shared" si="29"/>
        <v>1767</v>
      </c>
      <c r="C1769" s="133">
        <v>45474</v>
      </c>
      <c r="D1769" s="224" t="s">
        <v>93</v>
      </c>
      <c r="E1769" s="218" t="str">
        <f>VLOOKUP(D1769,Z$4:AB1769,2,FALSE)</f>
        <v>کامیون کمپرسی</v>
      </c>
      <c r="F1769" s="218" t="str">
        <f>VLOOKUP(D1769,Z$4:AB1769,3,FALSE)</f>
        <v>شرکتی-یحیی زاده</v>
      </c>
      <c r="G1769" s="4">
        <v>0</v>
      </c>
      <c r="H1769" s="4"/>
      <c r="I1769" s="137"/>
      <c r="J1769" s="137"/>
      <c r="K1769" s="241"/>
    </row>
    <row r="1770" spans="2:11" x14ac:dyDescent="0.25">
      <c r="B1770" s="131">
        <f t="shared" si="29"/>
        <v>1768</v>
      </c>
      <c r="C1770" s="133">
        <v>45474</v>
      </c>
      <c r="D1770" s="224" t="s">
        <v>96</v>
      </c>
      <c r="E1770" s="218" t="str">
        <f>VLOOKUP(D1770,Z$4:AB1770,2,FALSE)</f>
        <v>کامیون کمپرسی</v>
      </c>
      <c r="F1770" s="218" t="str">
        <f>VLOOKUP(D1770,Z$4:AB1770,3,FALSE)</f>
        <v>شرکتی-نوروز غلامی</v>
      </c>
      <c r="G1770" s="4">
        <v>261</v>
      </c>
      <c r="H1770" s="4"/>
      <c r="I1770" s="137"/>
      <c r="J1770" s="137"/>
      <c r="K1770" s="241"/>
    </row>
    <row r="1771" spans="2:11" x14ac:dyDescent="0.25">
      <c r="B1771" s="131">
        <f t="shared" si="29"/>
        <v>1769</v>
      </c>
      <c r="C1771" s="133">
        <v>45474</v>
      </c>
      <c r="D1771" s="224" t="s">
        <v>119</v>
      </c>
      <c r="E1771" s="218" t="str">
        <f>VLOOKUP(D1771,Z$4:AB1771,2,FALSE)</f>
        <v>کامیون کمپرسی</v>
      </c>
      <c r="F1771" s="218" t="str">
        <f>VLOOKUP(D1771,Z$4:AB1771,3,FALSE)</f>
        <v>شرکتی-علیرضا اقلیمی</v>
      </c>
      <c r="G1771" s="4">
        <v>0</v>
      </c>
      <c r="H1771" s="4"/>
      <c r="I1771" s="137"/>
      <c r="J1771" s="137"/>
      <c r="K1771" s="241"/>
    </row>
    <row r="1772" spans="2:11" x14ac:dyDescent="0.25">
      <c r="B1772" s="131">
        <f t="shared" si="29"/>
        <v>1770</v>
      </c>
      <c r="C1772" s="133">
        <v>45474</v>
      </c>
      <c r="D1772" s="224" t="s">
        <v>132</v>
      </c>
      <c r="E1772" s="218" t="str">
        <f>VLOOKUP(D1772,Z$4:AB1772,2,FALSE)</f>
        <v>تانکر ابپاش بنز</v>
      </c>
      <c r="F1772" s="218" t="str">
        <f>VLOOKUP(D1772,Z$4:AB1772,3,FALSE)</f>
        <v>شرکتی-بارانی</v>
      </c>
      <c r="G1772" s="4">
        <v>86</v>
      </c>
      <c r="H1772" s="4"/>
      <c r="I1772" s="137"/>
      <c r="J1772" s="137"/>
      <c r="K1772" s="241"/>
    </row>
    <row r="1773" spans="2:11" x14ac:dyDescent="0.25">
      <c r="B1773" s="131">
        <f t="shared" si="29"/>
        <v>1771</v>
      </c>
      <c r="C1773" s="133">
        <v>45474</v>
      </c>
      <c r="D1773" s="224" t="s">
        <v>98</v>
      </c>
      <c r="E1773" s="218" t="str">
        <f>VLOOKUP(D1773,Z$4:AB1773,2,FALSE)</f>
        <v>تانکر ابپاش بنز</v>
      </c>
      <c r="F1773" s="218" t="str">
        <f>VLOOKUP(D1773,Z$4:AB1773,3,FALSE)</f>
        <v>شرکتی-میامی</v>
      </c>
      <c r="G1773" s="4">
        <v>132</v>
      </c>
      <c r="H1773" s="4"/>
      <c r="I1773" s="137"/>
      <c r="J1773" s="137"/>
      <c r="K1773" s="241"/>
    </row>
    <row r="1774" spans="2:11" x14ac:dyDescent="0.25">
      <c r="B1774" s="131">
        <f t="shared" si="29"/>
        <v>1772</v>
      </c>
      <c r="C1774" s="133">
        <v>45474</v>
      </c>
      <c r="D1774" s="224" t="s">
        <v>116</v>
      </c>
      <c r="E1774" s="218" t="str">
        <f>VLOOKUP(D1774,Z$4:AB1774,2,FALSE)</f>
        <v>تانکر سوخت بنز</v>
      </c>
      <c r="F1774" s="218" t="str">
        <f>VLOOKUP(D1774,Z$4:AB1774,3,FALSE)</f>
        <v>شرکتی-برات زاده- از تاریخ 1 تیرماه</v>
      </c>
      <c r="G1774" s="4">
        <v>0</v>
      </c>
      <c r="H1774" s="4"/>
      <c r="I1774" s="137">
        <v>22605</v>
      </c>
      <c r="J1774" s="137">
        <v>26919</v>
      </c>
      <c r="K1774" s="123" t="s">
        <v>266</v>
      </c>
    </row>
    <row r="1775" spans="2:11" x14ac:dyDescent="0.25">
      <c r="B1775" s="131">
        <f t="shared" si="29"/>
        <v>1773</v>
      </c>
      <c r="C1775" s="133">
        <v>45474</v>
      </c>
      <c r="D1775" s="224" t="s">
        <v>121</v>
      </c>
      <c r="E1775" s="218" t="str">
        <f>VLOOKUP(D1775,Z$4:AB1775,2,FALSE)</f>
        <v>غلطک</v>
      </c>
      <c r="F1775" s="218" t="str">
        <f>VLOOKUP(D1775,Z$4:AB1775,3,FALSE)</f>
        <v>شرکتی-جمالی</v>
      </c>
      <c r="G1775" s="4">
        <v>83</v>
      </c>
      <c r="H1775" s="4"/>
      <c r="I1775" s="137"/>
      <c r="J1775" s="137"/>
      <c r="K1775" s="241"/>
    </row>
    <row r="1776" spans="2:11" x14ac:dyDescent="0.25">
      <c r="B1776" s="131">
        <f t="shared" si="29"/>
        <v>1774</v>
      </c>
      <c r="C1776" s="133">
        <v>45474</v>
      </c>
      <c r="D1776" s="224" t="s">
        <v>109</v>
      </c>
      <c r="E1776" s="218" t="str">
        <f>VLOOKUP(D1776,Z$4:AB1776,2,FALSE)</f>
        <v>غلطک</v>
      </c>
      <c r="F1776" s="218" t="str">
        <f>VLOOKUP(D1776,Z$4:AB1776,3,FALSE)</f>
        <v>شرکتی-دیانتی</v>
      </c>
      <c r="G1776" s="4">
        <v>60</v>
      </c>
      <c r="H1776" s="4"/>
      <c r="I1776" s="137"/>
      <c r="J1776" s="137"/>
      <c r="K1776" s="241"/>
    </row>
    <row r="1777" spans="2:11" x14ac:dyDescent="0.25">
      <c r="B1777" s="131">
        <f t="shared" si="29"/>
        <v>1775</v>
      </c>
      <c r="C1777" s="133">
        <v>45474</v>
      </c>
      <c r="D1777" s="224" t="s">
        <v>112</v>
      </c>
      <c r="E1777" s="218" t="str">
        <f>VLOOKUP(D1777,Z$4:AB1777,2,FALSE)</f>
        <v>غلطک</v>
      </c>
      <c r="F1777" s="218" t="str">
        <f>VLOOKUP(D1777,Z$4:AB1777,3,FALSE)</f>
        <v>شرکتی-شیری</v>
      </c>
      <c r="G1777" s="4">
        <v>0</v>
      </c>
      <c r="H1777" s="4"/>
      <c r="I1777" s="137"/>
      <c r="J1777" s="137"/>
      <c r="K1777" s="241"/>
    </row>
    <row r="1778" spans="2:11" x14ac:dyDescent="0.25">
      <c r="B1778" s="131">
        <f t="shared" si="29"/>
        <v>1776</v>
      </c>
      <c r="C1778" s="133">
        <v>45474</v>
      </c>
      <c r="D1778" s="224" t="s">
        <v>122</v>
      </c>
      <c r="E1778" s="218" t="str">
        <f>VLOOKUP(D1778,Z$4:AB1778,2,FALSE)</f>
        <v>میکسراتکو</v>
      </c>
      <c r="F1778" s="218" t="str">
        <f>VLOOKUP(D1778,Z$4:AB1778,3,FALSE)</f>
        <v>شرکتی-شاکری</v>
      </c>
      <c r="G1778" s="4">
        <v>110</v>
      </c>
      <c r="H1778" s="4"/>
      <c r="I1778" s="137"/>
      <c r="J1778" s="137"/>
      <c r="K1778" s="241"/>
    </row>
    <row r="1779" spans="2:11" x14ac:dyDescent="0.25">
      <c r="B1779" s="131">
        <f t="shared" si="29"/>
        <v>1777</v>
      </c>
      <c r="C1779" s="133">
        <v>45474</v>
      </c>
      <c r="D1779" s="224" t="s">
        <v>124</v>
      </c>
      <c r="E1779" s="218" t="str">
        <f>VLOOKUP(D1779,Z$4:AB1779,2,FALSE)</f>
        <v>میکسر امیکو</v>
      </c>
      <c r="F1779" s="218" t="str">
        <f>VLOOKUP(D1779,Z$4:AB1779,3,FALSE)</f>
        <v>شرکتی-زراعتی</v>
      </c>
      <c r="G1779" s="4">
        <v>0</v>
      </c>
      <c r="H1779" s="4"/>
      <c r="I1779" s="137"/>
      <c r="J1779" s="137"/>
      <c r="K1779" s="241"/>
    </row>
    <row r="1780" spans="2:11" x14ac:dyDescent="0.25">
      <c r="B1780" s="131">
        <f t="shared" si="29"/>
        <v>1778</v>
      </c>
      <c r="C1780" s="133">
        <v>45474</v>
      </c>
      <c r="D1780" s="224" t="s">
        <v>129</v>
      </c>
      <c r="E1780" s="218" t="str">
        <f>VLOOKUP(D1780,Z$4:AB1780,2,FALSE)</f>
        <v>بلدوزر</v>
      </c>
      <c r="F1780" s="218" t="str">
        <f>VLOOKUP(D1780,Z$4:AB1780,3,FALSE)</f>
        <v>شرکتی-رجب زاده</v>
      </c>
      <c r="G1780" s="4">
        <v>0</v>
      </c>
      <c r="H1780" s="4"/>
      <c r="I1780" s="137"/>
      <c r="J1780" s="137"/>
      <c r="K1780" s="241"/>
    </row>
    <row r="1781" spans="2:11" x14ac:dyDescent="0.25">
      <c r="B1781" s="131">
        <f t="shared" si="29"/>
        <v>1779</v>
      </c>
      <c r="C1781" s="133">
        <v>45474</v>
      </c>
      <c r="D1781" s="224" t="s">
        <v>160</v>
      </c>
      <c r="E1781" s="218" t="str">
        <f>VLOOKUP(D1781,Z$4:AB1781,2,FALSE)</f>
        <v>بیل مکانیکی</v>
      </c>
      <c r="F1781" s="218" t="str">
        <f>VLOOKUP(D1781,Z$4:AB1781,3,FALSE)</f>
        <v>تکبری</v>
      </c>
      <c r="G1781" s="4">
        <v>0</v>
      </c>
      <c r="H1781" s="4"/>
      <c r="I1781" s="137"/>
      <c r="J1781" s="137"/>
      <c r="K1781" s="241"/>
    </row>
    <row r="1782" spans="2:11" x14ac:dyDescent="0.25">
      <c r="B1782" s="131">
        <f t="shared" si="29"/>
        <v>1780</v>
      </c>
      <c r="C1782" s="133">
        <v>45474</v>
      </c>
      <c r="D1782" s="225" t="s">
        <v>146</v>
      </c>
      <c r="E1782" s="218" t="str">
        <f>VLOOKUP(D1782,Z$4:AB1782,2,FALSE)</f>
        <v>بلدوزر D85</v>
      </c>
      <c r="F1782" s="218" t="str">
        <f>VLOOKUP(D1782,Z$4:AB1782,3,FALSE)</f>
        <v>اکبری</v>
      </c>
      <c r="G1782" s="4">
        <v>286</v>
      </c>
      <c r="H1782" s="4"/>
      <c r="I1782" s="137"/>
      <c r="J1782" s="137"/>
      <c r="K1782" s="241"/>
    </row>
    <row r="1783" spans="2:11" x14ac:dyDescent="0.25">
      <c r="B1783" s="131">
        <f t="shared" si="29"/>
        <v>1781</v>
      </c>
      <c r="C1783" s="133">
        <v>45474</v>
      </c>
      <c r="D1783" s="225" t="s">
        <v>148</v>
      </c>
      <c r="E1783" s="218" t="str">
        <f>VLOOKUP(D1783,Z$4:AB1783,2,FALSE)</f>
        <v>بلدوزر D85</v>
      </c>
      <c r="F1783" s="218" t="str">
        <f>VLOOKUP(D1783,Z$4:AB1783,3,FALSE)</f>
        <v>اکبری</v>
      </c>
      <c r="G1783" s="4">
        <v>182</v>
      </c>
      <c r="H1783" s="4"/>
      <c r="I1783" s="137"/>
      <c r="J1783" s="137"/>
      <c r="K1783" s="241"/>
    </row>
    <row r="1784" spans="2:11" x14ac:dyDescent="0.25">
      <c r="B1784" s="131">
        <f t="shared" si="29"/>
        <v>1782</v>
      </c>
      <c r="C1784" s="133">
        <v>45474</v>
      </c>
      <c r="D1784" s="226" t="s">
        <v>149</v>
      </c>
      <c r="E1784" s="218" t="str">
        <f>VLOOKUP(D1784,Z$4:AB1784,2,FALSE)</f>
        <v>بلدوزر کاترپیلار D8</v>
      </c>
      <c r="F1784" s="218" t="str">
        <f>VLOOKUP(D1784,Z$4:AB1784,3,FALSE)</f>
        <v>حسن پور</v>
      </c>
      <c r="G1784" s="4">
        <v>536</v>
      </c>
      <c r="H1784" s="4"/>
      <c r="I1784" s="137"/>
      <c r="J1784" s="137"/>
      <c r="K1784" s="241"/>
    </row>
    <row r="1785" spans="2:11" x14ac:dyDescent="0.25">
      <c r="B1785" s="131">
        <f t="shared" si="29"/>
        <v>1783</v>
      </c>
      <c r="C1785" s="133">
        <v>45474</v>
      </c>
      <c r="D1785" s="224" t="s">
        <v>164</v>
      </c>
      <c r="E1785" s="218" t="str">
        <f>VLOOKUP(D1785,Z$4:AB1785,2,FALSE)</f>
        <v>بیل مکانیکی</v>
      </c>
      <c r="F1785" s="218" t="str">
        <f>VLOOKUP(D1785,Z$4:AB1785,3,FALSE)</f>
        <v>رضاپور</v>
      </c>
      <c r="G1785" s="4">
        <v>171</v>
      </c>
      <c r="H1785" s="4"/>
      <c r="I1785" s="137"/>
      <c r="J1785" s="137"/>
      <c r="K1785" s="241"/>
    </row>
    <row r="1786" spans="2:11" x14ac:dyDescent="0.25">
      <c r="B1786" s="131">
        <f t="shared" si="29"/>
        <v>1784</v>
      </c>
      <c r="C1786" s="133">
        <v>45474</v>
      </c>
      <c r="D1786" s="224" t="s">
        <v>162</v>
      </c>
      <c r="E1786" s="218" t="str">
        <f>VLOOKUP(D1786,Z$4:AB1786,2,FALSE)</f>
        <v>تانکر آب</v>
      </c>
      <c r="F1786" s="218" t="str">
        <f>VLOOKUP(D1786,Z$4:AB1786,3,FALSE)</f>
        <v>رضاپور</v>
      </c>
      <c r="G1786" s="4">
        <v>0</v>
      </c>
      <c r="H1786" s="4"/>
      <c r="I1786" s="137"/>
      <c r="J1786" s="137"/>
      <c r="K1786" s="241"/>
    </row>
    <row r="1787" spans="2:11" x14ac:dyDescent="0.25">
      <c r="B1787" s="131">
        <f t="shared" si="29"/>
        <v>1785</v>
      </c>
      <c r="C1787" s="133">
        <v>45474</v>
      </c>
      <c r="D1787" s="224" t="s">
        <v>151</v>
      </c>
      <c r="E1787" s="218" t="str">
        <f>VLOOKUP(D1787,Z$4:AB1787,2,FALSE)</f>
        <v>لودر ZL50</v>
      </c>
      <c r="F1787" s="218" t="str">
        <f>VLOOKUP(D1787,Z$4:AB1787,3,FALSE)</f>
        <v>میرزایی</v>
      </c>
      <c r="G1787" s="4">
        <v>194</v>
      </c>
      <c r="H1787" s="4"/>
      <c r="I1787" s="137"/>
      <c r="J1787" s="137"/>
      <c r="K1787" s="241"/>
    </row>
    <row r="1788" spans="2:11" x14ac:dyDescent="0.25">
      <c r="B1788" s="131">
        <f t="shared" si="29"/>
        <v>1786</v>
      </c>
      <c r="C1788" s="133">
        <v>45474</v>
      </c>
      <c r="D1788" s="225" t="s">
        <v>152</v>
      </c>
      <c r="E1788" s="218" t="str">
        <f>VLOOKUP(D1788,Z$4:AB1788,2,FALSE)</f>
        <v>کامیون کمپرسی</v>
      </c>
      <c r="F1788" s="218" t="str">
        <f>VLOOKUP(D1788,Z$4:AB1788,3,FALSE)</f>
        <v>میرزایی</v>
      </c>
      <c r="G1788" s="4">
        <v>103</v>
      </c>
      <c r="H1788" s="4"/>
      <c r="I1788" s="137"/>
      <c r="J1788" s="137"/>
      <c r="K1788" s="241"/>
    </row>
    <row r="1789" spans="2:11" x14ac:dyDescent="0.25">
      <c r="B1789" s="131">
        <f t="shared" si="29"/>
        <v>1787</v>
      </c>
      <c r="C1789" s="133">
        <v>45474</v>
      </c>
      <c r="D1789" s="225" t="s">
        <v>154</v>
      </c>
      <c r="E1789" s="218" t="str">
        <f>VLOOKUP(D1789,Z$4:AB1789,2,FALSE)</f>
        <v>کامیون کمپرسی</v>
      </c>
      <c r="F1789" s="218" t="str">
        <f>VLOOKUP(D1789,Z$4:AB1789,3,FALSE)</f>
        <v>میرزایی</v>
      </c>
      <c r="G1789" s="4">
        <v>98</v>
      </c>
      <c r="H1789" s="4"/>
      <c r="I1789" s="137"/>
      <c r="J1789" s="137"/>
      <c r="K1789" s="241"/>
    </row>
    <row r="1790" spans="2:11" x14ac:dyDescent="0.25">
      <c r="B1790" s="131">
        <f t="shared" si="29"/>
        <v>1788</v>
      </c>
      <c r="C1790" s="133">
        <v>45474</v>
      </c>
      <c r="D1790" s="225" t="s">
        <v>155</v>
      </c>
      <c r="E1790" s="218" t="str">
        <f>VLOOKUP(D1790,Z$4:AB1790,2,FALSE)</f>
        <v>کامیون کمپرسی</v>
      </c>
      <c r="F1790" s="218" t="str">
        <f>VLOOKUP(D1790,Z$4:AB1790,3,FALSE)</f>
        <v>میرزایی</v>
      </c>
      <c r="G1790" s="4">
        <v>0</v>
      </c>
      <c r="H1790" s="4"/>
      <c r="I1790" s="137"/>
      <c r="J1790" s="137"/>
      <c r="K1790" s="241"/>
    </row>
    <row r="1791" spans="2:11" x14ac:dyDescent="0.25">
      <c r="B1791" s="131">
        <f t="shared" si="29"/>
        <v>1789</v>
      </c>
      <c r="C1791" s="133">
        <v>45474</v>
      </c>
      <c r="D1791" s="225" t="s">
        <v>139</v>
      </c>
      <c r="E1791" s="218" t="str">
        <f>VLOOKUP(D1791,Z$4:AB1791,2,FALSE)</f>
        <v>بیل مکانیکی</v>
      </c>
      <c r="F1791" s="218" t="str">
        <f>VLOOKUP(D1791,Z$4:AB1791,3,FALSE)</f>
        <v>انصاری</v>
      </c>
      <c r="G1791" s="4">
        <v>0</v>
      </c>
      <c r="H1791" s="4"/>
      <c r="I1791" s="137"/>
      <c r="J1791" s="137"/>
      <c r="K1791" s="241"/>
    </row>
    <row r="1792" spans="2:11" x14ac:dyDescent="0.25">
      <c r="B1792" s="131">
        <f t="shared" si="29"/>
        <v>1790</v>
      </c>
      <c r="C1792" s="133">
        <v>45474</v>
      </c>
      <c r="D1792" s="225" t="s">
        <v>141</v>
      </c>
      <c r="E1792" s="218" t="str">
        <f>VLOOKUP(D1792,Z$4:AB1792,2,FALSE)</f>
        <v>بیل مکانیکی</v>
      </c>
      <c r="F1792" s="218" t="str">
        <f>VLOOKUP(D1792,Z$4:AB1792,3,FALSE)</f>
        <v>انصاری</v>
      </c>
      <c r="G1792" s="4">
        <v>297</v>
      </c>
      <c r="H1792" s="4"/>
      <c r="I1792" s="137"/>
      <c r="J1792" s="137"/>
      <c r="K1792" s="241"/>
    </row>
    <row r="1793" spans="2:11" x14ac:dyDescent="0.25">
      <c r="B1793" s="131">
        <f t="shared" si="29"/>
        <v>1791</v>
      </c>
      <c r="C1793" s="133">
        <v>45474</v>
      </c>
      <c r="D1793" s="225" t="s">
        <v>143</v>
      </c>
      <c r="E1793" s="218" t="str">
        <f>VLOOKUP(D1793,Z$4:AB1793,2,FALSE)</f>
        <v>کامیون کمپرسی</v>
      </c>
      <c r="F1793" s="218" t="str">
        <f>VLOOKUP(D1793,Z$4:AB1793,3,FALSE)</f>
        <v>انصاری</v>
      </c>
      <c r="G1793" s="4">
        <v>0</v>
      </c>
      <c r="H1793" s="4"/>
      <c r="I1793" s="137"/>
      <c r="J1793" s="137"/>
      <c r="K1793" s="241"/>
    </row>
    <row r="1794" spans="2:11" x14ac:dyDescent="0.25">
      <c r="B1794" s="131">
        <f t="shared" si="29"/>
        <v>1792</v>
      </c>
      <c r="C1794" s="133">
        <v>45474</v>
      </c>
      <c r="D1794" s="225" t="s">
        <v>144</v>
      </c>
      <c r="E1794" s="218" t="str">
        <f>VLOOKUP(D1794,Z$4:AB1794,2,FALSE)</f>
        <v>کامیون کمپرسی</v>
      </c>
      <c r="F1794" s="218" t="str">
        <f>VLOOKUP(D1794,Z$4:AB1794,3,FALSE)</f>
        <v>انصاری</v>
      </c>
      <c r="G1794" s="4">
        <v>0</v>
      </c>
      <c r="H1794" s="4"/>
      <c r="I1794" s="137"/>
      <c r="J1794" s="137"/>
      <c r="K1794" s="241"/>
    </row>
    <row r="1795" spans="2:11" x14ac:dyDescent="0.25">
      <c r="B1795" s="131">
        <f t="shared" si="29"/>
        <v>1793</v>
      </c>
      <c r="C1795" s="133">
        <v>45474</v>
      </c>
      <c r="D1795" s="225" t="s">
        <v>145</v>
      </c>
      <c r="E1795" s="218" t="str">
        <f>VLOOKUP(D1795,Z$4:AB1795,2,FALSE)</f>
        <v>کامیون کمپرسی</v>
      </c>
      <c r="F1795" s="218" t="str">
        <f>VLOOKUP(D1795,Z$4:AB1795,3,FALSE)</f>
        <v>انصاری</v>
      </c>
      <c r="G1795" s="4">
        <v>0</v>
      </c>
      <c r="H1795" s="4"/>
      <c r="I1795" s="137"/>
      <c r="J1795" s="137"/>
      <c r="K1795" s="241"/>
    </row>
    <row r="1796" spans="2:11" x14ac:dyDescent="0.25">
      <c r="B1796" s="131">
        <f t="shared" si="29"/>
        <v>1794</v>
      </c>
      <c r="C1796" s="133">
        <v>45474</v>
      </c>
      <c r="D1796" s="225" t="s">
        <v>138</v>
      </c>
      <c r="E1796" s="218" t="str">
        <f>VLOOKUP(D1796,Z$4:AB1796,2,FALSE)</f>
        <v>بلدوزر</v>
      </c>
      <c r="F1796" s="218" t="str">
        <f>VLOOKUP(D1796,Z$4:AB1796,3,FALSE)</f>
        <v>انصاری</v>
      </c>
      <c r="G1796" s="4">
        <v>0</v>
      </c>
      <c r="H1796" s="4"/>
      <c r="I1796" s="137"/>
      <c r="J1796" s="137"/>
      <c r="K1796" s="241"/>
    </row>
    <row r="1797" spans="2:11" x14ac:dyDescent="0.25">
      <c r="B1797" s="131">
        <f t="shared" si="29"/>
        <v>1795</v>
      </c>
      <c r="C1797" s="133">
        <v>45474</v>
      </c>
      <c r="D1797" s="224" t="s">
        <v>157</v>
      </c>
      <c r="E1797" s="218" t="str">
        <f>VLOOKUP(D1797,Z$4:AB1797,2,FALSE)</f>
        <v>لودر</v>
      </c>
      <c r="F1797" s="218" t="str">
        <f>VLOOKUP(D1797,Z$4:AB1797,3,FALSE)</f>
        <v>صداقت</v>
      </c>
      <c r="G1797" s="4">
        <v>0</v>
      </c>
      <c r="H1797" s="4"/>
      <c r="I1797" s="137"/>
      <c r="J1797" s="137"/>
      <c r="K1797" s="241"/>
    </row>
    <row r="1798" spans="2:11" x14ac:dyDescent="0.25">
      <c r="B1798" s="131">
        <f t="shared" si="29"/>
        <v>1796</v>
      </c>
      <c r="C1798" s="133">
        <v>45474</v>
      </c>
      <c r="D1798" s="224" t="s">
        <v>158</v>
      </c>
      <c r="E1798" s="218" t="str">
        <f>VLOOKUP(D1798,Z$4:AB1798,2,FALSE)</f>
        <v>کامیون کمپرسی</v>
      </c>
      <c r="F1798" s="218" t="str">
        <f>VLOOKUP(D1798,Z$4:AB1798,3,FALSE)</f>
        <v>صداقت</v>
      </c>
      <c r="G1798" s="4">
        <v>0</v>
      </c>
      <c r="H1798" s="4"/>
      <c r="I1798" s="137"/>
      <c r="J1798" s="137"/>
      <c r="K1798" s="241"/>
    </row>
    <row r="1799" spans="2:11" x14ac:dyDescent="0.25">
      <c r="B1799" s="131">
        <f t="shared" ref="B1799:B1862" si="30">ROW()-2</f>
        <v>1797</v>
      </c>
      <c r="C1799" s="133">
        <v>45474</v>
      </c>
      <c r="D1799" s="224" t="s">
        <v>159</v>
      </c>
      <c r="E1799" s="218" t="str">
        <f>VLOOKUP(D1799,Z$4:AB1799,2,FALSE)</f>
        <v>کامیون کمپرسی</v>
      </c>
      <c r="F1799" s="218" t="str">
        <f>VLOOKUP(D1799,Z$4:AB1799,3,FALSE)</f>
        <v>صداقت</v>
      </c>
      <c r="G1799" s="4">
        <v>0</v>
      </c>
      <c r="H1799" s="4"/>
      <c r="I1799" s="137"/>
      <c r="J1799" s="137"/>
      <c r="K1799" s="241"/>
    </row>
    <row r="1800" spans="2:11" x14ac:dyDescent="0.25">
      <c r="B1800" s="131">
        <f t="shared" si="30"/>
        <v>1798</v>
      </c>
      <c r="C1800" s="133">
        <v>45474</v>
      </c>
      <c r="D1800" s="226" t="s">
        <v>181</v>
      </c>
      <c r="E1800" s="218" t="str">
        <f>VLOOKUP(D1800,Z$4:AB1800,2,FALSE)</f>
        <v>تانکر آب</v>
      </c>
      <c r="F1800" s="218" t="str">
        <f>VLOOKUP(D1800,Z$4:AB1800,3,FALSE)</f>
        <v>گلپایگانی</v>
      </c>
      <c r="G1800" s="4">
        <v>69</v>
      </c>
      <c r="H1800" s="4"/>
      <c r="I1800" s="137"/>
      <c r="J1800" s="137"/>
      <c r="K1800" s="241"/>
    </row>
    <row r="1801" spans="2:11" x14ac:dyDescent="0.25">
      <c r="B1801" s="131">
        <f t="shared" si="30"/>
        <v>1799</v>
      </c>
      <c r="C1801" s="133">
        <v>45474</v>
      </c>
      <c r="D1801" s="226" t="s">
        <v>166</v>
      </c>
      <c r="E1801" s="218" t="str">
        <f>VLOOKUP(D1801,Z$4:AB1801,2,FALSE)</f>
        <v>گریدر 14G</v>
      </c>
      <c r="F1801" s="218" t="str">
        <f>VLOOKUP(D1801,Z$4:AB1801,3,FALSE)</f>
        <v>محمد پور</v>
      </c>
      <c r="G1801" s="4">
        <v>169</v>
      </c>
      <c r="H1801" s="4"/>
      <c r="I1801" s="137"/>
      <c r="J1801" s="137"/>
      <c r="K1801" s="241"/>
    </row>
    <row r="1802" spans="2:11" x14ac:dyDescent="0.25">
      <c r="B1802" s="131">
        <f t="shared" si="30"/>
        <v>1800</v>
      </c>
      <c r="C1802" s="133">
        <v>45474</v>
      </c>
      <c r="D1802" s="226" t="s">
        <v>170</v>
      </c>
      <c r="E1802" s="218" t="str">
        <f>VLOOKUP(D1802,Z$4:AB1802,2,FALSE)</f>
        <v>غلطک کششی</v>
      </c>
      <c r="F1802" s="218" t="str">
        <f>VLOOKUP(D1802,Z$4:AB1802,3,FALSE)</f>
        <v>محمد پور</v>
      </c>
      <c r="G1802" s="4">
        <v>68</v>
      </c>
      <c r="H1802" s="4"/>
      <c r="I1802" s="137"/>
      <c r="J1802" s="137"/>
      <c r="K1802" s="241"/>
    </row>
    <row r="1803" spans="2:11" x14ac:dyDescent="0.25">
      <c r="B1803" s="131">
        <f t="shared" si="30"/>
        <v>1801</v>
      </c>
      <c r="C1803" s="133">
        <v>45474</v>
      </c>
      <c r="D1803" s="226" t="s">
        <v>173</v>
      </c>
      <c r="E1803" s="218" t="str">
        <f>VLOOKUP(D1803,Z$4:AB1803,2,FALSE)</f>
        <v>غلطک کششی</v>
      </c>
      <c r="F1803" s="218" t="str">
        <f>VLOOKUP(D1803,Z$4:AB1803,3,FALSE)</f>
        <v>محمد پور</v>
      </c>
      <c r="G1803" s="4">
        <v>142</v>
      </c>
      <c r="H1803" s="4"/>
      <c r="I1803" s="137"/>
      <c r="J1803" s="137"/>
      <c r="K1803" s="241"/>
    </row>
    <row r="1804" spans="2:11" x14ac:dyDescent="0.25">
      <c r="B1804" s="131">
        <f t="shared" si="30"/>
        <v>1802</v>
      </c>
      <c r="C1804" s="133">
        <v>45474</v>
      </c>
      <c r="D1804" s="226" t="s">
        <v>174</v>
      </c>
      <c r="E1804" s="218" t="str">
        <f>VLOOKUP(D1804,Z$4:AB1804,2,FALSE)</f>
        <v>لودر</v>
      </c>
      <c r="F1804" s="218" t="str">
        <f>VLOOKUP(D1804,Z$4:AB1804,3,FALSE)</f>
        <v>محمد پور</v>
      </c>
      <c r="G1804" s="4">
        <v>186</v>
      </c>
      <c r="H1804" s="4"/>
      <c r="I1804" s="137"/>
      <c r="J1804" s="137"/>
      <c r="K1804" s="241"/>
    </row>
    <row r="1805" spans="2:11" x14ac:dyDescent="0.25">
      <c r="B1805" s="131">
        <f t="shared" si="30"/>
        <v>1803</v>
      </c>
      <c r="C1805" s="133">
        <v>45474</v>
      </c>
      <c r="D1805" s="226" t="s">
        <v>175</v>
      </c>
      <c r="E1805" s="218" t="str">
        <f>VLOOKUP(D1805,Z$4:AB1805,2,FALSE)</f>
        <v>تانکر آب</v>
      </c>
      <c r="F1805" s="218" t="str">
        <f>VLOOKUP(D1805,Z$4:AB1805,3,FALSE)</f>
        <v>محمد پور</v>
      </c>
      <c r="G1805" s="4">
        <v>128</v>
      </c>
      <c r="H1805" s="4"/>
      <c r="I1805" s="137"/>
      <c r="J1805" s="137"/>
      <c r="K1805" s="241"/>
    </row>
    <row r="1806" spans="2:11" x14ac:dyDescent="0.25">
      <c r="B1806" s="131">
        <f t="shared" si="30"/>
        <v>1804</v>
      </c>
      <c r="C1806" s="133">
        <v>45474</v>
      </c>
      <c r="D1806" s="226" t="s">
        <v>176</v>
      </c>
      <c r="E1806" s="218" t="str">
        <f>VLOOKUP(D1806,Z$4:AB1806,2,FALSE)</f>
        <v>غلطک پاچه بزی</v>
      </c>
      <c r="F1806" s="218" t="str">
        <f>VLOOKUP(D1806,Z$4:AB1806,3,FALSE)</f>
        <v>محمد پور</v>
      </c>
      <c r="G1806" s="4">
        <v>75</v>
      </c>
      <c r="H1806" s="4"/>
      <c r="I1806" s="137"/>
      <c r="J1806" s="137"/>
      <c r="K1806" s="241"/>
    </row>
    <row r="1807" spans="2:11" x14ac:dyDescent="0.25">
      <c r="B1807" s="131">
        <f t="shared" si="30"/>
        <v>1805</v>
      </c>
      <c r="C1807" s="133">
        <v>45474</v>
      </c>
      <c r="D1807" s="226" t="s">
        <v>178</v>
      </c>
      <c r="E1807" s="218" t="str">
        <f>VLOOKUP(D1807,Z$4:AB1807,2,FALSE)</f>
        <v>بلدوزر</v>
      </c>
      <c r="F1807" s="218" t="str">
        <f>VLOOKUP(D1807,Z$4:AB1807,3,FALSE)</f>
        <v>محمد پور</v>
      </c>
      <c r="G1807" s="4">
        <v>295</v>
      </c>
      <c r="H1807" s="4"/>
      <c r="I1807" s="137"/>
      <c r="J1807" s="137"/>
      <c r="K1807" s="241"/>
    </row>
    <row r="1808" spans="2:11" x14ac:dyDescent="0.25">
      <c r="B1808" s="131">
        <f t="shared" si="30"/>
        <v>1806</v>
      </c>
      <c r="C1808" s="133">
        <v>45474</v>
      </c>
      <c r="D1808" s="226" t="s">
        <v>179</v>
      </c>
      <c r="E1808" s="218" t="str">
        <f>VLOOKUP(D1808,Z$4:AB1808,2,FALSE)</f>
        <v>کمپرسی جفت</v>
      </c>
      <c r="F1808" s="218" t="str">
        <f>VLOOKUP(D1808,Z$4:AB1808,3,FALSE)</f>
        <v>محمد پور</v>
      </c>
      <c r="G1808" s="4">
        <v>70</v>
      </c>
      <c r="H1808" s="4"/>
      <c r="I1808" s="137"/>
      <c r="J1808" s="137"/>
      <c r="K1808" s="241"/>
    </row>
    <row r="1809" spans="2:11" x14ac:dyDescent="0.25">
      <c r="B1809" s="131">
        <f t="shared" si="30"/>
        <v>1807</v>
      </c>
      <c r="C1809" s="133">
        <v>45474</v>
      </c>
      <c r="D1809" s="226" t="s">
        <v>255</v>
      </c>
      <c r="E1809" s="218" t="str">
        <f>VLOOKUP(D1809,Z$4:AB1809,2,FALSE)</f>
        <v>کمپرسی جفت</v>
      </c>
      <c r="F1809" s="218" t="str">
        <f>VLOOKUP(D1809,Z$4:AB1809,3,FALSE)</f>
        <v>محمد پور</v>
      </c>
      <c r="G1809" s="4">
        <v>185</v>
      </c>
      <c r="H1809" s="4"/>
      <c r="I1809" s="137"/>
      <c r="J1809" s="137"/>
      <c r="K1809" s="241"/>
    </row>
    <row r="1810" spans="2:11" x14ac:dyDescent="0.25">
      <c r="B1810" s="131">
        <f t="shared" si="30"/>
        <v>1808</v>
      </c>
      <c r="C1810" s="133">
        <v>45474</v>
      </c>
      <c r="D1810" s="226" t="s">
        <v>253</v>
      </c>
      <c r="E1810" s="218" t="str">
        <f>VLOOKUP(D1810,Z$4:AB1810,2,FALSE)</f>
        <v>کمپرسی تک</v>
      </c>
      <c r="F1810" s="218" t="str">
        <f>VLOOKUP(D1810,Z$4:AB1810,3,FALSE)</f>
        <v>محمد پور</v>
      </c>
      <c r="G1810" s="4">
        <v>162</v>
      </c>
      <c r="H1810" s="4"/>
      <c r="I1810" s="137"/>
      <c r="J1810" s="137"/>
      <c r="K1810" s="241"/>
    </row>
    <row r="1811" spans="2:11" x14ac:dyDescent="0.25">
      <c r="B1811" s="131">
        <f t="shared" si="30"/>
        <v>1809</v>
      </c>
      <c r="C1811" s="133">
        <v>45474</v>
      </c>
      <c r="D1811" s="226" t="s">
        <v>244</v>
      </c>
      <c r="E1811" s="218" t="str">
        <f>VLOOKUP(D1811,Z$4:AB1811,2,FALSE)</f>
        <v>تانکر آب</v>
      </c>
      <c r="F1811" s="218" t="str">
        <f>VLOOKUP(D1811,Z$4:AB1811,3,FALSE)</f>
        <v>محمد پور</v>
      </c>
      <c r="G1811" s="4">
        <v>0</v>
      </c>
      <c r="H1811" s="4"/>
      <c r="I1811" s="137"/>
      <c r="J1811" s="137"/>
      <c r="K1811" s="241"/>
    </row>
    <row r="1812" spans="2:11" x14ac:dyDescent="0.25">
      <c r="B1812" s="131">
        <f t="shared" si="30"/>
        <v>1810</v>
      </c>
      <c r="C1812" s="133">
        <v>45475</v>
      </c>
      <c r="D1812" s="224" t="s">
        <v>90</v>
      </c>
      <c r="E1812" s="218" t="str">
        <f>VLOOKUP(D1812,Z$4:AB1812,2,FALSE)</f>
        <v>گریدر  ۱۶g</v>
      </c>
      <c r="F1812" s="218" t="str">
        <f>VLOOKUP(D1812,Z$4:AB1812,3,FALSE)</f>
        <v>شرکتی-یگانه</v>
      </c>
      <c r="G1812" s="4">
        <v>0</v>
      </c>
      <c r="H1812" s="4"/>
      <c r="I1812" s="137"/>
      <c r="J1812" s="137"/>
      <c r="K1812" s="256"/>
    </row>
    <row r="1813" spans="2:11" x14ac:dyDescent="0.25">
      <c r="B1813" s="131">
        <f t="shared" si="30"/>
        <v>1811</v>
      </c>
      <c r="C1813" s="133">
        <v>45475</v>
      </c>
      <c r="D1813" s="224" t="s">
        <v>93</v>
      </c>
      <c r="E1813" s="218" t="str">
        <f>VLOOKUP(D1813,Z$4:AB1813,2,FALSE)</f>
        <v>کامیون کمپرسی</v>
      </c>
      <c r="F1813" s="218" t="str">
        <f>VLOOKUP(D1813,Z$4:AB1813,3,FALSE)</f>
        <v>شرکتی-یحیی زاده</v>
      </c>
      <c r="G1813" s="4">
        <v>0</v>
      </c>
      <c r="H1813" s="4"/>
      <c r="I1813" s="137"/>
      <c r="J1813" s="137"/>
      <c r="K1813" s="256"/>
    </row>
    <row r="1814" spans="2:11" x14ac:dyDescent="0.25">
      <c r="B1814" s="131">
        <f t="shared" si="30"/>
        <v>1812</v>
      </c>
      <c r="C1814" s="133">
        <v>45475</v>
      </c>
      <c r="D1814" s="224" t="s">
        <v>96</v>
      </c>
      <c r="E1814" s="218" t="str">
        <f>VLOOKUP(D1814,Z$4:AB1814,2,FALSE)</f>
        <v>کامیون کمپرسی</v>
      </c>
      <c r="F1814" s="218" t="str">
        <f>VLOOKUP(D1814,Z$4:AB1814,3,FALSE)</f>
        <v>شرکتی-نوروز غلامی</v>
      </c>
      <c r="G1814" s="4">
        <v>0</v>
      </c>
      <c r="H1814" s="4"/>
      <c r="I1814" s="137"/>
      <c r="J1814" s="137"/>
      <c r="K1814" s="256"/>
    </row>
    <row r="1815" spans="2:11" x14ac:dyDescent="0.25">
      <c r="B1815" s="131">
        <f t="shared" si="30"/>
        <v>1813</v>
      </c>
      <c r="C1815" s="133">
        <v>45475</v>
      </c>
      <c r="D1815" s="224" t="s">
        <v>119</v>
      </c>
      <c r="E1815" s="218" t="str">
        <f>VLOOKUP(D1815,Z$4:AB1815,2,FALSE)</f>
        <v>کامیون کمپرسی</v>
      </c>
      <c r="F1815" s="218" t="str">
        <f>VLOOKUP(D1815,Z$4:AB1815,3,FALSE)</f>
        <v>شرکتی-علیرضا اقلیمی</v>
      </c>
      <c r="G1815" s="4">
        <v>0</v>
      </c>
      <c r="H1815" s="4"/>
      <c r="I1815" s="137"/>
      <c r="J1815" s="137"/>
      <c r="K1815" s="256"/>
    </row>
    <row r="1816" spans="2:11" x14ac:dyDescent="0.25">
      <c r="B1816" s="131">
        <f t="shared" si="30"/>
        <v>1814</v>
      </c>
      <c r="C1816" s="133">
        <v>45475</v>
      </c>
      <c r="D1816" s="224" t="s">
        <v>132</v>
      </c>
      <c r="E1816" s="218" t="str">
        <f>VLOOKUP(D1816,Z$4:AB1816,2,FALSE)</f>
        <v>تانکر ابپاش بنز</v>
      </c>
      <c r="F1816" s="218" t="str">
        <f>VLOOKUP(D1816,Z$4:AB1816,3,FALSE)</f>
        <v>شرکتی-بارانی</v>
      </c>
      <c r="G1816" s="4">
        <v>66</v>
      </c>
      <c r="H1816" s="4"/>
      <c r="I1816" s="137"/>
      <c r="J1816" s="137"/>
      <c r="K1816" s="256"/>
    </row>
    <row r="1817" spans="2:11" x14ac:dyDescent="0.25">
      <c r="B1817" s="131">
        <f t="shared" si="30"/>
        <v>1815</v>
      </c>
      <c r="C1817" s="133">
        <v>45475</v>
      </c>
      <c r="D1817" s="224" t="s">
        <v>98</v>
      </c>
      <c r="E1817" s="218" t="str">
        <f>VLOOKUP(D1817,Z$4:AB1817,2,FALSE)</f>
        <v>تانکر ابپاش بنز</v>
      </c>
      <c r="F1817" s="218" t="str">
        <f>VLOOKUP(D1817,Z$4:AB1817,3,FALSE)</f>
        <v>شرکتی-میامی</v>
      </c>
      <c r="G1817" s="4">
        <v>0</v>
      </c>
      <c r="H1817" s="4"/>
      <c r="I1817" s="137"/>
      <c r="J1817" s="137"/>
      <c r="K1817" s="256"/>
    </row>
    <row r="1818" spans="2:11" x14ac:dyDescent="0.25">
      <c r="B1818" s="131">
        <f t="shared" si="30"/>
        <v>1816</v>
      </c>
      <c r="C1818" s="133">
        <v>45475</v>
      </c>
      <c r="D1818" s="224" t="s">
        <v>116</v>
      </c>
      <c r="E1818" s="218" t="str">
        <f>VLOOKUP(D1818,Z$4:AB1818,2,FALSE)</f>
        <v>تانکر سوخت بنز</v>
      </c>
      <c r="F1818" s="218" t="str">
        <f>VLOOKUP(D1818,Z$4:AB1818,3,FALSE)</f>
        <v>شرکتی-برات زاده- از تاریخ 1 تیرماه</v>
      </c>
      <c r="G1818" s="4">
        <v>145</v>
      </c>
      <c r="H1818" s="4"/>
      <c r="I1818" s="137">
        <v>26919</v>
      </c>
      <c r="J1818" s="137">
        <v>28956</v>
      </c>
      <c r="K1818" s="256"/>
    </row>
    <row r="1819" spans="2:11" x14ac:dyDescent="0.25">
      <c r="B1819" s="131">
        <f t="shared" si="30"/>
        <v>1817</v>
      </c>
      <c r="C1819" s="133">
        <v>45475</v>
      </c>
      <c r="D1819" s="224" t="s">
        <v>121</v>
      </c>
      <c r="E1819" s="218" t="str">
        <f>VLOOKUP(D1819,Z$4:AB1819,2,FALSE)</f>
        <v>غلطک</v>
      </c>
      <c r="F1819" s="218" t="str">
        <f>VLOOKUP(D1819,Z$4:AB1819,3,FALSE)</f>
        <v>شرکتی-جمالی</v>
      </c>
      <c r="G1819" s="4">
        <v>0</v>
      </c>
      <c r="H1819" s="4"/>
      <c r="I1819" s="137"/>
      <c r="J1819" s="137"/>
      <c r="K1819" s="256"/>
    </row>
    <row r="1820" spans="2:11" x14ac:dyDescent="0.25">
      <c r="B1820" s="131">
        <f t="shared" si="30"/>
        <v>1818</v>
      </c>
      <c r="C1820" s="133">
        <v>45475</v>
      </c>
      <c r="D1820" s="224" t="s">
        <v>109</v>
      </c>
      <c r="E1820" s="218" t="str">
        <f>VLOOKUP(D1820,Z$4:AB1820,2,FALSE)</f>
        <v>غلطک</v>
      </c>
      <c r="F1820" s="218" t="str">
        <f>VLOOKUP(D1820,Z$4:AB1820,3,FALSE)</f>
        <v>شرکتی-دیانتی</v>
      </c>
      <c r="G1820" s="4">
        <v>0</v>
      </c>
      <c r="H1820" s="4"/>
      <c r="I1820" s="137"/>
      <c r="J1820" s="137"/>
      <c r="K1820" s="256"/>
    </row>
    <row r="1821" spans="2:11" x14ac:dyDescent="0.25">
      <c r="B1821" s="131">
        <f t="shared" si="30"/>
        <v>1819</v>
      </c>
      <c r="C1821" s="133">
        <v>45475</v>
      </c>
      <c r="D1821" s="224" t="s">
        <v>112</v>
      </c>
      <c r="E1821" s="218" t="str">
        <f>VLOOKUP(D1821,Z$4:AB1821,2,FALSE)</f>
        <v>غلطک</v>
      </c>
      <c r="F1821" s="218" t="str">
        <f>VLOOKUP(D1821,Z$4:AB1821,3,FALSE)</f>
        <v>شرکتی-شیری</v>
      </c>
      <c r="G1821" s="4">
        <v>0</v>
      </c>
      <c r="H1821" s="4"/>
      <c r="I1821" s="137"/>
      <c r="J1821" s="137"/>
      <c r="K1821" s="256"/>
    </row>
    <row r="1822" spans="2:11" x14ac:dyDescent="0.25">
      <c r="B1822" s="131">
        <f t="shared" si="30"/>
        <v>1820</v>
      </c>
      <c r="C1822" s="133">
        <v>45475</v>
      </c>
      <c r="D1822" s="224" t="s">
        <v>122</v>
      </c>
      <c r="E1822" s="218" t="str">
        <f>VLOOKUP(D1822,Z$4:AB1822,2,FALSE)</f>
        <v>میکسراتکو</v>
      </c>
      <c r="F1822" s="218" t="str">
        <f>VLOOKUP(D1822,Z$4:AB1822,3,FALSE)</f>
        <v>شرکتی-شاکری</v>
      </c>
      <c r="G1822" s="4">
        <v>0</v>
      </c>
      <c r="H1822" s="4"/>
      <c r="I1822" s="137"/>
      <c r="J1822" s="137"/>
      <c r="K1822" s="256"/>
    </row>
    <row r="1823" spans="2:11" x14ac:dyDescent="0.25">
      <c r="B1823" s="131">
        <f t="shared" si="30"/>
        <v>1821</v>
      </c>
      <c r="C1823" s="133">
        <v>45475</v>
      </c>
      <c r="D1823" s="224" t="s">
        <v>124</v>
      </c>
      <c r="E1823" s="218" t="str">
        <f>VLOOKUP(D1823,Z$4:AB1823,2,FALSE)</f>
        <v>میکسر امیکو</v>
      </c>
      <c r="F1823" s="218" t="str">
        <f>VLOOKUP(D1823,Z$4:AB1823,3,FALSE)</f>
        <v>شرکتی-زراعتی</v>
      </c>
      <c r="G1823" s="4">
        <v>0</v>
      </c>
      <c r="H1823" s="4"/>
      <c r="I1823" s="137"/>
      <c r="J1823" s="137"/>
      <c r="K1823" s="256"/>
    </row>
    <row r="1824" spans="2:11" x14ac:dyDescent="0.25">
      <c r="B1824" s="131">
        <f t="shared" si="30"/>
        <v>1822</v>
      </c>
      <c r="C1824" s="133">
        <v>45475</v>
      </c>
      <c r="D1824" s="224" t="s">
        <v>129</v>
      </c>
      <c r="E1824" s="218" t="str">
        <f>VLOOKUP(D1824,Z$4:AB1824,2,FALSE)</f>
        <v>بلدوزر</v>
      </c>
      <c r="F1824" s="218" t="str">
        <f>VLOOKUP(D1824,Z$4:AB1824,3,FALSE)</f>
        <v>شرکتی-رجب زاده</v>
      </c>
      <c r="G1824" s="4">
        <v>323</v>
      </c>
      <c r="H1824" s="4"/>
      <c r="I1824" s="137"/>
      <c r="J1824" s="137"/>
      <c r="K1824" s="256"/>
    </row>
    <row r="1825" spans="2:11" x14ac:dyDescent="0.25">
      <c r="B1825" s="131">
        <f t="shared" si="30"/>
        <v>1823</v>
      </c>
      <c r="C1825" s="133">
        <v>45475</v>
      </c>
      <c r="D1825" s="224" t="s">
        <v>270</v>
      </c>
      <c r="E1825" s="218" t="str">
        <f>VLOOKUP(D1825,Z$4:AB1825,2,FALSE)</f>
        <v>غلطک</v>
      </c>
      <c r="F1825" s="218" t="str">
        <f>VLOOKUP(D1825,Z$4:AB1825,3,FALSE)</f>
        <v>شرکتی-شیری</v>
      </c>
      <c r="G1825" s="4">
        <v>159</v>
      </c>
      <c r="H1825" s="4"/>
      <c r="I1825" s="137"/>
      <c r="J1825" s="137"/>
      <c r="K1825" s="256"/>
    </row>
    <row r="1826" spans="2:11" x14ac:dyDescent="0.25">
      <c r="B1826" s="131">
        <f t="shared" si="30"/>
        <v>1824</v>
      </c>
      <c r="C1826" s="133">
        <v>45475</v>
      </c>
      <c r="D1826" s="224" t="s">
        <v>160</v>
      </c>
      <c r="E1826" s="218" t="str">
        <f>VLOOKUP(D1826,Z$4:AB1826,2,FALSE)</f>
        <v>بیل مکانیکی</v>
      </c>
      <c r="F1826" s="218" t="str">
        <f>VLOOKUP(D1826,Z$4:AB1826,3,FALSE)</f>
        <v>تکبری</v>
      </c>
      <c r="G1826" s="4">
        <v>145</v>
      </c>
      <c r="H1826" s="4"/>
      <c r="I1826" s="137"/>
      <c r="J1826" s="137"/>
      <c r="K1826" s="256"/>
    </row>
    <row r="1827" spans="2:11" x14ac:dyDescent="0.25">
      <c r="B1827" s="131">
        <f t="shared" si="30"/>
        <v>1825</v>
      </c>
      <c r="C1827" s="133">
        <v>45475</v>
      </c>
      <c r="D1827" s="225" t="s">
        <v>146</v>
      </c>
      <c r="E1827" s="218" t="str">
        <f>VLOOKUP(D1827,Z$4:AB1827,2,FALSE)</f>
        <v>بلدوزر D85</v>
      </c>
      <c r="F1827" s="218" t="str">
        <f>VLOOKUP(D1827,Z$4:AB1827,3,FALSE)</f>
        <v>اکبری</v>
      </c>
      <c r="G1827" s="4">
        <v>0</v>
      </c>
      <c r="H1827" s="4"/>
      <c r="I1827" s="137"/>
      <c r="J1827" s="137"/>
      <c r="K1827" s="256"/>
    </row>
    <row r="1828" spans="2:11" x14ac:dyDescent="0.25">
      <c r="B1828" s="131">
        <f t="shared" si="30"/>
        <v>1826</v>
      </c>
      <c r="C1828" s="133">
        <v>45475</v>
      </c>
      <c r="D1828" s="225" t="s">
        <v>148</v>
      </c>
      <c r="E1828" s="218" t="str">
        <f>VLOOKUP(D1828,Z$4:AB1828,2,FALSE)</f>
        <v>بلدوزر D85</v>
      </c>
      <c r="F1828" s="218" t="str">
        <f>VLOOKUP(D1828,Z$4:AB1828,3,FALSE)</f>
        <v>اکبری</v>
      </c>
      <c r="G1828" s="4">
        <v>0</v>
      </c>
      <c r="H1828" s="4"/>
      <c r="I1828" s="137"/>
      <c r="J1828" s="137"/>
      <c r="K1828" s="256"/>
    </row>
    <row r="1829" spans="2:11" x14ac:dyDescent="0.25">
      <c r="B1829" s="131">
        <f t="shared" si="30"/>
        <v>1827</v>
      </c>
      <c r="C1829" s="133">
        <v>45475</v>
      </c>
      <c r="D1829" s="226" t="s">
        <v>149</v>
      </c>
      <c r="E1829" s="218" t="str">
        <f>VLOOKUP(D1829,Z$4:AB1829,2,FALSE)</f>
        <v>بلدوزر کاترپیلار D8</v>
      </c>
      <c r="F1829" s="218" t="str">
        <f>VLOOKUP(D1829,Z$4:AB1829,3,FALSE)</f>
        <v>حسن پور</v>
      </c>
      <c r="G1829" s="4">
        <v>0</v>
      </c>
      <c r="H1829" s="4"/>
      <c r="I1829" s="137"/>
      <c r="J1829" s="137"/>
      <c r="K1829" s="256"/>
    </row>
    <row r="1830" spans="2:11" x14ac:dyDescent="0.25">
      <c r="B1830" s="131">
        <f t="shared" si="30"/>
        <v>1828</v>
      </c>
      <c r="C1830" s="133">
        <v>45475</v>
      </c>
      <c r="D1830" s="224" t="s">
        <v>164</v>
      </c>
      <c r="E1830" s="218" t="str">
        <f>VLOOKUP(D1830,Z$4:AB1830,2,FALSE)</f>
        <v>بیل مکانیکی</v>
      </c>
      <c r="F1830" s="218" t="str">
        <f>VLOOKUP(D1830,Z$4:AB1830,3,FALSE)</f>
        <v>رضاپور</v>
      </c>
      <c r="G1830" s="4">
        <v>0</v>
      </c>
      <c r="H1830" s="4"/>
      <c r="I1830" s="137"/>
      <c r="J1830" s="137"/>
      <c r="K1830" s="256"/>
    </row>
    <row r="1831" spans="2:11" x14ac:dyDescent="0.25">
      <c r="B1831" s="131">
        <f t="shared" si="30"/>
        <v>1829</v>
      </c>
      <c r="C1831" s="133">
        <v>45475</v>
      </c>
      <c r="D1831" s="224" t="s">
        <v>162</v>
      </c>
      <c r="E1831" s="218" t="str">
        <f>VLOOKUP(D1831,Z$4:AB1831,2,FALSE)</f>
        <v>تانکر آب</v>
      </c>
      <c r="F1831" s="218" t="str">
        <f>VLOOKUP(D1831,Z$4:AB1831,3,FALSE)</f>
        <v>رضاپور</v>
      </c>
      <c r="G1831" s="4">
        <v>188</v>
      </c>
      <c r="H1831" s="4"/>
      <c r="I1831" s="137"/>
      <c r="J1831" s="137"/>
      <c r="K1831" s="256"/>
    </row>
    <row r="1832" spans="2:11" x14ac:dyDescent="0.25">
      <c r="B1832" s="131">
        <f t="shared" si="30"/>
        <v>1830</v>
      </c>
      <c r="C1832" s="133">
        <v>45475</v>
      </c>
      <c r="D1832" s="224" t="s">
        <v>151</v>
      </c>
      <c r="E1832" s="218" t="str">
        <f>VLOOKUP(D1832,Z$4:AB1832,2,FALSE)</f>
        <v>لودر ZL50</v>
      </c>
      <c r="F1832" s="218" t="str">
        <f>VLOOKUP(D1832,Z$4:AB1832,3,FALSE)</f>
        <v>میرزایی</v>
      </c>
      <c r="G1832" s="4">
        <v>0</v>
      </c>
      <c r="H1832" s="4"/>
      <c r="I1832" s="137"/>
      <c r="J1832" s="137"/>
      <c r="K1832" s="256"/>
    </row>
    <row r="1833" spans="2:11" x14ac:dyDescent="0.25">
      <c r="B1833" s="131">
        <f t="shared" si="30"/>
        <v>1831</v>
      </c>
      <c r="C1833" s="133">
        <v>45475</v>
      </c>
      <c r="D1833" s="225" t="s">
        <v>152</v>
      </c>
      <c r="E1833" s="218" t="str">
        <f>VLOOKUP(D1833,Z$4:AB1833,2,FALSE)</f>
        <v>کامیون کمپرسی</v>
      </c>
      <c r="F1833" s="218" t="str">
        <f>VLOOKUP(D1833,Z$4:AB1833,3,FALSE)</f>
        <v>میرزایی</v>
      </c>
      <c r="G1833" s="4">
        <v>0</v>
      </c>
      <c r="H1833" s="4"/>
      <c r="I1833" s="137"/>
      <c r="J1833" s="137"/>
      <c r="K1833" s="256"/>
    </row>
    <row r="1834" spans="2:11" x14ac:dyDescent="0.25">
      <c r="B1834" s="131">
        <f t="shared" si="30"/>
        <v>1832</v>
      </c>
      <c r="C1834" s="133">
        <v>45475</v>
      </c>
      <c r="D1834" s="225" t="s">
        <v>154</v>
      </c>
      <c r="E1834" s="218" t="str">
        <f>VLOOKUP(D1834,Z$4:AB1834,2,FALSE)</f>
        <v>کامیون کمپرسی</v>
      </c>
      <c r="F1834" s="218" t="str">
        <f>VLOOKUP(D1834,Z$4:AB1834,3,FALSE)</f>
        <v>میرزایی</v>
      </c>
      <c r="G1834" s="4">
        <v>0</v>
      </c>
      <c r="H1834" s="4"/>
      <c r="I1834" s="137"/>
      <c r="J1834" s="137"/>
      <c r="K1834" s="256"/>
    </row>
    <row r="1835" spans="2:11" x14ac:dyDescent="0.25">
      <c r="B1835" s="131">
        <f t="shared" si="30"/>
        <v>1833</v>
      </c>
      <c r="C1835" s="133">
        <v>45475</v>
      </c>
      <c r="D1835" s="225" t="s">
        <v>155</v>
      </c>
      <c r="E1835" s="218" t="str">
        <f>VLOOKUP(D1835,Z$4:AB1835,2,FALSE)</f>
        <v>کامیون کمپرسی</v>
      </c>
      <c r="F1835" s="218" t="str">
        <f>VLOOKUP(D1835,Z$4:AB1835,3,FALSE)</f>
        <v>میرزایی</v>
      </c>
      <c r="G1835" s="4">
        <v>0</v>
      </c>
      <c r="H1835" s="4"/>
      <c r="I1835" s="137"/>
      <c r="J1835" s="137"/>
      <c r="K1835" s="256"/>
    </row>
    <row r="1836" spans="2:11" x14ac:dyDescent="0.25">
      <c r="B1836" s="131">
        <f t="shared" si="30"/>
        <v>1834</v>
      </c>
      <c r="C1836" s="133">
        <v>45475</v>
      </c>
      <c r="D1836" s="225" t="s">
        <v>139</v>
      </c>
      <c r="E1836" s="218" t="str">
        <f>VLOOKUP(D1836,Z$4:AB1836,2,FALSE)</f>
        <v>بیل مکانیکی</v>
      </c>
      <c r="F1836" s="218" t="str">
        <f>VLOOKUP(D1836,Z$4:AB1836,3,FALSE)</f>
        <v>انصاری</v>
      </c>
      <c r="G1836" s="4">
        <v>0</v>
      </c>
      <c r="H1836" s="4"/>
      <c r="I1836" s="137"/>
      <c r="J1836" s="137"/>
      <c r="K1836" s="256"/>
    </row>
    <row r="1837" spans="2:11" x14ac:dyDescent="0.25">
      <c r="B1837" s="131">
        <f t="shared" si="30"/>
        <v>1835</v>
      </c>
      <c r="C1837" s="133">
        <v>45475</v>
      </c>
      <c r="D1837" s="225" t="s">
        <v>141</v>
      </c>
      <c r="E1837" s="218" t="str">
        <f>VLOOKUP(D1837,Z$4:AB1837,2,FALSE)</f>
        <v>بیل مکانیکی</v>
      </c>
      <c r="F1837" s="218" t="str">
        <f>VLOOKUP(D1837,Z$4:AB1837,3,FALSE)</f>
        <v>انصاری</v>
      </c>
      <c r="G1837" s="4">
        <v>263</v>
      </c>
      <c r="H1837" s="4"/>
      <c r="I1837" s="137"/>
      <c r="J1837" s="137"/>
      <c r="K1837" s="256"/>
    </row>
    <row r="1838" spans="2:11" x14ac:dyDescent="0.25">
      <c r="B1838" s="131">
        <f t="shared" si="30"/>
        <v>1836</v>
      </c>
      <c r="C1838" s="133">
        <v>45475</v>
      </c>
      <c r="D1838" s="225" t="s">
        <v>143</v>
      </c>
      <c r="E1838" s="218" t="str">
        <f>VLOOKUP(D1838,Z$4:AB1838,2,FALSE)</f>
        <v>کامیون کمپرسی</v>
      </c>
      <c r="F1838" s="218" t="str">
        <f>VLOOKUP(D1838,Z$4:AB1838,3,FALSE)</f>
        <v>انصاری</v>
      </c>
      <c r="G1838" s="4">
        <v>0</v>
      </c>
      <c r="H1838" s="4"/>
      <c r="I1838" s="137"/>
      <c r="J1838" s="137"/>
      <c r="K1838" s="256"/>
    </row>
    <row r="1839" spans="2:11" x14ac:dyDescent="0.25">
      <c r="B1839" s="131">
        <f t="shared" si="30"/>
        <v>1837</v>
      </c>
      <c r="C1839" s="133">
        <v>45475</v>
      </c>
      <c r="D1839" s="225" t="s">
        <v>144</v>
      </c>
      <c r="E1839" s="218" t="str">
        <f>VLOOKUP(D1839,Z$4:AB1839,2,FALSE)</f>
        <v>کامیون کمپرسی</v>
      </c>
      <c r="F1839" s="218" t="str">
        <f>VLOOKUP(D1839,Z$4:AB1839,3,FALSE)</f>
        <v>انصاری</v>
      </c>
      <c r="G1839" s="4">
        <v>0</v>
      </c>
      <c r="H1839" s="4"/>
      <c r="I1839" s="137"/>
      <c r="J1839" s="137"/>
      <c r="K1839" s="256"/>
    </row>
    <row r="1840" spans="2:11" x14ac:dyDescent="0.25">
      <c r="B1840" s="131">
        <f t="shared" si="30"/>
        <v>1838</v>
      </c>
      <c r="C1840" s="133">
        <v>45475</v>
      </c>
      <c r="D1840" s="225" t="s">
        <v>145</v>
      </c>
      <c r="E1840" s="218" t="str">
        <f>VLOOKUP(D1840,Z$4:AB1840,2,FALSE)</f>
        <v>کامیون کمپرسی</v>
      </c>
      <c r="F1840" s="218" t="str">
        <f>VLOOKUP(D1840,Z$4:AB1840,3,FALSE)</f>
        <v>انصاری</v>
      </c>
      <c r="G1840" s="4">
        <v>0</v>
      </c>
      <c r="H1840" s="4"/>
      <c r="I1840" s="137"/>
      <c r="J1840" s="137"/>
      <c r="K1840" s="256"/>
    </row>
    <row r="1841" spans="2:11" x14ac:dyDescent="0.25">
      <c r="B1841" s="131">
        <f t="shared" si="30"/>
        <v>1839</v>
      </c>
      <c r="C1841" s="133">
        <v>45475</v>
      </c>
      <c r="D1841" s="225" t="s">
        <v>138</v>
      </c>
      <c r="E1841" s="218" t="str">
        <f>VLOOKUP(D1841,Z$4:AB1841,2,FALSE)</f>
        <v>بلدوزر</v>
      </c>
      <c r="F1841" s="218" t="str">
        <f>VLOOKUP(D1841,Z$4:AB1841,3,FALSE)</f>
        <v>انصاری</v>
      </c>
      <c r="G1841" s="4">
        <v>0</v>
      </c>
      <c r="H1841" s="4"/>
      <c r="I1841" s="137"/>
      <c r="J1841" s="137"/>
      <c r="K1841" s="256"/>
    </row>
    <row r="1842" spans="2:11" x14ac:dyDescent="0.25">
      <c r="B1842" s="131">
        <f t="shared" si="30"/>
        <v>1840</v>
      </c>
      <c r="C1842" s="133">
        <v>45475</v>
      </c>
      <c r="D1842" s="225" t="s">
        <v>271</v>
      </c>
      <c r="E1842" s="218" t="str">
        <f>VLOOKUP(D1842,Z$4:AB1842,2,FALSE)</f>
        <v>بلدوزر</v>
      </c>
      <c r="F1842" s="218" t="str">
        <f>VLOOKUP(D1842,Z$4:AB1842,3,FALSE)</f>
        <v>انصاری</v>
      </c>
      <c r="G1842" s="4">
        <v>257</v>
      </c>
      <c r="H1842" s="4"/>
      <c r="I1842" s="137"/>
      <c r="J1842" s="137"/>
      <c r="K1842" s="256"/>
    </row>
    <row r="1843" spans="2:11" x14ac:dyDescent="0.25">
      <c r="B1843" s="131">
        <f t="shared" si="30"/>
        <v>1841</v>
      </c>
      <c r="C1843" s="133">
        <v>45475</v>
      </c>
      <c r="D1843" s="224" t="s">
        <v>157</v>
      </c>
      <c r="E1843" s="218" t="str">
        <f>VLOOKUP(D1843,Z$4:AB1843,2,FALSE)</f>
        <v>لودر</v>
      </c>
      <c r="F1843" s="218" t="str">
        <f>VLOOKUP(D1843,Z$4:AB1843,3,FALSE)</f>
        <v>صداقت</v>
      </c>
      <c r="G1843" s="4">
        <v>176</v>
      </c>
      <c r="H1843" s="4"/>
      <c r="I1843" s="137"/>
      <c r="J1843" s="137"/>
      <c r="K1843" s="256"/>
    </row>
    <row r="1844" spans="2:11" x14ac:dyDescent="0.25">
      <c r="B1844" s="131">
        <f t="shared" si="30"/>
        <v>1842</v>
      </c>
      <c r="C1844" s="133">
        <v>45475</v>
      </c>
      <c r="D1844" s="224" t="s">
        <v>158</v>
      </c>
      <c r="E1844" s="218" t="str">
        <f>VLOOKUP(D1844,Z$4:AB1844,2,FALSE)</f>
        <v>کامیون کمپرسی</v>
      </c>
      <c r="F1844" s="218" t="str">
        <f>VLOOKUP(D1844,Z$4:AB1844,3,FALSE)</f>
        <v>صداقت</v>
      </c>
      <c r="G1844" s="4">
        <v>0</v>
      </c>
      <c r="H1844" s="4"/>
      <c r="I1844" s="137"/>
      <c r="J1844" s="137"/>
      <c r="K1844" s="256"/>
    </row>
    <row r="1845" spans="2:11" x14ac:dyDescent="0.25">
      <c r="B1845" s="131">
        <f t="shared" si="30"/>
        <v>1843</v>
      </c>
      <c r="C1845" s="133">
        <v>45475</v>
      </c>
      <c r="D1845" s="224" t="s">
        <v>159</v>
      </c>
      <c r="E1845" s="218" t="str">
        <f>VLOOKUP(D1845,Z$4:AB1845,2,FALSE)</f>
        <v>کامیون کمپرسی</v>
      </c>
      <c r="F1845" s="218" t="str">
        <f>VLOOKUP(D1845,Z$4:AB1845,3,FALSE)</f>
        <v>صداقت</v>
      </c>
      <c r="G1845" s="4">
        <v>152</v>
      </c>
      <c r="H1845" s="4"/>
      <c r="I1845" s="137"/>
      <c r="J1845" s="137"/>
      <c r="K1845" s="256"/>
    </row>
    <row r="1846" spans="2:11" x14ac:dyDescent="0.25">
      <c r="B1846" s="131">
        <f t="shared" si="30"/>
        <v>1844</v>
      </c>
      <c r="C1846" s="133">
        <v>45475</v>
      </c>
      <c r="D1846" s="226" t="s">
        <v>181</v>
      </c>
      <c r="E1846" s="218" t="str">
        <f>VLOOKUP(D1846,Z$4:AB1846,2,FALSE)</f>
        <v>تانکر آب</v>
      </c>
      <c r="F1846" s="218" t="str">
        <f>VLOOKUP(D1846,Z$4:AB1846,3,FALSE)</f>
        <v>گلپایگانی</v>
      </c>
      <c r="G1846" s="4">
        <v>63</v>
      </c>
      <c r="H1846" s="4"/>
      <c r="I1846" s="137"/>
      <c r="J1846" s="137"/>
      <c r="K1846" s="256"/>
    </row>
    <row r="1847" spans="2:11" x14ac:dyDescent="0.25">
      <c r="B1847" s="131">
        <f t="shared" si="30"/>
        <v>1845</v>
      </c>
      <c r="C1847" s="133">
        <v>45475</v>
      </c>
      <c r="D1847" s="226" t="s">
        <v>166</v>
      </c>
      <c r="E1847" s="218" t="str">
        <f>VLOOKUP(D1847,Z$4:AB1847,2,FALSE)</f>
        <v>گریدر 14G</v>
      </c>
      <c r="F1847" s="218" t="str">
        <f>VLOOKUP(D1847,Z$4:AB1847,3,FALSE)</f>
        <v>محمد پور</v>
      </c>
      <c r="G1847" s="4">
        <v>0</v>
      </c>
      <c r="H1847" s="4"/>
      <c r="I1847" s="137"/>
      <c r="J1847" s="137"/>
      <c r="K1847" s="256"/>
    </row>
    <row r="1848" spans="2:11" x14ac:dyDescent="0.25">
      <c r="B1848" s="131">
        <f t="shared" si="30"/>
        <v>1846</v>
      </c>
      <c r="C1848" s="133">
        <v>45475</v>
      </c>
      <c r="D1848" s="226" t="s">
        <v>170</v>
      </c>
      <c r="E1848" s="218" t="str">
        <f>VLOOKUP(D1848,Z$4:AB1848,2,FALSE)</f>
        <v>غلطک کششی</v>
      </c>
      <c r="F1848" s="218" t="str">
        <f>VLOOKUP(D1848,Z$4:AB1848,3,FALSE)</f>
        <v>محمد پور</v>
      </c>
      <c r="G1848" s="4">
        <v>0</v>
      </c>
      <c r="H1848" s="4"/>
      <c r="I1848" s="137"/>
      <c r="J1848" s="137"/>
      <c r="K1848" s="256"/>
    </row>
    <row r="1849" spans="2:11" x14ac:dyDescent="0.25">
      <c r="B1849" s="131">
        <f t="shared" si="30"/>
        <v>1847</v>
      </c>
      <c r="C1849" s="133">
        <v>45475</v>
      </c>
      <c r="D1849" s="226" t="s">
        <v>173</v>
      </c>
      <c r="E1849" s="218" t="str">
        <f>VLOOKUP(D1849,Z$4:AB1849,2,FALSE)</f>
        <v>غلطک کششی</v>
      </c>
      <c r="F1849" s="218" t="str">
        <f>VLOOKUP(D1849,Z$4:AB1849,3,FALSE)</f>
        <v>محمد پور</v>
      </c>
      <c r="G1849" s="4">
        <v>0</v>
      </c>
      <c r="H1849" s="4"/>
      <c r="I1849" s="137"/>
      <c r="J1849" s="137"/>
      <c r="K1849" s="256"/>
    </row>
    <row r="1850" spans="2:11" x14ac:dyDescent="0.25">
      <c r="B1850" s="131">
        <f t="shared" si="30"/>
        <v>1848</v>
      </c>
      <c r="C1850" s="133">
        <v>45475</v>
      </c>
      <c r="D1850" s="226" t="s">
        <v>174</v>
      </c>
      <c r="E1850" s="218" t="str">
        <f>VLOOKUP(D1850,Z$4:AB1850,2,FALSE)</f>
        <v>لودر</v>
      </c>
      <c r="F1850" s="218" t="str">
        <f>VLOOKUP(D1850,Z$4:AB1850,3,FALSE)</f>
        <v>محمد پور</v>
      </c>
      <c r="G1850" s="4">
        <v>102</v>
      </c>
      <c r="H1850" s="4"/>
      <c r="I1850" s="137"/>
      <c r="J1850" s="137"/>
      <c r="K1850" s="256"/>
    </row>
    <row r="1851" spans="2:11" x14ac:dyDescent="0.25">
      <c r="B1851" s="131">
        <f t="shared" si="30"/>
        <v>1849</v>
      </c>
      <c r="C1851" s="133">
        <v>45475</v>
      </c>
      <c r="D1851" s="226" t="s">
        <v>175</v>
      </c>
      <c r="E1851" s="218" t="str">
        <f>VLOOKUP(D1851,Z$4:AB1851,2,FALSE)</f>
        <v>تانکر آب</v>
      </c>
      <c r="F1851" s="218" t="str">
        <f>VLOOKUP(D1851,Z$4:AB1851,3,FALSE)</f>
        <v>محمد پور</v>
      </c>
      <c r="G1851" s="4">
        <v>0</v>
      </c>
      <c r="H1851" s="4"/>
      <c r="I1851" s="137"/>
      <c r="J1851" s="137"/>
      <c r="K1851" s="256"/>
    </row>
    <row r="1852" spans="2:11" x14ac:dyDescent="0.25">
      <c r="B1852" s="131">
        <f t="shared" si="30"/>
        <v>1850</v>
      </c>
      <c r="C1852" s="133">
        <v>45475</v>
      </c>
      <c r="D1852" s="226" t="s">
        <v>176</v>
      </c>
      <c r="E1852" s="218" t="str">
        <f>VLOOKUP(D1852,Z$4:AB1852,2,FALSE)</f>
        <v>غلطک پاچه بزی</v>
      </c>
      <c r="F1852" s="218" t="str">
        <f>VLOOKUP(D1852,Z$4:AB1852,3,FALSE)</f>
        <v>محمد پور</v>
      </c>
      <c r="G1852" s="4">
        <v>0</v>
      </c>
      <c r="H1852" s="4"/>
      <c r="I1852" s="137"/>
      <c r="J1852" s="137"/>
      <c r="K1852" s="256"/>
    </row>
    <row r="1853" spans="2:11" x14ac:dyDescent="0.25">
      <c r="B1853" s="131">
        <f t="shared" si="30"/>
        <v>1851</v>
      </c>
      <c r="C1853" s="133">
        <v>45475</v>
      </c>
      <c r="D1853" s="226" t="s">
        <v>178</v>
      </c>
      <c r="E1853" s="218" t="str">
        <f>VLOOKUP(D1853,Z$4:AB1853,2,FALSE)</f>
        <v>بلدوزر</v>
      </c>
      <c r="F1853" s="218" t="str">
        <f>VLOOKUP(D1853,Z$4:AB1853,3,FALSE)</f>
        <v>محمد پور</v>
      </c>
      <c r="G1853" s="4">
        <v>0</v>
      </c>
      <c r="H1853" s="4"/>
      <c r="I1853" s="137"/>
      <c r="J1853" s="137"/>
      <c r="K1853" s="256"/>
    </row>
    <row r="1854" spans="2:11" x14ac:dyDescent="0.25">
      <c r="B1854" s="131">
        <f t="shared" si="30"/>
        <v>1852</v>
      </c>
      <c r="C1854" s="133">
        <v>45475</v>
      </c>
      <c r="D1854" s="226" t="s">
        <v>179</v>
      </c>
      <c r="E1854" s="218" t="str">
        <f>VLOOKUP(D1854,Z$4:AB1854,2,FALSE)</f>
        <v>کمپرسی جفت</v>
      </c>
      <c r="F1854" s="218" t="str">
        <f>VLOOKUP(D1854,Z$4:AB1854,3,FALSE)</f>
        <v>محمد پور</v>
      </c>
      <c r="G1854" s="4">
        <v>0</v>
      </c>
      <c r="H1854" s="4"/>
      <c r="I1854" s="137"/>
      <c r="J1854" s="137"/>
      <c r="K1854" s="256"/>
    </row>
    <row r="1855" spans="2:11" x14ac:dyDescent="0.25">
      <c r="B1855" s="131">
        <f t="shared" si="30"/>
        <v>1853</v>
      </c>
      <c r="C1855" s="133">
        <v>45475</v>
      </c>
      <c r="D1855" s="226" t="s">
        <v>255</v>
      </c>
      <c r="E1855" s="218" t="str">
        <f>VLOOKUP(D1855,Z$4:AB1855,2,FALSE)</f>
        <v>کمپرسی جفت</v>
      </c>
      <c r="F1855" s="218" t="str">
        <f>VLOOKUP(D1855,Z$4:AB1855,3,FALSE)</f>
        <v>محمد پور</v>
      </c>
      <c r="G1855" s="4">
        <v>0</v>
      </c>
      <c r="H1855" s="4"/>
      <c r="I1855" s="137"/>
      <c r="J1855" s="137"/>
      <c r="K1855" s="256"/>
    </row>
    <row r="1856" spans="2:11" x14ac:dyDescent="0.25">
      <c r="B1856" s="131">
        <f t="shared" si="30"/>
        <v>1854</v>
      </c>
      <c r="C1856" s="133">
        <v>45475</v>
      </c>
      <c r="D1856" s="226" t="s">
        <v>253</v>
      </c>
      <c r="E1856" s="218" t="str">
        <f>VLOOKUP(D1856,Z$4:AB1856,2,FALSE)</f>
        <v>کمپرسی تک</v>
      </c>
      <c r="F1856" s="218" t="str">
        <f>VLOOKUP(D1856,Z$4:AB1856,3,FALSE)</f>
        <v>محمد پور</v>
      </c>
      <c r="G1856" s="4">
        <v>0</v>
      </c>
      <c r="H1856" s="4"/>
      <c r="I1856" s="137"/>
      <c r="J1856" s="137"/>
      <c r="K1856" s="256"/>
    </row>
    <row r="1857" spans="2:11" x14ac:dyDescent="0.25">
      <c r="B1857" s="131">
        <f t="shared" si="30"/>
        <v>1855</v>
      </c>
      <c r="C1857" s="133">
        <v>45475</v>
      </c>
      <c r="D1857" s="226" t="s">
        <v>244</v>
      </c>
      <c r="E1857" s="218" t="str">
        <f>VLOOKUP(D1857,Z$4:AB1857,2,FALSE)</f>
        <v>تانکر آب</v>
      </c>
      <c r="F1857" s="218" t="str">
        <f>VLOOKUP(D1857,Z$4:AB1857,3,FALSE)</f>
        <v>محمد پور</v>
      </c>
      <c r="G1857" s="4">
        <v>0</v>
      </c>
      <c r="H1857" s="4"/>
      <c r="I1857" s="137"/>
      <c r="J1857" s="137"/>
      <c r="K1857" s="256"/>
    </row>
    <row r="1858" spans="2:11" x14ac:dyDescent="0.25">
      <c r="B1858" s="131">
        <f t="shared" si="30"/>
        <v>1856</v>
      </c>
      <c r="C1858" s="133">
        <v>45476</v>
      </c>
      <c r="D1858" s="224" t="s">
        <v>90</v>
      </c>
      <c r="E1858" s="218" t="str">
        <f>VLOOKUP(D1858,Z$4:AB1858,2,FALSE)</f>
        <v>گریدر  ۱۶g</v>
      </c>
      <c r="F1858" s="218" t="str">
        <f>VLOOKUP(D1858,Z$4:AB1858,3,FALSE)</f>
        <v>شرکتی-یگانه</v>
      </c>
      <c r="G1858" s="2">
        <v>287</v>
      </c>
    </row>
    <row r="1859" spans="2:11" x14ac:dyDescent="0.25">
      <c r="B1859" s="131">
        <f t="shared" si="30"/>
        <v>1857</v>
      </c>
      <c r="C1859" s="133">
        <v>45476</v>
      </c>
      <c r="D1859" s="224" t="s">
        <v>93</v>
      </c>
      <c r="E1859" s="218" t="str">
        <f>VLOOKUP(D1859,Z$4:AB1859,2,FALSE)</f>
        <v>کامیون کمپرسی</v>
      </c>
      <c r="F1859" s="218" t="str">
        <f>VLOOKUP(D1859,Z$4:AB1859,3,FALSE)</f>
        <v>شرکتی-یحیی زاده</v>
      </c>
      <c r="G1859" s="2">
        <v>0</v>
      </c>
    </row>
    <row r="1860" spans="2:11" x14ac:dyDescent="0.25">
      <c r="B1860" s="131">
        <f t="shared" si="30"/>
        <v>1858</v>
      </c>
      <c r="C1860" s="133">
        <v>45476</v>
      </c>
      <c r="D1860" s="224" t="s">
        <v>96</v>
      </c>
      <c r="E1860" s="218" t="str">
        <f>VLOOKUP(D1860,Z$4:AB1860,2,FALSE)</f>
        <v>کامیون کمپرسی</v>
      </c>
      <c r="F1860" s="218" t="str">
        <f>VLOOKUP(D1860,Z$4:AB1860,3,FALSE)</f>
        <v>شرکتی-نوروز غلامی</v>
      </c>
      <c r="G1860" s="2">
        <v>0</v>
      </c>
    </row>
    <row r="1861" spans="2:11" x14ac:dyDescent="0.25">
      <c r="B1861" s="131">
        <f t="shared" si="30"/>
        <v>1859</v>
      </c>
      <c r="C1861" s="133">
        <v>45476</v>
      </c>
      <c r="D1861" s="224" t="s">
        <v>119</v>
      </c>
      <c r="E1861" s="218" t="str">
        <f>VLOOKUP(D1861,Z$4:AB1861,2,FALSE)</f>
        <v>کامیون کمپرسی</v>
      </c>
      <c r="F1861" s="218" t="str">
        <f>VLOOKUP(D1861,Z$4:AB1861,3,FALSE)</f>
        <v>شرکتی-علیرضا اقلیمی</v>
      </c>
      <c r="G1861" s="2">
        <v>0</v>
      </c>
    </row>
    <row r="1862" spans="2:11" x14ac:dyDescent="0.25">
      <c r="B1862" s="131">
        <f t="shared" si="30"/>
        <v>1860</v>
      </c>
      <c r="C1862" s="133">
        <v>45476</v>
      </c>
      <c r="D1862" s="224" t="s">
        <v>132</v>
      </c>
      <c r="E1862" s="218" t="str">
        <f>VLOOKUP(D1862,Z$4:AB1862,2,FALSE)</f>
        <v>تانکر ابپاش بنز</v>
      </c>
      <c r="F1862" s="218" t="str">
        <f>VLOOKUP(D1862,Z$4:AB1862,3,FALSE)</f>
        <v>شرکتی-بارانی</v>
      </c>
      <c r="G1862" s="2">
        <v>28</v>
      </c>
    </row>
    <row r="1863" spans="2:11" x14ac:dyDescent="0.25">
      <c r="B1863" s="131">
        <f t="shared" ref="B1863:B1927" si="31">ROW()-2</f>
        <v>1861</v>
      </c>
      <c r="C1863" s="133">
        <v>45476</v>
      </c>
      <c r="D1863" s="224" t="s">
        <v>98</v>
      </c>
      <c r="E1863" s="218" t="str">
        <f>VLOOKUP(D1863,Z$4:AB1863,2,FALSE)</f>
        <v>تانکر ابپاش بنز</v>
      </c>
      <c r="F1863" s="218" t="str">
        <f>VLOOKUP(D1863,Z$4:AB1863,3,FALSE)</f>
        <v>شرکتی-میامی</v>
      </c>
      <c r="G1863" s="2">
        <v>0</v>
      </c>
    </row>
    <row r="1864" spans="2:11" x14ac:dyDescent="0.25">
      <c r="B1864" s="131">
        <f t="shared" si="31"/>
        <v>1862</v>
      </c>
      <c r="C1864" s="133">
        <v>45476</v>
      </c>
      <c r="D1864" s="224" t="s">
        <v>116</v>
      </c>
      <c r="E1864" s="218" t="str">
        <f>VLOOKUP(D1864,Z$4:AB1864,2,FALSE)</f>
        <v>تانکر سوخت بنز</v>
      </c>
      <c r="F1864" s="218" t="str">
        <f>VLOOKUP(D1864,Z$4:AB1864,3,FALSE)</f>
        <v>شرکتی-برات زاده- از تاریخ 1 تیرماه</v>
      </c>
      <c r="G1864" s="2">
        <v>0</v>
      </c>
    </row>
    <row r="1865" spans="2:11" x14ac:dyDescent="0.25">
      <c r="B1865" s="131">
        <f t="shared" si="31"/>
        <v>1863</v>
      </c>
      <c r="C1865" s="133">
        <v>45476</v>
      </c>
      <c r="D1865" s="224" t="s">
        <v>121</v>
      </c>
      <c r="E1865" s="218" t="str">
        <f>VLOOKUP(D1865,Z$4:AB1865,2,FALSE)</f>
        <v>غلطک</v>
      </c>
      <c r="F1865" s="218" t="str">
        <f>VLOOKUP(D1865,Z$4:AB1865,3,FALSE)</f>
        <v>شرکتی-جمالی</v>
      </c>
      <c r="G1865" s="2">
        <v>115</v>
      </c>
    </row>
    <row r="1866" spans="2:11" x14ac:dyDescent="0.25">
      <c r="B1866" s="131">
        <f t="shared" si="31"/>
        <v>1864</v>
      </c>
      <c r="C1866" s="133">
        <v>45476</v>
      </c>
      <c r="D1866" s="224" t="s">
        <v>109</v>
      </c>
      <c r="E1866" s="218" t="str">
        <f>VLOOKUP(D1866,Z$4:AB1866,2,FALSE)</f>
        <v>غلطک</v>
      </c>
      <c r="F1866" s="218" t="str">
        <f>VLOOKUP(D1866,Z$4:AB1866,3,FALSE)</f>
        <v>شرکتی-دیانتی</v>
      </c>
      <c r="G1866" s="2">
        <v>0</v>
      </c>
    </row>
    <row r="1867" spans="2:11" x14ac:dyDescent="0.25">
      <c r="B1867" s="131">
        <f t="shared" si="31"/>
        <v>1865</v>
      </c>
      <c r="C1867" s="133">
        <v>45476</v>
      </c>
      <c r="D1867" s="224" t="s">
        <v>112</v>
      </c>
      <c r="E1867" s="218" t="str">
        <f>VLOOKUP(D1867,Z$4:AB1867,2,FALSE)</f>
        <v>غلطک</v>
      </c>
      <c r="F1867" s="218" t="str">
        <f>VLOOKUP(D1867,Z$4:AB1867,3,FALSE)</f>
        <v>شرکتی-شیری</v>
      </c>
      <c r="G1867" s="2">
        <v>0</v>
      </c>
    </row>
    <row r="1868" spans="2:11" x14ac:dyDescent="0.25">
      <c r="B1868" s="131">
        <f t="shared" si="31"/>
        <v>1866</v>
      </c>
      <c r="C1868" s="133">
        <v>45476</v>
      </c>
      <c r="D1868" s="224" t="s">
        <v>122</v>
      </c>
      <c r="E1868" s="218" t="str">
        <f>VLOOKUP(D1868,Z$4:AB1868,2,FALSE)</f>
        <v>میکسراتکو</v>
      </c>
      <c r="F1868" s="218" t="str">
        <f>VLOOKUP(D1868,Z$4:AB1868,3,FALSE)</f>
        <v>شرکتی-شاکری</v>
      </c>
      <c r="G1868" s="2">
        <v>0</v>
      </c>
    </row>
    <row r="1869" spans="2:11" x14ac:dyDescent="0.25">
      <c r="B1869" s="131">
        <f t="shared" si="31"/>
        <v>1867</v>
      </c>
      <c r="C1869" s="133">
        <v>45476</v>
      </c>
      <c r="D1869" s="224" t="s">
        <v>124</v>
      </c>
      <c r="E1869" s="218" t="str">
        <f>VLOOKUP(D1869,Z$4:AB1869,2,FALSE)</f>
        <v>میکسر امیکو</v>
      </c>
      <c r="F1869" s="218" t="str">
        <f>VLOOKUP(D1869,Z$4:AB1869,3,FALSE)</f>
        <v>شرکتی-زراعتی</v>
      </c>
      <c r="G1869" s="2">
        <v>0</v>
      </c>
    </row>
    <row r="1870" spans="2:11" x14ac:dyDescent="0.25">
      <c r="B1870" s="131">
        <f t="shared" si="31"/>
        <v>1868</v>
      </c>
      <c r="C1870" s="133">
        <v>45476</v>
      </c>
      <c r="D1870" s="224" t="s">
        <v>129</v>
      </c>
      <c r="E1870" s="218" t="str">
        <f>VLOOKUP(D1870,Z$4:AB1870,2,FALSE)</f>
        <v>بلدوزر</v>
      </c>
      <c r="F1870" s="218" t="str">
        <f>VLOOKUP(D1870,Z$4:AB1870,3,FALSE)</f>
        <v>شرکتی-رجب زاده</v>
      </c>
      <c r="G1870" s="2">
        <v>0</v>
      </c>
    </row>
    <row r="1871" spans="2:11" x14ac:dyDescent="0.25">
      <c r="B1871" s="131">
        <f t="shared" si="31"/>
        <v>1869</v>
      </c>
      <c r="C1871" s="133">
        <v>45476</v>
      </c>
      <c r="D1871" s="224" t="s">
        <v>270</v>
      </c>
      <c r="E1871" s="218" t="str">
        <f>VLOOKUP(D1871,Z$4:AB1871,2,FALSE)</f>
        <v>غلطک</v>
      </c>
      <c r="F1871" s="218" t="str">
        <f>VLOOKUP(D1871,Z$4:AB1871,3,FALSE)</f>
        <v>شرکتی-شیری</v>
      </c>
      <c r="G1871" s="2">
        <v>0</v>
      </c>
    </row>
    <row r="1872" spans="2:11" x14ac:dyDescent="0.25">
      <c r="B1872" s="131">
        <f t="shared" si="31"/>
        <v>1870</v>
      </c>
      <c r="C1872" s="133">
        <v>45476</v>
      </c>
      <c r="D1872" s="224" t="s">
        <v>160</v>
      </c>
      <c r="E1872" s="218" t="str">
        <f>VLOOKUP(D1872,Z$4:AB1872,2,FALSE)</f>
        <v>بیل مکانیکی</v>
      </c>
      <c r="F1872" s="218" t="str">
        <f>VLOOKUP(D1872,Z$4:AB1872,3,FALSE)</f>
        <v>تکبری</v>
      </c>
      <c r="G1872" s="2">
        <v>0</v>
      </c>
    </row>
    <row r="1873" spans="2:11" x14ac:dyDescent="0.25">
      <c r="B1873" s="131">
        <f t="shared" si="31"/>
        <v>1871</v>
      </c>
      <c r="C1873" s="133">
        <v>45476</v>
      </c>
      <c r="D1873" s="225" t="s">
        <v>146</v>
      </c>
      <c r="E1873" s="218" t="str">
        <f>VLOOKUP(D1873,Z$4:AB1873,2,FALSE)</f>
        <v>بلدوزر D85</v>
      </c>
      <c r="F1873" s="218" t="str">
        <f>VLOOKUP(D1873,Z$4:AB1873,3,FALSE)</f>
        <v>اکبری</v>
      </c>
      <c r="G1873" s="2">
        <v>245</v>
      </c>
    </row>
    <row r="1874" spans="2:11" x14ac:dyDescent="0.25">
      <c r="B1874" s="131">
        <f t="shared" si="31"/>
        <v>1872</v>
      </c>
      <c r="C1874" s="133">
        <v>45476</v>
      </c>
      <c r="D1874" s="225" t="s">
        <v>148</v>
      </c>
      <c r="E1874" s="218" t="str">
        <f>VLOOKUP(D1874,Z$4:AB1874,2,FALSE)</f>
        <v>بلدوزر D85</v>
      </c>
      <c r="F1874" s="218" t="str">
        <f>VLOOKUP(D1874,Z$4:AB1874,3,FALSE)</f>
        <v>اکبری</v>
      </c>
      <c r="G1874" s="2">
        <v>185</v>
      </c>
    </row>
    <row r="1875" spans="2:11" x14ac:dyDescent="0.25">
      <c r="B1875" s="131">
        <f t="shared" si="31"/>
        <v>1873</v>
      </c>
      <c r="C1875" s="133">
        <v>45476</v>
      </c>
      <c r="D1875" s="226" t="s">
        <v>149</v>
      </c>
      <c r="E1875" s="218" t="str">
        <f>VLOOKUP(D1875,Z$4:AB1875,2,FALSE)</f>
        <v>بلدوزر کاترپیلار D8</v>
      </c>
      <c r="F1875" s="218" t="str">
        <f>VLOOKUP(D1875,Z$4:AB1875,3,FALSE)</f>
        <v>حسن پور</v>
      </c>
      <c r="G1875" s="2">
        <v>260</v>
      </c>
    </row>
    <row r="1876" spans="2:11" x14ac:dyDescent="0.25">
      <c r="B1876" s="131">
        <f t="shared" si="31"/>
        <v>1874</v>
      </c>
      <c r="C1876" s="133">
        <v>45476</v>
      </c>
      <c r="D1876" s="224" t="s">
        <v>164</v>
      </c>
      <c r="E1876" s="218" t="str">
        <f>VLOOKUP(D1876,Z$4:AB1876,2,FALSE)</f>
        <v>بیل مکانیکی</v>
      </c>
      <c r="F1876" s="218" t="str">
        <f>VLOOKUP(D1876,Z$4:AB1876,3,FALSE)</f>
        <v>رضاپور</v>
      </c>
      <c r="G1876" s="2">
        <v>184</v>
      </c>
    </row>
    <row r="1877" spans="2:11" x14ac:dyDescent="0.25">
      <c r="B1877" s="131">
        <f t="shared" si="31"/>
        <v>1875</v>
      </c>
      <c r="C1877" s="133">
        <v>45476</v>
      </c>
      <c r="D1877" s="224" t="s">
        <v>162</v>
      </c>
      <c r="E1877" s="218" t="str">
        <f>VLOOKUP(D1877,Z$4:AB1877,2,FALSE)</f>
        <v>تانکر آب</v>
      </c>
      <c r="F1877" s="218" t="str">
        <f>VLOOKUP(D1877,Z$4:AB1877,3,FALSE)</f>
        <v>رضاپور</v>
      </c>
      <c r="G1877" s="4">
        <v>0</v>
      </c>
      <c r="H1877" s="4"/>
      <c r="I1877" s="137"/>
      <c r="J1877" s="137"/>
      <c r="K1877" s="299"/>
    </row>
    <row r="1878" spans="2:11" x14ac:dyDescent="0.25">
      <c r="B1878" s="131">
        <f t="shared" si="31"/>
        <v>1876</v>
      </c>
      <c r="C1878" s="133">
        <v>45476</v>
      </c>
      <c r="D1878" s="224" t="s">
        <v>151</v>
      </c>
      <c r="E1878" s="218" t="str">
        <f>VLOOKUP(D1878,Z$4:AB1878,2,FALSE)</f>
        <v>لودر ZL50</v>
      </c>
      <c r="F1878" s="218" t="str">
        <f>VLOOKUP(D1878,Z$4:AB1878,3,FALSE)</f>
        <v>میرزایی</v>
      </c>
      <c r="G1878" s="2">
        <v>0</v>
      </c>
    </row>
    <row r="1879" spans="2:11" x14ac:dyDescent="0.25">
      <c r="B1879" s="131">
        <f t="shared" si="31"/>
        <v>1877</v>
      </c>
      <c r="C1879" s="133">
        <v>45476</v>
      </c>
      <c r="D1879" s="225" t="s">
        <v>152</v>
      </c>
      <c r="E1879" s="218" t="str">
        <f>VLOOKUP(D1879,Z$4:AB1879,2,FALSE)</f>
        <v>کامیون کمپرسی</v>
      </c>
      <c r="F1879" s="218" t="str">
        <f>VLOOKUP(D1879,Z$4:AB1879,3,FALSE)</f>
        <v>میرزایی</v>
      </c>
      <c r="G1879" s="2">
        <v>0</v>
      </c>
    </row>
    <row r="1880" spans="2:11" x14ac:dyDescent="0.25">
      <c r="B1880" s="131">
        <f t="shared" si="31"/>
        <v>1878</v>
      </c>
      <c r="C1880" s="133">
        <v>45476</v>
      </c>
      <c r="D1880" s="225" t="s">
        <v>154</v>
      </c>
      <c r="E1880" s="218" t="str">
        <f>VLOOKUP(D1880,Z$4:AB1880,2,FALSE)</f>
        <v>کامیون کمپرسی</v>
      </c>
      <c r="F1880" s="218" t="str">
        <f>VLOOKUP(D1880,Z$4:AB1880,3,FALSE)</f>
        <v>میرزایی</v>
      </c>
      <c r="G1880" s="2">
        <v>0</v>
      </c>
    </row>
    <row r="1881" spans="2:11" x14ac:dyDescent="0.25">
      <c r="B1881" s="131">
        <f t="shared" si="31"/>
        <v>1879</v>
      </c>
      <c r="C1881" s="133">
        <v>45476</v>
      </c>
      <c r="D1881" s="225" t="s">
        <v>155</v>
      </c>
      <c r="E1881" s="218" t="str">
        <f>VLOOKUP(D1881,Z$4:AB1881,2,FALSE)</f>
        <v>کامیون کمپرسی</v>
      </c>
      <c r="F1881" s="218" t="str">
        <f>VLOOKUP(D1881,Z$4:AB1881,3,FALSE)</f>
        <v>میرزایی</v>
      </c>
      <c r="G1881" s="2">
        <v>0</v>
      </c>
    </row>
    <row r="1882" spans="2:11" x14ac:dyDescent="0.25">
      <c r="B1882" s="131">
        <f t="shared" si="31"/>
        <v>1880</v>
      </c>
      <c r="C1882" s="133">
        <v>45476</v>
      </c>
      <c r="D1882" s="225" t="s">
        <v>139</v>
      </c>
      <c r="E1882" s="218" t="str">
        <f>VLOOKUP(D1882,Z$4:AB1882,2,FALSE)</f>
        <v>بیل مکانیکی</v>
      </c>
      <c r="F1882" s="218" t="str">
        <f>VLOOKUP(D1882,Z$4:AB1882,3,FALSE)</f>
        <v>انصاری</v>
      </c>
      <c r="G1882" s="2">
        <v>0</v>
      </c>
    </row>
    <row r="1883" spans="2:11" x14ac:dyDescent="0.25">
      <c r="B1883" s="131">
        <f t="shared" si="31"/>
        <v>1881</v>
      </c>
      <c r="C1883" s="133">
        <v>45476</v>
      </c>
      <c r="D1883" s="225" t="s">
        <v>141</v>
      </c>
      <c r="E1883" s="218" t="str">
        <f>VLOOKUP(D1883,Z$4:AB1883,2,FALSE)</f>
        <v>بیل مکانیکی</v>
      </c>
      <c r="F1883" s="218" t="str">
        <f>VLOOKUP(D1883,Z$4:AB1883,3,FALSE)</f>
        <v>انصاری</v>
      </c>
      <c r="G1883" s="2">
        <v>332</v>
      </c>
    </row>
    <row r="1884" spans="2:11" x14ac:dyDescent="0.25">
      <c r="B1884" s="131">
        <f t="shared" si="31"/>
        <v>1882</v>
      </c>
      <c r="C1884" s="133">
        <v>45476</v>
      </c>
      <c r="D1884" s="225" t="s">
        <v>143</v>
      </c>
      <c r="E1884" s="218" t="str">
        <f>VLOOKUP(D1884,Z$4:AB1884,2,FALSE)</f>
        <v>کامیون کمپرسی</v>
      </c>
      <c r="F1884" s="218" t="str">
        <f>VLOOKUP(D1884,Z$4:AB1884,3,FALSE)</f>
        <v>انصاری</v>
      </c>
      <c r="G1884" s="2">
        <v>0</v>
      </c>
    </row>
    <row r="1885" spans="2:11" x14ac:dyDescent="0.25">
      <c r="B1885" s="131">
        <f t="shared" si="31"/>
        <v>1883</v>
      </c>
      <c r="C1885" s="133">
        <v>45476</v>
      </c>
      <c r="D1885" s="225" t="s">
        <v>144</v>
      </c>
      <c r="E1885" s="218" t="str">
        <f>VLOOKUP(D1885,Z$4:AB1885,2,FALSE)</f>
        <v>کامیون کمپرسی</v>
      </c>
      <c r="F1885" s="218" t="str">
        <f>VLOOKUP(D1885,Z$4:AB1885,3,FALSE)</f>
        <v>انصاری</v>
      </c>
      <c r="G1885" s="2">
        <v>0</v>
      </c>
    </row>
    <row r="1886" spans="2:11" x14ac:dyDescent="0.25">
      <c r="B1886" s="131">
        <f t="shared" si="31"/>
        <v>1884</v>
      </c>
      <c r="C1886" s="133">
        <v>45476</v>
      </c>
      <c r="D1886" s="225" t="s">
        <v>145</v>
      </c>
      <c r="E1886" s="218" t="str">
        <f>VLOOKUP(D1886,Z$4:AB1886,2,FALSE)</f>
        <v>کامیون کمپرسی</v>
      </c>
      <c r="F1886" s="218" t="str">
        <f>VLOOKUP(D1886,Z$4:AB1886,3,FALSE)</f>
        <v>انصاری</v>
      </c>
      <c r="G1886" s="2">
        <v>0</v>
      </c>
    </row>
    <row r="1887" spans="2:11" x14ac:dyDescent="0.25">
      <c r="B1887" s="131">
        <f t="shared" si="31"/>
        <v>1885</v>
      </c>
      <c r="C1887" s="133">
        <v>45476</v>
      </c>
      <c r="D1887" s="225" t="s">
        <v>138</v>
      </c>
      <c r="E1887" s="218" t="str">
        <f>VLOOKUP(D1887,Z$4:AB1887,2,FALSE)</f>
        <v>بلدوزر</v>
      </c>
      <c r="F1887" s="218" t="str">
        <f>VLOOKUP(D1887,Z$4:AB1887,3,FALSE)</f>
        <v>انصاری</v>
      </c>
      <c r="G1887" s="2">
        <v>0</v>
      </c>
    </row>
    <row r="1888" spans="2:11" x14ac:dyDescent="0.25">
      <c r="B1888" s="131">
        <f t="shared" si="31"/>
        <v>1886</v>
      </c>
      <c r="C1888" s="133">
        <v>45476</v>
      </c>
      <c r="D1888" s="225" t="s">
        <v>271</v>
      </c>
      <c r="E1888" s="218" t="str">
        <f>VLOOKUP(D1888,Z$4:AB1888,2,FALSE)</f>
        <v>بلدوزر</v>
      </c>
      <c r="F1888" s="218" t="str">
        <f>VLOOKUP(D1888,Z$4:AB1888,3,FALSE)</f>
        <v>انصاری</v>
      </c>
      <c r="G1888" s="2">
        <v>150</v>
      </c>
    </row>
    <row r="1889" spans="2:7" x14ac:dyDescent="0.25">
      <c r="B1889" s="131">
        <f t="shared" si="31"/>
        <v>1887</v>
      </c>
      <c r="C1889" s="133">
        <v>45476</v>
      </c>
      <c r="D1889" s="224" t="s">
        <v>157</v>
      </c>
      <c r="E1889" s="218" t="str">
        <f>VLOOKUP(D1889,Z$4:AB1889,2,FALSE)</f>
        <v>لودر</v>
      </c>
      <c r="F1889" s="218" t="str">
        <f>VLOOKUP(D1889,Z$4:AB1889,3,FALSE)</f>
        <v>صداقت</v>
      </c>
      <c r="G1889" s="2">
        <v>0</v>
      </c>
    </row>
    <row r="1890" spans="2:7" x14ac:dyDescent="0.25">
      <c r="B1890" s="131">
        <f t="shared" si="31"/>
        <v>1888</v>
      </c>
      <c r="C1890" s="133">
        <v>45476</v>
      </c>
      <c r="D1890" s="224" t="s">
        <v>158</v>
      </c>
      <c r="E1890" s="218" t="str">
        <f>VLOOKUP(D1890,Z$4:AB1890,2,FALSE)</f>
        <v>کامیون کمپرسی</v>
      </c>
      <c r="F1890" s="218" t="str">
        <f>VLOOKUP(D1890,Z$4:AB1890,3,FALSE)</f>
        <v>صداقت</v>
      </c>
      <c r="G1890" s="2">
        <v>0</v>
      </c>
    </row>
    <row r="1891" spans="2:7" x14ac:dyDescent="0.25">
      <c r="B1891" s="131">
        <f t="shared" si="31"/>
        <v>1889</v>
      </c>
      <c r="C1891" s="133">
        <v>45476</v>
      </c>
      <c r="D1891" s="224" t="s">
        <v>159</v>
      </c>
      <c r="E1891" s="218" t="str">
        <f>VLOOKUP(D1891,Z$4:AB1891,2,FALSE)</f>
        <v>کامیون کمپرسی</v>
      </c>
      <c r="F1891" s="218" t="str">
        <f>VLOOKUP(D1891,Z$4:AB1891,3,FALSE)</f>
        <v>صداقت</v>
      </c>
      <c r="G1891" s="2">
        <v>0</v>
      </c>
    </row>
    <row r="1892" spans="2:7" x14ac:dyDescent="0.25">
      <c r="B1892" s="131">
        <f t="shared" si="31"/>
        <v>1890</v>
      </c>
      <c r="C1892" s="133">
        <v>45476</v>
      </c>
      <c r="D1892" s="226" t="s">
        <v>181</v>
      </c>
      <c r="E1892" s="218" t="str">
        <f>VLOOKUP(D1892,Z$4:AB1892,2,FALSE)</f>
        <v>تانکر آب</v>
      </c>
      <c r="F1892" s="218" t="str">
        <f>VLOOKUP(D1892,Z$4:AB1892,3,FALSE)</f>
        <v>گلپایگانی</v>
      </c>
      <c r="G1892" s="2">
        <v>106</v>
      </c>
    </row>
    <row r="1893" spans="2:7" x14ac:dyDescent="0.25">
      <c r="B1893" s="131">
        <f t="shared" si="31"/>
        <v>1891</v>
      </c>
      <c r="C1893" s="133">
        <v>45476</v>
      </c>
      <c r="D1893" s="225" t="s">
        <v>242</v>
      </c>
      <c r="E1893" s="218" t="str">
        <f>VLOOKUP(D1893,Z$4:AB1893,2,FALSE)</f>
        <v>کامیون کمپرسی</v>
      </c>
      <c r="F1893" s="218" t="str">
        <f>VLOOKUP(D1893,Z$4:AB1893,3,FALSE)</f>
        <v>انصاری</v>
      </c>
      <c r="G1893" s="2">
        <v>102</v>
      </c>
    </row>
    <row r="1894" spans="2:7" x14ac:dyDescent="0.25">
      <c r="B1894" s="131">
        <f t="shared" si="31"/>
        <v>1892</v>
      </c>
      <c r="C1894" s="133">
        <v>45476</v>
      </c>
      <c r="D1894" s="225" t="s">
        <v>251</v>
      </c>
      <c r="E1894" s="218" t="str">
        <f>VLOOKUP(D1894,Z$4:AB1894,2,FALSE)</f>
        <v>کامیون کمپرسی</v>
      </c>
      <c r="F1894" s="218" t="str">
        <f>VLOOKUP(D1894,Z$4:AB1894,3,FALSE)</f>
        <v>انصاری</v>
      </c>
      <c r="G1894" s="2">
        <v>131</v>
      </c>
    </row>
    <row r="1895" spans="2:7" x14ac:dyDescent="0.25">
      <c r="B1895" s="131">
        <f t="shared" si="31"/>
        <v>1893</v>
      </c>
      <c r="C1895" s="133">
        <v>45476</v>
      </c>
      <c r="D1895" s="225" t="s">
        <v>252</v>
      </c>
      <c r="E1895" s="218" t="str">
        <f>VLOOKUP(D1895,Z$4:AB1895,2,FALSE)</f>
        <v>کامیون کمپرسی</v>
      </c>
      <c r="F1895" s="218" t="str">
        <f>VLOOKUP(D1895,Z$4:AB1895,3,FALSE)</f>
        <v>انصاری</v>
      </c>
      <c r="G1895" s="2">
        <v>131</v>
      </c>
    </row>
    <row r="1896" spans="2:7" x14ac:dyDescent="0.25">
      <c r="B1896" s="131">
        <f t="shared" si="31"/>
        <v>1894</v>
      </c>
      <c r="C1896" s="133">
        <v>45476</v>
      </c>
      <c r="D1896" s="226" t="s">
        <v>166</v>
      </c>
      <c r="E1896" s="218" t="str">
        <f>VLOOKUP(D1896,Z$4:AB1896,2,FALSE)</f>
        <v>گریدر 14G</v>
      </c>
      <c r="F1896" s="218" t="str">
        <f>VLOOKUP(D1896,Z$4:AB1896,3,FALSE)</f>
        <v>محمد پور</v>
      </c>
      <c r="G1896" s="2">
        <v>155</v>
      </c>
    </row>
    <row r="1897" spans="2:7" x14ac:dyDescent="0.25">
      <c r="B1897" s="131">
        <f t="shared" si="31"/>
        <v>1895</v>
      </c>
      <c r="C1897" s="133">
        <v>45476</v>
      </c>
      <c r="D1897" s="226" t="s">
        <v>170</v>
      </c>
      <c r="E1897" s="218" t="str">
        <f>VLOOKUP(D1897,Z$4:AB1897,2,FALSE)</f>
        <v>غلطک کششی</v>
      </c>
      <c r="F1897" s="218" t="str">
        <f>VLOOKUP(D1897,Z$4:AB1897,3,FALSE)</f>
        <v>محمد پور</v>
      </c>
      <c r="G1897" s="2">
        <v>43</v>
      </c>
    </row>
    <row r="1898" spans="2:7" x14ac:dyDescent="0.25">
      <c r="B1898" s="131">
        <f t="shared" si="31"/>
        <v>1896</v>
      </c>
      <c r="C1898" s="133">
        <v>45476</v>
      </c>
      <c r="D1898" s="226" t="s">
        <v>173</v>
      </c>
      <c r="E1898" s="218" t="str">
        <f>VLOOKUP(D1898,Z$4:AB1898,2,FALSE)</f>
        <v>غلطک کششی</v>
      </c>
      <c r="F1898" s="218" t="str">
        <f>VLOOKUP(D1898,Z$4:AB1898,3,FALSE)</f>
        <v>محمد پور</v>
      </c>
      <c r="G1898" s="2">
        <v>41</v>
      </c>
    </row>
    <row r="1899" spans="2:7" x14ac:dyDescent="0.25">
      <c r="B1899" s="131">
        <f t="shared" si="31"/>
        <v>1897</v>
      </c>
      <c r="C1899" s="133">
        <v>45476</v>
      </c>
      <c r="D1899" s="226" t="s">
        <v>174</v>
      </c>
      <c r="E1899" s="218" t="str">
        <f>VLOOKUP(D1899,Z$4:AB1899,2,FALSE)</f>
        <v>لودر</v>
      </c>
      <c r="F1899" s="218" t="str">
        <f>VLOOKUP(D1899,Z$4:AB1899,3,FALSE)</f>
        <v>محمد پور</v>
      </c>
      <c r="G1899" s="2">
        <v>106</v>
      </c>
    </row>
    <row r="1900" spans="2:7" x14ac:dyDescent="0.25">
      <c r="B1900" s="131">
        <f t="shared" si="31"/>
        <v>1898</v>
      </c>
      <c r="C1900" s="133">
        <v>45476</v>
      </c>
      <c r="D1900" s="226" t="s">
        <v>175</v>
      </c>
      <c r="E1900" s="218" t="str">
        <f>VLOOKUP(D1900,Z$4:AB1900,2,FALSE)</f>
        <v>تانکر آب</v>
      </c>
      <c r="F1900" s="218" t="str">
        <f>VLOOKUP(D1900,Z$4:AB1900,3,FALSE)</f>
        <v>محمد پور</v>
      </c>
      <c r="G1900" s="2">
        <v>79</v>
      </c>
    </row>
    <row r="1901" spans="2:7" x14ac:dyDescent="0.25">
      <c r="B1901" s="131">
        <f t="shared" si="31"/>
        <v>1899</v>
      </c>
      <c r="C1901" s="133">
        <v>45476</v>
      </c>
      <c r="D1901" s="226" t="s">
        <v>176</v>
      </c>
      <c r="E1901" s="218" t="str">
        <f>VLOOKUP(D1901,Z$4:AB1901,2,FALSE)</f>
        <v>غلطک پاچه بزی</v>
      </c>
      <c r="F1901" s="218" t="str">
        <f>VLOOKUP(D1901,Z$4:AB1901,3,FALSE)</f>
        <v>محمد پور</v>
      </c>
      <c r="G1901" s="2">
        <v>53</v>
      </c>
    </row>
    <row r="1902" spans="2:7" x14ac:dyDescent="0.25">
      <c r="B1902" s="131">
        <f t="shared" si="31"/>
        <v>1900</v>
      </c>
      <c r="C1902" s="133">
        <v>45476</v>
      </c>
      <c r="D1902" s="226" t="s">
        <v>178</v>
      </c>
      <c r="E1902" s="218" t="str">
        <f>VLOOKUP(D1902,Z$4:AB1902,2,FALSE)</f>
        <v>بلدوزر</v>
      </c>
      <c r="F1902" s="218" t="str">
        <f>VLOOKUP(D1902,Z$4:AB1902,3,FALSE)</f>
        <v>محمد پور</v>
      </c>
      <c r="G1902" s="2">
        <v>221</v>
      </c>
    </row>
    <row r="1903" spans="2:7" x14ac:dyDescent="0.25">
      <c r="B1903" s="131">
        <f t="shared" si="31"/>
        <v>1901</v>
      </c>
      <c r="C1903" s="133">
        <v>45476</v>
      </c>
      <c r="D1903" s="226" t="s">
        <v>179</v>
      </c>
      <c r="E1903" s="218" t="str">
        <f>VLOOKUP(D1903,Z$4:AB1903,2,FALSE)</f>
        <v>کمپرسی جفت</v>
      </c>
      <c r="F1903" s="218" t="str">
        <f>VLOOKUP(D1903,Z$4:AB1903,3,FALSE)</f>
        <v>محمد پور</v>
      </c>
      <c r="G1903" s="2">
        <v>178</v>
      </c>
    </row>
    <row r="1904" spans="2:7" x14ac:dyDescent="0.25">
      <c r="B1904" s="131">
        <f t="shared" si="31"/>
        <v>1902</v>
      </c>
      <c r="C1904" s="133">
        <v>45476</v>
      </c>
      <c r="D1904" s="226" t="s">
        <v>255</v>
      </c>
      <c r="E1904" s="218" t="str">
        <f>VLOOKUP(D1904,Z$4:AB1904,2,FALSE)</f>
        <v>کمپرسی جفت</v>
      </c>
      <c r="F1904" s="218" t="str">
        <f>VLOOKUP(D1904,Z$4:AB1904,3,FALSE)</f>
        <v>محمد پور</v>
      </c>
      <c r="G1904" s="2">
        <v>125</v>
      </c>
    </row>
    <row r="1905" spans="2:10" x14ac:dyDescent="0.25">
      <c r="B1905" s="131">
        <f t="shared" si="31"/>
        <v>1903</v>
      </c>
      <c r="C1905" s="133">
        <v>45476</v>
      </c>
      <c r="D1905" s="226" t="s">
        <v>253</v>
      </c>
      <c r="E1905" s="218" t="str">
        <f>VLOOKUP(D1905,Z$4:AB1905,2,FALSE)</f>
        <v>کمپرسی تک</v>
      </c>
      <c r="F1905" s="218" t="str">
        <f>VLOOKUP(D1905,Z$4:AB1905,3,FALSE)</f>
        <v>محمد پور</v>
      </c>
      <c r="G1905" s="2">
        <v>0</v>
      </c>
    </row>
    <row r="1906" spans="2:10" x14ac:dyDescent="0.25">
      <c r="B1906" s="131">
        <f t="shared" si="31"/>
        <v>1904</v>
      </c>
      <c r="C1906" s="133">
        <v>45476</v>
      </c>
      <c r="D1906" s="226" t="s">
        <v>244</v>
      </c>
      <c r="E1906" s="218" t="str">
        <f>VLOOKUP(D1906,Z$4:AB1906,2,FALSE)</f>
        <v>تانکر آب</v>
      </c>
      <c r="F1906" s="218" t="str">
        <f>VLOOKUP(D1906,Z$4:AB1906,3,FALSE)</f>
        <v>محمد پور</v>
      </c>
      <c r="G1906" s="2">
        <v>0</v>
      </c>
    </row>
    <row r="1907" spans="2:10" x14ac:dyDescent="0.25">
      <c r="B1907" s="131">
        <f t="shared" si="31"/>
        <v>1905</v>
      </c>
      <c r="C1907" s="133">
        <v>45476</v>
      </c>
      <c r="D1907" s="226" t="s">
        <v>269</v>
      </c>
      <c r="E1907" s="218" t="str">
        <f>VLOOKUP(D1907,Z$4:AB1907,2,FALSE)</f>
        <v>کمپرسی جفت</v>
      </c>
      <c r="F1907" s="218" t="str">
        <f>VLOOKUP(D1907,Z$4:AB1907,3,FALSE)</f>
        <v>محمد پور</v>
      </c>
      <c r="G1907" s="2">
        <v>250</v>
      </c>
    </row>
    <row r="1908" spans="2:10" x14ac:dyDescent="0.25">
      <c r="B1908" s="131">
        <f t="shared" si="31"/>
        <v>1906</v>
      </c>
      <c r="C1908" s="133">
        <v>45477</v>
      </c>
      <c r="D1908" s="224" t="s">
        <v>90</v>
      </c>
      <c r="E1908" s="218" t="str">
        <f>VLOOKUP(D1908,Z$4:AB1908,2,FALSE)</f>
        <v>گریدر  ۱۶g</v>
      </c>
      <c r="F1908" s="218" t="str">
        <f>VLOOKUP(D1908,Z$4:AB1908,3,FALSE)</f>
        <v>شرکتی-یگانه</v>
      </c>
      <c r="G1908" s="2">
        <v>168</v>
      </c>
    </row>
    <row r="1909" spans="2:10" x14ac:dyDescent="0.25">
      <c r="B1909" s="131">
        <f t="shared" si="31"/>
        <v>1907</v>
      </c>
      <c r="C1909" s="133">
        <v>45477</v>
      </c>
      <c r="D1909" s="224" t="s">
        <v>93</v>
      </c>
      <c r="E1909" s="218" t="str">
        <f>VLOOKUP(D1909,Z$4:AB1909,2,FALSE)</f>
        <v>کامیون کمپرسی</v>
      </c>
      <c r="F1909" s="218" t="str">
        <f>VLOOKUP(D1909,Z$4:AB1909,3,FALSE)</f>
        <v>شرکتی-یحیی زاده</v>
      </c>
      <c r="G1909" s="2">
        <v>122</v>
      </c>
    </row>
    <row r="1910" spans="2:10" x14ac:dyDescent="0.25">
      <c r="B1910" s="131">
        <f t="shared" si="31"/>
        <v>1908</v>
      </c>
      <c r="C1910" s="133">
        <v>45477</v>
      </c>
      <c r="D1910" s="224" t="s">
        <v>96</v>
      </c>
      <c r="E1910" s="218" t="str">
        <f>VLOOKUP(D1910,Z$4:AB1910,2,FALSE)</f>
        <v>کامیون کمپرسی</v>
      </c>
      <c r="F1910" s="218" t="str">
        <f>VLOOKUP(D1910,Z$4:AB1910,3,FALSE)</f>
        <v>شرکتی-نوروز غلامی</v>
      </c>
      <c r="G1910" s="2">
        <v>175</v>
      </c>
    </row>
    <row r="1911" spans="2:10" x14ac:dyDescent="0.25">
      <c r="B1911" s="131">
        <f t="shared" si="31"/>
        <v>1909</v>
      </c>
      <c r="C1911" s="133">
        <v>45477</v>
      </c>
      <c r="D1911" s="224" t="s">
        <v>119</v>
      </c>
      <c r="E1911" s="218" t="str">
        <f>VLOOKUP(D1911,Z$4:AB1911,2,FALSE)</f>
        <v>کامیون کمپرسی</v>
      </c>
      <c r="F1911" s="218" t="str">
        <f>VLOOKUP(D1911,Z$4:AB1911,3,FALSE)</f>
        <v>شرکتی-علیرضا اقلیمی</v>
      </c>
      <c r="G1911" s="2">
        <v>219</v>
      </c>
    </row>
    <row r="1912" spans="2:10" x14ac:dyDescent="0.25">
      <c r="B1912" s="131">
        <f t="shared" si="31"/>
        <v>1910</v>
      </c>
      <c r="C1912" s="133">
        <v>45477</v>
      </c>
      <c r="D1912" s="224" t="s">
        <v>132</v>
      </c>
      <c r="E1912" s="218" t="str">
        <f>VLOOKUP(D1912,Z$4:AB1912,2,FALSE)</f>
        <v>تانکر ابپاش بنز</v>
      </c>
      <c r="F1912" s="218" t="str">
        <f>VLOOKUP(D1912,Z$4:AB1912,3,FALSE)</f>
        <v>شرکتی-بارانی</v>
      </c>
      <c r="G1912" s="2">
        <v>43</v>
      </c>
    </row>
    <row r="1913" spans="2:10" x14ac:dyDescent="0.25">
      <c r="B1913" s="131">
        <f t="shared" si="31"/>
        <v>1911</v>
      </c>
      <c r="C1913" s="133">
        <v>45477</v>
      </c>
      <c r="D1913" s="224" t="s">
        <v>98</v>
      </c>
      <c r="E1913" s="218" t="str">
        <f>VLOOKUP(D1913,Z$4:AB1913,2,FALSE)</f>
        <v>تانکر ابپاش بنز</v>
      </c>
      <c r="F1913" s="218" t="str">
        <f>VLOOKUP(D1913,Z$4:AB1913,3,FALSE)</f>
        <v>شرکتی-میامی</v>
      </c>
      <c r="G1913" s="2">
        <v>154</v>
      </c>
    </row>
    <row r="1914" spans="2:10" x14ac:dyDescent="0.25">
      <c r="B1914" s="131">
        <f t="shared" si="31"/>
        <v>1912</v>
      </c>
      <c r="C1914" s="133">
        <v>45477</v>
      </c>
      <c r="D1914" s="224" t="s">
        <v>116</v>
      </c>
      <c r="E1914" s="218" t="str">
        <f>VLOOKUP(D1914,Z$4:AB1914,2,FALSE)</f>
        <v>تانکر سوخت بنز</v>
      </c>
      <c r="F1914" s="218" t="str">
        <f>VLOOKUP(D1914,Z$4:AB1914,3,FALSE)</f>
        <v>شرکتی-برات زاده- از تاریخ 1 تیرماه</v>
      </c>
      <c r="G1914" s="2">
        <v>0</v>
      </c>
      <c r="I1914" s="245">
        <v>36757</v>
      </c>
      <c r="J1914" s="245">
        <v>40849</v>
      </c>
    </row>
    <row r="1915" spans="2:10" x14ac:dyDescent="0.25">
      <c r="B1915" s="131">
        <f t="shared" si="31"/>
        <v>1913</v>
      </c>
      <c r="C1915" s="133">
        <v>45477</v>
      </c>
      <c r="D1915" s="224" t="s">
        <v>121</v>
      </c>
      <c r="E1915" s="218" t="str">
        <f>VLOOKUP(D1915,Z$4:AB1915,2,FALSE)</f>
        <v>غلطک</v>
      </c>
      <c r="F1915" s="218" t="str">
        <f>VLOOKUP(D1915,Z$4:AB1915,3,FALSE)</f>
        <v>شرکتی-جمالی</v>
      </c>
      <c r="G1915" s="2">
        <v>0</v>
      </c>
    </row>
    <row r="1916" spans="2:10" x14ac:dyDescent="0.25">
      <c r="B1916" s="131">
        <f t="shared" si="31"/>
        <v>1914</v>
      </c>
      <c r="C1916" s="133">
        <v>45477</v>
      </c>
      <c r="D1916" s="224" t="s">
        <v>109</v>
      </c>
      <c r="E1916" s="218" t="str">
        <f>VLOOKUP(D1916,Z$4:AB1916,2,FALSE)</f>
        <v>غلطک</v>
      </c>
      <c r="F1916" s="218" t="str">
        <f>VLOOKUP(D1916,Z$4:AB1916,3,FALSE)</f>
        <v>شرکتی-دیانتی</v>
      </c>
      <c r="G1916" s="2">
        <v>162</v>
      </c>
    </row>
    <row r="1917" spans="2:10" x14ac:dyDescent="0.25">
      <c r="B1917" s="131">
        <f t="shared" si="31"/>
        <v>1915</v>
      </c>
      <c r="C1917" s="133">
        <v>45477</v>
      </c>
      <c r="D1917" s="224" t="s">
        <v>112</v>
      </c>
      <c r="E1917" s="218" t="str">
        <f>VLOOKUP(D1917,Z$4:AB1917,2,FALSE)</f>
        <v>غلطک</v>
      </c>
      <c r="F1917" s="218" t="str">
        <f>VLOOKUP(D1917,Z$4:AB1917,3,FALSE)</f>
        <v>شرکتی-شیری</v>
      </c>
      <c r="G1917" s="2">
        <v>0</v>
      </c>
    </row>
    <row r="1918" spans="2:10" x14ac:dyDescent="0.25">
      <c r="B1918" s="131">
        <f t="shared" si="31"/>
        <v>1916</v>
      </c>
      <c r="C1918" s="133">
        <v>45477</v>
      </c>
      <c r="D1918" s="224" t="s">
        <v>122</v>
      </c>
      <c r="E1918" s="218" t="str">
        <f>VLOOKUP(D1918,Z$4:AB1918,2,FALSE)</f>
        <v>میکسراتکو</v>
      </c>
      <c r="F1918" s="218" t="str">
        <f>VLOOKUP(D1918,Z$4:AB1918,3,FALSE)</f>
        <v>شرکتی-شاکری</v>
      </c>
      <c r="G1918" s="2">
        <v>0</v>
      </c>
    </row>
    <row r="1919" spans="2:10" x14ac:dyDescent="0.25">
      <c r="B1919" s="131">
        <f t="shared" si="31"/>
        <v>1917</v>
      </c>
      <c r="C1919" s="133">
        <v>45477</v>
      </c>
      <c r="D1919" s="224" t="s">
        <v>124</v>
      </c>
      <c r="E1919" s="218" t="str">
        <f>VLOOKUP(D1919,Z$4:AB1919,2,FALSE)</f>
        <v>میکسر امیکو</v>
      </c>
      <c r="F1919" s="218" t="str">
        <f>VLOOKUP(D1919,Z$4:AB1919,3,FALSE)</f>
        <v>شرکتی-زراعتی</v>
      </c>
      <c r="G1919" s="2">
        <v>0</v>
      </c>
    </row>
    <row r="1920" spans="2:10" x14ac:dyDescent="0.25">
      <c r="B1920" s="131">
        <f t="shared" si="31"/>
        <v>1918</v>
      </c>
      <c r="C1920" s="133">
        <v>45477</v>
      </c>
      <c r="D1920" s="224" t="s">
        <v>129</v>
      </c>
      <c r="E1920" s="218" t="str">
        <f>VLOOKUP(D1920,Z$4:AB1920,2,FALSE)</f>
        <v>بلدوزر</v>
      </c>
      <c r="F1920" s="218" t="str">
        <f>VLOOKUP(D1920,Z$4:AB1920,3,FALSE)</f>
        <v>شرکتی-رجب زاده</v>
      </c>
      <c r="G1920" s="2">
        <v>412</v>
      </c>
    </row>
    <row r="1921" spans="2:11" s="258" customFormat="1" x14ac:dyDescent="0.25">
      <c r="B1921" s="131">
        <f t="shared" si="31"/>
        <v>1919</v>
      </c>
      <c r="C1921" s="133">
        <v>45477</v>
      </c>
      <c r="D1921" s="224" t="s">
        <v>279</v>
      </c>
      <c r="E1921" s="218" t="str">
        <f>VLOOKUP(D1921,Z$4:AB1921,2,FALSE)</f>
        <v>بلدوزر</v>
      </c>
      <c r="F1921" s="212" t="str">
        <f>VLOOKUP(E1921,AA$4:AC3241,2,FALSE)</f>
        <v>شرکتی-رجب زاده</v>
      </c>
      <c r="G1921" s="258">
        <v>476</v>
      </c>
      <c r="I1921" s="245"/>
      <c r="J1921" s="245"/>
      <c r="K1921" s="257"/>
    </row>
    <row r="1922" spans="2:11" x14ac:dyDescent="0.25">
      <c r="B1922" s="131">
        <f t="shared" si="31"/>
        <v>1920</v>
      </c>
      <c r="C1922" s="133">
        <v>45477</v>
      </c>
      <c r="D1922" s="224" t="s">
        <v>270</v>
      </c>
      <c r="E1922" s="218" t="str">
        <f>VLOOKUP(D1922,Z$4:AB1922,2,FALSE)</f>
        <v>غلطک</v>
      </c>
      <c r="F1922" s="218" t="str">
        <f>VLOOKUP(D1922,Z$4:AB1922,3,FALSE)</f>
        <v>شرکتی-شیری</v>
      </c>
      <c r="G1922" s="2">
        <v>88</v>
      </c>
    </row>
    <row r="1923" spans="2:11" x14ac:dyDescent="0.25">
      <c r="B1923" s="131">
        <f t="shared" si="31"/>
        <v>1921</v>
      </c>
      <c r="C1923" s="133">
        <v>45477</v>
      </c>
      <c r="D1923" s="224" t="s">
        <v>160</v>
      </c>
      <c r="E1923" s="218" t="str">
        <f>VLOOKUP(D1923,Z$4:AB1923,2,FALSE)</f>
        <v>بیل مکانیکی</v>
      </c>
      <c r="F1923" s="218" t="str">
        <f>VLOOKUP(D1923,Z$4:AB1923,3,FALSE)</f>
        <v>تکبری</v>
      </c>
      <c r="G1923" s="2">
        <v>172</v>
      </c>
    </row>
    <row r="1924" spans="2:11" x14ac:dyDescent="0.25">
      <c r="B1924" s="131">
        <f t="shared" si="31"/>
        <v>1922</v>
      </c>
      <c r="C1924" s="133">
        <v>45477</v>
      </c>
      <c r="D1924" s="225" t="s">
        <v>146</v>
      </c>
      <c r="E1924" s="218" t="str">
        <f>VLOOKUP(D1924,Z$4:AB1924,2,FALSE)</f>
        <v>بلدوزر D85</v>
      </c>
      <c r="F1924" s="218" t="str">
        <f>VLOOKUP(D1924,Z$4:AB1924,3,FALSE)</f>
        <v>اکبری</v>
      </c>
      <c r="G1924" s="2">
        <v>0</v>
      </c>
    </row>
    <row r="1925" spans="2:11" x14ac:dyDescent="0.25">
      <c r="B1925" s="131">
        <f t="shared" si="31"/>
        <v>1923</v>
      </c>
      <c r="C1925" s="133">
        <v>45477</v>
      </c>
      <c r="D1925" s="225" t="s">
        <v>148</v>
      </c>
      <c r="E1925" s="218" t="str">
        <f>VLOOKUP(D1925,Z$4:AB1925,2,FALSE)</f>
        <v>بلدوزر D85</v>
      </c>
      <c r="F1925" s="218" t="str">
        <f>VLOOKUP(D1925,Z$4:AB1925,3,FALSE)</f>
        <v>اکبری</v>
      </c>
      <c r="G1925" s="2">
        <v>0</v>
      </c>
    </row>
    <row r="1926" spans="2:11" x14ac:dyDescent="0.25">
      <c r="B1926" s="131">
        <f t="shared" si="31"/>
        <v>1924</v>
      </c>
      <c r="C1926" s="133">
        <v>45477</v>
      </c>
      <c r="D1926" s="226" t="s">
        <v>149</v>
      </c>
      <c r="E1926" s="218" t="str">
        <f>VLOOKUP(D1926,Z$4:AB1926,2,FALSE)</f>
        <v>بلدوزر کاترپیلار D8</v>
      </c>
      <c r="F1926" s="218" t="str">
        <f>VLOOKUP(D1926,Z$4:AB1926,3,FALSE)</f>
        <v>حسن پور</v>
      </c>
      <c r="G1926" s="2">
        <v>0</v>
      </c>
    </row>
    <row r="1927" spans="2:11" x14ac:dyDescent="0.25">
      <c r="B1927" s="131">
        <f t="shared" si="31"/>
        <v>1925</v>
      </c>
      <c r="C1927" s="133">
        <v>45477</v>
      </c>
      <c r="D1927" s="224" t="s">
        <v>164</v>
      </c>
      <c r="E1927" s="218" t="str">
        <f>VLOOKUP(D1927,Z$4:AB1927,2,FALSE)</f>
        <v>بیل مکانیکی</v>
      </c>
      <c r="F1927" s="218" t="str">
        <f>VLOOKUP(D1927,Z$4:AB1927,3,FALSE)</f>
        <v>رضاپور</v>
      </c>
      <c r="G1927" s="2">
        <v>0</v>
      </c>
    </row>
    <row r="1928" spans="2:11" x14ac:dyDescent="0.25">
      <c r="B1928" s="131">
        <f t="shared" ref="B1928:B1991" si="32">ROW()-2</f>
        <v>1926</v>
      </c>
      <c r="C1928" s="133">
        <v>45477</v>
      </c>
      <c r="D1928" s="224" t="s">
        <v>162</v>
      </c>
      <c r="E1928" s="218" t="str">
        <f>VLOOKUP(D1928,Z$4:AB1928,2,FALSE)</f>
        <v>تانکر آب</v>
      </c>
      <c r="F1928" s="218" t="str">
        <f>VLOOKUP(D1928,Z$4:AB1928,3,FALSE)</f>
        <v>رضاپور</v>
      </c>
      <c r="G1928" s="4">
        <v>0</v>
      </c>
      <c r="H1928" s="4"/>
      <c r="I1928" s="137"/>
      <c r="J1928" s="137"/>
      <c r="K1928" s="299"/>
    </row>
    <row r="1929" spans="2:11" x14ac:dyDescent="0.25">
      <c r="B1929" s="131">
        <f t="shared" si="32"/>
        <v>1927</v>
      </c>
      <c r="C1929" s="133">
        <v>45477</v>
      </c>
      <c r="D1929" s="224" t="s">
        <v>151</v>
      </c>
      <c r="E1929" s="218" t="str">
        <f>VLOOKUP(D1929,Z$4:AB1929,2,FALSE)</f>
        <v>لودر ZL50</v>
      </c>
      <c r="F1929" s="218" t="str">
        <f>VLOOKUP(D1929,Z$4:AB1929,3,FALSE)</f>
        <v>میرزایی</v>
      </c>
      <c r="G1929" s="2">
        <v>0</v>
      </c>
    </row>
    <row r="1930" spans="2:11" x14ac:dyDescent="0.25">
      <c r="B1930" s="131">
        <f t="shared" si="32"/>
        <v>1928</v>
      </c>
      <c r="C1930" s="133">
        <v>45477</v>
      </c>
      <c r="D1930" s="225" t="s">
        <v>152</v>
      </c>
      <c r="E1930" s="218" t="str">
        <f>VLOOKUP(D1930,Z$4:AB1930,2,FALSE)</f>
        <v>کامیون کمپرسی</v>
      </c>
      <c r="F1930" s="218" t="str">
        <f>VLOOKUP(D1930,Z$4:AB1930,3,FALSE)</f>
        <v>میرزایی</v>
      </c>
      <c r="G1930" s="2">
        <v>0</v>
      </c>
    </row>
    <row r="1931" spans="2:11" x14ac:dyDescent="0.25">
      <c r="B1931" s="131">
        <f t="shared" si="32"/>
        <v>1929</v>
      </c>
      <c r="C1931" s="133">
        <v>45477</v>
      </c>
      <c r="D1931" s="225" t="s">
        <v>154</v>
      </c>
      <c r="E1931" s="218" t="str">
        <f>VLOOKUP(D1931,Z$4:AB1931,2,FALSE)</f>
        <v>کامیون کمپرسی</v>
      </c>
      <c r="F1931" s="218" t="str">
        <f>VLOOKUP(D1931,Z$4:AB1931,3,FALSE)</f>
        <v>میرزایی</v>
      </c>
      <c r="G1931" s="2">
        <v>0</v>
      </c>
    </row>
    <row r="1932" spans="2:11" x14ac:dyDescent="0.25">
      <c r="B1932" s="131">
        <f t="shared" si="32"/>
        <v>1930</v>
      </c>
      <c r="C1932" s="133">
        <v>45477</v>
      </c>
      <c r="D1932" s="225" t="s">
        <v>155</v>
      </c>
      <c r="E1932" s="218" t="str">
        <f>VLOOKUP(D1932,Z$4:AB1932,2,FALSE)</f>
        <v>کامیون کمپرسی</v>
      </c>
      <c r="F1932" s="218" t="str">
        <f>VLOOKUP(D1932,Z$4:AB1932,3,FALSE)</f>
        <v>میرزایی</v>
      </c>
      <c r="G1932" s="2">
        <v>0</v>
      </c>
    </row>
    <row r="1933" spans="2:11" x14ac:dyDescent="0.25">
      <c r="B1933" s="131">
        <f t="shared" si="32"/>
        <v>1931</v>
      </c>
      <c r="C1933" s="133">
        <v>45477</v>
      </c>
      <c r="D1933" s="225" t="s">
        <v>139</v>
      </c>
      <c r="E1933" s="218" t="str">
        <f>VLOOKUP(D1933,Z$4:AB1933,2,FALSE)</f>
        <v>بیل مکانیکی</v>
      </c>
      <c r="F1933" s="218" t="str">
        <f>VLOOKUP(D1933,Z$4:AB1933,3,FALSE)</f>
        <v>انصاری</v>
      </c>
      <c r="G1933" s="2">
        <v>0</v>
      </c>
    </row>
    <row r="1934" spans="2:11" x14ac:dyDescent="0.25">
      <c r="B1934" s="131">
        <f t="shared" si="32"/>
        <v>1932</v>
      </c>
      <c r="C1934" s="133">
        <v>45477</v>
      </c>
      <c r="D1934" s="225" t="s">
        <v>141</v>
      </c>
      <c r="E1934" s="218" t="str">
        <f>VLOOKUP(D1934,Z$4:AB1934,2,FALSE)</f>
        <v>بیل مکانیکی</v>
      </c>
      <c r="F1934" s="218" t="str">
        <f>VLOOKUP(D1934,Z$4:AB1934,3,FALSE)</f>
        <v>انصاری</v>
      </c>
      <c r="G1934" s="2">
        <v>320</v>
      </c>
    </row>
    <row r="1935" spans="2:11" x14ac:dyDescent="0.25">
      <c r="B1935" s="131">
        <f t="shared" si="32"/>
        <v>1933</v>
      </c>
      <c r="C1935" s="133">
        <v>45477</v>
      </c>
      <c r="D1935" s="225" t="s">
        <v>143</v>
      </c>
      <c r="E1935" s="218" t="str">
        <f>VLOOKUP(D1935,Z$4:AB1935,2,FALSE)</f>
        <v>کامیون کمپرسی</v>
      </c>
      <c r="F1935" s="218" t="str">
        <f>VLOOKUP(D1935,Z$4:AB1935,3,FALSE)</f>
        <v>انصاری</v>
      </c>
      <c r="G1935" s="2">
        <v>200</v>
      </c>
    </row>
    <row r="1936" spans="2:11" x14ac:dyDescent="0.25">
      <c r="B1936" s="131">
        <f t="shared" si="32"/>
        <v>1934</v>
      </c>
      <c r="C1936" s="133">
        <v>45477</v>
      </c>
      <c r="D1936" s="225" t="s">
        <v>144</v>
      </c>
      <c r="E1936" s="218" t="str">
        <f>VLOOKUP(D1936,Z$4:AB1936,2,FALSE)</f>
        <v>کامیون کمپرسی</v>
      </c>
      <c r="F1936" s="218" t="str">
        <f>VLOOKUP(D1936,Z$4:AB1936,3,FALSE)</f>
        <v>انصاری</v>
      </c>
      <c r="G1936" s="2">
        <v>0</v>
      </c>
    </row>
    <row r="1937" spans="2:7" x14ac:dyDescent="0.25">
      <c r="B1937" s="131">
        <f t="shared" si="32"/>
        <v>1935</v>
      </c>
      <c r="C1937" s="133">
        <v>45477</v>
      </c>
      <c r="D1937" s="225" t="s">
        <v>145</v>
      </c>
      <c r="E1937" s="218" t="str">
        <f>VLOOKUP(D1937,Z$4:AB1937,2,FALSE)</f>
        <v>کامیون کمپرسی</v>
      </c>
      <c r="F1937" s="218" t="str">
        <f>VLOOKUP(D1937,Z$4:AB1937,3,FALSE)</f>
        <v>انصاری</v>
      </c>
      <c r="G1937" s="2">
        <v>275</v>
      </c>
    </row>
    <row r="1938" spans="2:7" x14ac:dyDescent="0.25">
      <c r="B1938" s="131">
        <f t="shared" si="32"/>
        <v>1936</v>
      </c>
      <c r="C1938" s="133">
        <v>45477</v>
      </c>
      <c r="D1938" s="225" t="s">
        <v>138</v>
      </c>
      <c r="E1938" s="218" t="str">
        <f>VLOOKUP(D1938,Z$4:AB1938,2,FALSE)</f>
        <v>بلدوزر</v>
      </c>
      <c r="F1938" s="218" t="str">
        <f>VLOOKUP(D1938,Z$4:AB1938,3,FALSE)</f>
        <v>انصاری</v>
      </c>
      <c r="G1938" s="2">
        <v>0</v>
      </c>
    </row>
    <row r="1939" spans="2:7" x14ac:dyDescent="0.25">
      <c r="B1939" s="131">
        <f t="shared" si="32"/>
        <v>1937</v>
      </c>
      <c r="C1939" s="133">
        <v>45477</v>
      </c>
      <c r="D1939" s="225" t="s">
        <v>271</v>
      </c>
      <c r="E1939" s="218" t="str">
        <f>VLOOKUP(D1939,Z$4:AB1939,2,FALSE)</f>
        <v>بلدوزر</v>
      </c>
      <c r="F1939" s="218" t="str">
        <f>VLOOKUP(D1939,Z$4:AB1939,3,FALSE)</f>
        <v>انصاری</v>
      </c>
      <c r="G1939" s="2">
        <v>354</v>
      </c>
    </row>
    <row r="1940" spans="2:7" x14ac:dyDescent="0.25">
      <c r="B1940" s="131">
        <f t="shared" si="32"/>
        <v>1938</v>
      </c>
      <c r="C1940" s="133">
        <v>45477</v>
      </c>
      <c r="D1940" s="224" t="s">
        <v>157</v>
      </c>
      <c r="E1940" s="218" t="str">
        <f>VLOOKUP(D1940,Z$4:AB1940,2,FALSE)</f>
        <v>لودر</v>
      </c>
      <c r="F1940" s="218" t="str">
        <f>VLOOKUP(D1940,Z$4:AB1940,3,FALSE)</f>
        <v>صداقت</v>
      </c>
      <c r="G1940" s="2">
        <v>173</v>
      </c>
    </row>
    <row r="1941" spans="2:7" x14ac:dyDescent="0.25">
      <c r="B1941" s="131">
        <f t="shared" si="32"/>
        <v>1939</v>
      </c>
      <c r="C1941" s="133">
        <v>45477</v>
      </c>
      <c r="D1941" s="224" t="s">
        <v>158</v>
      </c>
      <c r="E1941" s="218" t="str">
        <f>VLOOKUP(D1941,Z$4:AB1941,2,FALSE)</f>
        <v>کامیون کمپرسی</v>
      </c>
      <c r="F1941" s="218" t="str">
        <f>VLOOKUP(D1941,Z$4:AB1941,3,FALSE)</f>
        <v>صداقت</v>
      </c>
      <c r="G1941" s="2">
        <v>256</v>
      </c>
    </row>
    <row r="1942" spans="2:7" x14ac:dyDescent="0.25">
      <c r="B1942" s="131">
        <f t="shared" si="32"/>
        <v>1940</v>
      </c>
      <c r="C1942" s="133">
        <v>45477</v>
      </c>
      <c r="D1942" s="224" t="s">
        <v>159</v>
      </c>
      <c r="E1942" s="218" t="str">
        <f>VLOOKUP(D1942,Z$4:AB1942,2,FALSE)</f>
        <v>کامیون کمپرسی</v>
      </c>
      <c r="F1942" s="218" t="str">
        <f>VLOOKUP(D1942,Z$4:AB1942,3,FALSE)</f>
        <v>صداقت</v>
      </c>
      <c r="G1942" s="2">
        <v>0</v>
      </c>
    </row>
    <row r="1943" spans="2:7" x14ac:dyDescent="0.25">
      <c r="B1943" s="131">
        <f t="shared" si="32"/>
        <v>1941</v>
      </c>
      <c r="C1943" s="133">
        <v>45477</v>
      </c>
      <c r="D1943" s="226" t="s">
        <v>181</v>
      </c>
      <c r="E1943" s="218" t="str">
        <f>VLOOKUP(D1943,Z$4:AB1943,2,FALSE)</f>
        <v>تانکر آب</v>
      </c>
      <c r="F1943" s="218" t="str">
        <f>VLOOKUP(D1943,Z$4:AB1943,3,FALSE)</f>
        <v>گلپایگانی</v>
      </c>
      <c r="G1943" s="2">
        <v>94</v>
      </c>
    </row>
    <row r="1944" spans="2:7" x14ac:dyDescent="0.25">
      <c r="B1944" s="131">
        <f t="shared" si="32"/>
        <v>1942</v>
      </c>
      <c r="C1944" s="133">
        <v>45477</v>
      </c>
      <c r="D1944" s="225" t="s">
        <v>242</v>
      </c>
      <c r="E1944" s="218" t="str">
        <f>VLOOKUP(D1944,Z$4:AB1944,2,FALSE)</f>
        <v>کامیون کمپرسی</v>
      </c>
      <c r="F1944" s="218" t="str">
        <f>VLOOKUP(D1944,Z$4:AB1944,3,FALSE)</f>
        <v>انصاری</v>
      </c>
      <c r="G1944" s="2">
        <v>97</v>
      </c>
    </row>
    <row r="1945" spans="2:7" x14ac:dyDescent="0.25">
      <c r="B1945" s="131">
        <f t="shared" si="32"/>
        <v>1943</v>
      </c>
      <c r="C1945" s="133">
        <v>45477</v>
      </c>
      <c r="D1945" s="225" t="s">
        <v>251</v>
      </c>
      <c r="E1945" s="218" t="str">
        <f>VLOOKUP(D1945,Z$4:AB1945,2,FALSE)</f>
        <v>کامیون کمپرسی</v>
      </c>
      <c r="F1945" s="218" t="str">
        <f>VLOOKUP(D1945,Z$4:AB1945,3,FALSE)</f>
        <v>انصاری</v>
      </c>
      <c r="G1945" s="2">
        <v>101</v>
      </c>
    </row>
    <row r="1946" spans="2:7" x14ac:dyDescent="0.25">
      <c r="B1946" s="131">
        <f t="shared" si="32"/>
        <v>1944</v>
      </c>
      <c r="C1946" s="133">
        <v>45477</v>
      </c>
      <c r="D1946" s="225" t="s">
        <v>252</v>
      </c>
      <c r="E1946" s="218" t="str">
        <f>VLOOKUP(D1946,Z$4:AB1946,2,FALSE)</f>
        <v>کامیون کمپرسی</v>
      </c>
      <c r="F1946" s="218" t="str">
        <f>VLOOKUP(D1946,Z$4:AB1946,3,FALSE)</f>
        <v>انصاری</v>
      </c>
      <c r="G1946" s="2">
        <v>101</v>
      </c>
    </row>
    <row r="1947" spans="2:7" x14ac:dyDescent="0.25">
      <c r="B1947" s="131">
        <f t="shared" si="32"/>
        <v>1945</v>
      </c>
      <c r="C1947" s="133">
        <v>45477</v>
      </c>
      <c r="D1947" s="226" t="s">
        <v>166</v>
      </c>
      <c r="E1947" s="218" t="str">
        <f>VLOOKUP(D1947,Z$4:AB1947,2,FALSE)</f>
        <v>گریدر 14G</v>
      </c>
      <c r="F1947" s="218" t="str">
        <f>VLOOKUP(D1947,Z$4:AB1947,3,FALSE)</f>
        <v>محمد پور</v>
      </c>
      <c r="G1947" s="2">
        <v>0</v>
      </c>
    </row>
    <row r="1948" spans="2:7" x14ac:dyDescent="0.25">
      <c r="B1948" s="131">
        <f t="shared" si="32"/>
        <v>1946</v>
      </c>
      <c r="C1948" s="133">
        <v>45477</v>
      </c>
      <c r="D1948" s="226" t="s">
        <v>170</v>
      </c>
      <c r="E1948" s="218" t="str">
        <f>VLOOKUP(D1948,Z$4:AB1948,2,FALSE)</f>
        <v>غلطک کششی</v>
      </c>
      <c r="F1948" s="218" t="str">
        <f>VLOOKUP(D1948,Z$4:AB1948,3,FALSE)</f>
        <v>محمد پور</v>
      </c>
      <c r="G1948" s="2">
        <v>0</v>
      </c>
    </row>
    <row r="1949" spans="2:7" x14ac:dyDescent="0.25">
      <c r="B1949" s="131">
        <f t="shared" si="32"/>
        <v>1947</v>
      </c>
      <c r="C1949" s="133">
        <v>45477</v>
      </c>
      <c r="D1949" s="226" t="s">
        <v>173</v>
      </c>
      <c r="E1949" s="218" t="str">
        <f>VLOOKUP(D1949,Z$4:AB1949,2,FALSE)</f>
        <v>غلطک کششی</v>
      </c>
      <c r="F1949" s="218" t="str">
        <f>VLOOKUP(D1949,Z$4:AB1949,3,FALSE)</f>
        <v>محمد پور</v>
      </c>
      <c r="G1949" s="2">
        <v>0</v>
      </c>
    </row>
    <row r="1950" spans="2:7" x14ac:dyDescent="0.25">
      <c r="B1950" s="131">
        <f t="shared" si="32"/>
        <v>1948</v>
      </c>
      <c r="C1950" s="133">
        <v>45477</v>
      </c>
      <c r="D1950" s="226" t="s">
        <v>174</v>
      </c>
      <c r="E1950" s="218" t="str">
        <f>VLOOKUP(D1950,Z$4:AB1950,2,FALSE)</f>
        <v>لودر</v>
      </c>
      <c r="F1950" s="218" t="str">
        <f>VLOOKUP(D1950,Z$4:AB1950,3,FALSE)</f>
        <v>محمد پور</v>
      </c>
      <c r="G1950" s="2">
        <v>131</v>
      </c>
    </row>
    <row r="1951" spans="2:7" x14ac:dyDescent="0.25">
      <c r="B1951" s="131">
        <f t="shared" si="32"/>
        <v>1949</v>
      </c>
      <c r="C1951" s="133">
        <v>45477</v>
      </c>
      <c r="D1951" s="226" t="s">
        <v>175</v>
      </c>
      <c r="E1951" s="218" t="str">
        <f>VLOOKUP(D1951,Z$4:AB1951,2,FALSE)</f>
        <v>تانکر آب</v>
      </c>
      <c r="F1951" s="218" t="str">
        <f>VLOOKUP(D1951,Z$4:AB1951,3,FALSE)</f>
        <v>محمد پور</v>
      </c>
      <c r="G1951" s="2">
        <v>0</v>
      </c>
    </row>
    <row r="1952" spans="2:7" x14ac:dyDescent="0.25">
      <c r="B1952" s="131">
        <f t="shared" si="32"/>
        <v>1950</v>
      </c>
      <c r="C1952" s="133">
        <v>45477</v>
      </c>
      <c r="D1952" s="226" t="s">
        <v>176</v>
      </c>
      <c r="E1952" s="218" t="str">
        <f>VLOOKUP(D1952,Z$4:AB1952,2,FALSE)</f>
        <v>غلطک پاچه بزی</v>
      </c>
      <c r="F1952" s="218" t="str">
        <f>VLOOKUP(D1952,Z$4:AB1952,3,FALSE)</f>
        <v>محمد پور</v>
      </c>
      <c r="G1952" s="2">
        <v>0</v>
      </c>
    </row>
    <row r="1953" spans="2:7" x14ac:dyDescent="0.25">
      <c r="B1953" s="131">
        <f t="shared" si="32"/>
        <v>1951</v>
      </c>
      <c r="C1953" s="133">
        <v>45477</v>
      </c>
      <c r="D1953" s="226" t="s">
        <v>178</v>
      </c>
      <c r="E1953" s="218" t="str">
        <f>VLOOKUP(D1953,Z$4:AB1953,2,FALSE)</f>
        <v>بلدوزر</v>
      </c>
      <c r="F1953" s="218" t="str">
        <f>VLOOKUP(D1953,Z$4:AB1953,3,FALSE)</f>
        <v>محمد پور</v>
      </c>
      <c r="G1953" s="2">
        <v>0</v>
      </c>
    </row>
    <row r="1954" spans="2:7" x14ac:dyDescent="0.25">
      <c r="B1954" s="131">
        <f t="shared" si="32"/>
        <v>1952</v>
      </c>
      <c r="C1954" s="133">
        <v>45477</v>
      </c>
      <c r="D1954" s="226" t="s">
        <v>179</v>
      </c>
      <c r="E1954" s="218" t="str">
        <f>VLOOKUP(D1954,Z$4:AB1954,2,FALSE)</f>
        <v>کمپرسی جفت</v>
      </c>
      <c r="F1954" s="218" t="str">
        <f>VLOOKUP(D1954,Z$4:AB1954,3,FALSE)</f>
        <v>محمد پور</v>
      </c>
      <c r="G1954" s="2">
        <v>0</v>
      </c>
    </row>
    <row r="1955" spans="2:7" x14ac:dyDescent="0.25">
      <c r="B1955" s="131">
        <f t="shared" si="32"/>
        <v>1953</v>
      </c>
      <c r="C1955" s="133">
        <v>45477</v>
      </c>
      <c r="D1955" s="226" t="s">
        <v>255</v>
      </c>
      <c r="E1955" s="218" t="str">
        <f>VLOOKUP(D1955,Z$4:AB1955,2,FALSE)</f>
        <v>کمپرسی جفت</v>
      </c>
      <c r="F1955" s="218" t="str">
        <f>VLOOKUP(D1955,Z$4:AB1955,3,FALSE)</f>
        <v>محمد پور</v>
      </c>
      <c r="G1955" s="2">
        <v>0</v>
      </c>
    </row>
    <row r="1956" spans="2:7" x14ac:dyDescent="0.25">
      <c r="B1956" s="131">
        <f t="shared" si="32"/>
        <v>1954</v>
      </c>
      <c r="C1956" s="133">
        <v>45477</v>
      </c>
      <c r="D1956" s="226" t="s">
        <v>253</v>
      </c>
      <c r="E1956" s="218" t="str">
        <f>VLOOKUP(D1956,Z$4:AB1956,2,FALSE)</f>
        <v>کمپرسی تک</v>
      </c>
      <c r="F1956" s="218" t="str">
        <f>VLOOKUP(D1956,Z$4:AB1956,3,FALSE)</f>
        <v>محمد پور</v>
      </c>
      <c r="G1956" s="2">
        <v>0</v>
      </c>
    </row>
    <row r="1957" spans="2:7" x14ac:dyDescent="0.25">
      <c r="B1957" s="131">
        <f t="shared" si="32"/>
        <v>1955</v>
      </c>
      <c r="C1957" s="133">
        <v>45477</v>
      </c>
      <c r="D1957" s="226" t="s">
        <v>244</v>
      </c>
      <c r="E1957" s="218" t="str">
        <f>VLOOKUP(D1957,Z$4:AB1957,2,FALSE)</f>
        <v>تانکر آب</v>
      </c>
      <c r="F1957" s="218" t="str">
        <f>VLOOKUP(D1957,Z$4:AB1957,3,FALSE)</f>
        <v>محمد پور</v>
      </c>
      <c r="G1957" s="2">
        <v>0</v>
      </c>
    </row>
    <row r="1958" spans="2:7" x14ac:dyDescent="0.25">
      <c r="B1958" s="131">
        <f t="shared" si="32"/>
        <v>1956</v>
      </c>
      <c r="C1958" s="133">
        <v>45477</v>
      </c>
      <c r="D1958" s="226" t="s">
        <v>269</v>
      </c>
      <c r="E1958" s="218" t="str">
        <f>VLOOKUP(D1958,Z$4:AB1958,2,FALSE)</f>
        <v>کمپرسی جفت</v>
      </c>
      <c r="F1958" s="218" t="str">
        <f>VLOOKUP(D1958,Z$4:AB1958,3,FALSE)</f>
        <v>محمد پور</v>
      </c>
      <c r="G1958" s="2">
        <v>0</v>
      </c>
    </row>
    <row r="1959" spans="2:7" x14ac:dyDescent="0.25">
      <c r="B1959" s="131">
        <f t="shared" si="32"/>
        <v>1957</v>
      </c>
      <c r="C1959" s="133">
        <v>45478</v>
      </c>
      <c r="D1959" s="224" t="s">
        <v>90</v>
      </c>
      <c r="E1959" s="218" t="str">
        <f>VLOOKUP(D1959,Z$4:AB1959,2,FALSE)</f>
        <v>گریدر  ۱۶g</v>
      </c>
      <c r="F1959" s="218" t="str">
        <f>VLOOKUP(D1959,Z$4:AB1959,3,FALSE)</f>
        <v>شرکتی-یگانه</v>
      </c>
      <c r="G1959" s="258">
        <v>196</v>
      </c>
    </row>
    <row r="1960" spans="2:7" x14ac:dyDescent="0.25">
      <c r="B1960" s="131">
        <f t="shared" si="32"/>
        <v>1958</v>
      </c>
      <c r="C1960" s="133">
        <v>45478</v>
      </c>
      <c r="D1960" s="224" t="s">
        <v>93</v>
      </c>
      <c r="E1960" s="218" t="str">
        <f>VLOOKUP(D1960,Z$4:AB1960,2,FALSE)</f>
        <v>کامیون کمپرسی</v>
      </c>
      <c r="F1960" s="218" t="str">
        <f>VLOOKUP(D1960,Z$4:AB1960,3,FALSE)</f>
        <v>شرکتی-یحیی زاده</v>
      </c>
      <c r="G1960" s="258">
        <v>0</v>
      </c>
    </row>
    <row r="1961" spans="2:7" x14ac:dyDescent="0.25">
      <c r="B1961" s="131">
        <f t="shared" si="32"/>
        <v>1959</v>
      </c>
      <c r="C1961" s="133">
        <v>45478</v>
      </c>
      <c r="D1961" s="224" t="s">
        <v>96</v>
      </c>
      <c r="E1961" s="218" t="str">
        <f>VLOOKUP(D1961,Z$4:AB1961,2,FALSE)</f>
        <v>کامیون کمپرسی</v>
      </c>
      <c r="F1961" s="218" t="str">
        <f>VLOOKUP(D1961,Z$4:AB1961,3,FALSE)</f>
        <v>شرکتی-نوروز غلامی</v>
      </c>
      <c r="G1961" s="258">
        <v>0</v>
      </c>
    </row>
    <row r="1962" spans="2:7" x14ac:dyDescent="0.25">
      <c r="B1962" s="131">
        <f t="shared" si="32"/>
        <v>1960</v>
      </c>
      <c r="C1962" s="133">
        <v>45478</v>
      </c>
      <c r="D1962" s="224" t="s">
        <v>119</v>
      </c>
      <c r="E1962" s="218" t="str">
        <f>VLOOKUP(D1962,Z$4:AB1962,2,FALSE)</f>
        <v>کامیون کمپرسی</v>
      </c>
      <c r="F1962" s="218" t="str">
        <f>VLOOKUP(D1962,Z$4:AB1962,3,FALSE)</f>
        <v>شرکتی-علیرضا اقلیمی</v>
      </c>
      <c r="G1962" s="258">
        <v>0</v>
      </c>
    </row>
    <row r="1963" spans="2:7" x14ac:dyDescent="0.25">
      <c r="B1963" s="131">
        <f t="shared" si="32"/>
        <v>1961</v>
      </c>
      <c r="C1963" s="133">
        <v>45478</v>
      </c>
      <c r="D1963" s="224" t="s">
        <v>132</v>
      </c>
      <c r="E1963" s="218" t="str">
        <f>VLOOKUP(D1963,Z$4:AB1963,2,FALSE)</f>
        <v>تانکر ابپاش بنز</v>
      </c>
      <c r="F1963" s="218" t="str">
        <f>VLOOKUP(D1963,Z$4:AB1963,3,FALSE)</f>
        <v>شرکتی-بارانی</v>
      </c>
      <c r="G1963" s="258">
        <v>99</v>
      </c>
    </row>
    <row r="1964" spans="2:7" x14ac:dyDescent="0.25">
      <c r="B1964" s="131">
        <f t="shared" si="32"/>
        <v>1962</v>
      </c>
      <c r="C1964" s="133">
        <v>45478</v>
      </c>
      <c r="D1964" s="224" t="s">
        <v>98</v>
      </c>
      <c r="E1964" s="218" t="str">
        <f>VLOOKUP(D1964,Z$4:AB1964,2,FALSE)</f>
        <v>تانکر ابپاش بنز</v>
      </c>
      <c r="F1964" s="218" t="str">
        <f>VLOOKUP(D1964,Z$4:AB1964,3,FALSE)</f>
        <v>شرکتی-میامی</v>
      </c>
      <c r="G1964" s="258">
        <v>52</v>
      </c>
    </row>
    <row r="1965" spans="2:7" x14ac:dyDescent="0.25">
      <c r="B1965" s="131">
        <f t="shared" si="32"/>
        <v>1963</v>
      </c>
      <c r="C1965" s="133">
        <v>45478</v>
      </c>
      <c r="D1965" s="224" t="s">
        <v>116</v>
      </c>
      <c r="E1965" s="218" t="str">
        <f>VLOOKUP(D1965,Z$4:AB1965,2,FALSE)</f>
        <v>تانکر سوخت بنز</v>
      </c>
      <c r="F1965" s="218" t="str">
        <f>VLOOKUP(D1965,Z$4:AB1965,3,FALSE)</f>
        <v>شرکتی-برات زاده- از تاریخ 1 تیرماه</v>
      </c>
      <c r="G1965" s="258">
        <v>83</v>
      </c>
    </row>
    <row r="1966" spans="2:7" x14ac:dyDescent="0.25">
      <c r="B1966" s="131">
        <f t="shared" si="32"/>
        <v>1964</v>
      </c>
      <c r="C1966" s="133">
        <v>45478</v>
      </c>
      <c r="D1966" s="224" t="s">
        <v>121</v>
      </c>
      <c r="E1966" s="218" t="str">
        <f>VLOOKUP(D1966,Z$4:AB1966,2,FALSE)</f>
        <v>غلطک</v>
      </c>
      <c r="F1966" s="218" t="str">
        <f>VLOOKUP(D1966,Z$4:AB1966,3,FALSE)</f>
        <v>شرکتی-جمالی</v>
      </c>
      <c r="G1966" s="258">
        <v>0</v>
      </c>
    </row>
    <row r="1967" spans="2:7" x14ac:dyDescent="0.25">
      <c r="B1967" s="131">
        <f t="shared" si="32"/>
        <v>1965</v>
      </c>
      <c r="C1967" s="133">
        <v>45478</v>
      </c>
      <c r="D1967" s="224" t="s">
        <v>109</v>
      </c>
      <c r="E1967" s="218" t="str">
        <f>VLOOKUP(D1967,Z$4:AB1967,2,FALSE)</f>
        <v>غلطک</v>
      </c>
      <c r="F1967" s="218" t="str">
        <f>VLOOKUP(D1967,Z$4:AB1967,3,FALSE)</f>
        <v>شرکتی-دیانتی</v>
      </c>
      <c r="G1967" s="258">
        <v>0</v>
      </c>
    </row>
    <row r="1968" spans="2:7" x14ac:dyDescent="0.25">
      <c r="B1968" s="131">
        <f t="shared" si="32"/>
        <v>1966</v>
      </c>
      <c r="C1968" s="133">
        <v>45478</v>
      </c>
      <c r="D1968" s="224" t="s">
        <v>112</v>
      </c>
      <c r="E1968" s="218" t="str">
        <f>VLOOKUP(D1968,Z$4:AB1968,2,FALSE)</f>
        <v>غلطک</v>
      </c>
      <c r="F1968" s="218" t="str">
        <f>VLOOKUP(D1968,Z$4:AB1968,3,FALSE)</f>
        <v>شرکتی-شیری</v>
      </c>
      <c r="G1968" s="258">
        <v>0</v>
      </c>
    </row>
    <row r="1969" spans="2:11" x14ac:dyDescent="0.25">
      <c r="B1969" s="131">
        <f t="shared" si="32"/>
        <v>1967</v>
      </c>
      <c r="C1969" s="133">
        <v>45478</v>
      </c>
      <c r="D1969" s="224" t="s">
        <v>122</v>
      </c>
      <c r="E1969" s="218" t="str">
        <f>VLOOKUP(D1969,Z$4:AB1969,2,FALSE)</f>
        <v>میکسراتکو</v>
      </c>
      <c r="F1969" s="218" t="str">
        <f>VLOOKUP(D1969,Z$4:AB1969,3,FALSE)</f>
        <v>شرکتی-شاکری</v>
      </c>
      <c r="G1969" s="258">
        <v>0</v>
      </c>
    </row>
    <row r="1970" spans="2:11" x14ac:dyDescent="0.25">
      <c r="B1970" s="131">
        <f t="shared" si="32"/>
        <v>1968</v>
      </c>
      <c r="C1970" s="133">
        <v>45478</v>
      </c>
      <c r="D1970" s="224" t="s">
        <v>124</v>
      </c>
      <c r="E1970" s="218" t="str">
        <f>VLOOKUP(D1970,Z$4:AB1970,2,FALSE)</f>
        <v>میکسر امیکو</v>
      </c>
      <c r="F1970" s="218" t="str">
        <f>VLOOKUP(D1970,Z$4:AB1970,3,FALSE)</f>
        <v>شرکتی-زراعتی</v>
      </c>
      <c r="G1970" s="258">
        <v>0</v>
      </c>
    </row>
    <row r="1971" spans="2:11" x14ac:dyDescent="0.25">
      <c r="B1971" s="131">
        <f t="shared" si="32"/>
        <v>1969</v>
      </c>
      <c r="C1971" s="133">
        <v>45478</v>
      </c>
      <c r="D1971" s="224" t="s">
        <v>129</v>
      </c>
      <c r="E1971" s="218" t="str">
        <f>VLOOKUP(D1971,Z$4:AB1971,2,FALSE)</f>
        <v>بلدوزر</v>
      </c>
      <c r="F1971" s="218" t="str">
        <f>VLOOKUP(D1971,Z$4:AB1971,3,FALSE)</f>
        <v>شرکتی-رجب زاده</v>
      </c>
      <c r="G1971" s="258">
        <v>0</v>
      </c>
    </row>
    <row r="1972" spans="2:11" x14ac:dyDescent="0.25">
      <c r="B1972" s="131">
        <f t="shared" si="32"/>
        <v>1970</v>
      </c>
      <c r="C1972" s="133">
        <v>45478</v>
      </c>
      <c r="D1972" s="224" t="s">
        <v>270</v>
      </c>
      <c r="E1972" s="218" t="str">
        <f>VLOOKUP(D1972,Z$4:AB1972,2,FALSE)</f>
        <v>غلطک</v>
      </c>
      <c r="F1972" s="218" t="str">
        <f>VLOOKUP(D1972,Z$4:AB1972,3,FALSE)</f>
        <v>شرکتی-شیری</v>
      </c>
      <c r="G1972" s="258">
        <v>0</v>
      </c>
    </row>
    <row r="1973" spans="2:11" x14ac:dyDescent="0.25">
      <c r="B1973" s="131">
        <f t="shared" si="32"/>
        <v>1971</v>
      </c>
      <c r="C1973" s="133">
        <v>45478</v>
      </c>
      <c r="D1973" s="224" t="s">
        <v>160</v>
      </c>
      <c r="E1973" s="218" t="str">
        <f>VLOOKUP(D1973,Z$4:AB1973,2,FALSE)</f>
        <v>بیل مکانیکی</v>
      </c>
      <c r="F1973" s="218" t="str">
        <f>VLOOKUP(D1973,Z$4:AB1973,3,FALSE)</f>
        <v>تکبری</v>
      </c>
      <c r="G1973" s="258">
        <v>0</v>
      </c>
    </row>
    <row r="1974" spans="2:11" x14ac:dyDescent="0.25">
      <c r="B1974" s="131">
        <f t="shared" si="32"/>
        <v>1972</v>
      </c>
      <c r="C1974" s="133">
        <v>45478</v>
      </c>
      <c r="D1974" s="225" t="s">
        <v>146</v>
      </c>
      <c r="E1974" s="218" t="str">
        <f>VLOOKUP(D1974,Z$4:AB1974,2,FALSE)</f>
        <v>بلدوزر D85</v>
      </c>
      <c r="F1974" s="218" t="str">
        <f>VLOOKUP(D1974,Z$4:AB1974,3,FALSE)</f>
        <v>اکبری</v>
      </c>
      <c r="G1974" s="258">
        <v>281</v>
      </c>
    </row>
    <row r="1975" spans="2:11" x14ac:dyDescent="0.25">
      <c r="B1975" s="131">
        <f t="shared" si="32"/>
        <v>1973</v>
      </c>
      <c r="C1975" s="133">
        <v>45478</v>
      </c>
      <c r="D1975" s="225" t="s">
        <v>148</v>
      </c>
      <c r="E1975" s="218" t="str">
        <f>VLOOKUP(D1975,Z$4:AB1975,2,FALSE)</f>
        <v>بلدوزر D85</v>
      </c>
      <c r="F1975" s="218" t="str">
        <f>VLOOKUP(D1975,Z$4:AB1975,3,FALSE)</f>
        <v>اکبری</v>
      </c>
      <c r="G1975" s="258">
        <v>192</v>
      </c>
    </row>
    <row r="1976" spans="2:11" x14ac:dyDescent="0.25">
      <c r="B1976" s="131">
        <f t="shared" si="32"/>
        <v>1974</v>
      </c>
      <c r="C1976" s="133">
        <v>45478</v>
      </c>
      <c r="D1976" s="226" t="s">
        <v>149</v>
      </c>
      <c r="E1976" s="218" t="str">
        <f>VLOOKUP(D1976,Z$4:AB1976,2,FALSE)</f>
        <v>بلدوزر کاترپیلار D8</v>
      </c>
      <c r="F1976" s="218" t="str">
        <f>VLOOKUP(D1976,Z$4:AB1976,3,FALSE)</f>
        <v>حسن پور</v>
      </c>
      <c r="G1976" s="258">
        <v>532</v>
      </c>
    </row>
    <row r="1977" spans="2:11" x14ac:dyDescent="0.25">
      <c r="B1977" s="131">
        <f t="shared" si="32"/>
        <v>1975</v>
      </c>
      <c r="C1977" s="133">
        <v>45478</v>
      </c>
      <c r="D1977" s="224" t="s">
        <v>164</v>
      </c>
      <c r="E1977" s="218" t="str">
        <f>VLOOKUP(D1977,Z$4:AB1977,2,FALSE)</f>
        <v>بیل مکانیکی</v>
      </c>
      <c r="F1977" s="218" t="str">
        <f>VLOOKUP(D1977,Z$4:AB1977,3,FALSE)</f>
        <v>رضاپور</v>
      </c>
      <c r="G1977" s="258">
        <v>183</v>
      </c>
    </row>
    <row r="1978" spans="2:11" x14ac:dyDescent="0.25">
      <c r="B1978" s="131">
        <f t="shared" si="32"/>
        <v>1976</v>
      </c>
      <c r="C1978" s="133">
        <v>45478</v>
      </c>
      <c r="D1978" s="224" t="s">
        <v>162</v>
      </c>
      <c r="E1978" s="218" t="str">
        <f>VLOOKUP(D1978,Z$4:AB1978,2,FALSE)</f>
        <v>تانکر آب</v>
      </c>
      <c r="F1978" s="218" t="str">
        <f>VLOOKUP(D1978,Z$4:AB1978,3,FALSE)</f>
        <v>رضاپور</v>
      </c>
      <c r="G1978" s="4">
        <v>0</v>
      </c>
      <c r="H1978" s="4"/>
      <c r="I1978" s="137"/>
      <c r="J1978" s="137"/>
      <c r="K1978" s="299"/>
    </row>
    <row r="1979" spans="2:11" x14ac:dyDescent="0.25">
      <c r="B1979" s="131">
        <f t="shared" si="32"/>
        <v>1977</v>
      </c>
      <c r="C1979" s="133">
        <v>45478</v>
      </c>
      <c r="D1979" s="224" t="s">
        <v>151</v>
      </c>
      <c r="E1979" s="218" t="str">
        <f>VLOOKUP(D1979,Z$4:AB1979,2,FALSE)</f>
        <v>لودر ZL50</v>
      </c>
      <c r="F1979" s="218" t="str">
        <f>VLOOKUP(D1979,Z$4:AB1979,3,FALSE)</f>
        <v>میرزایی</v>
      </c>
      <c r="G1979" s="258">
        <v>0</v>
      </c>
    </row>
    <row r="1980" spans="2:11" x14ac:dyDescent="0.25">
      <c r="B1980" s="131">
        <f t="shared" si="32"/>
        <v>1978</v>
      </c>
      <c r="C1980" s="133">
        <v>45478</v>
      </c>
      <c r="D1980" s="225" t="s">
        <v>152</v>
      </c>
      <c r="E1980" s="218" t="str">
        <f>VLOOKUP(D1980,Z$4:AB1980,2,FALSE)</f>
        <v>کامیون کمپرسی</v>
      </c>
      <c r="F1980" s="218" t="str">
        <f>VLOOKUP(D1980,Z$4:AB1980,3,FALSE)</f>
        <v>میرزایی</v>
      </c>
      <c r="G1980" s="258">
        <v>0</v>
      </c>
    </row>
    <row r="1981" spans="2:11" x14ac:dyDescent="0.25">
      <c r="B1981" s="131">
        <f t="shared" si="32"/>
        <v>1979</v>
      </c>
      <c r="C1981" s="133">
        <v>45478</v>
      </c>
      <c r="D1981" s="225" t="s">
        <v>154</v>
      </c>
      <c r="E1981" s="218" t="str">
        <f>VLOOKUP(D1981,Z$4:AB1981,2,FALSE)</f>
        <v>کامیون کمپرسی</v>
      </c>
      <c r="F1981" s="218" t="str">
        <f>VLOOKUP(D1981,Z$4:AB1981,3,FALSE)</f>
        <v>میرزایی</v>
      </c>
      <c r="G1981" s="258">
        <v>0</v>
      </c>
    </row>
    <row r="1982" spans="2:11" x14ac:dyDescent="0.25">
      <c r="B1982" s="131">
        <f t="shared" si="32"/>
        <v>1980</v>
      </c>
      <c r="C1982" s="133">
        <v>45478</v>
      </c>
      <c r="D1982" s="225" t="s">
        <v>155</v>
      </c>
      <c r="E1982" s="218" t="str">
        <f>VLOOKUP(D1982,Z$4:AB1982,2,FALSE)</f>
        <v>کامیون کمپرسی</v>
      </c>
      <c r="F1982" s="218" t="str">
        <f>VLOOKUP(D1982,Z$4:AB1982,3,FALSE)</f>
        <v>میرزایی</v>
      </c>
      <c r="G1982" s="258">
        <v>0</v>
      </c>
    </row>
    <row r="1983" spans="2:11" x14ac:dyDescent="0.25">
      <c r="B1983" s="131">
        <f t="shared" si="32"/>
        <v>1981</v>
      </c>
      <c r="C1983" s="133">
        <v>45478</v>
      </c>
      <c r="D1983" s="225" t="s">
        <v>139</v>
      </c>
      <c r="E1983" s="218" t="str">
        <f>VLOOKUP(D1983,Z$4:AB1983,2,FALSE)</f>
        <v>بیل مکانیکی</v>
      </c>
      <c r="F1983" s="218" t="str">
        <f>VLOOKUP(D1983,Z$4:AB1983,3,FALSE)</f>
        <v>انصاری</v>
      </c>
      <c r="G1983" s="258">
        <v>0</v>
      </c>
    </row>
    <row r="1984" spans="2:11" x14ac:dyDescent="0.25">
      <c r="B1984" s="131">
        <f t="shared" si="32"/>
        <v>1982</v>
      </c>
      <c r="C1984" s="133">
        <v>45478</v>
      </c>
      <c r="D1984" s="225" t="s">
        <v>141</v>
      </c>
      <c r="E1984" s="218" t="str">
        <f>VLOOKUP(D1984,Z$4:AB1984,2,FALSE)</f>
        <v>بیل مکانیکی</v>
      </c>
      <c r="F1984" s="218" t="str">
        <f>VLOOKUP(D1984,Z$4:AB1984,3,FALSE)</f>
        <v>انصاری</v>
      </c>
      <c r="G1984" s="258">
        <v>312</v>
      </c>
    </row>
    <row r="1985" spans="2:7" x14ac:dyDescent="0.25">
      <c r="B1985" s="131">
        <f t="shared" si="32"/>
        <v>1983</v>
      </c>
      <c r="C1985" s="133">
        <v>45478</v>
      </c>
      <c r="D1985" s="225" t="s">
        <v>143</v>
      </c>
      <c r="E1985" s="218" t="str">
        <f>VLOOKUP(D1985,Z$4:AB1985,2,FALSE)</f>
        <v>کامیون کمپرسی</v>
      </c>
      <c r="F1985" s="218" t="str">
        <f>VLOOKUP(D1985,Z$4:AB1985,3,FALSE)</f>
        <v>انصاری</v>
      </c>
      <c r="G1985" s="258">
        <v>0</v>
      </c>
    </row>
    <row r="1986" spans="2:7" x14ac:dyDescent="0.25">
      <c r="B1986" s="131">
        <f t="shared" si="32"/>
        <v>1984</v>
      </c>
      <c r="C1986" s="133">
        <v>45478</v>
      </c>
      <c r="D1986" s="225" t="s">
        <v>144</v>
      </c>
      <c r="E1986" s="218" t="str">
        <f>VLOOKUP(D1986,Z$4:AB1986,2,FALSE)</f>
        <v>کامیون کمپرسی</v>
      </c>
      <c r="F1986" s="218" t="str">
        <f>VLOOKUP(D1986,Z$4:AB1986,3,FALSE)</f>
        <v>انصاری</v>
      </c>
      <c r="G1986" s="258">
        <v>155</v>
      </c>
    </row>
    <row r="1987" spans="2:7" x14ac:dyDescent="0.25">
      <c r="B1987" s="131">
        <f t="shared" si="32"/>
        <v>1985</v>
      </c>
      <c r="C1987" s="133">
        <v>45478</v>
      </c>
      <c r="D1987" s="225" t="s">
        <v>145</v>
      </c>
      <c r="E1987" s="218" t="str">
        <f>VLOOKUP(D1987,Z$4:AB1987,2,FALSE)</f>
        <v>کامیون کمپرسی</v>
      </c>
      <c r="F1987" s="218" t="str">
        <f>VLOOKUP(D1987,Z$4:AB1987,3,FALSE)</f>
        <v>انصاری</v>
      </c>
      <c r="G1987" s="258">
        <v>138</v>
      </c>
    </row>
    <row r="1988" spans="2:7" x14ac:dyDescent="0.25">
      <c r="B1988" s="131">
        <f t="shared" si="32"/>
        <v>1986</v>
      </c>
      <c r="C1988" s="133">
        <v>45478</v>
      </c>
      <c r="D1988" s="225" t="s">
        <v>138</v>
      </c>
      <c r="E1988" s="218" t="str">
        <f>VLOOKUP(D1988,Z$4:AB1988,2,FALSE)</f>
        <v>بلدوزر</v>
      </c>
      <c r="F1988" s="218" t="str">
        <f>VLOOKUP(D1988,Z$4:AB1988,3,FALSE)</f>
        <v>انصاری</v>
      </c>
      <c r="G1988" s="258">
        <v>0</v>
      </c>
    </row>
    <row r="1989" spans="2:7" x14ac:dyDescent="0.25">
      <c r="B1989" s="131">
        <f t="shared" si="32"/>
        <v>1987</v>
      </c>
      <c r="C1989" s="133">
        <v>45478</v>
      </c>
      <c r="D1989" s="225" t="s">
        <v>271</v>
      </c>
      <c r="E1989" s="218" t="str">
        <f>VLOOKUP(D1989,Z$4:AB1989,2,FALSE)</f>
        <v>بلدوزر</v>
      </c>
      <c r="F1989" s="218" t="str">
        <f>VLOOKUP(D1989,Z$4:AB1989,3,FALSE)</f>
        <v>انصاری</v>
      </c>
      <c r="G1989" s="258">
        <v>0</v>
      </c>
    </row>
    <row r="1990" spans="2:7" x14ac:dyDescent="0.25">
      <c r="B1990" s="131">
        <f t="shared" si="32"/>
        <v>1988</v>
      </c>
      <c r="C1990" s="133">
        <v>45478</v>
      </c>
      <c r="D1990" s="224" t="s">
        <v>157</v>
      </c>
      <c r="E1990" s="218" t="str">
        <f>VLOOKUP(D1990,Z$4:AB1990,2,FALSE)</f>
        <v>لودر</v>
      </c>
      <c r="F1990" s="218" t="str">
        <f>VLOOKUP(D1990,Z$4:AB1990,3,FALSE)</f>
        <v>صداقت</v>
      </c>
      <c r="G1990" s="258">
        <v>0</v>
      </c>
    </row>
    <row r="1991" spans="2:7" x14ac:dyDescent="0.25">
      <c r="B1991" s="131">
        <f t="shared" si="32"/>
        <v>1989</v>
      </c>
      <c r="C1991" s="133">
        <v>45478</v>
      </c>
      <c r="D1991" s="224" t="s">
        <v>158</v>
      </c>
      <c r="E1991" s="218" t="str">
        <f>VLOOKUP(D1991,Z$4:AB1991,2,FALSE)</f>
        <v>کامیون کمپرسی</v>
      </c>
      <c r="F1991" s="218" t="str">
        <f>VLOOKUP(D1991,Z$4:AB1991,3,FALSE)</f>
        <v>صداقت</v>
      </c>
      <c r="G1991" s="258">
        <v>0</v>
      </c>
    </row>
    <row r="1992" spans="2:7" x14ac:dyDescent="0.25">
      <c r="B1992" s="131">
        <f t="shared" ref="B1992:B2055" si="33">ROW()-2</f>
        <v>1990</v>
      </c>
      <c r="C1992" s="133">
        <v>45478</v>
      </c>
      <c r="D1992" s="224" t="s">
        <v>159</v>
      </c>
      <c r="E1992" s="218" t="str">
        <f>VLOOKUP(D1992,Z$4:AB1992,2,FALSE)</f>
        <v>کامیون کمپرسی</v>
      </c>
      <c r="F1992" s="218" t="str">
        <f>VLOOKUP(D1992,Z$4:AB1992,3,FALSE)</f>
        <v>صداقت</v>
      </c>
      <c r="G1992" s="258">
        <v>0</v>
      </c>
    </row>
    <row r="1993" spans="2:7" x14ac:dyDescent="0.25">
      <c r="B1993" s="131">
        <f t="shared" si="33"/>
        <v>1991</v>
      </c>
      <c r="C1993" s="133">
        <v>45478</v>
      </c>
      <c r="D1993" s="226" t="s">
        <v>181</v>
      </c>
      <c r="E1993" s="218" t="str">
        <f>VLOOKUP(D1993,Z$4:AB1993,2,FALSE)</f>
        <v>تانکر آب</v>
      </c>
      <c r="F1993" s="218" t="str">
        <f>VLOOKUP(D1993,Z$4:AB1993,3,FALSE)</f>
        <v>گلپایگانی</v>
      </c>
      <c r="G1993" s="258">
        <v>98</v>
      </c>
    </row>
    <row r="1994" spans="2:7" x14ac:dyDescent="0.25">
      <c r="B1994" s="131">
        <f t="shared" si="33"/>
        <v>1992</v>
      </c>
      <c r="C1994" s="133">
        <v>45478</v>
      </c>
      <c r="D1994" s="225" t="s">
        <v>242</v>
      </c>
      <c r="E1994" s="218" t="str">
        <f>VLOOKUP(D1994,Z$4:AB1994,2,FALSE)</f>
        <v>کامیون کمپرسی</v>
      </c>
      <c r="F1994" s="218" t="str">
        <f>VLOOKUP(D1994,Z$4:AB1994,3,FALSE)</f>
        <v>انصاری</v>
      </c>
      <c r="G1994" s="258">
        <v>0</v>
      </c>
    </row>
    <row r="1995" spans="2:7" x14ac:dyDescent="0.25">
      <c r="B1995" s="131">
        <f t="shared" si="33"/>
        <v>1993</v>
      </c>
      <c r="C1995" s="133">
        <v>45478</v>
      </c>
      <c r="D1995" s="225" t="s">
        <v>251</v>
      </c>
      <c r="E1995" s="218" t="str">
        <f>VLOOKUP(D1995,Z$4:AB1995,2,FALSE)</f>
        <v>کامیون کمپرسی</v>
      </c>
      <c r="F1995" s="218" t="str">
        <f>VLOOKUP(D1995,Z$4:AB1995,3,FALSE)</f>
        <v>انصاری</v>
      </c>
      <c r="G1995" s="258">
        <v>0</v>
      </c>
    </row>
    <row r="1996" spans="2:7" x14ac:dyDescent="0.25">
      <c r="B1996" s="131">
        <f t="shared" si="33"/>
        <v>1994</v>
      </c>
      <c r="C1996" s="133">
        <v>45478</v>
      </c>
      <c r="D1996" s="225" t="s">
        <v>252</v>
      </c>
      <c r="E1996" s="218" t="str">
        <f>VLOOKUP(D1996,Z$4:AB1996,2,FALSE)</f>
        <v>کامیون کمپرسی</v>
      </c>
      <c r="F1996" s="218" t="str">
        <f>VLOOKUP(D1996,Z$4:AB1996,3,FALSE)</f>
        <v>انصاری</v>
      </c>
      <c r="G1996" s="258">
        <v>0</v>
      </c>
    </row>
    <row r="1997" spans="2:7" x14ac:dyDescent="0.25">
      <c r="B1997" s="131">
        <f t="shared" si="33"/>
        <v>1995</v>
      </c>
      <c r="C1997" s="133">
        <v>45478</v>
      </c>
      <c r="D1997" s="226" t="s">
        <v>166</v>
      </c>
      <c r="E1997" s="218" t="str">
        <f>VLOOKUP(D1997,Z$4:AB1997,2,FALSE)</f>
        <v>گریدر 14G</v>
      </c>
      <c r="F1997" s="218" t="str">
        <f>VLOOKUP(D1997,Z$4:AB1997,3,FALSE)</f>
        <v>محمد پور</v>
      </c>
      <c r="G1997" s="258">
        <v>245</v>
      </c>
    </row>
    <row r="1998" spans="2:7" x14ac:dyDescent="0.25">
      <c r="B1998" s="131">
        <f t="shared" si="33"/>
        <v>1996</v>
      </c>
      <c r="C1998" s="133">
        <v>45478</v>
      </c>
      <c r="D1998" s="226" t="s">
        <v>170</v>
      </c>
      <c r="E1998" s="218" t="str">
        <f>VLOOKUP(D1998,Z$4:AB1998,2,FALSE)</f>
        <v>غلطک کششی</v>
      </c>
      <c r="F1998" s="218" t="str">
        <f>VLOOKUP(D1998,Z$4:AB1998,3,FALSE)</f>
        <v>محمد پور</v>
      </c>
      <c r="G1998" s="258">
        <v>107</v>
      </c>
    </row>
    <row r="1999" spans="2:7" x14ac:dyDescent="0.25">
      <c r="B1999" s="131">
        <f t="shared" si="33"/>
        <v>1997</v>
      </c>
      <c r="C1999" s="133">
        <v>45478</v>
      </c>
      <c r="D1999" s="226" t="s">
        <v>173</v>
      </c>
      <c r="E1999" s="218" t="str">
        <f>VLOOKUP(D1999,Z$4:AB1999,2,FALSE)</f>
        <v>غلطک کششی</v>
      </c>
      <c r="F1999" s="218" t="str">
        <f>VLOOKUP(D1999,Z$4:AB1999,3,FALSE)</f>
        <v>محمد پور</v>
      </c>
      <c r="G1999" s="258">
        <v>87</v>
      </c>
    </row>
    <row r="2000" spans="2:7" x14ac:dyDescent="0.25">
      <c r="B2000" s="131">
        <f t="shared" si="33"/>
        <v>1998</v>
      </c>
      <c r="C2000" s="133">
        <v>45478</v>
      </c>
      <c r="D2000" s="226" t="s">
        <v>174</v>
      </c>
      <c r="E2000" s="218" t="str">
        <f>VLOOKUP(D2000,Z$4:AB2000,2,FALSE)</f>
        <v>لودر</v>
      </c>
      <c r="F2000" s="218" t="str">
        <f>VLOOKUP(D2000,Z$4:AB2000,3,FALSE)</f>
        <v>محمد پور</v>
      </c>
      <c r="G2000" s="258">
        <v>190</v>
      </c>
    </row>
    <row r="2001" spans="2:7" x14ac:dyDescent="0.25">
      <c r="B2001" s="131">
        <f t="shared" si="33"/>
        <v>1999</v>
      </c>
      <c r="C2001" s="133">
        <v>45478</v>
      </c>
      <c r="D2001" s="226" t="s">
        <v>175</v>
      </c>
      <c r="E2001" s="218" t="str">
        <f>VLOOKUP(D2001,Z$4:AB2001,2,FALSE)</f>
        <v>تانکر آب</v>
      </c>
      <c r="F2001" s="218" t="str">
        <f>VLOOKUP(D2001,Z$4:AB2001,3,FALSE)</f>
        <v>محمد پور</v>
      </c>
      <c r="G2001" s="258">
        <v>0</v>
      </c>
    </row>
    <row r="2002" spans="2:7" x14ac:dyDescent="0.25">
      <c r="B2002" s="131">
        <f t="shared" si="33"/>
        <v>2000</v>
      </c>
      <c r="C2002" s="133">
        <v>45478</v>
      </c>
      <c r="D2002" s="226" t="s">
        <v>176</v>
      </c>
      <c r="E2002" s="218" t="str">
        <f>VLOOKUP(D2002,Z$4:AB2002,2,FALSE)</f>
        <v>غلطک پاچه بزی</v>
      </c>
      <c r="F2002" s="218" t="str">
        <f>VLOOKUP(D2002,Z$4:AB2002,3,FALSE)</f>
        <v>محمد پور</v>
      </c>
      <c r="G2002" s="258">
        <v>79</v>
      </c>
    </row>
    <row r="2003" spans="2:7" x14ac:dyDescent="0.25">
      <c r="B2003" s="131">
        <f t="shared" si="33"/>
        <v>2001</v>
      </c>
      <c r="C2003" s="133">
        <v>45478</v>
      </c>
      <c r="D2003" s="226" t="s">
        <v>178</v>
      </c>
      <c r="E2003" s="218" t="str">
        <f>VLOOKUP(D2003,Z$4:AB2003,2,FALSE)</f>
        <v>بلدوزر</v>
      </c>
      <c r="F2003" s="218" t="str">
        <f>VLOOKUP(D2003,Z$4:AB2003,3,FALSE)</f>
        <v>محمد پور</v>
      </c>
      <c r="G2003" s="258">
        <v>0</v>
      </c>
    </row>
    <row r="2004" spans="2:7" x14ac:dyDescent="0.25">
      <c r="B2004" s="131">
        <f t="shared" si="33"/>
        <v>2002</v>
      </c>
      <c r="C2004" s="133">
        <v>45478</v>
      </c>
      <c r="D2004" s="226" t="s">
        <v>179</v>
      </c>
      <c r="E2004" s="218" t="str">
        <f>VLOOKUP(D2004,Z$4:AB2004,2,FALSE)</f>
        <v>کمپرسی جفت</v>
      </c>
      <c r="F2004" s="218" t="str">
        <f>VLOOKUP(D2004,Z$4:AB2004,3,FALSE)</f>
        <v>محمد پور</v>
      </c>
      <c r="G2004" s="258">
        <v>250</v>
      </c>
    </row>
    <row r="2005" spans="2:7" x14ac:dyDescent="0.25">
      <c r="B2005" s="131">
        <f t="shared" si="33"/>
        <v>2003</v>
      </c>
      <c r="C2005" s="133">
        <v>45478</v>
      </c>
      <c r="D2005" s="226" t="s">
        <v>255</v>
      </c>
      <c r="E2005" s="218" t="str">
        <f>VLOOKUP(D2005,Z$4:AB2005,2,FALSE)</f>
        <v>کمپرسی جفت</v>
      </c>
      <c r="F2005" s="218" t="str">
        <f>VLOOKUP(D2005,Z$4:AB2005,3,FALSE)</f>
        <v>محمد پور</v>
      </c>
      <c r="G2005" s="258">
        <v>243</v>
      </c>
    </row>
    <row r="2006" spans="2:7" x14ac:dyDescent="0.25">
      <c r="B2006" s="131">
        <f t="shared" si="33"/>
        <v>2004</v>
      </c>
      <c r="C2006" s="133">
        <v>45478</v>
      </c>
      <c r="D2006" s="226" t="s">
        <v>253</v>
      </c>
      <c r="E2006" s="218" t="str">
        <f>VLOOKUP(D2006,Z$4:AB2006,2,FALSE)</f>
        <v>کمپرسی تک</v>
      </c>
      <c r="F2006" s="218" t="str">
        <f>VLOOKUP(D2006,Z$4:AB2006,3,FALSE)</f>
        <v>محمد پور</v>
      </c>
      <c r="G2006" s="258">
        <v>269</v>
      </c>
    </row>
    <row r="2007" spans="2:7" x14ac:dyDescent="0.25">
      <c r="B2007" s="131">
        <f t="shared" si="33"/>
        <v>2005</v>
      </c>
      <c r="C2007" s="133">
        <v>45478</v>
      </c>
      <c r="D2007" s="226" t="s">
        <v>244</v>
      </c>
      <c r="E2007" s="218" t="str">
        <f>VLOOKUP(D2007,Z$4:AB2007,2,FALSE)</f>
        <v>تانکر آب</v>
      </c>
      <c r="F2007" s="218" t="str">
        <f>VLOOKUP(D2007,Z$4:AB2007,3,FALSE)</f>
        <v>محمد پور</v>
      </c>
      <c r="G2007" s="258">
        <v>0</v>
      </c>
    </row>
    <row r="2008" spans="2:7" x14ac:dyDescent="0.25">
      <c r="B2008" s="131">
        <f t="shared" si="33"/>
        <v>2006</v>
      </c>
      <c r="C2008" s="133">
        <v>45478</v>
      </c>
      <c r="D2008" s="226" t="s">
        <v>269</v>
      </c>
      <c r="E2008" s="218" t="str">
        <f>VLOOKUP(D2008,Z$4:AB2008,2,FALSE)</f>
        <v>کمپرسی جفت</v>
      </c>
      <c r="F2008" s="218" t="str">
        <f>VLOOKUP(D2008,Z$4:AB2008,3,FALSE)</f>
        <v>محمد پور</v>
      </c>
      <c r="G2008" s="258">
        <v>298</v>
      </c>
    </row>
    <row r="2009" spans="2:7" x14ac:dyDescent="0.25">
      <c r="B2009" s="131">
        <f t="shared" si="33"/>
        <v>2007</v>
      </c>
      <c r="C2009" s="133">
        <v>45479</v>
      </c>
      <c r="D2009" s="224" t="s">
        <v>90</v>
      </c>
      <c r="E2009" s="218" t="str">
        <f>VLOOKUP(D2009,Z$4:AB2009,2,FALSE)</f>
        <v>گریدر  ۱۶g</v>
      </c>
      <c r="F2009" s="218" t="str">
        <f>VLOOKUP(D2009,Z$4:AB2009,3,FALSE)</f>
        <v>شرکتی-یگانه</v>
      </c>
      <c r="G2009" s="2">
        <v>0</v>
      </c>
    </row>
    <row r="2010" spans="2:7" x14ac:dyDescent="0.25">
      <c r="B2010" s="131">
        <f t="shared" si="33"/>
        <v>2008</v>
      </c>
      <c r="C2010" s="133">
        <v>45479</v>
      </c>
      <c r="D2010" s="224" t="s">
        <v>93</v>
      </c>
      <c r="E2010" s="218" t="str">
        <f>VLOOKUP(D2010,Z$4:AB2010,2,FALSE)</f>
        <v>کامیون کمپرسی</v>
      </c>
      <c r="F2010" s="218" t="str">
        <f>VLOOKUP(D2010,Z$4:AB2010,3,FALSE)</f>
        <v>شرکتی-یحیی زاده</v>
      </c>
      <c r="G2010" s="2">
        <v>120</v>
      </c>
    </row>
    <row r="2011" spans="2:7" x14ac:dyDescent="0.25">
      <c r="B2011" s="131">
        <f t="shared" si="33"/>
        <v>2009</v>
      </c>
      <c r="C2011" s="133">
        <v>45479</v>
      </c>
      <c r="D2011" s="224" t="s">
        <v>96</v>
      </c>
      <c r="E2011" s="218" t="str">
        <f>VLOOKUP(D2011,Z$4:AB2011,2,FALSE)</f>
        <v>کامیون کمپرسی</v>
      </c>
      <c r="F2011" s="218" t="str">
        <f>VLOOKUP(D2011,Z$4:AB2011,3,FALSE)</f>
        <v>شرکتی-نوروز غلامی</v>
      </c>
      <c r="G2011" s="2">
        <v>0</v>
      </c>
    </row>
    <row r="2012" spans="2:7" x14ac:dyDescent="0.25">
      <c r="B2012" s="131">
        <f t="shared" si="33"/>
        <v>2010</v>
      </c>
      <c r="C2012" s="133">
        <v>45479</v>
      </c>
      <c r="D2012" s="224" t="s">
        <v>119</v>
      </c>
      <c r="E2012" s="218" t="str">
        <f>VLOOKUP(D2012,Z$4:AB2012,2,FALSE)</f>
        <v>کامیون کمپرسی</v>
      </c>
      <c r="F2012" s="218" t="str">
        <f>VLOOKUP(D2012,Z$4:AB2012,3,FALSE)</f>
        <v>شرکتی-علیرضا اقلیمی</v>
      </c>
      <c r="G2012" s="2">
        <v>0</v>
      </c>
    </row>
    <row r="2013" spans="2:7" x14ac:dyDescent="0.25">
      <c r="B2013" s="131">
        <f t="shared" si="33"/>
        <v>2011</v>
      </c>
      <c r="C2013" s="133">
        <v>45479</v>
      </c>
      <c r="D2013" s="224" t="s">
        <v>132</v>
      </c>
      <c r="E2013" s="218" t="str">
        <f>VLOOKUP(D2013,Z$4:AB2013,2,FALSE)</f>
        <v>تانکر ابپاش بنز</v>
      </c>
      <c r="F2013" s="218" t="str">
        <f>VLOOKUP(D2013,Z$4:AB2013,3,FALSE)</f>
        <v>شرکتی-بارانی</v>
      </c>
      <c r="G2013" s="2">
        <v>0</v>
      </c>
    </row>
    <row r="2014" spans="2:7" x14ac:dyDescent="0.25">
      <c r="B2014" s="131">
        <f t="shared" si="33"/>
        <v>2012</v>
      </c>
      <c r="C2014" s="133">
        <v>45479</v>
      </c>
      <c r="D2014" s="224" t="s">
        <v>98</v>
      </c>
      <c r="E2014" s="218" t="str">
        <f>VLOOKUP(D2014,Z$4:AB2014,2,FALSE)</f>
        <v>تانکر ابپاش بنز</v>
      </c>
      <c r="F2014" s="218" t="str">
        <f>VLOOKUP(D2014,Z$4:AB2014,3,FALSE)</f>
        <v>شرکتی-میامی</v>
      </c>
      <c r="G2014" s="2">
        <v>0</v>
      </c>
    </row>
    <row r="2015" spans="2:7" x14ac:dyDescent="0.25">
      <c r="B2015" s="131">
        <f t="shared" si="33"/>
        <v>2013</v>
      </c>
      <c r="C2015" s="133">
        <v>45479</v>
      </c>
      <c r="D2015" s="224" t="s">
        <v>116</v>
      </c>
      <c r="E2015" s="218" t="str">
        <f>VLOOKUP(D2015,Z$4:AB2015,2,FALSE)</f>
        <v>تانکر سوخت بنز</v>
      </c>
      <c r="F2015" s="218" t="str">
        <f>VLOOKUP(D2015,Z$4:AB2015,3,FALSE)</f>
        <v>شرکتی-برات زاده- از تاریخ 1 تیرماه</v>
      </c>
      <c r="G2015" s="2">
        <v>0</v>
      </c>
    </row>
    <row r="2016" spans="2:7" x14ac:dyDescent="0.25">
      <c r="B2016" s="131">
        <f t="shared" si="33"/>
        <v>2014</v>
      </c>
      <c r="C2016" s="133">
        <v>45479</v>
      </c>
      <c r="D2016" s="224" t="s">
        <v>121</v>
      </c>
      <c r="E2016" s="218" t="str">
        <f>VLOOKUP(D2016,Z$4:AB2016,2,FALSE)</f>
        <v>غلطک</v>
      </c>
      <c r="F2016" s="218" t="str">
        <f>VLOOKUP(D2016,Z$4:AB2016,3,FALSE)</f>
        <v>شرکتی-جمالی</v>
      </c>
      <c r="G2016" s="2">
        <v>109</v>
      </c>
    </row>
    <row r="2017" spans="2:11" x14ac:dyDescent="0.25">
      <c r="B2017" s="131">
        <f t="shared" si="33"/>
        <v>2015</v>
      </c>
      <c r="C2017" s="133">
        <v>45479</v>
      </c>
      <c r="D2017" s="224" t="s">
        <v>109</v>
      </c>
      <c r="E2017" s="218" t="str">
        <f>VLOOKUP(D2017,Z$4:AB2017,2,FALSE)</f>
        <v>غلطک</v>
      </c>
      <c r="F2017" s="218" t="str">
        <f>VLOOKUP(D2017,Z$4:AB2017,3,FALSE)</f>
        <v>شرکتی-دیانتی</v>
      </c>
      <c r="G2017" s="2">
        <v>117</v>
      </c>
    </row>
    <row r="2018" spans="2:11" x14ac:dyDescent="0.25">
      <c r="B2018" s="131">
        <f t="shared" si="33"/>
        <v>2016</v>
      </c>
      <c r="C2018" s="133">
        <v>45479</v>
      </c>
      <c r="D2018" s="224" t="s">
        <v>112</v>
      </c>
      <c r="E2018" s="218" t="str">
        <f>VLOOKUP(D2018,Z$4:AB2018,2,FALSE)</f>
        <v>غلطک</v>
      </c>
      <c r="F2018" s="218" t="str">
        <f>VLOOKUP(D2018,Z$4:AB2018,3,FALSE)</f>
        <v>شرکتی-شیری</v>
      </c>
      <c r="G2018" s="2">
        <v>153</v>
      </c>
    </row>
    <row r="2019" spans="2:11" x14ac:dyDescent="0.25">
      <c r="B2019" s="131">
        <f t="shared" si="33"/>
        <v>2017</v>
      </c>
      <c r="C2019" s="133">
        <v>45479</v>
      </c>
      <c r="D2019" s="224" t="s">
        <v>122</v>
      </c>
      <c r="E2019" s="218" t="str">
        <f>VLOOKUP(D2019,Z$4:AB2019,2,FALSE)</f>
        <v>میکسراتکو</v>
      </c>
      <c r="F2019" s="218" t="str">
        <f>VLOOKUP(D2019,Z$4:AB2019,3,FALSE)</f>
        <v>شرکتی-شاکری</v>
      </c>
      <c r="G2019" s="2">
        <v>0</v>
      </c>
    </row>
    <row r="2020" spans="2:11" x14ac:dyDescent="0.25">
      <c r="B2020" s="131">
        <f t="shared" si="33"/>
        <v>2018</v>
      </c>
      <c r="C2020" s="133">
        <v>45479</v>
      </c>
      <c r="D2020" s="224" t="s">
        <v>124</v>
      </c>
      <c r="E2020" s="218" t="str">
        <f>VLOOKUP(D2020,Z$4:AB2020,2,FALSE)</f>
        <v>میکسر امیکو</v>
      </c>
      <c r="F2020" s="218" t="str">
        <f>VLOOKUP(D2020,Z$4:AB2020,3,FALSE)</f>
        <v>شرکتی-زراعتی</v>
      </c>
      <c r="G2020" s="2">
        <v>0</v>
      </c>
    </row>
    <row r="2021" spans="2:11" x14ac:dyDescent="0.25">
      <c r="B2021" s="131">
        <f t="shared" si="33"/>
        <v>2019</v>
      </c>
      <c r="C2021" s="133">
        <v>45479</v>
      </c>
      <c r="D2021" s="224" t="s">
        <v>129</v>
      </c>
      <c r="E2021" s="218" t="str">
        <f>VLOOKUP(D2021,Z$4:AB2021,2,FALSE)</f>
        <v>بلدوزر</v>
      </c>
      <c r="F2021" s="218" t="str">
        <f>VLOOKUP(D2021,Z$4:AB2021,3,FALSE)</f>
        <v>شرکتی-رجب زاده</v>
      </c>
      <c r="G2021" s="2">
        <v>376</v>
      </c>
    </row>
    <row r="2022" spans="2:11" x14ac:dyDescent="0.25">
      <c r="B2022" s="131">
        <f t="shared" si="33"/>
        <v>2020</v>
      </c>
      <c r="C2022" s="133">
        <v>45479</v>
      </c>
      <c r="D2022" s="224" t="s">
        <v>270</v>
      </c>
      <c r="E2022" s="218" t="str">
        <f>VLOOKUP(D2022,Z$4:AB2022,2,FALSE)</f>
        <v>غلطک</v>
      </c>
      <c r="F2022" s="218" t="str">
        <f>VLOOKUP(D2022,Z$4:AB2022,3,FALSE)</f>
        <v>شرکتی-شیری</v>
      </c>
      <c r="G2022" s="2">
        <v>0</v>
      </c>
    </row>
    <row r="2023" spans="2:11" x14ac:dyDescent="0.25">
      <c r="B2023" s="131">
        <f t="shared" si="33"/>
        <v>2021</v>
      </c>
      <c r="C2023" s="133">
        <v>45479</v>
      </c>
      <c r="D2023" s="224" t="s">
        <v>160</v>
      </c>
      <c r="E2023" s="218" t="str">
        <f>VLOOKUP(D2023,Z$4:AB2023,2,FALSE)</f>
        <v>بیل مکانیکی</v>
      </c>
      <c r="F2023" s="218" t="str">
        <f>VLOOKUP(D2023,Z$4:AB2023,3,FALSE)</f>
        <v>تکبری</v>
      </c>
      <c r="G2023" s="2">
        <v>195</v>
      </c>
    </row>
    <row r="2024" spans="2:11" x14ac:dyDescent="0.25">
      <c r="B2024" s="131">
        <f t="shared" si="33"/>
        <v>2022</v>
      </c>
      <c r="C2024" s="133">
        <v>45479</v>
      </c>
      <c r="D2024" s="225" t="s">
        <v>146</v>
      </c>
      <c r="E2024" s="218" t="str">
        <f>VLOOKUP(D2024,Z$4:AB2024,2,FALSE)</f>
        <v>بلدوزر D85</v>
      </c>
      <c r="F2024" s="218" t="str">
        <f>VLOOKUP(D2024,Z$4:AB2024,3,FALSE)</f>
        <v>اکبری</v>
      </c>
      <c r="G2024" s="2">
        <v>0</v>
      </c>
    </row>
    <row r="2025" spans="2:11" x14ac:dyDescent="0.25">
      <c r="B2025" s="131">
        <f t="shared" si="33"/>
        <v>2023</v>
      </c>
      <c r="C2025" s="133">
        <v>45479</v>
      </c>
      <c r="D2025" s="225" t="s">
        <v>148</v>
      </c>
      <c r="E2025" s="218" t="str">
        <f>VLOOKUP(D2025,Z$4:AB2025,2,FALSE)</f>
        <v>بلدوزر D85</v>
      </c>
      <c r="F2025" s="218" t="str">
        <f>VLOOKUP(D2025,Z$4:AB2025,3,FALSE)</f>
        <v>اکبری</v>
      </c>
      <c r="G2025" s="2">
        <v>0</v>
      </c>
    </row>
    <row r="2026" spans="2:11" x14ac:dyDescent="0.25">
      <c r="B2026" s="131">
        <f t="shared" si="33"/>
        <v>2024</v>
      </c>
      <c r="C2026" s="133">
        <v>45479</v>
      </c>
      <c r="D2026" s="226" t="s">
        <v>149</v>
      </c>
      <c r="E2026" s="218" t="str">
        <f>VLOOKUP(D2026,Z$4:AB2026,2,FALSE)</f>
        <v>بلدوزر کاترپیلار D8</v>
      </c>
      <c r="F2026" s="218" t="str">
        <f>VLOOKUP(D2026,Z$4:AB2026,3,FALSE)</f>
        <v>حسن پور</v>
      </c>
      <c r="G2026" s="2">
        <v>0</v>
      </c>
    </row>
    <row r="2027" spans="2:11" x14ac:dyDescent="0.25">
      <c r="B2027" s="131">
        <f t="shared" si="33"/>
        <v>2025</v>
      </c>
      <c r="C2027" s="133">
        <v>45479</v>
      </c>
      <c r="D2027" s="224" t="s">
        <v>164</v>
      </c>
      <c r="E2027" s="218" t="str">
        <f>VLOOKUP(D2027,Z$4:AB2027,2,FALSE)</f>
        <v>بیل مکانیکی</v>
      </c>
      <c r="F2027" s="218" t="str">
        <f>VLOOKUP(D2027,Z$4:AB2027,3,FALSE)</f>
        <v>رضاپور</v>
      </c>
      <c r="G2027" s="2">
        <v>0</v>
      </c>
    </row>
    <row r="2028" spans="2:11" x14ac:dyDescent="0.25">
      <c r="B2028" s="131">
        <f t="shared" si="33"/>
        <v>2026</v>
      </c>
      <c r="C2028" s="133">
        <v>45479</v>
      </c>
      <c r="D2028" s="224" t="s">
        <v>162</v>
      </c>
      <c r="E2028" s="218" t="str">
        <f>VLOOKUP(D2028,Z$4:AB2028,2,FALSE)</f>
        <v>تانکر آب</v>
      </c>
      <c r="F2028" s="218" t="str">
        <f>VLOOKUP(D2028,Z$4:AB2028,3,FALSE)</f>
        <v>رضاپور</v>
      </c>
      <c r="G2028" s="4">
        <v>0</v>
      </c>
      <c r="H2028" s="4"/>
      <c r="I2028" s="137"/>
      <c r="J2028" s="137"/>
      <c r="K2028" s="299"/>
    </row>
    <row r="2029" spans="2:11" x14ac:dyDescent="0.25">
      <c r="B2029" s="131">
        <f t="shared" si="33"/>
        <v>2027</v>
      </c>
      <c r="C2029" s="133">
        <v>45479</v>
      </c>
      <c r="D2029" s="224" t="s">
        <v>151</v>
      </c>
      <c r="E2029" s="218" t="str">
        <f>VLOOKUP(D2029,Z$4:AB2029,2,FALSE)</f>
        <v>لودر ZL50</v>
      </c>
      <c r="F2029" s="218" t="str">
        <f>VLOOKUP(D2029,Z$4:AB2029,3,FALSE)</f>
        <v>میرزایی</v>
      </c>
      <c r="G2029" s="2">
        <v>0</v>
      </c>
    </row>
    <row r="2030" spans="2:11" x14ac:dyDescent="0.25">
      <c r="B2030" s="131">
        <f t="shared" si="33"/>
        <v>2028</v>
      </c>
      <c r="C2030" s="133">
        <v>45479</v>
      </c>
      <c r="D2030" s="225" t="s">
        <v>152</v>
      </c>
      <c r="E2030" s="218" t="str">
        <f>VLOOKUP(D2030,Z$4:AB2030,2,FALSE)</f>
        <v>کامیون کمپرسی</v>
      </c>
      <c r="F2030" s="218" t="str">
        <f>VLOOKUP(D2030,Z$4:AB2030,3,FALSE)</f>
        <v>میرزایی</v>
      </c>
      <c r="G2030" s="2">
        <v>103</v>
      </c>
    </row>
    <row r="2031" spans="2:11" x14ac:dyDescent="0.25">
      <c r="B2031" s="131">
        <f t="shared" si="33"/>
        <v>2029</v>
      </c>
      <c r="C2031" s="133">
        <v>45479</v>
      </c>
      <c r="D2031" s="225" t="s">
        <v>154</v>
      </c>
      <c r="E2031" s="218" t="str">
        <f>VLOOKUP(D2031,Z$4:AB2031,2,FALSE)</f>
        <v>کامیون کمپرسی</v>
      </c>
      <c r="F2031" s="218" t="str">
        <f>VLOOKUP(D2031,Z$4:AB2031,3,FALSE)</f>
        <v>میرزایی</v>
      </c>
      <c r="G2031" s="2">
        <v>88</v>
      </c>
    </row>
    <row r="2032" spans="2:11" x14ac:dyDescent="0.25">
      <c r="B2032" s="131">
        <f t="shared" si="33"/>
        <v>2030</v>
      </c>
      <c r="C2032" s="133">
        <v>45479</v>
      </c>
      <c r="D2032" s="225" t="s">
        <v>155</v>
      </c>
      <c r="E2032" s="218" t="str">
        <f>VLOOKUP(D2032,Z$4:AB2032,2,FALSE)</f>
        <v>کامیون کمپرسی</v>
      </c>
      <c r="F2032" s="218" t="str">
        <f>VLOOKUP(D2032,Z$4:AB2032,3,FALSE)</f>
        <v>میرزایی</v>
      </c>
      <c r="G2032" s="2">
        <v>280</v>
      </c>
    </row>
    <row r="2033" spans="2:7" x14ac:dyDescent="0.25">
      <c r="B2033" s="131">
        <f t="shared" si="33"/>
        <v>2031</v>
      </c>
      <c r="C2033" s="133">
        <v>45479</v>
      </c>
      <c r="D2033" s="225" t="s">
        <v>139</v>
      </c>
      <c r="E2033" s="218" t="str">
        <f>VLOOKUP(D2033,Z$4:AB2033,2,FALSE)</f>
        <v>بیل مکانیکی</v>
      </c>
      <c r="F2033" s="218" t="str">
        <f>VLOOKUP(D2033,Z$4:AB2033,3,FALSE)</f>
        <v>انصاری</v>
      </c>
      <c r="G2033" s="2">
        <v>0</v>
      </c>
    </row>
    <row r="2034" spans="2:7" x14ac:dyDescent="0.25">
      <c r="B2034" s="131">
        <f t="shared" si="33"/>
        <v>2032</v>
      </c>
      <c r="C2034" s="133">
        <v>45479</v>
      </c>
      <c r="D2034" s="225" t="s">
        <v>141</v>
      </c>
      <c r="E2034" s="218" t="str">
        <f>VLOOKUP(D2034,Z$4:AB2034,2,FALSE)</f>
        <v>بیل مکانیکی</v>
      </c>
      <c r="F2034" s="218" t="str">
        <f>VLOOKUP(D2034,Z$4:AB2034,3,FALSE)</f>
        <v>انصاری</v>
      </c>
      <c r="G2034" s="2">
        <v>277</v>
      </c>
    </row>
    <row r="2035" spans="2:7" x14ac:dyDescent="0.25">
      <c r="B2035" s="131">
        <f t="shared" si="33"/>
        <v>2033</v>
      </c>
      <c r="C2035" s="133">
        <v>45479</v>
      </c>
      <c r="D2035" s="225" t="s">
        <v>143</v>
      </c>
      <c r="E2035" s="218" t="str">
        <f>VLOOKUP(D2035,Z$4:AB2035,2,FALSE)</f>
        <v>کامیون کمپرسی</v>
      </c>
      <c r="F2035" s="218" t="str">
        <f>VLOOKUP(D2035,Z$4:AB2035,3,FALSE)</f>
        <v>انصاری</v>
      </c>
      <c r="G2035" s="2">
        <v>0</v>
      </c>
    </row>
    <row r="2036" spans="2:7" x14ac:dyDescent="0.25">
      <c r="B2036" s="131">
        <f t="shared" si="33"/>
        <v>2034</v>
      </c>
      <c r="C2036" s="133">
        <v>45479</v>
      </c>
      <c r="D2036" s="225" t="s">
        <v>144</v>
      </c>
      <c r="E2036" s="218" t="str">
        <f>VLOOKUP(D2036,Z$4:AB2036,2,FALSE)</f>
        <v>کامیون کمپرسی</v>
      </c>
      <c r="F2036" s="218" t="str">
        <f>VLOOKUP(D2036,Z$4:AB2036,3,FALSE)</f>
        <v>انصاری</v>
      </c>
      <c r="G2036" s="2">
        <v>0</v>
      </c>
    </row>
    <row r="2037" spans="2:7" x14ac:dyDescent="0.25">
      <c r="B2037" s="131">
        <f t="shared" si="33"/>
        <v>2035</v>
      </c>
      <c r="C2037" s="133">
        <v>45479</v>
      </c>
      <c r="D2037" s="225" t="s">
        <v>145</v>
      </c>
      <c r="E2037" s="218" t="str">
        <f>VLOOKUP(D2037,Z$4:AB2037,2,FALSE)</f>
        <v>کامیون کمپرسی</v>
      </c>
      <c r="F2037" s="218" t="str">
        <f>VLOOKUP(D2037,Z$4:AB2037,3,FALSE)</f>
        <v>انصاری</v>
      </c>
      <c r="G2037" s="2">
        <v>0</v>
      </c>
    </row>
    <row r="2038" spans="2:7" x14ac:dyDescent="0.25">
      <c r="B2038" s="131">
        <f t="shared" si="33"/>
        <v>2036</v>
      </c>
      <c r="C2038" s="133">
        <v>45479</v>
      </c>
      <c r="D2038" s="225" t="s">
        <v>138</v>
      </c>
      <c r="E2038" s="218" t="str">
        <f>VLOOKUP(D2038,Z$4:AB2038,2,FALSE)</f>
        <v>بلدوزر</v>
      </c>
      <c r="F2038" s="218" t="str">
        <f>VLOOKUP(D2038,Z$4:AB2038,3,FALSE)</f>
        <v>انصاری</v>
      </c>
      <c r="G2038" s="2">
        <v>0</v>
      </c>
    </row>
    <row r="2039" spans="2:7" x14ac:dyDescent="0.25">
      <c r="B2039" s="131">
        <f t="shared" si="33"/>
        <v>2037</v>
      </c>
      <c r="C2039" s="133">
        <v>45479</v>
      </c>
      <c r="D2039" s="225" t="s">
        <v>271</v>
      </c>
      <c r="E2039" s="218" t="str">
        <f>VLOOKUP(D2039,Z$4:AB2039,2,FALSE)</f>
        <v>بلدوزر</v>
      </c>
      <c r="F2039" s="218" t="str">
        <f>VLOOKUP(D2039,Z$4:AB2039,3,FALSE)</f>
        <v>انصاری</v>
      </c>
      <c r="G2039" s="2">
        <v>317</v>
      </c>
    </row>
    <row r="2040" spans="2:7" x14ac:dyDescent="0.25">
      <c r="B2040" s="131">
        <f t="shared" si="33"/>
        <v>2038</v>
      </c>
      <c r="C2040" s="133">
        <v>45479</v>
      </c>
      <c r="D2040" s="224" t="s">
        <v>157</v>
      </c>
      <c r="E2040" s="218" t="str">
        <f>VLOOKUP(D2040,Z$4:AB2040,2,FALSE)</f>
        <v>لودر</v>
      </c>
      <c r="F2040" s="218" t="str">
        <f>VLOOKUP(D2040,Z$4:AB2040,3,FALSE)</f>
        <v>صداقت</v>
      </c>
      <c r="G2040" s="2">
        <v>0</v>
      </c>
    </row>
    <row r="2041" spans="2:7" x14ac:dyDescent="0.25">
      <c r="B2041" s="131">
        <f t="shared" si="33"/>
        <v>2039</v>
      </c>
      <c r="C2041" s="133">
        <v>45479</v>
      </c>
      <c r="D2041" s="224" t="s">
        <v>158</v>
      </c>
      <c r="E2041" s="218" t="str">
        <f>VLOOKUP(D2041,Z$4:AB2041,2,FALSE)</f>
        <v>کامیون کمپرسی</v>
      </c>
      <c r="F2041" s="218" t="str">
        <f>VLOOKUP(D2041,Z$4:AB2041,3,FALSE)</f>
        <v>صداقت</v>
      </c>
      <c r="G2041" s="2">
        <v>0</v>
      </c>
    </row>
    <row r="2042" spans="2:7" x14ac:dyDescent="0.25">
      <c r="B2042" s="131">
        <f t="shared" si="33"/>
        <v>2040</v>
      </c>
      <c r="C2042" s="133">
        <v>45479</v>
      </c>
      <c r="D2042" s="224" t="s">
        <v>159</v>
      </c>
      <c r="E2042" s="218" t="str">
        <f>VLOOKUP(D2042,Z$4:AB2042,2,FALSE)</f>
        <v>کامیون کمپرسی</v>
      </c>
      <c r="F2042" s="218" t="str">
        <f>VLOOKUP(D2042,Z$4:AB2042,3,FALSE)</f>
        <v>صداقت</v>
      </c>
      <c r="G2042" s="2">
        <v>0</v>
      </c>
    </row>
    <row r="2043" spans="2:7" x14ac:dyDescent="0.25">
      <c r="B2043" s="131">
        <f t="shared" si="33"/>
        <v>2041</v>
      </c>
      <c r="C2043" s="133">
        <v>45479</v>
      </c>
      <c r="D2043" s="226" t="s">
        <v>181</v>
      </c>
      <c r="E2043" s="218" t="str">
        <f>VLOOKUP(D2043,Z$4:AB2043,2,FALSE)</f>
        <v>تانکر آب</v>
      </c>
      <c r="F2043" s="218" t="str">
        <f>VLOOKUP(D2043,Z$4:AB2043,3,FALSE)</f>
        <v>گلپایگانی</v>
      </c>
      <c r="G2043" s="2">
        <v>0</v>
      </c>
    </row>
    <row r="2044" spans="2:7" x14ac:dyDescent="0.25">
      <c r="B2044" s="131">
        <f t="shared" si="33"/>
        <v>2042</v>
      </c>
      <c r="C2044" s="133">
        <v>45479</v>
      </c>
      <c r="D2044" s="225" t="s">
        <v>242</v>
      </c>
      <c r="E2044" s="218" t="str">
        <f>VLOOKUP(D2044,Z$4:AB2044,2,FALSE)</f>
        <v>کامیون کمپرسی</v>
      </c>
      <c r="F2044" s="218" t="str">
        <f>VLOOKUP(D2044,Z$4:AB2044,3,FALSE)</f>
        <v>انصاری</v>
      </c>
      <c r="G2044" s="2">
        <v>0</v>
      </c>
    </row>
    <row r="2045" spans="2:7" x14ac:dyDescent="0.25">
      <c r="B2045" s="131">
        <f t="shared" si="33"/>
        <v>2043</v>
      </c>
      <c r="C2045" s="133">
        <v>45479</v>
      </c>
      <c r="D2045" s="225" t="s">
        <v>251</v>
      </c>
      <c r="E2045" s="218" t="str">
        <f>VLOOKUP(D2045,Z$4:AB2045,2,FALSE)</f>
        <v>کامیون کمپرسی</v>
      </c>
      <c r="F2045" s="218" t="str">
        <f>VLOOKUP(D2045,Z$4:AB2045,3,FALSE)</f>
        <v>انصاری</v>
      </c>
      <c r="G2045" s="2">
        <v>0</v>
      </c>
    </row>
    <row r="2046" spans="2:7" x14ac:dyDescent="0.25">
      <c r="B2046" s="131">
        <f t="shared" si="33"/>
        <v>2044</v>
      </c>
      <c r="C2046" s="133">
        <v>45479</v>
      </c>
      <c r="D2046" s="225" t="s">
        <v>252</v>
      </c>
      <c r="E2046" s="218" t="str">
        <f>VLOOKUP(D2046,Z$4:AB2046,2,FALSE)</f>
        <v>کامیون کمپرسی</v>
      </c>
      <c r="F2046" s="218" t="str">
        <f>VLOOKUP(D2046,Z$4:AB2046,3,FALSE)</f>
        <v>انصاری</v>
      </c>
      <c r="G2046" s="2">
        <v>0</v>
      </c>
    </row>
    <row r="2047" spans="2:7" x14ac:dyDescent="0.25">
      <c r="B2047" s="131">
        <f t="shared" si="33"/>
        <v>2045</v>
      </c>
      <c r="C2047" s="133">
        <v>45479</v>
      </c>
      <c r="D2047" s="226" t="s">
        <v>166</v>
      </c>
      <c r="E2047" s="218" t="str">
        <f>VLOOKUP(D2047,Z$4:AB2047,2,FALSE)</f>
        <v>گریدر 14G</v>
      </c>
      <c r="F2047" s="218" t="str">
        <f>VLOOKUP(D2047,Z$4:AB2047,3,FALSE)</f>
        <v>محمد پور</v>
      </c>
      <c r="G2047" s="2">
        <v>0</v>
      </c>
    </row>
    <row r="2048" spans="2:7" x14ac:dyDescent="0.25">
      <c r="B2048" s="131">
        <f t="shared" si="33"/>
        <v>2046</v>
      </c>
      <c r="C2048" s="133">
        <v>45479</v>
      </c>
      <c r="D2048" s="226" t="s">
        <v>170</v>
      </c>
      <c r="E2048" s="218" t="str">
        <f>VLOOKUP(D2048,Z$4:AB2048,2,FALSE)</f>
        <v>غلطک کششی</v>
      </c>
      <c r="F2048" s="218" t="str">
        <f>VLOOKUP(D2048,Z$4:AB2048,3,FALSE)</f>
        <v>محمد پور</v>
      </c>
      <c r="G2048" s="2">
        <v>0</v>
      </c>
    </row>
    <row r="2049" spans="2:11" x14ac:dyDescent="0.25">
      <c r="B2049" s="131">
        <f t="shared" si="33"/>
        <v>2047</v>
      </c>
      <c r="C2049" s="133">
        <v>45479</v>
      </c>
      <c r="D2049" s="226" t="s">
        <v>173</v>
      </c>
      <c r="E2049" s="218" t="str">
        <f>VLOOKUP(D2049,Z$4:AB2049,2,FALSE)</f>
        <v>غلطک کششی</v>
      </c>
      <c r="F2049" s="218" t="str">
        <f>VLOOKUP(D2049,Z$4:AB2049,3,FALSE)</f>
        <v>محمد پور</v>
      </c>
      <c r="G2049" s="2">
        <v>0</v>
      </c>
    </row>
    <row r="2050" spans="2:11" x14ac:dyDescent="0.25">
      <c r="B2050" s="131">
        <f t="shared" si="33"/>
        <v>2048</v>
      </c>
      <c r="C2050" s="133">
        <v>45479</v>
      </c>
      <c r="D2050" s="226" t="s">
        <v>174</v>
      </c>
      <c r="E2050" s="218" t="str">
        <f>VLOOKUP(D2050,Z$4:AB2050,2,FALSE)</f>
        <v>لودر</v>
      </c>
      <c r="F2050" s="218" t="str">
        <f>VLOOKUP(D2050,Z$4:AB2050,3,FALSE)</f>
        <v>محمد پور</v>
      </c>
      <c r="G2050" s="2">
        <v>228</v>
      </c>
    </row>
    <row r="2051" spans="2:11" x14ac:dyDescent="0.25">
      <c r="B2051" s="131">
        <f t="shared" si="33"/>
        <v>2049</v>
      </c>
      <c r="C2051" s="133">
        <v>45479</v>
      </c>
      <c r="D2051" s="226" t="s">
        <v>175</v>
      </c>
      <c r="E2051" s="218" t="str">
        <f>VLOOKUP(D2051,Z$4:AB2051,2,FALSE)</f>
        <v>تانکر آب</v>
      </c>
      <c r="F2051" s="218" t="str">
        <f>VLOOKUP(D2051,Z$4:AB2051,3,FALSE)</f>
        <v>محمد پور</v>
      </c>
      <c r="G2051" s="2">
        <v>0</v>
      </c>
    </row>
    <row r="2052" spans="2:11" x14ac:dyDescent="0.25">
      <c r="B2052" s="131">
        <f t="shared" si="33"/>
        <v>2050</v>
      </c>
      <c r="C2052" s="133">
        <v>45479</v>
      </c>
      <c r="D2052" s="226" t="s">
        <v>176</v>
      </c>
      <c r="E2052" s="218" t="str">
        <f>VLOOKUP(D2052,Z$4:AB2052,2,FALSE)</f>
        <v>غلطک پاچه بزی</v>
      </c>
      <c r="F2052" s="218" t="str">
        <f>VLOOKUP(D2052,Z$4:AB2052,3,FALSE)</f>
        <v>محمد پور</v>
      </c>
      <c r="G2052" s="2">
        <v>0</v>
      </c>
    </row>
    <row r="2053" spans="2:11" x14ac:dyDescent="0.25">
      <c r="B2053" s="131">
        <f t="shared" si="33"/>
        <v>2051</v>
      </c>
      <c r="C2053" s="133">
        <v>45479</v>
      </c>
      <c r="D2053" s="226" t="s">
        <v>178</v>
      </c>
      <c r="E2053" s="218" t="str">
        <f>VLOOKUP(D2053,Z$4:AB2053,2,FALSE)</f>
        <v>بلدوزر</v>
      </c>
      <c r="F2053" s="218" t="str">
        <f>VLOOKUP(D2053,Z$4:AB2053,3,FALSE)</f>
        <v>محمد پور</v>
      </c>
      <c r="G2053" s="2">
        <v>0</v>
      </c>
    </row>
    <row r="2054" spans="2:11" x14ac:dyDescent="0.25">
      <c r="B2054" s="131">
        <f t="shared" si="33"/>
        <v>2052</v>
      </c>
      <c r="C2054" s="133">
        <v>45479</v>
      </c>
      <c r="D2054" s="226" t="s">
        <v>179</v>
      </c>
      <c r="E2054" s="218" t="str">
        <f>VLOOKUP(D2054,Z$4:AB2054,2,FALSE)</f>
        <v>کمپرسی جفت</v>
      </c>
      <c r="F2054" s="218" t="str">
        <f>VLOOKUP(D2054,Z$4:AB2054,3,FALSE)</f>
        <v>محمد پور</v>
      </c>
      <c r="G2054" s="2">
        <v>253</v>
      </c>
    </row>
    <row r="2055" spans="2:11" x14ac:dyDescent="0.25">
      <c r="B2055" s="131">
        <f t="shared" si="33"/>
        <v>2053</v>
      </c>
      <c r="C2055" s="133">
        <v>45479</v>
      </c>
      <c r="D2055" s="226" t="s">
        <v>255</v>
      </c>
      <c r="E2055" s="218" t="str">
        <f>VLOOKUP(D2055,Z$4:AB2055,2,FALSE)</f>
        <v>کمپرسی جفت</v>
      </c>
      <c r="F2055" s="218" t="str">
        <f>VLOOKUP(D2055,Z$4:AB2055,3,FALSE)</f>
        <v>محمد پور</v>
      </c>
      <c r="G2055" s="2">
        <v>0</v>
      </c>
    </row>
    <row r="2056" spans="2:11" x14ac:dyDescent="0.25">
      <c r="B2056" s="131">
        <f t="shared" ref="B2056:B2225" si="34">ROW()-2</f>
        <v>2054</v>
      </c>
      <c r="C2056" s="133">
        <v>45479</v>
      </c>
      <c r="D2056" s="226" t="s">
        <v>253</v>
      </c>
      <c r="E2056" s="218" t="str">
        <f>VLOOKUP(D2056,Z$4:AB2056,2,FALSE)</f>
        <v>کمپرسی تک</v>
      </c>
      <c r="F2056" s="218" t="str">
        <f>VLOOKUP(D2056,Z$4:AB2056,3,FALSE)</f>
        <v>محمد پور</v>
      </c>
      <c r="G2056" s="2">
        <v>282</v>
      </c>
    </row>
    <row r="2057" spans="2:11" x14ac:dyDescent="0.25">
      <c r="B2057" s="131">
        <f t="shared" si="34"/>
        <v>2055</v>
      </c>
      <c r="C2057" s="133">
        <v>45479</v>
      </c>
      <c r="D2057" s="226" t="s">
        <v>244</v>
      </c>
      <c r="E2057" s="218" t="str">
        <f>VLOOKUP(D2057,Z$4:AB2057,2,FALSE)</f>
        <v>تانکر آب</v>
      </c>
      <c r="F2057" s="218" t="str">
        <f>VLOOKUP(D2057,Z$4:AB2057,3,FALSE)</f>
        <v>محمد پور</v>
      </c>
      <c r="G2057" s="2">
        <v>0</v>
      </c>
    </row>
    <row r="2058" spans="2:11" x14ac:dyDescent="0.25">
      <c r="B2058" s="131">
        <f t="shared" si="34"/>
        <v>2056</v>
      </c>
      <c r="C2058" s="133">
        <v>45479</v>
      </c>
      <c r="D2058" s="226" t="s">
        <v>269</v>
      </c>
      <c r="E2058" s="218" t="str">
        <f>VLOOKUP(D2058,Z$4:AB2058,2,FALSE)</f>
        <v>کمپرسی جفت</v>
      </c>
      <c r="F2058" s="218" t="str">
        <f>VLOOKUP(D2058,Z$4:AB2058,3,FALSE)</f>
        <v>محمد پور</v>
      </c>
      <c r="G2058" s="2">
        <v>264</v>
      </c>
    </row>
    <row r="2059" spans="2:11" s="274" customFormat="1" x14ac:dyDescent="0.25">
      <c r="B2059" s="131">
        <f t="shared" si="34"/>
        <v>2057</v>
      </c>
      <c r="C2059" s="133">
        <v>45480</v>
      </c>
      <c r="D2059" s="224" t="s">
        <v>90</v>
      </c>
      <c r="E2059" s="218" t="str">
        <f>VLOOKUP(D2059,Z$4:AB2059,2,FALSE)</f>
        <v>گریدر  ۱۶g</v>
      </c>
      <c r="F2059" s="218" t="str">
        <f>VLOOKUP(D2059,Z$4:AB2059,3,FALSE)</f>
        <v>شرکتی-یگانه</v>
      </c>
      <c r="G2059" s="274">
        <v>0</v>
      </c>
      <c r="I2059" s="245"/>
      <c r="J2059" s="245"/>
      <c r="K2059" s="275"/>
    </row>
    <row r="2060" spans="2:11" s="274" customFormat="1" x14ac:dyDescent="0.25">
      <c r="B2060" s="131">
        <f t="shared" si="34"/>
        <v>2058</v>
      </c>
      <c r="C2060" s="133">
        <v>45480</v>
      </c>
      <c r="D2060" s="224" t="s">
        <v>93</v>
      </c>
      <c r="E2060" s="218" t="str">
        <f>VLOOKUP(D2060,Z$4:AB2060,2,FALSE)</f>
        <v>کامیون کمپرسی</v>
      </c>
      <c r="F2060" s="218" t="str">
        <f>VLOOKUP(D2060,Z$4:AB2060,3,FALSE)</f>
        <v>شرکتی-یحیی زاده</v>
      </c>
      <c r="G2060" s="274">
        <v>0</v>
      </c>
      <c r="I2060" s="245"/>
      <c r="J2060" s="245"/>
      <c r="K2060" s="275"/>
    </row>
    <row r="2061" spans="2:11" s="274" customFormat="1" x14ac:dyDescent="0.25">
      <c r="B2061" s="131">
        <f t="shared" si="34"/>
        <v>2059</v>
      </c>
      <c r="C2061" s="133">
        <v>45480</v>
      </c>
      <c r="D2061" s="224" t="s">
        <v>96</v>
      </c>
      <c r="E2061" s="218" t="str">
        <f>VLOOKUP(D2061,Z$4:AB2061,2,FALSE)</f>
        <v>کامیون کمپرسی</v>
      </c>
      <c r="F2061" s="218" t="str">
        <f>VLOOKUP(D2061,Z$4:AB2061,3,FALSE)</f>
        <v>شرکتی-نوروز غلامی</v>
      </c>
      <c r="G2061" s="274">
        <v>120</v>
      </c>
      <c r="I2061" s="245"/>
      <c r="J2061" s="245"/>
      <c r="K2061" s="275"/>
    </row>
    <row r="2062" spans="2:11" s="274" customFormat="1" x14ac:dyDescent="0.25">
      <c r="B2062" s="131">
        <f t="shared" si="34"/>
        <v>2060</v>
      </c>
      <c r="C2062" s="133">
        <v>45480</v>
      </c>
      <c r="D2062" s="224" t="s">
        <v>119</v>
      </c>
      <c r="E2062" s="218" t="str">
        <f>VLOOKUP(D2062,Z$4:AB2062,2,FALSE)</f>
        <v>کامیون کمپرسی</v>
      </c>
      <c r="F2062" s="218" t="str">
        <f>VLOOKUP(D2062,Z$4:AB2062,3,FALSE)</f>
        <v>شرکتی-علیرضا اقلیمی</v>
      </c>
      <c r="G2062" s="274">
        <v>0</v>
      </c>
      <c r="I2062" s="245"/>
      <c r="J2062" s="245"/>
      <c r="K2062" s="275"/>
    </row>
    <row r="2063" spans="2:11" s="274" customFormat="1" x14ac:dyDescent="0.25">
      <c r="B2063" s="131">
        <f t="shared" si="34"/>
        <v>2061</v>
      </c>
      <c r="C2063" s="133">
        <v>45480</v>
      </c>
      <c r="D2063" s="224" t="s">
        <v>132</v>
      </c>
      <c r="E2063" s="218" t="str">
        <f>VLOOKUP(D2063,Z$4:AB2063,2,FALSE)</f>
        <v>تانکر ابپاش بنز</v>
      </c>
      <c r="F2063" s="218" t="str">
        <f>VLOOKUP(D2063,Z$4:AB2063,3,FALSE)</f>
        <v>شرکتی-بارانی</v>
      </c>
      <c r="G2063" s="274">
        <v>0</v>
      </c>
      <c r="I2063" s="245"/>
      <c r="J2063" s="245"/>
      <c r="K2063" s="275"/>
    </row>
    <row r="2064" spans="2:11" s="274" customFormat="1" x14ac:dyDescent="0.25">
      <c r="B2064" s="131">
        <f t="shared" si="34"/>
        <v>2062</v>
      </c>
      <c r="C2064" s="133">
        <v>45480</v>
      </c>
      <c r="D2064" s="224" t="s">
        <v>98</v>
      </c>
      <c r="E2064" s="218" t="str">
        <f>VLOOKUP(D2064,Z$4:AB2064,2,FALSE)</f>
        <v>تانکر ابپاش بنز</v>
      </c>
      <c r="F2064" s="218" t="str">
        <f>VLOOKUP(D2064,Z$4:AB2064,3,FALSE)</f>
        <v>شرکتی-میامی</v>
      </c>
      <c r="G2064" s="274">
        <v>0</v>
      </c>
      <c r="I2064" s="245"/>
      <c r="J2064" s="245"/>
      <c r="K2064" s="275"/>
    </row>
    <row r="2065" spans="2:11" s="274" customFormat="1" x14ac:dyDescent="0.25">
      <c r="B2065" s="131">
        <f t="shared" si="34"/>
        <v>2063</v>
      </c>
      <c r="C2065" s="133">
        <v>45480</v>
      </c>
      <c r="D2065" s="224" t="s">
        <v>116</v>
      </c>
      <c r="E2065" s="218" t="str">
        <f>VLOOKUP(D2065,Z$4:AB2065,2,FALSE)</f>
        <v>تانکر سوخت بنز</v>
      </c>
      <c r="F2065" s="218" t="str">
        <f>VLOOKUP(D2065,Z$4:AB2065,3,FALSE)</f>
        <v>شرکتی-برات زاده- از تاریخ 1 تیرماه</v>
      </c>
      <c r="G2065" s="274">
        <v>0</v>
      </c>
      <c r="I2065" s="245"/>
      <c r="J2065" s="245"/>
      <c r="K2065" s="275"/>
    </row>
    <row r="2066" spans="2:11" s="274" customFormat="1" x14ac:dyDescent="0.25">
      <c r="B2066" s="131">
        <f t="shared" si="34"/>
        <v>2064</v>
      </c>
      <c r="C2066" s="133">
        <v>45480</v>
      </c>
      <c r="D2066" s="224" t="s">
        <v>121</v>
      </c>
      <c r="E2066" s="218" t="str">
        <f>VLOOKUP(D2066,Z$4:AB2066,2,FALSE)</f>
        <v>غلطک</v>
      </c>
      <c r="F2066" s="218" t="str">
        <f>VLOOKUP(D2066,Z$4:AB2066,3,FALSE)</f>
        <v>شرکتی-جمالی</v>
      </c>
      <c r="G2066" s="274">
        <v>0</v>
      </c>
      <c r="I2066" s="245"/>
      <c r="J2066" s="245"/>
      <c r="K2066" s="275"/>
    </row>
    <row r="2067" spans="2:11" s="274" customFormat="1" x14ac:dyDescent="0.25">
      <c r="B2067" s="131">
        <f t="shared" si="34"/>
        <v>2065</v>
      </c>
      <c r="C2067" s="133">
        <v>45480</v>
      </c>
      <c r="D2067" s="224" t="s">
        <v>109</v>
      </c>
      <c r="E2067" s="218" t="str">
        <f>VLOOKUP(D2067,Z$4:AB2067,2,FALSE)</f>
        <v>غلطک</v>
      </c>
      <c r="F2067" s="218" t="str">
        <f>VLOOKUP(D2067,Z$4:AB2067,3,FALSE)</f>
        <v>شرکتی-دیانتی</v>
      </c>
      <c r="G2067" s="274">
        <v>35</v>
      </c>
      <c r="I2067" s="245"/>
      <c r="J2067" s="245"/>
      <c r="K2067" s="275"/>
    </row>
    <row r="2068" spans="2:11" s="274" customFormat="1" x14ac:dyDescent="0.25">
      <c r="B2068" s="131">
        <f t="shared" si="34"/>
        <v>2066</v>
      </c>
      <c r="C2068" s="133">
        <v>45480</v>
      </c>
      <c r="D2068" s="224" t="s">
        <v>112</v>
      </c>
      <c r="E2068" s="218" t="str">
        <f>VLOOKUP(D2068,Z$4:AB2068,2,FALSE)</f>
        <v>غلطک</v>
      </c>
      <c r="F2068" s="218" t="str">
        <f>VLOOKUP(D2068,Z$4:AB2068,3,FALSE)</f>
        <v>شرکتی-شیری</v>
      </c>
      <c r="G2068" s="274">
        <v>0</v>
      </c>
      <c r="I2068" s="245"/>
      <c r="J2068" s="245"/>
      <c r="K2068" s="275"/>
    </row>
    <row r="2069" spans="2:11" s="274" customFormat="1" x14ac:dyDescent="0.25">
      <c r="B2069" s="131">
        <f t="shared" si="34"/>
        <v>2067</v>
      </c>
      <c r="C2069" s="133">
        <v>45480</v>
      </c>
      <c r="D2069" s="224" t="s">
        <v>122</v>
      </c>
      <c r="E2069" s="218" t="str">
        <f>VLOOKUP(D2069,Z$4:AB2069,2,FALSE)</f>
        <v>میکسراتکو</v>
      </c>
      <c r="F2069" s="218" t="str">
        <f>VLOOKUP(D2069,Z$4:AB2069,3,FALSE)</f>
        <v>شرکتی-شاکری</v>
      </c>
      <c r="G2069" s="274">
        <v>0</v>
      </c>
      <c r="I2069" s="245"/>
      <c r="J2069" s="245"/>
      <c r="K2069" s="275"/>
    </row>
    <row r="2070" spans="2:11" s="274" customFormat="1" x14ac:dyDescent="0.25">
      <c r="B2070" s="131">
        <f t="shared" si="34"/>
        <v>2068</v>
      </c>
      <c r="C2070" s="133">
        <v>45480</v>
      </c>
      <c r="D2070" s="224" t="s">
        <v>124</v>
      </c>
      <c r="E2070" s="218" t="str">
        <f>VLOOKUP(D2070,Z$4:AB2070,2,FALSE)</f>
        <v>میکسر امیکو</v>
      </c>
      <c r="F2070" s="218" t="str">
        <f>VLOOKUP(D2070,Z$4:AB2070,3,FALSE)</f>
        <v>شرکتی-زراعتی</v>
      </c>
      <c r="G2070" s="274">
        <v>0</v>
      </c>
      <c r="I2070" s="245"/>
      <c r="J2070" s="245"/>
      <c r="K2070" s="275"/>
    </row>
    <row r="2071" spans="2:11" s="274" customFormat="1" x14ac:dyDescent="0.25">
      <c r="B2071" s="131">
        <f t="shared" si="34"/>
        <v>2069</v>
      </c>
      <c r="C2071" s="133">
        <v>45480</v>
      </c>
      <c r="D2071" s="224" t="s">
        <v>129</v>
      </c>
      <c r="E2071" s="218" t="str">
        <f>VLOOKUP(D2071,Z$4:AB2071,2,FALSE)</f>
        <v>بلدوزر</v>
      </c>
      <c r="F2071" s="218" t="str">
        <f>VLOOKUP(D2071,Z$4:AB2071,3,FALSE)</f>
        <v>شرکتی-رجب زاده</v>
      </c>
      <c r="G2071" s="274">
        <v>0</v>
      </c>
      <c r="I2071" s="245"/>
      <c r="J2071" s="245"/>
      <c r="K2071" s="275"/>
    </row>
    <row r="2072" spans="2:11" s="274" customFormat="1" x14ac:dyDescent="0.25">
      <c r="B2072" s="131">
        <f t="shared" si="34"/>
        <v>2070</v>
      </c>
      <c r="C2072" s="133">
        <v>45480</v>
      </c>
      <c r="D2072" s="224" t="s">
        <v>270</v>
      </c>
      <c r="E2072" s="218" t="str">
        <f>VLOOKUP(D2072,Z$4:AB2072,2,FALSE)</f>
        <v>غلطک</v>
      </c>
      <c r="F2072" s="218" t="str">
        <f>VLOOKUP(D2072,Z$4:AB2072,3,FALSE)</f>
        <v>شرکتی-شیری</v>
      </c>
      <c r="G2072" s="274">
        <v>42</v>
      </c>
      <c r="I2072" s="245"/>
      <c r="J2072" s="245"/>
      <c r="K2072" s="275"/>
    </row>
    <row r="2073" spans="2:11" s="274" customFormat="1" x14ac:dyDescent="0.25">
      <c r="B2073" s="131">
        <f t="shared" si="34"/>
        <v>2071</v>
      </c>
      <c r="C2073" s="133">
        <v>45480</v>
      </c>
      <c r="D2073" s="224" t="s">
        <v>282</v>
      </c>
      <c r="E2073" s="218" t="str">
        <f>VLOOKUP(D2073,Z$4:AB2073,2,FALSE)</f>
        <v>گریدر  ۱۶g</v>
      </c>
      <c r="F2073" s="212"/>
      <c r="G2073" s="274">
        <v>208</v>
      </c>
      <c r="I2073" s="245"/>
      <c r="J2073" s="245"/>
      <c r="K2073" s="275"/>
    </row>
    <row r="2074" spans="2:11" s="274" customFormat="1" x14ac:dyDescent="0.25">
      <c r="B2074" s="131">
        <f t="shared" si="34"/>
        <v>2072</v>
      </c>
      <c r="C2074" s="133">
        <v>45480</v>
      </c>
      <c r="D2074" s="224" t="s">
        <v>160</v>
      </c>
      <c r="E2074" s="218" t="str">
        <f>VLOOKUP(D2074,Z$4:AB2074,2,FALSE)</f>
        <v>بیل مکانیکی</v>
      </c>
      <c r="F2074" s="218" t="str">
        <f>VLOOKUP(D2074,Z$4:AB2074,3,FALSE)</f>
        <v>تکبری</v>
      </c>
      <c r="G2074" s="274">
        <v>0</v>
      </c>
      <c r="I2074" s="245"/>
      <c r="J2074" s="245"/>
      <c r="K2074" s="275"/>
    </row>
    <row r="2075" spans="2:11" s="274" customFormat="1" x14ac:dyDescent="0.25">
      <c r="B2075" s="131">
        <f t="shared" si="34"/>
        <v>2073</v>
      </c>
      <c r="C2075" s="133">
        <v>45480</v>
      </c>
      <c r="D2075" s="225" t="s">
        <v>146</v>
      </c>
      <c r="E2075" s="218" t="str">
        <f>VLOOKUP(D2075,Z$4:AB2075,2,FALSE)</f>
        <v>بلدوزر D85</v>
      </c>
      <c r="F2075" s="218" t="str">
        <f>VLOOKUP(D2075,Z$4:AB2075,3,FALSE)</f>
        <v>اکبری</v>
      </c>
      <c r="G2075" s="274">
        <v>311</v>
      </c>
      <c r="I2075" s="245"/>
      <c r="J2075" s="245"/>
      <c r="K2075" s="275"/>
    </row>
    <row r="2076" spans="2:11" s="274" customFormat="1" x14ac:dyDescent="0.25">
      <c r="B2076" s="131">
        <f t="shared" si="34"/>
        <v>2074</v>
      </c>
      <c r="C2076" s="133">
        <v>45480</v>
      </c>
      <c r="D2076" s="225" t="s">
        <v>148</v>
      </c>
      <c r="E2076" s="218" t="str">
        <f>VLOOKUP(D2076,Z$4:AB2076,2,FALSE)</f>
        <v>بلدوزر D85</v>
      </c>
      <c r="F2076" s="218" t="str">
        <f>VLOOKUP(D2076,Z$4:AB2076,3,FALSE)</f>
        <v>اکبری</v>
      </c>
      <c r="G2076" s="274">
        <v>202</v>
      </c>
      <c r="I2076" s="245"/>
      <c r="J2076" s="245"/>
      <c r="K2076" s="275"/>
    </row>
    <row r="2077" spans="2:11" s="274" customFormat="1" x14ac:dyDescent="0.25">
      <c r="B2077" s="131">
        <f t="shared" si="34"/>
        <v>2075</v>
      </c>
      <c r="C2077" s="133">
        <v>45480</v>
      </c>
      <c r="D2077" s="226" t="s">
        <v>149</v>
      </c>
      <c r="E2077" s="218" t="str">
        <f>VLOOKUP(D2077,Z$4:AB2077,2,FALSE)</f>
        <v>بلدوزر کاترپیلار D8</v>
      </c>
      <c r="F2077" s="218" t="str">
        <f>VLOOKUP(D2077,Z$4:AB2077,3,FALSE)</f>
        <v>حسن پور</v>
      </c>
      <c r="G2077" s="274">
        <v>541</v>
      </c>
      <c r="I2077" s="245"/>
      <c r="J2077" s="245"/>
      <c r="K2077" s="275"/>
    </row>
    <row r="2078" spans="2:11" s="274" customFormat="1" x14ac:dyDescent="0.25">
      <c r="B2078" s="131">
        <f t="shared" si="34"/>
        <v>2076</v>
      </c>
      <c r="C2078" s="133">
        <v>45480</v>
      </c>
      <c r="D2078" s="224" t="s">
        <v>164</v>
      </c>
      <c r="E2078" s="218" t="str">
        <f>VLOOKUP(D2078,Z$4:AB2078,2,FALSE)</f>
        <v>بیل مکانیکی</v>
      </c>
      <c r="F2078" s="218" t="str">
        <f>VLOOKUP(D2078,Z$4:AB2078,3,FALSE)</f>
        <v>رضاپور</v>
      </c>
      <c r="G2078" s="274">
        <v>262</v>
      </c>
      <c r="I2078" s="245"/>
      <c r="J2078" s="245"/>
      <c r="K2078" s="275"/>
    </row>
    <row r="2079" spans="2:11" s="274" customFormat="1" x14ac:dyDescent="0.25">
      <c r="B2079" s="131">
        <f t="shared" si="34"/>
        <v>2077</v>
      </c>
      <c r="C2079" s="133">
        <v>45480</v>
      </c>
      <c r="D2079" s="224" t="s">
        <v>162</v>
      </c>
      <c r="E2079" s="218" t="str">
        <f>VLOOKUP(D2079,Z$4:AB2079,2,FALSE)</f>
        <v>تانکر آب</v>
      </c>
      <c r="F2079" s="218" t="str">
        <f>VLOOKUP(D2079,Z$4:AB2079,3,FALSE)</f>
        <v>رضاپور</v>
      </c>
      <c r="G2079" s="4">
        <v>226</v>
      </c>
      <c r="H2079" s="4"/>
      <c r="I2079" s="137"/>
      <c r="J2079" s="137"/>
      <c r="K2079" s="299"/>
    </row>
    <row r="2080" spans="2:11" s="274" customFormat="1" x14ac:dyDescent="0.25">
      <c r="B2080" s="131">
        <f t="shared" si="34"/>
        <v>2078</v>
      </c>
      <c r="C2080" s="133">
        <v>45480</v>
      </c>
      <c r="D2080" s="224" t="s">
        <v>151</v>
      </c>
      <c r="E2080" s="218" t="str">
        <f>VLOOKUP(D2080,Z$4:AB2080,2,FALSE)</f>
        <v>لودر ZL50</v>
      </c>
      <c r="F2080" s="218" t="str">
        <f>VLOOKUP(D2080,Z$4:AB2080,3,FALSE)</f>
        <v>میرزایی</v>
      </c>
      <c r="G2080" s="274">
        <v>0</v>
      </c>
      <c r="I2080" s="245"/>
      <c r="J2080" s="245"/>
      <c r="K2080" s="275"/>
    </row>
    <row r="2081" spans="2:11" s="274" customFormat="1" x14ac:dyDescent="0.25">
      <c r="B2081" s="131">
        <f t="shared" si="34"/>
        <v>2079</v>
      </c>
      <c r="C2081" s="133">
        <v>45480</v>
      </c>
      <c r="D2081" s="225" t="s">
        <v>152</v>
      </c>
      <c r="E2081" s="218" t="str">
        <f>VLOOKUP(D2081,Z$4:AB2081,2,FALSE)</f>
        <v>کامیون کمپرسی</v>
      </c>
      <c r="F2081" s="218" t="str">
        <f>VLOOKUP(D2081,Z$4:AB2081,3,FALSE)</f>
        <v>میرزایی</v>
      </c>
      <c r="G2081" s="274">
        <v>0</v>
      </c>
      <c r="I2081" s="245"/>
      <c r="J2081" s="245"/>
      <c r="K2081" s="275"/>
    </row>
    <row r="2082" spans="2:11" s="274" customFormat="1" x14ac:dyDescent="0.25">
      <c r="B2082" s="131">
        <f t="shared" si="34"/>
        <v>2080</v>
      </c>
      <c r="C2082" s="133">
        <v>45480</v>
      </c>
      <c r="D2082" s="225" t="s">
        <v>154</v>
      </c>
      <c r="E2082" s="218" t="str">
        <f>VLOOKUP(D2082,Z$4:AB2082,2,FALSE)</f>
        <v>کامیون کمپرسی</v>
      </c>
      <c r="F2082" s="218" t="str">
        <f>VLOOKUP(D2082,Z$4:AB2082,3,FALSE)</f>
        <v>میرزایی</v>
      </c>
      <c r="G2082" s="274">
        <v>0</v>
      </c>
      <c r="I2082" s="245"/>
      <c r="J2082" s="245"/>
      <c r="K2082" s="275"/>
    </row>
    <row r="2083" spans="2:11" s="274" customFormat="1" x14ac:dyDescent="0.25">
      <c r="B2083" s="131">
        <f t="shared" si="34"/>
        <v>2081</v>
      </c>
      <c r="C2083" s="133">
        <v>45480</v>
      </c>
      <c r="D2083" s="225" t="s">
        <v>155</v>
      </c>
      <c r="E2083" s="218" t="str">
        <f>VLOOKUP(D2083,Z$4:AB2083,2,FALSE)</f>
        <v>کامیون کمپرسی</v>
      </c>
      <c r="F2083" s="218" t="str">
        <f>VLOOKUP(D2083,Z$4:AB2083,3,FALSE)</f>
        <v>میرزایی</v>
      </c>
      <c r="G2083" s="274">
        <v>0</v>
      </c>
      <c r="I2083" s="245"/>
      <c r="J2083" s="245"/>
      <c r="K2083" s="275"/>
    </row>
    <row r="2084" spans="2:11" s="274" customFormat="1" x14ac:dyDescent="0.25">
      <c r="B2084" s="131">
        <f t="shared" si="34"/>
        <v>2082</v>
      </c>
      <c r="C2084" s="133">
        <v>45480</v>
      </c>
      <c r="D2084" s="225" t="s">
        <v>139</v>
      </c>
      <c r="E2084" s="218" t="str">
        <f>VLOOKUP(D2084,Z$4:AB2084,2,FALSE)</f>
        <v>بیل مکانیکی</v>
      </c>
      <c r="F2084" s="218" t="str">
        <f>VLOOKUP(D2084,Z$4:AB2084,3,FALSE)</f>
        <v>انصاری</v>
      </c>
      <c r="G2084" s="274">
        <v>0</v>
      </c>
      <c r="I2084" s="245"/>
      <c r="J2084" s="245"/>
      <c r="K2084" s="275"/>
    </row>
    <row r="2085" spans="2:11" s="274" customFormat="1" x14ac:dyDescent="0.25">
      <c r="B2085" s="131">
        <f t="shared" si="34"/>
        <v>2083</v>
      </c>
      <c r="C2085" s="133">
        <v>45480</v>
      </c>
      <c r="D2085" s="225" t="s">
        <v>141</v>
      </c>
      <c r="E2085" s="218" t="str">
        <f>VLOOKUP(D2085,Z$4:AB2085,2,FALSE)</f>
        <v>بیل مکانیکی</v>
      </c>
      <c r="F2085" s="218" t="str">
        <f>VLOOKUP(D2085,Z$4:AB2085,3,FALSE)</f>
        <v>انصاری</v>
      </c>
      <c r="G2085" s="274">
        <v>307</v>
      </c>
      <c r="I2085" s="245"/>
      <c r="J2085" s="245"/>
      <c r="K2085" s="275"/>
    </row>
    <row r="2086" spans="2:11" s="274" customFormat="1" x14ac:dyDescent="0.25">
      <c r="B2086" s="131">
        <f t="shared" si="34"/>
        <v>2084</v>
      </c>
      <c r="C2086" s="133">
        <v>45480</v>
      </c>
      <c r="D2086" s="225" t="s">
        <v>143</v>
      </c>
      <c r="E2086" s="218" t="str">
        <f>VLOOKUP(D2086,Z$4:AB2086,2,FALSE)</f>
        <v>کامیون کمپرسی</v>
      </c>
      <c r="F2086" s="218" t="str">
        <f>VLOOKUP(D2086,Z$4:AB2086,3,FALSE)</f>
        <v>انصاری</v>
      </c>
      <c r="G2086" s="274">
        <v>0</v>
      </c>
      <c r="I2086" s="245"/>
      <c r="J2086" s="245"/>
      <c r="K2086" s="275"/>
    </row>
    <row r="2087" spans="2:11" s="274" customFormat="1" x14ac:dyDescent="0.25">
      <c r="B2087" s="131">
        <f t="shared" si="34"/>
        <v>2085</v>
      </c>
      <c r="C2087" s="133">
        <v>45480</v>
      </c>
      <c r="D2087" s="225" t="s">
        <v>144</v>
      </c>
      <c r="E2087" s="218" t="str">
        <f>VLOOKUP(D2087,Z$4:AB2087,2,FALSE)</f>
        <v>کامیون کمپرسی</v>
      </c>
      <c r="F2087" s="218" t="str">
        <f>VLOOKUP(D2087,Z$4:AB2087,3,FALSE)</f>
        <v>انصاری</v>
      </c>
      <c r="G2087" s="274">
        <v>0</v>
      </c>
      <c r="I2087" s="245"/>
      <c r="J2087" s="245"/>
      <c r="K2087" s="275"/>
    </row>
    <row r="2088" spans="2:11" s="274" customFormat="1" x14ac:dyDescent="0.25">
      <c r="B2088" s="131">
        <f t="shared" si="34"/>
        <v>2086</v>
      </c>
      <c r="C2088" s="133">
        <v>45480</v>
      </c>
      <c r="D2088" s="225" t="s">
        <v>145</v>
      </c>
      <c r="E2088" s="218" t="str">
        <f>VLOOKUP(D2088,Z$4:AB2088,2,FALSE)</f>
        <v>کامیون کمپرسی</v>
      </c>
      <c r="F2088" s="218" t="str">
        <f>VLOOKUP(D2088,Z$4:AB2088,3,FALSE)</f>
        <v>انصاری</v>
      </c>
      <c r="G2088" s="274">
        <v>0</v>
      </c>
      <c r="I2088" s="245"/>
      <c r="J2088" s="245"/>
      <c r="K2088" s="275"/>
    </row>
    <row r="2089" spans="2:11" s="274" customFormat="1" x14ac:dyDescent="0.25">
      <c r="B2089" s="131">
        <f t="shared" si="34"/>
        <v>2087</v>
      </c>
      <c r="C2089" s="133">
        <v>45480</v>
      </c>
      <c r="D2089" s="225" t="s">
        <v>138</v>
      </c>
      <c r="E2089" s="218" t="str">
        <f>VLOOKUP(D2089,Z$4:AB2089,2,FALSE)</f>
        <v>بلدوزر</v>
      </c>
      <c r="F2089" s="218" t="str">
        <f>VLOOKUP(D2089,Z$4:AB2089,3,FALSE)</f>
        <v>انصاری</v>
      </c>
      <c r="G2089" s="274">
        <v>0</v>
      </c>
      <c r="I2089" s="245"/>
      <c r="J2089" s="245"/>
      <c r="K2089" s="275"/>
    </row>
    <row r="2090" spans="2:11" s="274" customFormat="1" x14ac:dyDescent="0.25">
      <c r="B2090" s="131">
        <f t="shared" si="34"/>
        <v>2088</v>
      </c>
      <c r="C2090" s="133">
        <v>45480</v>
      </c>
      <c r="D2090" s="225" t="s">
        <v>271</v>
      </c>
      <c r="E2090" s="218" t="str">
        <f>VLOOKUP(D2090,Z$4:AB2090,2,FALSE)</f>
        <v>بلدوزر</v>
      </c>
      <c r="F2090" s="218" t="str">
        <f>VLOOKUP(D2090,Z$4:AB2090,3,FALSE)</f>
        <v>انصاری</v>
      </c>
      <c r="G2090" s="274">
        <v>0</v>
      </c>
      <c r="I2090" s="245"/>
      <c r="J2090" s="245"/>
      <c r="K2090" s="275"/>
    </row>
    <row r="2091" spans="2:11" s="274" customFormat="1" x14ac:dyDescent="0.25">
      <c r="B2091" s="131">
        <f t="shared" si="34"/>
        <v>2089</v>
      </c>
      <c r="C2091" s="133">
        <v>45480</v>
      </c>
      <c r="D2091" s="224" t="s">
        <v>157</v>
      </c>
      <c r="E2091" s="218" t="str">
        <f>VLOOKUP(D2091,Z$4:AB2091,2,FALSE)</f>
        <v>لودر</v>
      </c>
      <c r="F2091" s="218" t="str">
        <f>VLOOKUP(D2091,Z$4:AB2091,3,FALSE)</f>
        <v>صداقت</v>
      </c>
      <c r="G2091" s="274">
        <v>181</v>
      </c>
      <c r="I2091" s="245"/>
      <c r="J2091" s="245"/>
      <c r="K2091" s="275"/>
    </row>
    <row r="2092" spans="2:11" s="274" customFormat="1" x14ac:dyDescent="0.25">
      <c r="B2092" s="131">
        <f t="shared" si="34"/>
        <v>2090</v>
      </c>
      <c r="C2092" s="133">
        <v>45480</v>
      </c>
      <c r="D2092" s="224" t="s">
        <v>158</v>
      </c>
      <c r="E2092" s="218" t="str">
        <f>VLOOKUP(D2092,Z$4:AB2092,2,FALSE)</f>
        <v>کامیون کمپرسی</v>
      </c>
      <c r="F2092" s="218" t="str">
        <f>VLOOKUP(D2092,Z$4:AB2092,3,FALSE)</f>
        <v>صداقت</v>
      </c>
      <c r="G2092" s="274">
        <v>104</v>
      </c>
      <c r="I2092" s="245"/>
      <c r="J2092" s="245"/>
      <c r="K2092" s="275"/>
    </row>
    <row r="2093" spans="2:11" s="274" customFormat="1" x14ac:dyDescent="0.25">
      <c r="B2093" s="131">
        <f t="shared" si="34"/>
        <v>2091</v>
      </c>
      <c r="C2093" s="133">
        <v>45480</v>
      </c>
      <c r="D2093" s="224" t="s">
        <v>159</v>
      </c>
      <c r="E2093" s="218" t="str">
        <f>VLOOKUP(D2093,Z$4:AB2093,2,FALSE)</f>
        <v>کامیون کمپرسی</v>
      </c>
      <c r="F2093" s="218" t="str">
        <f>VLOOKUP(D2093,Z$4:AB2093,3,FALSE)</f>
        <v>صداقت</v>
      </c>
      <c r="G2093" s="274">
        <v>151</v>
      </c>
      <c r="I2093" s="245"/>
      <c r="J2093" s="245"/>
      <c r="K2093" s="275"/>
    </row>
    <row r="2094" spans="2:11" s="274" customFormat="1" x14ac:dyDescent="0.25">
      <c r="B2094" s="131">
        <f t="shared" si="34"/>
        <v>2092</v>
      </c>
      <c r="C2094" s="133">
        <v>45480</v>
      </c>
      <c r="D2094" s="224" t="s">
        <v>283</v>
      </c>
      <c r="E2094" s="218" t="str">
        <f>VLOOKUP(D2094,Z$4:AB2094,2,FALSE)</f>
        <v>کامیون کمپرسی</v>
      </c>
      <c r="F2094" s="218" t="str">
        <f>VLOOKUP(D2094,Z$4:AB2094,3,FALSE)</f>
        <v>صداقت</v>
      </c>
      <c r="G2094" s="274">
        <v>120</v>
      </c>
      <c r="I2094" s="245"/>
      <c r="J2094" s="245"/>
      <c r="K2094" s="275"/>
    </row>
    <row r="2095" spans="2:11" s="274" customFormat="1" x14ac:dyDescent="0.25">
      <c r="B2095" s="131">
        <f t="shared" si="34"/>
        <v>2093</v>
      </c>
      <c r="C2095" s="133">
        <v>45480</v>
      </c>
      <c r="D2095" s="226" t="s">
        <v>181</v>
      </c>
      <c r="E2095" s="218" t="str">
        <f>VLOOKUP(D2095,Z$4:AB2095,2,FALSE)</f>
        <v>تانکر آب</v>
      </c>
      <c r="F2095" s="218" t="str">
        <f>VLOOKUP(D2095,Z$4:AB2095,3,FALSE)</f>
        <v>گلپایگانی</v>
      </c>
      <c r="G2095" s="274">
        <v>104</v>
      </c>
      <c r="I2095" s="245"/>
      <c r="J2095" s="245"/>
      <c r="K2095" s="275"/>
    </row>
    <row r="2096" spans="2:11" s="274" customFormat="1" x14ac:dyDescent="0.25">
      <c r="B2096" s="131">
        <f t="shared" si="34"/>
        <v>2094</v>
      </c>
      <c r="C2096" s="133">
        <v>45480</v>
      </c>
      <c r="D2096" s="225" t="s">
        <v>242</v>
      </c>
      <c r="E2096" s="218" t="str">
        <f>VLOOKUP(D2096,Z$4:AB2096,2,FALSE)</f>
        <v>کامیون کمپرسی</v>
      </c>
      <c r="F2096" s="218" t="str">
        <f>VLOOKUP(D2096,Z$4:AB2096,3,FALSE)</f>
        <v>انصاری</v>
      </c>
      <c r="G2096" s="274">
        <v>0</v>
      </c>
      <c r="I2096" s="245"/>
      <c r="J2096" s="245"/>
      <c r="K2096" s="275"/>
    </row>
    <row r="2097" spans="2:11" s="274" customFormat="1" x14ac:dyDescent="0.25">
      <c r="B2097" s="131">
        <f t="shared" si="34"/>
        <v>2095</v>
      </c>
      <c r="C2097" s="133">
        <v>45480</v>
      </c>
      <c r="D2097" s="225" t="s">
        <v>251</v>
      </c>
      <c r="E2097" s="218" t="str">
        <f>VLOOKUP(D2097,Z$4:AB2097,2,FALSE)</f>
        <v>کامیون کمپرسی</v>
      </c>
      <c r="F2097" s="218" t="str">
        <f>VLOOKUP(D2097,Z$4:AB2097,3,FALSE)</f>
        <v>انصاری</v>
      </c>
      <c r="G2097" s="274">
        <v>0</v>
      </c>
      <c r="I2097" s="245"/>
      <c r="J2097" s="245"/>
      <c r="K2097" s="275"/>
    </row>
    <row r="2098" spans="2:11" s="274" customFormat="1" x14ac:dyDescent="0.25">
      <c r="B2098" s="131">
        <f t="shared" si="34"/>
        <v>2096</v>
      </c>
      <c r="C2098" s="133">
        <v>45480</v>
      </c>
      <c r="D2098" s="225" t="s">
        <v>252</v>
      </c>
      <c r="E2098" s="218" t="str">
        <f>VLOOKUP(D2098,Z$4:AB2098,2,FALSE)</f>
        <v>کامیون کمپرسی</v>
      </c>
      <c r="F2098" s="218" t="str">
        <f>VLOOKUP(D2098,Z$4:AB2098,3,FALSE)</f>
        <v>انصاری</v>
      </c>
      <c r="G2098" s="274">
        <v>0</v>
      </c>
      <c r="I2098" s="245"/>
      <c r="J2098" s="245"/>
      <c r="K2098" s="275"/>
    </row>
    <row r="2099" spans="2:11" s="274" customFormat="1" x14ac:dyDescent="0.25">
      <c r="B2099" s="131">
        <f t="shared" si="34"/>
        <v>2097</v>
      </c>
      <c r="C2099" s="133">
        <v>45480</v>
      </c>
      <c r="D2099" s="226" t="s">
        <v>166</v>
      </c>
      <c r="E2099" s="218" t="str">
        <f>VLOOKUP(D2099,Z$4:AB2099,2,FALSE)</f>
        <v>گریدر 14G</v>
      </c>
      <c r="F2099" s="218" t="str">
        <f>VLOOKUP(D2099,Z$4:AB2099,3,FALSE)</f>
        <v>محمد پور</v>
      </c>
      <c r="G2099" s="274">
        <v>171</v>
      </c>
      <c r="I2099" s="245"/>
      <c r="J2099" s="245"/>
      <c r="K2099" s="275"/>
    </row>
    <row r="2100" spans="2:11" s="274" customFormat="1" x14ac:dyDescent="0.25">
      <c r="B2100" s="131">
        <f t="shared" si="34"/>
        <v>2098</v>
      </c>
      <c r="C2100" s="133">
        <v>45480</v>
      </c>
      <c r="D2100" s="226" t="s">
        <v>170</v>
      </c>
      <c r="E2100" s="218" t="str">
        <f>VLOOKUP(D2100,Z$4:AB2100,2,FALSE)</f>
        <v>غلطک کششی</v>
      </c>
      <c r="F2100" s="218" t="str">
        <f>VLOOKUP(D2100,Z$4:AB2100,3,FALSE)</f>
        <v>محمد پور</v>
      </c>
      <c r="G2100" s="274">
        <v>97</v>
      </c>
      <c r="I2100" s="245"/>
      <c r="J2100" s="245"/>
      <c r="K2100" s="275"/>
    </row>
    <row r="2101" spans="2:11" s="274" customFormat="1" x14ac:dyDescent="0.25">
      <c r="B2101" s="131">
        <f t="shared" si="34"/>
        <v>2099</v>
      </c>
      <c r="C2101" s="133">
        <v>45480</v>
      </c>
      <c r="D2101" s="226" t="s">
        <v>173</v>
      </c>
      <c r="E2101" s="218" t="str">
        <f>VLOOKUP(D2101,Z$4:AB2101,2,FALSE)</f>
        <v>غلطک کششی</v>
      </c>
      <c r="F2101" s="218" t="str">
        <f>VLOOKUP(D2101,Z$4:AB2101,3,FALSE)</f>
        <v>محمد پور</v>
      </c>
      <c r="G2101" s="274">
        <v>55</v>
      </c>
      <c r="I2101" s="245"/>
      <c r="J2101" s="245"/>
      <c r="K2101" s="275"/>
    </row>
    <row r="2102" spans="2:11" s="274" customFormat="1" x14ac:dyDescent="0.25">
      <c r="B2102" s="131">
        <f t="shared" si="34"/>
        <v>2100</v>
      </c>
      <c r="C2102" s="133">
        <v>45480</v>
      </c>
      <c r="D2102" s="226" t="s">
        <v>174</v>
      </c>
      <c r="E2102" s="218" t="str">
        <f>VLOOKUP(D2102,Z$4:AB2102,2,FALSE)</f>
        <v>لودر</v>
      </c>
      <c r="F2102" s="218" t="str">
        <f>VLOOKUP(D2102,Z$4:AB2102,3,FALSE)</f>
        <v>محمد پور</v>
      </c>
      <c r="G2102" s="274">
        <v>170</v>
      </c>
      <c r="I2102" s="245"/>
      <c r="J2102" s="245"/>
      <c r="K2102" s="275"/>
    </row>
    <row r="2103" spans="2:11" s="274" customFormat="1" x14ac:dyDescent="0.25">
      <c r="B2103" s="131">
        <f t="shared" si="34"/>
        <v>2101</v>
      </c>
      <c r="C2103" s="133">
        <v>45480</v>
      </c>
      <c r="D2103" s="226" t="s">
        <v>175</v>
      </c>
      <c r="E2103" s="218" t="str">
        <f>VLOOKUP(D2103,Z$4:AB2103,2,FALSE)</f>
        <v>تانکر آب</v>
      </c>
      <c r="F2103" s="218" t="str">
        <f>VLOOKUP(D2103,Z$4:AB2103,3,FALSE)</f>
        <v>محمد پور</v>
      </c>
      <c r="G2103" s="274">
        <v>0</v>
      </c>
      <c r="I2103" s="245"/>
      <c r="J2103" s="245"/>
      <c r="K2103" s="275"/>
    </row>
    <row r="2104" spans="2:11" s="274" customFormat="1" x14ac:dyDescent="0.25">
      <c r="B2104" s="131">
        <f t="shared" si="34"/>
        <v>2102</v>
      </c>
      <c r="C2104" s="133">
        <v>45480</v>
      </c>
      <c r="D2104" s="226" t="s">
        <v>176</v>
      </c>
      <c r="E2104" s="218" t="str">
        <f>VLOOKUP(D2104,Z$4:AB2104,2,FALSE)</f>
        <v>غلطک پاچه بزی</v>
      </c>
      <c r="F2104" s="218" t="str">
        <f>VLOOKUP(D2104,Z$4:AB2104,3,FALSE)</f>
        <v>محمد پور</v>
      </c>
      <c r="G2104" s="274">
        <v>16</v>
      </c>
      <c r="I2104" s="245"/>
      <c r="J2104" s="245"/>
      <c r="K2104" s="275"/>
    </row>
    <row r="2105" spans="2:11" s="274" customFormat="1" x14ac:dyDescent="0.25">
      <c r="B2105" s="131">
        <f t="shared" si="34"/>
        <v>2103</v>
      </c>
      <c r="C2105" s="133">
        <v>45480</v>
      </c>
      <c r="D2105" s="226" t="s">
        <v>178</v>
      </c>
      <c r="E2105" s="218" t="str">
        <f>VLOOKUP(D2105,Z$4:AB2105,2,FALSE)</f>
        <v>بلدوزر</v>
      </c>
      <c r="F2105" s="218" t="str">
        <f>VLOOKUP(D2105,Z$4:AB2105,3,FALSE)</f>
        <v>محمد پور</v>
      </c>
      <c r="G2105" s="274">
        <v>0</v>
      </c>
      <c r="I2105" s="245"/>
      <c r="J2105" s="245"/>
      <c r="K2105" s="275"/>
    </row>
    <row r="2106" spans="2:11" s="274" customFormat="1" x14ac:dyDescent="0.25">
      <c r="B2106" s="131">
        <f t="shared" si="34"/>
        <v>2104</v>
      </c>
      <c r="C2106" s="133">
        <v>45480</v>
      </c>
      <c r="D2106" s="226" t="s">
        <v>179</v>
      </c>
      <c r="E2106" s="218" t="str">
        <f>VLOOKUP(D2106,Z$4:AB2106,2,FALSE)</f>
        <v>کمپرسی جفت</v>
      </c>
      <c r="F2106" s="218" t="str">
        <f>VLOOKUP(D2106,Z$4:AB2106,3,FALSE)</f>
        <v>محمد پور</v>
      </c>
      <c r="G2106" s="274">
        <v>0</v>
      </c>
      <c r="I2106" s="245"/>
      <c r="J2106" s="245"/>
      <c r="K2106" s="275"/>
    </row>
    <row r="2107" spans="2:11" s="274" customFormat="1" x14ac:dyDescent="0.25">
      <c r="B2107" s="131">
        <f t="shared" si="34"/>
        <v>2105</v>
      </c>
      <c r="C2107" s="133">
        <v>45480</v>
      </c>
      <c r="D2107" s="226" t="s">
        <v>255</v>
      </c>
      <c r="E2107" s="218" t="str">
        <f>VLOOKUP(D2107,Z$4:AB2107,2,FALSE)</f>
        <v>کمپرسی جفت</v>
      </c>
      <c r="F2107" s="218" t="str">
        <f>VLOOKUP(D2107,Z$4:AB2107,3,FALSE)</f>
        <v>محمد پور</v>
      </c>
      <c r="G2107" s="274">
        <v>0</v>
      </c>
      <c r="I2107" s="245"/>
      <c r="J2107" s="245"/>
      <c r="K2107" s="275"/>
    </row>
    <row r="2108" spans="2:11" s="274" customFormat="1" x14ac:dyDescent="0.25">
      <c r="B2108" s="131">
        <f t="shared" si="34"/>
        <v>2106</v>
      </c>
      <c r="C2108" s="133">
        <v>45480</v>
      </c>
      <c r="D2108" s="226" t="s">
        <v>253</v>
      </c>
      <c r="E2108" s="218" t="str">
        <f>VLOOKUP(D2108,Z$4:AB2108,2,FALSE)</f>
        <v>کمپرسی تک</v>
      </c>
      <c r="F2108" s="218" t="str">
        <f>VLOOKUP(D2108,Z$4:AB2108,3,FALSE)</f>
        <v>محمد پور</v>
      </c>
      <c r="G2108" s="274">
        <v>0</v>
      </c>
      <c r="I2108" s="245"/>
      <c r="J2108" s="245"/>
      <c r="K2108" s="275"/>
    </row>
    <row r="2109" spans="2:11" s="274" customFormat="1" x14ac:dyDescent="0.25">
      <c r="B2109" s="131">
        <f t="shared" si="34"/>
        <v>2107</v>
      </c>
      <c r="C2109" s="133">
        <v>45480</v>
      </c>
      <c r="D2109" s="226" t="s">
        <v>244</v>
      </c>
      <c r="E2109" s="218" t="str">
        <f>VLOOKUP(D2109,Z$4:AB2109,2,FALSE)</f>
        <v>تانکر آب</v>
      </c>
      <c r="F2109" s="218" t="str">
        <f>VLOOKUP(D2109,Z$4:AB2109,3,FALSE)</f>
        <v>محمد پور</v>
      </c>
      <c r="G2109" s="274">
        <v>57</v>
      </c>
      <c r="I2109" s="245"/>
      <c r="J2109" s="245"/>
      <c r="K2109" s="275"/>
    </row>
    <row r="2110" spans="2:11" s="274" customFormat="1" x14ac:dyDescent="0.25">
      <c r="B2110" s="131">
        <f t="shared" si="34"/>
        <v>2108</v>
      </c>
      <c r="C2110" s="133">
        <v>45480</v>
      </c>
      <c r="D2110" s="226" t="s">
        <v>269</v>
      </c>
      <c r="E2110" s="218" t="str">
        <f>VLOOKUP(D2110,Z$4:AB2110,2,FALSE)</f>
        <v>کمپرسی جفت</v>
      </c>
      <c r="F2110" s="218" t="str">
        <f>VLOOKUP(D2110,Z$4:AB2110,3,FALSE)</f>
        <v>محمد پور</v>
      </c>
      <c r="G2110" s="274">
        <v>0</v>
      </c>
      <c r="I2110" s="245"/>
      <c r="J2110" s="245"/>
      <c r="K2110" s="275"/>
    </row>
    <row r="2111" spans="2:11" s="274" customFormat="1" x14ac:dyDescent="0.25">
      <c r="B2111" s="131">
        <f t="shared" si="34"/>
        <v>2109</v>
      </c>
      <c r="C2111" s="133">
        <v>45481</v>
      </c>
      <c r="D2111" s="224" t="s">
        <v>129</v>
      </c>
      <c r="E2111" s="218" t="str">
        <f>VLOOKUP(D2111,Z$4:AB2111,2,FALSE)</f>
        <v>بلدوزر</v>
      </c>
      <c r="F2111" s="218" t="str">
        <f>VLOOKUP(D2111,Z$4:AB2111,3,FALSE)</f>
        <v>شرکتی-رجب زاده</v>
      </c>
      <c r="G2111" s="274">
        <v>430</v>
      </c>
      <c r="I2111" s="245"/>
      <c r="J2111" s="245"/>
      <c r="K2111" s="275"/>
    </row>
    <row r="2112" spans="2:11" s="274" customFormat="1" x14ac:dyDescent="0.25">
      <c r="B2112" s="131">
        <f t="shared" si="34"/>
        <v>2110</v>
      </c>
      <c r="C2112" s="133">
        <v>45481</v>
      </c>
      <c r="D2112" s="224" t="s">
        <v>279</v>
      </c>
      <c r="E2112" s="218" t="str">
        <f>VLOOKUP(D2112,Z$4:AB2112,2,FALSE)</f>
        <v>بلدوزر</v>
      </c>
      <c r="F2112" s="218" t="str">
        <f>VLOOKUP(D2112,Z$4:AB2112,3,FALSE)</f>
        <v>شرکتی-نخعی</v>
      </c>
      <c r="G2112" s="274">
        <v>0</v>
      </c>
      <c r="I2112" s="245"/>
      <c r="J2112" s="245"/>
      <c r="K2112" s="275"/>
    </row>
    <row r="2113" spans="2:11" s="274" customFormat="1" x14ac:dyDescent="0.25">
      <c r="B2113" s="131">
        <f t="shared" si="34"/>
        <v>2111</v>
      </c>
      <c r="C2113" s="133">
        <v>45481</v>
      </c>
      <c r="D2113" s="224" t="s">
        <v>90</v>
      </c>
      <c r="E2113" s="218" t="str">
        <f>VLOOKUP(D2113,Z$4:AB2113,2,FALSE)</f>
        <v>گریدر  ۱۶g</v>
      </c>
      <c r="F2113" s="218" t="str">
        <f>VLOOKUP(D2113,Z$4:AB2113,3,FALSE)</f>
        <v>شرکتی-یگانه</v>
      </c>
      <c r="G2113" s="274">
        <v>0</v>
      </c>
      <c r="I2113" s="245"/>
      <c r="J2113" s="245"/>
      <c r="K2113" s="275"/>
    </row>
    <row r="2114" spans="2:11" s="274" customFormat="1" x14ac:dyDescent="0.25">
      <c r="B2114" s="131">
        <f t="shared" si="34"/>
        <v>2112</v>
      </c>
      <c r="C2114" s="133">
        <v>45481</v>
      </c>
      <c r="D2114" s="224" t="s">
        <v>282</v>
      </c>
      <c r="E2114" s="218" t="str">
        <f>VLOOKUP(D2114,Z$4:AB2114,2,FALSE)</f>
        <v>گریدر  ۱۶g</v>
      </c>
      <c r="F2114" s="218" t="str">
        <f>VLOOKUP(D2114,Z$4:AB2114,3,FALSE)</f>
        <v>شرکتی-حسن پور</v>
      </c>
      <c r="G2114" s="274">
        <v>0</v>
      </c>
      <c r="I2114" s="245"/>
      <c r="J2114" s="245"/>
      <c r="K2114" s="275"/>
    </row>
    <row r="2115" spans="2:11" s="274" customFormat="1" x14ac:dyDescent="0.25">
      <c r="B2115" s="131">
        <f t="shared" si="34"/>
        <v>2113</v>
      </c>
      <c r="C2115" s="133">
        <v>45481</v>
      </c>
      <c r="D2115" s="224" t="s">
        <v>122</v>
      </c>
      <c r="E2115" s="218" t="str">
        <f>VLOOKUP(D2115,Z$4:AB2115,2,FALSE)</f>
        <v>میکسراتکو</v>
      </c>
      <c r="F2115" s="218" t="str">
        <f>VLOOKUP(D2115,Z$4:AB2115,3,FALSE)</f>
        <v>شرکتی-شاکری</v>
      </c>
      <c r="G2115" s="274">
        <v>0</v>
      </c>
      <c r="I2115" s="245"/>
      <c r="J2115" s="245"/>
      <c r="K2115" s="275"/>
    </row>
    <row r="2116" spans="2:11" s="274" customFormat="1" x14ac:dyDescent="0.25">
      <c r="B2116" s="131">
        <f t="shared" si="34"/>
        <v>2114</v>
      </c>
      <c r="C2116" s="133">
        <v>45481</v>
      </c>
      <c r="D2116" s="224" t="s">
        <v>124</v>
      </c>
      <c r="E2116" s="218" t="str">
        <f>VLOOKUP(D2116,Z$4:AB2116,2,FALSE)</f>
        <v>میکسر امیکو</v>
      </c>
      <c r="F2116" s="218" t="str">
        <f>VLOOKUP(D2116,Z$4:AB2116,3,FALSE)</f>
        <v>شرکتی-زراعتی</v>
      </c>
      <c r="G2116" s="274">
        <v>0</v>
      </c>
      <c r="I2116" s="245"/>
      <c r="J2116" s="245"/>
      <c r="K2116" s="275"/>
    </row>
    <row r="2117" spans="2:11" s="274" customFormat="1" x14ac:dyDescent="0.25">
      <c r="B2117" s="131">
        <f t="shared" si="34"/>
        <v>2115</v>
      </c>
      <c r="C2117" s="133">
        <v>45481</v>
      </c>
      <c r="D2117" s="224" t="s">
        <v>121</v>
      </c>
      <c r="E2117" s="218" t="str">
        <f>VLOOKUP(D2117,Z$4:AB2117,2,FALSE)</f>
        <v>غلطک</v>
      </c>
      <c r="F2117" s="218" t="str">
        <f>VLOOKUP(D2117,Z$4:AB2117,3,FALSE)</f>
        <v>شرکتی-جمالی</v>
      </c>
      <c r="G2117" s="274">
        <v>62</v>
      </c>
      <c r="I2117" s="245"/>
      <c r="J2117" s="245"/>
      <c r="K2117" s="275"/>
    </row>
    <row r="2118" spans="2:11" s="274" customFormat="1" x14ac:dyDescent="0.25">
      <c r="B2118" s="131">
        <f t="shared" si="34"/>
        <v>2116</v>
      </c>
      <c r="C2118" s="133">
        <v>45481</v>
      </c>
      <c r="D2118" s="224" t="s">
        <v>112</v>
      </c>
      <c r="E2118" s="218" t="str">
        <f>VLOOKUP(D2118,Z$4:AB2118,2,FALSE)</f>
        <v>غلطک</v>
      </c>
      <c r="F2118" s="218" t="str">
        <f>VLOOKUP(D2118,Z$4:AB2118,3,FALSE)</f>
        <v>شرکتی-شیری</v>
      </c>
      <c r="G2118" s="274">
        <v>0</v>
      </c>
      <c r="I2118" s="245"/>
      <c r="J2118" s="245"/>
      <c r="K2118" s="275"/>
    </row>
    <row r="2119" spans="2:11" s="274" customFormat="1" x14ac:dyDescent="0.25">
      <c r="B2119" s="131">
        <f t="shared" si="34"/>
        <v>2117</v>
      </c>
      <c r="C2119" s="133">
        <v>45481</v>
      </c>
      <c r="D2119" s="224" t="s">
        <v>109</v>
      </c>
      <c r="E2119" s="218" t="str">
        <f>VLOOKUP(D2119,Z$4:AB2119,2,FALSE)</f>
        <v>غلطک</v>
      </c>
      <c r="F2119" s="218" t="str">
        <f>VLOOKUP(D2119,Z$4:AB2119,3,FALSE)</f>
        <v>شرکتی-دیانتی</v>
      </c>
      <c r="G2119" s="274">
        <v>0</v>
      </c>
      <c r="I2119" s="245"/>
      <c r="J2119" s="245"/>
      <c r="K2119" s="275"/>
    </row>
    <row r="2120" spans="2:11" s="274" customFormat="1" x14ac:dyDescent="0.25">
      <c r="B2120" s="131">
        <f t="shared" si="34"/>
        <v>2118</v>
      </c>
      <c r="C2120" s="133">
        <v>45481</v>
      </c>
      <c r="D2120" s="224" t="s">
        <v>270</v>
      </c>
      <c r="E2120" s="218" t="str">
        <f>VLOOKUP(D2120,Z$4:AB2120,2,FALSE)</f>
        <v>غلطک</v>
      </c>
      <c r="F2120" s="218" t="str">
        <f>VLOOKUP(D2120,Z$4:AB2120,3,FALSE)</f>
        <v>شرکتی-شیری</v>
      </c>
      <c r="G2120" s="274">
        <v>0</v>
      </c>
      <c r="I2120" s="245"/>
      <c r="J2120" s="245"/>
      <c r="K2120" s="275"/>
    </row>
    <row r="2121" spans="2:11" s="274" customFormat="1" x14ac:dyDescent="0.25">
      <c r="B2121" s="131">
        <f t="shared" si="34"/>
        <v>2119</v>
      </c>
      <c r="C2121" s="133">
        <v>45481</v>
      </c>
      <c r="D2121" s="224" t="s">
        <v>93</v>
      </c>
      <c r="E2121" s="218" t="str">
        <f>VLOOKUP(D2121,Z$4:AB2121,2,FALSE)</f>
        <v>کامیون کمپرسی</v>
      </c>
      <c r="F2121" s="218" t="str">
        <f>VLOOKUP(D2121,Z$4:AB2121,3,FALSE)</f>
        <v>شرکتی-یحیی زاده</v>
      </c>
      <c r="G2121" s="274">
        <v>0</v>
      </c>
      <c r="I2121" s="245"/>
      <c r="J2121" s="245"/>
      <c r="K2121" s="275"/>
    </row>
    <row r="2122" spans="2:11" s="274" customFormat="1" x14ac:dyDescent="0.25">
      <c r="B2122" s="131">
        <f t="shared" si="34"/>
        <v>2120</v>
      </c>
      <c r="C2122" s="133">
        <v>45481</v>
      </c>
      <c r="D2122" s="224" t="s">
        <v>96</v>
      </c>
      <c r="E2122" s="218" t="str">
        <f>VLOOKUP(D2122,Z$4:AB2122,2,FALSE)</f>
        <v>کامیون کمپرسی</v>
      </c>
      <c r="F2122" s="218" t="str">
        <f>VLOOKUP(D2122,Z$4:AB2122,3,FALSE)</f>
        <v>شرکتی-نوروز غلامی</v>
      </c>
      <c r="G2122" s="274">
        <v>0</v>
      </c>
      <c r="I2122" s="245"/>
      <c r="J2122" s="245"/>
      <c r="K2122" s="275"/>
    </row>
    <row r="2123" spans="2:11" s="274" customFormat="1" x14ac:dyDescent="0.25">
      <c r="B2123" s="131">
        <f t="shared" si="34"/>
        <v>2121</v>
      </c>
      <c r="C2123" s="133">
        <v>45481</v>
      </c>
      <c r="D2123" s="224" t="s">
        <v>119</v>
      </c>
      <c r="E2123" s="218" t="str">
        <f>VLOOKUP(D2123,Z$4:AB2123,2,FALSE)</f>
        <v>کامیون کمپرسی</v>
      </c>
      <c r="F2123" s="218" t="str">
        <f>VLOOKUP(D2123,Z$4:AB2123,3,FALSE)</f>
        <v>شرکتی-علیرضا اقلیمی</v>
      </c>
      <c r="G2123" s="274">
        <v>0</v>
      </c>
      <c r="I2123" s="245"/>
      <c r="J2123" s="245"/>
      <c r="K2123" s="275"/>
    </row>
    <row r="2124" spans="2:11" s="274" customFormat="1" x14ac:dyDescent="0.25">
      <c r="B2124" s="131">
        <f t="shared" si="34"/>
        <v>2122</v>
      </c>
      <c r="C2124" s="133">
        <v>45481</v>
      </c>
      <c r="D2124" s="224" t="s">
        <v>132</v>
      </c>
      <c r="E2124" s="218" t="str">
        <f>VLOOKUP(D2124,Z$4:AB2124,2,FALSE)</f>
        <v>تانکر ابپاش بنز</v>
      </c>
      <c r="F2124" s="218" t="str">
        <f>VLOOKUP(D2124,Z$4:AB2124,3,FALSE)</f>
        <v>شرکتی-بارانی</v>
      </c>
      <c r="G2124" s="274">
        <v>0</v>
      </c>
      <c r="I2124" s="245"/>
      <c r="J2124" s="245"/>
      <c r="K2124" s="275"/>
    </row>
    <row r="2125" spans="2:11" s="274" customFormat="1" x14ac:dyDescent="0.25">
      <c r="B2125" s="131">
        <f t="shared" si="34"/>
        <v>2123</v>
      </c>
      <c r="C2125" s="133">
        <v>45481</v>
      </c>
      <c r="D2125" s="224" t="s">
        <v>98</v>
      </c>
      <c r="E2125" s="218" t="str">
        <f>VLOOKUP(D2125,Z$4:AB2125,2,FALSE)</f>
        <v>تانکر ابپاش بنز</v>
      </c>
      <c r="F2125" s="218" t="str">
        <f>VLOOKUP(D2125,Z$4:AB2125,3,FALSE)</f>
        <v>شرکتی-میامی</v>
      </c>
      <c r="G2125" s="274">
        <v>107</v>
      </c>
      <c r="I2125" s="245"/>
      <c r="J2125" s="245"/>
      <c r="K2125" s="275"/>
    </row>
    <row r="2126" spans="2:11" s="274" customFormat="1" x14ac:dyDescent="0.25">
      <c r="B2126" s="131">
        <f t="shared" si="34"/>
        <v>2124</v>
      </c>
      <c r="C2126" s="133">
        <v>45481</v>
      </c>
      <c r="D2126" s="224" t="s">
        <v>116</v>
      </c>
      <c r="E2126" s="218" t="str">
        <f>VLOOKUP(D2126,Z$4:AB2126,2,FALSE)</f>
        <v>تانکر سوخت بنز</v>
      </c>
      <c r="F2126" s="218" t="str">
        <f>VLOOKUP(D2126,Z$4:AB2126,3,FALSE)</f>
        <v>شرکتی-برات زاده- از تاریخ 1 تیرماه</v>
      </c>
      <c r="G2126" s="274">
        <v>0</v>
      </c>
      <c r="I2126" s="245"/>
      <c r="J2126" s="245"/>
      <c r="K2126" s="275"/>
    </row>
    <row r="2127" spans="2:11" s="274" customFormat="1" x14ac:dyDescent="0.25">
      <c r="B2127" s="131">
        <f t="shared" si="34"/>
        <v>2125</v>
      </c>
      <c r="C2127" s="133">
        <v>45481</v>
      </c>
      <c r="D2127" s="224" t="s">
        <v>160</v>
      </c>
      <c r="E2127" s="218" t="str">
        <f>VLOOKUP(D2127,Z$4:AB2127,2,FALSE)</f>
        <v>بیل مکانیکی</v>
      </c>
      <c r="F2127" s="218" t="str">
        <f>VLOOKUP(D2127,Z$4:AB2127,3,FALSE)</f>
        <v>تکبری</v>
      </c>
      <c r="G2127" s="274">
        <v>148</v>
      </c>
      <c r="I2127" s="245"/>
      <c r="J2127" s="245"/>
      <c r="K2127" s="275"/>
    </row>
    <row r="2128" spans="2:11" s="274" customFormat="1" x14ac:dyDescent="0.25">
      <c r="B2128" s="131">
        <f t="shared" si="34"/>
        <v>2126</v>
      </c>
      <c r="C2128" s="133">
        <v>45481</v>
      </c>
      <c r="D2128" s="225" t="s">
        <v>146</v>
      </c>
      <c r="E2128" s="218" t="str">
        <f>VLOOKUP(D2128,Z$4:AB2128,2,FALSE)</f>
        <v>بلدوزر D85</v>
      </c>
      <c r="F2128" s="218" t="str">
        <f>VLOOKUP(D2128,Z$4:AB2128,3,FALSE)</f>
        <v>اکبری</v>
      </c>
      <c r="G2128" s="274">
        <v>0</v>
      </c>
      <c r="I2128" s="245"/>
      <c r="J2128" s="245"/>
      <c r="K2128" s="275"/>
    </row>
    <row r="2129" spans="2:11" s="274" customFormat="1" x14ac:dyDescent="0.25">
      <c r="B2129" s="131">
        <f t="shared" si="34"/>
        <v>2127</v>
      </c>
      <c r="C2129" s="133">
        <v>45481</v>
      </c>
      <c r="D2129" s="225" t="s">
        <v>148</v>
      </c>
      <c r="E2129" s="218" t="str">
        <f>VLOOKUP(D2129,Z$4:AB2129,2,FALSE)</f>
        <v>بلدوزر D85</v>
      </c>
      <c r="F2129" s="218" t="str">
        <f>VLOOKUP(D2129,Z$4:AB2129,3,FALSE)</f>
        <v>اکبری</v>
      </c>
      <c r="G2129" s="274">
        <v>0</v>
      </c>
      <c r="I2129" s="245"/>
      <c r="J2129" s="245"/>
      <c r="K2129" s="275"/>
    </row>
    <row r="2130" spans="2:11" s="274" customFormat="1" x14ac:dyDescent="0.25">
      <c r="B2130" s="131">
        <f t="shared" si="34"/>
        <v>2128</v>
      </c>
      <c r="C2130" s="133">
        <v>45481</v>
      </c>
      <c r="D2130" s="226" t="s">
        <v>149</v>
      </c>
      <c r="E2130" s="218" t="str">
        <f>VLOOKUP(D2130,Z$4:AB2130,2,FALSE)</f>
        <v>بلدوزر کاترپیلار D8</v>
      </c>
      <c r="F2130" s="218" t="str">
        <f>VLOOKUP(D2130,Z$4:AB2130,3,FALSE)</f>
        <v>حسن پور</v>
      </c>
      <c r="G2130" s="274">
        <v>0</v>
      </c>
      <c r="I2130" s="245"/>
      <c r="J2130" s="245"/>
      <c r="K2130" s="275"/>
    </row>
    <row r="2131" spans="2:11" s="274" customFormat="1" x14ac:dyDescent="0.25">
      <c r="B2131" s="131">
        <f t="shared" si="34"/>
        <v>2129</v>
      </c>
      <c r="C2131" s="133">
        <v>45481</v>
      </c>
      <c r="D2131" s="224" t="s">
        <v>164</v>
      </c>
      <c r="E2131" s="218" t="str">
        <f>VLOOKUP(D2131,Z$4:AB2131,2,FALSE)</f>
        <v>بیل مکانیکی</v>
      </c>
      <c r="F2131" s="218" t="str">
        <f>VLOOKUP(D2131,Z$4:AB2131,3,FALSE)</f>
        <v>رضاپور</v>
      </c>
      <c r="G2131" s="274">
        <v>0</v>
      </c>
      <c r="I2131" s="245"/>
      <c r="J2131" s="245"/>
      <c r="K2131" s="275"/>
    </row>
    <row r="2132" spans="2:11" s="274" customFormat="1" x14ac:dyDescent="0.25">
      <c r="B2132" s="131">
        <f t="shared" si="34"/>
        <v>2130</v>
      </c>
      <c r="C2132" s="133">
        <v>45481</v>
      </c>
      <c r="D2132" s="224" t="s">
        <v>162</v>
      </c>
      <c r="E2132" s="218" t="str">
        <f>VLOOKUP(D2132,Z$4:AB2132,2,FALSE)</f>
        <v>تانکر آب</v>
      </c>
      <c r="F2132" s="218" t="str">
        <f>VLOOKUP(D2132,Z$4:AB2132,3,FALSE)</f>
        <v>رضاپور</v>
      </c>
      <c r="G2132" s="4">
        <v>0</v>
      </c>
      <c r="H2132" s="4"/>
      <c r="I2132" s="137"/>
      <c r="J2132" s="137"/>
      <c r="K2132" s="299"/>
    </row>
    <row r="2133" spans="2:11" s="274" customFormat="1" x14ac:dyDescent="0.25">
      <c r="B2133" s="131">
        <f t="shared" si="34"/>
        <v>2131</v>
      </c>
      <c r="C2133" s="133">
        <v>45481</v>
      </c>
      <c r="D2133" s="224" t="s">
        <v>151</v>
      </c>
      <c r="E2133" s="218" t="str">
        <f>VLOOKUP(D2133,Z$4:AB2133,2,FALSE)</f>
        <v>لودر ZL50</v>
      </c>
      <c r="F2133" s="218" t="str">
        <f>VLOOKUP(D2133,Z$4:AB2133,3,FALSE)</f>
        <v>میرزایی</v>
      </c>
      <c r="G2133" s="274">
        <v>143</v>
      </c>
      <c r="I2133" s="245"/>
      <c r="J2133" s="245"/>
      <c r="K2133" s="275"/>
    </row>
    <row r="2134" spans="2:11" s="274" customFormat="1" x14ac:dyDescent="0.25">
      <c r="B2134" s="131">
        <f t="shared" si="34"/>
        <v>2132</v>
      </c>
      <c r="C2134" s="133">
        <v>45481</v>
      </c>
      <c r="D2134" s="225" t="s">
        <v>152</v>
      </c>
      <c r="E2134" s="218" t="str">
        <f>VLOOKUP(D2134,Z$4:AB2134,2,FALSE)</f>
        <v>کامیون کمپرسی</v>
      </c>
      <c r="F2134" s="218" t="str">
        <f>VLOOKUP(D2134,Z$4:AB2134,3,FALSE)</f>
        <v>میرزایی</v>
      </c>
      <c r="G2134" s="274">
        <v>0</v>
      </c>
      <c r="I2134" s="245"/>
      <c r="J2134" s="245"/>
      <c r="K2134" s="275"/>
    </row>
    <row r="2135" spans="2:11" s="274" customFormat="1" x14ac:dyDescent="0.25">
      <c r="B2135" s="131">
        <f t="shared" si="34"/>
        <v>2133</v>
      </c>
      <c r="C2135" s="133">
        <v>45481</v>
      </c>
      <c r="D2135" s="225" t="s">
        <v>154</v>
      </c>
      <c r="E2135" s="218" t="str">
        <f>VLOOKUP(D2135,Z$4:AB2135,2,FALSE)</f>
        <v>کامیون کمپرسی</v>
      </c>
      <c r="F2135" s="218" t="str">
        <f>VLOOKUP(D2135,Z$4:AB2135,3,FALSE)</f>
        <v>میرزایی</v>
      </c>
      <c r="G2135" s="274">
        <v>0</v>
      </c>
      <c r="I2135" s="245"/>
      <c r="J2135" s="245"/>
      <c r="K2135" s="275"/>
    </row>
    <row r="2136" spans="2:11" s="274" customFormat="1" x14ac:dyDescent="0.25">
      <c r="B2136" s="131">
        <f t="shared" si="34"/>
        <v>2134</v>
      </c>
      <c r="C2136" s="133">
        <v>45481</v>
      </c>
      <c r="D2136" s="225" t="s">
        <v>155</v>
      </c>
      <c r="E2136" s="218" t="str">
        <f>VLOOKUP(D2136,Z$4:AB2136,2,FALSE)</f>
        <v>کامیون کمپرسی</v>
      </c>
      <c r="F2136" s="218" t="str">
        <f>VLOOKUP(D2136,Z$4:AB2136,3,FALSE)</f>
        <v>میرزایی</v>
      </c>
      <c r="G2136" s="274">
        <v>0</v>
      </c>
      <c r="I2136" s="245"/>
      <c r="J2136" s="245"/>
      <c r="K2136" s="275"/>
    </row>
    <row r="2137" spans="2:11" s="274" customFormat="1" x14ac:dyDescent="0.25">
      <c r="B2137" s="131">
        <f t="shared" si="34"/>
        <v>2135</v>
      </c>
      <c r="C2137" s="133">
        <v>45481</v>
      </c>
      <c r="D2137" s="225" t="s">
        <v>139</v>
      </c>
      <c r="E2137" s="218" t="str">
        <f>VLOOKUP(D2137,Z$4:AB2137,2,FALSE)</f>
        <v>بیل مکانیکی</v>
      </c>
      <c r="F2137" s="218" t="str">
        <f>VLOOKUP(D2137,Z$4:AB2137,3,FALSE)</f>
        <v>انصاری</v>
      </c>
      <c r="G2137" s="274">
        <v>0</v>
      </c>
      <c r="I2137" s="245"/>
      <c r="J2137" s="245"/>
      <c r="K2137" s="275"/>
    </row>
    <row r="2138" spans="2:11" s="274" customFormat="1" x14ac:dyDescent="0.25">
      <c r="B2138" s="131">
        <f t="shared" si="34"/>
        <v>2136</v>
      </c>
      <c r="C2138" s="133">
        <v>45481</v>
      </c>
      <c r="D2138" s="225" t="s">
        <v>141</v>
      </c>
      <c r="E2138" s="218" t="str">
        <f>VLOOKUP(D2138,Z$4:AB2138,2,FALSE)</f>
        <v>بیل مکانیکی</v>
      </c>
      <c r="F2138" s="218" t="str">
        <f>VLOOKUP(D2138,Z$4:AB2138,3,FALSE)</f>
        <v>انصاری</v>
      </c>
      <c r="G2138" s="274">
        <v>265</v>
      </c>
      <c r="I2138" s="245"/>
      <c r="J2138" s="245"/>
      <c r="K2138" s="275"/>
    </row>
    <row r="2139" spans="2:11" s="274" customFormat="1" x14ac:dyDescent="0.25">
      <c r="B2139" s="131">
        <f t="shared" si="34"/>
        <v>2137</v>
      </c>
      <c r="C2139" s="133">
        <v>45481</v>
      </c>
      <c r="D2139" s="225" t="s">
        <v>143</v>
      </c>
      <c r="E2139" s="218" t="str">
        <f>VLOOKUP(D2139,Z$4:AB2139,2,FALSE)</f>
        <v>کامیون کمپرسی</v>
      </c>
      <c r="F2139" s="218" t="str">
        <f>VLOOKUP(D2139,Z$4:AB2139,3,FALSE)</f>
        <v>انصاری</v>
      </c>
      <c r="G2139" s="274">
        <v>0</v>
      </c>
      <c r="I2139" s="245"/>
      <c r="J2139" s="245"/>
      <c r="K2139" s="275"/>
    </row>
    <row r="2140" spans="2:11" s="274" customFormat="1" x14ac:dyDescent="0.25">
      <c r="B2140" s="131">
        <f t="shared" si="34"/>
        <v>2138</v>
      </c>
      <c r="C2140" s="133">
        <v>45481</v>
      </c>
      <c r="D2140" s="225" t="s">
        <v>144</v>
      </c>
      <c r="E2140" s="218" t="str">
        <f>VLOOKUP(D2140,Z$4:AB2140,2,FALSE)</f>
        <v>کامیون کمپرسی</v>
      </c>
      <c r="F2140" s="218" t="str">
        <f>VLOOKUP(D2140,Z$4:AB2140,3,FALSE)</f>
        <v>انصاری</v>
      </c>
      <c r="G2140" s="274">
        <v>0</v>
      </c>
      <c r="I2140" s="245"/>
      <c r="J2140" s="245"/>
      <c r="K2140" s="275"/>
    </row>
    <row r="2141" spans="2:11" s="274" customFormat="1" x14ac:dyDescent="0.25">
      <c r="B2141" s="131">
        <f t="shared" si="34"/>
        <v>2139</v>
      </c>
      <c r="C2141" s="133">
        <v>45481</v>
      </c>
      <c r="D2141" s="225" t="s">
        <v>145</v>
      </c>
      <c r="E2141" s="218" t="str">
        <f>VLOOKUP(D2141,Z$4:AB2141,2,FALSE)</f>
        <v>کامیون کمپرسی</v>
      </c>
      <c r="F2141" s="218" t="str">
        <f>VLOOKUP(D2141,Z$4:AB2141,3,FALSE)</f>
        <v>انصاری</v>
      </c>
      <c r="G2141" s="274">
        <v>0</v>
      </c>
      <c r="I2141" s="245"/>
      <c r="J2141" s="245"/>
      <c r="K2141" s="275"/>
    </row>
    <row r="2142" spans="2:11" s="274" customFormat="1" x14ac:dyDescent="0.25">
      <c r="B2142" s="131">
        <f t="shared" si="34"/>
        <v>2140</v>
      </c>
      <c r="C2142" s="133">
        <v>45481</v>
      </c>
      <c r="D2142" s="225" t="s">
        <v>138</v>
      </c>
      <c r="E2142" s="218" t="str">
        <f>VLOOKUP(D2142,Z$4:AB2142,2,FALSE)</f>
        <v>بلدوزر</v>
      </c>
      <c r="F2142" s="218" t="str">
        <f>VLOOKUP(D2142,Z$4:AB2142,3,FALSE)</f>
        <v>انصاری</v>
      </c>
      <c r="G2142" s="274">
        <v>0</v>
      </c>
      <c r="I2142" s="245"/>
      <c r="J2142" s="245"/>
      <c r="K2142" s="275"/>
    </row>
    <row r="2143" spans="2:11" s="274" customFormat="1" x14ac:dyDescent="0.25">
      <c r="B2143" s="131">
        <f t="shared" si="34"/>
        <v>2141</v>
      </c>
      <c r="C2143" s="133">
        <v>45481</v>
      </c>
      <c r="D2143" s="225" t="s">
        <v>271</v>
      </c>
      <c r="E2143" s="218" t="str">
        <f>VLOOKUP(D2143,Z$4:AB2143,2,FALSE)</f>
        <v>بلدوزر</v>
      </c>
      <c r="F2143" s="218" t="str">
        <f>VLOOKUP(D2143,Z$4:AB2143,3,FALSE)</f>
        <v>انصاری</v>
      </c>
      <c r="G2143" s="274">
        <v>496</v>
      </c>
      <c r="I2143" s="245"/>
      <c r="J2143" s="245"/>
      <c r="K2143" s="275"/>
    </row>
    <row r="2144" spans="2:11" s="274" customFormat="1" x14ac:dyDescent="0.25">
      <c r="B2144" s="131">
        <f t="shared" si="34"/>
        <v>2142</v>
      </c>
      <c r="C2144" s="133">
        <v>45481</v>
      </c>
      <c r="D2144" s="224" t="s">
        <v>157</v>
      </c>
      <c r="E2144" s="218" t="str">
        <f>VLOOKUP(D2144,Z$4:AB2144,2,FALSE)</f>
        <v>لودر</v>
      </c>
      <c r="F2144" s="218" t="str">
        <f>VLOOKUP(D2144,Z$4:AB2144,3,FALSE)</f>
        <v>صداقت</v>
      </c>
      <c r="G2144" s="274">
        <v>0</v>
      </c>
      <c r="I2144" s="245"/>
      <c r="J2144" s="245"/>
      <c r="K2144" s="275"/>
    </row>
    <row r="2145" spans="2:11" s="274" customFormat="1" x14ac:dyDescent="0.25">
      <c r="B2145" s="131">
        <f t="shared" si="34"/>
        <v>2143</v>
      </c>
      <c r="C2145" s="133">
        <v>45481</v>
      </c>
      <c r="D2145" s="224" t="s">
        <v>158</v>
      </c>
      <c r="E2145" s="218" t="str">
        <f>VLOOKUP(D2145,Z$4:AB2145,2,FALSE)</f>
        <v>کامیون کمپرسی</v>
      </c>
      <c r="F2145" s="218" t="str">
        <f>VLOOKUP(D2145,Z$4:AB2145,3,FALSE)</f>
        <v>صداقت</v>
      </c>
      <c r="G2145" s="274">
        <v>0</v>
      </c>
      <c r="I2145" s="245"/>
      <c r="J2145" s="245"/>
      <c r="K2145" s="275"/>
    </row>
    <row r="2146" spans="2:11" s="274" customFormat="1" x14ac:dyDescent="0.25">
      <c r="B2146" s="131">
        <f t="shared" si="34"/>
        <v>2144</v>
      </c>
      <c r="C2146" s="133">
        <v>45481</v>
      </c>
      <c r="D2146" s="224" t="s">
        <v>159</v>
      </c>
      <c r="E2146" s="218" t="str">
        <f>VLOOKUP(D2146,Z$4:AB2146,2,FALSE)</f>
        <v>کامیون کمپرسی</v>
      </c>
      <c r="F2146" s="218" t="str">
        <f>VLOOKUP(D2146,Z$4:AB2146,3,FALSE)</f>
        <v>صداقت</v>
      </c>
      <c r="G2146" s="274">
        <v>0</v>
      </c>
      <c r="I2146" s="245"/>
      <c r="J2146" s="245"/>
      <c r="K2146" s="275"/>
    </row>
    <row r="2147" spans="2:11" s="274" customFormat="1" x14ac:dyDescent="0.25">
      <c r="B2147" s="131">
        <f t="shared" si="34"/>
        <v>2145</v>
      </c>
      <c r="C2147" s="133">
        <v>45481</v>
      </c>
      <c r="D2147" s="224" t="s">
        <v>283</v>
      </c>
      <c r="E2147" s="218" t="str">
        <f>VLOOKUP(D2147,Z$4:AB2147,2,FALSE)</f>
        <v>کامیون کمپرسی</v>
      </c>
      <c r="F2147" s="218" t="str">
        <f>VLOOKUP(D2147,Z$4:AB2147,3,FALSE)</f>
        <v>صداقت</v>
      </c>
      <c r="G2147" s="274">
        <v>0</v>
      </c>
      <c r="I2147" s="245"/>
      <c r="J2147" s="245"/>
      <c r="K2147" s="275"/>
    </row>
    <row r="2148" spans="2:11" s="274" customFormat="1" x14ac:dyDescent="0.25">
      <c r="B2148" s="131">
        <f t="shared" si="34"/>
        <v>2146</v>
      </c>
      <c r="C2148" s="133">
        <v>45481</v>
      </c>
      <c r="D2148" s="226" t="s">
        <v>181</v>
      </c>
      <c r="E2148" s="218" t="str">
        <f>VLOOKUP(D2148,Z$4:AB2148,2,FALSE)</f>
        <v>تانکر آب</v>
      </c>
      <c r="F2148" s="218" t="str">
        <f>VLOOKUP(D2148,Z$4:AB2148,3,FALSE)</f>
        <v>گلپایگانی</v>
      </c>
      <c r="G2148" s="274">
        <v>0</v>
      </c>
      <c r="I2148" s="245"/>
      <c r="J2148" s="245"/>
      <c r="K2148" s="275"/>
    </row>
    <row r="2149" spans="2:11" s="274" customFormat="1" x14ac:dyDescent="0.25">
      <c r="B2149" s="131">
        <f t="shared" si="34"/>
        <v>2147</v>
      </c>
      <c r="C2149" s="133">
        <v>45481</v>
      </c>
      <c r="D2149" s="225" t="s">
        <v>242</v>
      </c>
      <c r="E2149" s="218" t="str">
        <f>VLOOKUP(D2149,Z$4:AB2149,2,FALSE)</f>
        <v>کامیون کمپرسی</v>
      </c>
      <c r="F2149" s="218" t="str">
        <f>VLOOKUP(D2149,Z$4:AB2149,3,FALSE)</f>
        <v>انصاری</v>
      </c>
      <c r="G2149" s="274">
        <v>114</v>
      </c>
      <c r="I2149" s="245"/>
      <c r="J2149" s="245"/>
      <c r="K2149" s="275"/>
    </row>
    <row r="2150" spans="2:11" s="274" customFormat="1" x14ac:dyDescent="0.25">
      <c r="B2150" s="131">
        <f t="shared" si="34"/>
        <v>2148</v>
      </c>
      <c r="C2150" s="133">
        <v>45481</v>
      </c>
      <c r="D2150" s="225" t="s">
        <v>251</v>
      </c>
      <c r="E2150" s="218" t="str">
        <f>VLOOKUP(D2150,Z$4:AB2150,2,FALSE)</f>
        <v>کامیون کمپرسی</v>
      </c>
      <c r="F2150" s="218" t="str">
        <f>VLOOKUP(D2150,Z$4:AB2150,3,FALSE)</f>
        <v>انصاری</v>
      </c>
      <c r="G2150" s="274">
        <v>138</v>
      </c>
      <c r="I2150" s="245"/>
      <c r="J2150" s="245"/>
      <c r="K2150" s="275"/>
    </row>
    <row r="2151" spans="2:11" s="277" customFormat="1" x14ac:dyDescent="0.25">
      <c r="B2151" s="131">
        <f t="shared" si="34"/>
        <v>2149</v>
      </c>
      <c r="C2151" s="133">
        <v>45481</v>
      </c>
      <c r="D2151" s="225" t="s">
        <v>252</v>
      </c>
      <c r="E2151" s="218" t="str">
        <f>VLOOKUP(D2151,Z$4:AB2151,2,FALSE)</f>
        <v>کامیون کمپرسی</v>
      </c>
      <c r="F2151" s="218" t="str">
        <f>VLOOKUP(D2151,Z$4:AB2151,3,FALSE)</f>
        <v>انصاری</v>
      </c>
      <c r="G2151" s="277">
        <v>121</v>
      </c>
      <c r="I2151" s="245"/>
      <c r="J2151" s="245"/>
      <c r="K2151" s="276"/>
    </row>
    <row r="2152" spans="2:11" s="277" customFormat="1" x14ac:dyDescent="0.25">
      <c r="B2152" s="131">
        <f t="shared" si="34"/>
        <v>2150</v>
      </c>
      <c r="C2152" s="133">
        <v>45481</v>
      </c>
      <c r="D2152" s="226" t="s">
        <v>166</v>
      </c>
      <c r="E2152" s="218" t="str">
        <f>VLOOKUP(D2152,Z$4:AB2152,2,FALSE)</f>
        <v>گریدر 14G</v>
      </c>
      <c r="F2152" s="218" t="str">
        <f>VLOOKUP(D2152,Z$4:AB2152,3,FALSE)</f>
        <v>محمد پور</v>
      </c>
      <c r="G2152" s="277">
        <v>0</v>
      </c>
      <c r="I2152" s="245"/>
      <c r="J2152" s="245"/>
      <c r="K2152" s="276"/>
    </row>
    <row r="2153" spans="2:11" s="277" customFormat="1" x14ac:dyDescent="0.25">
      <c r="B2153" s="131">
        <f t="shared" si="34"/>
        <v>2151</v>
      </c>
      <c r="C2153" s="133">
        <v>45481</v>
      </c>
      <c r="D2153" s="226" t="s">
        <v>170</v>
      </c>
      <c r="E2153" s="218" t="str">
        <f>VLOOKUP(D2153,Z$4:AB2153,2,FALSE)</f>
        <v>غلطک کششی</v>
      </c>
      <c r="F2153" s="218" t="str">
        <f>VLOOKUP(D2153,Z$4:AB2153,3,FALSE)</f>
        <v>محمد پور</v>
      </c>
      <c r="G2153" s="277">
        <v>0</v>
      </c>
      <c r="I2153" s="245"/>
      <c r="J2153" s="245"/>
      <c r="K2153" s="276"/>
    </row>
    <row r="2154" spans="2:11" s="277" customFormat="1" x14ac:dyDescent="0.25">
      <c r="B2154" s="131">
        <f t="shared" si="34"/>
        <v>2152</v>
      </c>
      <c r="C2154" s="133">
        <v>45481</v>
      </c>
      <c r="D2154" s="226" t="s">
        <v>173</v>
      </c>
      <c r="E2154" s="218" t="str">
        <f>VLOOKUP(D2154,Z$4:AB2154,2,FALSE)</f>
        <v>غلطک کششی</v>
      </c>
      <c r="F2154" s="218" t="str">
        <f>VLOOKUP(D2154,Z$4:AB2154,3,FALSE)</f>
        <v>محمد پور</v>
      </c>
      <c r="G2154" s="277">
        <v>0</v>
      </c>
      <c r="I2154" s="245"/>
      <c r="J2154" s="245"/>
      <c r="K2154" s="276"/>
    </row>
    <row r="2155" spans="2:11" s="277" customFormat="1" x14ac:dyDescent="0.25">
      <c r="B2155" s="131">
        <f t="shared" si="34"/>
        <v>2153</v>
      </c>
      <c r="C2155" s="133">
        <v>45481</v>
      </c>
      <c r="D2155" s="226" t="s">
        <v>174</v>
      </c>
      <c r="E2155" s="218" t="str">
        <f>VLOOKUP(D2155,Z$4:AB2155,2,FALSE)</f>
        <v>لودر</v>
      </c>
      <c r="F2155" s="218" t="str">
        <f>VLOOKUP(D2155,Z$4:AB2155,3,FALSE)</f>
        <v>محمد پور</v>
      </c>
      <c r="G2155" s="277">
        <v>235</v>
      </c>
      <c r="I2155" s="245"/>
      <c r="J2155" s="245"/>
      <c r="K2155" s="276"/>
    </row>
    <row r="2156" spans="2:11" s="277" customFormat="1" x14ac:dyDescent="0.25">
      <c r="B2156" s="131">
        <f t="shared" si="34"/>
        <v>2154</v>
      </c>
      <c r="C2156" s="133">
        <v>45481</v>
      </c>
      <c r="D2156" s="226" t="s">
        <v>175</v>
      </c>
      <c r="E2156" s="218" t="str">
        <f>VLOOKUP(D2156,Z$4:AB2156,2,FALSE)</f>
        <v>تانکر آب</v>
      </c>
      <c r="F2156" s="218" t="str">
        <f>VLOOKUP(D2156,Z$4:AB2156,3,FALSE)</f>
        <v>محمد پور</v>
      </c>
      <c r="G2156" s="277">
        <v>0</v>
      </c>
      <c r="I2156" s="245"/>
      <c r="J2156" s="245"/>
      <c r="K2156" s="276"/>
    </row>
    <row r="2157" spans="2:11" s="277" customFormat="1" x14ac:dyDescent="0.25">
      <c r="B2157" s="131">
        <f t="shared" si="34"/>
        <v>2155</v>
      </c>
      <c r="C2157" s="133">
        <v>45481</v>
      </c>
      <c r="D2157" s="226" t="s">
        <v>176</v>
      </c>
      <c r="E2157" s="218" t="str">
        <f>VLOOKUP(D2157,Z$4:AB2157,2,FALSE)</f>
        <v>غلطک پاچه بزی</v>
      </c>
      <c r="F2157" s="218" t="str">
        <f>VLOOKUP(D2157,Z$4:AB2157,3,FALSE)</f>
        <v>محمد پور</v>
      </c>
      <c r="G2157" s="277">
        <v>0</v>
      </c>
      <c r="I2157" s="245"/>
      <c r="J2157" s="245"/>
      <c r="K2157" s="276"/>
    </row>
    <row r="2158" spans="2:11" s="277" customFormat="1" x14ac:dyDescent="0.25">
      <c r="B2158" s="131">
        <f t="shared" si="34"/>
        <v>2156</v>
      </c>
      <c r="C2158" s="133">
        <v>45481</v>
      </c>
      <c r="D2158" s="226" t="s">
        <v>178</v>
      </c>
      <c r="E2158" s="218" t="str">
        <f>VLOOKUP(D2158,Z$4:AB2158,2,FALSE)</f>
        <v>بلدوزر</v>
      </c>
      <c r="F2158" s="218" t="str">
        <f>VLOOKUP(D2158,Z$4:AB2158,3,FALSE)</f>
        <v>محمد پور</v>
      </c>
      <c r="G2158" s="277">
        <v>0</v>
      </c>
      <c r="I2158" s="245"/>
      <c r="J2158" s="245"/>
      <c r="K2158" s="276"/>
    </row>
    <row r="2159" spans="2:11" s="277" customFormat="1" x14ac:dyDescent="0.25">
      <c r="B2159" s="131">
        <f t="shared" si="34"/>
        <v>2157</v>
      </c>
      <c r="C2159" s="133">
        <v>45481</v>
      </c>
      <c r="D2159" s="226" t="s">
        <v>179</v>
      </c>
      <c r="E2159" s="218" t="str">
        <f>VLOOKUP(D2159,Z$4:AB2159,2,FALSE)</f>
        <v>کمپرسی جفت</v>
      </c>
      <c r="F2159" s="218" t="str">
        <f>VLOOKUP(D2159,Z$4:AB2159,3,FALSE)</f>
        <v>محمد پور</v>
      </c>
      <c r="G2159" s="277">
        <v>239</v>
      </c>
      <c r="I2159" s="245"/>
      <c r="J2159" s="245"/>
      <c r="K2159" s="276"/>
    </row>
    <row r="2160" spans="2:11" s="277" customFormat="1" x14ac:dyDescent="0.25">
      <c r="B2160" s="131">
        <f t="shared" si="34"/>
        <v>2158</v>
      </c>
      <c r="C2160" s="133">
        <v>45481</v>
      </c>
      <c r="D2160" s="226" t="s">
        <v>255</v>
      </c>
      <c r="E2160" s="218" t="str">
        <f>VLOOKUP(D2160,Z$4:AB2160,2,FALSE)</f>
        <v>کمپرسی جفت</v>
      </c>
      <c r="F2160" s="218" t="str">
        <f>VLOOKUP(D2160,Z$4:AB2160,3,FALSE)</f>
        <v>محمد پور</v>
      </c>
      <c r="G2160" s="277">
        <v>130</v>
      </c>
      <c r="I2160" s="245"/>
      <c r="J2160" s="245"/>
      <c r="K2160" s="276"/>
    </row>
    <row r="2161" spans="2:11" s="277" customFormat="1" x14ac:dyDescent="0.25">
      <c r="B2161" s="131">
        <f t="shared" si="34"/>
        <v>2159</v>
      </c>
      <c r="C2161" s="133">
        <v>45481</v>
      </c>
      <c r="D2161" s="226" t="s">
        <v>253</v>
      </c>
      <c r="E2161" s="218" t="str">
        <f>VLOOKUP(D2161,Z$4:AB2161,2,FALSE)</f>
        <v>کمپرسی تک</v>
      </c>
      <c r="F2161" s="218" t="str">
        <f>VLOOKUP(D2161,Z$4:AB2161,3,FALSE)</f>
        <v>محمد پور</v>
      </c>
      <c r="G2161" s="277">
        <v>0</v>
      </c>
      <c r="I2161" s="245"/>
      <c r="J2161" s="245"/>
      <c r="K2161" s="276"/>
    </row>
    <row r="2162" spans="2:11" s="277" customFormat="1" x14ac:dyDescent="0.25">
      <c r="B2162" s="131">
        <f t="shared" si="34"/>
        <v>2160</v>
      </c>
      <c r="C2162" s="133">
        <v>45481</v>
      </c>
      <c r="D2162" s="226" t="s">
        <v>244</v>
      </c>
      <c r="E2162" s="218" t="str">
        <f>VLOOKUP(D2162,Z$4:AB2162,2,FALSE)</f>
        <v>تانکر آب</v>
      </c>
      <c r="F2162" s="218" t="str">
        <f>VLOOKUP(D2162,Z$4:AB2162,3,FALSE)</f>
        <v>محمد پور</v>
      </c>
      <c r="G2162" s="277">
        <v>0</v>
      </c>
      <c r="I2162" s="245"/>
      <c r="J2162" s="245"/>
      <c r="K2162" s="276"/>
    </row>
    <row r="2163" spans="2:11" s="277" customFormat="1" x14ac:dyDescent="0.25">
      <c r="B2163" s="131">
        <f t="shared" si="34"/>
        <v>2161</v>
      </c>
      <c r="C2163" s="133">
        <v>45481</v>
      </c>
      <c r="D2163" s="226" t="s">
        <v>269</v>
      </c>
      <c r="E2163" s="218" t="str">
        <f>VLOOKUP(D2163,Z$4:AB2163,2,FALSE)</f>
        <v>کمپرسی جفت</v>
      </c>
      <c r="F2163" s="218" t="str">
        <f>VLOOKUP(D2163,Z$4:AB2163,3,FALSE)</f>
        <v>محمد پور</v>
      </c>
      <c r="G2163" s="277">
        <v>309</v>
      </c>
      <c r="I2163" s="245"/>
      <c r="J2163" s="245"/>
      <c r="K2163" s="276"/>
    </row>
    <row r="2164" spans="2:11" x14ac:dyDescent="0.25">
      <c r="B2164" s="131">
        <f t="shared" si="34"/>
        <v>2162</v>
      </c>
      <c r="C2164" s="133">
        <v>45482</v>
      </c>
      <c r="D2164" s="224" t="s">
        <v>129</v>
      </c>
      <c r="E2164" s="218" t="str">
        <f>VLOOKUP(D2164,Z$4:AB2164,2,FALSE)</f>
        <v>بلدوزر</v>
      </c>
      <c r="F2164" s="218" t="str">
        <f>VLOOKUP(D2164,Z$4:AB2164,3,FALSE)</f>
        <v>شرکتی-رجب زاده</v>
      </c>
      <c r="G2164" s="2">
        <v>0</v>
      </c>
    </row>
    <row r="2165" spans="2:11" x14ac:dyDescent="0.25">
      <c r="B2165" s="131">
        <f t="shared" si="34"/>
        <v>2163</v>
      </c>
      <c r="C2165" s="133">
        <v>45482</v>
      </c>
      <c r="D2165" s="224" t="s">
        <v>279</v>
      </c>
      <c r="E2165" s="218" t="str">
        <f>VLOOKUP(D2165,Z$4:AB2165,2,FALSE)</f>
        <v>بلدوزر</v>
      </c>
      <c r="F2165" s="218" t="str">
        <f>VLOOKUP(D2165,Z$4:AB2165,3,FALSE)</f>
        <v>شرکتی-نخعی</v>
      </c>
      <c r="G2165" s="2">
        <v>0</v>
      </c>
    </row>
    <row r="2166" spans="2:11" x14ac:dyDescent="0.25">
      <c r="B2166" s="131">
        <f t="shared" si="34"/>
        <v>2164</v>
      </c>
      <c r="C2166" s="133">
        <v>45482</v>
      </c>
      <c r="D2166" s="224" t="s">
        <v>90</v>
      </c>
      <c r="E2166" s="218" t="str">
        <f>VLOOKUP(D2166,Z$4:AB2166,2,FALSE)</f>
        <v>گریدر  ۱۶g</v>
      </c>
      <c r="F2166" s="218" t="str">
        <f>VLOOKUP(D2166,Z$4:AB2166,3,FALSE)</f>
        <v>شرکتی-یگانه</v>
      </c>
      <c r="G2166" s="2">
        <v>280</v>
      </c>
    </row>
    <row r="2167" spans="2:11" x14ac:dyDescent="0.25">
      <c r="B2167" s="131">
        <f t="shared" si="34"/>
        <v>2165</v>
      </c>
      <c r="C2167" s="133">
        <v>45482</v>
      </c>
      <c r="D2167" s="224" t="s">
        <v>282</v>
      </c>
      <c r="E2167" s="218" t="str">
        <f>VLOOKUP(D2167,Z$4:AB2167,2,FALSE)</f>
        <v>گریدر  ۱۶g</v>
      </c>
      <c r="F2167" s="218" t="str">
        <f>VLOOKUP(D2167,Z$4:AB2167,3,FALSE)</f>
        <v>شرکتی-حسن پور</v>
      </c>
      <c r="G2167" s="2">
        <v>0</v>
      </c>
    </row>
    <row r="2168" spans="2:11" x14ac:dyDescent="0.25">
      <c r="B2168" s="131">
        <f t="shared" si="34"/>
        <v>2166</v>
      </c>
      <c r="C2168" s="133">
        <v>45482</v>
      </c>
      <c r="D2168" s="224" t="s">
        <v>122</v>
      </c>
      <c r="E2168" s="218" t="str">
        <f>VLOOKUP(D2168,Z$4:AB2170,2,FALSE)</f>
        <v>میکسراتکو</v>
      </c>
      <c r="F2168" s="218" t="str">
        <f>VLOOKUP(D2168,Z$4:AB2170,3,FALSE)</f>
        <v>شرکتی-شاکری</v>
      </c>
      <c r="G2168" s="2">
        <v>0</v>
      </c>
    </row>
    <row r="2169" spans="2:11" x14ac:dyDescent="0.25">
      <c r="B2169" s="131">
        <f t="shared" si="34"/>
        <v>2167</v>
      </c>
      <c r="C2169" s="133">
        <v>45482</v>
      </c>
      <c r="D2169" s="224" t="s">
        <v>124</v>
      </c>
      <c r="E2169" s="218" t="str">
        <f>VLOOKUP(D2169,Z$4:AB2171,2,FALSE)</f>
        <v>میکسر امیکو</v>
      </c>
      <c r="F2169" s="218" t="str">
        <f>VLOOKUP(D2169,Z$4:AB2171,3,FALSE)</f>
        <v>شرکتی-زراعتی</v>
      </c>
      <c r="G2169" s="2">
        <v>0</v>
      </c>
    </row>
    <row r="2170" spans="2:11" x14ac:dyDescent="0.25">
      <c r="B2170" s="131">
        <f t="shared" si="34"/>
        <v>2168</v>
      </c>
      <c r="C2170" s="133">
        <v>45482</v>
      </c>
      <c r="D2170" s="224" t="s">
        <v>121</v>
      </c>
      <c r="E2170" s="218" t="str">
        <f>VLOOKUP(D2170,Z$4:AB2172,2,FALSE)</f>
        <v>غلطک</v>
      </c>
      <c r="F2170" s="218" t="str">
        <f>VLOOKUP(D2170,Z$4:AB2172,3,FALSE)</f>
        <v>شرکتی-جمالی</v>
      </c>
      <c r="G2170" s="2">
        <v>0</v>
      </c>
    </row>
    <row r="2171" spans="2:11" x14ac:dyDescent="0.25">
      <c r="B2171" s="131">
        <f t="shared" si="34"/>
        <v>2169</v>
      </c>
      <c r="C2171" s="133">
        <v>45482</v>
      </c>
      <c r="D2171" s="224" t="s">
        <v>112</v>
      </c>
      <c r="E2171" s="218" t="str">
        <f>VLOOKUP(D2171,Z$4:AB2173,2,FALSE)</f>
        <v>غلطک</v>
      </c>
      <c r="F2171" s="218" t="str">
        <f>VLOOKUP(D2171,Z$4:AB2173,3,FALSE)</f>
        <v>شرکتی-شیری</v>
      </c>
      <c r="G2171" s="2">
        <v>0</v>
      </c>
    </row>
    <row r="2172" spans="2:11" x14ac:dyDescent="0.25">
      <c r="B2172" s="131">
        <f t="shared" si="34"/>
        <v>2170</v>
      </c>
      <c r="C2172" s="133">
        <v>45482</v>
      </c>
      <c r="D2172" s="224" t="s">
        <v>109</v>
      </c>
      <c r="E2172" s="212" t="str">
        <f>VLOOKUP(D2172,Z$4:AB2174,2,FALSE)</f>
        <v>غلطک</v>
      </c>
      <c r="F2172" s="212" t="str">
        <f>VLOOKUP(D2172,Z$4:AB2174,3,FALSE)</f>
        <v>شرکتی-دیانتی</v>
      </c>
      <c r="G2172" s="2">
        <v>0</v>
      </c>
    </row>
    <row r="2173" spans="2:11" x14ac:dyDescent="0.25">
      <c r="B2173" s="131">
        <f t="shared" si="34"/>
        <v>2171</v>
      </c>
      <c r="C2173" s="133">
        <v>45482</v>
      </c>
      <c r="D2173" s="224" t="s">
        <v>270</v>
      </c>
      <c r="E2173" s="212" t="str">
        <f>VLOOKUP(D2173,Z$4:AB2175,2,FALSE)</f>
        <v>غلطک</v>
      </c>
      <c r="F2173" s="212" t="str">
        <f>VLOOKUP(D2173,Z$4:AB2175,3,FALSE)</f>
        <v>شرکتی-شیری</v>
      </c>
      <c r="G2173" s="2">
        <v>73</v>
      </c>
    </row>
    <row r="2174" spans="2:11" x14ac:dyDescent="0.25">
      <c r="B2174" s="131">
        <f t="shared" si="34"/>
        <v>2172</v>
      </c>
      <c r="C2174" s="133">
        <v>45482</v>
      </c>
      <c r="D2174" s="224" t="s">
        <v>93</v>
      </c>
      <c r="E2174" s="218" t="str">
        <f>VLOOKUP(D2174,Z$4:AB2176,2,FALSE)</f>
        <v>کامیون کمپرسی</v>
      </c>
      <c r="F2174" s="218" t="str">
        <f>VLOOKUP(D2174,Z$4:AB2176,3,FALSE)</f>
        <v>شرکتی-یحیی زاده</v>
      </c>
      <c r="G2174" s="2">
        <v>0</v>
      </c>
    </row>
    <row r="2175" spans="2:11" x14ac:dyDescent="0.25">
      <c r="B2175" s="131">
        <f t="shared" si="34"/>
        <v>2173</v>
      </c>
      <c r="C2175" s="133">
        <v>45482</v>
      </c>
      <c r="D2175" s="224" t="s">
        <v>96</v>
      </c>
      <c r="E2175" s="218" t="str">
        <f>VLOOKUP(D2175,Z$4:AB2177,2,FALSE)</f>
        <v>کامیون کمپرسی</v>
      </c>
      <c r="F2175" s="218" t="str">
        <f>VLOOKUP(D2175,Z$4:AB2177,3,FALSE)</f>
        <v>شرکتی-نوروز غلامی</v>
      </c>
      <c r="G2175" s="2">
        <v>0</v>
      </c>
    </row>
    <row r="2176" spans="2:11" x14ac:dyDescent="0.25">
      <c r="B2176" s="131">
        <f t="shared" si="34"/>
        <v>2174</v>
      </c>
      <c r="C2176" s="133">
        <v>45482</v>
      </c>
      <c r="D2176" s="224" t="s">
        <v>119</v>
      </c>
      <c r="E2176" s="212" t="str">
        <f>VLOOKUP(D2176,Z$4:AB2178,2,FALSE)</f>
        <v>کامیون کمپرسی</v>
      </c>
      <c r="F2176" s="212" t="str">
        <f>VLOOKUP(D2176,Z$4:AB2178,3,FALSE)</f>
        <v>شرکتی-علیرضا اقلیمی</v>
      </c>
      <c r="G2176" s="2">
        <v>0</v>
      </c>
    </row>
    <row r="2177" spans="2:11" x14ac:dyDescent="0.25">
      <c r="B2177" s="131">
        <f t="shared" si="34"/>
        <v>2175</v>
      </c>
      <c r="C2177" s="133">
        <v>45482</v>
      </c>
      <c r="D2177" s="224" t="s">
        <v>132</v>
      </c>
      <c r="E2177" s="218" t="str">
        <f>VLOOKUP(D2177,Z$4:AB2168,2,FALSE)</f>
        <v>تانکر ابپاش بنز</v>
      </c>
      <c r="F2177" s="278"/>
      <c r="G2177" s="2">
        <v>55</v>
      </c>
    </row>
    <row r="2178" spans="2:11" x14ac:dyDescent="0.25">
      <c r="B2178" s="131">
        <f t="shared" si="34"/>
        <v>2176</v>
      </c>
      <c r="C2178" s="133">
        <v>45482</v>
      </c>
      <c r="D2178" s="224" t="s">
        <v>98</v>
      </c>
      <c r="E2178" s="218" t="str">
        <f>VLOOKUP(D2178,Z$4:AB2169,2,FALSE)</f>
        <v>تانکر ابپاش بنز</v>
      </c>
      <c r="F2178" s="279"/>
      <c r="G2178" s="2">
        <v>0</v>
      </c>
    </row>
    <row r="2179" spans="2:11" s="274" customFormat="1" x14ac:dyDescent="0.25">
      <c r="B2179" s="131">
        <f t="shared" si="34"/>
        <v>2177</v>
      </c>
      <c r="C2179" s="133">
        <v>45482</v>
      </c>
      <c r="D2179" s="224" t="s">
        <v>116</v>
      </c>
      <c r="E2179" s="218" t="str">
        <f>VLOOKUP(D2179,Z$4:AB2175,2,FALSE)</f>
        <v>تانکر سوخت بنز</v>
      </c>
      <c r="F2179" s="218" t="str">
        <f>VLOOKUP(D2179,Z$4:AB2175,3,FALSE)</f>
        <v>شرکتی-برات زاده- از تاریخ 1 تیرماه</v>
      </c>
      <c r="G2179" s="274">
        <v>0</v>
      </c>
      <c r="I2179" s="245"/>
      <c r="J2179" s="245"/>
      <c r="K2179" s="275"/>
    </row>
    <row r="2180" spans="2:11" x14ac:dyDescent="0.25">
      <c r="B2180" s="131">
        <f t="shared" si="34"/>
        <v>2178</v>
      </c>
      <c r="C2180" s="133">
        <v>45482</v>
      </c>
      <c r="D2180" s="224" t="s">
        <v>160</v>
      </c>
      <c r="E2180" s="218" t="str">
        <f>VLOOKUP(D2180,Z$4:AB2180,2,FALSE)</f>
        <v>بیل مکانیکی</v>
      </c>
      <c r="F2180" s="218" t="str">
        <f>VLOOKUP(D2180,Z$4:AB2180,3,FALSE)</f>
        <v>تکبری</v>
      </c>
      <c r="G2180" s="2">
        <v>0</v>
      </c>
    </row>
    <row r="2181" spans="2:11" x14ac:dyDescent="0.25">
      <c r="B2181" s="131">
        <f t="shared" si="34"/>
        <v>2179</v>
      </c>
      <c r="C2181" s="133">
        <v>45482</v>
      </c>
      <c r="D2181" s="225" t="s">
        <v>146</v>
      </c>
      <c r="E2181" s="218" t="str">
        <f>VLOOKUP(D2181,Z$4:AB2181,2,FALSE)</f>
        <v>بلدوزر D85</v>
      </c>
      <c r="F2181" s="218" t="str">
        <f>VLOOKUP(D2181,Z$4:AB2181,3,FALSE)</f>
        <v>اکبری</v>
      </c>
      <c r="G2181" s="2">
        <v>225</v>
      </c>
    </row>
    <row r="2182" spans="2:11" x14ac:dyDescent="0.25">
      <c r="B2182" s="131">
        <f t="shared" si="34"/>
        <v>2180</v>
      </c>
      <c r="C2182" s="133">
        <v>45482</v>
      </c>
      <c r="D2182" s="225" t="s">
        <v>148</v>
      </c>
      <c r="E2182" s="218" t="str">
        <f>VLOOKUP(D2182,Z$4:AB2182,2,FALSE)</f>
        <v>بلدوزر D85</v>
      </c>
      <c r="F2182" s="218" t="str">
        <f>VLOOKUP(D2182,Z$4:AB2182,3,FALSE)</f>
        <v>اکبری</v>
      </c>
      <c r="G2182" s="2">
        <v>210</v>
      </c>
    </row>
    <row r="2183" spans="2:11" x14ac:dyDescent="0.25">
      <c r="B2183" s="131">
        <f t="shared" si="34"/>
        <v>2181</v>
      </c>
      <c r="C2183" s="133">
        <v>45482</v>
      </c>
      <c r="D2183" s="226" t="s">
        <v>149</v>
      </c>
      <c r="E2183" s="218" t="str">
        <f>VLOOKUP(D2183,Z$4:AB2183,2,FALSE)</f>
        <v>بلدوزر کاترپیلار D8</v>
      </c>
      <c r="F2183" s="218" t="str">
        <f>VLOOKUP(D2183,Z$4:AB2183,3,FALSE)</f>
        <v>حسن پور</v>
      </c>
      <c r="G2183" s="2">
        <v>300</v>
      </c>
    </row>
    <row r="2184" spans="2:11" x14ac:dyDescent="0.25">
      <c r="B2184" s="131">
        <f t="shared" si="34"/>
        <v>2182</v>
      </c>
      <c r="C2184" s="133">
        <v>45482</v>
      </c>
      <c r="D2184" s="224" t="s">
        <v>164</v>
      </c>
      <c r="E2184" s="218" t="str">
        <f>VLOOKUP(D2184,Z$4:AB2184,2,FALSE)</f>
        <v>بیل مکانیکی</v>
      </c>
      <c r="F2184" s="218" t="str">
        <f>VLOOKUP(D2184,Z$4:AB2184,3,FALSE)</f>
        <v>رضاپور</v>
      </c>
      <c r="G2184" s="2">
        <v>198</v>
      </c>
    </row>
    <row r="2185" spans="2:11" x14ac:dyDescent="0.25">
      <c r="B2185" s="131">
        <f t="shared" si="34"/>
        <v>2183</v>
      </c>
      <c r="C2185" s="133">
        <v>45482</v>
      </c>
      <c r="D2185" s="224" t="s">
        <v>162</v>
      </c>
      <c r="E2185" s="218" t="str">
        <f>VLOOKUP(D2185,Z$4:AB2185,2,FALSE)</f>
        <v>تانکر آب</v>
      </c>
      <c r="F2185" s="218" t="str">
        <f>VLOOKUP(D2185,Z$4:AB2185,3,FALSE)</f>
        <v>رضاپور</v>
      </c>
      <c r="G2185" s="4">
        <v>0</v>
      </c>
      <c r="H2185" s="4"/>
      <c r="I2185" s="137"/>
      <c r="J2185" s="137"/>
      <c r="K2185" s="299"/>
    </row>
    <row r="2186" spans="2:11" x14ac:dyDescent="0.25">
      <c r="B2186" s="131">
        <f t="shared" si="34"/>
        <v>2184</v>
      </c>
      <c r="C2186" s="133">
        <v>45482</v>
      </c>
      <c r="D2186" s="224" t="s">
        <v>151</v>
      </c>
      <c r="E2186" s="218" t="str">
        <f>VLOOKUP(D2186,Z$4:AB2186,2,FALSE)</f>
        <v>لودر ZL50</v>
      </c>
      <c r="F2186" s="218" t="str">
        <f>VLOOKUP(D2186,Z$4:AB2186,3,FALSE)</f>
        <v>میرزایی</v>
      </c>
      <c r="G2186" s="2">
        <v>0</v>
      </c>
    </row>
    <row r="2187" spans="2:11" x14ac:dyDescent="0.25">
      <c r="B2187" s="131">
        <f t="shared" si="34"/>
        <v>2185</v>
      </c>
      <c r="C2187" s="133">
        <v>45482</v>
      </c>
      <c r="D2187" s="225" t="s">
        <v>152</v>
      </c>
      <c r="E2187" s="218" t="str">
        <f>VLOOKUP(D2187,Z$4:AB2187,2,FALSE)</f>
        <v>کامیون کمپرسی</v>
      </c>
      <c r="F2187" s="218" t="str">
        <f>VLOOKUP(D2187,Z$4:AB2187,3,FALSE)</f>
        <v>میرزایی</v>
      </c>
      <c r="G2187" s="2">
        <v>0</v>
      </c>
    </row>
    <row r="2188" spans="2:11" x14ac:dyDescent="0.25">
      <c r="B2188" s="131">
        <f t="shared" si="34"/>
        <v>2186</v>
      </c>
      <c r="C2188" s="133">
        <v>45482</v>
      </c>
      <c r="D2188" s="225" t="s">
        <v>154</v>
      </c>
      <c r="E2188" s="218" t="str">
        <f>VLOOKUP(D2188,Z$4:AB2188,2,FALSE)</f>
        <v>کامیون کمپرسی</v>
      </c>
      <c r="F2188" s="218" t="str">
        <f>VLOOKUP(D2188,Z$4:AB2188,3,FALSE)</f>
        <v>میرزایی</v>
      </c>
      <c r="G2188" s="2">
        <v>0</v>
      </c>
    </row>
    <row r="2189" spans="2:11" x14ac:dyDescent="0.25">
      <c r="B2189" s="131">
        <f t="shared" si="34"/>
        <v>2187</v>
      </c>
      <c r="C2189" s="133">
        <v>45482</v>
      </c>
      <c r="D2189" s="225" t="s">
        <v>155</v>
      </c>
      <c r="E2189" s="218" t="str">
        <f>VLOOKUP(D2189,Z$4:AB2189,2,FALSE)</f>
        <v>کامیون کمپرسی</v>
      </c>
      <c r="F2189" s="218" t="str">
        <f>VLOOKUP(D2189,Z$4:AB2189,3,FALSE)</f>
        <v>میرزایی</v>
      </c>
      <c r="G2189" s="2">
        <v>0</v>
      </c>
    </row>
    <row r="2190" spans="2:11" x14ac:dyDescent="0.25">
      <c r="B2190" s="131">
        <f t="shared" si="34"/>
        <v>2188</v>
      </c>
      <c r="C2190" s="133">
        <v>45482</v>
      </c>
      <c r="D2190" s="225" t="s">
        <v>139</v>
      </c>
      <c r="E2190" s="218" t="str">
        <f>VLOOKUP(D2190,Z$4:AB2190,2,FALSE)</f>
        <v>بیل مکانیکی</v>
      </c>
      <c r="F2190" s="218" t="str">
        <f>VLOOKUP(D2190,Z$4:AB2190,3,FALSE)</f>
        <v>انصاری</v>
      </c>
      <c r="G2190" s="2">
        <v>0</v>
      </c>
    </row>
    <row r="2191" spans="2:11" x14ac:dyDescent="0.25">
      <c r="B2191" s="131">
        <f t="shared" si="34"/>
        <v>2189</v>
      </c>
      <c r="C2191" s="133">
        <v>45482</v>
      </c>
      <c r="D2191" s="225" t="s">
        <v>141</v>
      </c>
      <c r="E2191" s="218" t="str">
        <f>VLOOKUP(D2191,Z$4:AB2191,2,FALSE)</f>
        <v>بیل مکانیکی</v>
      </c>
      <c r="F2191" s="218" t="str">
        <f>VLOOKUP(D2191,Z$4:AB2191,3,FALSE)</f>
        <v>انصاری</v>
      </c>
      <c r="G2191" s="2">
        <v>299</v>
      </c>
    </row>
    <row r="2192" spans="2:11" x14ac:dyDescent="0.25">
      <c r="B2192" s="131">
        <f t="shared" si="34"/>
        <v>2190</v>
      </c>
      <c r="C2192" s="133">
        <v>45482</v>
      </c>
      <c r="D2192" s="225" t="s">
        <v>143</v>
      </c>
      <c r="E2192" s="218" t="str">
        <f>VLOOKUP(D2192,Z$4:AB2192,2,FALSE)</f>
        <v>کامیون کمپرسی</v>
      </c>
      <c r="F2192" s="218" t="str">
        <f>VLOOKUP(D2192,Z$4:AB2192,3,FALSE)</f>
        <v>انصاری</v>
      </c>
      <c r="G2192" s="2">
        <v>0</v>
      </c>
    </row>
    <row r="2193" spans="2:11" x14ac:dyDescent="0.25">
      <c r="B2193" s="131">
        <f t="shared" si="34"/>
        <v>2191</v>
      </c>
      <c r="C2193" s="133">
        <v>45482</v>
      </c>
      <c r="D2193" s="225" t="s">
        <v>144</v>
      </c>
      <c r="E2193" s="218" t="str">
        <f>VLOOKUP(D2193,Z$4:AB2193,2,FALSE)</f>
        <v>کامیون کمپرسی</v>
      </c>
      <c r="F2193" s="218" t="str">
        <f>VLOOKUP(D2193,Z$4:AB2193,3,FALSE)</f>
        <v>انصاری</v>
      </c>
      <c r="G2193" s="2">
        <v>0</v>
      </c>
    </row>
    <row r="2194" spans="2:11" x14ac:dyDescent="0.25">
      <c r="B2194" s="131">
        <f t="shared" si="34"/>
        <v>2192</v>
      </c>
      <c r="C2194" s="133">
        <v>45482</v>
      </c>
      <c r="D2194" s="225" t="s">
        <v>145</v>
      </c>
      <c r="E2194" s="218" t="str">
        <f>VLOOKUP(D2194,Z$4:AB2194,2,FALSE)</f>
        <v>کامیون کمپرسی</v>
      </c>
      <c r="F2194" s="218" t="str">
        <f>VLOOKUP(D2194,Z$4:AB2194,3,FALSE)</f>
        <v>انصاری</v>
      </c>
      <c r="G2194" s="2">
        <v>0</v>
      </c>
    </row>
    <row r="2195" spans="2:11" x14ac:dyDescent="0.25">
      <c r="B2195" s="131">
        <f t="shared" si="34"/>
        <v>2193</v>
      </c>
      <c r="C2195" s="133">
        <v>45482</v>
      </c>
      <c r="D2195" s="225" t="s">
        <v>138</v>
      </c>
      <c r="E2195" s="218" t="str">
        <f>VLOOKUP(D2195,Z$4:AB2195,2,FALSE)</f>
        <v>بلدوزر</v>
      </c>
      <c r="F2195" s="218" t="str">
        <f>VLOOKUP(D2195,Z$4:AB2195,3,FALSE)</f>
        <v>انصاری</v>
      </c>
      <c r="G2195" s="2">
        <v>335</v>
      </c>
    </row>
    <row r="2196" spans="2:11" x14ac:dyDescent="0.25">
      <c r="B2196" s="131">
        <f t="shared" si="34"/>
        <v>2194</v>
      </c>
      <c r="C2196" s="133">
        <v>45482</v>
      </c>
      <c r="D2196" s="225" t="s">
        <v>271</v>
      </c>
      <c r="E2196" s="218" t="str">
        <f>VLOOKUP(D2196,Z$4:AB2196,2,FALSE)</f>
        <v>بلدوزر</v>
      </c>
      <c r="F2196" s="218" t="str">
        <f>VLOOKUP(D2196,Z$4:AB2196,3,FALSE)</f>
        <v>انصاری</v>
      </c>
      <c r="G2196" s="2">
        <v>0</v>
      </c>
    </row>
    <row r="2197" spans="2:11" x14ac:dyDescent="0.25">
      <c r="B2197" s="131">
        <f t="shared" si="34"/>
        <v>2195</v>
      </c>
      <c r="C2197" s="133">
        <v>45482</v>
      </c>
      <c r="D2197" s="224" t="s">
        <v>157</v>
      </c>
      <c r="E2197" s="218" t="str">
        <f>VLOOKUP(D2197,Z$4:AB2197,2,FALSE)</f>
        <v>لودر</v>
      </c>
      <c r="F2197" s="218" t="str">
        <f>VLOOKUP(D2197,Z$4:AB2197,3,FALSE)</f>
        <v>صداقت</v>
      </c>
      <c r="G2197" s="2">
        <v>166</v>
      </c>
    </row>
    <row r="2198" spans="2:11" x14ac:dyDescent="0.25">
      <c r="B2198" s="131">
        <f t="shared" si="34"/>
        <v>2196</v>
      </c>
      <c r="C2198" s="133">
        <v>45482</v>
      </c>
      <c r="D2198" s="224" t="s">
        <v>158</v>
      </c>
      <c r="E2198" s="218" t="str">
        <f>VLOOKUP(D2198,Z$4:AB2198,2,FALSE)</f>
        <v>کامیون کمپرسی</v>
      </c>
      <c r="F2198" s="218" t="str">
        <f>VLOOKUP(D2198,Z$4:AB2198,3,FALSE)</f>
        <v>صداقت</v>
      </c>
      <c r="G2198" s="2">
        <v>152</v>
      </c>
    </row>
    <row r="2199" spans="2:11" x14ac:dyDescent="0.25">
      <c r="B2199" s="131">
        <f t="shared" si="34"/>
        <v>2197</v>
      </c>
      <c r="C2199" s="133">
        <v>45482</v>
      </c>
      <c r="D2199" s="224" t="s">
        <v>159</v>
      </c>
      <c r="E2199" s="218" t="str">
        <f>VLOOKUP(D2199,Z$4:AB2199,2,FALSE)</f>
        <v>کامیون کمپرسی</v>
      </c>
      <c r="F2199" s="218" t="str">
        <f>VLOOKUP(D2199,Z$4:AB2199,3,FALSE)</f>
        <v>صداقت</v>
      </c>
      <c r="G2199" s="2">
        <v>107</v>
      </c>
    </row>
    <row r="2200" spans="2:11" s="274" customFormat="1" x14ac:dyDescent="0.25">
      <c r="B2200" s="131">
        <f t="shared" si="34"/>
        <v>2198</v>
      </c>
      <c r="C2200" s="133">
        <v>45482</v>
      </c>
      <c r="D2200" s="224" t="s">
        <v>283</v>
      </c>
      <c r="E2200" s="218" t="str">
        <f>VLOOKUP(D2200,Z$4:AB2200,2,FALSE)</f>
        <v>کامیون کمپرسی</v>
      </c>
      <c r="F2200" s="218" t="str">
        <f>VLOOKUP(D2200,Z$4:AB2200,3,FALSE)</f>
        <v>صداقت</v>
      </c>
      <c r="G2200" s="274">
        <v>102</v>
      </c>
      <c r="I2200" s="245"/>
      <c r="J2200" s="245"/>
      <c r="K2200" s="275"/>
    </row>
    <row r="2201" spans="2:11" x14ac:dyDescent="0.25">
      <c r="B2201" s="131">
        <f t="shared" si="34"/>
        <v>2199</v>
      </c>
      <c r="C2201" s="133">
        <v>45482</v>
      </c>
      <c r="D2201" s="226" t="s">
        <v>181</v>
      </c>
      <c r="E2201" s="218" t="str">
        <f>VLOOKUP(D2201,Z$4:AB2201,2,FALSE)</f>
        <v>تانکر آب</v>
      </c>
      <c r="F2201" s="218" t="str">
        <f>VLOOKUP(D2201,Z$4:AB2201,3,FALSE)</f>
        <v>گلپایگانی</v>
      </c>
      <c r="G2201" s="2">
        <v>138</v>
      </c>
    </row>
    <row r="2202" spans="2:11" x14ac:dyDescent="0.25">
      <c r="B2202" s="131">
        <f t="shared" si="34"/>
        <v>2200</v>
      </c>
      <c r="C2202" s="133">
        <v>45482</v>
      </c>
      <c r="D2202" s="225" t="s">
        <v>242</v>
      </c>
      <c r="E2202" s="218" t="str">
        <f>VLOOKUP(D2202,Z$4:AB2202,2,FALSE)</f>
        <v>کامیون کمپرسی</v>
      </c>
      <c r="F2202" s="218" t="str">
        <f>VLOOKUP(D2202,Z$4:AB2202,3,FALSE)</f>
        <v>انصاری</v>
      </c>
      <c r="G2202" s="2">
        <v>0</v>
      </c>
    </row>
    <row r="2203" spans="2:11" x14ac:dyDescent="0.25">
      <c r="B2203" s="131">
        <f t="shared" si="34"/>
        <v>2201</v>
      </c>
      <c r="C2203" s="133">
        <v>45482</v>
      </c>
      <c r="D2203" s="225" t="s">
        <v>251</v>
      </c>
      <c r="E2203" s="218" t="str">
        <f>VLOOKUP(D2203,Z$4:AB2203,2,FALSE)</f>
        <v>کامیون کمپرسی</v>
      </c>
      <c r="F2203" s="218" t="str">
        <f>VLOOKUP(D2203,Z$4:AB2203,3,FALSE)</f>
        <v>انصاری</v>
      </c>
      <c r="G2203" s="2">
        <v>0</v>
      </c>
    </row>
    <row r="2204" spans="2:11" x14ac:dyDescent="0.25">
      <c r="B2204" s="131">
        <f t="shared" si="34"/>
        <v>2202</v>
      </c>
      <c r="C2204" s="133">
        <v>45482</v>
      </c>
      <c r="D2204" s="225" t="s">
        <v>252</v>
      </c>
      <c r="E2204" s="218" t="str">
        <f>VLOOKUP(D2204,Z$4:AB2204,2,FALSE)</f>
        <v>کامیون کمپرسی</v>
      </c>
      <c r="F2204" s="218" t="str">
        <f>VLOOKUP(D2204,Z$4:AB2204,3,FALSE)</f>
        <v>انصاری</v>
      </c>
      <c r="G2204" s="2">
        <v>0</v>
      </c>
    </row>
    <row r="2205" spans="2:11" x14ac:dyDescent="0.25">
      <c r="B2205" s="131">
        <f t="shared" si="34"/>
        <v>2203</v>
      </c>
      <c r="C2205" s="133">
        <v>45482</v>
      </c>
      <c r="D2205" s="226" t="s">
        <v>166</v>
      </c>
      <c r="E2205" s="218" t="str">
        <f>VLOOKUP(D2205,Z$4:AB2205,2,FALSE)</f>
        <v>گریدر 14G</v>
      </c>
      <c r="F2205" s="218" t="str">
        <f>VLOOKUP(D2205,Z$4:AB2205,3,FALSE)</f>
        <v>محمد پور</v>
      </c>
      <c r="G2205" s="2">
        <v>295</v>
      </c>
    </row>
    <row r="2206" spans="2:11" x14ac:dyDescent="0.25">
      <c r="B2206" s="131">
        <f t="shared" si="34"/>
        <v>2204</v>
      </c>
      <c r="C2206" s="133">
        <v>45482</v>
      </c>
      <c r="D2206" s="226" t="s">
        <v>170</v>
      </c>
      <c r="E2206" s="218" t="str">
        <f>VLOOKUP(D2206,Z$4:AB2206,2,FALSE)</f>
        <v>غلطک کششی</v>
      </c>
      <c r="F2206" s="218" t="str">
        <f>VLOOKUP(D2206,Z$4:AB2206,3,FALSE)</f>
        <v>محمد پور</v>
      </c>
      <c r="G2206" s="2">
        <v>77</v>
      </c>
    </row>
    <row r="2207" spans="2:11" x14ac:dyDescent="0.25">
      <c r="B2207" s="131">
        <f t="shared" si="34"/>
        <v>2205</v>
      </c>
      <c r="C2207" s="133">
        <v>45482</v>
      </c>
      <c r="D2207" s="226" t="s">
        <v>173</v>
      </c>
      <c r="E2207" s="218" t="str">
        <f>VLOOKUP(D2207,Z$4:AB2207,2,FALSE)</f>
        <v>غلطک کششی</v>
      </c>
      <c r="F2207" s="218" t="str">
        <f>VLOOKUP(D2207,Z$4:AB2207,3,FALSE)</f>
        <v>محمد پور</v>
      </c>
      <c r="G2207" s="2">
        <v>0</v>
      </c>
    </row>
    <row r="2208" spans="2:11" x14ac:dyDescent="0.25">
      <c r="B2208" s="131">
        <f t="shared" si="34"/>
        <v>2206</v>
      </c>
      <c r="C2208" s="133">
        <v>45482</v>
      </c>
      <c r="D2208" s="226" t="s">
        <v>174</v>
      </c>
      <c r="E2208" s="218" t="str">
        <f>VLOOKUP(D2208,Z$4:AB2208,2,FALSE)</f>
        <v>لودر</v>
      </c>
      <c r="F2208" s="218" t="str">
        <f>VLOOKUP(D2208,Z$4:AB2208,3,FALSE)</f>
        <v>محمد پور</v>
      </c>
      <c r="G2208" s="2">
        <v>201</v>
      </c>
    </row>
    <row r="2209" spans="2:7" x14ac:dyDescent="0.25">
      <c r="B2209" s="131">
        <f t="shared" si="34"/>
        <v>2207</v>
      </c>
      <c r="C2209" s="133">
        <v>45482</v>
      </c>
      <c r="D2209" s="226" t="s">
        <v>175</v>
      </c>
      <c r="E2209" s="218" t="str">
        <f>VLOOKUP(D2209,Z$4:AB2209,2,FALSE)</f>
        <v>تانکر آب</v>
      </c>
      <c r="F2209" s="218" t="str">
        <f>VLOOKUP(D2209,Z$4:AB2209,3,FALSE)</f>
        <v>محمد پور</v>
      </c>
      <c r="G2209" s="2">
        <v>0</v>
      </c>
    </row>
    <row r="2210" spans="2:7" x14ac:dyDescent="0.25">
      <c r="B2210" s="131">
        <f t="shared" si="34"/>
        <v>2208</v>
      </c>
      <c r="C2210" s="133">
        <v>45482</v>
      </c>
      <c r="D2210" s="226" t="s">
        <v>176</v>
      </c>
      <c r="E2210" s="218" t="str">
        <f>VLOOKUP(D2210,Z$4:AB2210,2,FALSE)</f>
        <v>غلطک پاچه بزی</v>
      </c>
      <c r="F2210" s="218" t="str">
        <f>VLOOKUP(D2210,Z$4:AB2210,3,FALSE)</f>
        <v>محمد پور</v>
      </c>
      <c r="G2210" s="2">
        <v>0</v>
      </c>
    </row>
    <row r="2211" spans="2:7" x14ac:dyDescent="0.25">
      <c r="B2211" s="131">
        <f t="shared" si="34"/>
        <v>2209</v>
      </c>
      <c r="C2211" s="133">
        <v>45482</v>
      </c>
      <c r="D2211" s="226" t="s">
        <v>178</v>
      </c>
      <c r="E2211" s="218" t="str">
        <f>VLOOKUP(D2211,Z$4:AB2211,2,FALSE)</f>
        <v>بلدوزر</v>
      </c>
      <c r="F2211" s="218" t="str">
        <f>VLOOKUP(D2211,Z$4:AB2211,3,FALSE)</f>
        <v>محمد پور</v>
      </c>
      <c r="G2211" s="2">
        <v>0</v>
      </c>
    </row>
    <row r="2212" spans="2:7" x14ac:dyDescent="0.25">
      <c r="B2212" s="131">
        <f t="shared" si="34"/>
        <v>2210</v>
      </c>
      <c r="C2212" s="133">
        <v>45482</v>
      </c>
      <c r="D2212" s="226" t="s">
        <v>179</v>
      </c>
      <c r="E2212" s="218" t="str">
        <f>VLOOKUP(D2212,Z$4:AB2212,2,FALSE)</f>
        <v>کمپرسی جفت</v>
      </c>
      <c r="F2212" s="218" t="str">
        <f>VLOOKUP(D2212,Z$4:AB2212,3,FALSE)</f>
        <v>محمد پور</v>
      </c>
      <c r="G2212" s="2">
        <v>130</v>
      </c>
    </row>
    <row r="2213" spans="2:7" x14ac:dyDescent="0.25">
      <c r="B2213" s="131">
        <f t="shared" si="34"/>
        <v>2211</v>
      </c>
      <c r="C2213" s="133">
        <v>45482</v>
      </c>
      <c r="D2213" s="226" t="s">
        <v>255</v>
      </c>
      <c r="E2213" s="218" t="str">
        <f>VLOOKUP(D2213,Z$4:AB2213,2,FALSE)</f>
        <v>کمپرسی جفت</v>
      </c>
      <c r="F2213" s="218" t="str">
        <f>VLOOKUP(D2213,Z$4:AB2213,3,FALSE)</f>
        <v>محمد پور</v>
      </c>
      <c r="G2213" s="2">
        <v>102</v>
      </c>
    </row>
    <row r="2214" spans="2:7" x14ac:dyDescent="0.25">
      <c r="B2214" s="131">
        <f t="shared" si="34"/>
        <v>2212</v>
      </c>
      <c r="C2214" s="133">
        <v>45482</v>
      </c>
      <c r="D2214" s="226" t="s">
        <v>253</v>
      </c>
      <c r="E2214" s="218" t="str">
        <f>VLOOKUP(D2214,Z$4:AB2214,2,FALSE)</f>
        <v>کمپرسی تک</v>
      </c>
      <c r="F2214" s="218" t="str">
        <f>VLOOKUP(D2214,Z$4:AB2214,3,FALSE)</f>
        <v>محمد پور</v>
      </c>
      <c r="G2214" s="2">
        <v>0</v>
      </c>
    </row>
    <row r="2215" spans="2:7" x14ac:dyDescent="0.25">
      <c r="B2215" s="131">
        <f t="shared" si="34"/>
        <v>2213</v>
      </c>
      <c r="C2215" s="133">
        <v>45482</v>
      </c>
      <c r="D2215" s="226" t="s">
        <v>244</v>
      </c>
      <c r="E2215" s="218" t="str">
        <f>VLOOKUP(D2215,Z$4:AB2215,2,FALSE)</f>
        <v>تانکر آب</v>
      </c>
      <c r="F2215" s="218" t="str">
        <f>VLOOKUP(D2215,Z$4:AB2215,3,FALSE)</f>
        <v>محمد پور</v>
      </c>
      <c r="G2215" s="2">
        <v>91</v>
      </c>
    </row>
    <row r="2216" spans="2:7" x14ac:dyDescent="0.25">
      <c r="B2216" s="131">
        <f t="shared" si="34"/>
        <v>2214</v>
      </c>
      <c r="C2216" s="133">
        <v>45482</v>
      </c>
      <c r="D2216" s="226" t="s">
        <v>269</v>
      </c>
      <c r="E2216" s="218" t="str">
        <f>VLOOKUP(D2216,Z$4:AB2216,2,FALSE)</f>
        <v>کمپرسی جفت</v>
      </c>
      <c r="F2216" s="218" t="str">
        <f>VLOOKUP(D2216,Z$4:AB2216,3,FALSE)</f>
        <v>محمد پور</v>
      </c>
      <c r="G2216" s="2">
        <v>131</v>
      </c>
    </row>
    <row r="2217" spans="2:7" x14ac:dyDescent="0.25">
      <c r="B2217" s="131">
        <f t="shared" si="34"/>
        <v>2215</v>
      </c>
      <c r="C2217" s="133">
        <v>45483</v>
      </c>
      <c r="D2217" s="224" t="s">
        <v>129</v>
      </c>
      <c r="E2217" s="218" t="str">
        <f>VLOOKUP(D2217,Z$4:AB2217,2,FALSE)</f>
        <v>بلدوزر</v>
      </c>
      <c r="F2217" s="218" t="str">
        <f>VLOOKUP(D2217,Z$4:AB2217,3,FALSE)</f>
        <v>شرکتی-رجب زاده</v>
      </c>
      <c r="G2217" s="2">
        <v>366</v>
      </c>
    </row>
    <row r="2218" spans="2:7" x14ac:dyDescent="0.25">
      <c r="B2218" s="131">
        <f t="shared" si="34"/>
        <v>2216</v>
      </c>
      <c r="C2218" s="133">
        <v>45483</v>
      </c>
      <c r="D2218" s="224" t="s">
        <v>279</v>
      </c>
      <c r="E2218" s="218" t="str">
        <f>VLOOKUP(D2218,Z$4:AB2218,2,FALSE)</f>
        <v>بلدوزر</v>
      </c>
      <c r="F2218" s="218" t="str">
        <f>VLOOKUP(D2218,Z$4:AB2218,3,FALSE)</f>
        <v>شرکتی-نخعی</v>
      </c>
      <c r="G2218" s="2">
        <v>0</v>
      </c>
    </row>
    <row r="2219" spans="2:7" x14ac:dyDescent="0.25">
      <c r="B2219" s="131">
        <f t="shared" si="34"/>
        <v>2217</v>
      </c>
      <c r="C2219" s="133">
        <v>45483</v>
      </c>
      <c r="D2219" s="224" t="s">
        <v>90</v>
      </c>
      <c r="E2219" s="218" t="str">
        <f>VLOOKUP(D2219,Z$4:AB2219,2,FALSE)</f>
        <v>گریدر  ۱۶g</v>
      </c>
      <c r="F2219" s="218" t="str">
        <f>VLOOKUP(D2219,Z$4:AB2219,3,FALSE)</f>
        <v>شرکتی-یگانه</v>
      </c>
      <c r="G2219" s="2">
        <v>0</v>
      </c>
    </row>
    <row r="2220" spans="2:7" x14ac:dyDescent="0.25">
      <c r="B2220" s="131">
        <f t="shared" si="34"/>
        <v>2218</v>
      </c>
      <c r="C2220" s="133">
        <v>45483</v>
      </c>
      <c r="D2220" s="224" t="s">
        <v>282</v>
      </c>
      <c r="E2220" s="218" t="str">
        <f>VLOOKUP(D2220,Z$4:AB2220,2,FALSE)</f>
        <v>گریدر  ۱۶g</v>
      </c>
      <c r="F2220" s="218" t="str">
        <f>VLOOKUP(D2220,Z$4:AB2220,3,FALSE)</f>
        <v>شرکتی-حسن پور</v>
      </c>
      <c r="G2220" s="2">
        <v>0</v>
      </c>
    </row>
    <row r="2221" spans="2:7" x14ac:dyDescent="0.25">
      <c r="B2221" s="131">
        <f t="shared" si="34"/>
        <v>2219</v>
      </c>
      <c r="C2221" s="133">
        <v>45483</v>
      </c>
      <c r="D2221" s="224" t="s">
        <v>122</v>
      </c>
      <c r="E2221" s="218" t="str">
        <f>VLOOKUP(D2221,Z$4:AB2221,2,FALSE)</f>
        <v>میکسراتکو</v>
      </c>
      <c r="F2221" s="218" t="str">
        <f>VLOOKUP(D2221,Z$4:AB2221,3,FALSE)</f>
        <v>شرکتی-شاکری</v>
      </c>
      <c r="G2221" s="2">
        <v>0</v>
      </c>
    </row>
    <row r="2222" spans="2:7" x14ac:dyDescent="0.25">
      <c r="B2222" s="131">
        <f t="shared" si="34"/>
        <v>2220</v>
      </c>
      <c r="C2222" s="133">
        <v>45483</v>
      </c>
      <c r="D2222" s="224" t="s">
        <v>124</v>
      </c>
      <c r="E2222" s="218" t="str">
        <f>VLOOKUP(D2222,Z$4:AB2222,2,FALSE)</f>
        <v>میکسر امیکو</v>
      </c>
      <c r="F2222" s="218" t="str">
        <f>VLOOKUP(D2222,Z$4:AB2222,3,FALSE)</f>
        <v>شرکتی-زراعتی</v>
      </c>
      <c r="G2222" s="2">
        <v>136</v>
      </c>
    </row>
    <row r="2223" spans="2:7" x14ac:dyDescent="0.25">
      <c r="B2223" s="131">
        <f t="shared" si="34"/>
        <v>2221</v>
      </c>
      <c r="C2223" s="133">
        <v>45483</v>
      </c>
      <c r="D2223" s="224" t="s">
        <v>121</v>
      </c>
      <c r="E2223" s="218" t="str">
        <f>VLOOKUP(D2223,Z$4:AB2223,2,FALSE)</f>
        <v>غلطک</v>
      </c>
      <c r="F2223" s="218" t="str">
        <f>VLOOKUP(D2223,Z$4:AB2223,3,FALSE)</f>
        <v>شرکتی-جمالی</v>
      </c>
      <c r="G2223" s="2">
        <v>42</v>
      </c>
    </row>
    <row r="2224" spans="2:7" x14ac:dyDescent="0.25">
      <c r="B2224" s="131">
        <f t="shared" si="34"/>
        <v>2222</v>
      </c>
      <c r="C2224" s="133">
        <v>45483</v>
      </c>
      <c r="D2224" s="224" t="s">
        <v>112</v>
      </c>
      <c r="E2224" s="218" t="str">
        <f>VLOOKUP(D2224,Z$4:AB2224,2,FALSE)</f>
        <v>غلطک</v>
      </c>
      <c r="F2224" s="218" t="str">
        <f>VLOOKUP(D2224,Z$4:AB2224,3,FALSE)</f>
        <v>شرکتی-شیری</v>
      </c>
      <c r="G2224" s="2">
        <v>0</v>
      </c>
    </row>
    <row r="2225" spans="2:11" x14ac:dyDescent="0.25">
      <c r="B2225" s="131">
        <f t="shared" si="34"/>
        <v>2223</v>
      </c>
      <c r="C2225" s="133">
        <v>45483</v>
      </c>
      <c r="D2225" s="224" t="s">
        <v>109</v>
      </c>
      <c r="E2225" s="218" t="str">
        <f>VLOOKUP(D2225,Z$4:AB2225,2,FALSE)</f>
        <v>غلطک</v>
      </c>
      <c r="F2225" s="218" t="str">
        <f>VLOOKUP(D2225,Z$4:AB2225,3,FALSE)</f>
        <v>شرکتی-دیانتی</v>
      </c>
      <c r="G2225" s="2">
        <v>89</v>
      </c>
    </row>
    <row r="2226" spans="2:11" x14ac:dyDescent="0.25">
      <c r="B2226" s="131">
        <f t="shared" ref="B2226:B2290" si="35">ROW()-2</f>
        <v>2224</v>
      </c>
      <c r="C2226" s="133">
        <v>45483</v>
      </c>
      <c r="D2226" s="224" t="s">
        <v>270</v>
      </c>
      <c r="E2226" s="218" t="str">
        <f>VLOOKUP(D2226,Z$4:AB2226,2,FALSE)</f>
        <v>غلطک</v>
      </c>
      <c r="F2226" s="218" t="str">
        <f>VLOOKUP(D2226,Z$4:AB2226,3,FALSE)</f>
        <v>شرکتی-شیری</v>
      </c>
      <c r="G2226" s="2">
        <v>0</v>
      </c>
    </row>
    <row r="2227" spans="2:11" x14ac:dyDescent="0.25">
      <c r="B2227" s="131">
        <f t="shared" si="35"/>
        <v>2225</v>
      </c>
      <c r="C2227" s="133">
        <v>45483</v>
      </c>
      <c r="D2227" s="224" t="s">
        <v>93</v>
      </c>
      <c r="E2227" s="218" t="str">
        <f>VLOOKUP(D2227,Z$4:AB2227,2,FALSE)</f>
        <v>کامیون کمپرسی</v>
      </c>
      <c r="F2227" s="218" t="str">
        <f>VLOOKUP(D2227,Z$4:AB2227,3,FALSE)</f>
        <v>شرکتی-یحیی زاده</v>
      </c>
      <c r="G2227" s="2">
        <v>0</v>
      </c>
    </row>
    <row r="2228" spans="2:11" x14ac:dyDescent="0.25">
      <c r="B2228" s="131">
        <f t="shared" si="35"/>
        <v>2226</v>
      </c>
      <c r="C2228" s="133">
        <v>45483</v>
      </c>
      <c r="D2228" s="224" t="s">
        <v>96</v>
      </c>
      <c r="E2228" s="218" t="str">
        <f>VLOOKUP(D2228,Z$4:AB2228,2,FALSE)</f>
        <v>کامیون کمپرسی</v>
      </c>
      <c r="F2228" s="218" t="str">
        <f>VLOOKUP(D2228,Z$4:AB2228,3,FALSE)</f>
        <v>شرکتی-نوروز غلامی</v>
      </c>
      <c r="G2228" s="2">
        <v>0</v>
      </c>
    </row>
    <row r="2229" spans="2:11" x14ac:dyDescent="0.25">
      <c r="B2229" s="131">
        <f t="shared" si="35"/>
        <v>2227</v>
      </c>
      <c r="C2229" s="133">
        <v>45483</v>
      </c>
      <c r="D2229" s="224" t="s">
        <v>119</v>
      </c>
      <c r="E2229" s="218" t="str">
        <f>VLOOKUP(D2229,Z$4:AB2229,2,FALSE)</f>
        <v>کامیون کمپرسی</v>
      </c>
      <c r="F2229" s="218" t="str">
        <f>VLOOKUP(D2229,Z$4:AB2229,3,FALSE)</f>
        <v>شرکتی-علیرضا اقلیمی</v>
      </c>
      <c r="G2229" s="2">
        <v>0</v>
      </c>
    </row>
    <row r="2230" spans="2:11" x14ac:dyDescent="0.25">
      <c r="B2230" s="131">
        <f t="shared" si="35"/>
        <v>2228</v>
      </c>
      <c r="C2230" s="133">
        <v>45483</v>
      </c>
      <c r="D2230" s="224" t="s">
        <v>132</v>
      </c>
      <c r="E2230" s="218" t="str">
        <f>VLOOKUP(D2230,Z$4:AB2230,2,FALSE)</f>
        <v>تانکر ابپاش بنز</v>
      </c>
      <c r="F2230" s="218" t="str">
        <f>VLOOKUP(D2230,Z$4:AB2230,3,FALSE)</f>
        <v>شرکتی-بارانی</v>
      </c>
      <c r="G2230" s="2">
        <v>0</v>
      </c>
    </row>
    <row r="2231" spans="2:11" x14ac:dyDescent="0.25">
      <c r="B2231" s="131">
        <f t="shared" si="35"/>
        <v>2229</v>
      </c>
      <c r="C2231" s="133">
        <v>45483</v>
      </c>
      <c r="D2231" s="224" t="s">
        <v>98</v>
      </c>
      <c r="E2231" s="218" t="str">
        <f>VLOOKUP(D2231,Z$4:AB2231,2,FALSE)</f>
        <v>تانکر ابپاش بنز</v>
      </c>
      <c r="F2231" s="218" t="str">
        <f>VLOOKUP(D2231,Z$4:AB2231,3,FALSE)</f>
        <v>شرکتی-میامی</v>
      </c>
      <c r="G2231" s="2">
        <v>129</v>
      </c>
    </row>
    <row r="2232" spans="2:11" x14ac:dyDescent="0.25">
      <c r="B2232" s="131">
        <f t="shared" si="35"/>
        <v>2230</v>
      </c>
      <c r="C2232" s="133">
        <v>45483</v>
      </c>
      <c r="D2232" s="224" t="s">
        <v>116</v>
      </c>
      <c r="E2232" s="218" t="str">
        <f>VLOOKUP(D2232,Z$4:AB2232,2,FALSE)</f>
        <v>تانکر سوخت بنز</v>
      </c>
      <c r="F2232" s="218" t="str">
        <f>VLOOKUP(D2232,Z$4:AB2232,3,FALSE)</f>
        <v>شرکتی-برات زاده- از تاریخ 1 تیرماه</v>
      </c>
      <c r="G2232" s="2">
        <v>141</v>
      </c>
    </row>
    <row r="2233" spans="2:11" x14ac:dyDescent="0.25">
      <c r="B2233" s="131">
        <f t="shared" si="35"/>
        <v>2231</v>
      </c>
      <c r="C2233" s="133">
        <v>45483</v>
      </c>
      <c r="D2233" s="224" t="s">
        <v>160</v>
      </c>
      <c r="E2233" s="218" t="str">
        <f>VLOOKUP(D2233,Z$4:AB2233,2,FALSE)</f>
        <v>بیل مکانیکی</v>
      </c>
      <c r="F2233" s="218" t="str">
        <f>VLOOKUP(D2233,Z$4:AB2233,3,FALSE)</f>
        <v>تکبری</v>
      </c>
      <c r="G2233" s="2">
        <v>63</v>
      </c>
    </row>
    <row r="2234" spans="2:11" x14ac:dyDescent="0.25">
      <c r="B2234" s="131">
        <f t="shared" si="35"/>
        <v>2232</v>
      </c>
      <c r="C2234" s="133">
        <v>45483</v>
      </c>
      <c r="D2234" s="225" t="s">
        <v>146</v>
      </c>
      <c r="E2234" s="218" t="str">
        <f>VLOOKUP(D2234,Z$4:AB2234,2,FALSE)</f>
        <v>بلدوزر D85</v>
      </c>
      <c r="F2234" s="218" t="str">
        <f>VLOOKUP(D2234,Z$4:AB2234,3,FALSE)</f>
        <v>اکبری</v>
      </c>
      <c r="G2234" s="2">
        <v>0</v>
      </c>
    </row>
    <row r="2235" spans="2:11" x14ac:dyDescent="0.25">
      <c r="B2235" s="131">
        <f t="shared" si="35"/>
        <v>2233</v>
      </c>
      <c r="C2235" s="133">
        <v>45483</v>
      </c>
      <c r="D2235" s="225" t="s">
        <v>148</v>
      </c>
      <c r="E2235" s="218" t="str">
        <f>VLOOKUP(D2235,Z$4:AB2235,2,FALSE)</f>
        <v>بلدوزر D85</v>
      </c>
      <c r="F2235" s="218" t="str">
        <f>VLOOKUP(D2235,Z$4:AB2235,3,FALSE)</f>
        <v>اکبری</v>
      </c>
      <c r="G2235" s="2">
        <v>0</v>
      </c>
    </row>
    <row r="2236" spans="2:11" x14ac:dyDescent="0.25">
      <c r="B2236" s="131">
        <f t="shared" si="35"/>
        <v>2234</v>
      </c>
      <c r="C2236" s="133">
        <v>45483</v>
      </c>
      <c r="D2236" s="226" t="s">
        <v>149</v>
      </c>
      <c r="E2236" s="218" t="str">
        <f>VLOOKUP(D2236,Z$4:AB2236,2,FALSE)</f>
        <v>بلدوزر کاترپیلار D8</v>
      </c>
      <c r="F2236" s="218" t="str">
        <f>VLOOKUP(D2236,Z$4:AB2236,3,FALSE)</f>
        <v>حسن پور</v>
      </c>
      <c r="G2236" s="2">
        <v>0</v>
      </c>
    </row>
    <row r="2237" spans="2:11" x14ac:dyDescent="0.25">
      <c r="B2237" s="131">
        <f t="shared" si="35"/>
        <v>2235</v>
      </c>
      <c r="C2237" s="133">
        <v>45483</v>
      </c>
      <c r="D2237" s="224" t="s">
        <v>164</v>
      </c>
      <c r="E2237" s="218" t="str">
        <f>VLOOKUP(D2237,Z$4:AB2237,2,FALSE)</f>
        <v>بیل مکانیکی</v>
      </c>
      <c r="F2237" s="218" t="str">
        <f>VLOOKUP(D2237,Z$4:AB2237,3,FALSE)</f>
        <v>رضاپور</v>
      </c>
      <c r="G2237" s="2">
        <v>0</v>
      </c>
    </row>
    <row r="2238" spans="2:11" x14ac:dyDescent="0.25">
      <c r="B2238" s="131">
        <f t="shared" si="35"/>
        <v>2236</v>
      </c>
      <c r="C2238" s="133">
        <v>45483</v>
      </c>
      <c r="D2238" s="224" t="s">
        <v>162</v>
      </c>
      <c r="E2238" s="218" t="str">
        <f>VLOOKUP(D2238,Z$4:AB2238,2,FALSE)</f>
        <v>تانکر آب</v>
      </c>
      <c r="F2238" s="218" t="str">
        <f>VLOOKUP(D2238,Z$4:AB2238,3,FALSE)</f>
        <v>رضاپور</v>
      </c>
      <c r="G2238" s="4">
        <v>191</v>
      </c>
      <c r="H2238" s="4"/>
      <c r="I2238" s="137"/>
      <c r="J2238" s="137"/>
      <c r="K2238" s="299"/>
    </row>
    <row r="2239" spans="2:11" x14ac:dyDescent="0.25">
      <c r="B2239" s="131">
        <f t="shared" si="35"/>
        <v>2237</v>
      </c>
      <c r="C2239" s="133">
        <v>45483</v>
      </c>
      <c r="D2239" s="224" t="s">
        <v>151</v>
      </c>
      <c r="E2239" s="218" t="str">
        <f>VLOOKUP(D2239,Z$4:AB2239,2,FALSE)</f>
        <v>لودر ZL50</v>
      </c>
      <c r="F2239" s="218" t="str">
        <f>VLOOKUP(D2239,Z$4:AB2239,3,FALSE)</f>
        <v>میرزایی</v>
      </c>
      <c r="G2239" s="2">
        <v>139</v>
      </c>
    </row>
    <row r="2240" spans="2:11" x14ac:dyDescent="0.25">
      <c r="B2240" s="131">
        <f t="shared" si="35"/>
        <v>2238</v>
      </c>
      <c r="C2240" s="133">
        <v>45483</v>
      </c>
      <c r="D2240" s="225" t="s">
        <v>152</v>
      </c>
      <c r="E2240" s="218" t="str">
        <f>VLOOKUP(D2240,Z$4:AB2240,2,FALSE)</f>
        <v>کامیون کمپرسی</v>
      </c>
      <c r="F2240" s="218" t="str">
        <f>VLOOKUP(D2240,Z$4:AB2240,3,FALSE)</f>
        <v>میرزایی</v>
      </c>
      <c r="G2240" s="2">
        <v>168</v>
      </c>
    </row>
    <row r="2241" spans="2:7" x14ac:dyDescent="0.25">
      <c r="B2241" s="131">
        <f t="shared" si="35"/>
        <v>2239</v>
      </c>
      <c r="C2241" s="133">
        <v>45483</v>
      </c>
      <c r="D2241" s="225" t="s">
        <v>154</v>
      </c>
      <c r="E2241" s="218" t="str">
        <f>VLOOKUP(D2241,Z$4:AB2241,2,FALSE)</f>
        <v>کامیون کمپرسی</v>
      </c>
      <c r="F2241" s="218" t="str">
        <f>VLOOKUP(D2241,Z$4:AB2241,3,FALSE)</f>
        <v>میرزایی</v>
      </c>
      <c r="G2241" s="2">
        <v>142</v>
      </c>
    </row>
    <row r="2242" spans="2:7" x14ac:dyDescent="0.25">
      <c r="B2242" s="131">
        <f t="shared" si="35"/>
        <v>2240</v>
      </c>
      <c r="C2242" s="133">
        <v>45483</v>
      </c>
      <c r="D2242" s="225" t="s">
        <v>155</v>
      </c>
      <c r="E2242" s="218" t="str">
        <f>VLOOKUP(D2242,Z$4:AB2242,2,FALSE)</f>
        <v>کامیون کمپرسی</v>
      </c>
      <c r="F2242" s="218" t="str">
        <f>VLOOKUP(D2242,Z$4:AB2242,3,FALSE)</f>
        <v>میرزایی</v>
      </c>
      <c r="G2242" s="2">
        <v>171</v>
      </c>
    </row>
    <row r="2243" spans="2:7" x14ac:dyDescent="0.25">
      <c r="B2243" s="131">
        <f t="shared" si="35"/>
        <v>2241</v>
      </c>
      <c r="C2243" s="133">
        <v>45483</v>
      </c>
      <c r="D2243" s="225" t="s">
        <v>139</v>
      </c>
      <c r="E2243" s="218" t="str">
        <f>VLOOKUP(D2243,Z$4:AB2243,2,FALSE)</f>
        <v>بیل مکانیکی</v>
      </c>
      <c r="F2243" s="218" t="str">
        <f>VLOOKUP(D2243,Z$4:AB2243,3,FALSE)</f>
        <v>انصاری</v>
      </c>
      <c r="G2243" s="2">
        <v>0</v>
      </c>
    </row>
    <row r="2244" spans="2:7" x14ac:dyDescent="0.25">
      <c r="B2244" s="131">
        <f t="shared" si="35"/>
        <v>2242</v>
      </c>
      <c r="C2244" s="133">
        <v>45483</v>
      </c>
      <c r="D2244" s="225" t="s">
        <v>141</v>
      </c>
      <c r="E2244" s="218" t="str">
        <f>VLOOKUP(D2244,Z$4:AB2244,2,FALSE)</f>
        <v>بیل مکانیکی</v>
      </c>
      <c r="F2244" s="218" t="str">
        <f>VLOOKUP(D2244,Z$4:AB2244,3,FALSE)</f>
        <v>انصاری</v>
      </c>
      <c r="G2244" s="2">
        <v>350</v>
      </c>
    </row>
    <row r="2245" spans="2:7" x14ac:dyDescent="0.25">
      <c r="B2245" s="131">
        <f t="shared" si="35"/>
        <v>2243</v>
      </c>
      <c r="C2245" s="133">
        <v>45483</v>
      </c>
      <c r="D2245" s="225" t="s">
        <v>143</v>
      </c>
      <c r="E2245" s="218" t="str">
        <f>VLOOKUP(D2245,Z$4:AB2245,2,FALSE)</f>
        <v>کامیون کمپرسی</v>
      </c>
      <c r="F2245" s="218" t="str">
        <f>VLOOKUP(D2245,Z$4:AB2245,3,FALSE)</f>
        <v>انصاری</v>
      </c>
      <c r="G2245" s="2">
        <v>0</v>
      </c>
    </row>
    <row r="2246" spans="2:7" x14ac:dyDescent="0.25">
      <c r="B2246" s="131">
        <f t="shared" si="35"/>
        <v>2244</v>
      </c>
      <c r="C2246" s="133">
        <v>45483</v>
      </c>
      <c r="D2246" s="225" t="s">
        <v>144</v>
      </c>
      <c r="E2246" s="218" t="str">
        <f>VLOOKUP(D2246,Z$4:AB2246,2,FALSE)</f>
        <v>کامیون کمپرسی</v>
      </c>
      <c r="F2246" s="218" t="str">
        <f>VLOOKUP(D2246,Z$4:AB2246,3,FALSE)</f>
        <v>انصاری</v>
      </c>
      <c r="G2246" s="2">
        <v>0</v>
      </c>
    </row>
    <row r="2247" spans="2:7" x14ac:dyDescent="0.25">
      <c r="B2247" s="131">
        <f t="shared" si="35"/>
        <v>2245</v>
      </c>
      <c r="C2247" s="133">
        <v>45483</v>
      </c>
      <c r="D2247" s="225" t="s">
        <v>145</v>
      </c>
      <c r="E2247" s="218" t="str">
        <f>VLOOKUP(D2247,Z$4:AB2247,2,FALSE)</f>
        <v>کامیون کمپرسی</v>
      </c>
      <c r="F2247" s="218" t="str">
        <f>VLOOKUP(D2247,Z$4:AB2247,3,FALSE)</f>
        <v>انصاری</v>
      </c>
      <c r="G2247" s="2">
        <v>0</v>
      </c>
    </row>
    <row r="2248" spans="2:7" x14ac:dyDescent="0.25">
      <c r="B2248" s="131">
        <f t="shared" si="35"/>
        <v>2246</v>
      </c>
      <c r="C2248" s="133">
        <v>45483</v>
      </c>
      <c r="D2248" s="225" t="s">
        <v>138</v>
      </c>
      <c r="E2248" s="218" t="str">
        <f>VLOOKUP(D2248,Z$4:AB2248,2,FALSE)</f>
        <v>بلدوزر</v>
      </c>
      <c r="F2248" s="218" t="str">
        <f>VLOOKUP(D2248,Z$4:AB2248,3,FALSE)</f>
        <v>انصاری</v>
      </c>
      <c r="G2248" s="2">
        <v>110</v>
      </c>
    </row>
    <row r="2249" spans="2:7" x14ac:dyDescent="0.25">
      <c r="B2249" s="131">
        <f t="shared" si="35"/>
        <v>2247</v>
      </c>
      <c r="C2249" s="133">
        <v>45483</v>
      </c>
      <c r="D2249" s="225" t="s">
        <v>271</v>
      </c>
      <c r="E2249" s="218" t="str">
        <f>VLOOKUP(D2249,Z$4:AB2249,2,FALSE)</f>
        <v>بلدوزر</v>
      </c>
      <c r="F2249" s="218" t="str">
        <f>VLOOKUP(D2249,Z$4:AB2249,3,FALSE)</f>
        <v>انصاری</v>
      </c>
      <c r="G2249" s="2">
        <v>0</v>
      </c>
    </row>
    <row r="2250" spans="2:7" x14ac:dyDescent="0.25">
      <c r="B2250" s="131">
        <f t="shared" si="35"/>
        <v>2248</v>
      </c>
      <c r="C2250" s="133">
        <v>45483</v>
      </c>
      <c r="D2250" s="224" t="s">
        <v>157</v>
      </c>
      <c r="E2250" s="218" t="str">
        <f>VLOOKUP(D2250,Z$4:AB2250,2,FALSE)</f>
        <v>لودر</v>
      </c>
      <c r="F2250" s="218" t="str">
        <f>VLOOKUP(D2250,Z$4:AB2250,3,FALSE)</f>
        <v>صداقت</v>
      </c>
      <c r="G2250" s="2">
        <v>0</v>
      </c>
    </row>
    <row r="2251" spans="2:7" x14ac:dyDescent="0.25">
      <c r="B2251" s="131">
        <f t="shared" si="35"/>
        <v>2249</v>
      </c>
      <c r="C2251" s="133">
        <v>45483</v>
      </c>
      <c r="D2251" s="224" t="s">
        <v>158</v>
      </c>
      <c r="E2251" s="218" t="str">
        <f>VLOOKUP(D2251,Z$4:AB2251,2,FALSE)</f>
        <v>کامیون کمپرسی</v>
      </c>
      <c r="F2251" s="218" t="str">
        <f>VLOOKUP(D2251,Z$4:AB2251,3,FALSE)</f>
        <v>صداقت</v>
      </c>
      <c r="G2251" s="2">
        <v>0</v>
      </c>
    </row>
    <row r="2252" spans="2:7" x14ac:dyDescent="0.25">
      <c r="B2252" s="131">
        <f t="shared" si="35"/>
        <v>2250</v>
      </c>
      <c r="C2252" s="133">
        <v>45483</v>
      </c>
      <c r="D2252" s="224" t="s">
        <v>159</v>
      </c>
      <c r="E2252" s="218" t="str">
        <f>VLOOKUP(D2252,Z$4:AB2252,2,FALSE)</f>
        <v>کامیون کمپرسی</v>
      </c>
      <c r="F2252" s="218" t="str">
        <f>VLOOKUP(D2252,Z$4:AB2252,3,FALSE)</f>
        <v>صداقت</v>
      </c>
      <c r="G2252" s="2">
        <v>0</v>
      </c>
    </row>
    <row r="2253" spans="2:7" x14ac:dyDescent="0.25">
      <c r="B2253" s="131">
        <f t="shared" si="35"/>
        <v>2251</v>
      </c>
      <c r="C2253" s="133">
        <v>45483</v>
      </c>
      <c r="D2253" s="224" t="s">
        <v>283</v>
      </c>
      <c r="E2253" s="218" t="str">
        <f>VLOOKUP(D2253,Z$4:AB2253,2,FALSE)</f>
        <v>کامیون کمپرسی</v>
      </c>
      <c r="F2253" s="218" t="str">
        <f>VLOOKUP(D2253,Z$4:AB2253,3,FALSE)</f>
        <v>صداقت</v>
      </c>
      <c r="G2253" s="2">
        <v>0</v>
      </c>
    </row>
    <row r="2254" spans="2:7" x14ac:dyDescent="0.25">
      <c r="B2254" s="131">
        <f t="shared" si="35"/>
        <v>2252</v>
      </c>
      <c r="C2254" s="133">
        <v>45483</v>
      </c>
      <c r="D2254" s="226" t="s">
        <v>181</v>
      </c>
      <c r="E2254" s="218" t="str">
        <f>VLOOKUP(D2254,Z$4:AB2254,2,FALSE)</f>
        <v>تانکر آب</v>
      </c>
      <c r="F2254" s="218" t="str">
        <f>VLOOKUP(D2254,Z$4:AB2254,3,FALSE)</f>
        <v>گلپایگانی</v>
      </c>
      <c r="G2254" s="2">
        <v>64</v>
      </c>
    </row>
    <row r="2255" spans="2:7" x14ac:dyDescent="0.25">
      <c r="B2255" s="131">
        <f t="shared" si="35"/>
        <v>2253</v>
      </c>
      <c r="C2255" s="133">
        <v>45483</v>
      </c>
      <c r="D2255" s="225" t="s">
        <v>242</v>
      </c>
      <c r="E2255" s="218" t="str">
        <f>VLOOKUP(D2255,Z$4:AB2255,2,FALSE)</f>
        <v>کامیون کمپرسی</v>
      </c>
      <c r="F2255" s="218" t="str">
        <f>VLOOKUP(D2255,Z$4:AB2255,3,FALSE)</f>
        <v>انصاری</v>
      </c>
      <c r="G2255" s="2">
        <v>0</v>
      </c>
    </row>
    <row r="2256" spans="2:7" x14ac:dyDescent="0.25">
      <c r="B2256" s="131">
        <f t="shared" si="35"/>
        <v>2254</v>
      </c>
      <c r="C2256" s="133">
        <v>45483</v>
      </c>
      <c r="D2256" s="225" t="s">
        <v>251</v>
      </c>
      <c r="E2256" s="218" t="str">
        <f>VLOOKUP(D2256,Z$4:AB2256,2,FALSE)</f>
        <v>کامیون کمپرسی</v>
      </c>
      <c r="F2256" s="218" t="str">
        <f>VLOOKUP(D2256,Z$4:AB2256,3,FALSE)</f>
        <v>انصاری</v>
      </c>
      <c r="G2256" s="2">
        <v>0</v>
      </c>
    </row>
    <row r="2257" spans="2:11" x14ac:dyDescent="0.25">
      <c r="B2257" s="131">
        <f t="shared" si="35"/>
        <v>2255</v>
      </c>
      <c r="C2257" s="133">
        <v>45483</v>
      </c>
      <c r="D2257" s="225" t="s">
        <v>271</v>
      </c>
      <c r="E2257" s="218" t="str">
        <f>VLOOKUP(D2257,Z$4:AB2257,2,FALSE)</f>
        <v>بلدوزر</v>
      </c>
      <c r="F2257" s="218" t="str">
        <f>VLOOKUP(D2257,Z$4:AB2257,3,FALSE)</f>
        <v>انصاری</v>
      </c>
      <c r="G2257" s="2">
        <v>454</v>
      </c>
    </row>
    <row r="2258" spans="2:11" s="294" customFormat="1" x14ac:dyDescent="0.25">
      <c r="B2258" s="131">
        <f t="shared" si="35"/>
        <v>2256</v>
      </c>
      <c r="C2258" s="133">
        <v>45483</v>
      </c>
      <c r="D2258" s="224"/>
      <c r="E2258" s="212" t="s">
        <v>106</v>
      </c>
      <c r="F2258" s="212" t="s">
        <v>293</v>
      </c>
      <c r="G2258" s="294">
        <v>126</v>
      </c>
      <c r="I2258" s="245"/>
      <c r="J2258" s="245"/>
      <c r="K2258" s="293"/>
    </row>
    <row r="2259" spans="2:11" x14ac:dyDescent="0.25">
      <c r="B2259" s="131">
        <f t="shared" si="35"/>
        <v>2257</v>
      </c>
      <c r="C2259" s="133">
        <v>45483</v>
      </c>
      <c r="D2259" s="226" t="s">
        <v>166</v>
      </c>
      <c r="E2259" s="218" t="str">
        <f>VLOOKUP(D2259,Z$4:AB2259,2,FALSE)</f>
        <v>گریدر 14G</v>
      </c>
      <c r="F2259" s="218" t="str">
        <f>VLOOKUP(D2259,Z$4:AB2259,3,FALSE)</f>
        <v>محمد پور</v>
      </c>
      <c r="G2259" s="2">
        <v>0</v>
      </c>
    </row>
    <row r="2260" spans="2:11" x14ac:dyDescent="0.25">
      <c r="B2260" s="131">
        <f t="shared" si="35"/>
        <v>2258</v>
      </c>
      <c r="C2260" s="133">
        <v>45483</v>
      </c>
      <c r="D2260" s="226" t="s">
        <v>170</v>
      </c>
      <c r="E2260" s="218" t="str">
        <f>VLOOKUP(D2260,Z$4:AB2260,2,FALSE)</f>
        <v>غلطک کششی</v>
      </c>
      <c r="F2260" s="218" t="str">
        <f>VLOOKUP(D2260,Z$4:AB2260,3,FALSE)</f>
        <v>محمد پور</v>
      </c>
      <c r="G2260" s="2">
        <v>0</v>
      </c>
    </row>
    <row r="2261" spans="2:11" x14ac:dyDescent="0.25">
      <c r="B2261" s="131">
        <f t="shared" si="35"/>
        <v>2259</v>
      </c>
      <c r="C2261" s="133">
        <v>45483</v>
      </c>
      <c r="D2261" s="226" t="s">
        <v>173</v>
      </c>
      <c r="E2261" s="218" t="str">
        <f>VLOOKUP(D2261,Z$4:AB2261,2,FALSE)</f>
        <v>غلطک کششی</v>
      </c>
      <c r="F2261" s="218" t="str">
        <f>VLOOKUP(D2261,Z$4:AB2261,3,FALSE)</f>
        <v>محمد پور</v>
      </c>
      <c r="G2261" s="2">
        <v>0</v>
      </c>
    </row>
    <row r="2262" spans="2:11" x14ac:dyDescent="0.25">
      <c r="B2262" s="131">
        <f t="shared" si="35"/>
        <v>2260</v>
      </c>
      <c r="C2262" s="133">
        <v>45483</v>
      </c>
      <c r="D2262" s="226" t="s">
        <v>174</v>
      </c>
      <c r="E2262" s="218" t="str">
        <f>VLOOKUP(D2262,Z$4:AB2262,2,FALSE)</f>
        <v>لودر</v>
      </c>
      <c r="F2262" s="218" t="str">
        <f>VLOOKUP(D2262,Z$4:AB2262,3,FALSE)</f>
        <v>محمد پور</v>
      </c>
      <c r="G2262" s="2">
        <v>201</v>
      </c>
    </row>
    <row r="2263" spans="2:11" x14ac:dyDescent="0.25">
      <c r="B2263" s="131">
        <f t="shared" si="35"/>
        <v>2261</v>
      </c>
      <c r="C2263" s="133">
        <v>45483</v>
      </c>
      <c r="D2263" s="226" t="s">
        <v>175</v>
      </c>
      <c r="E2263" s="218" t="str">
        <f>VLOOKUP(D2263,Z$4:AB2263,2,FALSE)</f>
        <v>تانکر آب</v>
      </c>
      <c r="F2263" s="218" t="str">
        <f>VLOOKUP(D2263,Z$4:AB2263,3,FALSE)</f>
        <v>محمد پور</v>
      </c>
      <c r="G2263" s="2">
        <v>0</v>
      </c>
    </row>
    <row r="2264" spans="2:11" x14ac:dyDescent="0.25">
      <c r="B2264" s="131">
        <f t="shared" si="35"/>
        <v>2262</v>
      </c>
      <c r="C2264" s="133">
        <v>45483</v>
      </c>
      <c r="D2264" s="226" t="s">
        <v>176</v>
      </c>
      <c r="E2264" s="218" t="str">
        <f>VLOOKUP(D2264,Z$4:AB2264,2,FALSE)</f>
        <v>غلطک پاچه بزی</v>
      </c>
      <c r="F2264" s="218" t="str">
        <f>VLOOKUP(D2264,Z$4:AB2264,3,FALSE)</f>
        <v>محمد پور</v>
      </c>
      <c r="G2264" s="2">
        <v>0</v>
      </c>
    </row>
    <row r="2265" spans="2:11" x14ac:dyDescent="0.25">
      <c r="B2265" s="131">
        <f t="shared" si="35"/>
        <v>2263</v>
      </c>
      <c r="C2265" s="133">
        <v>45483</v>
      </c>
      <c r="D2265" s="226" t="s">
        <v>178</v>
      </c>
      <c r="E2265" s="218" t="str">
        <f>VLOOKUP(D2265,Z$4:AB2265,2,FALSE)</f>
        <v>بلدوزر</v>
      </c>
      <c r="F2265" s="218" t="str">
        <f>VLOOKUP(D2265,Z$4:AB2265,3,FALSE)</f>
        <v>محمد پور</v>
      </c>
      <c r="G2265" s="2">
        <v>0</v>
      </c>
    </row>
    <row r="2266" spans="2:11" x14ac:dyDescent="0.25">
      <c r="B2266" s="131">
        <f t="shared" si="35"/>
        <v>2264</v>
      </c>
      <c r="C2266" s="133">
        <v>45483</v>
      </c>
      <c r="D2266" s="226" t="s">
        <v>179</v>
      </c>
      <c r="E2266" s="218" t="str">
        <f>VLOOKUP(D2266,Z$4:AB2266,2,FALSE)</f>
        <v>کمپرسی جفت</v>
      </c>
      <c r="F2266" s="218" t="str">
        <f>VLOOKUP(D2266,Z$4:AB2266,3,FALSE)</f>
        <v>محمد پور</v>
      </c>
      <c r="G2266" s="2">
        <v>0</v>
      </c>
    </row>
    <row r="2267" spans="2:11" x14ac:dyDescent="0.25">
      <c r="B2267" s="131">
        <f t="shared" si="35"/>
        <v>2265</v>
      </c>
      <c r="C2267" s="133">
        <v>45483</v>
      </c>
      <c r="D2267" s="226" t="s">
        <v>255</v>
      </c>
      <c r="E2267" s="218" t="str">
        <f>VLOOKUP(D2267,Z$4:AB2267,2,FALSE)</f>
        <v>کمپرسی جفت</v>
      </c>
      <c r="F2267" s="218" t="str">
        <f>VLOOKUP(D2267,Z$4:AB2267,3,FALSE)</f>
        <v>محمد پور</v>
      </c>
      <c r="G2267" s="2">
        <v>0</v>
      </c>
    </row>
    <row r="2268" spans="2:11" x14ac:dyDescent="0.25">
      <c r="B2268" s="131">
        <f t="shared" si="35"/>
        <v>2266</v>
      </c>
      <c r="C2268" s="133">
        <v>45483</v>
      </c>
      <c r="D2268" s="226" t="s">
        <v>253</v>
      </c>
      <c r="E2268" s="218" t="str">
        <f>VLOOKUP(D2268,Z$4:AB2268,2,FALSE)</f>
        <v>کمپرسی تک</v>
      </c>
      <c r="F2268" s="218" t="str">
        <f>VLOOKUP(D2268,Z$4:AB2268,3,FALSE)</f>
        <v>محمد پور</v>
      </c>
      <c r="G2268" s="2">
        <v>136</v>
      </c>
    </row>
    <row r="2269" spans="2:11" x14ac:dyDescent="0.25">
      <c r="B2269" s="131">
        <f t="shared" si="35"/>
        <v>2267</v>
      </c>
      <c r="C2269" s="133">
        <v>45483</v>
      </c>
      <c r="D2269" s="226" t="s">
        <v>244</v>
      </c>
      <c r="E2269" s="218" t="str">
        <f>VLOOKUP(D2269,Z$4:AB2269,2,FALSE)</f>
        <v>تانکر آب</v>
      </c>
      <c r="F2269" s="218" t="str">
        <f>VLOOKUP(D2269,Z$4:AB2269,3,FALSE)</f>
        <v>محمد پور</v>
      </c>
      <c r="G2269" s="2">
        <v>0</v>
      </c>
    </row>
    <row r="2270" spans="2:11" x14ac:dyDescent="0.25">
      <c r="B2270" s="131">
        <f t="shared" si="35"/>
        <v>2268</v>
      </c>
      <c r="C2270" s="133">
        <v>45483</v>
      </c>
      <c r="D2270" s="226" t="s">
        <v>269</v>
      </c>
      <c r="E2270" s="218" t="str">
        <f>VLOOKUP(D2270,Z$4:AB2270,2,FALSE)</f>
        <v>کمپرسی جفت</v>
      </c>
      <c r="F2270" s="218" t="str">
        <f>VLOOKUP(D2270,Z$4:AB2270,3,FALSE)</f>
        <v>محمد پور</v>
      </c>
      <c r="G2270" s="2">
        <v>0</v>
      </c>
    </row>
    <row r="2271" spans="2:11" x14ac:dyDescent="0.25">
      <c r="B2271" s="131">
        <f t="shared" si="35"/>
        <v>2269</v>
      </c>
      <c r="C2271" s="133">
        <v>45484</v>
      </c>
      <c r="D2271" s="224" t="s">
        <v>129</v>
      </c>
      <c r="E2271" s="218" t="str">
        <f>VLOOKUP(D2271,Z$4:AB2271,2,FALSE)</f>
        <v>بلدوزر</v>
      </c>
      <c r="F2271" s="218" t="str">
        <f>VLOOKUP(D2271,Z$4:AB2271,3,FALSE)</f>
        <v>شرکتی-رجب زاده</v>
      </c>
      <c r="G2271" s="2">
        <v>0</v>
      </c>
    </row>
    <row r="2272" spans="2:11" x14ac:dyDescent="0.25">
      <c r="B2272" s="131">
        <f t="shared" si="35"/>
        <v>2270</v>
      </c>
      <c r="C2272" s="133">
        <v>45484</v>
      </c>
      <c r="D2272" s="224" t="s">
        <v>279</v>
      </c>
      <c r="E2272" s="218" t="str">
        <f>VLOOKUP(D2272,Z$4:AB2272,2,FALSE)</f>
        <v>بلدوزر</v>
      </c>
      <c r="F2272" s="218" t="str">
        <f>VLOOKUP(D2272,Z$4:AB2272,3,FALSE)</f>
        <v>شرکتی-نخعی</v>
      </c>
      <c r="G2272" s="2">
        <v>0</v>
      </c>
    </row>
    <row r="2273" spans="2:7" x14ac:dyDescent="0.25">
      <c r="B2273" s="131">
        <f t="shared" si="35"/>
        <v>2271</v>
      </c>
      <c r="C2273" s="133">
        <v>45484</v>
      </c>
      <c r="D2273" s="224" t="s">
        <v>90</v>
      </c>
      <c r="E2273" s="218" t="str">
        <f>VLOOKUP(D2273,Z$4:AB2273,2,FALSE)</f>
        <v>گریدر  ۱۶g</v>
      </c>
      <c r="F2273" s="218" t="str">
        <f>VLOOKUP(D2273,Z$4:AB2273,3,FALSE)</f>
        <v>شرکتی-یگانه</v>
      </c>
      <c r="G2273" s="2">
        <v>250</v>
      </c>
    </row>
    <row r="2274" spans="2:7" x14ac:dyDescent="0.25">
      <c r="B2274" s="131">
        <f t="shared" si="35"/>
        <v>2272</v>
      </c>
      <c r="C2274" s="133">
        <v>45484</v>
      </c>
      <c r="D2274" s="224" t="s">
        <v>282</v>
      </c>
      <c r="E2274" s="218" t="str">
        <f>VLOOKUP(D2274,Z$4:AB2274,2,FALSE)</f>
        <v>گریدر  ۱۶g</v>
      </c>
      <c r="F2274" s="218" t="str">
        <f>VLOOKUP(D2274,Z$4:AB2274,3,FALSE)</f>
        <v>شرکتی-حسن پور</v>
      </c>
      <c r="G2274" s="2">
        <v>0</v>
      </c>
    </row>
    <row r="2275" spans="2:7" x14ac:dyDescent="0.25">
      <c r="B2275" s="131">
        <f t="shared" si="35"/>
        <v>2273</v>
      </c>
      <c r="C2275" s="133">
        <v>45484</v>
      </c>
      <c r="D2275" s="224" t="s">
        <v>122</v>
      </c>
      <c r="E2275" s="218" t="str">
        <f>VLOOKUP(D2275,Z$4:AB2275,2,FALSE)</f>
        <v>میکسراتکو</v>
      </c>
      <c r="F2275" s="218" t="str">
        <f>VLOOKUP(D2275,Z$4:AB2275,3,FALSE)</f>
        <v>شرکتی-شاکری</v>
      </c>
      <c r="G2275" s="2">
        <v>0</v>
      </c>
    </row>
    <row r="2276" spans="2:7" x14ac:dyDescent="0.25">
      <c r="B2276" s="131">
        <f t="shared" si="35"/>
        <v>2274</v>
      </c>
      <c r="C2276" s="133">
        <v>45484</v>
      </c>
      <c r="D2276" s="224" t="s">
        <v>124</v>
      </c>
      <c r="E2276" s="218" t="str">
        <f>VLOOKUP(D2276,Z$4:AB2276,2,FALSE)</f>
        <v>میکسر امیکو</v>
      </c>
      <c r="F2276" s="218" t="str">
        <f>VLOOKUP(D2276,Z$4:AB2276,3,FALSE)</f>
        <v>شرکتی-زراعتی</v>
      </c>
      <c r="G2276" s="2">
        <v>0</v>
      </c>
    </row>
    <row r="2277" spans="2:7" x14ac:dyDescent="0.25">
      <c r="B2277" s="131">
        <f t="shared" si="35"/>
        <v>2275</v>
      </c>
      <c r="C2277" s="133">
        <v>45484</v>
      </c>
      <c r="D2277" s="224" t="s">
        <v>121</v>
      </c>
      <c r="E2277" s="218" t="str">
        <f>VLOOKUP(D2277,Z$4:AB2277,2,FALSE)</f>
        <v>غلطک</v>
      </c>
      <c r="F2277" s="218" t="str">
        <f>VLOOKUP(D2277,Z$4:AB2277,3,FALSE)</f>
        <v>شرکتی-جمالی</v>
      </c>
      <c r="G2277" s="2">
        <v>0</v>
      </c>
    </row>
    <row r="2278" spans="2:7" x14ac:dyDescent="0.25">
      <c r="B2278" s="131">
        <f t="shared" si="35"/>
        <v>2276</v>
      </c>
      <c r="C2278" s="133">
        <v>45484</v>
      </c>
      <c r="D2278" s="224" t="s">
        <v>112</v>
      </c>
      <c r="E2278" s="218" t="str">
        <f>VLOOKUP(D2278,Z$4:AB2278,2,FALSE)</f>
        <v>غلطک</v>
      </c>
      <c r="F2278" s="218" t="str">
        <f>VLOOKUP(D2278,Z$4:AB2278,3,FALSE)</f>
        <v>شرکتی-شیری</v>
      </c>
      <c r="G2278" s="2">
        <v>0</v>
      </c>
    </row>
    <row r="2279" spans="2:7" x14ac:dyDescent="0.25">
      <c r="B2279" s="131">
        <f t="shared" si="35"/>
        <v>2277</v>
      </c>
      <c r="C2279" s="133">
        <v>45484</v>
      </c>
      <c r="D2279" s="224" t="s">
        <v>109</v>
      </c>
      <c r="E2279" s="218" t="str">
        <f>VLOOKUP(D2279,Z$4:AB2279,2,FALSE)</f>
        <v>غلطک</v>
      </c>
      <c r="F2279" s="218" t="str">
        <f>VLOOKUP(D2279,Z$4:AB2279,3,FALSE)</f>
        <v>شرکتی-دیانتی</v>
      </c>
      <c r="G2279" s="2">
        <v>0</v>
      </c>
    </row>
    <row r="2280" spans="2:7" x14ac:dyDescent="0.25">
      <c r="B2280" s="131">
        <f t="shared" si="35"/>
        <v>2278</v>
      </c>
      <c r="C2280" s="133">
        <v>45484</v>
      </c>
      <c r="D2280" s="224" t="s">
        <v>270</v>
      </c>
      <c r="E2280" s="218" t="str">
        <f>VLOOKUP(D2280,Z$4:AB2280,2,FALSE)</f>
        <v>غلطک</v>
      </c>
      <c r="F2280" s="218" t="str">
        <f>VLOOKUP(D2280,Z$4:AB2280,3,FALSE)</f>
        <v>شرکتی-شیری</v>
      </c>
      <c r="G2280" s="2">
        <v>0</v>
      </c>
    </row>
    <row r="2281" spans="2:7" x14ac:dyDescent="0.25">
      <c r="B2281" s="131">
        <f t="shared" si="35"/>
        <v>2279</v>
      </c>
      <c r="C2281" s="133">
        <v>45484</v>
      </c>
      <c r="D2281" s="224" t="s">
        <v>93</v>
      </c>
      <c r="E2281" s="218" t="str">
        <f>VLOOKUP(D2281,Z$4:AB2281,2,FALSE)</f>
        <v>کامیون کمپرسی</v>
      </c>
      <c r="F2281" s="218" t="str">
        <f>VLOOKUP(D2281,Z$4:AB2281,3,FALSE)</f>
        <v>شرکتی-یحیی زاده</v>
      </c>
      <c r="G2281" s="2">
        <v>0</v>
      </c>
    </row>
    <row r="2282" spans="2:7" x14ac:dyDescent="0.25">
      <c r="B2282" s="131">
        <f t="shared" si="35"/>
        <v>2280</v>
      </c>
      <c r="C2282" s="133">
        <v>45484</v>
      </c>
      <c r="D2282" s="224" t="s">
        <v>96</v>
      </c>
      <c r="E2282" s="218" t="str">
        <f>VLOOKUP(D2282,Z$4:AB2282,2,FALSE)</f>
        <v>کامیون کمپرسی</v>
      </c>
      <c r="F2282" s="218" t="str">
        <f>VLOOKUP(D2282,Z$4:AB2282,3,FALSE)</f>
        <v>شرکتی-نوروز غلامی</v>
      </c>
      <c r="G2282" s="2">
        <v>0</v>
      </c>
    </row>
    <row r="2283" spans="2:7" x14ac:dyDescent="0.25">
      <c r="B2283" s="131">
        <f t="shared" si="35"/>
        <v>2281</v>
      </c>
      <c r="C2283" s="133">
        <v>45484</v>
      </c>
      <c r="D2283" s="224" t="s">
        <v>119</v>
      </c>
      <c r="E2283" s="218" t="str">
        <f>VLOOKUP(D2283,Z$4:AB2283,2,FALSE)</f>
        <v>کامیون کمپرسی</v>
      </c>
      <c r="F2283" s="218" t="str">
        <f>VLOOKUP(D2283,Z$4:AB2283,3,FALSE)</f>
        <v>شرکتی-علیرضا اقلیمی</v>
      </c>
      <c r="G2283" s="2">
        <v>0</v>
      </c>
    </row>
    <row r="2284" spans="2:7" x14ac:dyDescent="0.25">
      <c r="B2284" s="131">
        <f t="shared" si="35"/>
        <v>2282</v>
      </c>
      <c r="C2284" s="133">
        <v>45484</v>
      </c>
      <c r="D2284" s="224" t="s">
        <v>132</v>
      </c>
      <c r="E2284" s="218" t="str">
        <f>VLOOKUP(D2284,Z$4:AB2284,2,FALSE)</f>
        <v>تانکر ابپاش بنز</v>
      </c>
      <c r="F2284" s="218" t="str">
        <f>VLOOKUP(D2284,Z$4:AB2284,3,FALSE)</f>
        <v>شرکتی-بارانی</v>
      </c>
      <c r="G2284" s="2">
        <v>0</v>
      </c>
    </row>
    <row r="2285" spans="2:7" x14ac:dyDescent="0.25">
      <c r="B2285" s="131">
        <f t="shared" si="35"/>
        <v>2283</v>
      </c>
      <c r="C2285" s="133">
        <v>45484</v>
      </c>
      <c r="D2285" s="224" t="s">
        <v>98</v>
      </c>
      <c r="E2285" s="218" t="str">
        <f>VLOOKUP(D2285,Z$4:AB2285,2,FALSE)</f>
        <v>تانکر ابپاش بنز</v>
      </c>
      <c r="F2285" s="218" t="str">
        <f>VLOOKUP(D2285,Z$4:AB2285,3,FALSE)</f>
        <v>شرکتی-میامی</v>
      </c>
      <c r="G2285" s="2">
        <v>0</v>
      </c>
    </row>
    <row r="2286" spans="2:7" x14ac:dyDescent="0.25">
      <c r="B2286" s="131">
        <f t="shared" si="35"/>
        <v>2284</v>
      </c>
      <c r="C2286" s="133">
        <v>45484</v>
      </c>
      <c r="D2286" s="224" t="s">
        <v>116</v>
      </c>
      <c r="E2286" s="218" t="str">
        <f>VLOOKUP(D2286,Z$4:AB2286,2,FALSE)</f>
        <v>تانکر سوخت بنز</v>
      </c>
      <c r="F2286" s="218" t="str">
        <f>VLOOKUP(D2286,Z$4:AB2286,3,FALSE)</f>
        <v>شرکتی-برات زاده- از تاریخ 1 تیرماه</v>
      </c>
      <c r="G2286" s="2">
        <v>0</v>
      </c>
    </row>
    <row r="2287" spans="2:7" x14ac:dyDescent="0.25">
      <c r="B2287" s="131">
        <f t="shared" si="35"/>
        <v>2285</v>
      </c>
      <c r="C2287" s="133">
        <v>45484</v>
      </c>
      <c r="D2287" s="224" t="s">
        <v>160</v>
      </c>
      <c r="E2287" s="218" t="str">
        <f>VLOOKUP(D2287,Z$4:AB2287,2,FALSE)</f>
        <v>بیل مکانیکی</v>
      </c>
      <c r="F2287" s="218" t="str">
        <f>VLOOKUP(D2287,Z$4:AB2287,3,FALSE)</f>
        <v>تکبری</v>
      </c>
      <c r="G2287" s="2">
        <v>0</v>
      </c>
    </row>
    <row r="2288" spans="2:7" x14ac:dyDescent="0.25">
      <c r="B2288" s="131">
        <f t="shared" si="35"/>
        <v>2286</v>
      </c>
      <c r="C2288" s="133">
        <v>45484</v>
      </c>
      <c r="D2288" s="225" t="s">
        <v>146</v>
      </c>
      <c r="E2288" s="218" t="str">
        <f>VLOOKUP(D2288,Z$4:AB2288,2,FALSE)</f>
        <v>بلدوزر D85</v>
      </c>
      <c r="F2288" s="218" t="str">
        <f>VLOOKUP(D2288,Z$4:AB2288,3,FALSE)</f>
        <v>اکبری</v>
      </c>
      <c r="G2288" s="2">
        <v>210</v>
      </c>
    </row>
    <row r="2289" spans="2:11" x14ac:dyDescent="0.25">
      <c r="B2289" s="131">
        <f t="shared" si="35"/>
        <v>2287</v>
      </c>
      <c r="C2289" s="133">
        <v>45484</v>
      </c>
      <c r="D2289" s="225" t="s">
        <v>148</v>
      </c>
      <c r="E2289" s="218" t="str">
        <f>VLOOKUP(D2289,Z$4:AB2289,2,FALSE)</f>
        <v>بلدوزر D85</v>
      </c>
      <c r="F2289" s="218" t="str">
        <f>VLOOKUP(D2289,Z$4:AB2289,3,FALSE)</f>
        <v>اکبری</v>
      </c>
      <c r="G2289" s="2">
        <v>118</v>
      </c>
    </row>
    <row r="2290" spans="2:11" x14ac:dyDescent="0.25">
      <c r="B2290" s="131">
        <f t="shared" si="35"/>
        <v>2288</v>
      </c>
      <c r="C2290" s="133">
        <v>45484</v>
      </c>
      <c r="D2290" s="226" t="s">
        <v>149</v>
      </c>
      <c r="E2290" s="218" t="str">
        <f>VLOOKUP(D2290,Z$4:AB2290,2,FALSE)</f>
        <v>بلدوزر کاترپیلار D8</v>
      </c>
      <c r="F2290" s="218" t="str">
        <f>VLOOKUP(D2290,Z$4:AB2290,3,FALSE)</f>
        <v>حسن پور</v>
      </c>
      <c r="G2290" s="2">
        <v>202</v>
      </c>
    </row>
    <row r="2291" spans="2:11" x14ac:dyDescent="0.25">
      <c r="B2291" s="131">
        <f t="shared" ref="B2291:B2355" si="36">ROW()-2</f>
        <v>2289</v>
      </c>
      <c r="C2291" s="133">
        <v>45484</v>
      </c>
      <c r="D2291" s="224" t="s">
        <v>164</v>
      </c>
      <c r="E2291" s="218" t="str">
        <f>VLOOKUP(D2291,Z$4:AB2291,2,FALSE)</f>
        <v>بیل مکانیکی</v>
      </c>
      <c r="F2291" s="218" t="str">
        <f>VLOOKUP(D2291,Z$4:AB2291,3,FALSE)</f>
        <v>رضاپور</v>
      </c>
      <c r="G2291" s="2">
        <v>163</v>
      </c>
    </row>
    <row r="2292" spans="2:11" x14ac:dyDescent="0.25">
      <c r="B2292" s="131">
        <f t="shared" si="36"/>
        <v>2290</v>
      </c>
      <c r="C2292" s="133">
        <v>45484</v>
      </c>
      <c r="D2292" s="224" t="s">
        <v>162</v>
      </c>
      <c r="E2292" s="218" t="str">
        <f>VLOOKUP(D2292,Z$4:AB2292,2,FALSE)</f>
        <v>تانکر آب</v>
      </c>
      <c r="F2292" s="218" t="str">
        <f>VLOOKUP(D2292,Z$4:AB2292,3,FALSE)</f>
        <v>رضاپور</v>
      </c>
      <c r="G2292" s="4">
        <v>0</v>
      </c>
      <c r="H2292" s="4"/>
      <c r="I2292" s="137"/>
      <c r="J2292" s="137"/>
      <c r="K2292" s="299"/>
    </row>
    <row r="2293" spans="2:11" x14ac:dyDescent="0.25">
      <c r="B2293" s="131">
        <f t="shared" si="36"/>
        <v>2291</v>
      </c>
      <c r="C2293" s="133">
        <v>45484</v>
      </c>
      <c r="D2293" s="224" t="s">
        <v>151</v>
      </c>
      <c r="E2293" s="218" t="str">
        <f>VLOOKUP(D2293,Z$4:AB2293,2,FALSE)</f>
        <v>لودر ZL50</v>
      </c>
      <c r="F2293" s="218" t="str">
        <f>VLOOKUP(D2293,Z$4:AB2293,3,FALSE)</f>
        <v>میرزایی</v>
      </c>
      <c r="G2293" s="2">
        <v>0</v>
      </c>
    </row>
    <row r="2294" spans="2:11" x14ac:dyDescent="0.25">
      <c r="B2294" s="131">
        <f t="shared" si="36"/>
        <v>2292</v>
      </c>
      <c r="C2294" s="133">
        <v>45484</v>
      </c>
      <c r="D2294" s="225" t="s">
        <v>152</v>
      </c>
      <c r="E2294" s="218" t="str">
        <f>VLOOKUP(D2294,Z$4:AB2294,2,FALSE)</f>
        <v>کامیون کمپرسی</v>
      </c>
      <c r="F2294" s="218" t="str">
        <f>VLOOKUP(D2294,Z$4:AB2294,3,FALSE)</f>
        <v>میرزایی</v>
      </c>
      <c r="G2294" s="2">
        <v>0</v>
      </c>
    </row>
    <row r="2295" spans="2:11" x14ac:dyDescent="0.25">
      <c r="B2295" s="131">
        <f t="shared" si="36"/>
        <v>2293</v>
      </c>
      <c r="C2295" s="133">
        <v>45484</v>
      </c>
      <c r="D2295" s="225" t="s">
        <v>154</v>
      </c>
      <c r="E2295" s="218" t="str">
        <f>VLOOKUP(D2295,Z$4:AB2295,2,FALSE)</f>
        <v>کامیون کمپرسی</v>
      </c>
      <c r="F2295" s="218" t="str">
        <f>VLOOKUP(D2295,Z$4:AB2295,3,FALSE)</f>
        <v>میرزایی</v>
      </c>
      <c r="G2295" s="2">
        <v>0</v>
      </c>
    </row>
    <row r="2296" spans="2:11" x14ac:dyDescent="0.25">
      <c r="B2296" s="131">
        <f t="shared" si="36"/>
        <v>2294</v>
      </c>
      <c r="C2296" s="133">
        <v>45484</v>
      </c>
      <c r="D2296" s="225" t="s">
        <v>155</v>
      </c>
      <c r="E2296" s="218" t="str">
        <f>VLOOKUP(D2296,Z$4:AB2296,2,FALSE)</f>
        <v>کامیون کمپرسی</v>
      </c>
      <c r="F2296" s="218" t="str">
        <f>VLOOKUP(D2296,Z$4:AB2296,3,FALSE)</f>
        <v>میرزایی</v>
      </c>
      <c r="G2296" s="2">
        <v>0</v>
      </c>
    </row>
    <row r="2297" spans="2:11" x14ac:dyDescent="0.25">
      <c r="B2297" s="131">
        <f t="shared" si="36"/>
        <v>2295</v>
      </c>
      <c r="C2297" s="133">
        <v>45484</v>
      </c>
      <c r="D2297" s="225" t="s">
        <v>139</v>
      </c>
      <c r="E2297" s="218" t="str">
        <f>VLOOKUP(D2297,Z$4:AB2297,2,FALSE)</f>
        <v>بیل مکانیکی</v>
      </c>
      <c r="F2297" s="218" t="str">
        <f>VLOOKUP(D2297,Z$4:AB2297,3,FALSE)</f>
        <v>انصاری</v>
      </c>
      <c r="G2297" s="2">
        <v>0</v>
      </c>
    </row>
    <row r="2298" spans="2:11" x14ac:dyDescent="0.25">
      <c r="B2298" s="131">
        <f t="shared" si="36"/>
        <v>2296</v>
      </c>
      <c r="C2298" s="133">
        <v>45484</v>
      </c>
      <c r="D2298" s="225" t="s">
        <v>141</v>
      </c>
      <c r="E2298" s="218" t="str">
        <f>VLOOKUP(D2298,Z$4:AB2298,2,FALSE)</f>
        <v>بیل مکانیکی</v>
      </c>
      <c r="F2298" s="218" t="str">
        <f>VLOOKUP(D2298,Z$4:AB2298,3,FALSE)</f>
        <v>انصاری</v>
      </c>
      <c r="G2298" s="2">
        <v>0</v>
      </c>
    </row>
    <row r="2299" spans="2:11" x14ac:dyDescent="0.25">
      <c r="B2299" s="131">
        <f t="shared" si="36"/>
        <v>2297</v>
      </c>
      <c r="C2299" s="133">
        <v>45484</v>
      </c>
      <c r="D2299" s="225" t="s">
        <v>143</v>
      </c>
      <c r="E2299" s="218" t="str">
        <f>VLOOKUP(D2299,Z$4:AB2299,2,FALSE)</f>
        <v>کامیون کمپرسی</v>
      </c>
      <c r="F2299" s="218" t="str">
        <f>VLOOKUP(D2299,Z$4:AB2299,3,FALSE)</f>
        <v>انصاری</v>
      </c>
      <c r="G2299" s="2">
        <v>0</v>
      </c>
    </row>
    <row r="2300" spans="2:11" x14ac:dyDescent="0.25">
      <c r="B2300" s="131">
        <f t="shared" si="36"/>
        <v>2298</v>
      </c>
      <c r="C2300" s="133">
        <v>45484</v>
      </c>
      <c r="D2300" s="225" t="s">
        <v>144</v>
      </c>
      <c r="E2300" s="218" t="str">
        <f>VLOOKUP(D2300,Z$4:AB2300,2,FALSE)</f>
        <v>کامیون کمپرسی</v>
      </c>
      <c r="F2300" s="218" t="str">
        <f>VLOOKUP(D2300,Z$4:AB2300,3,FALSE)</f>
        <v>انصاری</v>
      </c>
      <c r="G2300" s="2">
        <v>0</v>
      </c>
    </row>
    <row r="2301" spans="2:11" x14ac:dyDescent="0.25">
      <c r="B2301" s="131">
        <f t="shared" si="36"/>
        <v>2299</v>
      </c>
      <c r="C2301" s="133">
        <v>45484</v>
      </c>
      <c r="D2301" s="225" t="s">
        <v>145</v>
      </c>
      <c r="E2301" s="218" t="str">
        <f>VLOOKUP(D2301,Z$4:AB2301,2,FALSE)</f>
        <v>کامیون کمپرسی</v>
      </c>
      <c r="F2301" s="218" t="str">
        <f>VLOOKUP(D2301,Z$4:AB2301,3,FALSE)</f>
        <v>انصاری</v>
      </c>
      <c r="G2301" s="2">
        <v>0</v>
      </c>
    </row>
    <row r="2302" spans="2:11" x14ac:dyDescent="0.25">
      <c r="B2302" s="131">
        <f t="shared" si="36"/>
        <v>2300</v>
      </c>
      <c r="C2302" s="133">
        <v>45484</v>
      </c>
      <c r="D2302" s="225" t="s">
        <v>138</v>
      </c>
      <c r="E2302" s="218" t="str">
        <f>VLOOKUP(D2302,Z$4:AB2302,2,FALSE)</f>
        <v>بلدوزر</v>
      </c>
      <c r="F2302" s="218" t="str">
        <f>VLOOKUP(D2302,Z$4:AB2302,3,FALSE)</f>
        <v>انصاری</v>
      </c>
      <c r="G2302" s="2">
        <v>0</v>
      </c>
    </row>
    <row r="2303" spans="2:11" x14ac:dyDescent="0.25">
      <c r="B2303" s="131">
        <f t="shared" si="36"/>
        <v>2301</v>
      </c>
      <c r="C2303" s="133">
        <v>45484</v>
      </c>
      <c r="D2303" s="225" t="s">
        <v>271</v>
      </c>
      <c r="E2303" s="218" t="str">
        <f>VLOOKUP(D2303,Z$4:AB2303,2,FALSE)</f>
        <v>بلدوزر</v>
      </c>
      <c r="F2303" s="218" t="str">
        <f>VLOOKUP(D2303,Z$4:AB2303,3,FALSE)</f>
        <v>انصاری</v>
      </c>
      <c r="G2303" s="2">
        <v>0</v>
      </c>
    </row>
    <row r="2304" spans="2:11" x14ac:dyDescent="0.25">
      <c r="B2304" s="131">
        <f t="shared" si="36"/>
        <v>2302</v>
      </c>
      <c r="C2304" s="133">
        <v>45484</v>
      </c>
      <c r="D2304" s="224" t="s">
        <v>157</v>
      </c>
      <c r="E2304" s="218" t="str">
        <f>VLOOKUP(D2304,Z$4:AB2304,2,FALSE)</f>
        <v>لودر</v>
      </c>
      <c r="F2304" s="218" t="str">
        <f>VLOOKUP(D2304,Z$4:AB2304,3,FALSE)</f>
        <v>صداقت</v>
      </c>
      <c r="G2304" s="2">
        <v>163</v>
      </c>
    </row>
    <row r="2305" spans="2:7" x14ac:dyDescent="0.25">
      <c r="B2305" s="131">
        <f t="shared" si="36"/>
        <v>2303</v>
      </c>
      <c r="C2305" s="133">
        <v>45484</v>
      </c>
      <c r="D2305" s="224" t="s">
        <v>158</v>
      </c>
      <c r="E2305" s="218" t="str">
        <f>VLOOKUP(D2305,Z$4:AB2305,2,FALSE)</f>
        <v>کامیون کمپرسی</v>
      </c>
      <c r="F2305" s="218" t="str">
        <f>VLOOKUP(D2305,Z$4:AB2305,3,FALSE)</f>
        <v>صداقت</v>
      </c>
      <c r="G2305" s="2">
        <v>0</v>
      </c>
    </row>
    <row r="2306" spans="2:7" x14ac:dyDescent="0.25">
      <c r="B2306" s="131">
        <f t="shared" si="36"/>
        <v>2304</v>
      </c>
      <c r="C2306" s="133">
        <v>45484</v>
      </c>
      <c r="D2306" s="224" t="s">
        <v>159</v>
      </c>
      <c r="E2306" s="218" t="str">
        <f>VLOOKUP(D2306,Z$4:AB2306,2,FALSE)</f>
        <v>کامیون کمپرسی</v>
      </c>
      <c r="F2306" s="218" t="str">
        <f>VLOOKUP(D2306,Z$4:AB2306,3,FALSE)</f>
        <v>صداقت</v>
      </c>
      <c r="G2306" s="2">
        <v>102</v>
      </c>
    </row>
    <row r="2307" spans="2:7" x14ac:dyDescent="0.25">
      <c r="B2307" s="131">
        <f t="shared" si="36"/>
        <v>2305</v>
      </c>
      <c r="C2307" s="133">
        <v>45484</v>
      </c>
      <c r="D2307" s="224" t="s">
        <v>283</v>
      </c>
      <c r="E2307" s="218" t="str">
        <f>VLOOKUP(D2307,Z$4:AB2307,2,FALSE)</f>
        <v>کامیون کمپرسی</v>
      </c>
      <c r="F2307" s="218" t="str">
        <f>VLOOKUP(D2307,Z$4:AB2307,3,FALSE)</f>
        <v>صداقت</v>
      </c>
      <c r="G2307" s="2">
        <v>0</v>
      </c>
    </row>
    <row r="2308" spans="2:7" x14ac:dyDescent="0.25">
      <c r="B2308" s="131">
        <f t="shared" si="36"/>
        <v>2306</v>
      </c>
      <c r="C2308" s="133">
        <v>45484</v>
      </c>
      <c r="D2308" s="226" t="s">
        <v>181</v>
      </c>
      <c r="E2308" s="218" t="str">
        <f>VLOOKUP(D2308,Z$4:AB2308,2,FALSE)</f>
        <v>تانکر آب</v>
      </c>
      <c r="F2308" s="218" t="str">
        <f>VLOOKUP(D2308,Z$4:AB2308,3,FALSE)</f>
        <v>گلپایگانی</v>
      </c>
      <c r="G2308" s="2">
        <v>70</v>
      </c>
    </row>
    <row r="2309" spans="2:7" x14ac:dyDescent="0.25">
      <c r="B2309" s="131">
        <f t="shared" si="36"/>
        <v>2307</v>
      </c>
      <c r="C2309" s="133">
        <v>45484</v>
      </c>
      <c r="D2309" s="225" t="s">
        <v>242</v>
      </c>
      <c r="E2309" s="218" t="str">
        <f>VLOOKUP(D2309,Z$4:AB2309,2,FALSE)</f>
        <v>کامیون کمپرسی</v>
      </c>
      <c r="F2309" s="218" t="str">
        <f>VLOOKUP(D2309,Z$4:AB2309,3,FALSE)</f>
        <v>انصاری</v>
      </c>
      <c r="G2309" s="2">
        <v>0</v>
      </c>
    </row>
    <row r="2310" spans="2:7" x14ac:dyDescent="0.25">
      <c r="B2310" s="131">
        <f t="shared" si="36"/>
        <v>2308</v>
      </c>
      <c r="C2310" s="133">
        <v>45484</v>
      </c>
      <c r="D2310" s="225" t="s">
        <v>251</v>
      </c>
      <c r="E2310" s="218" t="str">
        <f>VLOOKUP(D2310,Z$4:AB2310,2,FALSE)</f>
        <v>کامیون کمپرسی</v>
      </c>
      <c r="F2310" s="218" t="str">
        <f>VLOOKUP(D2310,Z$4:AB2310,3,FALSE)</f>
        <v>انصاری</v>
      </c>
      <c r="G2310" s="2">
        <v>0</v>
      </c>
    </row>
    <row r="2311" spans="2:7" x14ac:dyDescent="0.25">
      <c r="B2311" s="131">
        <f t="shared" si="36"/>
        <v>2309</v>
      </c>
      <c r="C2311" s="133">
        <v>45484</v>
      </c>
      <c r="D2311" s="225" t="s">
        <v>271</v>
      </c>
      <c r="E2311" s="218" t="str">
        <f>VLOOKUP(D2311,Z$4:AB2311,2,FALSE)</f>
        <v>بلدوزر</v>
      </c>
      <c r="F2311" s="218" t="str">
        <f>VLOOKUP(D2311,Z$4:AB2311,3,FALSE)</f>
        <v>انصاری</v>
      </c>
      <c r="G2311" s="2">
        <v>0</v>
      </c>
    </row>
    <row r="2312" spans="2:7" x14ac:dyDescent="0.25">
      <c r="B2312" s="131">
        <f t="shared" si="36"/>
        <v>2310</v>
      </c>
      <c r="C2312" s="133">
        <v>45484</v>
      </c>
      <c r="D2312" s="224"/>
      <c r="E2312" s="218" t="s">
        <v>106</v>
      </c>
      <c r="F2312" s="218" t="s">
        <v>293</v>
      </c>
      <c r="G2312" s="2">
        <v>0</v>
      </c>
    </row>
    <row r="2313" spans="2:7" x14ac:dyDescent="0.25">
      <c r="B2313" s="131">
        <f t="shared" si="36"/>
        <v>2311</v>
      </c>
      <c r="C2313" s="133">
        <v>45484</v>
      </c>
      <c r="D2313" s="226" t="s">
        <v>166</v>
      </c>
      <c r="E2313" s="218" t="str">
        <f>VLOOKUP(D2313,Z$4:AB2313,2,FALSE)</f>
        <v>گریدر 14G</v>
      </c>
      <c r="F2313" s="218" t="str">
        <f>VLOOKUP(D2313,Z$4:AB2313,3,FALSE)</f>
        <v>محمد پور</v>
      </c>
      <c r="G2313" s="2">
        <v>147</v>
      </c>
    </row>
    <row r="2314" spans="2:7" x14ac:dyDescent="0.25">
      <c r="B2314" s="131">
        <f t="shared" si="36"/>
        <v>2312</v>
      </c>
      <c r="C2314" s="133">
        <v>45484</v>
      </c>
      <c r="D2314" s="226" t="s">
        <v>170</v>
      </c>
      <c r="E2314" s="218" t="str">
        <f>VLOOKUP(D2314,Z$4:AB2314,2,FALSE)</f>
        <v>غلطک کششی</v>
      </c>
      <c r="F2314" s="218" t="str">
        <f>VLOOKUP(D2314,Z$4:AB2314,3,FALSE)</f>
        <v>محمد پور</v>
      </c>
      <c r="G2314" s="2">
        <v>111</v>
      </c>
    </row>
    <row r="2315" spans="2:7" x14ac:dyDescent="0.25">
      <c r="B2315" s="131">
        <f t="shared" si="36"/>
        <v>2313</v>
      </c>
      <c r="C2315" s="133">
        <v>45484</v>
      </c>
      <c r="D2315" s="226" t="s">
        <v>173</v>
      </c>
      <c r="E2315" s="218" t="str">
        <f>VLOOKUP(D2315,Z$4:AB2315,2,FALSE)</f>
        <v>غلطک کششی</v>
      </c>
      <c r="F2315" s="218" t="str">
        <f>VLOOKUP(D2315,Z$4:AB2315,3,FALSE)</f>
        <v>محمد پور</v>
      </c>
      <c r="G2315" s="2">
        <v>105</v>
      </c>
    </row>
    <row r="2316" spans="2:7" x14ac:dyDescent="0.25">
      <c r="B2316" s="131">
        <f t="shared" si="36"/>
        <v>2314</v>
      </c>
      <c r="C2316" s="133">
        <v>45484</v>
      </c>
      <c r="D2316" s="226" t="s">
        <v>174</v>
      </c>
      <c r="E2316" s="218" t="str">
        <f>VLOOKUP(D2316,Z$4:AB2316,2,FALSE)</f>
        <v>لودر</v>
      </c>
      <c r="F2316" s="218" t="str">
        <f>VLOOKUP(D2316,Z$4:AB2316,3,FALSE)</f>
        <v>محمد پور</v>
      </c>
      <c r="G2316" s="2">
        <v>210</v>
      </c>
    </row>
    <row r="2317" spans="2:7" x14ac:dyDescent="0.25">
      <c r="B2317" s="131">
        <f t="shared" si="36"/>
        <v>2315</v>
      </c>
      <c r="C2317" s="133">
        <v>45484</v>
      </c>
      <c r="D2317" s="226" t="s">
        <v>175</v>
      </c>
      <c r="E2317" s="218" t="str">
        <f>VLOOKUP(D2317,Z$4:AB2317,2,FALSE)</f>
        <v>تانکر آب</v>
      </c>
      <c r="F2317" s="218" t="str">
        <f>VLOOKUP(D2317,Z$4:AB2317,3,FALSE)</f>
        <v>محمد پور</v>
      </c>
      <c r="G2317" s="2">
        <v>0</v>
      </c>
    </row>
    <row r="2318" spans="2:7" x14ac:dyDescent="0.25">
      <c r="B2318" s="131">
        <f t="shared" si="36"/>
        <v>2316</v>
      </c>
      <c r="C2318" s="133">
        <v>45484</v>
      </c>
      <c r="D2318" s="226" t="s">
        <v>176</v>
      </c>
      <c r="E2318" s="218" t="str">
        <f>VLOOKUP(D2318,Z$4:AB2318,2,FALSE)</f>
        <v>غلطک پاچه بزی</v>
      </c>
      <c r="F2318" s="218" t="str">
        <f>VLOOKUP(D2318,Z$4:AB2318,3,FALSE)</f>
        <v>محمد پور</v>
      </c>
      <c r="G2318" s="2">
        <v>0</v>
      </c>
    </row>
    <row r="2319" spans="2:7" x14ac:dyDescent="0.25">
      <c r="B2319" s="131">
        <f t="shared" si="36"/>
        <v>2317</v>
      </c>
      <c r="C2319" s="133">
        <v>45484</v>
      </c>
      <c r="D2319" s="226" t="s">
        <v>178</v>
      </c>
      <c r="E2319" s="218" t="str">
        <f>VLOOKUP(D2319,Z$4:AB2319,2,FALSE)</f>
        <v>بلدوزر</v>
      </c>
      <c r="F2319" s="218" t="str">
        <f>VLOOKUP(D2319,Z$4:AB2319,3,FALSE)</f>
        <v>محمد پور</v>
      </c>
      <c r="G2319" s="2">
        <v>0</v>
      </c>
    </row>
    <row r="2320" spans="2:7" x14ac:dyDescent="0.25">
      <c r="B2320" s="131">
        <f t="shared" si="36"/>
        <v>2318</v>
      </c>
      <c r="C2320" s="133">
        <v>45484</v>
      </c>
      <c r="D2320" s="226" t="s">
        <v>179</v>
      </c>
      <c r="E2320" s="218" t="str">
        <f>VLOOKUP(D2320,Z$4:AB2320,2,FALSE)</f>
        <v>کمپرسی جفت</v>
      </c>
      <c r="F2320" s="218" t="str">
        <f>VLOOKUP(D2320,Z$4:AB2320,3,FALSE)</f>
        <v>محمد پور</v>
      </c>
      <c r="G2320" s="2">
        <v>0</v>
      </c>
    </row>
    <row r="2321" spans="2:11" x14ac:dyDescent="0.25">
      <c r="B2321" s="131">
        <f t="shared" si="36"/>
        <v>2319</v>
      </c>
      <c r="C2321" s="133">
        <v>45484</v>
      </c>
      <c r="D2321" s="226" t="s">
        <v>255</v>
      </c>
      <c r="E2321" s="218" t="str">
        <f>VLOOKUP(D2321,Z$4:AB2321,2,FALSE)</f>
        <v>کمپرسی جفت</v>
      </c>
      <c r="F2321" s="218" t="str">
        <f>VLOOKUP(D2321,Z$4:AB2321,3,FALSE)</f>
        <v>محمد پور</v>
      </c>
      <c r="G2321" s="2">
        <v>0</v>
      </c>
    </row>
    <row r="2322" spans="2:11" x14ac:dyDescent="0.25">
      <c r="B2322" s="131">
        <f t="shared" si="36"/>
        <v>2320</v>
      </c>
      <c r="C2322" s="133">
        <v>45484</v>
      </c>
      <c r="D2322" s="226" t="s">
        <v>253</v>
      </c>
      <c r="E2322" s="218" t="str">
        <f>VLOOKUP(D2322,Z$4:AB2322,2,FALSE)</f>
        <v>کمپرسی تک</v>
      </c>
      <c r="F2322" s="218" t="str">
        <f>VLOOKUP(D2322,Z$4:AB2322,3,FALSE)</f>
        <v>محمد پور</v>
      </c>
      <c r="G2322" s="2">
        <v>0</v>
      </c>
    </row>
    <row r="2323" spans="2:11" x14ac:dyDescent="0.25">
      <c r="B2323" s="131">
        <f t="shared" si="36"/>
        <v>2321</v>
      </c>
      <c r="C2323" s="133">
        <v>45484</v>
      </c>
      <c r="D2323" s="226" t="s">
        <v>244</v>
      </c>
      <c r="E2323" s="218" t="str">
        <f>VLOOKUP(D2323,Z$4:AB2323,2,FALSE)</f>
        <v>تانکر آب</v>
      </c>
      <c r="F2323" s="218" t="str">
        <f>VLOOKUP(D2323,Z$4:AB2323,3,FALSE)</f>
        <v>محمد پور</v>
      </c>
      <c r="G2323" s="2">
        <v>0</v>
      </c>
    </row>
    <row r="2324" spans="2:11" x14ac:dyDescent="0.25">
      <c r="B2324" s="131">
        <f t="shared" si="36"/>
        <v>2322</v>
      </c>
      <c r="C2324" s="133">
        <v>45484</v>
      </c>
      <c r="D2324" s="226" t="s">
        <v>269</v>
      </c>
      <c r="E2324" s="218" t="str">
        <f>VLOOKUP(D2324,Z$4:AB2324,2,FALSE)</f>
        <v>کمپرسی جفت</v>
      </c>
      <c r="F2324" s="218" t="str">
        <f>VLOOKUP(D2324,Z$4:AB2324,3,FALSE)</f>
        <v>محمد پور</v>
      </c>
      <c r="G2324" s="2">
        <v>77</v>
      </c>
    </row>
    <row r="2325" spans="2:11" s="294" customFormat="1" x14ac:dyDescent="0.25">
      <c r="B2325" s="131">
        <f t="shared" si="36"/>
        <v>2323</v>
      </c>
      <c r="C2325" s="133">
        <v>45484</v>
      </c>
      <c r="D2325" s="298" t="s">
        <v>304</v>
      </c>
      <c r="E2325" s="212"/>
      <c r="F2325" s="212"/>
      <c r="G2325" s="294">
        <v>23839</v>
      </c>
      <c r="I2325" s="245"/>
      <c r="J2325" s="245"/>
      <c r="K2325" s="293" t="s">
        <v>294</v>
      </c>
    </row>
    <row r="2326" spans="2:11" x14ac:dyDescent="0.25">
      <c r="B2326" s="131">
        <f t="shared" si="36"/>
        <v>2324</v>
      </c>
      <c r="E2326" s="218" t="e">
        <f>VLOOKUP(D2326,Z$4:AB2326,2,FALSE)</f>
        <v>#N/A</v>
      </c>
      <c r="F2326" s="218" t="e">
        <f>VLOOKUP(D2326,Z$4:AB2326,3,FALSE)</f>
        <v>#N/A</v>
      </c>
    </row>
    <row r="2327" spans="2:11" x14ac:dyDescent="0.25">
      <c r="B2327" s="131">
        <f t="shared" si="36"/>
        <v>2325</v>
      </c>
      <c r="E2327" s="218" t="e">
        <f>VLOOKUP(D2327,Z$4:AB2327,2,FALSE)</f>
        <v>#N/A</v>
      </c>
      <c r="F2327" s="218" t="e">
        <f>VLOOKUP(D2327,Z$4:AB2327,3,FALSE)</f>
        <v>#N/A</v>
      </c>
    </row>
    <row r="2328" spans="2:11" x14ac:dyDescent="0.25">
      <c r="B2328" s="131">
        <f t="shared" si="36"/>
        <v>2326</v>
      </c>
      <c r="E2328" s="218" t="e">
        <f>VLOOKUP(D2328,Z$4:AB2328,2,FALSE)</f>
        <v>#N/A</v>
      </c>
      <c r="F2328" s="218" t="e">
        <f>VLOOKUP(D2328,Z$4:AB2328,3,FALSE)</f>
        <v>#N/A</v>
      </c>
    </row>
    <row r="2329" spans="2:11" x14ac:dyDescent="0.25">
      <c r="B2329" s="131">
        <f t="shared" si="36"/>
        <v>2327</v>
      </c>
      <c r="E2329" s="218" t="e">
        <f>VLOOKUP(D2329,Z$4:AB2329,2,FALSE)</f>
        <v>#N/A</v>
      </c>
      <c r="F2329" s="218" t="e">
        <f>VLOOKUP(D2329,Z$4:AB2329,3,FALSE)</f>
        <v>#N/A</v>
      </c>
    </row>
    <row r="2330" spans="2:11" x14ac:dyDescent="0.25">
      <c r="B2330" s="131">
        <f t="shared" si="36"/>
        <v>2328</v>
      </c>
      <c r="E2330" s="218" t="e">
        <f>VLOOKUP(D2330,Z$4:AB2330,2,FALSE)</f>
        <v>#N/A</v>
      </c>
      <c r="F2330" s="218" t="e">
        <f>VLOOKUP(D2330,Z$4:AB2330,3,FALSE)</f>
        <v>#N/A</v>
      </c>
    </row>
    <row r="2331" spans="2:11" x14ac:dyDescent="0.25">
      <c r="B2331" s="131">
        <f t="shared" si="36"/>
        <v>2329</v>
      </c>
      <c r="E2331" s="218" t="e">
        <f>VLOOKUP(D2331,Z$4:AB2331,2,FALSE)</f>
        <v>#N/A</v>
      </c>
      <c r="F2331" s="218" t="e">
        <f>VLOOKUP(D2331,Z$4:AB2331,3,FALSE)</f>
        <v>#N/A</v>
      </c>
    </row>
    <row r="2332" spans="2:11" x14ac:dyDescent="0.25">
      <c r="B2332" s="131">
        <f t="shared" si="36"/>
        <v>2330</v>
      </c>
      <c r="E2332" s="218" t="e">
        <f>VLOOKUP(D2332,Z$4:AB2332,2,FALSE)</f>
        <v>#N/A</v>
      </c>
      <c r="F2332" s="218" t="e">
        <f>VLOOKUP(D2332,Z$4:AB2332,3,FALSE)</f>
        <v>#N/A</v>
      </c>
    </row>
    <row r="2333" spans="2:11" x14ac:dyDescent="0.25">
      <c r="B2333" s="131">
        <f t="shared" si="36"/>
        <v>2331</v>
      </c>
      <c r="E2333" s="218" t="e">
        <f>VLOOKUP(D2333,Z$4:AB2333,2,FALSE)</f>
        <v>#N/A</v>
      </c>
      <c r="F2333" s="218" t="e">
        <f>VLOOKUP(D2333,Z$4:AB2333,3,FALSE)</f>
        <v>#N/A</v>
      </c>
    </row>
    <row r="2334" spans="2:11" x14ac:dyDescent="0.25">
      <c r="B2334" s="131">
        <f t="shared" si="36"/>
        <v>2332</v>
      </c>
      <c r="E2334" s="218" t="e">
        <f>VLOOKUP(D2334,Z$4:AB2334,2,FALSE)</f>
        <v>#N/A</v>
      </c>
      <c r="F2334" s="218" t="e">
        <f>VLOOKUP(D2334,Z$4:AB2334,3,FALSE)</f>
        <v>#N/A</v>
      </c>
    </row>
    <row r="2335" spans="2:11" x14ac:dyDescent="0.25">
      <c r="B2335" s="131">
        <f t="shared" si="36"/>
        <v>2333</v>
      </c>
      <c r="E2335" s="218" t="e">
        <f>VLOOKUP(D2335,Z$4:AB2335,2,FALSE)</f>
        <v>#N/A</v>
      </c>
      <c r="F2335" s="218" t="e">
        <f>VLOOKUP(D2335,Z$4:AB2335,3,FALSE)</f>
        <v>#N/A</v>
      </c>
    </row>
    <row r="2336" spans="2:11" x14ac:dyDescent="0.25">
      <c r="B2336" s="131">
        <f t="shared" si="36"/>
        <v>2334</v>
      </c>
      <c r="E2336" s="218" t="e">
        <f>VLOOKUP(D2336,Z$4:AB2336,2,FALSE)</f>
        <v>#N/A</v>
      </c>
      <c r="F2336" s="218" t="e">
        <f>VLOOKUP(D2336,Z$4:AB2336,3,FALSE)</f>
        <v>#N/A</v>
      </c>
    </row>
    <row r="2337" spans="2:6" x14ac:dyDescent="0.25">
      <c r="B2337" s="131">
        <f t="shared" si="36"/>
        <v>2335</v>
      </c>
      <c r="E2337" s="218" t="e">
        <f>VLOOKUP(D2337,Z$4:AB2337,2,FALSE)</f>
        <v>#N/A</v>
      </c>
      <c r="F2337" s="218" t="e">
        <f>VLOOKUP(D2337,Z$4:AB2337,3,FALSE)</f>
        <v>#N/A</v>
      </c>
    </row>
    <row r="2338" spans="2:6" x14ac:dyDescent="0.25">
      <c r="B2338" s="131">
        <f t="shared" si="36"/>
        <v>2336</v>
      </c>
      <c r="E2338" s="218" t="e">
        <f>VLOOKUP(D2338,Z$4:AB2338,2,FALSE)</f>
        <v>#N/A</v>
      </c>
      <c r="F2338" s="218" t="e">
        <f>VLOOKUP(D2338,Z$4:AB2338,3,FALSE)</f>
        <v>#N/A</v>
      </c>
    </row>
    <row r="2339" spans="2:6" x14ac:dyDescent="0.25">
      <c r="B2339" s="131">
        <f t="shared" si="36"/>
        <v>2337</v>
      </c>
      <c r="E2339" s="218" t="e">
        <f>VLOOKUP(D2339,Z$4:AB2339,2,FALSE)</f>
        <v>#N/A</v>
      </c>
      <c r="F2339" s="218" t="e">
        <f>VLOOKUP(D2339,Z$4:AB2339,3,FALSE)</f>
        <v>#N/A</v>
      </c>
    </row>
    <row r="2340" spans="2:6" x14ac:dyDescent="0.25">
      <c r="B2340" s="131">
        <f t="shared" si="36"/>
        <v>2338</v>
      </c>
      <c r="E2340" s="218" t="e">
        <f>VLOOKUP(D2340,Z$4:AB2340,2,FALSE)</f>
        <v>#N/A</v>
      </c>
      <c r="F2340" s="218" t="e">
        <f>VLOOKUP(D2340,Z$4:AB2340,3,FALSE)</f>
        <v>#N/A</v>
      </c>
    </row>
    <row r="2341" spans="2:6" x14ac:dyDescent="0.25">
      <c r="B2341" s="131">
        <f t="shared" si="36"/>
        <v>2339</v>
      </c>
      <c r="E2341" s="218" t="e">
        <f>VLOOKUP(D2341,Z$4:AB2341,2,FALSE)</f>
        <v>#N/A</v>
      </c>
      <c r="F2341" s="218" t="e">
        <f>VLOOKUP(D2341,Z$4:AB2341,3,FALSE)</f>
        <v>#N/A</v>
      </c>
    </row>
    <row r="2342" spans="2:6" x14ac:dyDescent="0.25">
      <c r="B2342" s="131">
        <f t="shared" si="36"/>
        <v>2340</v>
      </c>
      <c r="E2342" s="218" t="e">
        <f>VLOOKUP(D2342,Z$4:AB2342,2,FALSE)</f>
        <v>#N/A</v>
      </c>
      <c r="F2342" s="218" t="e">
        <f>VLOOKUP(D2342,Z$4:AB2342,3,FALSE)</f>
        <v>#N/A</v>
      </c>
    </row>
    <row r="2343" spans="2:6" x14ac:dyDescent="0.25">
      <c r="B2343" s="131">
        <f t="shared" si="36"/>
        <v>2341</v>
      </c>
      <c r="E2343" s="218" t="e">
        <f>VLOOKUP(D2343,Z$4:AB2343,2,FALSE)</f>
        <v>#N/A</v>
      </c>
      <c r="F2343" s="218" t="e">
        <f>VLOOKUP(D2343,Z$4:AB2343,3,FALSE)</f>
        <v>#N/A</v>
      </c>
    </row>
    <row r="2344" spans="2:6" x14ac:dyDescent="0.25">
      <c r="B2344" s="131">
        <f t="shared" si="36"/>
        <v>2342</v>
      </c>
      <c r="E2344" s="218" t="e">
        <f>VLOOKUP(D2344,Z$4:AB2344,2,FALSE)</f>
        <v>#N/A</v>
      </c>
      <c r="F2344" s="218" t="e">
        <f>VLOOKUP(D2344,Z$4:AB2344,3,FALSE)</f>
        <v>#N/A</v>
      </c>
    </row>
    <row r="2345" spans="2:6" x14ac:dyDescent="0.25">
      <c r="B2345" s="131">
        <f t="shared" si="36"/>
        <v>2343</v>
      </c>
      <c r="E2345" s="218" t="e">
        <f>VLOOKUP(D2345,Z$4:AB2345,2,FALSE)</f>
        <v>#N/A</v>
      </c>
      <c r="F2345" s="218" t="e">
        <f>VLOOKUP(D2345,Z$4:AB2345,3,FALSE)</f>
        <v>#N/A</v>
      </c>
    </row>
    <row r="2346" spans="2:6" x14ac:dyDescent="0.25">
      <c r="B2346" s="131">
        <f t="shared" si="36"/>
        <v>2344</v>
      </c>
      <c r="E2346" s="218" t="e">
        <f>VLOOKUP(D2346,Z$4:AB2346,2,FALSE)</f>
        <v>#N/A</v>
      </c>
      <c r="F2346" s="218" t="e">
        <f>VLOOKUP(D2346,Z$4:AB2346,3,FALSE)</f>
        <v>#N/A</v>
      </c>
    </row>
    <row r="2347" spans="2:6" x14ac:dyDescent="0.25">
      <c r="B2347" s="131">
        <f t="shared" si="36"/>
        <v>2345</v>
      </c>
      <c r="E2347" s="218" t="e">
        <f>VLOOKUP(D2347,Z$4:AB2347,2,FALSE)</f>
        <v>#N/A</v>
      </c>
      <c r="F2347" s="218" t="e">
        <f>VLOOKUP(D2347,Z$4:AB2347,3,FALSE)</f>
        <v>#N/A</v>
      </c>
    </row>
    <row r="2348" spans="2:6" x14ac:dyDescent="0.25">
      <c r="B2348" s="131">
        <f t="shared" si="36"/>
        <v>2346</v>
      </c>
      <c r="E2348" s="218" t="e">
        <f>VLOOKUP(D2348,Z$4:AB2348,2,FALSE)</f>
        <v>#N/A</v>
      </c>
      <c r="F2348" s="218" t="e">
        <f>VLOOKUP(D2348,Z$4:AB2348,3,FALSE)</f>
        <v>#N/A</v>
      </c>
    </row>
    <row r="2349" spans="2:6" x14ac:dyDescent="0.25">
      <c r="B2349" s="131">
        <f t="shared" si="36"/>
        <v>2347</v>
      </c>
      <c r="E2349" s="218" t="e">
        <f>VLOOKUP(D2349,Z$4:AB2349,2,FALSE)</f>
        <v>#N/A</v>
      </c>
      <c r="F2349" s="218" t="e">
        <f>VLOOKUP(D2349,Z$4:AB2349,3,FALSE)</f>
        <v>#N/A</v>
      </c>
    </row>
    <row r="2350" spans="2:6" x14ac:dyDescent="0.25">
      <c r="B2350" s="131">
        <f t="shared" si="36"/>
        <v>2348</v>
      </c>
      <c r="E2350" s="218" t="e">
        <f>VLOOKUP(D2350,Z$4:AB2350,2,FALSE)</f>
        <v>#N/A</v>
      </c>
      <c r="F2350" s="218" t="e">
        <f>VLOOKUP(D2350,Z$4:AB2350,3,FALSE)</f>
        <v>#N/A</v>
      </c>
    </row>
    <row r="2351" spans="2:6" x14ac:dyDescent="0.25">
      <c r="B2351" s="131">
        <f t="shared" si="36"/>
        <v>2349</v>
      </c>
      <c r="E2351" s="218" t="e">
        <f>VLOOKUP(D2351,Z$4:AB2351,2,FALSE)</f>
        <v>#N/A</v>
      </c>
      <c r="F2351" s="218" t="e">
        <f>VLOOKUP(D2351,Z$4:AB2351,3,FALSE)</f>
        <v>#N/A</v>
      </c>
    </row>
    <row r="2352" spans="2:6" x14ac:dyDescent="0.25">
      <c r="B2352" s="131">
        <f t="shared" si="36"/>
        <v>2350</v>
      </c>
      <c r="E2352" s="218" t="e">
        <f>VLOOKUP(D2352,Z$4:AB2352,2,FALSE)</f>
        <v>#N/A</v>
      </c>
      <c r="F2352" s="218" t="e">
        <f>VLOOKUP(D2352,Z$4:AB2352,3,FALSE)</f>
        <v>#N/A</v>
      </c>
    </row>
    <row r="2353" spans="2:6" x14ac:dyDescent="0.25">
      <c r="B2353" s="131">
        <f t="shared" si="36"/>
        <v>2351</v>
      </c>
      <c r="E2353" s="218" t="e">
        <f>VLOOKUP(D2353,Z$4:AB2353,2,FALSE)</f>
        <v>#N/A</v>
      </c>
      <c r="F2353" s="218" t="e">
        <f>VLOOKUP(D2353,Z$4:AB2353,3,FALSE)</f>
        <v>#N/A</v>
      </c>
    </row>
    <row r="2354" spans="2:6" x14ac:dyDescent="0.25">
      <c r="B2354" s="131">
        <f t="shared" si="36"/>
        <v>2352</v>
      </c>
      <c r="E2354" s="218" t="e">
        <f>VLOOKUP(D2354,Z$4:AB2354,2,FALSE)</f>
        <v>#N/A</v>
      </c>
      <c r="F2354" s="218" t="e">
        <f>VLOOKUP(D2354,Z$4:AB2354,3,FALSE)</f>
        <v>#N/A</v>
      </c>
    </row>
    <row r="2355" spans="2:6" x14ac:dyDescent="0.25">
      <c r="B2355" s="131">
        <f t="shared" si="36"/>
        <v>2353</v>
      </c>
      <c r="E2355" s="218" t="e">
        <f>VLOOKUP(D2355,Z$4:AB2355,2,FALSE)</f>
        <v>#N/A</v>
      </c>
      <c r="F2355" s="218" t="e">
        <f>VLOOKUP(D2355,Z$4:AB2355,3,FALSE)</f>
        <v>#N/A</v>
      </c>
    </row>
    <row r="2356" spans="2:6" x14ac:dyDescent="0.25">
      <c r="B2356" s="131">
        <f t="shared" ref="B2356:B2419" si="37">ROW()-2</f>
        <v>2354</v>
      </c>
      <c r="E2356" s="218" t="e">
        <f>VLOOKUP(D2356,Z$4:AB2356,2,FALSE)</f>
        <v>#N/A</v>
      </c>
      <c r="F2356" s="218" t="e">
        <f>VLOOKUP(D2356,Z$4:AB2356,3,FALSE)</f>
        <v>#N/A</v>
      </c>
    </row>
    <row r="2357" spans="2:6" x14ac:dyDescent="0.25">
      <c r="B2357" s="131">
        <f t="shared" si="37"/>
        <v>2355</v>
      </c>
      <c r="E2357" s="218" t="e">
        <f>VLOOKUP(D2357,Z$4:AB2357,2,FALSE)</f>
        <v>#N/A</v>
      </c>
      <c r="F2357" s="218" t="e">
        <f>VLOOKUP(D2357,Z$4:AB2357,3,FALSE)</f>
        <v>#N/A</v>
      </c>
    </row>
    <row r="2358" spans="2:6" x14ac:dyDescent="0.25">
      <c r="B2358" s="131">
        <f t="shared" si="37"/>
        <v>2356</v>
      </c>
      <c r="E2358" s="218" t="e">
        <f>VLOOKUP(D2358,Z$4:AB2358,2,FALSE)</f>
        <v>#N/A</v>
      </c>
      <c r="F2358" s="218" t="e">
        <f>VLOOKUP(D2358,Z$4:AB2358,3,FALSE)</f>
        <v>#N/A</v>
      </c>
    </row>
    <row r="2359" spans="2:6" x14ac:dyDescent="0.25">
      <c r="B2359" s="131">
        <f t="shared" si="37"/>
        <v>2357</v>
      </c>
      <c r="E2359" s="218" t="e">
        <f>VLOOKUP(D2359,Z$4:AB2359,2,FALSE)</f>
        <v>#N/A</v>
      </c>
      <c r="F2359" s="218" t="e">
        <f>VLOOKUP(D2359,Z$4:AB2359,3,FALSE)</f>
        <v>#N/A</v>
      </c>
    </row>
    <row r="2360" spans="2:6" x14ac:dyDescent="0.25">
      <c r="B2360" s="131">
        <f t="shared" si="37"/>
        <v>2358</v>
      </c>
      <c r="E2360" s="218" t="e">
        <f>VLOOKUP(D2360,Z$4:AB2360,2,FALSE)</f>
        <v>#N/A</v>
      </c>
      <c r="F2360" s="218" t="e">
        <f>VLOOKUP(D2360,Z$4:AB2360,3,FALSE)</f>
        <v>#N/A</v>
      </c>
    </row>
    <row r="2361" spans="2:6" x14ac:dyDescent="0.25">
      <c r="B2361" s="131">
        <f t="shared" si="37"/>
        <v>2359</v>
      </c>
      <c r="E2361" s="218" t="e">
        <f>VLOOKUP(D2361,Z$4:AB2361,2,FALSE)</f>
        <v>#N/A</v>
      </c>
      <c r="F2361" s="218" t="e">
        <f>VLOOKUP(D2361,Z$4:AB2361,3,FALSE)</f>
        <v>#N/A</v>
      </c>
    </row>
    <row r="2362" spans="2:6" x14ac:dyDescent="0.25">
      <c r="B2362" s="131">
        <f t="shared" si="37"/>
        <v>2360</v>
      </c>
      <c r="E2362" s="218" t="e">
        <f>VLOOKUP(D2362,Z$4:AB2362,2,FALSE)</f>
        <v>#N/A</v>
      </c>
      <c r="F2362" s="218" t="e">
        <f>VLOOKUP(D2362,Z$4:AB2362,3,FALSE)</f>
        <v>#N/A</v>
      </c>
    </row>
    <row r="2363" spans="2:6" x14ac:dyDescent="0.25">
      <c r="B2363" s="131">
        <f t="shared" si="37"/>
        <v>2361</v>
      </c>
      <c r="E2363" s="218" t="e">
        <f>VLOOKUP(D2363,Z$4:AB2363,2,FALSE)</f>
        <v>#N/A</v>
      </c>
      <c r="F2363" s="218" t="e">
        <f>VLOOKUP(D2363,Z$4:AB2363,3,FALSE)</f>
        <v>#N/A</v>
      </c>
    </row>
    <row r="2364" spans="2:6" x14ac:dyDescent="0.25">
      <c r="B2364" s="131">
        <f t="shared" si="37"/>
        <v>2362</v>
      </c>
      <c r="E2364" s="218" t="e">
        <f>VLOOKUP(D2364,Z$4:AB2364,2,FALSE)</f>
        <v>#N/A</v>
      </c>
      <c r="F2364" s="218" t="e">
        <f>VLOOKUP(D2364,Z$4:AB2364,3,FALSE)</f>
        <v>#N/A</v>
      </c>
    </row>
    <row r="2365" spans="2:6" x14ac:dyDescent="0.25">
      <c r="B2365" s="131">
        <f t="shared" si="37"/>
        <v>2363</v>
      </c>
      <c r="E2365" s="218" t="e">
        <f>VLOOKUP(D2365,Z$4:AB2365,2,FALSE)</f>
        <v>#N/A</v>
      </c>
      <c r="F2365" s="218" t="e">
        <f>VLOOKUP(D2365,Z$4:AB2365,3,FALSE)</f>
        <v>#N/A</v>
      </c>
    </row>
    <row r="2366" spans="2:6" x14ac:dyDescent="0.25">
      <c r="B2366" s="131">
        <f t="shared" si="37"/>
        <v>2364</v>
      </c>
      <c r="E2366" s="218" t="e">
        <f>VLOOKUP(D2366,Z$4:AB2366,2,FALSE)</f>
        <v>#N/A</v>
      </c>
      <c r="F2366" s="218" t="e">
        <f>VLOOKUP(D2366,Z$4:AB2366,3,FALSE)</f>
        <v>#N/A</v>
      </c>
    </row>
    <row r="2367" spans="2:6" x14ac:dyDescent="0.25">
      <c r="B2367" s="131">
        <f t="shared" si="37"/>
        <v>2365</v>
      </c>
      <c r="E2367" s="218" t="e">
        <f>VLOOKUP(D2367,Z$4:AB2367,2,FALSE)</f>
        <v>#N/A</v>
      </c>
      <c r="F2367" s="218" t="e">
        <f>VLOOKUP(D2367,Z$4:AB2367,3,FALSE)</f>
        <v>#N/A</v>
      </c>
    </row>
    <row r="2368" spans="2:6" x14ac:dyDescent="0.25">
      <c r="B2368" s="131">
        <f t="shared" si="37"/>
        <v>2366</v>
      </c>
      <c r="E2368" s="218" t="e">
        <f>VLOOKUP(D2368,Z$4:AB2368,2,FALSE)</f>
        <v>#N/A</v>
      </c>
      <c r="F2368" s="218" t="e">
        <f>VLOOKUP(D2368,Z$4:AB2368,3,FALSE)</f>
        <v>#N/A</v>
      </c>
    </row>
    <row r="2369" spans="2:6" x14ac:dyDescent="0.25">
      <c r="B2369" s="131">
        <f t="shared" si="37"/>
        <v>2367</v>
      </c>
      <c r="E2369" s="218" t="e">
        <f>VLOOKUP(D2369,Z$4:AB2369,2,FALSE)</f>
        <v>#N/A</v>
      </c>
      <c r="F2369" s="218" t="e">
        <f>VLOOKUP(D2369,Z$4:AB2369,3,FALSE)</f>
        <v>#N/A</v>
      </c>
    </row>
    <row r="2370" spans="2:6" x14ac:dyDescent="0.25">
      <c r="B2370" s="131">
        <f t="shared" si="37"/>
        <v>2368</v>
      </c>
      <c r="E2370" s="218" t="e">
        <f>VLOOKUP(D2370,Z$4:AB2370,2,FALSE)</f>
        <v>#N/A</v>
      </c>
      <c r="F2370" s="218" t="e">
        <f>VLOOKUP(D2370,Z$4:AB2370,3,FALSE)</f>
        <v>#N/A</v>
      </c>
    </row>
    <row r="2371" spans="2:6" x14ac:dyDescent="0.25">
      <c r="B2371" s="131">
        <f t="shared" si="37"/>
        <v>2369</v>
      </c>
      <c r="E2371" s="218" t="e">
        <f>VLOOKUP(D2371,Z$4:AB2371,2,FALSE)</f>
        <v>#N/A</v>
      </c>
      <c r="F2371" s="218" t="e">
        <f>VLOOKUP(D2371,Z$4:AB2371,3,FALSE)</f>
        <v>#N/A</v>
      </c>
    </row>
    <row r="2372" spans="2:6" x14ac:dyDescent="0.25">
      <c r="B2372" s="131">
        <f t="shared" si="37"/>
        <v>2370</v>
      </c>
      <c r="E2372" s="218" t="e">
        <f>VLOOKUP(D2372,Z$4:AB2372,2,FALSE)</f>
        <v>#N/A</v>
      </c>
      <c r="F2372" s="218" t="e">
        <f>VLOOKUP(D2372,Z$4:AB2372,3,FALSE)</f>
        <v>#N/A</v>
      </c>
    </row>
    <row r="2373" spans="2:6" x14ac:dyDescent="0.25">
      <c r="B2373" s="131">
        <f t="shared" si="37"/>
        <v>2371</v>
      </c>
      <c r="E2373" s="218" t="e">
        <f>VLOOKUP(D2373,Z$4:AB2373,2,FALSE)</f>
        <v>#N/A</v>
      </c>
      <c r="F2373" s="218" t="e">
        <f>VLOOKUP(D2373,Z$4:AB2373,3,FALSE)</f>
        <v>#N/A</v>
      </c>
    </row>
    <row r="2374" spans="2:6" x14ac:dyDescent="0.25">
      <c r="B2374" s="131">
        <f t="shared" si="37"/>
        <v>2372</v>
      </c>
      <c r="E2374" s="218" t="e">
        <f>VLOOKUP(D2374,Z$4:AB2374,2,FALSE)</f>
        <v>#N/A</v>
      </c>
      <c r="F2374" s="218" t="e">
        <f>VLOOKUP(D2374,Z$4:AB2374,3,FALSE)</f>
        <v>#N/A</v>
      </c>
    </row>
    <row r="2375" spans="2:6" x14ac:dyDescent="0.25">
      <c r="B2375" s="131">
        <f t="shared" si="37"/>
        <v>2373</v>
      </c>
      <c r="E2375" s="218" t="e">
        <f>VLOOKUP(D2375,Z$4:AB2375,2,FALSE)</f>
        <v>#N/A</v>
      </c>
      <c r="F2375" s="218" t="e">
        <f>VLOOKUP(D2375,Z$4:AB2375,3,FALSE)</f>
        <v>#N/A</v>
      </c>
    </row>
    <row r="2376" spans="2:6" x14ac:dyDescent="0.25">
      <c r="B2376" s="131">
        <f t="shared" si="37"/>
        <v>2374</v>
      </c>
      <c r="E2376" s="218" t="e">
        <f>VLOOKUP(D2376,Z$4:AB2376,2,FALSE)</f>
        <v>#N/A</v>
      </c>
      <c r="F2376" s="218" t="e">
        <f>VLOOKUP(D2376,Z$4:AB2376,3,FALSE)</f>
        <v>#N/A</v>
      </c>
    </row>
    <row r="2377" spans="2:6" x14ac:dyDescent="0.25">
      <c r="B2377" s="131">
        <f t="shared" si="37"/>
        <v>2375</v>
      </c>
      <c r="E2377" s="218" t="e">
        <f>VLOOKUP(D2377,Z$4:AB2377,2,FALSE)</f>
        <v>#N/A</v>
      </c>
      <c r="F2377" s="218" t="e">
        <f>VLOOKUP(D2377,Z$4:AB2377,3,FALSE)</f>
        <v>#N/A</v>
      </c>
    </row>
    <row r="2378" spans="2:6" x14ac:dyDescent="0.25">
      <c r="B2378" s="131">
        <f t="shared" si="37"/>
        <v>2376</v>
      </c>
      <c r="E2378" s="218" t="e">
        <f>VLOOKUP(D2378,Z$4:AB2378,2,FALSE)</f>
        <v>#N/A</v>
      </c>
      <c r="F2378" s="218" t="e">
        <f>VLOOKUP(D2378,Z$4:AB2378,3,FALSE)</f>
        <v>#N/A</v>
      </c>
    </row>
    <row r="2379" spans="2:6" x14ac:dyDescent="0.25">
      <c r="B2379" s="131">
        <f t="shared" si="37"/>
        <v>2377</v>
      </c>
      <c r="E2379" s="218" t="e">
        <f>VLOOKUP(D2379,Z$4:AB2379,2,FALSE)</f>
        <v>#N/A</v>
      </c>
      <c r="F2379" s="218" t="e">
        <f>VLOOKUP(D2379,Z$4:AB2379,3,FALSE)</f>
        <v>#N/A</v>
      </c>
    </row>
    <row r="2380" spans="2:6" x14ac:dyDescent="0.25">
      <c r="B2380" s="131">
        <f t="shared" si="37"/>
        <v>2378</v>
      </c>
      <c r="E2380" s="218" t="e">
        <f>VLOOKUP(D2380,Z$4:AB2380,2,FALSE)</f>
        <v>#N/A</v>
      </c>
      <c r="F2380" s="218" t="e">
        <f>VLOOKUP(D2380,Z$4:AB2380,3,FALSE)</f>
        <v>#N/A</v>
      </c>
    </row>
    <row r="2381" spans="2:6" x14ac:dyDescent="0.25">
      <c r="B2381" s="131">
        <f t="shared" si="37"/>
        <v>2379</v>
      </c>
      <c r="E2381" s="218" t="e">
        <f>VLOOKUP(D2381,Z$4:AB2381,2,FALSE)</f>
        <v>#N/A</v>
      </c>
      <c r="F2381" s="218" t="e">
        <f>VLOOKUP(D2381,Z$4:AB2381,3,FALSE)</f>
        <v>#N/A</v>
      </c>
    </row>
    <row r="2382" spans="2:6" x14ac:dyDescent="0.25">
      <c r="B2382" s="131">
        <f t="shared" si="37"/>
        <v>2380</v>
      </c>
      <c r="E2382" s="218" t="e">
        <f>VLOOKUP(D2382,Z$4:AB2382,2,FALSE)</f>
        <v>#N/A</v>
      </c>
      <c r="F2382" s="218" t="e">
        <f>VLOOKUP(D2382,Z$4:AB2382,3,FALSE)</f>
        <v>#N/A</v>
      </c>
    </row>
    <row r="2383" spans="2:6" x14ac:dyDescent="0.25">
      <c r="B2383" s="131">
        <f t="shared" si="37"/>
        <v>2381</v>
      </c>
      <c r="E2383" s="218" t="e">
        <f>VLOOKUP(D2383,Z$4:AB2383,2,FALSE)</f>
        <v>#N/A</v>
      </c>
      <c r="F2383" s="218" t="e">
        <f>VLOOKUP(D2383,Z$4:AB2383,3,FALSE)</f>
        <v>#N/A</v>
      </c>
    </row>
    <row r="2384" spans="2:6" x14ac:dyDescent="0.25">
      <c r="B2384" s="131">
        <f t="shared" si="37"/>
        <v>2382</v>
      </c>
      <c r="E2384" s="218" t="e">
        <f>VLOOKUP(D2384,Z$4:AB2384,2,FALSE)</f>
        <v>#N/A</v>
      </c>
      <c r="F2384" s="218" t="e">
        <f>VLOOKUP(D2384,Z$4:AB2384,3,FALSE)</f>
        <v>#N/A</v>
      </c>
    </row>
    <row r="2385" spans="2:6" x14ac:dyDescent="0.25">
      <c r="B2385" s="131">
        <f t="shared" si="37"/>
        <v>2383</v>
      </c>
      <c r="E2385" s="218" t="e">
        <f>VLOOKUP(D2385,Z$4:AB2385,2,FALSE)</f>
        <v>#N/A</v>
      </c>
      <c r="F2385" s="218" t="e">
        <f>VLOOKUP(D2385,Z$4:AB2385,3,FALSE)</f>
        <v>#N/A</v>
      </c>
    </row>
    <row r="2386" spans="2:6" x14ac:dyDescent="0.25">
      <c r="B2386" s="131">
        <f t="shared" si="37"/>
        <v>2384</v>
      </c>
      <c r="E2386" s="218" t="e">
        <f>VLOOKUP(D2386,Z$4:AB2386,2,FALSE)</f>
        <v>#N/A</v>
      </c>
      <c r="F2386" s="218" t="e">
        <f>VLOOKUP(D2386,Z$4:AB2386,3,FALSE)</f>
        <v>#N/A</v>
      </c>
    </row>
    <row r="2387" spans="2:6" x14ac:dyDescent="0.25">
      <c r="B2387" s="131">
        <f t="shared" si="37"/>
        <v>2385</v>
      </c>
      <c r="E2387" s="218" t="e">
        <f>VLOOKUP(D2387,Z$4:AB2387,2,FALSE)</f>
        <v>#N/A</v>
      </c>
      <c r="F2387" s="218" t="e">
        <f>VLOOKUP(D2387,Z$4:AB2387,3,FALSE)</f>
        <v>#N/A</v>
      </c>
    </row>
    <row r="2388" spans="2:6" x14ac:dyDescent="0.25">
      <c r="B2388" s="131">
        <f t="shared" si="37"/>
        <v>2386</v>
      </c>
      <c r="E2388" s="218" t="e">
        <f>VLOOKUP(D2388,Z$4:AB2388,2,FALSE)</f>
        <v>#N/A</v>
      </c>
      <c r="F2388" s="218" t="e">
        <f>VLOOKUP(D2388,Z$4:AB2388,3,FALSE)</f>
        <v>#N/A</v>
      </c>
    </row>
    <row r="2389" spans="2:6" x14ac:dyDescent="0.25">
      <c r="B2389" s="131">
        <f t="shared" si="37"/>
        <v>2387</v>
      </c>
      <c r="E2389" s="218" t="e">
        <f>VLOOKUP(D2389,Z$4:AB2389,2,FALSE)</f>
        <v>#N/A</v>
      </c>
      <c r="F2389" s="218" t="e">
        <f>VLOOKUP(D2389,Z$4:AB2389,3,FALSE)</f>
        <v>#N/A</v>
      </c>
    </row>
    <row r="2390" spans="2:6" x14ac:dyDescent="0.25">
      <c r="B2390" s="131">
        <f t="shared" si="37"/>
        <v>2388</v>
      </c>
      <c r="E2390" s="218" t="e">
        <f>VLOOKUP(D2390,Z$4:AB2390,2,FALSE)</f>
        <v>#N/A</v>
      </c>
      <c r="F2390" s="218" t="e">
        <f>VLOOKUP(D2390,Z$4:AB2390,3,FALSE)</f>
        <v>#N/A</v>
      </c>
    </row>
    <row r="2391" spans="2:6" x14ac:dyDescent="0.25">
      <c r="B2391" s="131">
        <f t="shared" si="37"/>
        <v>2389</v>
      </c>
      <c r="E2391" s="218" t="e">
        <f>VLOOKUP(D2391,Z$4:AB2391,2,FALSE)</f>
        <v>#N/A</v>
      </c>
      <c r="F2391" s="218" t="e">
        <f>VLOOKUP(D2391,Z$4:AB2391,3,FALSE)</f>
        <v>#N/A</v>
      </c>
    </row>
    <row r="2392" spans="2:6" x14ac:dyDescent="0.25">
      <c r="B2392" s="131">
        <f t="shared" si="37"/>
        <v>2390</v>
      </c>
      <c r="E2392" s="218" t="e">
        <f>VLOOKUP(D2392,Z$4:AB2392,2,FALSE)</f>
        <v>#N/A</v>
      </c>
      <c r="F2392" s="218" t="e">
        <f>VLOOKUP(D2392,Z$4:AB2392,3,FALSE)</f>
        <v>#N/A</v>
      </c>
    </row>
    <row r="2393" spans="2:6" x14ac:dyDescent="0.25">
      <c r="B2393" s="131">
        <f t="shared" si="37"/>
        <v>2391</v>
      </c>
      <c r="E2393" s="218" t="e">
        <f>VLOOKUP(D2393,Z$4:AB2393,2,FALSE)</f>
        <v>#N/A</v>
      </c>
      <c r="F2393" s="218" t="e">
        <f>VLOOKUP(D2393,Z$4:AB2393,3,FALSE)</f>
        <v>#N/A</v>
      </c>
    </row>
    <row r="2394" spans="2:6" x14ac:dyDescent="0.25">
      <c r="B2394" s="131">
        <f t="shared" si="37"/>
        <v>2392</v>
      </c>
      <c r="E2394" s="218" t="e">
        <f>VLOOKUP(D2394,Z$4:AB2394,2,FALSE)</f>
        <v>#N/A</v>
      </c>
      <c r="F2394" s="218" t="e">
        <f>VLOOKUP(D2394,Z$4:AB2394,3,FALSE)</f>
        <v>#N/A</v>
      </c>
    </row>
    <row r="2395" spans="2:6" x14ac:dyDescent="0.25">
      <c r="B2395" s="131">
        <f t="shared" si="37"/>
        <v>2393</v>
      </c>
      <c r="E2395" s="218" t="e">
        <f>VLOOKUP(D2395,Z$4:AB2395,2,FALSE)</f>
        <v>#N/A</v>
      </c>
      <c r="F2395" s="218" t="e">
        <f>VLOOKUP(D2395,Z$4:AB2395,3,FALSE)</f>
        <v>#N/A</v>
      </c>
    </row>
    <row r="2396" spans="2:6" x14ac:dyDescent="0.25">
      <c r="B2396" s="131">
        <f t="shared" si="37"/>
        <v>2394</v>
      </c>
      <c r="E2396" s="218" t="e">
        <f>VLOOKUP(D2396,Z$4:AB2396,2,FALSE)</f>
        <v>#N/A</v>
      </c>
      <c r="F2396" s="218" t="e">
        <f>VLOOKUP(D2396,Z$4:AB2396,3,FALSE)</f>
        <v>#N/A</v>
      </c>
    </row>
    <row r="2397" spans="2:6" x14ac:dyDescent="0.25">
      <c r="B2397" s="131">
        <f t="shared" si="37"/>
        <v>2395</v>
      </c>
      <c r="E2397" s="218" t="e">
        <f>VLOOKUP(D2397,Z$4:AB2397,2,FALSE)</f>
        <v>#N/A</v>
      </c>
      <c r="F2397" s="218" t="e">
        <f>VLOOKUP(D2397,Z$4:AB2397,3,FALSE)</f>
        <v>#N/A</v>
      </c>
    </row>
    <row r="2398" spans="2:6" x14ac:dyDescent="0.25">
      <c r="B2398" s="131">
        <f t="shared" si="37"/>
        <v>2396</v>
      </c>
      <c r="E2398" s="218" t="e">
        <f>VLOOKUP(D2398,Z$4:AB2398,2,FALSE)</f>
        <v>#N/A</v>
      </c>
      <c r="F2398" s="218" t="e">
        <f>VLOOKUP(D2398,Z$4:AB2398,3,FALSE)</f>
        <v>#N/A</v>
      </c>
    </row>
    <row r="2399" spans="2:6" x14ac:dyDescent="0.25">
      <c r="B2399" s="131">
        <f t="shared" si="37"/>
        <v>2397</v>
      </c>
      <c r="E2399" s="218" t="e">
        <f>VLOOKUP(D2399,Z$4:AB2399,2,FALSE)</f>
        <v>#N/A</v>
      </c>
      <c r="F2399" s="218" t="e">
        <f>VLOOKUP(D2399,Z$4:AB2399,3,FALSE)</f>
        <v>#N/A</v>
      </c>
    </row>
    <row r="2400" spans="2:6" x14ac:dyDescent="0.25">
      <c r="B2400" s="131">
        <f t="shared" si="37"/>
        <v>2398</v>
      </c>
      <c r="E2400" s="218" t="e">
        <f>VLOOKUP(D2400,Z$4:AB2400,2,FALSE)</f>
        <v>#N/A</v>
      </c>
      <c r="F2400" s="218" t="e">
        <f>VLOOKUP(D2400,Z$4:AB2400,3,FALSE)</f>
        <v>#N/A</v>
      </c>
    </row>
    <row r="2401" spans="2:6" x14ac:dyDescent="0.25">
      <c r="B2401" s="131">
        <f t="shared" si="37"/>
        <v>2399</v>
      </c>
      <c r="E2401" s="218" t="e">
        <f>VLOOKUP(D2401,Z$4:AB2401,2,FALSE)</f>
        <v>#N/A</v>
      </c>
      <c r="F2401" s="218" t="e">
        <f>VLOOKUP(D2401,Z$4:AB2401,3,FALSE)</f>
        <v>#N/A</v>
      </c>
    </row>
    <row r="2402" spans="2:6" x14ac:dyDescent="0.25">
      <c r="B2402" s="131">
        <f t="shared" si="37"/>
        <v>2400</v>
      </c>
      <c r="E2402" s="218" t="e">
        <f>VLOOKUP(D2402,Z$4:AB2402,2,FALSE)</f>
        <v>#N/A</v>
      </c>
      <c r="F2402" s="218" t="e">
        <f>VLOOKUP(D2402,Z$4:AB2402,3,FALSE)</f>
        <v>#N/A</v>
      </c>
    </row>
    <row r="2403" spans="2:6" x14ac:dyDescent="0.25">
      <c r="B2403" s="131">
        <f t="shared" si="37"/>
        <v>2401</v>
      </c>
      <c r="E2403" s="218" t="e">
        <f>VLOOKUP(D2403,Z$4:AB2403,2,FALSE)</f>
        <v>#N/A</v>
      </c>
      <c r="F2403" s="218" t="e">
        <f>VLOOKUP(D2403,Z$4:AB2403,3,FALSE)</f>
        <v>#N/A</v>
      </c>
    </row>
    <row r="2404" spans="2:6" x14ac:dyDescent="0.25">
      <c r="B2404" s="131">
        <f t="shared" si="37"/>
        <v>2402</v>
      </c>
      <c r="E2404" s="218" t="e">
        <f>VLOOKUP(D2404,Z$4:AB2404,2,FALSE)</f>
        <v>#N/A</v>
      </c>
      <c r="F2404" s="218" t="e">
        <f>VLOOKUP(D2404,Z$4:AB2404,3,FALSE)</f>
        <v>#N/A</v>
      </c>
    </row>
    <row r="2405" spans="2:6" x14ac:dyDescent="0.25">
      <c r="B2405" s="131">
        <f t="shared" si="37"/>
        <v>2403</v>
      </c>
      <c r="E2405" s="218" t="e">
        <f>VLOOKUP(D2405,Z$4:AB2405,2,FALSE)</f>
        <v>#N/A</v>
      </c>
      <c r="F2405" s="218" t="e">
        <f>VLOOKUP(D2405,Z$4:AB2405,3,FALSE)</f>
        <v>#N/A</v>
      </c>
    </row>
    <row r="2406" spans="2:6" x14ac:dyDescent="0.25">
      <c r="B2406" s="131">
        <f t="shared" si="37"/>
        <v>2404</v>
      </c>
      <c r="E2406" s="218" t="e">
        <f>VLOOKUP(D2406,Z$4:AB2406,2,FALSE)</f>
        <v>#N/A</v>
      </c>
      <c r="F2406" s="218" t="e">
        <f>VLOOKUP(D2406,Z$4:AB2406,3,FALSE)</f>
        <v>#N/A</v>
      </c>
    </row>
    <row r="2407" spans="2:6" x14ac:dyDescent="0.25">
      <c r="B2407" s="131">
        <f t="shared" si="37"/>
        <v>2405</v>
      </c>
      <c r="E2407" s="218" t="e">
        <f>VLOOKUP(D2407,Z$4:AB2407,2,FALSE)</f>
        <v>#N/A</v>
      </c>
      <c r="F2407" s="218" t="e">
        <f>VLOOKUP(D2407,Z$4:AB2407,3,FALSE)</f>
        <v>#N/A</v>
      </c>
    </row>
    <row r="2408" spans="2:6" x14ac:dyDescent="0.25">
      <c r="B2408" s="131">
        <f t="shared" si="37"/>
        <v>2406</v>
      </c>
      <c r="E2408" s="218" t="e">
        <f>VLOOKUP(D2408,Z$4:AB2408,2,FALSE)</f>
        <v>#N/A</v>
      </c>
      <c r="F2408" s="218" t="e">
        <f>VLOOKUP(D2408,Z$4:AB2408,3,FALSE)</f>
        <v>#N/A</v>
      </c>
    </row>
    <row r="2409" spans="2:6" x14ac:dyDescent="0.25">
      <c r="B2409" s="131">
        <f t="shared" si="37"/>
        <v>2407</v>
      </c>
      <c r="E2409" s="218" t="e">
        <f>VLOOKUP(D2409,Z$4:AB2409,2,FALSE)</f>
        <v>#N/A</v>
      </c>
      <c r="F2409" s="218" t="e">
        <f>VLOOKUP(D2409,Z$4:AB2409,3,FALSE)</f>
        <v>#N/A</v>
      </c>
    </row>
    <row r="2410" spans="2:6" x14ac:dyDescent="0.25">
      <c r="B2410" s="131">
        <f t="shared" si="37"/>
        <v>2408</v>
      </c>
      <c r="E2410" s="218" t="e">
        <f>VLOOKUP(D2410,Z$4:AB2410,2,FALSE)</f>
        <v>#N/A</v>
      </c>
      <c r="F2410" s="218" t="e">
        <f>VLOOKUP(D2410,Z$4:AB2410,3,FALSE)</f>
        <v>#N/A</v>
      </c>
    </row>
    <row r="2411" spans="2:6" x14ac:dyDescent="0.25">
      <c r="B2411" s="131">
        <f t="shared" si="37"/>
        <v>2409</v>
      </c>
      <c r="E2411" s="218" t="e">
        <f>VLOOKUP(D2411,Z$4:AB2411,2,FALSE)</f>
        <v>#N/A</v>
      </c>
      <c r="F2411" s="218" t="e">
        <f>VLOOKUP(D2411,Z$4:AB2411,3,FALSE)</f>
        <v>#N/A</v>
      </c>
    </row>
    <row r="2412" spans="2:6" x14ac:dyDescent="0.25">
      <c r="B2412" s="131">
        <f t="shared" si="37"/>
        <v>2410</v>
      </c>
      <c r="E2412" s="218" t="e">
        <f>VLOOKUP(D2412,Z$4:AB2412,2,FALSE)</f>
        <v>#N/A</v>
      </c>
      <c r="F2412" s="218" t="e">
        <f>VLOOKUP(D2412,Z$4:AB2412,3,FALSE)</f>
        <v>#N/A</v>
      </c>
    </row>
    <row r="2413" spans="2:6" x14ac:dyDescent="0.25">
      <c r="B2413" s="131">
        <f t="shared" si="37"/>
        <v>2411</v>
      </c>
      <c r="E2413" s="218" t="e">
        <f>VLOOKUP(D2413,Z$4:AB2413,2,FALSE)</f>
        <v>#N/A</v>
      </c>
      <c r="F2413" s="218" t="e">
        <f>VLOOKUP(D2413,Z$4:AB2413,3,FALSE)</f>
        <v>#N/A</v>
      </c>
    </row>
    <row r="2414" spans="2:6" x14ac:dyDescent="0.25">
      <c r="B2414" s="131">
        <f t="shared" si="37"/>
        <v>2412</v>
      </c>
      <c r="E2414" s="218" t="e">
        <f>VLOOKUP(D2414,Z$4:AB2414,2,FALSE)</f>
        <v>#N/A</v>
      </c>
      <c r="F2414" s="218" t="e">
        <f>VLOOKUP(D2414,Z$4:AB2414,3,FALSE)</f>
        <v>#N/A</v>
      </c>
    </row>
    <row r="2415" spans="2:6" x14ac:dyDescent="0.25">
      <c r="B2415" s="131">
        <f t="shared" si="37"/>
        <v>2413</v>
      </c>
      <c r="E2415" s="218" t="e">
        <f>VLOOKUP(D2415,Z$4:AB2415,2,FALSE)</f>
        <v>#N/A</v>
      </c>
      <c r="F2415" s="218" t="e">
        <f>VLOOKUP(D2415,Z$4:AB2415,3,FALSE)</f>
        <v>#N/A</v>
      </c>
    </row>
    <row r="2416" spans="2:6" x14ac:dyDescent="0.25">
      <c r="B2416" s="131">
        <f t="shared" si="37"/>
        <v>2414</v>
      </c>
      <c r="E2416" s="218" t="e">
        <f>VLOOKUP(D2416,Z$4:AB2416,2,FALSE)</f>
        <v>#N/A</v>
      </c>
      <c r="F2416" s="218" t="e">
        <f>VLOOKUP(D2416,Z$4:AB2416,3,FALSE)</f>
        <v>#N/A</v>
      </c>
    </row>
    <row r="2417" spans="2:6" x14ac:dyDescent="0.25">
      <c r="B2417" s="131">
        <f t="shared" si="37"/>
        <v>2415</v>
      </c>
      <c r="E2417" s="218" t="e">
        <f>VLOOKUP(D2417,Z$4:AB2417,2,FALSE)</f>
        <v>#N/A</v>
      </c>
      <c r="F2417" s="218" t="e">
        <f>VLOOKUP(D2417,Z$4:AB2417,3,FALSE)</f>
        <v>#N/A</v>
      </c>
    </row>
    <row r="2418" spans="2:6" x14ac:dyDescent="0.25">
      <c r="B2418" s="131">
        <f t="shared" si="37"/>
        <v>2416</v>
      </c>
      <c r="E2418" s="218" t="e">
        <f>VLOOKUP(D2418,Z$4:AB2418,2,FALSE)</f>
        <v>#N/A</v>
      </c>
      <c r="F2418" s="218" t="e">
        <f>VLOOKUP(D2418,Z$4:AB2418,3,FALSE)</f>
        <v>#N/A</v>
      </c>
    </row>
    <row r="2419" spans="2:6" x14ac:dyDescent="0.25">
      <c r="B2419" s="131">
        <f t="shared" si="37"/>
        <v>2417</v>
      </c>
      <c r="E2419" s="218" t="e">
        <f>VLOOKUP(D2419,Z$4:AB2419,2,FALSE)</f>
        <v>#N/A</v>
      </c>
      <c r="F2419" s="218" t="e">
        <f>VLOOKUP(D2419,Z$4:AB2419,3,FALSE)</f>
        <v>#N/A</v>
      </c>
    </row>
    <row r="2420" spans="2:6" x14ac:dyDescent="0.25">
      <c r="B2420" s="131">
        <f t="shared" ref="B2420:B2483" si="38">ROW()-2</f>
        <v>2418</v>
      </c>
      <c r="E2420" s="218" t="e">
        <f>VLOOKUP(D2420,Z$4:AB2420,2,FALSE)</f>
        <v>#N/A</v>
      </c>
      <c r="F2420" s="218" t="e">
        <f>VLOOKUP(D2420,Z$4:AB2420,3,FALSE)</f>
        <v>#N/A</v>
      </c>
    </row>
    <row r="2421" spans="2:6" x14ac:dyDescent="0.25">
      <c r="B2421" s="131">
        <f t="shared" si="38"/>
        <v>2419</v>
      </c>
      <c r="E2421" s="218" t="e">
        <f>VLOOKUP(D2421,Z$4:AB2421,2,FALSE)</f>
        <v>#N/A</v>
      </c>
      <c r="F2421" s="218" t="e">
        <f>VLOOKUP(D2421,Z$4:AB2421,3,FALSE)</f>
        <v>#N/A</v>
      </c>
    </row>
    <row r="2422" spans="2:6" x14ac:dyDescent="0.25">
      <c r="B2422" s="131">
        <f t="shared" si="38"/>
        <v>2420</v>
      </c>
      <c r="E2422" s="218" t="e">
        <f>VLOOKUP(D2422,Z$4:AB2422,2,FALSE)</f>
        <v>#N/A</v>
      </c>
      <c r="F2422" s="218" t="e">
        <f>VLOOKUP(D2422,Z$4:AB2422,3,FALSE)</f>
        <v>#N/A</v>
      </c>
    </row>
    <row r="2423" spans="2:6" x14ac:dyDescent="0.25">
      <c r="B2423" s="131">
        <f t="shared" si="38"/>
        <v>2421</v>
      </c>
      <c r="E2423" s="218" t="e">
        <f>VLOOKUP(D2423,Z$4:AB2423,2,FALSE)</f>
        <v>#N/A</v>
      </c>
      <c r="F2423" s="218" t="e">
        <f>VLOOKUP(D2423,Z$4:AB2423,3,FALSE)</f>
        <v>#N/A</v>
      </c>
    </row>
    <row r="2424" spans="2:6" x14ac:dyDescent="0.25">
      <c r="B2424" s="131">
        <f t="shared" si="38"/>
        <v>2422</v>
      </c>
      <c r="E2424" s="218" t="e">
        <f>VLOOKUP(D2424,Z$4:AB2424,2,FALSE)</f>
        <v>#N/A</v>
      </c>
      <c r="F2424" s="218" t="e">
        <f>VLOOKUP(D2424,Z$4:AB2424,3,FALSE)</f>
        <v>#N/A</v>
      </c>
    </row>
    <row r="2425" spans="2:6" x14ac:dyDescent="0.25">
      <c r="B2425" s="131">
        <f t="shared" si="38"/>
        <v>2423</v>
      </c>
      <c r="E2425" s="218" t="e">
        <f>VLOOKUP(D2425,Z$4:AB2425,2,FALSE)</f>
        <v>#N/A</v>
      </c>
      <c r="F2425" s="218" t="e">
        <f>VLOOKUP(D2425,Z$4:AB2425,3,FALSE)</f>
        <v>#N/A</v>
      </c>
    </row>
    <row r="2426" spans="2:6" x14ac:dyDescent="0.25">
      <c r="B2426" s="131">
        <f t="shared" si="38"/>
        <v>2424</v>
      </c>
      <c r="E2426" s="218" t="e">
        <f>VLOOKUP(D2426,Z$4:AB2426,2,FALSE)</f>
        <v>#N/A</v>
      </c>
      <c r="F2426" s="218" t="e">
        <f>VLOOKUP(D2426,Z$4:AB2426,3,FALSE)</f>
        <v>#N/A</v>
      </c>
    </row>
    <row r="2427" spans="2:6" x14ac:dyDescent="0.25">
      <c r="B2427" s="131">
        <f t="shared" si="38"/>
        <v>2425</v>
      </c>
      <c r="E2427" s="218" t="e">
        <f>VLOOKUP(D2427,Z$4:AB2427,2,FALSE)</f>
        <v>#N/A</v>
      </c>
      <c r="F2427" s="218" t="e">
        <f>VLOOKUP(D2427,Z$4:AB2427,3,FALSE)</f>
        <v>#N/A</v>
      </c>
    </row>
    <row r="2428" spans="2:6" x14ac:dyDescent="0.25">
      <c r="B2428" s="131">
        <f t="shared" si="38"/>
        <v>2426</v>
      </c>
      <c r="E2428" s="218" t="e">
        <f>VLOOKUP(D2428,Z$4:AB2428,2,FALSE)</f>
        <v>#N/A</v>
      </c>
      <c r="F2428" s="218" t="e">
        <f>VLOOKUP(D2428,Z$4:AB2428,3,FALSE)</f>
        <v>#N/A</v>
      </c>
    </row>
    <row r="2429" spans="2:6" x14ac:dyDescent="0.25">
      <c r="B2429" s="131">
        <f t="shared" si="38"/>
        <v>2427</v>
      </c>
      <c r="E2429" s="218" t="e">
        <f>VLOOKUP(D2429,Z$4:AB2429,2,FALSE)</f>
        <v>#N/A</v>
      </c>
      <c r="F2429" s="218" t="e">
        <f>VLOOKUP(D2429,Z$4:AB2429,3,FALSE)</f>
        <v>#N/A</v>
      </c>
    </row>
    <row r="2430" spans="2:6" x14ac:dyDescent="0.25">
      <c r="B2430" s="131">
        <f t="shared" si="38"/>
        <v>2428</v>
      </c>
      <c r="E2430" s="218" t="e">
        <f>VLOOKUP(D2430,Z$4:AB2430,2,FALSE)</f>
        <v>#N/A</v>
      </c>
      <c r="F2430" s="218" t="e">
        <f>VLOOKUP(D2430,Z$4:AB2430,3,FALSE)</f>
        <v>#N/A</v>
      </c>
    </row>
    <row r="2431" spans="2:6" x14ac:dyDescent="0.25">
      <c r="B2431" s="131">
        <f t="shared" si="38"/>
        <v>2429</v>
      </c>
      <c r="E2431" s="218" t="e">
        <f>VLOOKUP(D2431,Z$4:AB2431,2,FALSE)</f>
        <v>#N/A</v>
      </c>
      <c r="F2431" s="218" t="e">
        <f>VLOOKUP(D2431,Z$4:AB2431,3,FALSE)</f>
        <v>#N/A</v>
      </c>
    </row>
    <row r="2432" spans="2:6" x14ac:dyDescent="0.25">
      <c r="B2432" s="131">
        <f t="shared" si="38"/>
        <v>2430</v>
      </c>
      <c r="E2432" s="218" t="e">
        <f>VLOOKUP(D2432,Z$4:AB2432,2,FALSE)</f>
        <v>#N/A</v>
      </c>
      <c r="F2432" s="218" t="e">
        <f>VLOOKUP(D2432,Z$4:AB2432,3,FALSE)</f>
        <v>#N/A</v>
      </c>
    </row>
    <row r="2433" spans="2:6" x14ac:dyDescent="0.25">
      <c r="B2433" s="131">
        <f t="shared" si="38"/>
        <v>2431</v>
      </c>
      <c r="E2433" s="218" t="e">
        <f>VLOOKUP(D2433,Z$4:AB2433,2,FALSE)</f>
        <v>#N/A</v>
      </c>
      <c r="F2433" s="218" t="e">
        <f>VLOOKUP(D2433,Z$4:AB2433,3,FALSE)</f>
        <v>#N/A</v>
      </c>
    </row>
    <row r="2434" spans="2:6" x14ac:dyDescent="0.25">
      <c r="B2434" s="131">
        <f t="shared" si="38"/>
        <v>2432</v>
      </c>
      <c r="E2434" s="218" t="e">
        <f>VLOOKUP(D2434,Z$4:AB2434,2,FALSE)</f>
        <v>#N/A</v>
      </c>
      <c r="F2434" s="218" t="e">
        <f>VLOOKUP(D2434,Z$4:AB2434,3,FALSE)</f>
        <v>#N/A</v>
      </c>
    </row>
    <row r="2435" spans="2:6" x14ac:dyDescent="0.25">
      <c r="B2435" s="131">
        <f t="shared" si="38"/>
        <v>2433</v>
      </c>
      <c r="E2435" s="218" t="e">
        <f>VLOOKUP(D2435,Z$4:AB2435,2,FALSE)</f>
        <v>#N/A</v>
      </c>
      <c r="F2435" s="218" t="e">
        <f>VLOOKUP(D2435,Z$4:AB2435,3,FALSE)</f>
        <v>#N/A</v>
      </c>
    </row>
    <row r="2436" spans="2:6" x14ac:dyDescent="0.25">
      <c r="B2436" s="131">
        <f t="shared" si="38"/>
        <v>2434</v>
      </c>
      <c r="E2436" s="218" t="e">
        <f>VLOOKUP(D2436,Z$4:AB2436,2,FALSE)</f>
        <v>#N/A</v>
      </c>
      <c r="F2436" s="218" t="e">
        <f>VLOOKUP(D2436,Z$4:AB2436,3,FALSE)</f>
        <v>#N/A</v>
      </c>
    </row>
    <row r="2437" spans="2:6" x14ac:dyDescent="0.25">
      <c r="B2437" s="131">
        <f t="shared" si="38"/>
        <v>2435</v>
      </c>
      <c r="E2437" s="218" t="e">
        <f>VLOOKUP(D2437,Z$4:AB2437,2,FALSE)</f>
        <v>#N/A</v>
      </c>
      <c r="F2437" s="218" t="e">
        <f>VLOOKUP(D2437,Z$4:AB2437,3,FALSE)</f>
        <v>#N/A</v>
      </c>
    </row>
    <row r="2438" spans="2:6" x14ac:dyDescent="0.25">
      <c r="B2438" s="131">
        <f t="shared" si="38"/>
        <v>2436</v>
      </c>
      <c r="E2438" s="218" t="e">
        <f>VLOOKUP(D2438,Z$4:AB2438,2,FALSE)</f>
        <v>#N/A</v>
      </c>
      <c r="F2438" s="218" t="e">
        <f>VLOOKUP(D2438,Z$4:AB2438,3,FALSE)</f>
        <v>#N/A</v>
      </c>
    </row>
    <row r="2439" spans="2:6" x14ac:dyDescent="0.25">
      <c r="B2439" s="131">
        <f t="shared" si="38"/>
        <v>2437</v>
      </c>
      <c r="E2439" s="218" t="e">
        <f>VLOOKUP(D2439,Z$4:AB2439,2,FALSE)</f>
        <v>#N/A</v>
      </c>
      <c r="F2439" s="218" t="e">
        <f>VLOOKUP(D2439,Z$4:AB2439,3,FALSE)</f>
        <v>#N/A</v>
      </c>
    </row>
    <row r="2440" spans="2:6" x14ac:dyDescent="0.25">
      <c r="B2440" s="131">
        <f t="shared" si="38"/>
        <v>2438</v>
      </c>
      <c r="E2440" s="218" t="e">
        <f>VLOOKUP(D2440,Z$4:AB2440,2,FALSE)</f>
        <v>#N/A</v>
      </c>
      <c r="F2440" s="218" t="e">
        <f>VLOOKUP(D2440,Z$4:AB2440,3,FALSE)</f>
        <v>#N/A</v>
      </c>
    </row>
    <row r="2441" spans="2:6" x14ac:dyDescent="0.25">
      <c r="B2441" s="131">
        <f t="shared" si="38"/>
        <v>2439</v>
      </c>
      <c r="E2441" s="218" t="e">
        <f>VLOOKUP(D2441,Z$4:AB2441,2,FALSE)</f>
        <v>#N/A</v>
      </c>
      <c r="F2441" s="218" t="e">
        <f>VLOOKUP(D2441,Z$4:AB2441,3,FALSE)</f>
        <v>#N/A</v>
      </c>
    </row>
    <row r="2442" spans="2:6" x14ac:dyDescent="0.25">
      <c r="B2442" s="131">
        <f t="shared" si="38"/>
        <v>2440</v>
      </c>
      <c r="E2442" s="218" t="e">
        <f>VLOOKUP(D2442,Z$4:AB2442,2,FALSE)</f>
        <v>#N/A</v>
      </c>
      <c r="F2442" s="218" t="e">
        <f>VLOOKUP(D2442,Z$4:AB2442,3,FALSE)</f>
        <v>#N/A</v>
      </c>
    </row>
    <row r="2443" spans="2:6" x14ac:dyDescent="0.25">
      <c r="B2443" s="131">
        <f t="shared" si="38"/>
        <v>2441</v>
      </c>
      <c r="E2443" s="218" t="e">
        <f>VLOOKUP(D2443,Z$4:AB2443,2,FALSE)</f>
        <v>#N/A</v>
      </c>
      <c r="F2443" s="218" t="e">
        <f>VLOOKUP(D2443,Z$4:AB2443,3,FALSE)</f>
        <v>#N/A</v>
      </c>
    </row>
    <row r="2444" spans="2:6" x14ac:dyDescent="0.25">
      <c r="B2444" s="131">
        <f t="shared" si="38"/>
        <v>2442</v>
      </c>
      <c r="E2444" s="218" t="e">
        <f>VLOOKUP(D2444,Z$4:AB2444,2,FALSE)</f>
        <v>#N/A</v>
      </c>
      <c r="F2444" s="218" t="e">
        <f>VLOOKUP(D2444,Z$4:AB2444,3,FALSE)</f>
        <v>#N/A</v>
      </c>
    </row>
    <row r="2445" spans="2:6" x14ac:dyDescent="0.25">
      <c r="B2445" s="131">
        <f t="shared" si="38"/>
        <v>2443</v>
      </c>
      <c r="E2445" s="218" t="e">
        <f>VLOOKUP(D2445,Z$4:AB2445,2,FALSE)</f>
        <v>#N/A</v>
      </c>
      <c r="F2445" s="218" t="e">
        <f>VLOOKUP(D2445,Z$4:AB2445,3,FALSE)</f>
        <v>#N/A</v>
      </c>
    </row>
    <row r="2446" spans="2:6" x14ac:dyDescent="0.25">
      <c r="B2446" s="131">
        <f t="shared" si="38"/>
        <v>2444</v>
      </c>
      <c r="E2446" s="218" t="e">
        <f>VLOOKUP(D2446,Z$4:AB2446,2,FALSE)</f>
        <v>#N/A</v>
      </c>
      <c r="F2446" s="218" t="e">
        <f>VLOOKUP(D2446,Z$4:AB2446,3,FALSE)</f>
        <v>#N/A</v>
      </c>
    </row>
    <row r="2447" spans="2:6" x14ac:dyDescent="0.25">
      <c r="B2447" s="131">
        <f t="shared" si="38"/>
        <v>2445</v>
      </c>
      <c r="E2447" s="218" t="e">
        <f>VLOOKUP(D2447,Z$4:AB2447,2,FALSE)</f>
        <v>#N/A</v>
      </c>
      <c r="F2447" s="218" t="e">
        <f>VLOOKUP(D2447,Z$4:AB2447,3,FALSE)</f>
        <v>#N/A</v>
      </c>
    </row>
    <row r="2448" spans="2:6" x14ac:dyDescent="0.25">
      <c r="B2448" s="131">
        <f t="shared" si="38"/>
        <v>2446</v>
      </c>
      <c r="E2448" s="218" t="e">
        <f>VLOOKUP(D2448,Z$4:AB2448,2,FALSE)</f>
        <v>#N/A</v>
      </c>
      <c r="F2448" s="218" t="e">
        <f>VLOOKUP(D2448,Z$4:AB2448,3,FALSE)</f>
        <v>#N/A</v>
      </c>
    </row>
    <row r="2449" spans="2:6" x14ac:dyDescent="0.25">
      <c r="B2449" s="131">
        <f t="shared" si="38"/>
        <v>2447</v>
      </c>
      <c r="E2449" s="218" t="e">
        <f>VLOOKUP(D2449,Z$4:AB2449,2,FALSE)</f>
        <v>#N/A</v>
      </c>
      <c r="F2449" s="218" t="e">
        <f>VLOOKUP(D2449,Z$4:AB2449,3,FALSE)</f>
        <v>#N/A</v>
      </c>
    </row>
    <row r="2450" spans="2:6" x14ac:dyDescent="0.25">
      <c r="B2450" s="131">
        <f t="shared" si="38"/>
        <v>2448</v>
      </c>
      <c r="E2450" s="218" t="e">
        <f>VLOOKUP(D2450,Z$4:AB2450,2,FALSE)</f>
        <v>#N/A</v>
      </c>
      <c r="F2450" s="218" t="e">
        <f>VLOOKUP(D2450,Z$4:AB2450,3,FALSE)</f>
        <v>#N/A</v>
      </c>
    </row>
    <row r="2451" spans="2:6" x14ac:dyDescent="0.25">
      <c r="B2451" s="131">
        <f t="shared" si="38"/>
        <v>2449</v>
      </c>
      <c r="E2451" s="218" t="e">
        <f>VLOOKUP(D2451,Z$4:AB2451,2,FALSE)</f>
        <v>#N/A</v>
      </c>
      <c r="F2451" s="218" t="e">
        <f>VLOOKUP(D2451,Z$4:AB2451,3,FALSE)</f>
        <v>#N/A</v>
      </c>
    </row>
    <row r="2452" spans="2:6" x14ac:dyDescent="0.25">
      <c r="B2452" s="131">
        <f t="shared" si="38"/>
        <v>2450</v>
      </c>
      <c r="E2452" s="218" t="e">
        <f>VLOOKUP(D2452,Z$4:AB2452,2,FALSE)</f>
        <v>#N/A</v>
      </c>
      <c r="F2452" s="218" t="e">
        <f>VLOOKUP(D2452,Z$4:AB2452,3,FALSE)</f>
        <v>#N/A</v>
      </c>
    </row>
    <row r="2453" spans="2:6" x14ac:dyDescent="0.25">
      <c r="B2453" s="131">
        <f t="shared" si="38"/>
        <v>2451</v>
      </c>
      <c r="E2453" s="218" t="e">
        <f>VLOOKUP(D2453,Z$4:AB2453,2,FALSE)</f>
        <v>#N/A</v>
      </c>
      <c r="F2453" s="218" t="e">
        <f>VLOOKUP(D2453,Z$4:AB2453,3,FALSE)</f>
        <v>#N/A</v>
      </c>
    </row>
    <row r="2454" spans="2:6" x14ac:dyDescent="0.25">
      <c r="B2454" s="131">
        <f t="shared" si="38"/>
        <v>2452</v>
      </c>
      <c r="E2454" s="218" t="e">
        <f>VLOOKUP(D2454,Z$4:AB2454,2,FALSE)</f>
        <v>#N/A</v>
      </c>
      <c r="F2454" s="218" t="e">
        <f>VLOOKUP(D2454,Z$4:AB2454,3,FALSE)</f>
        <v>#N/A</v>
      </c>
    </row>
    <row r="2455" spans="2:6" x14ac:dyDescent="0.25">
      <c r="B2455" s="131">
        <f t="shared" si="38"/>
        <v>2453</v>
      </c>
      <c r="E2455" s="218" t="e">
        <f>VLOOKUP(D2455,Z$4:AB2455,2,FALSE)</f>
        <v>#N/A</v>
      </c>
      <c r="F2455" s="218" t="e">
        <f>VLOOKUP(D2455,Z$4:AB2455,3,FALSE)</f>
        <v>#N/A</v>
      </c>
    </row>
    <row r="2456" spans="2:6" x14ac:dyDescent="0.25">
      <c r="B2456" s="131">
        <f t="shared" si="38"/>
        <v>2454</v>
      </c>
      <c r="E2456" s="218" t="e">
        <f>VLOOKUP(D2456,Z$4:AB2456,2,FALSE)</f>
        <v>#N/A</v>
      </c>
      <c r="F2456" s="218" t="e">
        <f>VLOOKUP(D2456,Z$4:AB2456,3,FALSE)</f>
        <v>#N/A</v>
      </c>
    </row>
    <row r="2457" spans="2:6" x14ac:dyDescent="0.25">
      <c r="B2457" s="131">
        <f t="shared" si="38"/>
        <v>2455</v>
      </c>
      <c r="E2457" s="218" t="e">
        <f>VLOOKUP(D2457,Z$4:AB2457,2,FALSE)</f>
        <v>#N/A</v>
      </c>
      <c r="F2457" s="218" t="e">
        <f>VLOOKUP(D2457,Z$4:AB2457,3,FALSE)</f>
        <v>#N/A</v>
      </c>
    </row>
    <row r="2458" spans="2:6" x14ac:dyDescent="0.25">
      <c r="B2458" s="131">
        <f t="shared" si="38"/>
        <v>2456</v>
      </c>
      <c r="E2458" s="218" t="e">
        <f>VLOOKUP(D2458,Z$4:AB2458,2,FALSE)</f>
        <v>#N/A</v>
      </c>
      <c r="F2458" s="218" t="e">
        <f>VLOOKUP(D2458,Z$4:AB2458,3,FALSE)</f>
        <v>#N/A</v>
      </c>
    </row>
    <row r="2459" spans="2:6" x14ac:dyDescent="0.25">
      <c r="B2459" s="131">
        <f t="shared" si="38"/>
        <v>2457</v>
      </c>
      <c r="E2459" s="218" t="e">
        <f>VLOOKUP(D2459,Z$4:AB2459,2,FALSE)</f>
        <v>#N/A</v>
      </c>
      <c r="F2459" s="218" t="e">
        <f>VLOOKUP(D2459,Z$4:AB2459,3,FALSE)</f>
        <v>#N/A</v>
      </c>
    </row>
    <row r="2460" spans="2:6" x14ac:dyDescent="0.25">
      <c r="B2460" s="131">
        <f t="shared" si="38"/>
        <v>2458</v>
      </c>
      <c r="E2460" s="218" t="e">
        <f>VLOOKUP(D2460,Z$4:AB2460,2,FALSE)</f>
        <v>#N/A</v>
      </c>
      <c r="F2460" s="218" t="e">
        <f>VLOOKUP(D2460,Z$4:AB2460,3,FALSE)</f>
        <v>#N/A</v>
      </c>
    </row>
    <row r="2461" spans="2:6" x14ac:dyDescent="0.25">
      <c r="B2461" s="131">
        <f t="shared" si="38"/>
        <v>2459</v>
      </c>
      <c r="E2461" s="218" t="e">
        <f>VLOOKUP(D2461,Z$4:AB2461,2,FALSE)</f>
        <v>#N/A</v>
      </c>
      <c r="F2461" s="218" t="e">
        <f>VLOOKUP(D2461,Z$4:AB2461,3,FALSE)</f>
        <v>#N/A</v>
      </c>
    </row>
    <row r="2462" spans="2:6" x14ac:dyDescent="0.25">
      <c r="B2462" s="131">
        <f t="shared" si="38"/>
        <v>2460</v>
      </c>
      <c r="E2462" s="218" t="e">
        <f>VLOOKUP(D2462,Z$4:AB2462,2,FALSE)</f>
        <v>#N/A</v>
      </c>
      <c r="F2462" s="218" t="e">
        <f>VLOOKUP(D2462,Z$4:AB2462,3,FALSE)</f>
        <v>#N/A</v>
      </c>
    </row>
    <row r="2463" spans="2:6" x14ac:dyDescent="0.25">
      <c r="B2463" s="131">
        <f t="shared" si="38"/>
        <v>2461</v>
      </c>
      <c r="E2463" s="218" t="e">
        <f>VLOOKUP(D2463,Z$4:AB2463,2,FALSE)</f>
        <v>#N/A</v>
      </c>
      <c r="F2463" s="218" t="e">
        <f>VLOOKUP(D2463,Z$4:AB2463,3,FALSE)</f>
        <v>#N/A</v>
      </c>
    </row>
    <row r="2464" spans="2:6" x14ac:dyDescent="0.25">
      <c r="B2464" s="131">
        <f t="shared" si="38"/>
        <v>2462</v>
      </c>
      <c r="E2464" s="218" t="e">
        <f>VLOOKUP(D2464,Z$4:AB2464,2,FALSE)</f>
        <v>#N/A</v>
      </c>
      <c r="F2464" s="218" t="e">
        <f>VLOOKUP(D2464,Z$4:AB2464,3,FALSE)</f>
        <v>#N/A</v>
      </c>
    </row>
    <row r="2465" spans="2:6" x14ac:dyDescent="0.25">
      <c r="B2465" s="131">
        <f t="shared" si="38"/>
        <v>2463</v>
      </c>
      <c r="E2465" s="218" t="e">
        <f>VLOOKUP(D2465,Z$4:AB2465,2,FALSE)</f>
        <v>#N/A</v>
      </c>
      <c r="F2465" s="218" t="e">
        <f>VLOOKUP(D2465,Z$4:AB2465,3,FALSE)</f>
        <v>#N/A</v>
      </c>
    </row>
    <row r="2466" spans="2:6" x14ac:dyDescent="0.25">
      <c r="B2466" s="131">
        <f t="shared" si="38"/>
        <v>2464</v>
      </c>
      <c r="E2466" s="218" t="e">
        <f>VLOOKUP(D2466,Z$4:AB2466,2,FALSE)</f>
        <v>#N/A</v>
      </c>
      <c r="F2466" s="218" t="e">
        <f>VLOOKUP(D2466,Z$4:AB2466,3,FALSE)</f>
        <v>#N/A</v>
      </c>
    </row>
    <row r="2467" spans="2:6" x14ac:dyDescent="0.25">
      <c r="B2467" s="131">
        <f t="shared" si="38"/>
        <v>2465</v>
      </c>
      <c r="E2467" s="218" t="e">
        <f>VLOOKUP(D2467,Z$4:AB2467,2,FALSE)</f>
        <v>#N/A</v>
      </c>
      <c r="F2467" s="218" t="e">
        <f>VLOOKUP(D2467,Z$4:AB2467,3,FALSE)</f>
        <v>#N/A</v>
      </c>
    </row>
    <row r="2468" spans="2:6" x14ac:dyDescent="0.25">
      <c r="B2468" s="131">
        <f t="shared" si="38"/>
        <v>2466</v>
      </c>
      <c r="E2468" s="218" t="e">
        <f>VLOOKUP(D2468,Z$4:AB2468,2,FALSE)</f>
        <v>#N/A</v>
      </c>
      <c r="F2468" s="218" t="e">
        <f>VLOOKUP(D2468,Z$4:AB2468,3,FALSE)</f>
        <v>#N/A</v>
      </c>
    </row>
    <row r="2469" spans="2:6" x14ac:dyDescent="0.25">
      <c r="B2469" s="131">
        <f t="shared" si="38"/>
        <v>2467</v>
      </c>
      <c r="E2469" s="218" t="e">
        <f>VLOOKUP(D2469,Z$4:AB2469,2,FALSE)</f>
        <v>#N/A</v>
      </c>
      <c r="F2469" s="218" t="e">
        <f>VLOOKUP(D2469,Z$4:AB2469,3,FALSE)</f>
        <v>#N/A</v>
      </c>
    </row>
    <row r="2470" spans="2:6" x14ac:dyDescent="0.25">
      <c r="B2470" s="131">
        <f t="shared" si="38"/>
        <v>2468</v>
      </c>
      <c r="E2470" s="218" t="e">
        <f>VLOOKUP(D2470,Z$4:AB2470,2,FALSE)</f>
        <v>#N/A</v>
      </c>
      <c r="F2470" s="218" t="e">
        <f>VLOOKUP(D2470,Z$4:AB2470,3,FALSE)</f>
        <v>#N/A</v>
      </c>
    </row>
    <row r="2471" spans="2:6" x14ac:dyDescent="0.25">
      <c r="B2471" s="131">
        <f t="shared" si="38"/>
        <v>2469</v>
      </c>
      <c r="E2471" s="218" t="e">
        <f>VLOOKUP(D2471,Z$4:AB2471,2,FALSE)</f>
        <v>#N/A</v>
      </c>
      <c r="F2471" s="218" t="e">
        <f>VLOOKUP(D2471,Z$4:AB2471,3,FALSE)</f>
        <v>#N/A</v>
      </c>
    </row>
    <row r="2472" spans="2:6" x14ac:dyDescent="0.25">
      <c r="B2472" s="131">
        <f t="shared" si="38"/>
        <v>2470</v>
      </c>
      <c r="E2472" s="218" t="e">
        <f>VLOOKUP(D2472,Z$4:AB2472,2,FALSE)</f>
        <v>#N/A</v>
      </c>
      <c r="F2472" s="218" t="e">
        <f>VLOOKUP(D2472,Z$4:AB2472,3,FALSE)</f>
        <v>#N/A</v>
      </c>
    </row>
    <row r="2473" spans="2:6" x14ac:dyDescent="0.25">
      <c r="B2473" s="131">
        <f t="shared" si="38"/>
        <v>2471</v>
      </c>
      <c r="E2473" s="218" t="e">
        <f>VLOOKUP(D2473,Z$4:AB2473,2,FALSE)</f>
        <v>#N/A</v>
      </c>
      <c r="F2473" s="218" t="e">
        <f>VLOOKUP(D2473,Z$4:AB2473,3,FALSE)</f>
        <v>#N/A</v>
      </c>
    </row>
    <row r="2474" spans="2:6" x14ac:dyDescent="0.25">
      <c r="B2474" s="131">
        <f t="shared" si="38"/>
        <v>2472</v>
      </c>
      <c r="E2474" s="218" t="e">
        <f>VLOOKUP(D2474,Z$4:AB2474,2,FALSE)</f>
        <v>#N/A</v>
      </c>
      <c r="F2474" s="218" t="e">
        <f>VLOOKUP(D2474,Z$4:AB2474,3,FALSE)</f>
        <v>#N/A</v>
      </c>
    </row>
    <row r="2475" spans="2:6" x14ac:dyDescent="0.25">
      <c r="B2475" s="131">
        <f t="shared" si="38"/>
        <v>2473</v>
      </c>
      <c r="E2475" s="218" t="e">
        <f>VLOOKUP(D2475,Z$4:AB2475,2,FALSE)</f>
        <v>#N/A</v>
      </c>
      <c r="F2475" s="218" t="e">
        <f>VLOOKUP(D2475,Z$4:AB2475,3,FALSE)</f>
        <v>#N/A</v>
      </c>
    </row>
    <row r="2476" spans="2:6" x14ac:dyDescent="0.25">
      <c r="B2476" s="131">
        <f t="shared" si="38"/>
        <v>2474</v>
      </c>
      <c r="E2476" s="218" t="e">
        <f>VLOOKUP(D2476,Z$4:AB2476,2,FALSE)</f>
        <v>#N/A</v>
      </c>
      <c r="F2476" s="218" t="e">
        <f>VLOOKUP(D2476,Z$4:AB2476,3,FALSE)</f>
        <v>#N/A</v>
      </c>
    </row>
    <row r="2477" spans="2:6" x14ac:dyDescent="0.25">
      <c r="B2477" s="131">
        <f t="shared" si="38"/>
        <v>2475</v>
      </c>
      <c r="E2477" s="218" t="e">
        <f>VLOOKUP(D2477,Z$4:AB2477,2,FALSE)</f>
        <v>#N/A</v>
      </c>
      <c r="F2477" s="218" t="e">
        <f>VLOOKUP(D2477,Z$4:AB2477,3,FALSE)</f>
        <v>#N/A</v>
      </c>
    </row>
    <row r="2478" spans="2:6" x14ac:dyDescent="0.25">
      <c r="B2478" s="131">
        <f t="shared" si="38"/>
        <v>2476</v>
      </c>
      <c r="E2478" s="218" t="e">
        <f>VLOOKUP(D2478,Z$4:AB2478,2,FALSE)</f>
        <v>#N/A</v>
      </c>
      <c r="F2478" s="218" t="e">
        <f>VLOOKUP(D2478,Z$4:AB2478,3,FALSE)</f>
        <v>#N/A</v>
      </c>
    </row>
    <row r="2479" spans="2:6" x14ac:dyDescent="0.25">
      <c r="B2479" s="131">
        <f t="shared" si="38"/>
        <v>2477</v>
      </c>
      <c r="E2479" s="218" t="e">
        <f>VLOOKUP(D2479,Z$4:AB2479,2,FALSE)</f>
        <v>#N/A</v>
      </c>
      <c r="F2479" s="218" t="e">
        <f>VLOOKUP(D2479,Z$4:AB2479,3,FALSE)</f>
        <v>#N/A</v>
      </c>
    </row>
    <row r="2480" spans="2:6" x14ac:dyDescent="0.25">
      <c r="B2480" s="131">
        <f t="shared" si="38"/>
        <v>2478</v>
      </c>
      <c r="E2480" s="218" t="e">
        <f>VLOOKUP(D2480,Z$4:AB2480,2,FALSE)</f>
        <v>#N/A</v>
      </c>
      <c r="F2480" s="218" t="e">
        <f>VLOOKUP(D2480,Z$4:AB2480,3,FALSE)</f>
        <v>#N/A</v>
      </c>
    </row>
    <row r="2481" spans="2:6" x14ac:dyDescent="0.25">
      <c r="B2481" s="131">
        <f t="shared" si="38"/>
        <v>2479</v>
      </c>
      <c r="E2481" s="218" t="e">
        <f>VLOOKUP(D2481,Z$4:AB2481,2,FALSE)</f>
        <v>#N/A</v>
      </c>
      <c r="F2481" s="218" t="e">
        <f>VLOOKUP(D2481,Z$4:AB2481,3,FALSE)</f>
        <v>#N/A</v>
      </c>
    </row>
    <row r="2482" spans="2:6" x14ac:dyDescent="0.25">
      <c r="B2482" s="131">
        <f t="shared" si="38"/>
        <v>2480</v>
      </c>
      <c r="E2482" s="218" t="e">
        <f>VLOOKUP(D2482,Z$4:AB2482,2,FALSE)</f>
        <v>#N/A</v>
      </c>
      <c r="F2482" s="218" t="e">
        <f>VLOOKUP(D2482,Z$4:AB2482,3,FALSE)</f>
        <v>#N/A</v>
      </c>
    </row>
    <row r="2483" spans="2:6" x14ac:dyDescent="0.25">
      <c r="B2483" s="131">
        <f t="shared" si="38"/>
        <v>2481</v>
      </c>
      <c r="E2483" s="218" t="e">
        <f>VLOOKUP(D2483,Z$4:AB2483,2,FALSE)</f>
        <v>#N/A</v>
      </c>
      <c r="F2483" s="218" t="e">
        <f>VLOOKUP(D2483,Z$4:AB2483,3,FALSE)</f>
        <v>#N/A</v>
      </c>
    </row>
    <row r="2484" spans="2:6" x14ac:dyDescent="0.25">
      <c r="B2484" s="131">
        <f t="shared" ref="B2484:B2547" si="39">ROW()-2</f>
        <v>2482</v>
      </c>
      <c r="E2484" s="218" t="e">
        <f>VLOOKUP(D2484,Z$4:AB2484,2,FALSE)</f>
        <v>#N/A</v>
      </c>
      <c r="F2484" s="218" t="e">
        <f>VLOOKUP(D2484,Z$4:AB2484,3,FALSE)</f>
        <v>#N/A</v>
      </c>
    </row>
    <row r="2485" spans="2:6" x14ac:dyDescent="0.25">
      <c r="B2485" s="131">
        <f t="shared" si="39"/>
        <v>2483</v>
      </c>
      <c r="E2485" s="218" t="e">
        <f>VLOOKUP(D2485,Z$4:AB2485,2,FALSE)</f>
        <v>#N/A</v>
      </c>
      <c r="F2485" s="218" t="e">
        <f>VLOOKUP(D2485,Z$4:AB2485,3,FALSE)</f>
        <v>#N/A</v>
      </c>
    </row>
    <row r="2486" spans="2:6" x14ac:dyDescent="0.25">
      <c r="B2486" s="131">
        <f t="shared" si="39"/>
        <v>2484</v>
      </c>
      <c r="E2486" s="218" t="e">
        <f>VLOOKUP(D2486,Z$4:AB2486,2,FALSE)</f>
        <v>#N/A</v>
      </c>
      <c r="F2486" s="218" t="e">
        <f>VLOOKUP(D2486,Z$4:AB2486,3,FALSE)</f>
        <v>#N/A</v>
      </c>
    </row>
    <row r="2487" spans="2:6" x14ac:dyDescent="0.25">
      <c r="B2487" s="131">
        <f t="shared" si="39"/>
        <v>2485</v>
      </c>
      <c r="E2487" s="218" t="e">
        <f>VLOOKUP(D2487,Z$4:AB2487,2,FALSE)</f>
        <v>#N/A</v>
      </c>
      <c r="F2487" s="218" t="e">
        <f>VLOOKUP(D2487,Z$4:AB2487,3,FALSE)</f>
        <v>#N/A</v>
      </c>
    </row>
    <row r="2488" spans="2:6" x14ac:dyDescent="0.25">
      <c r="B2488" s="131">
        <f t="shared" si="39"/>
        <v>2486</v>
      </c>
      <c r="E2488" s="218" t="e">
        <f>VLOOKUP(D2488,Z$4:AB2488,2,FALSE)</f>
        <v>#N/A</v>
      </c>
      <c r="F2488" s="218" t="e">
        <f>VLOOKUP(D2488,Z$4:AB2488,3,FALSE)</f>
        <v>#N/A</v>
      </c>
    </row>
    <row r="2489" spans="2:6" x14ac:dyDescent="0.25">
      <c r="B2489" s="131">
        <f t="shared" si="39"/>
        <v>2487</v>
      </c>
      <c r="E2489" s="218" t="e">
        <f>VLOOKUP(D2489,Z$4:AB2489,2,FALSE)</f>
        <v>#N/A</v>
      </c>
      <c r="F2489" s="218" t="e">
        <f>VLOOKUP(D2489,Z$4:AB2489,3,FALSE)</f>
        <v>#N/A</v>
      </c>
    </row>
    <row r="2490" spans="2:6" x14ac:dyDescent="0.25">
      <c r="B2490" s="131">
        <f t="shared" si="39"/>
        <v>2488</v>
      </c>
      <c r="E2490" s="218" t="e">
        <f>VLOOKUP(D2490,Z$4:AB2490,2,FALSE)</f>
        <v>#N/A</v>
      </c>
      <c r="F2490" s="218" t="e">
        <f>VLOOKUP(D2490,Z$4:AB2490,3,FALSE)</f>
        <v>#N/A</v>
      </c>
    </row>
    <row r="2491" spans="2:6" x14ac:dyDescent="0.25">
      <c r="B2491" s="131">
        <f t="shared" si="39"/>
        <v>2489</v>
      </c>
      <c r="E2491" s="218" t="e">
        <f>VLOOKUP(D2491,Z$4:AB2491,2,FALSE)</f>
        <v>#N/A</v>
      </c>
      <c r="F2491" s="218" t="e">
        <f>VLOOKUP(D2491,Z$4:AB2491,3,FALSE)</f>
        <v>#N/A</v>
      </c>
    </row>
    <row r="2492" spans="2:6" x14ac:dyDescent="0.25">
      <c r="B2492" s="131">
        <f t="shared" si="39"/>
        <v>2490</v>
      </c>
      <c r="E2492" s="218" t="e">
        <f>VLOOKUP(D2492,Z$4:AB2492,2,FALSE)</f>
        <v>#N/A</v>
      </c>
      <c r="F2492" s="218" t="e">
        <f>VLOOKUP(D2492,Z$4:AB2492,3,FALSE)</f>
        <v>#N/A</v>
      </c>
    </row>
    <row r="2493" spans="2:6" x14ac:dyDescent="0.25">
      <c r="B2493" s="131">
        <f t="shared" si="39"/>
        <v>2491</v>
      </c>
      <c r="E2493" s="218" t="e">
        <f>VLOOKUP(D2493,Z$4:AB2493,2,FALSE)</f>
        <v>#N/A</v>
      </c>
      <c r="F2493" s="218" t="e">
        <f>VLOOKUP(D2493,Z$4:AB2493,3,FALSE)</f>
        <v>#N/A</v>
      </c>
    </row>
    <row r="2494" spans="2:6" x14ac:dyDescent="0.25">
      <c r="B2494" s="131">
        <f t="shared" si="39"/>
        <v>2492</v>
      </c>
      <c r="E2494" s="218" t="e">
        <f>VLOOKUP(D2494,Z$4:AB2494,2,FALSE)</f>
        <v>#N/A</v>
      </c>
      <c r="F2494" s="218" t="e">
        <f>VLOOKUP(D2494,Z$4:AB2494,3,FALSE)</f>
        <v>#N/A</v>
      </c>
    </row>
    <row r="2495" spans="2:6" x14ac:dyDescent="0.25">
      <c r="B2495" s="131">
        <f t="shared" si="39"/>
        <v>2493</v>
      </c>
      <c r="E2495" s="218" t="e">
        <f>VLOOKUP(D2495,Z$4:AB2495,2,FALSE)</f>
        <v>#N/A</v>
      </c>
      <c r="F2495" s="218" t="e">
        <f>VLOOKUP(D2495,Z$4:AB2495,3,FALSE)</f>
        <v>#N/A</v>
      </c>
    </row>
    <row r="2496" spans="2:6" x14ac:dyDescent="0.25">
      <c r="B2496" s="131">
        <f t="shared" si="39"/>
        <v>2494</v>
      </c>
      <c r="E2496" s="218" t="e">
        <f>VLOOKUP(D2496,Z$4:AB2496,2,FALSE)</f>
        <v>#N/A</v>
      </c>
      <c r="F2496" s="218" t="e">
        <f>VLOOKUP(D2496,Z$4:AB2496,3,FALSE)</f>
        <v>#N/A</v>
      </c>
    </row>
    <row r="2497" spans="2:6" x14ac:dyDescent="0.25">
      <c r="B2497" s="131">
        <f t="shared" si="39"/>
        <v>2495</v>
      </c>
      <c r="E2497" s="218" t="e">
        <f>VLOOKUP(D2497,Z$4:AB2497,2,FALSE)</f>
        <v>#N/A</v>
      </c>
      <c r="F2497" s="218" t="e">
        <f>VLOOKUP(D2497,Z$4:AB2497,3,FALSE)</f>
        <v>#N/A</v>
      </c>
    </row>
    <row r="2498" spans="2:6" x14ac:dyDescent="0.25">
      <c r="B2498" s="131">
        <f t="shared" si="39"/>
        <v>2496</v>
      </c>
      <c r="E2498" s="218" t="e">
        <f>VLOOKUP(D2498,Z$4:AB2498,2,FALSE)</f>
        <v>#N/A</v>
      </c>
      <c r="F2498" s="218" t="e">
        <f>VLOOKUP(D2498,Z$4:AB2498,3,FALSE)</f>
        <v>#N/A</v>
      </c>
    </row>
    <row r="2499" spans="2:6" x14ac:dyDescent="0.25">
      <c r="B2499" s="131">
        <f t="shared" si="39"/>
        <v>2497</v>
      </c>
      <c r="E2499" s="218" t="e">
        <f>VLOOKUP(D2499,Z$4:AB2499,2,FALSE)</f>
        <v>#N/A</v>
      </c>
      <c r="F2499" s="218" t="e">
        <f>VLOOKUP(D2499,Z$4:AB2499,3,FALSE)</f>
        <v>#N/A</v>
      </c>
    </row>
    <row r="2500" spans="2:6" x14ac:dyDescent="0.25">
      <c r="B2500" s="131">
        <f t="shared" si="39"/>
        <v>2498</v>
      </c>
      <c r="E2500" s="218" t="e">
        <f>VLOOKUP(D2500,Z$4:AB2500,2,FALSE)</f>
        <v>#N/A</v>
      </c>
      <c r="F2500" s="218" t="e">
        <f>VLOOKUP(D2500,Z$4:AB2500,3,FALSE)</f>
        <v>#N/A</v>
      </c>
    </row>
    <row r="2501" spans="2:6" x14ac:dyDescent="0.25">
      <c r="B2501" s="131">
        <f t="shared" si="39"/>
        <v>2499</v>
      </c>
      <c r="E2501" s="218" t="e">
        <f>VLOOKUP(D2501,Z$4:AB2501,2,FALSE)</f>
        <v>#N/A</v>
      </c>
      <c r="F2501" s="218" t="e">
        <f>VLOOKUP(D2501,Z$4:AB2501,3,FALSE)</f>
        <v>#N/A</v>
      </c>
    </row>
    <row r="2502" spans="2:6" x14ac:dyDescent="0.25">
      <c r="B2502" s="131">
        <f t="shared" si="39"/>
        <v>2500</v>
      </c>
      <c r="E2502" s="218" t="e">
        <f>VLOOKUP(D2502,Z$4:AB2502,2,FALSE)</f>
        <v>#N/A</v>
      </c>
      <c r="F2502" s="218" t="e">
        <f>VLOOKUP(D2502,Z$4:AB2502,3,FALSE)</f>
        <v>#N/A</v>
      </c>
    </row>
    <row r="2503" spans="2:6" x14ac:dyDescent="0.25">
      <c r="B2503" s="131">
        <f t="shared" si="39"/>
        <v>2501</v>
      </c>
      <c r="E2503" s="218" t="e">
        <f>VLOOKUP(D2503,Z$4:AB2503,2,FALSE)</f>
        <v>#N/A</v>
      </c>
      <c r="F2503" s="218" t="e">
        <f>VLOOKUP(D2503,Z$4:AB2503,3,FALSE)</f>
        <v>#N/A</v>
      </c>
    </row>
    <row r="2504" spans="2:6" x14ac:dyDescent="0.25">
      <c r="B2504" s="131">
        <f t="shared" si="39"/>
        <v>2502</v>
      </c>
      <c r="E2504" s="218" t="e">
        <f>VLOOKUP(D2504,Z$4:AB2504,2,FALSE)</f>
        <v>#N/A</v>
      </c>
      <c r="F2504" s="218" t="e">
        <f>VLOOKUP(D2504,Z$4:AB2504,3,FALSE)</f>
        <v>#N/A</v>
      </c>
    </row>
    <row r="2505" spans="2:6" x14ac:dyDescent="0.25">
      <c r="B2505" s="131">
        <f t="shared" si="39"/>
        <v>2503</v>
      </c>
      <c r="E2505" s="218" t="e">
        <f>VLOOKUP(D2505,Z$4:AB2505,2,FALSE)</f>
        <v>#N/A</v>
      </c>
      <c r="F2505" s="218" t="e">
        <f>VLOOKUP(D2505,Z$4:AB2505,3,FALSE)</f>
        <v>#N/A</v>
      </c>
    </row>
    <row r="2506" spans="2:6" x14ac:dyDescent="0.25">
      <c r="B2506" s="131">
        <f t="shared" si="39"/>
        <v>2504</v>
      </c>
      <c r="E2506" s="218" t="e">
        <f>VLOOKUP(D2506,Z$4:AB2506,2,FALSE)</f>
        <v>#N/A</v>
      </c>
      <c r="F2506" s="218" t="e">
        <f>VLOOKUP(D2506,Z$4:AB2506,3,FALSE)</f>
        <v>#N/A</v>
      </c>
    </row>
    <row r="2507" spans="2:6" x14ac:dyDescent="0.25">
      <c r="B2507" s="131">
        <f t="shared" si="39"/>
        <v>2505</v>
      </c>
      <c r="E2507" s="218" t="e">
        <f>VLOOKUP(D2507,Z$4:AB2507,2,FALSE)</f>
        <v>#N/A</v>
      </c>
      <c r="F2507" s="218" t="e">
        <f>VLOOKUP(D2507,Z$4:AB2507,3,FALSE)</f>
        <v>#N/A</v>
      </c>
    </row>
    <row r="2508" spans="2:6" x14ac:dyDescent="0.25">
      <c r="B2508" s="131">
        <f t="shared" si="39"/>
        <v>2506</v>
      </c>
      <c r="E2508" s="218" t="e">
        <f>VLOOKUP(D2508,Z$4:AB2508,2,FALSE)</f>
        <v>#N/A</v>
      </c>
      <c r="F2508" s="218" t="e">
        <f>VLOOKUP(D2508,Z$4:AB2508,3,FALSE)</f>
        <v>#N/A</v>
      </c>
    </row>
    <row r="2509" spans="2:6" x14ac:dyDescent="0.25">
      <c r="B2509" s="131">
        <f t="shared" si="39"/>
        <v>2507</v>
      </c>
      <c r="E2509" s="218" t="e">
        <f>VLOOKUP(D2509,Z$4:AB2509,2,FALSE)</f>
        <v>#N/A</v>
      </c>
      <c r="F2509" s="218" t="e">
        <f>VLOOKUP(D2509,Z$4:AB2509,3,FALSE)</f>
        <v>#N/A</v>
      </c>
    </row>
    <row r="2510" spans="2:6" x14ac:dyDescent="0.25">
      <c r="B2510" s="131">
        <f t="shared" si="39"/>
        <v>2508</v>
      </c>
      <c r="E2510" s="218" t="e">
        <f>VLOOKUP(D2510,Z$4:AB2510,2,FALSE)</f>
        <v>#N/A</v>
      </c>
      <c r="F2510" s="218" t="e">
        <f>VLOOKUP(D2510,Z$4:AB2510,3,FALSE)</f>
        <v>#N/A</v>
      </c>
    </row>
    <row r="2511" spans="2:6" x14ac:dyDescent="0.25">
      <c r="B2511" s="131">
        <f t="shared" si="39"/>
        <v>2509</v>
      </c>
      <c r="E2511" s="218" t="e">
        <f>VLOOKUP(D2511,Z$4:AB2511,2,FALSE)</f>
        <v>#N/A</v>
      </c>
      <c r="F2511" s="218" t="e">
        <f>VLOOKUP(D2511,Z$4:AB2511,3,FALSE)</f>
        <v>#N/A</v>
      </c>
    </row>
    <row r="2512" spans="2:6" x14ac:dyDescent="0.25">
      <c r="B2512" s="131">
        <f t="shared" si="39"/>
        <v>2510</v>
      </c>
      <c r="E2512" s="218" t="e">
        <f>VLOOKUP(D2512,Z$4:AB2512,2,FALSE)</f>
        <v>#N/A</v>
      </c>
      <c r="F2512" s="218" t="e">
        <f>VLOOKUP(D2512,Z$4:AB2512,3,FALSE)</f>
        <v>#N/A</v>
      </c>
    </row>
    <row r="2513" spans="2:6" x14ac:dyDescent="0.25">
      <c r="B2513" s="131">
        <f t="shared" si="39"/>
        <v>2511</v>
      </c>
      <c r="E2513" s="218" t="e">
        <f>VLOOKUP(D2513,Z$4:AB2513,2,FALSE)</f>
        <v>#N/A</v>
      </c>
      <c r="F2513" s="218" t="e">
        <f>VLOOKUP(D2513,Z$4:AB2513,3,FALSE)</f>
        <v>#N/A</v>
      </c>
    </row>
    <row r="2514" spans="2:6" x14ac:dyDescent="0.25">
      <c r="B2514" s="131">
        <f t="shared" si="39"/>
        <v>2512</v>
      </c>
      <c r="E2514" s="218" t="e">
        <f>VLOOKUP(D2514,Z$4:AB2514,2,FALSE)</f>
        <v>#N/A</v>
      </c>
      <c r="F2514" s="218" t="e">
        <f>VLOOKUP(D2514,Z$4:AB2514,3,FALSE)</f>
        <v>#N/A</v>
      </c>
    </row>
    <row r="2515" spans="2:6" x14ac:dyDescent="0.25">
      <c r="B2515" s="131">
        <f t="shared" si="39"/>
        <v>2513</v>
      </c>
      <c r="E2515" s="218" t="e">
        <f>VLOOKUP(D2515,Z$4:AB2515,2,FALSE)</f>
        <v>#N/A</v>
      </c>
      <c r="F2515" s="218" t="e">
        <f>VLOOKUP(D2515,Z$4:AB2515,3,FALSE)</f>
        <v>#N/A</v>
      </c>
    </row>
    <row r="2516" spans="2:6" x14ac:dyDescent="0.25">
      <c r="B2516" s="131">
        <f t="shared" si="39"/>
        <v>2514</v>
      </c>
      <c r="E2516" s="218" t="e">
        <f>VLOOKUP(D2516,Z$4:AB2516,2,FALSE)</f>
        <v>#N/A</v>
      </c>
      <c r="F2516" s="218" t="e">
        <f>VLOOKUP(D2516,Z$4:AB2516,3,FALSE)</f>
        <v>#N/A</v>
      </c>
    </row>
    <row r="2517" spans="2:6" x14ac:dyDescent="0.25">
      <c r="B2517" s="131">
        <f t="shared" si="39"/>
        <v>2515</v>
      </c>
      <c r="E2517" s="218" t="e">
        <f>VLOOKUP(D2517,Z$4:AB2517,2,FALSE)</f>
        <v>#N/A</v>
      </c>
      <c r="F2517" s="218" t="e">
        <f>VLOOKUP(D2517,Z$4:AB2517,3,FALSE)</f>
        <v>#N/A</v>
      </c>
    </row>
    <row r="2518" spans="2:6" x14ac:dyDescent="0.25">
      <c r="B2518" s="131">
        <f t="shared" si="39"/>
        <v>2516</v>
      </c>
      <c r="E2518" s="218" t="e">
        <f>VLOOKUP(D2518,Z$4:AB2518,2,FALSE)</f>
        <v>#N/A</v>
      </c>
      <c r="F2518" s="218" t="e">
        <f>VLOOKUP(D2518,Z$4:AB2518,3,FALSE)</f>
        <v>#N/A</v>
      </c>
    </row>
    <row r="2519" spans="2:6" x14ac:dyDescent="0.25">
      <c r="B2519" s="131">
        <f t="shared" si="39"/>
        <v>2517</v>
      </c>
      <c r="E2519" s="218" t="e">
        <f>VLOOKUP(D2519,Z$4:AB2519,2,FALSE)</f>
        <v>#N/A</v>
      </c>
      <c r="F2519" s="218" t="e">
        <f>VLOOKUP(D2519,Z$4:AB2519,3,FALSE)</f>
        <v>#N/A</v>
      </c>
    </row>
    <row r="2520" spans="2:6" x14ac:dyDescent="0.25">
      <c r="B2520" s="131">
        <f t="shared" si="39"/>
        <v>2518</v>
      </c>
      <c r="E2520" s="218" t="e">
        <f>VLOOKUP(D2520,Z$4:AB2520,2,FALSE)</f>
        <v>#N/A</v>
      </c>
      <c r="F2520" s="218" t="e">
        <f>VLOOKUP(D2520,Z$4:AB2520,3,FALSE)</f>
        <v>#N/A</v>
      </c>
    </row>
    <row r="2521" spans="2:6" x14ac:dyDescent="0.25">
      <c r="B2521" s="131">
        <f t="shared" si="39"/>
        <v>2519</v>
      </c>
      <c r="E2521" s="218" t="e">
        <f>VLOOKUP(D2521,Z$4:AB2521,2,FALSE)</f>
        <v>#N/A</v>
      </c>
      <c r="F2521" s="218" t="e">
        <f>VLOOKUP(D2521,Z$4:AB2521,3,FALSE)</f>
        <v>#N/A</v>
      </c>
    </row>
    <row r="2522" spans="2:6" x14ac:dyDescent="0.25">
      <c r="B2522" s="131">
        <f t="shared" si="39"/>
        <v>2520</v>
      </c>
      <c r="E2522" s="218" t="e">
        <f>VLOOKUP(D2522,Z$4:AB2522,2,FALSE)</f>
        <v>#N/A</v>
      </c>
      <c r="F2522" s="218" t="e">
        <f>VLOOKUP(D2522,Z$4:AB2522,3,FALSE)</f>
        <v>#N/A</v>
      </c>
    </row>
    <row r="2523" spans="2:6" x14ac:dyDescent="0.25">
      <c r="B2523" s="131">
        <f t="shared" si="39"/>
        <v>2521</v>
      </c>
      <c r="E2523" s="218" t="e">
        <f>VLOOKUP(D2523,Z$4:AB2523,2,FALSE)</f>
        <v>#N/A</v>
      </c>
      <c r="F2523" s="218" t="e">
        <f>VLOOKUP(D2523,Z$4:AB2523,3,FALSE)</f>
        <v>#N/A</v>
      </c>
    </row>
    <row r="2524" spans="2:6" x14ac:dyDescent="0.25">
      <c r="B2524" s="131">
        <f t="shared" si="39"/>
        <v>2522</v>
      </c>
      <c r="E2524" s="218" t="e">
        <f>VLOOKUP(D2524,Z$4:AB2524,2,FALSE)</f>
        <v>#N/A</v>
      </c>
      <c r="F2524" s="218" t="e">
        <f>VLOOKUP(D2524,Z$4:AB2524,3,FALSE)</f>
        <v>#N/A</v>
      </c>
    </row>
    <row r="2525" spans="2:6" x14ac:dyDescent="0.25">
      <c r="B2525" s="131">
        <f t="shared" si="39"/>
        <v>2523</v>
      </c>
      <c r="E2525" s="218" t="e">
        <f>VLOOKUP(D2525,Z$4:AB2525,2,FALSE)</f>
        <v>#N/A</v>
      </c>
      <c r="F2525" s="218" t="e">
        <f>VLOOKUP(D2525,Z$4:AB2525,3,FALSE)</f>
        <v>#N/A</v>
      </c>
    </row>
    <row r="2526" spans="2:6" x14ac:dyDescent="0.25">
      <c r="B2526" s="131">
        <f t="shared" si="39"/>
        <v>2524</v>
      </c>
      <c r="E2526" s="218" t="e">
        <f>VLOOKUP(D2526,Z$4:AB2526,2,FALSE)</f>
        <v>#N/A</v>
      </c>
      <c r="F2526" s="218" t="e">
        <f>VLOOKUP(D2526,Z$4:AB2526,3,FALSE)</f>
        <v>#N/A</v>
      </c>
    </row>
    <row r="2527" spans="2:6" x14ac:dyDescent="0.25">
      <c r="B2527" s="131">
        <f t="shared" si="39"/>
        <v>2525</v>
      </c>
      <c r="E2527" s="218" t="e">
        <f>VLOOKUP(D2527,Z$4:AB2527,2,FALSE)</f>
        <v>#N/A</v>
      </c>
      <c r="F2527" s="218" t="e">
        <f>VLOOKUP(D2527,Z$4:AB2527,3,FALSE)</f>
        <v>#N/A</v>
      </c>
    </row>
    <row r="2528" spans="2:6" x14ac:dyDescent="0.25">
      <c r="B2528" s="131">
        <f t="shared" si="39"/>
        <v>2526</v>
      </c>
      <c r="E2528" s="218" t="e">
        <f>VLOOKUP(D2528,Z$4:AB2528,2,FALSE)</f>
        <v>#N/A</v>
      </c>
      <c r="F2528" s="218" t="e">
        <f>VLOOKUP(D2528,Z$4:AB2528,3,FALSE)</f>
        <v>#N/A</v>
      </c>
    </row>
    <row r="2529" spans="2:6" x14ac:dyDescent="0.25">
      <c r="B2529" s="131">
        <f t="shared" si="39"/>
        <v>2527</v>
      </c>
      <c r="E2529" s="218" t="e">
        <f>VLOOKUP(D2529,Z$4:AB2529,2,FALSE)</f>
        <v>#N/A</v>
      </c>
      <c r="F2529" s="218" t="e">
        <f>VLOOKUP(D2529,Z$4:AB2529,3,FALSE)</f>
        <v>#N/A</v>
      </c>
    </row>
    <row r="2530" spans="2:6" x14ac:dyDescent="0.25">
      <c r="B2530" s="131">
        <f t="shared" si="39"/>
        <v>2528</v>
      </c>
      <c r="E2530" s="218" t="e">
        <f>VLOOKUP(D2530,Z$4:AB2530,2,FALSE)</f>
        <v>#N/A</v>
      </c>
      <c r="F2530" s="218" t="e">
        <f>VLOOKUP(D2530,Z$4:AB2530,3,FALSE)</f>
        <v>#N/A</v>
      </c>
    </row>
    <row r="2531" spans="2:6" x14ac:dyDescent="0.25">
      <c r="B2531" s="131">
        <f t="shared" si="39"/>
        <v>2529</v>
      </c>
      <c r="E2531" s="218" t="e">
        <f>VLOOKUP(D2531,Z$4:AB2531,2,FALSE)</f>
        <v>#N/A</v>
      </c>
      <c r="F2531" s="218" t="e">
        <f>VLOOKUP(D2531,Z$4:AB2531,3,FALSE)</f>
        <v>#N/A</v>
      </c>
    </row>
    <row r="2532" spans="2:6" x14ac:dyDescent="0.25">
      <c r="B2532" s="131">
        <f t="shared" si="39"/>
        <v>2530</v>
      </c>
      <c r="E2532" s="218" t="e">
        <f>VLOOKUP(D2532,Z$4:AB2532,2,FALSE)</f>
        <v>#N/A</v>
      </c>
      <c r="F2532" s="218" t="e">
        <f>VLOOKUP(D2532,Z$4:AB2532,3,FALSE)</f>
        <v>#N/A</v>
      </c>
    </row>
    <row r="2533" spans="2:6" x14ac:dyDescent="0.25">
      <c r="B2533" s="131">
        <f t="shared" si="39"/>
        <v>2531</v>
      </c>
      <c r="E2533" s="218" t="e">
        <f>VLOOKUP(D2533,Z$4:AB2533,2,FALSE)</f>
        <v>#N/A</v>
      </c>
      <c r="F2533" s="218" t="e">
        <f>VLOOKUP(D2533,Z$4:AB2533,3,FALSE)</f>
        <v>#N/A</v>
      </c>
    </row>
    <row r="2534" spans="2:6" x14ac:dyDescent="0.25">
      <c r="B2534" s="131">
        <f t="shared" si="39"/>
        <v>2532</v>
      </c>
      <c r="E2534" s="218" t="e">
        <f>VLOOKUP(D2534,Z$4:AB2534,2,FALSE)</f>
        <v>#N/A</v>
      </c>
      <c r="F2534" s="218" t="e">
        <f>VLOOKUP(D2534,Z$4:AB2534,3,FALSE)</f>
        <v>#N/A</v>
      </c>
    </row>
    <row r="2535" spans="2:6" x14ac:dyDescent="0.25">
      <c r="B2535" s="131">
        <f t="shared" si="39"/>
        <v>2533</v>
      </c>
      <c r="E2535" s="218" t="e">
        <f>VLOOKUP(D2535,Z$4:AB2535,2,FALSE)</f>
        <v>#N/A</v>
      </c>
      <c r="F2535" s="218" t="e">
        <f>VLOOKUP(D2535,Z$4:AB2535,3,FALSE)</f>
        <v>#N/A</v>
      </c>
    </row>
    <row r="2536" spans="2:6" x14ac:dyDescent="0.25">
      <c r="B2536" s="131">
        <f t="shared" si="39"/>
        <v>2534</v>
      </c>
      <c r="E2536" s="218" t="e">
        <f>VLOOKUP(D2536,Z$4:AB2536,2,FALSE)</f>
        <v>#N/A</v>
      </c>
      <c r="F2536" s="218" t="e">
        <f>VLOOKUP(D2536,Z$4:AB2536,3,FALSE)</f>
        <v>#N/A</v>
      </c>
    </row>
    <row r="2537" spans="2:6" x14ac:dyDescent="0.25">
      <c r="B2537" s="131">
        <f t="shared" si="39"/>
        <v>2535</v>
      </c>
      <c r="E2537" s="218" t="e">
        <f>VLOOKUP(D2537,Z$4:AB2537,2,FALSE)</f>
        <v>#N/A</v>
      </c>
      <c r="F2537" s="218" t="e">
        <f>VLOOKUP(D2537,Z$4:AB2537,3,FALSE)</f>
        <v>#N/A</v>
      </c>
    </row>
    <row r="2538" spans="2:6" x14ac:dyDescent="0.25">
      <c r="B2538" s="131">
        <f t="shared" si="39"/>
        <v>2536</v>
      </c>
      <c r="E2538" s="218" t="e">
        <f>VLOOKUP(D2538,Z$4:AB2538,2,FALSE)</f>
        <v>#N/A</v>
      </c>
      <c r="F2538" s="218" t="e">
        <f>VLOOKUP(D2538,Z$4:AB2538,3,FALSE)</f>
        <v>#N/A</v>
      </c>
    </row>
    <row r="2539" spans="2:6" x14ac:dyDescent="0.25">
      <c r="B2539" s="131">
        <f t="shared" si="39"/>
        <v>2537</v>
      </c>
      <c r="E2539" s="218" t="e">
        <f>VLOOKUP(D2539,Z$4:AB2539,2,FALSE)</f>
        <v>#N/A</v>
      </c>
      <c r="F2539" s="218" t="e">
        <f>VLOOKUP(D2539,Z$4:AB2539,3,FALSE)</f>
        <v>#N/A</v>
      </c>
    </row>
    <row r="2540" spans="2:6" x14ac:dyDescent="0.25">
      <c r="B2540" s="131">
        <f t="shared" si="39"/>
        <v>2538</v>
      </c>
      <c r="E2540" s="218" t="e">
        <f>VLOOKUP(D2540,Z$4:AB2540,2,FALSE)</f>
        <v>#N/A</v>
      </c>
      <c r="F2540" s="218" t="e">
        <f>VLOOKUP(D2540,Z$4:AB2540,3,FALSE)</f>
        <v>#N/A</v>
      </c>
    </row>
    <row r="2541" spans="2:6" x14ac:dyDescent="0.25">
      <c r="B2541" s="131">
        <f t="shared" si="39"/>
        <v>2539</v>
      </c>
      <c r="E2541" s="218" t="e">
        <f>VLOOKUP(D2541,Z$4:AB2541,2,FALSE)</f>
        <v>#N/A</v>
      </c>
      <c r="F2541" s="218" t="e">
        <f>VLOOKUP(D2541,Z$4:AB2541,3,FALSE)</f>
        <v>#N/A</v>
      </c>
    </row>
    <row r="2542" spans="2:6" x14ac:dyDescent="0.25">
      <c r="B2542" s="131">
        <f t="shared" si="39"/>
        <v>2540</v>
      </c>
      <c r="E2542" s="218" t="e">
        <f>VLOOKUP(D2542,Z$4:AB2542,2,FALSE)</f>
        <v>#N/A</v>
      </c>
      <c r="F2542" s="218" t="e">
        <f>VLOOKUP(D2542,Z$4:AB2542,3,FALSE)</f>
        <v>#N/A</v>
      </c>
    </row>
    <row r="2543" spans="2:6" x14ac:dyDescent="0.25">
      <c r="B2543" s="131">
        <f t="shared" si="39"/>
        <v>2541</v>
      </c>
      <c r="E2543" s="218" t="e">
        <f>VLOOKUP(D2543,Z$4:AB2543,2,FALSE)</f>
        <v>#N/A</v>
      </c>
      <c r="F2543" s="218" t="e">
        <f>VLOOKUP(D2543,Z$4:AB2543,3,FALSE)</f>
        <v>#N/A</v>
      </c>
    </row>
    <row r="2544" spans="2:6" x14ac:dyDescent="0.25">
      <c r="B2544" s="131">
        <f t="shared" si="39"/>
        <v>2542</v>
      </c>
      <c r="E2544" s="218" t="e">
        <f>VLOOKUP(D2544,Z$4:AB2544,2,FALSE)</f>
        <v>#N/A</v>
      </c>
      <c r="F2544" s="218" t="e">
        <f>VLOOKUP(D2544,Z$4:AB2544,3,FALSE)</f>
        <v>#N/A</v>
      </c>
    </row>
    <row r="2545" spans="2:6" x14ac:dyDescent="0.25">
      <c r="B2545" s="131">
        <f t="shared" si="39"/>
        <v>2543</v>
      </c>
      <c r="E2545" s="218" t="e">
        <f>VLOOKUP(D2545,Z$4:AB2545,2,FALSE)</f>
        <v>#N/A</v>
      </c>
      <c r="F2545" s="218" t="e">
        <f>VLOOKUP(D2545,Z$4:AB2545,3,FALSE)</f>
        <v>#N/A</v>
      </c>
    </row>
    <row r="2546" spans="2:6" x14ac:dyDescent="0.25">
      <c r="B2546" s="131">
        <f t="shared" si="39"/>
        <v>2544</v>
      </c>
      <c r="E2546" s="218" t="e">
        <f>VLOOKUP(D2546,Z$4:AB2546,2,FALSE)</f>
        <v>#N/A</v>
      </c>
      <c r="F2546" s="218" t="e">
        <f>VLOOKUP(D2546,Z$4:AB2546,3,FALSE)</f>
        <v>#N/A</v>
      </c>
    </row>
    <row r="2547" spans="2:6" x14ac:dyDescent="0.25">
      <c r="B2547" s="131">
        <f t="shared" si="39"/>
        <v>2545</v>
      </c>
      <c r="E2547" s="218" t="e">
        <f>VLOOKUP(D2547,Z$4:AB2547,2,FALSE)</f>
        <v>#N/A</v>
      </c>
      <c r="F2547" s="218" t="e">
        <f>VLOOKUP(D2547,Z$4:AB2547,3,FALSE)</f>
        <v>#N/A</v>
      </c>
    </row>
    <row r="2548" spans="2:6" x14ac:dyDescent="0.25">
      <c r="B2548" s="131">
        <f t="shared" ref="B2548:B2611" si="40">ROW()-2</f>
        <v>2546</v>
      </c>
      <c r="E2548" s="218" t="e">
        <f>VLOOKUP(D2548,Z$4:AB2548,2,FALSE)</f>
        <v>#N/A</v>
      </c>
      <c r="F2548" s="218" t="e">
        <f>VLOOKUP(D2548,Z$4:AB2548,3,FALSE)</f>
        <v>#N/A</v>
      </c>
    </row>
    <row r="2549" spans="2:6" x14ac:dyDescent="0.25">
      <c r="B2549" s="131">
        <f t="shared" si="40"/>
        <v>2547</v>
      </c>
      <c r="E2549" s="218" t="e">
        <f>VLOOKUP(D2549,Z$4:AB2549,2,FALSE)</f>
        <v>#N/A</v>
      </c>
      <c r="F2549" s="218" t="e">
        <f>VLOOKUP(D2549,Z$4:AB2549,3,FALSE)</f>
        <v>#N/A</v>
      </c>
    </row>
    <row r="2550" spans="2:6" x14ac:dyDescent="0.25">
      <c r="B2550" s="131">
        <f t="shared" si="40"/>
        <v>2548</v>
      </c>
      <c r="E2550" s="218" t="e">
        <f>VLOOKUP(D2550,Z$4:AB2550,2,FALSE)</f>
        <v>#N/A</v>
      </c>
      <c r="F2550" s="218" t="e">
        <f>VLOOKUP(D2550,Z$4:AB2550,3,FALSE)</f>
        <v>#N/A</v>
      </c>
    </row>
    <row r="2551" spans="2:6" x14ac:dyDescent="0.25">
      <c r="B2551" s="131">
        <f t="shared" si="40"/>
        <v>2549</v>
      </c>
      <c r="E2551" s="218" t="e">
        <f>VLOOKUP(D2551,Z$4:AB2551,2,FALSE)</f>
        <v>#N/A</v>
      </c>
      <c r="F2551" s="218" t="e">
        <f>VLOOKUP(D2551,Z$4:AB2551,3,FALSE)</f>
        <v>#N/A</v>
      </c>
    </row>
    <row r="2552" spans="2:6" x14ac:dyDescent="0.25">
      <c r="B2552" s="131">
        <f t="shared" si="40"/>
        <v>2550</v>
      </c>
      <c r="E2552" s="218" t="e">
        <f>VLOOKUP(D2552,Z$4:AB2552,2,FALSE)</f>
        <v>#N/A</v>
      </c>
      <c r="F2552" s="218" t="e">
        <f>VLOOKUP(D2552,Z$4:AB2552,3,FALSE)</f>
        <v>#N/A</v>
      </c>
    </row>
    <row r="2553" spans="2:6" x14ac:dyDescent="0.25">
      <c r="B2553" s="131">
        <f t="shared" si="40"/>
        <v>2551</v>
      </c>
      <c r="E2553" s="218" t="e">
        <f>VLOOKUP(D2553,Z$4:AB2553,2,FALSE)</f>
        <v>#N/A</v>
      </c>
      <c r="F2553" s="218" t="e">
        <f>VLOOKUP(D2553,Z$4:AB2553,3,FALSE)</f>
        <v>#N/A</v>
      </c>
    </row>
    <row r="2554" spans="2:6" x14ac:dyDescent="0.25">
      <c r="B2554" s="131">
        <f t="shared" si="40"/>
        <v>2552</v>
      </c>
      <c r="E2554" s="218" t="e">
        <f>VLOOKUP(D2554,Z$4:AB2554,2,FALSE)</f>
        <v>#N/A</v>
      </c>
      <c r="F2554" s="218" t="e">
        <f>VLOOKUP(D2554,Z$4:AB2554,3,FALSE)</f>
        <v>#N/A</v>
      </c>
    </row>
    <row r="2555" spans="2:6" x14ac:dyDescent="0.25">
      <c r="B2555" s="131">
        <f t="shared" si="40"/>
        <v>2553</v>
      </c>
      <c r="E2555" s="218" t="e">
        <f>VLOOKUP(D2555,Z$4:AB2555,2,FALSE)</f>
        <v>#N/A</v>
      </c>
      <c r="F2555" s="218" t="e">
        <f>VLOOKUP(D2555,Z$4:AB2555,3,FALSE)</f>
        <v>#N/A</v>
      </c>
    </row>
    <row r="2556" spans="2:6" x14ac:dyDescent="0.25">
      <c r="B2556" s="131">
        <f t="shared" si="40"/>
        <v>2554</v>
      </c>
      <c r="E2556" s="218" t="e">
        <f>VLOOKUP(D2556,Z$4:AB2556,2,FALSE)</f>
        <v>#N/A</v>
      </c>
      <c r="F2556" s="218" t="e">
        <f>VLOOKUP(D2556,Z$4:AB2556,3,FALSE)</f>
        <v>#N/A</v>
      </c>
    </row>
    <row r="2557" spans="2:6" x14ac:dyDescent="0.25">
      <c r="B2557" s="131">
        <f t="shared" si="40"/>
        <v>2555</v>
      </c>
      <c r="E2557" s="218" t="e">
        <f>VLOOKUP(D2557,Z$4:AB2557,2,FALSE)</f>
        <v>#N/A</v>
      </c>
      <c r="F2557" s="218" t="e">
        <f>VLOOKUP(D2557,Z$4:AB2557,3,FALSE)</f>
        <v>#N/A</v>
      </c>
    </row>
    <row r="2558" spans="2:6" x14ac:dyDescent="0.25">
      <c r="B2558" s="131">
        <f t="shared" si="40"/>
        <v>2556</v>
      </c>
      <c r="E2558" s="218" t="e">
        <f>VLOOKUP(D2558,Z$4:AB2558,2,FALSE)</f>
        <v>#N/A</v>
      </c>
      <c r="F2558" s="218" t="e">
        <f>VLOOKUP(D2558,Z$4:AB2558,3,FALSE)</f>
        <v>#N/A</v>
      </c>
    </row>
    <row r="2559" spans="2:6" x14ac:dyDescent="0.25">
      <c r="B2559" s="131">
        <f t="shared" si="40"/>
        <v>2557</v>
      </c>
      <c r="E2559" s="218" t="e">
        <f>VLOOKUP(D2559,Z$4:AB2559,2,FALSE)</f>
        <v>#N/A</v>
      </c>
      <c r="F2559" s="218" t="e">
        <f>VLOOKUP(D2559,Z$4:AB2559,3,FALSE)</f>
        <v>#N/A</v>
      </c>
    </row>
    <row r="2560" spans="2:6" x14ac:dyDescent="0.25">
      <c r="B2560" s="131">
        <f t="shared" si="40"/>
        <v>2558</v>
      </c>
      <c r="E2560" s="218" t="e">
        <f>VLOOKUP(D2560,Z$4:AB2560,2,FALSE)</f>
        <v>#N/A</v>
      </c>
      <c r="F2560" s="218" t="e">
        <f>VLOOKUP(D2560,Z$4:AB2560,3,FALSE)</f>
        <v>#N/A</v>
      </c>
    </row>
    <row r="2561" spans="2:6" x14ac:dyDescent="0.25">
      <c r="B2561" s="131">
        <f t="shared" si="40"/>
        <v>2559</v>
      </c>
      <c r="E2561" s="218" t="e">
        <f>VLOOKUP(D2561,Z$4:AB2561,2,FALSE)</f>
        <v>#N/A</v>
      </c>
      <c r="F2561" s="218" t="e">
        <f>VLOOKUP(D2561,Z$4:AB2561,3,FALSE)</f>
        <v>#N/A</v>
      </c>
    </row>
    <row r="2562" spans="2:6" x14ac:dyDescent="0.25">
      <c r="B2562" s="131">
        <f t="shared" si="40"/>
        <v>2560</v>
      </c>
      <c r="E2562" s="218" t="e">
        <f>VLOOKUP(D2562,Z$4:AB2562,2,FALSE)</f>
        <v>#N/A</v>
      </c>
      <c r="F2562" s="218" t="e">
        <f>VLOOKUP(D2562,Z$4:AB2562,3,FALSE)</f>
        <v>#N/A</v>
      </c>
    </row>
    <row r="2563" spans="2:6" x14ac:dyDescent="0.25">
      <c r="B2563" s="131">
        <f t="shared" si="40"/>
        <v>2561</v>
      </c>
      <c r="E2563" s="218" t="e">
        <f>VLOOKUP(D2563,Z$4:AB2563,2,FALSE)</f>
        <v>#N/A</v>
      </c>
      <c r="F2563" s="218" t="e">
        <f>VLOOKUP(D2563,Z$4:AB2563,3,FALSE)</f>
        <v>#N/A</v>
      </c>
    </row>
    <row r="2564" spans="2:6" x14ac:dyDescent="0.25">
      <c r="B2564" s="131">
        <f t="shared" si="40"/>
        <v>2562</v>
      </c>
      <c r="E2564" s="218" t="e">
        <f>VLOOKUP(D2564,Z$4:AB2564,2,FALSE)</f>
        <v>#N/A</v>
      </c>
      <c r="F2564" s="218" t="e">
        <f>VLOOKUP(D2564,Z$4:AB2564,3,FALSE)</f>
        <v>#N/A</v>
      </c>
    </row>
    <row r="2565" spans="2:6" x14ac:dyDescent="0.25">
      <c r="B2565" s="131">
        <f t="shared" si="40"/>
        <v>2563</v>
      </c>
      <c r="E2565" s="218" t="e">
        <f>VLOOKUP(D2565,Z$4:AB2565,2,FALSE)</f>
        <v>#N/A</v>
      </c>
      <c r="F2565" s="218" t="e">
        <f>VLOOKUP(D2565,Z$4:AB2565,3,FALSE)</f>
        <v>#N/A</v>
      </c>
    </row>
    <row r="2566" spans="2:6" x14ac:dyDescent="0.25">
      <c r="B2566" s="131">
        <f t="shared" si="40"/>
        <v>2564</v>
      </c>
      <c r="E2566" s="218" t="e">
        <f>VLOOKUP(D2566,Z$4:AB2566,2,FALSE)</f>
        <v>#N/A</v>
      </c>
      <c r="F2566" s="218" t="e">
        <f>VLOOKUP(D2566,Z$4:AB2566,3,FALSE)</f>
        <v>#N/A</v>
      </c>
    </row>
    <row r="2567" spans="2:6" x14ac:dyDescent="0.25">
      <c r="B2567" s="131">
        <f t="shared" si="40"/>
        <v>2565</v>
      </c>
      <c r="E2567" s="218" t="e">
        <f>VLOOKUP(D2567,Z$4:AB2567,2,FALSE)</f>
        <v>#N/A</v>
      </c>
      <c r="F2567" s="218" t="e">
        <f>VLOOKUP(D2567,Z$4:AB2567,3,FALSE)</f>
        <v>#N/A</v>
      </c>
    </row>
    <row r="2568" spans="2:6" x14ac:dyDescent="0.25">
      <c r="B2568" s="131">
        <f t="shared" si="40"/>
        <v>2566</v>
      </c>
      <c r="E2568" s="218" t="e">
        <f>VLOOKUP(D2568,Z$4:AB2568,2,FALSE)</f>
        <v>#N/A</v>
      </c>
      <c r="F2568" s="218" t="e">
        <f>VLOOKUP(D2568,Z$4:AB2568,3,FALSE)</f>
        <v>#N/A</v>
      </c>
    </row>
    <row r="2569" spans="2:6" x14ac:dyDescent="0.25">
      <c r="B2569" s="131">
        <f t="shared" si="40"/>
        <v>2567</v>
      </c>
      <c r="E2569" s="218" t="e">
        <f>VLOOKUP(D2569,Z$4:AB2569,2,FALSE)</f>
        <v>#N/A</v>
      </c>
      <c r="F2569" s="218" t="e">
        <f>VLOOKUP(D2569,Z$4:AB2569,3,FALSE)</f>
        <v>#N/A</v>
      </c>
    </row>
    <row r="2570" spans="2:6" x14ac:dyDescent="0.25">
      <c r="B2570" s="131">
        <f t="shared" si="40"/>
        <v>2568</v>
      </c>
      <c r="E2570" s="218" t="e">
        <f>VLOOKUP(D2570,Z$4:AB2570,2,FALSE)</f>
        <v>#N/A</v>
      </c>
      <c r="F2570" s="218" t="e">
        <f>VLOOKUP(D2570,Z$4:AB2570,3,FALSE)</f>
        <v>#N/A</v>
      </c>
    </row>
    <row r="2571" spans="2:6" x14ac:dyDescent="0.25">
      <c r="B2571" s="131">
        <f t="shared" si="40"/>
        <v>2569</v>
      </c>
      <c r="E2571" s="218" t="e">
        <f>VLOOKUP(D2571,Z$4:AB2571,2,FALSE)</f>
        <v>#N/A</v>
      </c>
      <c r="F2571" s="218" t="e">
        <f>VLOOKUP(D2571,Z$4:AB2571,3,FALSE)</f>
        <v>#N/A</v>
      </c>
    </row>
    <row r="2572" spans="2:6" x14ac:dyDescent="0.25">
      <c r="B2572" s="131">
        <f t="shared" si="40"/>
        <v>2570</v>
      </c>
      <c r="E2572" s="218" t="e">
        <f>VLOOKUP(D2572,Z$4:AB2572,2,FALSE)</f>
        <v>#N/A</v>
      </c>
      <c r="F2572" s="218" t="e">
        <f>VLOOKUP(D2572,Z$4:AB2572,3,FALSE)</f>
        <v>#N/A</v>
      </c>
    </row>
    <row r="2573" spans="2:6" x14ac:dyDescent="0.25">
      <c r="B2573" s="131">
        <f t="shared" si="40"/>
        <v>2571</v>
      </c>
      <c r="E2573" s="218" t="e">
        <f>VLOOKUP(D2573,Z$4:AB2573,2,FALSE)</f>
        <v>#N/A</v>
      </c>
      <c r="F2573" s="218" t="e">
        <f>VLOOKUP(D2573,Z$4:AB2573,3,FALSE)</f>
        <v>#N/A</v>
      </c>
    </row>
    <row r="2574" spans="2:6" x14ac:dyDescent="0.25">
      <c r="B2574" s="131">
        <f t="shared" si="40"/>
        <v>2572</v>
      </c>
      <c r="E2574" s="218" t="e">
        <f>VLOOKUP(D2574,Z$4:AB2574,2,FALSE)</f>
        <v>#N/A</v>
      </c>
      <c r="F2574" s="218" t="e">
        <f>VLOOKUP(D2574,Z$4:AB2574,3,FALSE)</f>
        <v>#N/A</v>
      </c>
    </row>
    <row r="2575" spans="2:6" x14ac:dyDescent="0.25">
      <c r="B2575" s="131">
        <f t="shared" si="40"/>
        <v>2573</v>
      </c>
      <c r="E2575" s="218" t="e">
        <f>VLOOKUP(D2575,Z$4:AB2575,2,FALSE)</f>
        <v>#N/A</v>
      </c>
      <c r="F2575" s="218" t="e">
        <f>VLOOKUP(D2575,Z$4:AB2575,3,FALSE)</f>
        <v>#N/A</v>
      </c>
    </row>
    <row r="2576" spans="2:6" x14ac:dyDescent="0.25">
      <c r="B2576" s="131">
        <f t="shared" si="40"/>
        <v>2574</v>
      </c>
      <c r="E2576" s="218" t="e">
        <f>VLOOKUP(D2576,Z$4:AB2576,2,FALSE)</f>
        <v>#N/A</v>
      </c>
      <c r="F2576" s="218" t="e">
        <f>VLOOKUP(D2576,Z$4:AB2576,3,FALSE)</f>
        <v>#N/A</v>
      </c>
    </row>
    <row r="2577" spans="2:6" x14ac:dyDescent="0.25">
      <c r="B2577" s="131">
        <f t="shared" si="40"/>
        <v>2575</v>
      </c>
      <c r="E2577" s="218" t="e">
        <f>VLOOKUP(D2577,Z$4:AB2577,2,FALSE)</f>
        <v>#N/A</v>
      </c>
      <c r="F2577" s="218" t="e">
        <f>VLOOKUP(D2577,Z$4:AB2577,3,FALSE)</f>
        <v>#N/A</v>
      </c>
    </row>
    <row r="2578" spans="2:6" x14ac:dyDescent="0.25">
      <c r="B2578" s="131">
        <f t="shared" si="40"/>
        <v>2576</v>
      </c>
      <c r="E2578" s="218" t="e">
        <f>VLOOKUP(D2578,Z$4:AB2578,2,FALSE)</f>
        <v>#N/A</v>
      </c>
      <c r="F2578" s="218" t="e">
        <f>VLOOKUP(D2578,Z$4:AB2578,3,FALSE)</f>
        <v>#N/A</v>
      </c>
    </row>
    <row r="2579" spans="2:6" x14ac:dyDescent="0.25">
      <c r="B2579" s="131">
        <f t="shared" si="40"/>
        <v>2577</v>
      </c>
      <c r="E2579" s="218" t="e">
        <f>VLOOKUP(D2579,Z$4:AB2579,2,FALSE)</f>
        <v>#N/A</v>
      </c>
      <c r="F2579" s="218" t="e">
        <f>VLOOKUP(D2579,Z$4:AB2579,3,FALSE)</f>
        <v>#N/A</v>
      </c>
    </row>
    <row r="2580" spans="2:6" x14ac:dyDescent="0.25">
      <c r="B2580" s="131">
        <f t="shared" si="40"/>
        <v>2578</v>
      </c>
      <c r="E2580" s="218" t="e">
        <f>VLOOKUP(D2580,Z$4:AB2580,2,FALSE)</f>
        <v>#N/A</v>
      </c>
      <c r="F2580" s="218" t="e">
        <f>VLOOKUP(D2580,Z$4:AB2580,3,FALSE)</f>
        <v>#N/A</v>
      </c>
    </row>
    <row r="2581" spans="2:6" x14ac:dyDescent="0.25">
      <c r="B2581" s="131">
        <f t="shared" si="40"/>
        <v>2579</v>
      </c>
      <c r="E2581" s="218" t="e">
        <f>VLOOKUP(D2581,Z$4:AB2581,2,FALSE)</f>
        <v>#N/A</v>
      </c>
      <c r="F2581" s="218" t="e">
        <f>VLOOKUP(D2581,Z$4:AB2581,3,FALSE)</f>
        <v>#N/A</v>
      </c>
    </row>
    <row r="2582" spans="2:6" x14ac:dyDescent="0.25">
      <c r="B2582" s="131">
        <f t="shared" si="40"/>
        <v>2580</v>
      </c>
      <c r="E2582" s="218" t="e">
        <f>VLOOKUP(D2582,Z$4:AB2582,2,FALSE)</f>
        <v>#N/A</v>
      </c>
      <c r="F2582" s="218" t="e">
        <f>VLOOKUP(D2582,Z$4:AB2582,3,FALSE)</f>
        <v>#N/A</v>
      </c>
    </row>
    <row r="2583" spans="2:6" x14ac:dyDescent="0.25">
      <c r="B2583" s="131">
        <f t="shared" si="40"/>
        <v>2581</v>
      </c>
      <c r="E2583" s="218" t="e">
        <f>VLOOKUP(D2583,Z$4:AB2583,2,FALSE)</f>
        <v>#N/A</v>
      </c>
      <c r="F2583" s="218" t="e">
        <f>VLOOKUP(D2583,Z$4:AB2583,3,FALSE)</f>
        <v>#N/A</v>
      </c>
    </row>
    <row r="2584" spans="2:6" x14ac:dyDescent="0.25">
      <c r="B2584" s="131">
        <f t="shared" si="40"/>
        <v>2582</v>
      </c>
      <c r="E2584" s="218" t="e">
        <f>VLOOKUP(D2584,Z$4:AB2584,2,FALSE)</f>
        <v>#N/A</v>
      </c>
      <c r="F2584" s="218" t="e">
        <f>VLOOKUP(D2584,Z$4:AB2584,3,FALSE)</f>
        <v>#N/A</v>
      </c>
    </row>
    <row r="2585" spans="2:6" x14ac:dyDescent="0.25">
      <c r="B2585" s="131">
        <f t="shared" si="40"/>
        <v>2583</v>
      </c>
      <c r="E2585" s="218" t="e">
        <f>VLOOKUP(D2585,Z$4:AB2585,2,FALSE)</f>
        <v>#N/A</v>
      </c>
      <c r="F2585" s="218" t="e">
        <f>VLOOKUP(D2585,Z$4:AB2585,3,FALSE)</f>
        <v>#N/A</v>
      </c>
    </row>
    <row r="2586" spans="2:6" x14ac:dyDescent="0.25">
      <c r="B2586" s="131">
        <f t="shared" si="40"/>
        <v>2584</v>
      </c>
      <c r="E2586" s="218" t="e">
        <f>VLOOKUP(D2586,Z$4:AB2586,2,FALSE)</f>
        <v>#N/A</v>
      </c>
      <c r="F2586" s="218" t="e">
        <f>VLOOKUP(D2586,Z$4:AB2586,3,FALSE)</f>
        <v>#N/A</v>
      </c>
    </row>
    <row r="2587" spans="2:6" x14ac:dyDescent="0.25">
      <c r="B2587" s="131">
        <f t="shared" si="40"/>
        <v>2585</v>
      </c>
      <c r="E2587" s="218" t="e">
        <f>VLOOKUP(D2587,Z$4:AB2587,2,FALSE)</f>
        <v>#N/A</v>
      </c>
      <c r="F2587" s="218" t="e">
        <f>VLOOKUP(D2587,Z$4:AB2587,3,FALSE)</f>
        <v>#N/A</v>
      </c>
    </row>
    <row r="2588" spans="2:6" x14ac:dyDescent="0.25">
      <c r="B2588" s="131">
        <f t="shared" si="40"/>
        <v>2586</v>
      </c>
      <c r="E2588" s="218" t="e">
        <f>VLOOKUP(D2588,Z$4:AB2588,2,FALSE)</f>
        <v>#N/A</v>
      </c>
      <c r="F2588" s="218" t="e">
        <f>VLOOKUP(D2588,Z$4:AB2588,3,FALSE)</f>
        <v>#N/A</v>
      </c>
    </row>
    <row r="2589" spans="2:6" x14ac:dyDescent="0.25">
      <c r="B2589" s="131">
        <f t="shared" si="40"/>
        <v>2587</v>
      </c>
      <c r="E2589" s="218" t="e">
        <f>VLOOKUP(D2589,Z$4:AB2589,2,FALSE)</f>
        <v>#N/A</v>
      </c>
      <c r="F2589" s="218" t="e">
        <f>VLOOKUP(D2589,Z$4:AB2589,3,FALSE)</f>
        <v>#N/A</v>
      </c>
    </row>
    <row r="2590" spans="2:6" x14ac:dyDescent="0.25">
      <c r="B2590" s="131">
        <f t="shared" si="40"/>
        <v>2588</v>
      </c>
      <c r="E2590" s="218" t="e">
        <f>VLOOKUP(D2590,Z$4:AB2590,2,FALSE)</f>
        <v>#N/A</v>
      </c>
      <c r="F2590" s="218" t="e">
        <f>VLOOKUP(D2590,Z$4:AB2590,3,FALSE)</f>
        <v>#N/A</v>
      </c>
    </row>
    <row r="2591" spans="2:6" x14ac:dyDescent="0.25">
      <c r="B2591" s="131">
        <f t="shared" si="40"/>
        <v>2589</v>
      </c>
      <c r="E2591" s="218" t="e">
        <f>VLOOKUP(D2591,Z$4:AB2591,2,FALSE)</f>
        <v>#N/A</v>
      </c>
      <c r="F2591" s="218" t="e">
        <f>VLOOKUP(D2591,Z$4:AB2591,3,FALSE)</f>
        <v>#N/A</v>
      </c>
    </row>
    <row r="2592" spans="2:6" x14ac:dyDescent="0.25">
      <c r="B2592" s="131">
        <f t="shared" si="40"/>
        <v>2590</v>
      </c>
      <c r="E2592" s="218" t="e">
        <f>VLOOKUP(D2592,Z$4:AB2592,2,FALSE)</f>
        <v>#N/A</v>
      </c>
      <c r="F2592" s="218" t="e">
        <f>VLOOKUP(D2592,Z$4:AB2592,3,FALSE)</f>
        <v>#N/A</v>
      </c>
    </row>
    <row r="2593" spans="2:6" x14ac:dyDescent="0.25">
      <c r="B2593" s="131">
        <f t="shared" si="40"/>
        <v>2591</v>
      </c>
      <c r="E2593" s="218" t="e">
        <f>VLOOKUP(D2593,Z$4:AB2593,2,FALSE)</f>
        <v>#N/A</v>
      </c>
      <c r="F2593" s="218" t="e">
        <f>VLOOKUP(D2593,Z$4:AB2593,3,FALSE)</f>
        <v>#N/A</v>
      </c>
    </row>
    <row r="2594" spans="2:6" x14ac:dyDescent="0.25">
      <c r="B2594" s="131">
        <f t="shared" si="40"/>
        <v>2592</v>
      </c>
      <c r="E2594" s="218" t="e">
        <f>VLOOKUP(D2594,Z$4:AB2594,2,FALSE)</f>
        <v>#N/A</v>
      </c>
      <c r="F2594" s="218" t="e">
        <f>VLOOKUP(D2594,Z$4:AB2594,3,FALSE)</f>
        <v>#N/A</v>
      </c>
    </row>
    <row r="2595" spans="2:6" x14ac:dyDescent="0.25">
      <c r="B2595" s="131">
        <f t="shared" si="40"/>
        <v>2593</v>
      </c>
      <c r="E2595" s="218" t="e">
        <f>VLOOKUP(D2595,Z$4:AB2595,2,FALSE)</f>
        <v>#N/A</v>
      </c>
      <c r="F2595" s="218" t="e">
        <f>VLOOKUP(D2595,Z$4:AB2595,3,FALSE)</f>
        <v>#N/A</v>
      </c>
    </row>
    <row r="2596" spans="2:6" x14ac:dyDescent="0.25">
      <c r="B2596" s="131">
        <f t="shared" si="40"/>
        <v>2594</v>
      </c>
      <c r="E2596" s="218" t="e">
        <f>VLOOKUP(D2596,Z$4:AB2596,2,FALSE)</f>
        <v>#N/A</v>
      </c>
      <c r="F2596" s="218" t="e">
        <f>VLOOKUP(D2596,Z$4:AB2596,3,FALSE)</f>
        <v>#N/A</v>
      </c>
    </row>
    <row r="2597" spans="2:6" x14ac:dyDescent="0.25">
      <c r="B2597" s="131">
        <f t="shared" si="40"/>
        <v>2595</v>
      </c>
      <c r="E2597" s="218" t="e">
        <f>VLOOKUP(D2597,Z$4:AB2597,2,FALSE)</f>
        <v>#N/A</v>
      </c>
      <c r="F2597" s="218" t="e">
        <f>VLOOKUP(D2597,Z$4:AB2597,3,FALSE)</f>
        <v>#N/A</v>
      </c>
    </row>
    <row r="2598" spans="2:6" x14ac:dyDescent="0.25">
      <c r="B2598" s="131">
        <f t="shared" si="40"/>
        <v>2596</v>
      </c>
      <c r="E2598" s="218" t="e">
        <f>VLOOKUP(D2598,Z$4:AB2598,2,FALSE)</f>
        <v>#N/A</v>
      </c>
      <c r="F2598" s="218" t="e">
        <f>VLOOKUP(D2598,Z$4:AB2598,3,FALSE)</f>
        <v>#N/A</v>
      </c>
    </row>
    <row r="2599" spans="2:6" x14ac:dyDescent="0.25">
      <c r="B2599" s="131">
        <f t="shared" si="40"/>
        <v>2597</v>
      </c>
      <c r="E2599" s="218" t="e">
        <f>VLOOKUP(D2599,Z$4:AB2599,2,FALSE)</f>
        <v>#N/A</v>
      </c>
      <c r="F2599" s="218" t="e">
        <f>VLOOKUP(D2599,Z$4:AB2599,3,FALSE)</f>
        <v>#N/A</v>
      </c>
    </row>
    <row r="2600" spans="2:6" x14ac:dyDescent="0.25">
      <c r="B2600" s="131">
        <f t="shared" si="40"/>
        <v>2598</v>
      </c>
      <c r="E2600" s="218" t="e">
        <f>VLOOKUP(D2600,Z$4:AB2600,2,FALSE)</f>
        <v>#N/A</v>
      </c>
      <c r="F2600" s="218" t="e">
        <f>VLOOKUP(D2600,Z$4:AB2600,3,FALSE)</f>
        <v>#N/A</v>
      </c>
    </row>
    <row r="2601" spans="2:6" x14ac:dyDescent="0.25">
      <c r="B2601" s="131">
        <f t="shared" si="40"/>
        <v>2599</v>
      </c>
      <c r="E2601" s="218" t="e">
        <f>VLOOKUP(D2601,Z$4:AB2601,2,FALSE)</f>
        <v>#N/A</v>
      </c>
      <c r="F2601" s="218" t="e">
        <f>VLOOKUP(D2601,Z$4:AB2601,3,FALSE)</f>
        <v>#N/A</v>
      </c>
    </row>
    <row r="2602" spans="2:6" x14ac:dyDescent="0.25">
      <c r="B2602" s="131">
        <f t="shared" si="40"/>
        <v>2600</v>
      </c>
      <c r="E2602" s="218" t="e">
        <f>VLOOKUP(D2602,Z$4:AB2602,2,FALSE)</f>
        <v>#N/A</v>
      </c>
      <c r="F2602" s="218" t="e">
        <f>VLOOKUP(D2602,Z$4:AB2602,3,FALSE)</f>
        <v>#N/A</v>
      </c>
    </row>
    <row r="2603" spans="2:6" x14ac:dyDescent="0.25">
      <c r="B2603" s="131">
        <f t="shared" si="40"/>
        <v>2601</v>
      </c>
      <c r="E2603" s="218" t="e">
        <f>VLOOKUP(D2603,Z$4:AB2603,2,FALSE)</f>
        <v>#N/A</v>
      </c>
      <c r="F2603" s="218" t="e">
        <f>VLOOKUP(D2603,Z$4:AB2603,3,FALSE)</f>
        <v>#N/A</v>
      </c>
    </row>
    <row r="2604" spans="2:6" x14ac:dyDescent="0.25">
      <c r="B2604" s="131">
        <f t="shared" si="40"/>
        <v>2602</v>
      </c>
      <c r="E2604" s="218" t="e">
        <f>VLOOKUP(D2604,Z$4:AB2604,2,FALSE)</f>
        <v>#N/A</v>
      </c>
      <c r="F2604" s="218" t="e">
        <f>VLOOKUP(D2604,Z$4:AB2604,3,FALSE)</f>
        <v>#N/A</v>
      </c>
    </row>
    <row r="2605" spans="2:6" x14ac:dyDescent="0.25">
      <c r="B2605" s="131">
        <f t="shared" si="40"/>
        <v>2603</v>
      </c>
      <c r="E2605" s="218" t="e">
        <f>VLOOKUP(D2605,Z$4:AB2605,2,FALSE)</f>
        <v>#N/A</v>
      </c>
      <c r="F2605" s="218" t="e">
        <f>VLOOKUP(D2605,Z$4:AB2605,3,FALSE)</f>
        <v>#N/A</v>
      </c>
    </row>
    <row r="2606" spans="2:6" x14ac:dyDescent="0.25">
      <c r="B2606" s="131">
        <f t="shared" si="40"/>
        <v>2604</v>
      </c>
      <c r="E2606" s="218" t="e">
        <f>VLOOKUP(D2606,Z$4:AB2606,2,FALSE)</f>
        <v>#N/A</v>
      </c>
      <c r="F2606" s="218" t="e">
        <f>VLOOKUP(D2606,Z$4:AB2606,3,FALSE)</f>
        <v>#N/A</v>
      </c>
    </row>
    <row r="2607" spans="2:6" x14ac:dyDescent="0.25">
      <c r="B2607" s="131">
        <f t="shared" si="40"/>
        <v>2605</v>
      </c>
      <c r="E2607" s="218" t="e">
        <f>VLOOKUP(D2607,Z$4:AB2607,2,FALSE)</f>
        <v>#N/A</v>
      </c>
      <c r="F2607" s="218" t="e">
        <f>VLOOKUP(D2607,Z$4:AB2607,3,FALSE)</f>
        <v>#N/A</v>
      </c>
    </row>
    <row r="2608" spans="2:6" x14ac:dyDescent="0.25">
      <c r="B2608" s="131">
        <f t="shared" si="40"/>
        <v>2606</v>
      </c>
      <c r="E2608" s="218" t="e">
        <f>VLOOKUP(D2608,Z$4:AB2608,2,FALSE)</f>
        <v>#N/A</v>
      </c>
      <c r="F2608" s="218" t="e">
        <f>VLOOKUP(D2608,Z$4:AB2608,3,FALSE)</f>
        <v>#N/A</v>
      </c>
    </row>
    <row r="2609" spans="2:6" x14ac:dyDescent="0.25">
      <c r="B2609" s="131">
        <f t="shared" si="40"/>
        <v>2607</v>
      </c>
      <c r="E2609" s="218" t="e">
        <f>VLOOKUP(D2609,Z$4:AB2609,2,FALSE)</f>
        <v>#N/A</v>
      </c>
      <c r="F2609" s="218" t="e">
        <f>VLOOKUP(D2609,Z$4:AB2609,3,FALSE)</f>
        <v>#N/A</v>
      </c>
    </row>
    <row r="2610" spans="2:6" x14ac:dyDescent="0.25">
      <c r="B2610" s="131">
        <f t="shared" si="40"/>
        <v>2608</v>
      </c>
      <c r="E2610" s="218" t="e">
        <f>VLOOKUP(D2610,Z$4:AB2610,2,FALSE)</f>
        <v>#N/A</v>
      </c>
      <c r="F2610" s="218" t="e">
        <f>VLOOKUP(D2610,Z$4:AB2610,3,FALSE)</f>
        <v>#N/A</v>
      </c>
    </row>
    <row r="2611" spans="2:6" x14ac:dyDescent="0.25">
      <c r="B2611" s="131">
        <f t="shared" si="40"/>
        <v>2609</v>
      </c>
      <c r="E2611" s="218" t="e">
        <f>VLOOKUP(D2611,Z$4:AB2611,2,FALSE)</f>
        <v>#N/A</v>
      </c>
      <c r="F2611" s="218" t="e">
        <f>VLOOKUP(D2611,Z$4:AB2611,3,FALSE)</f>
        <v>#N/A</v>
      </c>
    </row>
    <row r="2612" spans="2:6" x14ac:dyDescent="0.25">
      <c r="B2612" s="131">
        <f t="shared" ref="B2612:B2675" si="41">ROW()-2</f>
        <v>2610</v>
      </c>
      <c r="E2612" s="218" t="e">
        <f>VLOOKUP(D2612,Z$4:AB2612,2,FALSE)</f>
        <v>#N/A</v>
      </c>
      <c r="F2612" s="218" t="e">
        <f>VLOOKUP(D2612,Z$4:AB2612,3,FALSE)</f>
        <v>#N/A</v>
      </c>
    </row>
    <row r="2613" spans="2:6" x14ac:dyDescent="0.25">
      <c r="B2613" s="131">
        <f t="shared" si="41"/>
        <v>2611</v>
      </c>
      <c r="E2613" s="218" t="e">
        <f>VLOOKUP(D2613,Z$4:AB2613,2,FALSE)</f>
        <v>#N/A</v>
      </c>
      <c r="F2613" s="218" t="e">
        <f>VLOOKUP(D2613,Z$4:AB2613,3,FALSE)</f>
        <v>#N/A</v>
      </c>
    </row>
    <row r="2614" spans="2:6" x14ac:dyDescent="0.25">
      <c r="B2614" s="131">
        <f t="shared" si="41"/>
        <v>2612</v>
      </c>
      <c r="E2614" s="218" t="e">
        <f>VLOOKUP(D2614,Z$4:AB2614,2,FALSE)</f>
        <v>#N/A</v>
      </c>
      <c r="F2614" s="218" t="e">
        <f>VLOOKUP(D2614,Z$4:AB2614,3,FALSE)</f>
        <v>#N/A</v>
      </c>
    </row>
    <row r="2615" spans="2:6" x14ac:dyDescent="0.25">
      <c r="B2615" s="131">
        <f t="shared" si="41"/>
        <v>2613</v>
      </c>
      <c r="E2615" s="218" t="e">
        <f>VLOOKUP(D2615,Z$4:AB2615,2,FALSE)</f>
        <v>#N/A</v>
      </c>
      <c r="F2615" s="218" t="e">
        <f>VLOOKUP(D2615,Z$4:AB2615,3,FALSE)</f>
        <v>#N/A</v>
      </c>
    </row>
    <row r="2616" spans="2:6" x14ac:dyDescent="0.25">
      <c r="B2616" s="131">
        <f t="shared" si="41"/>
        <v>2614</v>
      </c>
      <c r="E2616" s="218" t="e">
        <f>VLOOKUP(D2616,Z$4:AB2616,2,FALSE)</f>
        <v>#N/A</v>
      </c>
      <c r="F2616" s="218" t="e">
        <f>VLOOKUP(D2616,Z$4:AB2616,3,FALSE)</f>
        <v>#N/A</v>
      </c>
    </row>
    <row r="2617" spans="2:6" x14ac:dyDescent="0.25">
      <c r="B2617" s="131">
        <f t="shared" si="41"/>
        <v>2615</v>
      </c>
      <c r="E2617" s="218" t="e">
        <f>VLOOKUP(D2617,Z$4:AB2617,2,FALSE)</f>
        <v>#N/A</v>
      </c>
      <c r="F2617" s="218" t="e">
        <f>VLOOKUP(D2617,Z$4:AB2617,3,FALSE)</f>
        <v>#N/A</v>
      </c>
    </row>
    <row r="2618" spans="2:6" x14ac:dyDescent="0.25">
      <c r="B2618" s="131">
        <f t="shared" si="41"/>
        <v>2616</v>
      </c>
      <c r="E2618" s="218" t="e">
        <f>VLOOKUP(D2618,Z$4:AB2618,2,FALSE)</f>
        <v>#N/A</v>
      </c>
      <c r="F2618" s="218" t="e">
        <f>VLOOKUP(D2618,Z$4:AB2618,3,FALSE)</f>
        <v>#N/A</v>
      </c>
    </row>
    <row r="2619" spans="2:6" x14ac:dyDescent="0.25">
      <c r="B2619" s="131">
        <f t="shared" si="41"/>
        <v>2617</v>
      </c>
      <c r="E2619" s="218" t="e">
        <f>VLOOKUP(D2619,Z$4:AB2619,2,FALSE)</f>
        <v>#N/A</v>
      </c>
      <c r="F2619" s="218" t="e">
        <f>VLOOKUP(D2619,Z$4:AB2619,3,FALSE)</f>
        <v>#N/A</v>
      </c>
    </row>
    <row r="2620" spans="2:6" x14ac:dyDescent="0.25">
      <c r="B2620" s="131">
        <f t="shared" si="41"/>
        <v>2618</v>
      </c>
      <c r="E2620" s="218" t="e">
        <f>VLOOKUP(D2620,Z$4:AB2620,2,FALSE)</f>
        <v>#N/A</v>
      </c>
      <c r="F2620" s="218" t="e">
        <f>VLOOKUP(D2620,Z$4:AB2620,3,FALSE)</f>
        <v>#N/A</v>
      </c>
    </row>
    <row r="2621" spans="2:6" x14ac:dyDescent="0.25">
      <c r="B2621" s="131">
        <f t="shared" si="41"/>
        <v>2619</v>
      </c>
      <c r="E2621" s="218" t="e">
        <f>VLOOKUP(D2621,Z$4:AB2621,2,FALSE)</f>
        <v>#N/A</v>
      </c>
      <c r="F2621" s="218" t="e">
        <f>VLOOKUP(D2621,Z$4:AB2621,3,FALSE)</f>
        <v>#N/A</v>
      </c>
    </row>
    <row r="2622" spans="2:6" x14ac:dyDescent="0.25">
      <c r="B2622" s="131">
        <f t="shared" si="41"/>
        <v>2620</v>
      </c>
      <c r="E2622" s="218" t="e">
        <f>VLOOKUP(D2622,Z$4:AB2622,2,FALSE)</f>
        <v>#N/A</v>
      </c>
      <c r="F2622" s="218" t="e">
        <f>VLOOKUP(D2622,Z$4:AB2622,3,FALSE)</f>
        <v>#N/A</v>
      </c>
    </row>
    <row r="2623" spans="2:6" x14ac:dyDescent="0.25">
      <c r="B2623" s="131">
        <f t="shared" si="41"/>
        <v>2621</v>
      </c>
      <c r="E2623" s="218" t="e">
        <f>VLOOKUP(D2623,Z$4:AB2623,2,FALSE)</f>
        <v>#N/A</v>
      </c>
      <c r="F2623" s="218" t="e">
        <f>VLOOKUP(D2623,Z$4:AB2623,3,FALSE)</f>
        <v>#N/A</v>
      </c>
    </row>
    <row r="2624" spans="2:6" x14ac:dyDescent="0.25">
      <c r="B2624" s="131">
        <f t="shared" si="41"/>
        <v>2622</v>
      </c>
      <c r="E2624" s="218" t="e">
        <f>VLOOKUP(D2624,Z$4:AB2624,2,FALSE)</f>
        <v>#N/A</v>
      </c>
      <c r="F2624" s="218" t="e">
        <f>VLOOKUP(D2624,Z$4:AB2624,3,FALSE)</f>
        <v>#N/A</v>
      </c>
    </row>
    <row r="2625" spans="2:6" x14ac:dyDescent="0.25">
      <c r="B2625" s="131">
        <f t="shared" si="41"/>
        <v>2623</v>
      </c>
      <c r="E2625" s="218" t="e">
        <f>VLOOKUP(D2625,Z$4:AB2625,2,FALSE)</f>
        <v>#N/A</v>
      </c>
      <c r="F2625" s="218" t="e">
        <f>VLOOKUP(D2625,Z$4:AB2625,3,FALSE)</f>
        <v>#N/A</v>
      </c>
    </row>
    <row r="2626" spans="2:6" x14ac:dyDescent="0.25">
      <c r="B2626" s="131">
        <f t="shared" si="41"/>
        <v>2624</v>
      </c>
      <c r="E2626" s="218" t="e">
        <f>VLOOKUP(D2626,Z$4:AB2626,2,FALSE)</f>
        <v>#N/A</v>
      </c>
      <c r="F2626" s="218" t="e">
        <f>VLOOKUP(D2626,Z$4:AB2626,3,FALSE)</f>
        <v>#N/A</v>
      </c>
    </row>
    <row r="2627" spans="2:6" x14ac:dyDescent="0.25">
      <c r="B2627" s="131">
        <f t="shared" si="41"/>
        <v>2625</v>
      </c>
      <c r="E2627" s="218" t="e">
        <f>VLOOKUP(D2627,Z$4:AB2627,2,FALSE)</f>
        <v>#N/A</v>
      </c>
      <c r="F2627" s="218" t="e">
        <f>VLOOKUP(D2627,Z$4:AB2627,3,FALSE)</f>
        <v>#N/A</v>
      </c>
    </row>
    <row r="2628" spans="2:6" x14ac:dyDescent="0.25">
      <c r="B2628" s="131">
        <f t="shared" si="41"/>
        <v>2626</v>
      </c>
      <c r="E2628" s="218" t="e">
        <f>VLOOKUP(D2628,Z$4:AB2628,2,FALSE)</f>
        <v>#N/A</v>
      </c>
      <c r="F2628" s="218" t="e">
        <f>VLOOKUP(D2628,Z$4:AB2628,3,FALSE)</f>
        <v>#N/A</v>
      </c>
    </row>
    <row r="2629" spans="2:6" x14ac:dyDescent="0.25">
      <c r="B2629" s="131">
        <f t="shared" si="41"/>
        <v>2627</v>
      </c>
      <c r="E2629" s="218" t="e">
        <f>VLOOKUP(D2629,Z$4:AB2629,2,FALSE)</f>
        <v>#N/A</v>
      </c>
      <c r="F2629" s="218" t="e">
        <f>VLOOKUP(D2629,Z$4:AB2629,3,FALSE)</f>
        <v>#N/A</v>
      </c>
    </row>
    <row r="2630" spans="2:6" x14ac:dyDescent="0.25">
      <c r="B2630" s="131">
        <f t="shared" si="41"/>
        <v>2628</v>
      </c>
      <c r="E2630" s="218" t="e">
        <f>VLOOKUP(D2630,Z$4:AB2630,2,FALSE)</f>
        <v>#N/A</v>
      </c>
      <c r="F2630" s="218" t="e">
        <f>VLOOKUP(D2630,Z$4:AB2630,3,FALSE)</f>
        <v>#N/A</v>
      </c>
    </row>
    <row r="2631" spans="2:6" x14ac:dyDescent="0.25">
      <c r="B2631" s="131">
        <f t="shared" si="41"/>
        <v>2629</v>
      </c>
      <c r="E2631" s="218" t="e">
        <f>VLOOKUP(D2631,Z$4:AB2631,2,FALSE)</f>
        <v>#N/A</v>
      </c>
      <c r="F2631" s="218" t="e">
        <f>VLOOKUP(D2631,Z$4:AB2631,3,FALSE)</f>
        <v>#N/A</v>
      </c>
    </row>
    <row r="2632" spans="2:6" x14ac:dyDescent="0.25">
      <c r="B2632" s="131">
        <f t="shared" si="41"/>
        <v>2630</v>
      </c>
      <c r="E2632" s="218" t="e">
        <f>VLOOKUP(D2632,Z$4:AB2632,2,FALSE)</f>
        <v>#N/A</v>
      </c>
      <c r="F2632" s="218" t="e">
        <f>VLOOKUP(D2632,Z$4:AB2632,3,FALSE)</f>
        <v>#N/A</v>
      </c>
    </row>
    <row r="2633" spans="2:6" x14ac:dyDescent="0.25">
      <c r="B2633" s="131">
        <f t="shared" si="41"/>
        <v>2631</v>
      </c>
      <c r="E2633" s="218" t="e">
        <f>VLOOKUP(D2633,Z$4:AB2633,2,FALSE)</f>
        <v>#N/A</v>
      </c>
      <c r="F2633" s="218" t="e">
        <f>VLOOKUP(D2633,Z$4:AB2633,3,FALSE)</f>
        <v>#N/A</v>
      </c>
    </row>
    <row r="2634" spans="2:6" x14ac:dyDescent="0.25">
      <c r="B2634" s="131">
        <f t="shared" si="41"/>
        <v>2632</v>
      </c>
      <c r="E2634" s="218" t="e">
        <f>VLOOKUP(D2634,Z$4:AB2634,2,FALSE)</f>
        <v>#N/A</v>
      </c>
      <c r="F2634" s="218" t="e">
        <f>VLOOKUP(D2634,Z$4:AB2634,3,FALSE)</f>
        <v>#N/A</v>
      </c>
    </row>
    <row r="2635" spans="2:6" x14ac:dyDescent="0.25">
      <c r="B2635" s="131">
        <f t="shared" si="41"/>
        <v>2633</v>
      </c>
      <c r="E2635" s="218" t="e">
        <f>VLOOKUP(D2635,Z$4:AB2635,2,FALSE)</f>
        <v>#N/A</v>
      </c>
      <c r="F2635" s="218" t="e">
        <f>VLOOKUP(D2635,Z$4:AB2635,3,FALSE)</f>
        <v>#N/A</v>
      </c>
    </row>
    <row r="2636" spans="2:6" x14ac:dyDescent="0.25">
      <c r="B2636" s="131">
        <f t="shared" si="41"/>
        <v>2634</v>
      </c>
      <c r="E2636" s="218" t="e">
        <f>VLOOKUP(D2636,Z$4:AB2636,2,FALSE)</f>
        <v>#N/A</v>
      </c>
      <c r="F2636" s="218" t="e">
        <f>VLOOKUP(D2636,Z$4:AB2636,3,FALSE)</f>
        <v>#N/A</v>
      </c>
    </row>
    <row r="2637" spans="2:6" x14ac:dyDescent="0.25">
      <c r="B2637" s="131">
        <f t="shared" si="41"/>
        <v>2635</v>
      </c>
      <c r="E2637" s="218" t="e">
        <f>VLOOKUP(D2637,Z$4:AB2637,2,FALSE)</f>
        <v>#N/A</v>
      </c>
      <c r="F2637" s="218" t="e">
        <f>VLOOKUP(D2637,Z$4:AB2637,3,FALSE)</f>
        <v>#N/A</v>
      </c>
    </row>
    <row r="2638" spans="2:6" x14ac:dyDescent="0.25">
      <c r="B2638" s="131">
        <f t="shared" si="41"/>
        <v>2636</v>
      </c>
      <c r="E2638" s="218" t="e">
        <f>VLOOKUP(D2638,Z$4:AB2638,2,FALSE)</f>
        <v>#N/A</v>
      </c>
      <c r="F2638" s="218" t="e">
        <f>VLOOKUP(D2638,Z$4:AB2638,3,FALSE)</f>
        <v>#N/A</v>
      </c>
    </row>
    <row r="2639" spans="2:6" x14ac:dyDescent="0.25">
      <c r="B2639" s="131">
        <f t="shared" si="41"/>
        <v>2637</v>
      </c>
      <c r="E2639" s="218" t="e">
        <f>VLOOKUP(D2639,Z$4:AB2639,2,FALSE)</f>
        <v>#N/A</v>
      </c>
      <c r="F2639" s="218" t="e">
        <f>VLOOKUP(D2639,Z$4:AB2639,3,FALSE)</f>
        <v>#N/A</v>
      </c>
    </row>
    <row r="2640" spans="2:6" x14ac:dyDescent="0.25">
      <c r="B2640" s="131">
        <f t="shared" si="41"/>
        <v>2638</v>
      </c>
      <c r="E2640" s="218" t="e">
        <f>VLOOKUP(D2640,Z$4:AB2640,2,FALSE)</f>
        <v>#N/A</v>
      </c>
      <c r="F2640" s="218" t="e">
        <f>VLOOKUP(D2640,Z$4:AB2640,3,FALSE)</f>
        <v>#N/A</v>
      </c>
    </row>
    <row r="2641" spans="2:6" x14ac:dyDescent="0.25">
      <c r="B2641" s="131">
        <f t="shared" si="41"/>
        <v>2639</v>
      </c>
      <c r="E2641" s="218" t="e">
        <f>VLOOKUP(D2641,Z$4:AB2641,2,FALSE)</f>
        <v>#N/A</v>
      </c>
      <c r="F2641" s="218" t="e">
        <f>VLOOKUP(D2641,Z$4:AB2641,3,FALSE)</f>
        <v>#N/A</v>
      </c>
    </row>
    <row r="2642" spans="2:6" x14ac:dyDescent="0.25">
      <c r="B2642" s="131">
        <f t="shared" si="41"/>
        <v>2640</v>
      </c>
      <c r="E2642" s="218" t="e">
        <f>VLOOKUP(D2642,Z$4:AB2642,2,FALSE)</f>
        <v>#N/A</v>
      </c>
      <c r="F2642" s="218" t="e">
        <f>VLOOKUP(D2642,Z$4:AB2642,3,FALSE)</f>
        <v>#N/A</v>
      </c>
    </row>
    <row r="2643" spans="2:6" x14ac:dyDescent="0.25">
      <c r="B2643" s="131">
        <f t="shared" si="41"/>
        <v>2641</v>
      </c>
      <c r="E2643" s="218" t="e">
        <f>VLOOKUP(D2643,Z$4:AB2643,2,FALSE)</f>
        <v>#N/A</v>
      </c>
      <c r="F2643" s="218" t="e">
        <f>VLOOKUP(D2643,Z$4:AB2643,3,FALSE)</f>
        <v>#N/A</v>
      </c>
    </row>
    <row r="2644" spans="2:6" x14ac:dyDescent="0.25">
      <c r="B2644" s="131">
        <f t="shared" si="41"/>
        <v>2642</v>
      </c>
      <c r="E2644" s="218" t="e">
        <f>VLOOKUP(D2644,Z$4:AB2644,2,FALSE)</f>
        <v>#N/A</v>
      </c>
      <c r="F2644" s="218" t="e">
        <f>VLOOKUP(D2644,Z$4:AB2644,3,FALSE)</f>
        <v>#N/A</v>
      </c>
    </row>
    <row r="2645" spans="2:6" x14ac:dyDescent="0.25">
      <c r="B2645" s="131">
        <f t="shared" si="41"/>
        <v>2643</v>
      </c>
      <c r="E2645" s="218" t="e">
        <f>VLOOKUP(D2645,Z$4:AB2645,2,FALSE)</f>
        <v>#N/A</v>
      </c>
      <c r="F2645" s="218" t="e">
        <f>VLOOKUP(D2645,Z$4:AB2645,3,FALSE)</f>
        <v>#N/A</v>
      </c>
    </row>
    <row r="2646" spans="2:6" x14ac:dyDescent="0.25">
      <c r="B2646" s="131">
        <f t="shared" si="41"/>
        <v>2644</v>
      </c>
      <c r="E2646" s="218" t="e">
        <f>VLOOKUP(D2646,Z$4:AB2646,2,FALSE)</f>
        <v>#N/A</v>
      </c>
      <c r="F2646" s="218" t="e">
        <f>VLOOKUP(D2646,Z$4:AB2646,3,FALSE)</f>
        <v>#N/A</v>
      </c>
    </row>
    <row r="2647" spans="2:6" x14ac:dyDescent="0.25">
      <c r="B2647" s="131">
        <f t="shared" si="41"/>
        <v>2645</v>
      </c>
      <c r="E2647" s="218" t="e">
        <f>VLOOKUP(D2647,Z$4:AB2647,2,FALSE)</f>
        <v>#N/A</v>
      </c>
      <c r="F2647" s="218" t="e">
        <f>VLOOKUP(D2647,Z$4:AB2647,3,FALSE)</f>
        <v>#N/A</v>
      </c>
    </row>
    <row r="2648" spans="2:6" x14ac:dyDescent="0.25">
      <c r="B2648" s="131">
        <f t="shared" si="41"/>
        <v>2646</v>
      </c>
      <c r="E2648" s="218" t="e">
        <f>VLOOKUP(D2648,Z$4:AB2648,2,FALSE)</f>
        <v>#N/A</v>
      </c>
      <c r="F2648" s="218" t="e">
        <f>VLOOKUP(D2648,Z$4:AB2648,3,FALSE)</f>
        <v>#N/A</v>
      </c>
    </row>
    <row r="2649" spans="2:6" x14ac:dyDescent="0.25">
      <c r="B2649" s="131">
        <f t="shared" si="41"/>
        <v>2647</v>
      </c>
      <c r="E2649" s="218" t="e">
        <f>VLOOKUP(D2649,Z$4:AB2649,2,FALSE)</f>
        <v>#N/A</v>
      </c>
      <c r="F2649" s="218" t="e">
        <f>VLOOKUP(D2649,Z$4:AB2649,3,FALSE)</f>
        <v>#N/A</v>
      </c>
    </row>
    <row r="2650" spans="2:6" x14ac:dyDescent="0.25">
      <c r="B2650" s="131">
        <f t="shared" si="41"/>
        <v>2648</v>
      </c>
      <c r="E2650" s="218" t="e">
        <f>VLOOKUP(D2650,Z$4:AB2650,2,FALSE)</f>
        <v>#N/A</v>
      </c>
      <c r="F2650" s="218" t="e">
        <f>VLOOKUP(D2650,Z$4:AB2650,3,FALSE)</f>
        <v>#N/A</v>
      </c>
    </row>
    <row r="2651" spans="2:6" x14ac:dyDescent="0.25">
      <c r="B2651" s="131">
        <f t="shared" si="41"/>
        <v>2649</v>
      </c>
      <c r="E2651" s="218" t="e">
        <f>VLOOKUP(D2651,Z$4:AB2651,2,FALSE)</f>
        <v>#N/A</v>
      </c>
      <c r="F2651" s="218" t="e">
        <f>VLOOKUP(D2651,Z$4:AB2651,3,FALSE)</f>
        <v>#N/A</v>
      </c>
    </row>
    <row r="2652" spans="2:6" x14ac:dyDescent="0.25">
      <c r="B2652" s="131">
        <f t="shared" si="41"/>
        <v>2650</v>
      </c>
      <c r="E2652" s="218" t="e">
        <f>VLOOKUP(D2652,Z$4:AB2652,2,FALSE)</f>
        <v>#N/A</v>
      </c>
      <c r="F2652" s="218" t="e">
        <f>VLOOKUP(D2652,Z$4:AB2652,3,FALSE)</f>
        <v>#N/A</v>
      </c>
    </row>
    <row r="2653" spans="2:6" x14ac:dyDescent="0.25">
      <c r="B2653" s="131">
        <f t="shared" si="41"/>
        <v>2651</v>
      </c>
      <c r="E2653" s="218" t="e">
        <f>VLOOKUP(D2653,Z$4:AB2653,2,FALSE)</f>
        <v>#N/A</v>
      </c>
      <c r="F2653" s="218" t="e">
        <f>VLOOKUP(D2653,Z$4:AB2653,3,FALSE)</f>
        <v>#N/A</v>
      </c>
    </row>
    <row r="2654" spans="2:6" x14ac:dyDescent="0.25">
      <c r="B2654" s="131">
        <f t="shared" si="41"/>
        <v>2652</v>
      </c>
      <c r="E2654" s="218" t="e">
        <f>VLOOKUP(D2654,Z$4:AB2654,2,FALSE)</f>
        <v>#N/A</v>
      </c>
      <c r="F2654" s="218" t="e">
        <f>VLOOKUP(D2654,Z$4:AB2654,3,FALSE)</f>
        <v>#N/A</v>
      </c>
    </row>
    <row r="2655" spans="2:6" x14ac:dyDescent="0.25">
      <c r="B2655" s="131">
        <f t="shared" si="41"/>
        <v>2653</v>
      </c>
      <c r="E2655" s="218" t="e">
        <f>VLOOKUP(D2655,Z$4:AB2655,2,FALSE)</f>
        <v>#N/A</v>
      </c>
      <c r="F2655" s="218" t="e">
        <f>VLOOKUP(D2655,Z$4:AB2655,3,FALSE)</f>
        <v>#N/A</v>
      </c>
    </row>
    <row r="2656" spans="2:6" x14ac:dyDescent="0.25">
      <c r="B2656" s="131">
        <f t="shared" si="41"/>
        <v>2654</v>
      </c>
      <c r="E2656" s="218" t="e">
        <f>VLOOKUP(D2656,Z$4:AB2656,2,FALSE)</f>
        <v>#N/A</v>
      </c>
      <c r="F2656" s="218" t="e">
        <f>VLOOKUP(D2656,Z$4:AB2656,3,FALSE)</f>
        <v>#N/A</v>
      </c>
    </row>
    <row r="2657" spans="2:6" x14ac:dyDescent="0.25">
      <c r="B2657" s="131">
        <f t="shared" si="41"/>
        <v>2655</v>
      </c>
      <c r="E2657" s="218" t="e">
        <f>VLOOKUP(D2657,Z$4:AB2657,2,FALSE)</f>
        <v>#N/A</v>
      </c>
      <c r="F2657" s="218" t="e">
        <f>VLOOKUP(D2657,Z$4:AB2657,3,FALSE)</f>
        <v>#N/A</v>
      </c>
    </row>
    <row r="2658" spans="2:6" x14ac:dyDescent="0.25">
      <c r="B2658" s="131">
        <f t="shared" si="41"/>
        <v>2656</v>
      </c>
      <c r="E2658" s="218" t="e">
        <f>VLOOKUP(D2658,Z$4:AB2658,2,FALSE)</f>
        <v>#N/A</v>
      </c>
      <c r="F2658" s="218" t="e">
        <f>VLOOKUP(D2658,Z$4:AB2658,3,FALSE)</f>
        <v>#N/A</v>
      </c>
    </row>
    <row r="2659" spans="2:6" x14ac:dyDescent="0.25">
      <c r="B2659" s="131">
        <f t="shared" si="41"/>
        <v>2657</v>
      </c>
      <c r="E2659" s="218" t="e">
        <f>VLOOKUP(D2659,Z$4:AB2659,2,FALSE)</f>
        <v>#N/A</v>
      </c>
      <c r="F2659" s="218" t="e">
        <f>VLOOKUP(D2659,Z$4:AB2659,3,FALSE)</f>
        <v>#N/A</v>
      </c>
    </row>
    <row r="2660" spans="2:6" x14ac:dyDescent="0.25">
      <c r="B2660" s="131">
        <f t="shared" si="41"/>
        <v>2658</v>
      </c>
      <c r="E2660" s="218" t="e">
        <f>VLOOKUP(D2660,Z$4:AB2660,2,FALSE)</f>
        <v>#N/A</v>
      </c>
      <c r="F2660" s="218" t="e">
        <f>VLOOKUP(D2660,Z$4:AB2660,3,FALSE)</f>
        <v>#N/A</v>
      </c>
    </row>
    <row r="2661" spans="2:6" x14ac:dyDescent="0.25">
      <c r="B2661" s="131">
        <f t="shared" si="41"/>
        <v>2659</v>
      </c>
      <c r="E2661" s="218" t="e">
        <f>VLOOKUP(D2661,Z$4:AB2661,2,FALSE)</f>
        <v>#N/A</v>
      </c>
      <c r="F2661" s="218" t="e">
        <f>VLOOKUP(D2661,Z$4:AB2661,3,FALSE)</f>
        <v>#N/A</v>
      </c>
    </row>
    <row r="2662" spans="2:6" x14ac:dyDescent="0.25">
      <c r="B2662" s="131">
        <f t="shared" si="41"/>
        <v>2660</v>
      </c>
      <c r="E2662" s="218" t="e">
        <f>VLOOKUP(D2662,Z$4:AB2662,2,FALSE)</f>
        <v>#N/A</v>
      </c>
      <c r="F2662" s="218" t="e">
        <f>VLOOKUP(D2662,Z$4:AB2662,3,FALSE)</f>
        <v>#N/A</v>
      </c>
    </row>
    <row r="2663" spans="2:6" x14ac:dyDescent="0.25">
      <c r="B2663" s="131">
        <f t="shared" si="41"/>
        <v>2661</v>
      </c>
      <c r="E2663" s="218" t="e">
        <f>VLOOKUP(D2663,Z$4:AB2663,2,FALSE)</f>
        <v>#N/A</v>
      </c>
      <c r="F2663" s="218" t="e">
        <f>VLOOKUP(D2663,Z$4:AB2663,3,FALSE)</f>
        <v>#N/A</v>
      </c>
    </row>
    <row r="2664" spans="2:6" x14ac:dyDescent="0.25">
      <c r="B2664" s="131">
        <f t="shared" si="41"/>
        <v>2662</v>
      </c>
      <c r="E2664" s="218" t="e">
        <f>VLOOKUP(D2664,Z$4:AB2664,2,FALSE)</f>
        <v>#N/A</v>
      </c>
      <c r="F2664" s="218" t="e">
        <f>VLOOKUP(D2664,Z$4:AB2664,3,FALSE)</f>
        <v>#N/A</v>
      </c>
    </row>
    <row r="2665" spans="2:6" x14ac:dyDescent="0.25">
      <c r="B2665" s="131">
        <f t="shared" si="41"/>
        <v>2663</v>
      </c>
      <c r="E2665" s="218" t="e">
        <f>VLOOKUP(D2665,Z$4:AB2665,2,FALSE)</f>
        <v>#N/A</v>
      </c>
      <c r="F2665" s="218" t="e">
        <f>VLOOKUP(D2665,Z$4:AB2665,3,FALSE)</f>
        <v>#N/A</v>
      </c>
    </row>
    <row r="2666" spans="2:6" x14ac:dyDescent="0.25">
      <c r="B2666" s="131">
        <f t="shared" si="41"/>
        <v>2664</v>
      </c>
      <c r="E2666" s="218" t="e">
        <f>VLOOKUP(D2666,Z$4:AB2666,2,FALSE)</f>
        <v>#N/A</v>
      </c>
      <c r="F2666" s="218" t="e">
        <f>VLOOKUP(D2666,Z$4:AB2666,3,FALSE)</f>
        <v>#N/A</v>
      </c>
    </row>
    <row r="2667" spans="2:6" x14ac:dyDescent="0.25">
      <c r="B2667" s="131">
        <f t="shared" si="41"/>
        <v>2665</v>
      </c>
      <c r="E2667" s="218" t="e">
        <f>VLOOKUP(D2667,Z$4:AB2667,2,FALSE)</f>
        <v>#N/A</v>
      </c>
      <c r="F2667" s="218" t="e">
        <f>VLOOKUP(D2667,Z$4:AB2667,3,FALSE)</f>
        <v>#N/A</v>
      </c>
    </row>
    <row r="2668" spans="2:6" x14ac:dyDescent="0.25">
      <c r="B2668" s="131">
        <f t="shared" si="41"/>
        <v>2666</v>
      </c>
      <c r="E2668" s="218" t="e">
        <f>VLOOKUP(D2668,Z$4:AB2668,2,FALSE)</f>
        <v>#N/A</v>
      </c>
      <c r="F2668" s="218" t="e">
        <f>VLOOKUP(D2668,Z$4:AB2668,3,FALSE)</f>
        <v>#N/A</v>
      </c>
    </row>
    <row r="2669" spans="2:6" x14ac:dyDescent="0.25">
      <c r="B2669" s="131">
        <f t="shared" si="41"/>
        <v>2667</v>
      </c>
      <c r="E2669" s="218" t="e">
        <f>VLOOKUP(D2669,Z$4:AB2669,2,FALSE)</f>
        <v>#N/A</v>
      </c>
      <c r="F2669" s="218" t="e">
        <f>VLOOKUP(D2669,Z$4:AB2669,3,FALSE)</f>
        <v>#N/A</v>
      </c>
    </row>
    <row r="2670" spans="2:6" x14ac:dyDescent="0.25">
      <c r="B2670" s="131">
        <f t="shared" si="41"/>
        <v>2668</v>
      </c>
      <c r="E2670" s="218" t="e">
        <f>VLOOKUP(D2670,Z$4:AB2670,2,FALSE)</f>
        <v>#N/A</v>
      </c>
      <c r="F2670" s="218" t="e">
        <f>VLOOKUP(D2670,Z$4:AB2670,3,FALSE)</f>
        <v>#N/A</v>
      </c>
    </row>
    <row r="2671" spans="2:6" x14ac:dyDescent="0.25">
      <c r="B2671" s="131">
        <f t="shared" si="41"/>
        <v>2669</v>
      </c>
      <c r="E2671" s="218" t="e">
        <f>VLOOKUP(D2671,Z$4:AB2671,2,FALSE)</f>
        <v>#N/A</v>
      </c>
      <c r="F2671" s="218" t="e">
        <f>VLOOKUP(D2671,Z$4:AB2671,3,FALSE)</f>
        <v>#N/A</v>
      </c>
    </row>
    <row r="2672" spans="2:6" x14ac:dyDescent="0.25">
      <c r="B2672" s="131">
        <f t="shared" si="41"/>
        <v>2670</v>
      </c>
      <c r="E2672" s="218" t="e">
        <f>VLOOKUP(D2672,Z$4:AB2672,2,FALSE)</f>
        <v>#N/A</v>
      </c>
      <c r="F2672" s="218" t="e">
        <f>VLOOKUP(D2672,Z$4:AB2672,3,FALSE)</f>
        <v>#N/A</v>
      </c>
    </row>
    <row r="2673" spans="2:6" x14ac:dyDescent="0.25">
      <c r="B2673" s="131">
        <f t="shared" si="41"/>
        <v>2671</v>
      </c>
      <c r="E2673" s="218" t="e">
        <f>VLOOKUP(D2673,Z$4:AB2673,2,FALSE)</f>
        <v>#N/A</v>
      </c>
      <c r="F2673" s="218" t="e">
        <f>VLOOKUP(D2673,Z$4:AB2673,3,FALSE)</f>
        <v>#N/A</v>
      </c>
    </row>
    <row r="2674" spans="2:6" x14ac:dyDescent="0.25">
      <c r="B2674" s="131">
        <f t="shared" si="41"/>
        <v>2672</v>
      </c>
      <c r="E2674" s="218" t="e">
        <f>VLOOKUP(D2674,Z$4:AB2674,2,FALSE)</f>
        <v>#N/A</v>
      </c>
      <c r="F2674" s="218" t="e">
        <f>VLOOKUP(D2674,Z$4:AB2674,3,FALSE)</f>
        <v>#N/A</v>
      </c>
    </row>
    <row r="2675" spans="2:6" x14ac:dyDescent="0.25">
      <c r="B2675" s="131">
        <f t="shared" si="41"/>
        <v>2673</v>
      </c>
      <c r="E2675" s="218" t="e">
        <f>VLOOKUP(D2675,Z$4:AB2675,2,FALSE)</f>
        <v>#N/A</v>
      </c>
      <c r="F2675" s="218" t="e">
        <f>VLOOKUP(D2675,Z$4:AB2675,3,FALSE)</f>
        <v>#N/A</v>
      </c>
    </row>
    <row r="2676" spans="2:6" x14ac:dyDescent="0.25">
      <c r="B2676" s="131">
        <f t="shared" ref="B2676:B2739" si="42">ROW()-2</f>
        <v>2674</v>
      </c>
      <c r="E2676" s="218" t="e">
        <f>VLOOKUP(D2676,Z$4:AB2676,2,FALSE)</f>
        <v>#N/A</v>
      </c>
      <c r="F2676" s="218" t="e">
        <f>VLOOKUP(D2676,Z$4:AB2676,3,FALSE)</f>
        <v>#N/A</v>
      </c>
    </row>
    <row r="2677" spans="2:6" x14ac:dyDescent="0.25">
      <c r="B2677" s="131">
        <f t="shared" si="42"/>
        <v>2675</v>
      </c>
      <c r="E2677" s="218" t="e">
        <f>VLOOKUP(D2677,Z$4:AB2677,2,FALSE)</f>
        <v>#N/A</v>
      </c>
      <c r="F2677" s="218" t="e">
        <f>VLOOKUP(D2677,Z$4:AB2677,3,FALSE)</f>
        <v>#N/A</v>
      </c>
    </row>
    <row r="2678" spans="2:6" x14ac:dyDescent="0.25">
      <c r="B2678" s="131">
        <f t="shared" si="42"/>
        <v>2676</v>
      </c>
      <c r="E2678" s="218" t="e">
        <f>VLOOKUP(D2678,Z$4:AB2678,2,FALSE)</f>
        <v>#N/A</v>
      </c>
      <c r="F2678" s="218" t="e">
        <f>VLOOKUP(D2678,Z$4:AB2678,3,FALSE)</f>
        <v>#N/A</v>
      </c>
    </row>
    <row r="2679" spans="2:6" x14ac:dyDescent="0.25">
      <c r="B2679" s="131">
        <f t="shared" si="42"/>
        <v>2677</v>
      </c>
      <c r="E2679" s="218" t="e">
        <f>VLOOKUP(D2679,Z$4:AB2679,2,FALSE)</f>
        <v>#N/A</v>
      </c>
      <c r="F2679" s="218" t="e">
        <f>VLOOKUP(D2679,Z$4:AB2679,3,FALSE)</f>
        <v>#N/A</v>
      </c>
    </row>
    <row r="2680" spans="2:6" x14ac:dyDescent="0.25">
      <c r="B2680" s="131">
        <f t="shared" si="42"/>
        <v>2678</v>
      </c>
      <c r="E2680" s="218" t="e">
        <f>VLOOKUP(D2680,Z$4:AB2680,2,FALSE)</f>
        <v>#N/A</v>
      </c>
      <c r="F2680" s="218" t="e">
        <f>VLOOKUP(D2680,Z$4:AB2680,3,FALSE)</f>
        <v>#N/A</v>
      </c>
    </row>
    <row r="2681" spans="2:6" x14ac:dyDescent="0.25">
      <c r="B2681" s="131">
        <f t="shared" si="42"/>
        <v>2679</v>
      </c>
      <c r="E2681" s="218" t="e">
        <f>VLOOKUP(D2681,Z$4:AB2681,2,FALSE)</f>
        <v>#N/A</v>
      </c>
      <c r="F2681" s="218" t="e">
        <f>VLOOKUP(D2681,Z$4:AB2681,3,FALSE)</f>
        <v>#N/A</v>
      </c>
    </row>
    <row r="2682" spans="2:6" x14ac:dyDescent="0.25">
      <c r="B2682" s="131">
        <f t="shared" si="42"/>
        <v>2680</v>
      </c>
      <c r="E2682" s="218" t="e">
        <f>VLOOKUP(D2682,Z$4:AB2682,2,FALSE)</f>
        <v>#N/A</v>
      </c>
      <c r="F2682" s="218" t="e">
        <f>VLOOKUP(D2682,Z$4:AB2682,3,FALSE)</f>
        <v>#N/A</v>
      </c>
    </row>
    <row r="2683" spans="2:6" x14ac:dyDescent="0.25">
      <c r="B2683" s="131">
        <f t="shared" si="42"/>
        <v>2681</v>
      </c>
      <c r="E2683" s="218" t="e">
        <f>VLOOKUP(D2683,Z$4:AB2683,2,FALSE)</f>
        <v>#N/A</v>
      </c>
      <c r="F2683" s="218" t="e">
        <f>VLOOKUP(D2683,Z$4:AB2683,3,FALSE)</f>
        <v>#N/A</v>
      </c>
    </row>
    <row r="2684" spans="2:6" x14ac:dyDescent="0.25">
      <c r="B2684" s="131">
        <f t="shared" si="42"/>
        <v>2682</v>
      </c>
      <c r="E2684" s="218" t="e">
        <f>VLOOKUP(D2684,Z$4:AB2684,2,FALSE)</f>
        <v>#N/A</v>
      </c>
      <c r="F2684" s="218" t="e">
        <f>VLOOKUP(D2684,Z$4:AB2684,3,FALSE)</f>
        <v>#N/A</v>
      </c>
    </row>
    <row r="2685" spans="2:6" x14ac:dyDescent="0.25">
      <c r="B2685" s="131">
        <f t="shared" si="42"/>
        <v>2683</v>
      </c>
      <c r="E2685" s="218" t="e">
        <f>VLOOKUP(D2685,Z$4:AB2685,2,FALSE)</f>
        <v>#N/A</v>
      </c>
      <c r="F2685" s="218" t="e">
        <f>VLOOKUP(D2685,Z$4:AB2685,3,FALSE)</f>
        <v>#N/A</v>
      </c>
    </row>
    <row r="2686" spans="2:6" x14ac:dyDescent="0.25">
      <c r="B2686" s="131">
        <f t="shared" si="42"/>
        <v>2684</v>
      </c>
      <c r="E2686" s="218" t="e">
        <f>VLOOKUP(D2686,Z$4:AB2686,2,FALSE)</f>
        <v>#N/A</v>
      </c>
      <c r="F2686" s="218" t="e">
        <f>VLOOKUP(D2686,Z$4:AB2686,3,FALSE)</f>
        <v>#N/A</v>
      </c>
    </row>
    <row r="2687" spans="2:6" x14ac:dyDescent="0.25">
      <c r="B2687" s="131">
        <f t="shared" si="42"/>
        <v>2685</v>
      </c>
      <c r="E2687" s="218" t="e">
        <f>VLOOKUP(D2687,Z$4:AB2687,2,FALSE)</f>
        <v>#N/A</v>
      </c>
      <c r="F2687" s="218" t="e">
        <f>VLOOKUP(D2687,Z$4:AB2687,3,FALSE)</f>
        <v>#N/A</v>
      </c>
    </row>
    <row r="2688" spans="2:6" x14ac:dyDescent="0.25">
      <c r="B2688" s="131">
        <f t="shared" si="42"/>
        <v>2686</v>
      </c>
      <c r="E2688" s="218" t="e">
        <f>VLOOKUP(D2688,Z$4:AB2688,2,FALSE)</f>
        <v>#N/A</v>
      </c>
      <c r="F2688" s="218" t="e">
        <f>VLOOKUP(D2688,Z$4:AB2688,3,FALSE)</f>
        <v>#N/A</v>
      </c>
    </row>
    <row r="2689" spans="2:6" x14ac:dyDescent="0.25">
      <c r="B2689" s="131">
        <f t="shared" si="42"/>
        <v>2687</v>
      </c>
      <c r="E2689" s="218" t="e">
        <f>VLOOKUP(D2689,Z$4:AB2689,2,FALSE)</f>
        <v>#N/A</v>
      </c>
      <c r="F2689" s="218" t="e">
        <f>VLOOKUP(D2689,Z$4:AB2689,3,FALSE)</f>
        <v>#N/A</v>
      </c>
    </row>
    <row r="2690" spans="2:6" x14ac:dyDescent="0.25">
      <c r="B2690" s="131">
        <f t="shared" si="42"/>
        <v>2688</v>
      </c>
      <c r="E2690" s="218" t="e">
        <f>VLOOKUP(D2690,Z$4:AB2690,2,FALSE)</f>
        <v>#N/A</v>
      </c>
      <c r="F2690" s="218" t="e">
        <f>VLOOKUP(D2690,Z$4:AB2690,3,FALSE)</f>
        <v>#N/A</v>
      </c>
    </row>
    <row r="2691" spans="2:6" x14ac:dyDescent="0.25">
      <c r="B2691" s="131">
        <f t="shared" si="42"/>
        <v>2689</v>
      </c>
      <c r="E2691" s="218" t="e">
        <f>VLOOKUP(D2691,Z$4:AB2691,2,FALSE)</f>
        <v>#N/A</v>
      </c>
      <c r="F2691" s="218" t="e">
        <f>VLOOKUP(D2691,Z$4:AB2691,3,FALSE)</f>
        <v>#N/A</v>
      </c>
    </row>
    <row r="2692" spans="2:6" x14ac:dyDescent="0.25">
      <c r="B2692" s="131">
        <f t="shared" si="42"/>
        <v>2690</v>
      </c>
      <c r="E2692" s="218" t="e">
        <f>VLOOKUP(D2692,Z$4:AB2692,2,FALSE)</f>
        <v>#N/A</v>
      </c>
      <c r="F2692" s="218" t="e">
        <f>VLOOKUP(D2692,Z$4:AB2692,3,FALSE)</f>
        <v>#N/A</v>
      </c>
    </row>
    <row r="2693" spans="2:6" x14ac:dyDescent="0.25">
      <c r="B2693" s="131">
        <f t="shared" si="42"/>
        <v>2691</v>
      </c>
      <c r="E2693" s="218" t="e">
        <f>VLOOKUP(D2693,Z$4:AB2693,2,FALSE)</f>
        <v>#N/A</v>
      </c>
      <c r="F2693" s="218" t="e">
        <f>VLOOKUP(D2693,Z$4:AB2693,3,FALSE)</f>
        <v>#N/A</v>
      </c>
    </row>
    <row r="2694" spans="2:6" x14ac:dyDescent="0.25">
      <c r="B2694" s="131">
        <f t="shared" si="42"/>
        <v>2692</v>
      </c>
      <c r="E2694" s="218" t="e">
        <f>VLOOKUP(D2694,Z$4:AB2694,2,FALSE)</f>
        <v>#N/A</v>
      </c>
      <c r="F2694" s="218" t="e">
        <f>VLOOKUP(D2694,Z$4:AB2694,3,FALSE)</f>
        <v>#N/A</v>
      </c>
    </row>
    <row r="2695" spans="2:6" x14ac:dyDescent="0.25">
      <c r="B2695" s="131">
        <f t="shared" si="42"/>
        <v>2693</v>
      </c>
      <c r="E2695" s="218" t="e">
        <f>VLOOKUP(D2695,Z$4:AB2695,2,FALSE)</f>
        <v>#N/A</v>
      </c>
      <c r="F2695" s="218" t="e">
        <f>VLOOKUP(D2695,Z$4:AB2695,3,FALSE)</f>
        <v>#N/A</v>
      </c>
    </row>
    <row r="2696" spans="2:6" x14ac:dyDescent="0.25">
      <c r="B2696" s="131">
        <f t="shared" si="42"/>
        <v>2694</v>
      </c>
      <c r="E2696" s="218" t="e">
        <f>VLOOKUP(D2696,Z$4:AB2696,2,FALSE)</f>
        <v>#N/A</v>
      </c>
      <c r="F2696" s="218" t="e">
        <f>VLOOKUP(D2696,Z$4:AB2696,3,FALSE)</f>
        <v>#N/A</v>
      </c>
    </row>
    <row r="2697" spans="2:6" x14ac:dyDescent="0.25">
      <c r="B2697" s="131">
        <f t="shared" si="42"/>
        <v>2695</v>
      </c>
      <c r="E2697" s="218" t="e">
        <f>VLOOKUP(D2697,Z$4:AB2697,2,FALSE)</f>
        <v>#N/A</v>
      </c>
      <c r="F2697" s="218" t="e">
        <f>VLOOKUP(D2697,Z$4:AB2697,3,FALSE)</f>
        <v>#N/A</v>
      </c>
    </row>
    <row r="2698" spans="2:6" x14ac:dyDescent="0.25">
      <c r="B2698" s="131">
        <f t="shared" si="42"/>
        <v>2696</v>
      </c>
      <c r="E2698" s="218" t="e">
        <f>VLOOKUP(D2698,Z$4:AB2698,2,FALSE)</f>
        <v>#N/A</v>
      </c>
      <c r="F2698" s="218" t="e">
        <f>VLOOKUP(D2698,Z$4:AB2698,3,FALSE)</f>
        <v>#N/A</v>
      </c>
    </row>
    <row r="2699" spans="2:6" x14ac:dyDescent="0.25">
      <c r="B2699" s="131">
        <f t="shared" si="42"/>
        <v>2697</v>
      </c>
      <c r="E2699" s="218" t="e">
        <f>VLOOKUP(D2699,Z$4:AB2699,2,FALSE)</f>
        <v>#N/A</v>
      </c>
      <c r="F2699" s="218" t="e">
        <f>VLOOKUP(D2699,Z$4:AB2699,3,FALSE)</f>
        <v>#N/A</v>
      </c>
    </row>
    <row r="2700" spans="2:6" x14ac:dyDescent="0.25">
      <c r="B2700" s="131">
        <f t="shared" si="42"/>
        <v>2698</v>
      </c>
      <c r="E2700" s="218" t="e">
        <f>VLOOKUP(D2700,Z$4:AB2700,2,FALSE)</f>
        <v>#N/A</v>
      </c>
      <c r="F2700" s="218" t="e">
        <f>VLOOKUP(D2700,Z$4:AB2700,3,FALSE)</f>
        <v>#N/A</v>
      </c>
    </row>
    <row r="2701" spans="2:6" x14ac:dyDescent="0.25">
      <c r="B2701" s="131">
        <f t="shared" si="42"/>
        <v>2699</v>
      </c>
      <c r="E2701" s="218" t="e">
        <f>VLOOKUP(D2701,Z$4:AB2701,2,FALSE)</f>
        <v>#N/A</v>
      </c>
      <c r="F2701" s="218" t="e">
        <f>VLOOKUP(D2701,Z$4:AB2701,3,FALSE)</f>
        <v>#N/A</v>
      </c>
    </row>
    <row r="2702" spans="2:6" x14ac:dyDescent="0.25">
      <c r="B2702" s="131">
        <f t="shared" si="42"/>
        <v>2700</v>
      </c>
      <c r="E2702" s="218" t="e">
        <f>VLOOKUP(D2702,Z$4:AB2702,2,FALSE)</f>
        <v>#N/A</v>
      </c>
      <c r="F2702" s="218" t="e">
        <f>VLOOKUP(D2702,Z$4:AB2702,3,FALSE)</f>
        <v>#N/A</v>
      </c>
    </row>
    <row r="2703" spans="2:6" x14ac:dyDescent="0.25">
      <c r="B2703" s="131">
        <f t="shared" si="42"/>
        <v>2701</v>
      </c>
      <c r="E2703" s="218" t="e">
        <f>VLOOKUP(D2703,Z$4:AB2703,2,FALSE)</f>
        <v>#N/A</v>
      </c>
      <c r="F2703" s="218" t="e">
        <f>VLOOKUP(D2703,Z$4:AB2703,3,FALSE)</f>
        <v>#N/A</v>
      </c>
    </row>
    <row r="2704" spans="2:6" x14ac:dyDescent="0.25">
      <c r="B2704" s="131">
        <f t="shared" si="42"/>
        <v>2702</v>
      </c>
      <c r="E2704" s="218" t="e">
        <f>VLOOKUP(D2704,Z$4:AB2704,2,FALSE)</f>
        <v>#N/A</v>
      </c>
      <c r="F2704" s="218" t="e">
        <f>VLOOKUP(D2704,Z$4:AB2704,3,FALSE)</f>
        <v>#N/A</v>
      </c>
    </row>
    <row r="2705" spans="2:6" x14ac:dyDescent="0.25">
      <c r="B2705" s="131">
        <f t="shared" si="42"/>
        <v>2703</v>
      </c>
      <c r="E2705" s="218" t="e">
        <f>VLOOKUP(D2705,Z$4:AB2705,2,FALSE)</f>
        <v>#N/A</v>
      </c>
      <c r="F2705" s="218" t="e">
        <f>VLOOKUP(D2705,Z$4:AB2705,3,FALSE)</f>
        <v>#N/A</v>
      </c>
    </row>
    <row r="2706" spans="2:6" x14ac:dyDescent="0.25">
      <c r="B2706" s="131">
        <f t="shared" si="42"/>
        <v>2704</v>
      </c>
      <c r="E2706" s="218" t="e">
        <f>VLOOKUP(D2706,Z$4:AB2706,2,FALSE)</f>
        <v>#N/A</v>
      </c>
      <c r="F2706" s="218" t="e">
        <f>VLOOKUP(D2706,Z$4:AB2706,3,FALSE)</f>
        <v>#N/A</v>
      </c>
    </row>
    <row r="2707" spans="2:6" x14ac:dyDescent="0.25">
      <c r="B2707" s="131">
        <f t="shared" si="42"/>
        <v>2705</v>
      </c>
      <c r="E2707" s="218" t="e">
        <f>VLOOKUP(D2707,Z$4:AB2707,2,FALSE)</f>
        <v>#N/A</v>
      </c>
      <c r="F2707" s="218" t="e">
        <f>VLOOKUP(D2707,Z$4:AB2707,3,FALSE)</f>
        <v>#N/A</v>
      </c>
    </row>
    <row r="2708" spans="2:6" x14ac:dyDescent="0.25">
      <c r="B2708" s="131">
        <f t="shared" si="42"/>
        <v>2706</v>
      </c>
      <c r="E2708" s="218" t="e">
        <f>VLOOKUP(D2708,Z$4:AB2708,2,FALSE)</f>
        <v>#N/A</v>
      </c>
      <c r="F2708" s="218" t="e">
        <f>VLOOKUP(D2708,Z$4:AB2708,3,FALSE)</f>
        <v>#N/A</v>
      </c>
    </row>
    <row r="2709" spans="2:6" x14ac:dyDescent="0.25">
      <c r="B2709" s="131">
        <f t="shared" si="42"/>
        <v>2707</v>
      </c>
      <c r="E2709" s="218" t="e">
        <f>VLOOKUP(D2709,Z$4:AB2709,2,FALSE)</f>
        <v>#N/A</v>
      </c>
      <c r="F2709" s="218" t="e">
        <f>VLOOKUP(D2709,Z$4:AB2709,3,FALSE)</f>
        <v>#N/A</v>
      </c>
    </row>
    <row r="2710" spans="2:6" x14ac:dyDescent="0.25">
      <c r="B2710" s="131">
        <f t="shared" si="42"/>
        <v>2708</v>
      </c>
      <c r="E2710" s="218" t="e">
        <f>VLOOKUP(D2710,Z$4:AB2710,2,FALSE)</f>
        <v>#N/A</v>
      </c>
      <c r="F2710" s="218" t="e">
        <f>VLOOKUP(D2710,Z$4:AB2710,3,FALSE)</f>
        <v>#N/A</v>
      </c>
    </row>
    <row r="2711" spans="2:6" x14ac:dyDescent="0.25">
      <c r="B2711" s="131">
        <f t="shared" si="42"/>
        <v>2709</v>
      </c>
      <c r="E2711" s="218" t="e">
        <f>VLOOKUP(D2711,Z$4:AB2711,2,FALSE)</f>
        <v>#N/A</v>
      </c>
      <c r="F2711" s="218" t="e">
        <f>VLOOKUP(D2711,Z$4:AB2711,3,FALSE)</f>
        <v>#N/A</v>
      </c>
    </row>
    <row r="2712" spans="2:6" x14ac:dyDescent="0.25">
      <c r="B2712" s="131">
        <f t="shared" si="42"/>
        <v>2710</v>
      </c>
      <c r="E2712" s="218" t="e">
        <f>VLOOKUP(D2712,Z$4:AB2712,2,FALSE)</f>
        <v>#N/A</v>
      </c>
      <c r="F2712" s="218" t="e">
        <f>VLOOKUP(D2712,Z$4:AB2712,3,FALSE)</f>
        <v>#N/A</v>
      </c>
    </row>
    <row r="2713" spans="2:6" x14ac:dyDescent="0.25">
      <c r="B2713" s="131">
        <f t="shared" si="42"/>
        <v>2711</v>
      </c>
      <c r="E2713" s="218" t="e">
        <f>VLOOKUP(D2713,Z$4:AB2713,2,FALSE)</f>
        <v>#N/A</v>
      </c>
      <c r="F2713" s="218" t="e">
        <f>VLOOKUP(D2713,Z$4:AB2713,3,FALSE)</f>
        <v>#N/A</v>
      </c>
    </row>
    <row r="2714" spans="2:6" x14ac:dyDescent="0.25">
      <c r="B2714" s="131">
        <f t="shared" si="42"/>
        <v>2712</v>
      </c>
      <c r="E2714" s="218" t="e">
        <f>VLOOKUP(D2714,Z$4:AB2714,2,FALSE)</f>
        <v>#N/A</v>
      </c>
      <c r="F2714" s="218" t="e">
        <f>VLOOKUP(D2714,Z$4:AB2714,3,FALSE)</f>
        <v>#N/A</v>
      </c>
    </row>
    <row r="2715" spans="2:6" x14ac:dyDescent="0.25">
      <c r="B2715" s="131">
        <f t="shared" si="42"/>
        <v>2713</v>
      </c>
      <c r="E2715" s="218" t="e">
        <f>VLOOKUP(D2715,Z$4:AB2715,2,FALSE)</f>
        <v>#N/A</v>
      </c>
      <c r="F2715" s="218" t="e">
        <f>VLOOKUP(D2715,Z$4:AB2715,3,FALSE)</f>
        <v>#N/A</v>
      </c>
    </row>
    <row r="2716" spans="2:6" x14ac:dyDescent="0.25">
      <c r="B2716" s="131">
        <f t="shared" si="42"/>
        <v>2714</v>
      </c>
      <c r="E2716" s="218" t="e">
        <f>VLOOKUP(D2716,Z$4:AB2716,2,FALSE)</f>
        <v>#N/A</v>
      </c>
      <c r="F2716" s="218" t="e">
        <f>VLOOKUP(D2716,Z$4:AB2716,3,FALSE)</f>
        <v>#N/A</v>
      </c>
    </row>
    <row r="2717" spans="2:6" x14ac:dyDescent="0.25">
      <c r="B2717" s="131">
        <f t="shared" si="42"/>
        <v>2715</v>
      </c>
      <c r="E2717" s="218" t="e">
        <f>VLOOKUP(D2717,Z$4:AB2717,2,FALSE)</f>
        <v>#N/A</v>
      </c>
      <c r="F2717" s="218" t="e">
        <f>VLOOKUP(D2717,Z$4:AB2717,3,FALSE)</f>
        <v>#N/A</v>
      </c>
    </row>
    <row r="2718" spans="2:6" x14ac:dyDescent="0.25">
      <c r="B2718" s="131">
        <f t="shared" si="42"/>
        <v>2716</v>
      </c>
      <c r="E2718" s="218" t="e">
        <f>VLOOKUP(D2718,Z$4:AB2718,2,FALSE)</f>
        <v>#N/A</v>
      </c>
      <c r="F2718" s="218" t="e">
        <f>VLOOKUP(D2718,Z$4:AB2718,3,FALSE)</f>
        <v>#N/A</v>
      </c>
    </row>
    <row r="2719" spans="2:6" x14ac:dyDescent="0.25">
      <c r="B2719" s="131">
        <f t="shared" si="42"/>
        <v>2717</v>
      </c>
      <c r="E2719" s="218" t="e">
        <f>VLOOKUP(D2719,Z$4:AB2719,2,FALSE)</f>
        <v>#N/A</v>
      </c>
      <c r="F2719" s="218" t="e">
        <f>VLOOKUP(D2719,Z$4:AB2719,3,FALSE)</f>
        <v>#N/A</v>
      </c>
    </row>
    <row r="2720" spans="2:6" x14ac:dyDescent="0.25">
      <c r="B2720" s="131">
        <f t="shared" si="42"/>
        <v>2718</v>
      </c>
      <c r="E2720" s="218" t="e">
        <f>VLOOKUP(D2720,Z$4:AB2720,2,FALSE)</f>
        <v>#N/A</v>
      </c>
      <c r="F2720" s="218" t="e">
        <f>VLOOKUP(D2720,Z$4:AB2720,3,FALSE)</f>
        <v>#N/A</v>
      </c>
    </row>
    <row r="2721" spans="2:6" x14ac:dyDescent="0.25">
      <c r="B2721" s="131">
        <f t="shared" si="42"/>
        <v>2719</v>
      </c>
      <c r="E2721" s="218" t="e">
        <f>VLOOKUP(D2721,Z$4:AB2721,2,FALSE)</f>
        <v>#N/A</v>
      </c>
      <c r="F2721" s="218" t="e">
        <f>VLOOKUP(D2721,Z$4:AB2721,3,FALSE)</f>
        <v>#N/A</v>
      </c>
    </row>
    <row r="2722" spans="2:6" x14ac:dyDescent="0.25">
      <c r="B2722" s="131">
        <f t="shared" si="42"/>
        <v>2720</v>
      </c>
      <c r="E2722" s="218" t="e">
        <f>VLOOKUP(D2722,Z$4:AB2722,2,FALSE)</f>
        <v>#N/A</v>
      </c>
      <c r="F2722" s="218" t="e">
        <f>VLOOKUP(D2722,Z$4:AB2722,3,FALSE)</f>
        <v>#N/A</v>
      </c>
    </row>
    <row r="2723" spans="2:6" x14ac:dyDescent="0.25">
      <c r="B2723" s="131">
        <f t="shared" si="42"/>
        <v>2721</v>
      </c>
      <c r="E2723" s="218" t="e">
        <f>VLOOKUP(D2723,Z$4:AB2723,2,FALSE)</f>
        <v>#N/A</v>
      </c>
      <c r="F2723" s="218" t="e">
        <f>VLOOKUP(D2723,Z$4:AB2723,3,FALSE)</f>
        <v>#N/A</v>
      </c>
    </row>
    <row r="2724" spans="2:6" x14ac:dyDescent="0.25">
      <c r="B2724" s="131">
        <f t="shared" si="42"/>
        <v>2722</v>
      </c>
      <c r="E2724" s="218" t="e">
        <f>VLOOKUP(D2724,Z$4:AB2724,2,FALSE)</f>
        <v>#N/A</v>
      </c>
      <c r="F2724" s="218" t="e">
        <f>VLOOKUP(D2724,Z$4:AB2724,3,FALSE)</f>
        <v>#N/A</v>
      </c>
    </row>
    <row r="2725" spans="2:6" x14ac:dyDescent="0.25">
      <c r="B2725" s="131">
        <f t="shared" si="42"/>
        <v>2723</v>
      </c>
      <c r="E2725" s="218" t="e">
        <f>VLOOKUP(D2725,Z$4:AB2725,2,FALSE)</f>
        <v>#N/A</v>
      </c>
      <c r="F2725" s="218" t="e">
        <f>VLOOKUP(D2725,Z$4:AB2725,3,FALSE)</f>
        <v>#N/A</v>
      </c>
    </row>
    <row r="2726" spans="2:6" x14ac:dyDescent="0.25">
      <c r="B2726" s="131">
        <f t="shared" si="42"/>
        <v>2724</v>
      </c>
      <c r="E2726" s="218" t="e">
        <f>VLOOKUP(D2726,Z$4:AB2726,2,FALSE)</f>
        <v>#N/A</v>
      </c>
      <c r="F2726" s="218" t="e">
        <f>VLOOKUP(D2726,Z$4:AB2726,3,FALSE)</f>
        <v>#N/A</v>
      </c>
    </row>
    <row r="2727" spans="2:6" x14ac:dyDescent="0.25">
      <c r="B2727" s="131">
        <f t="shared" si="42"/>
        <v>2725</v>
      </c>
      <c r="E2727" s="218" t="e">
        <f>VLOOKUP(D2727,Z$4:AB2727,2,FALSE)</f>
        <v>#N/A</v>
      </c>
      <c r="F2727" s="218" t="e">
        <f>VLOOKUP(D2727,Z$4:AB2727,3,FALSE)</f>
        <v>#N/A</v>
      </c>
    </row>
    <row r="2728" spans="2:6" x14ac:dyDescent="0.25">
      <c r="B2728" s="131">
        <f t="shared" si="42"/>
        <v>2726</v>
      </c>
      <c r="E2728" s="218" t="e">
        <f>VLOOKUP(D2728,Z$4:AB2728,2,FALSE)</f>
        <v>#N/A</v>
      </c>
      <c r="F2728" s="218" t="e">
        <f>VLOOKUP(D2728,Z$4:AB2728,3,FALSE)</f>
        <v>#N/A</v>
      </c>
    </row>
    <row r="2729" spans="2:6" x14ac:dyDescent="0.25">
      <c r="B2729" s="131">
        <f t="shared" si="42"/>
        <v>2727</v>
      </c>
      <c r="E2729" s="218" t="e">
        <f>VLOOKUP(D2729,Z$4:AB2729,2,FALSE)</f>
        <v>#N/A</v>
      </c>
      <c r="F2729" s="218" t="e">
        <f>VLOOKUP(D2729,Z$4:AB2729,3,FALSE)</f>
        <v>#N/A</v>
      </c>
    </row>
    <row r="2730" spans="2:6" x14ac:dyDescent="0.25">
      <c r="B2730" s="131">
        <f t="shared" si="42"/>
        <v>2728</v>
      </c>
      <c r="E2730" s="218" t="e">
        <f>VLOOKUP(D2730,Z$4:AB2730,2,FALSE)</f>
        <v>#N/A</v>
      </c>
      <c r="F2730" s="218" t="e">
        <f>VLOOKUP(D2730,Z$4:AB2730,3,FALSE)</f>
        <v>#N/A</v>
      </c>
    </row>
    <row r="2731" spans="2:6" x14ac:dyDescent="0.25">
      <c r="B2731" s="131">
        <f t="shared" si="42"/>
        <v>2729</v>
      </c>
      <c r="E2731" s="218" t="e">
        <f>VLOOKUP(D2731,Z$4:AB2731,2,FALSE)</f>
        <v>#N/A</v>
      </c>
      <c r="F2731" s="218" t="e">
        <f>VLOOKUP(D2731,Z$4:AB2731,3,FALSE)</f>
        <v>#N/A</v>
      </c>
    </row>
    <row r="2732" spans="2:6" x14ac:dyDescent="0.25">
      <c r="B2732" s="131">
        <f t="shared" si="42"/>
        <v>2730</v>
      </c>
      <c r="E2732" s="218" t="e">
        <f>VLOOKUP(D2732,Z$4:AB2732,2,FALSE)</f>
        <v>#N/A</v>
      </c>
      <c r="F2732" s="218" t="e">
        <f>VLOOKUP(D2732,Z$4:AB2732,3,FALSE)</f>
        <v>#N/A</v>
      </c>
    </row>
    <row r="2733" spans="2:6" x14ac:dyDescent="0.25">
      <c r="B2733" s="131">
        <f t="shared" si="42"/>
        <v>2731</v>
      </c>
      <c r="E2733" s="218" t="e">
        <f>VLOOKUP(D2733,Z$4:AB2733,2,FALSE)</f>
        <v>#N/A</v>
      </c>
      <c r="F2733" s="218" t="e">
        <f>VLOOKUP(D2733,Z$4:AB2733,3,FALSE)</f>
        <v>#N/A</v>
      </c>
    </row>
    <row r="2734" spans="2:6" x14ac:dyDescent="0.25">
      <c r="B2734" s="131">
        <f t="shared" si="42"/>
        <v>2732</v>
      </c>
      <c r="E2734" s="218" t="e">
        <f>VLOOKUP(D2734,Z$4:AB2734,2,FALSE)</f>
        <v>#N/A</v>
      </c>
      <c r="F2734" s="218" t="e">
        <f>VLOOKUP(D2734,Z$4:AB2734,3,FALSE)</f>
        <v>#N/A</v>
      </c>
    </row>
    <row r="2735" spans="2:6" x14ac:dyDescent="0.25">
      <c r="B2735" s="131">
        <f t="shared" si="42"/>
        <v>2733</v>
      </c>
      <c r="E2735" s="218" t="e">
        <f>VLOOKUP(D2735,Z$4:AB2735,2,FALSE)</f>
        <v>#N/A</v>
      </c>
      <c r="F2735" s="218" t="e">
        <f>VLOOKUP(D2735,Z$4:AB2735,3,FALSE)</f>
        <v>#N/A</v>
      </c>
    </row>
    <row r="2736" spans="2:6" x14ac:dyDescent="0.25">
      <c r="B2736" s="131">
        <f t="shared" si="42"/>
        <v>2734</v>
      </c>
      <c r="E2736" s="218" t="e">
        <f>VLOOKUP(D2736,Z$4:AB2736,2,FALSE)</f>
        <v>#N/A</v>
      </c>
      <c r="F2736" s="218" t="e">
        <f>VLOOKUP(D2736,Z$4:AB2736,3,FALSE)</f>
        <v>#N/A</v>
      </c>
    </row>
    <row r="2737" spans="2:6" x14ac:dyDescent="0.25">
      <c r="B2737" s="131">
        <f t="shared" si="42"/>
        <v>2735</v>
      </c>
      <c r="E2737" s="218" t="e">
        <f>VLOOKUP(D2737,Z$4:AB2737,2,FALSE)</f>
        <v>#N/A</v>
      </c>
      <c r="F2737" s="218" t="e">
        <f>VLOOKUP(D2737,Z$4:AB2737,3,FALSE)</f>
        <v>#N/A</v>
      </c>
    </row>
    <row r="2738" spans="2:6" x14ac:dyDescent="0.25">
      <c r="B2738" s="131">
        <f t="shared" si="42"/>
        <v>2736</v>
      </c>
      <c r="E2738" s="218" t="e">
        <f>VLOOKUP(D2738,Z$4:AB2738,2,FALSE)</f>
        <v>#N/A</v>
      </c>
      <c r="F2738" s="218" t="e">
        <f>VLOOKUP(D2738,Z$4:AB2738,3,FALSE)</f>
        <v>#N/A</v>
      </c>
    </row>
    <row r="2739" spans="2:6" x14ac:dyDescent="0.25">
      <c r="B2739" s="131">
        <f t="shared" si="42"/>
        <v>2737</v>
      </c>
      <c r="E2739" s="218" t="e">
        <f>VLOOKUP(D2739,Z$4:AB2739,2,FALSE)</f>
        <v>#N/A</v>
      </c>
      <c r="F2739" s="218" t="e">
        <f>VLOOKUP(D2739,Z$4:AB2739,3,FALSE)</f>
        <v>#N/A</v>
      </c>
    </row>
    <row r="2740" spans="2:6" x14ac:dyDescent="0.25">
      <c r="B2740" s="131">
        <f t="shared" ref="B2740:B2803" si="43">ROW()-2</f>
        <v>2738</v>
      </c>
      <c r="E2740" s="218" t="e">
        <f>VLOOKUP(D2740,Z$4:AB2740,2,FALSE)</f>
        <v>#N/A</v>
      </c>
      <c r="F2740" s="218" t="e">
        <f>VLOOKUP(D2740,Z$4:AB2740,3,FALSE)</f>
        <v>#N/A</v>
      </c>
    </row>
    <row r="2741" spans="2:6" x14ac:dyDescent="0.25">
      <c r="B2741" s="131">
        <f t="shared" si="43"/>
        <v>2739</v>
      </c>
      <c r="E2741" s="218" t="e">
        <f>VLOOKUP(D2741,Z$4:AB2741,2,FALSE)</f>
        <v>#N/A</v>
      </c>
      <c r="F2741" s="218" t="e">
        <f>VLOOKUP(D2741,Z$4:AB2741,3,FALSE)</f>
        <v>#N/A</v>
      </c>
    </row>
    <row r="2742" spans="2:6" x14ac:dyDescent="0.25">
      <c r="B2742" s="131">
        <f t="shared" si="43"/>
        <v>2740</v>
      </c>
      <c r="E2742" s="218" t="e">
        <f>VLOOKUP(D2742,Z$4:AB2742,2,FALSE)</f>
        <v>#N/A</v>
      </c>
      <c r="F2742" s="218" t="e">
        <f>VLOOKUP(D2742,Z$4:AB2742,3,FALSE)</f>
        <v>#N/A</v>
      </c>
    </row>
    <row r="2743" spans="2:6" x14ac:dyDescent="0.25">
      <c r="B2743" s="131">
        <f t="shared" si="43"/>
        <v>2741</v>
      </c>
      <c r="E2743" s="218" t="e">
        <f>VLOOKUP(D2743,Z$4:AB2743,2,FALSE)</f>
        <v>#N/A</v>
      </c>
      <c r="F2743" s="218" t="e">
        <f>VLOOKUP(D2743,Z$4:AB2743,3,FALSE)</f>
        <v>#N/A</v>
      </c>
    </row>
    <row r="2744" spans="2:6" x14ac:dyDescent="0.25">
      <c r="B2744" s="131">
        <f t="shared" si="43"/>
        <v>2742</v>
      </c>
      <c r="E2744" s="218" t="e">
        <f>VLOOKUP(D2744,Z$4:AB2744,2,FALSE)</f>
        <v>#N/A</v>
      </c>
      <c r="F2744" s="218" t="e">
        <f>VLOOKUP(D2744,Z$4:AB2744,3,FALSE)</f>
        <v>#N/A</v>
      </c>
    </row>
    <row r="2745" spans="2:6" x14ac:dyDescent="0.25">
      <c r="B2745" s="131">
        <f t="shared" si="43"/>
        <v>2743</v>
      </c>
      <c r="E2745" s="218" t="e">
        <f>VLOOKUP(D2745,Z$4:AB2745,2,FALSE)</f>
        <v>#N/A</v>
      </c>
      <c r="F2745" s="218" t="e">
        <f>VLOOKUP(D2745,Z$4:AB2745,3,FALSE)</f>
        <v>#N/A</v>
      </c>
    </row>
    <row r="2746" spans="2:6" x14ac:dyDescent="0.25">
      <c r="B2746" s="131">
        <f t="shared" si="43"/>
        <v>2744</v>
      </c>
      <c r="E2746" s="218" t="e">
        <f>VLOOKUP(D2746,Z$4:AB2746,2,FALSE)</f>
        <v>#N/A</v>
      </c>
      <c r="F2746" s="218" t="e">
        <f>VLOOKUP(D2746,Z$4:AB2746,3,FALSE)</f>
        <v>#N/A</v>
      </c>
    </row>
    <row r="2747" spans="2:6" x14ac:dyDescent="0.25">
      <c r="B2747" s="131">
        <f t="shared" si="43"/>
        <v>2745</v>
      </c>
      <c r="E2747" s="218" t="e">
        <f>VLOOKUP(D2747,Z$4:AB2747,2,FALSE)</f>
        <v>#N/A</v>
      </c>
      <c r="F2747" s="218" t="e">
        <f>VLOOKUP(D2747,Z$4:AB2747,3,FALSE)</f>
        <v>#N/A</v>
      </c>
    </row>
    <row r="2748" spans="2:6" x14ac:dyDescent="0.25">
      <c r="B2748" s="131">
        <f t="shared" si="43"/>
        <v>2746</v>
      </c>
      <c r="E2748" s="218" t="e">
        <f>VLOOKUP(D2748,Z$4:AB2748,2,FALSE)</f>
        <v>#N/A</v>
      </c>
      <c r="F2748" s="218" t="e">
        <f>VLOOKUP(D2748,Z$4:AB2748,3,FALSE)</f>
        <v>#N/A</v>
      </c>
    </row>
    <row r="2749" spans="2:6" x14ac:dyDescent="0.25">
      <c r="B2749" s="131">
        <f t="shared" si="43"/>
        <v>2747</v>
      </c>
      <c r="E2749" s="218" t="e">
        <f>VLOOKUP(D2749,Z$4:AB2749,2,FALSE)</f>
        <v>#N/A</v>
      </c>
      <c r="F2749" s="218" t="e">
        <f>VLOOKUP(D2749,Z$4:AB2749,3,FALSE)</f>
        <v>#N/A</v>
      </c>
    </row>
    <row r="2750" spans="2:6" x14ac:dyDescent="0.25">
      <c r="B2750" s="131">
        <f t="shared" si="43"/>
        <v>2748</v>
      </c>
      <c r="E2750" s="218" t="e">
        <f>VLOOKUP(D2750,Z$4:AB2750,2,FALSE)</f>
        <v>#N/A</v>
      </c>
      <c r="F2750" s="218" t="e">
        <f>VLOOKUP(D2750,Z$4:AB2750,3,FALSE)</f>
        <v>#N/A</v>
      </c>
    </row>
    <row r="2751" spans="2:6" x14ac:dyDescent="0.25">
      <c r="B2751" s="131">
        <f t="shared" si="43"/>
        <v>2749</v>
      </c>
      <c r="E2751" s="218" t="e">
        <f>VLOOKUP(D2751,Z$4:AB2751,2,FALSE)</f>
        <v>#N/A</v>
      </c>
      <c r="F2751" s="218" t="e">
        <f>VLOOKUP(D2751,Z$4:AB2751,3,FALSE)</f>
        <v>#N/A</v>
      </c>
    </row>
    <row r="2752" spans="2:6" x14ac:dyDescent="0.25">
      <c r="B2752" s="131">
        <f t="shared" si="43"/>
        <v>2750</v>
      </c>
      <c r="E2752" s="218" t="e">
        <f>VLOOKUP(D2752,Z$4:AB2752,2,FALSE)</f>
        <v>#N/A</v>
      </c>
      <c r="F2752" s="218" t="e">
        <f>VLOOKUP(D2752,Z$4:AB2752,3,FALSE)</f>
        <v>#N/A</v>
      </c>
    </row>
    <row r="2753" spans="2:6" x14ac:dyDescent="0.25">
      <c r="B2753" s="131">
        <f t="shared" si="43"/>
        <v>2751</v>
      </c>
      <c r="E2753" s="218" t="e">
        <f>VLOOKUP(D2753,Z$4:AB2753,2,FALSE)</f>
        <v>#N/A</v>
      </c>
      <c r="F2753" s="218" t="e">
        <f>VLOOKUP(D2753,Z$4:AB2753,3,FALSE)</f>
        <v>#N/A</v>
      </c>
    </row>
    <row r="2754" spans="2:6" x14ac:dyDescent="0.25">
      <c r="B2754" s="131">
        <f t="shared" si="43"/>
        <v>2752</v>
      </c>
      <c r="E2754" s="218" t="e">
        <f>VLOOKUP(D2754,Z$4:AB2754,2,FALSE)</f>
        <v>#N/A</v>
      </c>
      <c r="F2754" s="218" t="e">
        <f>VLOOKUP(D2754,Z$4:AB2754,3,FALSE)</f>
        <v>#N/A</v>
      </c>
    </row>
    <row r="2755" spans="2:6" x14ac:dyDescent="0.25">
      <c r="B2755" s="131">
        <f t="shared" si="43"/>
        <v>2753</v>
      </c>
      <c r="E2755" s="218" t="e">
        <f>VLOOKUP(D2755,Z$4:AB2755,2,FALSE)</f>
        <v>#N/A</v>
      </c>
      <c r="F2755" s="218" t="e">
        <f>VLOOKUP(D2755,Z$4:AB2755,3,FALSE)</f>
        <v>#N/A</v>
      </c>
    </row>
    <row r="2756" spans="2:6" x14ac:dyDescent="0.25">
      <c r="B2756" s="131">
        <f t="shared" si="43"/>
        <v>2754</v>
      </c>
      <c r="E2756" s="218" t="e">
        <f>VLOOKUP(D2756,Z$4:AB2756,2,FALSE)</f>
        <v>#N/A</v>
      </c>
      <c r="F2756" s="218" t="e">
        <f>VLOOKUP(D2756,Z$4:AB2756,3,FALSE)</f>
        <v>#N/A</v>
      </c>
    </row>
    <row r="2757" spans="2:6" x14ac:dyDescent="0.25">
      <c r="B2757" s="131">
        <f t="shared" si="43"/>
        <v>2755</v>
      </c>
      <c r="E2757" s="218" t="e">
        <f>VLOOKUP(D2757,Z$4:AB2757,2,FALSE)</f>
        <v>#N/A</v>
      </c>
      <c r="F2757" s="218" t="e">
        <f>VLOOKUP(D2757,Z$4:AB2757,3,FALSE)</f>
        <v>#N/A</v>
      </c>
    </row>
    <row r="2758" spans="2:6" x14ac:dyDescent="0.25">
      <c r="B2758" s="131">
        <f t="shared" si="43"/>
        <v>2756</v>
      </c>
      <c r="E2758" s="218" t="e">
        <f>VLOOKUP(D2758,Z$4:AB2758,2,FALSE)</f>
        <v>#N/A</v>
      </c>
      <c r="F2758" s="218" t="e">
        <f>VLOOKUP(D2758,Z$4:AB2758,3,FALSE)</f>
        <v>#N/A</v>
      </c>
    </row>
    <row r="2759" spans="2:6" x14ac:dyDescent="0.25">
      <c r="B2759" s="131">
        <f t="shared" si="43"/>
        <v>2757</v>
      </c>
      <c r="E2759" s="218" t="e">
        <f>VLOOKUP(D2759,Z$4:AB2759,2,FALSE)</f>
        <v>#N/A</v>
      </c>
      <c r="F2759" s="218" t="e">
        <f>VLOOKUP(D2759,Z$4:AB2759,3,FALSE)</f>
        <v>#N/A</v>
      </c>
    </row>
    <row r="2760" spans="2:6" x14ac:dyDescent="0.25">
      <c r="B2760" s="131">
        <f t="shared" si="43"/>
        <v>2758</v>
      </c>
      <c r="E2760" s="218" t="e">
        <f>VLOOKUP(D2760,Z$4:AB2760,2,FALSE)</f>
        <v>#N/A</v>
      </c>
      <c r="F2760" s="218" t="e">
        <f>VLOOKUP(D2760,Z$4:AB2760,3,FALSE)</f>
        <v>#N/A</v>
      </c>
    </row>
    <row r="2761" spans="2:6" x14ac:dyDescent="0.25">
      <c r="B2761" s="131">
        <f t="shared" si="43"/>
        <v>2759</v>
      </c>
      <c r="E2761" s="218" t="e">
        <f>VLOOKUP(D2761,Z$4:AB2761,2,FALSE)</f>
        <v>#N/A</v>
      </c>
      <c r="F2761" s="218" t="e">
        <f>VLOOKUP(D2761,Z$4:AB2761,3,FALSE)</f>
        <v>#N/A</v>
      </c>
    </row>
    <row r="2762" spans="2:6" x14ac:dyDescent="0.25">
      <c r="B2762" s="131">
        <f t="shared" si="43"/>
        <v>2760</v>
      </c>
      <c r="E2762" s="218" t="e">
        <f>VLOOKUP(D2762,Z$4:AB2762,2,FALSE)</f>
        <v>#N/A</v>
      </c>
      <c r="F2762" s="218" t="e">
        <f>VLOOKUP(D2762,Z$4:AB2762,3,FALSE)</f>
        <v>#N/A</v>
      </c>
    </row>
    <row r="2763" spans="2:6" x14ac:dyDescent="0.25">
      <c r="B2763" s="131">
        <f t="shared" si="43"/>
        <v>2761</v>
      </c>
      <c r="E2763" s="218" t="e">
        <f>VLOOKUP(D2763,Z$4:AB2763,2,FALSE)</f>
        <v>#N/A</v>
      </c>
      <c r="F2763" s="218" t="e">
        <f>VLOOKUP(D2763,Z$4:AB2763,3,FALSE)</f>
        <v>#N/A</v>
      </c>
    </row>
    <row r="2764" spans="2:6" x14ac:dyDescent="0.25">
      <c r="B2764" s="131">
        <f t="shared" si="43"/>
        <v>2762</v>
      </c>
      <c r="E2764" s="218" t="e">
        <f>VLOOKUP(D2764,Z$4:AB2764,2,FALSE)</f>
        <v>#N/A</v>
      </c>
      <c r="F2764" s="218" t="e">
        <f>VLOOKUP(D2764,Z$4:AB2764,3,FALSE)</f>
        <v>#N/A</v>
      </c>
    </row>
    <row r="2765" spans="2:6" x14ac:dyDescent="0.25">
      <c r="B2765" s="131">
        <f t="shared" si="43"/>
        <v>2763</v>
      </c>
      <c r="E2765" s="218" t="e">
        <f>VLOOKUP(D2765,Z$4:AB2765,2,FALSE)</f>
        <v>#N/A</v>
      </c>
      <c r="F2765" s="218" t="e">
        <f>VLOOKUP(D2765,Z$4:AB2765,3,FALSE)</f>
        <v>#N/A</v>
      </c>
    </row>
    <row r="2766" spans="2:6" x14ac:dyDescent="0.25">
      <c r="B2766" s="131">
        <f t="shared" si="43"/>
        <v>2764</v>
      </c>
      <c r="E2766" s="218" t="e">
        <f>VLOOKUP(D2766,Z$4:AB2766,2,FALSE)</f>
        <v>#N/A</v>
      </c>
      <c r="F2766" s="218" t="e">
        <f>VLOOKUP(D2766,Z$4:AB2766,3,FALSE)</f>
        <v>#N/A</v>
      </c>
    </row>
    <row r="2767" spans="2:6" x14ac:dyDescent="0.25">
      <c r="B2767" s="131">
        <f t="shared" si="43"/>
        <v>2765</v>
      </c>
      <c r="E2767" s="218" t="e">
        <f>VLOOKUP(D2767,Z$4:AB2767,2,FALSE)</f>
        <v>#N/A</v>
      </c>
      <c r="F2767" s="218" t="e">
        <f>VLOOKUP(D2767,Z$4:AB2767,3,FALSE)</f>
        <v>#N/A</v>
      </c>
    </row>
    <row r="2768" spans="2:6" x14ac:dyDescent="0.25">
      <c r="B2768" s="131">
        <f t="shared" si="43"/>
        <v>2766</v>
      </c>
      <c r="E2768" s="218" t="e">
        <f>VLOOKUP(D2768,Z$4:AB2768,2,FALSE)</f>
        <v>#N/A</v>
      </c>
      <c r="F2768" s="218" t="e">
        <f>VLOOKUP(D2768,Z$4:AB2768,3,FALSE)</f>
        <v>#N/A</v>
      </c>
    </row>
    <row r="2769" spans="2:6" x14ac:dyDescent="0.25">
      <c r="B2769" s="131">
        <f t="shared" si="43"/>
        <v>2767</v>
      </c>
      <c r="E2769" s="218" t="e">
        <f>VLOOKUP(D2769,Z$4:AB2769,2,FALSE)</f>
        <v>#N/A</v>
      </c>
      <c r="F2769" s="218" t="e">
        <f>VLOOKUP(D2769,Z$4:AB2769,3,FALSE)</f>
        <v>#N/A</v>
      </c>
    </row>
    <row r="2770" spans="2:6" x14ac:dyDescent="0.25">
      <c r="B2770" s="131">
        <f t="shared" si="43"/>
        <v>2768</v>
      </c>
      <c r="E2770" s="218" t="e">
        <f>VLOOKUP(D2770,Z$4:AB2770,2,FALSE)</f>
        <v>#N/A</v>
      </c>
      <c r="F2770" s="218" t="e">
        <f>VLOOKUP(D2770,Z$4:AB2770,3,FALSE)</f>
        <v>#N/A</v>
      </c>
    </row>
    <row r="2771" spans="2:6" x14ac:dyDescent="0.25">
      <c r="B2771" s="131">
        <f t="shared" si="43"/>
        <v>2769</v>
      </c>
      <c r="E2771" s="218" t="e">
        <f>VLOOKUP(D2771,Z$4:AB2771,2,FALSE)</f>
        <v>#N/A</v>
      </c>
      <c r="F2771" s="218" t="e">
        <f>VLOOKUP(D2771,Z$4:AB2771,3,FALSE)</f>
        <v>#N/A</v>
      </c>
    </row>
    <row r="2772" spans="2:6" x14ac:dyDescent="0.25">
      <c r="B2772" s="131">
        <f t="shared" si="43"/>
        <v>2770</v>
      </c>
      <c r="E2772" s="218" t="e">
        <f>VLOOKUP(D2772,Z$4:AB2772,2,FALSE)</f>
        <v>#N/A</v>
      </c>
      <c r="F2772" s="218" t="e">
        <f>VLOOKUP(D2772,Z$4:AB2772,3,FALSE)</f>
        <v>#N/A</v>
      </c>
    </row>
    <row r="2773" spans="2:6" x14ac:dyDescent="0.25">
      <c r="B2773" s="131">
        <f t="shared" si="43"/>
        <v>2771</v>
      </c>
      <c r="E2773" s="218" t="e">
        <f>VLOOKUP(D2773,Z$4:AB2773,2,FALSE)</f>
        <v>#N/A</v>
      </c>
      <c r="F2773" s="218" t="e">
        <f>VLOOKUP(D2773,Z$4:AB2773,3,FALSE)</f>
        <v>#N/A</v>
      </c>
    </row>
    <row r="2774" spans="2:6" x14ac:dyDescent="0.25">
      <c r="B2774" s="131">
        <f t="shared" si="43"/>
        <v>2772</v>
      </c>
      <c r="E2774" s="218" t="e">
        <f>VLOOKUP(D2774,Z$4:AB2774,2,FALSE)</f>
        <v>#N/A</v>
      </c>
      <c r="F2774" s="218" t="e">
        <f>VLOOKUP(D2774,Z$4:AB2774,3,FALSE)</f>
        <v>#N/A</v>
      </c>
    </row>
    <row r="2775" spans="2:6" x14ac:dyDescent="0.25">
      <c r="B2775" s="131">
        <f t="shared" si="43"/>
        <v>2773</v>
      </c>
      <c r="E2775" s="218" t="e">
        <f>VLOOKUP(D2775,Z$4:AB2775,2,FALSE)</f>
        <v>#N/A</v>
      </c>
      <c r="F2775" s="218" t="e">
        <f>VLOOKUP(D2775,Z$4:AB2775,3,FALSE)</f>
        <v>#N/A</v>
      </c>
    </row>
    <row r="2776" spans="2:6" x14ac:dyDescent="0.25">
      <c r="B2776" s="131">
        <f t="shared" si="43"/>
        <v>2774</v>
      </c>
      <c r="E2776" s="218" t="e">
        <f>VLOOKUP(D2776,Z$4:AB2776,2,FALSE)</f>
        <v>#N/A</v>
      </c>
      <c r="F2776" s="218" t="e">
        <f>VLOOKUP(D2776,Z$4:AB2776,3,FALSE)</f>
        <v>#N/A</v>
      </c>
    </row>
    <row r="2777" spans="2:6" x14ac:dyDescent="0.25">
      <c r="B2777" s="131">
        <f t="shared" si="43"/>
        <v>2775</v>
      </c>
      <c r="E2777" s="218" t="e">
        <f>VLOOKUP(D2777,Z$4:AB2777,2,FALSE)</f>
        <v>#N/A</v>
      </c>
      <c r="F2777" s="218" t="e">
        <f>VLOOKUP(D2777,Z$4:AB2777,3,FALSE)</f>
        <v>#N/A</v>
      </c>
    </row>
    <row r="2778" spans="2:6" x14ac:dyDescent="0.25">
      <c r="B2778" s="131">
        <f t="shared" si="43"/>
        <v>2776</v>
      </c>
      <c r="E2778" s="218" t="e">
        <f>VLOOKUP(D2778,Z$4:AB2778,2,FALSE)</f>
        <v>#N/A</v>
      </c>
      <c r="F2778" s="218" t="e">
        <f>VLOOKUP(D2778,Z$4:AB2778,3,FALSE)</f>
        <v>#N/A</v>
      </c>
    </row>
    <row r="2779" spans="2:6" x14ac:dyDescent="0.25">
      <c r="B2779" s="131">
        <f t="shared" si="43"/>
        <v>2777</v>
      </c>
      <c r="E2779" s="218" t="e">
        <f>VLOOKUP(D2779,Z$4:AB2779,2,FALSE)</f>
        <v>#N/A</v>
      </c>
      <c r="F2779" s="218" t="e">
        <f>VLOOKUP(D2779,Z$4:AB2779,3,FALSE)</f>
        <v>#N/A</v>
      </c>
    </row>
    <row r="2780" spans="2:6" x14ac:dyDescent="0.25">
      <c r="B2780" s="131">
        <f t="shared" si="43"/>
        <v>2778</v>
      </c>
      <c r="E2780" s="218" t="e">
        <f>VLOOKUP(D2780,Z$4:AB2780,2,FALSE)</f>
        <v>#N/A</v>
      </c>
      <c r="F2780" s="218" t="e">
        <f>VLOOKUP(D2780,Z$4:AB2780,3,FALSE)</f>
        <v>#N/A</v>
      </c>
    </row>
    <row r="2781" spans="2:6" x14ac:dyDescent="0.25">
      <c r="B2781" s="131">
        <f t="shared" si="43"/>
        <v>2779</v>
      </c>
      <c r="E2781" s="218" t="e">
        <f>VLOOKUP(D2781,Z$4:AB2781,2,FALSE)</f>
        <v>#N/A</v>
      </c>
      <c r="F2781" s="218" t="e">
        <f>VLOOKUP(D2781,Z$4:AB2781,3,FALSE)</f>
        <v>#N/A</v>
      </c>
    </row>
    <row r="2782" spans="2:6" x14ac:dyDescent="0.25">
      <c r="B2782" s="131">
        <f t="shared" si="43"/>
        <v>2780</v>
      </c>
      <c r="E2782" s="218" t="e">
        <f>VLOOKUP(D2782,Z$4:AB2782,2,FALSE)</f>
        <v>#N/A</v>
      </c>
      <c r="F2782" s="218" t="e">
        <f>VLOOKUP(D2782,Z$4:AB2782,3,FALSE)</f>
        <v>#N/A</v>
      </c>
    </row>
    <row r="2783" spans="2:6" x14ac:dyDescent="0.25">
      <c r="B2783" s="131">
        <f t="shared" si="43"/>
        <v>2781</v>
      </c>
      <c r="E2783" s="218" t="e">
        <f>VLOOKUP(D2783,Z$4:AB2783,2,FALSE)</f>
        <v>#N/A</v>
      </c>
      <c r="F2783" s="218" t="e">
        <f>VLOOKUP(D2783,Z$4:AB2783,3,FALSE)</f>
        <v>#N/A</v>
      </c>
    </row>
    <row r="2784" spans="2:6" x14ac:dyDescent="0.25">
      <c r="B2784" s="131">
        <f t="shared" si="43"/>
        <v>2782</v>
      </c>
      <c r="E2784" s="218" t="e">
        <f>VLOOKUP(D2784,Z$4:AB2784,2,FALSE)</f>
        <v>#N/A</v>
      </c>
      <c r="F2784" s="218" t="e">
        <f>VLOOKUP(D2784,Z$4:AB2784,3,FALSE)</f>
        <v>#N/A</v>
      </c>
    </row>
    <row r="2785" spans="2:6" x14ac:dyDescent="0.25">
      <c r="B2785" s="131">
        <f t="shared" si="43"/>
        <v>2783</v>
      </c>
      <c r="E2785" s="218" t="e">
        <f>VLOOKUP(D2785,Z$4:AB2785,2,FALSE)</f>
        <v>#N/A</v>
      </c>
      <c r="F2785" s="218" t="e">
        <f>VLOOKUP(D2785,Z$4:AB2785,3,FALSE)</f>
        <v>#N/A</v>
      </c>
    </row>
    <row r="2786" spans="2:6" x14ac:dyDescent="0.25">
      <c r="B2786" s="131">
        <f t="shared" si="43"/>
        <v>2784</v>
      </c>
      <c r="E2786" s="218" t="e">
        <f>VLOOKUP(D2786,Z$4:AB2786,2,FALSE)</f>
        <v>#N/A</v>
      </c>
      <c r="F2786" s="218" t="e">
        <f>VLOOKUP(D2786,Z$4:AB2786,3,FALSE)</f>
        <v>#N/A</v>
      </c>
    </row>
    <row r="2787" spans="2:6" x14ac:dyDescent="0.25">
      <c r="B2787" s="131">
        <f t="shared" si="43"/>
        <v>2785</v>
      </c>
      <c r="E2787" s="218" t="e">
        <f>VLOOKUP(D2787,Z$4:AB2787,2,FALSE)</f>
        <v>#N/A</v>
      </c>
      <c r="F2787" s="218" t="e">
        <f>VLOOKUP(D2787,Z$4:AB2787,3,FALSE)</f>
        <v>#N/A</v>
      </c>
    </row>
    <row r="2788" spans="2:6" x14ac:dyDescent="0.25">
      <c r="B2788" s="131">
        <f t="shared" si="43"/>
        <v>2786</v>
      </c>
      <c r="E2788" s="218" t="e">
        <f>VLOOKUP(D2788,Z$4:AB2788,2,FALSE)</f>
        <v>#N/A</v>
      </c>
      <c r="F2788" s="218" t="e">
        <f>VLOOKUP(D2788,Z$4:AB2788,3,FALSE)</f>
        <v>#N/A</v>
      </c>
    </row>
    <row r="2789" spans="2:6" x14ac:dyDescent="0.25">
      <c r="B2789" s="131">
        <f t="shared" si="43"/>
        <v>2787</v>
      </c>
      <c r="E2789" s="218" t="e">
        <f>VLOOKUP(D2789,Z$4:AB2789,2,FALSE)</f>
        <v>#N/A</v>
      </c>
      <c r="F2789" s="218" t="e">
        <f>VLOOKUP(D2789,Z$4:AB2789,3,FALSE)</f>
        <v>#N/A</v>
      </c>
    </row>
    <row r="2790" spans="2:6" x14ac:dyDescent="0.25">
      <c r="B2790" s="131">
        <f t="shared" si="43"/>
        <v>2788</v>
      </c>
      <c r="E2790" s="218" t="e">
        <f>VLOOKUP(D2790,Z$4:AB2790,2,FALSE)</f>
        <v>#N/A</v>
      </c>
      <c r="F2790" s="218" t="e">
        <f>VLOOKUP(D2790,Z$4:AB2790,3,FALSE)</f>
        <v>#N/A</v>
      </c>
    </row>
    <row r="2791" spans="2:6" x14ac:dyDescent="0.25">
      <c r="B2791" s="131">
        <f t="shared" si="43"/>
        <v>2789</v>
      </c>
      <c r="E2791" s="218" t="e">
        <f>VLOOKUP(D2791,Z$4:AB2791,2,FALSE)</f>
        <v>#N/A</v>
      </c>
      <c r="F2791" s="218" t="e">
        <f>VLOOKUP(D2791,Z$4:AB2791,3,FALSE)</f>
        <v>#N/A</v>
      </c>
    </row>
    <row r="2792" spans="2:6" x14ac:dyDescent="0.25">
      <c r="B2792" s="131">
        <f t="shared" si="43"/>
        <v>2790</v>
      </c>
      <c r="E2792" s="218" t="e">
        <f>VLOOKUP(D2792,Z$4:AB2792,2,FALSE)</f>
        <v>#N/A</v>
      </c>
      <c r="F2792" s="218" t="e">
        <f>VLOOKUP(D2792,Z$4:AB2792,3,FALSE)</f>
        <v>#N/A</v>
      </c>
    </row>
    <row r="2793" spans="2:6" x14ac:dyDescent="0.25">
      <c r="B2793" s="131">
        <f t="shared" si="43"/>
        <v>2791</v>
      </c>
      <c r="E2793" s="218" t="e">
        <f>VLOOKUP(D2793,Z$4:AB2793,2,FALSE)</f>
        <v>#N/A</v>
      </c>
      <c r="F2793" s="218" t="e">
        <f>VLOOKUP(D2793,Z$4:AB2793,3,FALSE)</f>
        <v>#N/A</v>
      </c>
    </row>
    <row r="2794" spans="2:6" x14ac:dyDescent="0.25">
      <c r="B2794" s="131">
        <f t="shared" si="43"/>
        <v>2792</v>
      </c>
      <c r="E2794" s="218" t="e">
        <f>VLOOKUP(D2794,Z$4:AB2794,2,FALSE)</f>
        <v>#N/A</v>
      </c>
      <c r="F2794" s="218" t="e">
        <f>VLOOKUP(D2794,Z$4:AB2794,3,FALSE)</f>
        <v>#N/A</v>
      </c>
    </row>
    <row r="2795" spans="2:6" x14ac:dyDescent="0.25">
      <c r="B2795" s="131">
        <f t="shared" si="43"/>
        <v>2793</v>
      </c>
      <c r="E2795" s="218" t="e">
        <f>VLOOKUP(D2795,Z$4:AB2795,2,FALSE)</f>
        <v>#N/A</v>
      </c>
      <c r="F2795" s="218" t="e">
        <f>VLOOKUP(D2795,Z$4:AB2795,3,FALSE)</f>
        <v>#N/A</v>
      </c>
    </row>
    <row r="2796" spans="2:6" x14ac:dyDescent="0.25">
      <c r="B2796" s="131">
        <f t="shared" si="43"/>
        <v>2794</v>
      </c>
      <c r="E2796" s="218" t="e">
        <f>VLOOKUP(D2796,Z$4:AB2796,2,FALSE)</f>
        <v>#N/A</v>
      </c>
      <c r="F2796" s="218" t="e">
        <f>VLOOKUP(D2796,Z$4:AB2796,3,FALSE)</f>
        <v>#N/A</v>
      </c>
    </row>
    <row r="2797" spans="2:6" x14ac:dyDescent="0.25">
      <c r="B2797" s="131">
        <f t="shared" si="43"/>
        <v>2795</v>
      </c>
      <c r="E2797" s="218" t="e">
        <f>VLOOKUP(D2797,Z$4:AB2797,2,FALSE)</f>
        <v>#N/A</v>
      </c>
      <c r="F2797" s="218" t="e">
        <f>VLOOKUP(D2797,Z$4:AB2797,3,FALSE)</f>
        <v>#N/A</v>
      </c>
    </row>
    <row r="2798" spans="2:6" x14ac:dyDescent="0.25">
      <c r="B2798" s="131">
        <f t="shared" si="43"/>
        <v>2796</v>
      </c>
      <c r="E2798" s="218" t="e">
        <f>VLOOKUP(D2798,Z$4:AB2798,2,FALSE)</f>
        <v>#N/A</v>
      </c>
      <c r="F2798" s="218" t="e">
        <f>VLOOKUP(D2798,Z$4:AB2798,3,FALSE)</f>
        <v>#N/A</v>
      </c>
    </row>
    <row r="2799" spans="2:6" x14ac:dyDescent="0.25">
      <c r="B2799" s="131">
        <f t="shared" si="43"/>
        <v>2797</v>
      </c>
      <c r="E2799" s="218" t="e">
        <f>VLOOKUP(D2799,Z$4:AB2799,2,FALSE)</f>
        <v>#N/A</v>
      </c>
      <c r="F2799" s="218" t="e">
        <f>VLOOKUP(D2799,Z$4:AB2799,3,FALSE)</f>
        <v>#N/A</v>
      </c>
    </row>
    <row r="2800" spans="2:6" x14ac:dyDescent="0.25">
      <c r="B2800" s="131">
        <f t="shared" si="43"/>
        <v>2798</v>
      </c>
      <c r="E2800" s="218" t="e">
        <f>VLOOKUP(D2800,Z$4:AB2800,2,FALSE)</f>
        <v>#N/A</v>
      </c>
      <c r="F2800" s="218" t="e">
        <f>VLOOKUP(D2800,Z$4:AB2800,3,FALSE)</f>
        <v>#N/A</v>
      </c>
    </row>
    <row r="2801" spans="2:6" x14ac:dyDescent="0.25">
      <c r="B2801" s="131">
        <f t="shared" si="43"/>
        <v>2799</v>
      </c>
      <c r="E2801" s="218" t="e">
        <f>VLOOKUP(D2801,Z$4:AB2801,2,FALSE)</f>
        <v>#N/A</v>
      </c>
      <c r="F2801" s="218" t="e">
        <f>VLOOKUP(D2801,Z$4:AB2801,3,FALSE)</f>
        <v>#N/A</v>
      </c>
    </row>
    <row r="2802" spans="2:6" x14ac:dyDescent="0.25">
      <c r="B2802" s="131">
        <f t="shared" si="43"/>
        <v>2800</v>
      </c>
      <c r="E2802" s="218" t="e">
        <f>VLOOKUP(D2802,Z$4:AB2802,2,FALSE)</f>
        <v>#N/A</v>
      </c>
      <c r="F2802" s="218" t="e">
        <f>VLOOKUP(D2802,Z$4:AB2802,3,FALSE)</f>
        <v>#N/A</v>
      </c>
    </row>
    <row r="2803" spans="2:6" x14ac:dyDescent="0.25">
      <c r="B2803" s="131">
        <f t="shared" si="43"/>
        <v>2801</v>
      </c>
      <c r="E2803" s="218" t="e">
        <f>VLOOKUP(D2803,Z$4:AB2803,2,FALSE)</f>
        <v>#N/A</v>
      </c>
      <c r="F2803" s="218" t="e">
        <f>VLOOKUP(D2803,Z$4:AB2803,3,FALSE)</f>
        <v>#N/A</v>
      </c>
    </row>
    <row r="2804" spans="2:6" x14ac:dyDescent="0.25">
      <c r="B2804" s="131">
        <f t="shared" ref="B2804:B2867" si="44">ROW()-2</f>
        <v>2802</v>
      </c>
      <c r="E2804" s="218" t="e">
        <f>VLOOKUP(D2804,Z$4:AB2804,2,FALSE)</f>
        <v>#N/A</v>
      </c>
      <c r="F2804" s="218" t="e">
        <f>VLOOKUP(D2804,Z$4:AB2804,3,FALSE)</f>
        <v>#N/A</v>
      </c>
    </row>
    <row r="2805" spans="2:6" x14ac:dyDescent="0.25">
      <c r="B2805" s="131">
        <f t="shared" si="44"/>
        <v>2803</v>
      </c>
      <c r="E2805" s="218" t="e">
        <f>VLOOKUP(D2805,Z$4:AB2805,2,FALSE)</f>
        <v>#N/A</v>
      </c>
      <c r="F2805" s="218" t="e">
        <f>VLOOKUP(D2805,Z$4:AB2805,3,FALSE)</f>
        <v>#N/A</v>
      </c>
    </row>
    <row r="2806" spans="2:6" x14ac:dyDescent="0.25">
      <c r="B2806" s="131">
        <f t="shared" si="44"/>
        <v>2804</v>
      </c>
      <c r="E2806" s="218" t="e">
        <f>VLOOKUP(D2806,Z$4:AB2806,2,FALSE)</f>
        <v>#N/A</v>
      </c>
      <c r="F2806" s="218" t="e">
        <f>VLOOKUP(D2806,Z$4:AB2806,3,FALSE)</f>
        <v>#N/A</v>
      </c>
    </row>
    <row r="2807" spans="2:6" x14ac:dyDescent="0.25">
      <c r="B2807" s="131">
        <f t="shared" si="44"/>
        <v>2805</v>
      </c>
      <c r="E2807" s="218" t="e">
        <f>VLOOKUP(D2807,Z$4:AB2807,2,FALSE)</f>
        <v>#N/A</v>
      </c>
      <c r="F2807" s="218" t="e">
        <f>VLOOKUP(D2807,Z$4:AB2807,3,FALSE)</f>
        <v>#N/A</v>
      </c>
    </row>
    <row r="2808" spans="2:6" x14ac:dyDescent="0.25">
      <c r="B2808" s="131">
        <f t="shared" si="44"/>
        <v>2806</v>
      </c>
      <c r="E2808" s="218" t="e">
        <f>VLOOKUP(D2808,Z$4:AB2808,2,FALSE)</f>
        <v>#N/A</v>
      </c>
      <c r="F2808" s="218" t="e">
        <f>VLOOKUP(D2808,Z$4:AB2808,3,FALSE)</f>
        <v>#N/A</v>
      </c>
    </row>
    <row r="2809" spans="2:6" x14ac:dyDescent="0.25">
      <c r="B2809" s="131">
        <f t="shared" si="44"/>
        <v>2807</v>
      </c>
      <c r="E2809" s="218" t="e">
        <f>VLOOKUP(D2809,Z$4:AB2809,2,FALSE)</f>
        <v>#N/A</v>
      </c>
      <c r="F2809" s="218" t="e">
        <f>VLOOKUP(D2809,Z$4:AB2809,3,FALSE)</f>
        <v>#N/A</v>
      </c>
    </row>
    <row r="2810" spans="2:6" x14ac:dyDescent="0.25">
      <c r="B2810" s="131">
        <f t="shared" si="44"/>
        <v>2808</v>
      </c>
      <c r="E2810" s="218" t="e">
        <f>VLOOKUP(D2810,Z$4:AB2810,2,FALSE)</f>
        <v>#N/A</v>
      </c>
      <c r="F2810" s="218" t="e">
        <f>VLOOKUP(D2810,Z$4:AB2810,3,FALSE)</f>
        <v>#N/A</v>
      </c>
    </row>
    <row r="2811" spans="2:6" x14ac:dyDescent="0.25">
      <c r="B2811" s="131">
        <f t="shared" si="44"/>
        <v>2809</v>
      </c>
      <c r="E2811" s="218" t="e">
        <f>VLOOKUP(D2811,Z$4:AB2811,2,FALSE)</f>
        <v>#N/A</v>
      </c>
      <c r="F2811" s="218" t="e">
        <f>VLOOKUP(D2811,Z$4:AB2811,3,FALSE)</f>
        <v>#N/A</v>
      </c>
    </row>
    <row r="2812" spans="2:6" x14ac:dyDescent="0.25">
      <c r="B2812" s="131">
        <f t="shared" si="44"/>
        <v>2810</v>
      </c>
      <c r="E2812" s="218" t="e">
        <f>VLOOKUP(D2812,Z$4:AB2812,2,FALSE)</f>
        <v>#N/A</v>
      </c>
      <c r="F2812" s="218" t="e">
        <f>VLOOKUP(D2812,Z$4:AB2812,3,FALSE)</f>
        <v>#N/A</v>
      </c>
    </row>
    <row r="2813" spans="2:6" x14ac:dyDescent="0.25">
      <c r="B2813" s="131">
        <f t="shared" si="44"/>
        <v>2811</v>
      </c>
      <c r="E2813" s="218" t="e">
        <f>VLOOKUP(D2813,Z$4:AB2813,2,FALSE)</f>
        <v>#N/A</v>
      </c>
      <c r="F2813" s="218" t="e">
        <f>VLOOKUP(D2813,Z$4:AB2813,3,FALSE)</f>
        <v>#N/A</v>
      </c>
    </row>
    <row r="2814" spans="2:6" x14ac:dyDescent="0.25">
      <c r="B2814" s="131">
        <f t="shared" si="44"/>
        <v>2812</v>
      </c>
      <c r="E2814" s="218" t="e">
        <f>VLOOKUP(D2814,Z$4:AB2814,2,FALSE)</f>
        <v>#N/A</v>
      </c>
      <c r="F2814" s="218" t="e">
        <f>VLOOKUP(D2814,Z$4:AB2814,3,FALSE)</f>
        <v>#N/A</v>
      </c>
    </row>
    <row r="2815" spans="2:6" x14ac:dyDescent="0.25">
      <c r="B2815" s="131">
        <f t="shared" si="44"/>
        <v>2813</v>
      </c>
      <c r="E2815" s="218" t="e">
        <f>VLOOKUP(D2815,Z$4:AB2815,2,FALSE)</f>
        <v>#N/A</v>
      </c>
      <c r="F2815" s="218" t="e">
        <f>VLOOKUP(D2815,Z$4:AB2815,3,FALSE)</f>
        <v>#N/A</v>
      </c>
    </row>
    <row r="2816" spans="2:6" x14ac:dyDescent="0.25">
      <c r="B2816" s="131">
        <f t="shared" si="44"/>
        <v>2814</v>
      </c>
      <c r="E2816" s="218" t="e">
        <f>VLOOKUP(D2816,Z$4:AB2816,2,FALSE)</f>
        <v>#N/A</v>
      </c>
      <c r="F2816" s="218" t="e">
        <f>VLOOKUP(D2816,Z$4:AB2816,3,FALSE)</f>
        <v>#N/A</v>
      </c>
    </row>
    <row r="2817" spans="2:6" x14ac:dyDescent="0.25">
      <c r="B2817" s="131">
        <f t="shared" si="44"/>
        <v>2815</v>
      </c>
      <c r="E2817" s="218" t="e">
        <f>VLOOKUP(D2817,Z$4:AB2817,2,FALSE)</f>
        <v>#N/A</v>
      </c>
      <c r="F2817" s="218" t="e">
        <f>VLOOKUP(D2817,Z$4:AB2817,3,FALSE)</f>
        <v>#N/A</v>
      </c>
    </row>
    <row r="2818" spans="2:6" x14ac:dyDescent="0.25">
      <c r="B2818" s="131">
        <f t="shared" si="44"/>
        <v>2816</v>
      </c>
      <c r="E2818" s="218" t="e">
        <f>VLOOKUP(D2818,Z$4:AB2818,2,FALSE)</f>
        <v>#N/A</v>
      </c>
      <c r="F2818" s="218" t="e">
        <f>VLOOKUP(D2818,Z$4:AB2818,3,FALSE)</f>
        <v>#N/A</v>
      </c>
    </row>
    <row r="2819" spans="2:6" x14ac:dyDescent="0.25">
      <c r="B2819" s="131">
        <f t="shared" si="44"/>
        <v>2817</v>
      </c>
      <c r="E2819" s="218" t="e">
        <f>VLOOKUP(D2819,Z$4:AB2819,2,FALSE)</f>
        <v>#N/A</v>
      </c>
      <c r="F2819" s="218" t="e">
        <f>VLOOKUP(D2819,Z$4:AB2819,3,FALSE)</f>
        <v>#N/A</v>
      </c>
    </row>
    <row r="2820" spans="2:6" x14ac:dyDescent="0.25">
      <c r="B2820" s="131">
        <f t="shared" si="44"/>
        <v>2818</v>
      </c>
      <c r="E2820" s="218" t="e">
        <f>VLOOKUP(D2820,Z$4:AB2820,2,FALSE)</f>
        <v>#N/A</v>
      </c>
      <c r="F2820" s="218" t="e">
        <f>VLOOKUP(D2820,Z$4:AB2820,3,FALSE)</f>
        <v>#N/A</v>
      </c>
    </row>
    <row r="2821" spans="2:6" x14ac:dyDescent="0.25">
      <c r="B2821" s="131">
        <f t="shared" si="44"/>
        <v>2819</v>
      </c>
      <c r="E2821" s="218" t="e">
        <f>VLOOKUP(D2821,Z$4:AB2821,2,FALSE)</f>
        <v>#N/A</v>
      </c>
      <c r="F2821" s="218" t="e">
        <f>VLOOKUP(D2821,Z$4:AB2821,3,FALSE)</f>
        <v>#N/A</v>
      </c>
    </row>
    <row r="2822" spans="2:6" x14ac:dyDescent="0.25">
      <c r="B2822" s="131">
        <f t="shared" si="44"/>
        <v>2820</v>
      </c>
      <c r="E2822" s="218" t="e">
        <f>VLOOKUP(D2822,Z$4:AB2822,2,FALSE)</f>
        <v>#N/A</v>
      </c>
      <c r="F2822" s="218" t="e">
        <f>VLOOKUP(D2822,Z$4:AB2822,3,FALSE)</f>
        <v>#N/A</v>
      </c>
    </row>
    <row r="2823" spans="2:6" x14ac:dyDescent="0.25">
      <c r="B2823" s="131">
        <f t="shared" si="44"/>
        <v>2821</v>
      </c>
      <c r="E2823" s="218" t="e">
        <f>VLOOKUP(D2823,Z$4:AB2823,2,FALSE)</f>
        <v>#N/A</v>
      </c>
      <c r="F2823" s="218" t="e">
        <f>VLOOKUP(D2823,Z$4:AB2823,3,FALSE)</f>
        <v>#N/A</v>
      </c>
    </row>
    <row r="2824" spans="2:6" x14ac:dyDescent="0.25">
      <c r="B2824" s="131">
        <f t="shared" si="44"/>
        <v>2822</v>
      </c>
      <c r="E2824" s="218" t="e">
        <f>VLOOKUP(D2824,Z$4:AB2824,2,FALSE)</f>
        <v>#N/A</v>
      </c>
      <c r="F2824" s="218" t="e">
        <f>VLOOKUP(D2824,Z$4:AB2824,3,FALSE)</f>
        <v>#N/A</v>
      </c>
    </row>
    <row r="2825" spans="2:6" x14ac:dyDescent="0.25">
      <c r="B2825" s="131">
        <f t="shared" si="44"/>
        <v>2823</v>
      </c>
      <c r="E2825" s="218" t="e">
        <f>VLOOKUP(D2825,Z$4:AB2825,2,FALSE)</f>
        <v>#N/A</v>
      </c>
      <c r="F2825" s="218" t="e">
        <f>VLOOKUP(D2825,Z$4:AB2825,3,FALSE)</f>
        <v>#N/A</v>
      </c>
    </row>
    <row r="2826" spans="2:6" x14ac:dyDescent="0.25">
      <c r="B2826" s="131">
        <f t="shared" si="44"/>
        <v>2824</v>
      </c>
      <c r="E2826" s="218" t="e">
        <f>VLOOKUP(D2826,Z$4:AB2826,2,FALSE)</f>
        <v>#N/A</v>
      </c>
      <c r="F2826" s="218" t="e">
        <f>VLOOKUP(D2826,Z$4:AB2826,3,FALSE)</f>
        <v>#N/A</v>
      </c>
    </row>
    <row r="2827" spans="2:6" x14ac:dyDescent="0.25">
      <c r="B2827" s="131">
        <f t="shared" si="44"/>
        <v>2825</v>
      </c>
      <c r="E2827" s="218" t="e">
        <f>VLOOKUP(D2827,Z$4:AB2827,2,FALSE)</f>
        <v>#N/A</v>
      </c>
      <c r="F2827" s="218" t="e">
        <f>VLOOKUP(D2827,Z$4:AB2827,3,FALSE)</f>
        <v>#N/A</v>
      </c>
    </row>
    <row r="2828" spans="2:6" x14ac:dyDescent="0.25">
      <c r="B2828" s="131">
        <f t="shared" si="44"/>
        <v>2826</v>
      </c>
      <c r="E2828" s="218" t="e">
        <f>VLOOKUP(D2828,Z$4:AB2828,2,FALSE)</f>
        <v>#N/A</v>
      </c>
      <c r="F2828" s="218" t="e">
        <f>VLOOKUP(D2828,Z$4:AB2828,3,FALSE)</f>
        <v>#N/A</v>
      </c>
    </row>
    <row r="2829" spans="2:6" x14ac:dyDescent="0.25">
      <c r="B2829" s="131">
        <f t="shared" si="44"/>
        <v>2827</v>
      </c>
      <c r="E2829" s="218" t="e">
        <f>VLOOKUP(D2829,Z$4:AB2829,2,FALSE)</f>
        <v>#N/A</v>
      </c>
      <c r="F2829" s="218" t="e">
        <f>VLOOKUP(D2829,Z$4:AB2829,3,FALSE)</f>
        <v>#N/A</v>
      </c>
    </row>
    <row r="2830" spans="2:6" x14ac:dyDescent="0.25">
      <c r="B2830" s="131">
        <f t="shared" si="44"/>
        <v>2828</v>
      </c>
      <c r="E2830" s="218" t="e">
        <f>VLOOKUP(D2830,Z$4:AB2830,2,FALSE)</f>
        <v>#N/A</v>
      </c>
      <c r="F2830" s="218" t="e">
        <f>VLOOKUP(D2830,Z$4:AB2830,3,FALSE)</f>
        <v>#N/A</v>
      </c>
    </row>
    <row r="2831" spans="2:6" x14ac:dyDescent="0.25">
      <c r="B2831" s="131">
        <f t="shared" si="44"/>
        <v>2829</v>
      </c>
      <c r="E2831" s="218" t="e">
        <f>VLOOKUP(D2831,Z$4:AB2831,2,FALSE)</f>
        <v>#N/A</v>
      </c>
      <c r="F2831" s="218" t="e">
        <f>VLOOKUP(D2831,Z$4:AB2831,3,FALSE)</f>
        <v>#N/A</v>
      </c>
    </row>
    <row r="2832" spans="2:6" x14ac:dyDescent="0.25">
      <c r="B2832" s="131">
        <f t="shared" si="44"/>
        <v>2830</v>
      </c>
      <c r="E2832" s="218" t="e">
        <f>VLOOKUP(D2832,Z$4:AB2832,2,FALSE)</f>
        <v>#N/A</v>
      </c>
      <c r="F2832" s="218" t="e">
        <f>VLOOKUP(D2832,Z$4:AB2832,3,FALSE)</f>
        <v>#N/A</v>
      </c>
    </row>
    <row r="2833" spans="2:6" x14ac:dyDescent="0.25">
      <c r="B2833" s="131">
        <f t="shared" si="44"/>
        <v>2831</v>
      </c>
      <c r="E2833" s="218" t="e">
        <f>VLOOKUP(D2833,Z$4:AB2833,2,FALSE)</f>
        <v>#N/A</v>
      </c>
      <c r="F2833" s="218" t="e">
        <f>VLOOKUP(D2833,Z$4:AB2833,3,FALSE)</f>
        <v>#N/A</v>
      </c>
    </row>
    <row r="2834" spans="2:6" x14ac:dyDescent="0.25">
      <c r="B2834" s="131">
        <f t="shared" si="44"/>
        <v>2832</v>
      </c>
      <c r="E2834" s="218" t="e">
        <f>VLOOKUP(D2834,Z$4:AB2834,2,FALSE)</f>
        <v>#N/A</v>
      </c>
      <c r="F2834" s="218" t="e">
        <f>VLOOKUP(D2834,Z$4:AB2834,3,FALSE)</f>
        <v>#N/A</v>
      </c>
    </row>
    <row r="2835" spans="2:6" x14ac:dyDescent="0.25">
      <c r="B2835" s="131">
        <f t="shared" si="44"/>
        <v>2833</v>
      </c>
      <c r="E2835" s="218" t="e">
        <f>VLOOKUP(D2835,Z$4:AB2835,2,FALSE)</f>
        <v>#N/A</v>
      </c>
      <c r="F2835" s="218" t="e">
        <f>VLOOKUP(D2835,Z$4:AB2835,3,FALSE)</f>
        <v>#N/A</v>
      </c>
    </row>
    <row r="2836" spans="2:6" x14ac:dyDescent="0.25">
      <c r="B2836" s="131">
        <f t="shared" si="44"/>
        <v>2834</v>
      </c>
      <c r="E2836" s="218" t="e">
        <f>VLOOKUP(D2836,Z$4:AB2836,2,FALSE)</f>
        <v>#N/A</v>
      </c>
      <c r="F2836" s="218" t="e">
        <f>VLOOKUP(D2836,Z$4:AB2836,3,FALSE)</f>
        <v>#N/A</v>
      </c>
    </row>
    <row r="2837" spans="2:6" x14ac:dyDescent="0.25">
      <c r="B2837" s="131">
        <f t="shared" si="44"/>
        <v>2835</v>
      </c>
      <c r="E2837" s="218" t="e">
        <f>VLOOKUP(D2837,Z$4:AB2837,2,FALSE)</f>
        <v>#N/A</v>
      </c>
      <c r="F2837" s="218" t="e">
        <f>VLOOKUP(D2837,Z$4:AB2837,3,FALSE)</f>
        <v>#N/A</v>
      </c>
    </row>
    <row r="2838" spans="2:6" x14ac:dyDescent="0.25">
      <c r="B2838" s="131">
        <f t="shared" si="44"/>
        <v>2836</v>
      </c>
      <c r="E2838" s="218" t="e">
        <f>VLOOKUP(D2838,Z$4:AB2838,2,FALSE)</f>
        <v>#N/A</v>
      </c>
      <c r="F2838" s="218" t="e">
        <f>VLOOKUP(D2838,Z$4:AB2838,3,FALSE)</f>
        <v>#N/A</v>
      </c>
    </row>
    <row r="2839" spans="2:6" x14ac:dyDescent="0.25">
      <c r="B2839" s="131">
        <f t="shared" si="44"/>
        <v>2837</v>
      </c>
      <c r="E2839" s="218" t="e">
        <f>VLOOKUP(D2839,Z$4:AB2839,2,FALSE)</f>
        <v>#N/A</v>
      </c>
      <c r="F2839" s="218" t="e">
        <f>VLOOKUP(D2839,Z$4:AB2839,3,FALSE)</f>
        <v>#N/A</v>
      </c>
    </row>
    <row r="2840" spans="2:6" x14ac:dyDescent="0.25">
      <c r="B2840" s="131">
        <f t="shared" si="44"/>
        <v>2838</v>
      </c>
      <c r="E2840" s="218" t="e">
        <f>VLOOKUP(D2840,Z$4:AB2840,2,FALSE)</f>
        <v>#N/A</v>
      </c>
      <c r="F2840" s="218" t="e">
        <f>VLOOKUP(D2840,Z$4:AB2840,3,FALSE)</f>
        <v>#N/A</v>
      </c>
    </row>
    <row r="2841" spans="2:6" x14ac:dyDescent="0.25">
      <c r="B2841" s="131">
        <f t="shared" si="44"/>
        <v>2839</v>
      </c>
      <c r="E2841" s="218" t="e">
        <f>VLOOKUP(D2841,Z$4:AB2841,2,FALSE)</f>
        <v>#N/A</v>
      </c>
      <c r="F2841" s="218" t="e">
        <f>VLOOKUP(D2841,Z$4:AB2841,3,FALSE)</f>
        <v>#N/A</v>
      </c>
    </row>
    <row r="2842" spans="2:6" x14ac:dyDescent="0.25">
      <c r="B2842" s="131">
        <f t="shared" si="44"/>
        <v>2840</v>
      </c>
      <c r="E2842" s="218" t="e">
        <f>VLOOKUP(D2842,Z$4:AB2842,2,FALSE)</f>
        <v>#N/A</v>
      </c>
      <c r="F2842" s="218" t="e">
        <f>VLOOKUP(D2842,Z$4:AB2842,3,FALSE)</f>
        <v>#N/A</v>
      </c>
    </row>
    <row r="2843" spans="2:6" x14ac:dyDescent="0.25">
      <c r="B2843" s="131">
        <f t="shared" si="44"/>
        <v>2841</v>
      </c>
      <c r="E2843" s="218" t="e">
        <f>VLOOKUP(D2843,Z$4:AB2843,2,FALSE)</f>
        <v>#N/A</v>
      </c>
      <c r="F2843" s="218" t="e">
        <f>VLOOKUP(D2843,Z$4:AB2843,3,FALSE)</f>
        <v>#N/A</v>
      </c>
    </row>
    <row r="2844" spans="2:6" x14ac:dyDescent="0.25">
      <c r="B2844" s="131">
        <f t="shared" si="44"/>
        <v>2842</v>
      </c>
      <c r="E2844" s="218" t="e">
        <f>VLOOKUP(D2844,Z$4:AB2844,2,FALSE)</f>
        <v>#N/A</v>
      </c>
      <c r="F2844" s="218" t="e">
        <f>VLOOKUP(D2844,Z$4:AB2844,3,FALSE)</f>
        <v>#N/A</v>
      </c>
    </row>
    <row r="2845" spans="2:6" x14ac:dyDescent="0.25">
      <c r="B2845" s="131">
        <f t="shared" si="44"/>
        <v>2843</v>
      </c>
      <c r="E2845" s="218" t="e">
        <f>VLOOKUP(D2845,Z$4:AB2845,2,FALSE)</f>
        <v>#N/A</v>
      </c>
      <c r="F2845" s="218" t="e">
        <f>VLOOKUP(D2845,Z$4:AB2845,3,FALSE)</f>
        <v>#N/A</v>
      </c>
    </row>
    <row r="2846" spans="2:6" x14ac:dyDescent="0.25">
      <c r="B2846" s="131">
        <f t="shared" si="44"/>
        <v>2844</v>
      </c>
      <c r="E2846" s="218" t="e">
        <f>VLOOKUP(D2846,Z$4:AB2846,2,FALSE)</f>
        <v>#N/A</v>
      </c>
      <c r="F2846" s="218" t="e">
        <f>VLOOKUP(D2846,Z$4:AB2846,3,FALSE)</f>
        <v>#N/A</v>
      </c>
    </row>
    <row r="2847" spans="2:6" x14ac:dyDescent="0.25">
      <c r="B2847" s="131">
        <f t="shared" si="44"/>
        <v>2845</v>
      </c>
      <c r="E2847" s="218" t="e">
        <f>VLOOKUP(D2847,Z$4:AB2847,2,FALSE)</f>
        <v>#N/A</v>
      </c>
      <c r="F2847" s="218" t="e">
        <f>VLOOKUP(D2847,Z$4:AB2847,3,FALSE)</f>
        <v>#N/A</v>
      </c>
    </row>
    <row r="2848" spans="2:6" x14ac:dyDescent="0.25">
      <c r="B2848" s="131">
        <f t="shared" si="44"/>
        <v>2846</v>
      </c>
      <c r="E2848" s="218" t="e">
        <f>VLOOKUP(D2848,Z$4:AB2848,2,FALSE)</f>
        <v>#N/A</v>
      </c>
      <c r="F2848" s="218" t="e">
        <f>VLOOKUP(D2848,Z$4:AB2848,3,FALSE)</f>
        <v>#N/A</v>
      </c>
    </row>
    <row r="2849" spans="2:6" x14ac:dyDescent="0.25">
      <c r="B2849" s="131">
        <f t="shared" si="44"/>
        <v>2847</v>
      </c>
      <c r="E2849" s="218" t="e">
        <f>VLOOKUP(D2849,Z$4:AB2849,2,FALSE)</f>
        <v>#N/A</v>
      </c>
      <c r="F2849" s="218" t="e">
        <f>VLOOKUP(D2849,Z$4:AB2849,3,FALSE)</f>
        <v>#N/A</v>
      </c>
    </row>
    <row r="2850" spans="2:6" x14ac:dyDescent="0.25">
      <c r="B2850" s="131">
        <f t="shared" si="44"/>
        <v>2848</v>
      </c>
      <c r="E2850" s="218" t="e">
        <f>VLOOKUP(D2850,Z$4:AB2850,2,FALSE)</f>
        <v>#N/A</v>
      </c>
      <c r="F2850" s="218" t="e">
        <f>VLOOKUP(D2850,Z$4:AB2850,3,FALSE)</f>
        <v>#N/A</v>
      </c>
    </row>
    <row r="2851" spans="2:6" x14ac:dyDescent="0.25">
      <c r="B2851" s="131">
        <f t="shared" si="44"/>
        <v>2849</v>
      </c>
      <c r="E2851" s="218" t="e">
        <f>VLOOKUP(D2851,Z$4:AB2851,2,FALSE)</f>
        <v>#N/A</v>
      </c>
      <c r="F2851" s="218" t="e">
        <f>VLOOKUP(D2851,Z$4:AB2851,3,FALSE)</f>
        <v>#N/A</v>
      </c>
    </row>
    <row r="2852" spans="2:6" x14ac:dyDescent="0.25">
      <c r="B2852" s="131">
        <f t="shared" si="44"/>
        <v>2850</v>
      </c>
      <c r="E2852" s="218" t="e">
        <f>VLOOKUP(D2852,Z$4:AB2852,2,FALSE)</f>
        <v>#N/A</v>
      </c>
      <c r="F2852" s="218" t="e">
        <f>VLOOKUP(D2852,Z$4:AB2852,3,FALSE)</f>
        <v>#N/A</v>
      </c>
    </row>
    <row r="2853" spans="2:6" x14ac:dyDescent="0.25">
      <c r="B2853" s="131">
        <f t="shared" si="44"/>
        <v>2851</v>
      </c>
      <c r="E2853" s="218" t="e">
        <f>VLOOKUP(D2853,Z$4:AB2853,2,FALSE)</f>
        <v>#N/A</v>
      </c>
      <c r="F2853" s="218" t="e">
        <f>VLOOKUP(D2853,Z$4:AB2853,3,FALSE)</f>
        <v>#N/A</v>
      </c>
    </row>
    <row r="2854" spans="2:6" x14ac:dyDescent="0.25">
      <c r="B2854" s="131">
        <f t="shared" si="44"/>
        <v>2852</v>
      </c>
      <c r="E2854" s="218" t="e">
        <f>VLOOKUP(D2854,Z$4:AB2854,2,FALSE)</f>
        <v>#N/A</v>
      </c>
      <c r="F2854" s="218" t="e">
        <f>VLOOKUP(D2854,Z$4:AB2854,3,FALSE)</f>
        <v>#N/A</v>
      </c>
    </row>
    <row r="2855" spans="2:6" x14ac:dyDescent="0.25">
      <c r="B2855" s="131">
        <f t="shared" si="44"/>
        <v>2853</v>
      </c>
      <c r="E2855" s="218" t="e">
        <f>VLOOKUP(D2855,Z$4:AB2855,2,FALSE)</f>
        <v>#N/A</v>
      </c>
      <c r="F2855" s="218" t="e">
        <f>VLOOKUP(D2855,Z$4:AB2855,3,FALSE)</f>
        <v>#N/A</v>
      </c>
    </row>
    <row r="2856" spans="2:6" x14ac:dyDescent="0.25">
      <c r="B2856" s="131">
        <f t="shared" si="44"/>
        <v>2854</v>
      </c>
      <c r="E2856" s="218" t="e">
        <f>VLOOKUP(D2856,Z$4:AB2856,2,FALSE)</f>
        <v>#N/A</v>
      </c>
      <c r="F2856" s="218" t="e">
        <f>VLOOKUP(D2856,Z$4:AB2856,3,FALSE)</f>
        <v>#N/A</v>
      </c>
    </row>
    <row r="2857" spans="2:6" x14ac:dyDescent="0.25">
      <c r="B2857" s="131">
        <f t="shared" si="44"/>
        <v>2855</v>
      </c>
      <c r="E2857" s="218" t="e">
        <f>VLOOKUP(D2857,Z$4:AB2857,2,FALSE)</f>
        <v>#N/A</v>
      </c>
      <c r="F2857" s="218" t="e">
        <f>VLOOKUP(D2857,Z$4:AB2857,3,FALSE)</f>
        <v>#N/A</v>
      </c>
    </row>
    <row r="2858" spans="2:6" x14ac:dyDescent="0.25">
      <c r="B2858" s="131">
        <f t="shared" si="44"/>
        <v>2856</v>
      </c>
      <c r="E2858" s="218" t="e">
        <f>VLOOKUP(D2858,Z$4:AB2858,2,FALSE)</f>
        <v>#N/A</v>
      </c>
      <c r="F2858" s="218" t="e">
        <f>VLOOKUP(D2858,Z$4:AB2858,3,FALSE)</f>
        <v>#N/A</v>
      </c>
    </row>
    <row r="2859" spans="2:6" x14ac:dyDescent="0.25">
      <c r="B2859" s="131">
        <f t="shared" si="44"/>
        <v>2857</v>
      </c>
      <c r="E2859" s="218" t="e">
        <f>VLOOKUP(D2859,Z$4:AB2859,2,FALSE)</f>
        <v>#N/A</v>
      </c>
      <c r="F2859" s="218" t="e">
        <f>VLOOKUP(D2859,Z$4:AB2859,3,FALSE)</f>
        <v>#N/A</v>
      </c>
    </row>
    <row r="2860" spans="2:6" x14ac:dyDescent="0.25">
      <c r="B2860" s="131">
        <f t="shared" si="44"/>
        <v>2858</v>
      </c>
      <c r="E2860" s="218" t="e">
        <f>VLOOKUP(D2860,Z$4:AB2860,2,FALSE)</f>
        <v>#N/A</v>
      </c>
      <c r="F2860" s="218" t="e">
        <f>VLOOKUP(D2860,Z$4:AB2860,3,FALSE)</f>
        <v>#N/A</v>
      </c>
    </row>
    <row r="2861" spans="2:6" x14ac:dyDescent="0.25">
      <c r="B2861" s="131">
        <f t="shared" si="44"/>
        <v>2859</v>
      </c>
      <c r="E2861" s="218" t="e">
        <f>VLOOKUP(D2861,Z$4:AB2861,2,FALSE)</f>
        <v>#N/A</v>
      </c>
      <c r="F2861" s="218" t="e">
        <f>VLOOKUP(D2861,Z$4:AB2861,3,FALSE)</f>
        <v>#N/A</v>
      </c>
    </row>
    <row r="2862" spans="2:6" x14ac:dyDescent="0.25">
      <c r="B2862" s="131">
        <f t="shared" si="44"/>
        <v>2860</v>
      </c>
      <c r="E2862" s="218" t="e">
        <f>VLOOKUP(D2862,Z$4:AB2862,2,FALSE)</f>
        <v>#N/A</v>
      </c>
      <c r="F2862" s="218" t="e">
        <f>VLOOKUP(D2862,Z$4:AB2862,3,FALSE)</f>
        <v>#N/A</v>
      </c>
    </row>
    <row r="2863" spans="2:6" x14ac:dyDescent="0.25">
      <c r="B2863" s="131">
        <f t="shared" si="44"/>
        <v>2861</v>
      </c>
      <c r="E2863" s="218" t="e">
        <f>VLOOKUP(D2863,Z$4:AB2863,2,FALSE)</f>
        <v>#N/A</v>
      </c>
      <c r="F2863" s="218" t="e">
        <f>VLOOKUP(D2863,Z$4:AB2863,3,FALSE)</f>
        <v>#N/A</v>
      </c>
    </row>
    <row r="2864" spans="2:6" x14ac:dyDescent="0.25">
      <c r="B2864" s="131">
        <f t="shared" si="44"/>
        <v>2862</v>
      </c>
      <c r="E2864" s="218" t="e">
        <f>VLOOKUP(D2864,Z$4:AB2864,2,FALSE)</f>
        <v>#N/A</v>
      </c>
      <c r="F2864" s="218" t="e">
        <f>VLOOKUP(D2864,Z$4:AB2864,3,FALSE)</f>
        <v>#N/A</v>
      </c>
    </row>
    <row r="2865" spans="2:6" x14ac:dyDescent="0.25">
      <c r="B2865" s="131">
        <f t="shared" si="44"/>
        <v>2863</v>
      </c>
      <c r="E2865" s="218" t="e">
        <f>VLOOKUP(D2865,Z$4:AB2865,2,FALSE)</f>
        <v>#N/A</v>
      </c>
      <c r="F2865" s="218" t="e">
        <f>VLOOKUP(D2865,Z$4:AB2865,3,FALSE)</f>
        <v>#N/A</v>
      </c>
    </row>
    <row r="2866" spans="2:6" x14ac:dyDescent="0.25">
      <c r="B2866" s="131">
        <f t="shared" si="44"/>
        <v>2864</v>
      </c>
      <c r="E2866" s="218" t="e">
        <f>VLOOKUP(D2866,Z$4:AB2866,2,FALSE)</f>
        <v>#N/A</v>
      </c>
      <c r="F2866" s="218" t="e">
        <f>VLOOKUP(D2866,Z$4:AB2866,3,FALSE)</f>
        <v>#N/A</v>
      </c>
    </row>
    <row r="2867" spans="2:6" x14ac:dyDescent="0.25">
      <c r="B2867" s="131">
        <f t="shared" si="44"/>
        <v>2865</v>
      </c>
      <c r="E2867" s="218" t="e">
        <f>VLOOKUP(D2867,Z$4:AB2867,2,FALSE)</f>
        <v>#N/A</v>
      </c>
      <c r="F2867" s="218" t="e">
        <f>VLOOKUP(D2867,Z$4:AB2867,3,FALSE)</f>
        <v>#N/A</v>
      </c>
    </row>
    <row r="2868" spans="2:6" x14ac:dyDescent="0.25">
      <c r="B2868" s="131">
        <f t="shared" ref="B2868:B2931" si="45">ROW()-2</f>
        <v>2866</v>
      </c>
      <c r="E2868" s="218" t="e">
        <f>VLOOKUP(D2868,Z$4:AB2868,2,FALSE)</f>
        <v>#N/A</v>
      </c>
      <c r="F2868" s="218" t="e">
        <f>VLOOKUP(D2868,Z$4:AB2868,3,FALSE)</f>
        <v>#N/A</v>
      </c>
    </row>
    <row r="2869" spans="2:6" x14ac:dyDescent="0.25">
      <c r="B2869" s="131">
        <f t="shared" si="45"/>
        <v>2867</v>
      </c>
      <c r="E2869" s="218" t="e">
        <f>VLOOKUP(D2869,Z$4:AB2869,2,FALSE)</f>
        <v>#N/A</v>
      </c>
      <c r="F2869" s="218" t="e">
        <f>VLOOKUP(D2869,Z$4:AB2869,3,FALSE)</f>
        <v>#N/A</v>
      </c>
    </row>
    <row r="2870" spans="2:6" x14ac:dyDescent="0.25">
      <c r="B2870" s="131">
        <f t="shared" si="45"/>
        <v>2868</v>
      </c>
      <c r="E2870" s="218" t="e">
        <f>VLOOKUP(D2870,Z$4:AB2870,2,FALSE)</f>
        <v>#N/A</v>
      </c>
      <c r="F2870" s="218" t="e">
        <f>VLOOKUP(D2870,Z$4:AB2870,3,FALSE)</f>
        <v>#N/A</v>
      </c>
    </row>
    <row r="2871" spans="2:6" x14ac:dyDescent="0.25">
      <c r="B2871" s="131">
        <f t="shared" si="45"/>
        <v>2869</v>
      </c>
      <c r="E2871" s="218" t="e">
        <f>VLOOKUP(D2871,Z$4:AB2871,2,FALSE)</f>
        <v>#N/A</v>
      </c>
      <c r="F2871" s="218" t="e">
        <f>VLOOKUP(D2871,Z$4:AB2871,3,FALSE)</f>
        <v>#N/A</v>
      </c>
    </row>
    <row r="2872" spans="2:6" x14ac:dyDescent="0.25">
      <c r="B2872" s="131">
        <f t="shared" si="45"/>
        <v>2870</v>
      </c>
      <c r="E2872" s="218" t="e">
        <f>VLOOKUP(D2872,Z$4:AB2872,2,FALSE)</f>
        <v>#N/A</v>
      </c>
      <c r="F2872" s="218" t="e">
        <f>VLOOKUP(D2872,Z$4:AB2872,3,FALSE)</f>
        <v>#N/A</v>
      </c>
    </row>
    <row r="2873" spans="2:6" x14ac:dyDescent="0.25">
      <c r="B2873" s="131">
        <f t="shared" si="45"/>
        <v>2871</v>
      </c>
      <c r="E2873" s="218" t="e">
        <f>VLOOKUP(D2873,Z$4:AB2873,2,FALSE)</f>
        <v>#N/A</v>
      </c>
      <c r="F2873" s="218" t="e">
        <f>VLOOKUP(D2873,Z$4:AB2873,3,FALSE)</f>
        <v>#N/A</v>
      </c>
    </row>
    <row r="2874" spans="2:6" x14ac:dyDescent="0.25">
      <c r="B2874" s="131">
        <f t="shared" si="45"/>
        <v>2872</v>
      </c>
      <c r="E2874" s="218" t="e">
        <f>VLOOKUP(D2874,Z$4:AB2874,2,FALSE)</f>
        <v>#N/A</v>
      </c>
      <c r="F2874" s="218" t="e">
        <f>VLOOKUP(D2874,Z$4:AB2874,3,FALSE)</f>
        <v>#N/A</v>
      </c>
    </row>
    <row r="2875" spans="2:6" x14ac:dyDescent="0.25">
      <c r="B2875" s="131">
        <f t="shared" si="45"/>
        <v>2873</v>
      </c>
      <c r="E2875" s="218" t="e">
        <f>VLOOKUP(D2875,Z$4:AB2875,2,FALSE)</f>
        <v>#N/A</v>
      </c>
      <c r="F2875" s="218" t="e">
        <f>VLOOKUP(D2875,Z$4:AB2875,3,FALSE)</f>
        <v>#N/A</v>
      </c>
    </row>
    <row r="2876" spans="2:6" x14ac:dyDescent="0.25">
      <c r="B2876" s="131">
        <f t="shared" si="45"/>
        <v>2874</v>
      </c>
      <c r="E2876" s="218" t="e">
        <f>VLOOKUP(D2876,Z$4:AB2876,2,FALSE)</f>
        <v>#N/A</v>
      </c>
      <c r="F2876" s="218" t="e">
        <f>VLOOKUP(D2876,Z$4:AB2876,3,FALSE)</f>
        <v>#N/A</v>
      </c>
    </row>
    <row r="2877" spans="2:6" x14ac:dyDescent="0.25">
      <c r="B2877" s="131">
        <f t="shared" si="45"/>
        <v>2875</v>
      </c>
      <c r="E2877" s="218" t="e">
        <f>VLOOKUP(D2877,Z$4:AB2877,2,FALSE)</f>
        <v>#N/A</v>
      </c>
      <c r="F2877" s="218" t="e">
        <f>VLOOKUP(D2877,Z$4:AB2877,3,FALSE)</f>
        <v>#N/A</v>
      </c>
    </row>
    <row r="2878" spans="2:6" x14ac:dyDescent="0.25">
      <c r="B2878" s="131">
        <f t="shared" si="45"/>
        <v>2876</v>
      </c>
      <c r="E2878" s="218" t="e">
        <f>VLOOKUP(D2878,Z$4:AB2878,2,FALSE)</f>
        <v>#N/A</v>
      </c>
      <c r="F2878" s="218" t="e">
        <f>VLOOKUP(D2878,Z$4:AB2878,3,FALSE)</f>
        <v>#N/A</v>
      </c>
    </row>
    <row r="2879" spans="2:6" x14ac:dyDescent="0.25">
      <c r="B2879" s="131">
        <f t="shared" si="45"/>
        <v>2877</v>
      </c>
      <c r="E2879" s="218" t="e">
        <f>VLOOKUP(D2879,Z$4:AB2879,2,FALSE)</f>
        <v>#N/A</v>
      </c>
      <c r="F2879" s="218" t="e">
        <f>VLOOKUP(D2879,Z$4:AB2879,3,FALSE)</f>
        <v>#N/A</v>
      </c>
    </row>
    <row r="2880" spans="2:6" x14ac:dyDescent="0.25">
      <c r="B2880" s="131">
        <f t="shared" si="45"/>
        <v>2878</v>
      </c>
      <c r="E2880" s="218" t="e">
        <f>VLOOKUP(D2880,Z$4:AB2880,2,FALSE)</f>
        <v>#N/A</v>
      </c>
      <c r="F2880" s="218" t="e">
        <f>VLOOKUP(D2880,Z$4:AB2880,3,FALSE)</f>
        <v>#N/A</v>
      </c>
    </row>
    <row r="2881" spans="2:6" x14ac:dyDescent="0.25">
      <c r="B2881" s="131">
        <f t="shared" si="45"/>
        <v>2879</v>
      </c>
      <c r="E2881" s="218" t="e">
        <f>VLOOKUP(D2881,Z$4:AB2881,2,FALSE)</f>
        <v>#N/A</v>
      </c>
      <c r="F2881" s="218" t="e">
        <f>VLOOKUP(D2881,Z$4:AB2881,3,FALSE)</f>
        <v>#N/A</v>
      </c>
    </row>
    <row r="2882" spans="2:6" x14ac:dyDescent="0.25">
      <c r="B2882" s="131">
        <f t="shared" si="45"/>
        <v>2880</v>
      </c>
      <c r="E2882" s="218" t="e">
        <f>VLOOKUP(D2882,Z$4:AB2882,2,FALSE)</f>
        <v>#N/A</v>
      </c>
      <c r="F2882" s="218" t="e">
        <f>VLOOKUP(D2882,Z$4:AB2882,3,FALSE)</f>
        <v>#N/A</v>
      </c>
    </row>
    <row r="2883" spans="2:6" x14ac:dyDescent="0.25">
      <c r="B2883" s="131">
        <f t="shared" si="45"/>
        <v>2881</v>
      </c>
      <c r="E2883" s="218" t="e">
        <f>VLOOKUP(D2883,Z$4:AB2883,2,FALSE)</f>
        <v>#N/A</v>
      </c>
      <c r="F2883" s="218" t="e">
        <f>VLOOKUP(D2883,Z$4:AB2883,3,FALSE)</f>
        <v>#N/A</v>
      </c>
    </row>
    <row r="2884" spans="2:6" x14ac:dyDescent="0.25">
      <c r="B2884" s="131">
        <f t="shared" si="45"/>
        <v>2882</v>
      </c>
      <c r="E2884" s="218" t="e">
        <f>VLOOKUP(D2884,Z$4:AB2884,2,FALSE)</f>
        <v>#N/A</v>
      </c>
      <c r="F2884" s="218" t="e">
        <f>VLOOKUP(D2884,Z$4:AB2884,3,FALSE)</f>
        <v>#N/A</v>
      </c>
    </row>
    <row r="2885" spans="2:6" x14ac:dyDescent="0.25">
      <c r="B2885" s="131">
        <f t="shared" si="45"/>
        <v>2883</v>
      </c>
      <c r="E2885" s="218" t="e">
        <f>VLOOKUP(D2885,Z$4:AB2885,2,FALSE)</f>
        <v>#N/A</v>
      </c>
      <c r="F2885" s="218" t="e">
        <f>VLOOKUP(D2885,Z$4:AB2885,3,FALSE)</f>
        <v>#N/A</v>
      </c>
    </row>
    <row r="2886" spans="2:6" x14ac:dyDescent="0.25">
      <c r="B2886" s="131">
        <f t="shared" si="45"/>
        <v>2884</v>
      </c>
      <c r="E2886" s="218" t="e">
        <f>VLOOKUP(D2886,Z$4:AB2886,2,FALSE)</f>
        <v>#N/A</v>
      </c>
      <c r="F2886" s="218" t="e">
        <f>VLOOKUP(D2886,Z$4:AB2886,3,FALSE)</f>
        <v>#N/A</v>
      </c>
    </row>
    <row r="2887" spans="2:6" x14ac:dyDescent="0.25">
      <c r="B2887" s="131">
        <f t="shared" si="45"/>
        <v>2885</v>
      </c>
      <c r="E2887" s="218" t="e">
        <f>VLOOKUP(D2887,Z$4:AB2887,2,FALSE)</f>
        <v>#N/A</v>
      </c>
      <c r="F2887" s="218" t="e">
        <f>VLOOKUP(D2887,Z$4:AB2887,3,FALSE)</f>
        <v>#N/A</v>
      </c>
    </row>
    <row r="2888" spans="2:6" x14ac:dyDescent="0.25">
      <c r="B2888" s="131">
        <f t="shared" si="45"/>
        <v>2886</v>
      </c>
      <c r="E2888" s="218" t="e">
        <f>VLOOKUP(D2888,Z$4:AB2888,2,FALSE)</f>
        <v>#N/A</v>
      </c>
      <c r="F2888" s="218" t="e">
        <f>VLOOKUP(D2888,Z$4:AB2888,3,FALSE)</f>
        <v>#N/A</v>
      </c>
    </row>
    <row r="2889" spans="2:6" x14ac:dyDescent="0.25">
      <c r="B2889" s="131">
        <f t="shared" si="45"/>
        <v>2887</v>
      </c>
      <c r="E2889" s="218" t="e">
        <f>VLOOKUP(D2889,Z$4:AB2889,2,FALSE)</f>
        <v>#N/A</v>
      </c>
      <c r="F2889" s="218" t="e">
        <f>VLOOKUP(D2889,Z$4:AB2889,3,FALSE)</f>
        <v>#N/A</v>
      </c>
    </row>
    <row r="2890" spans="2:6" x14ac:dyDescent="0.25">
      <c r="B2890" s="131">
        <f t="shared" si="45"/>
        <v>2888</v>
      </c>
      <c r="E2890" s="218" t="e">
        <f>VLOOKUP(D2890,Z$4:AB2890,2,FALSE)</f>
        <v>#N/A</v>
      </c>
      <c r="F2890" s="218" t="e">
        <f>VLOOKUP(D2890,Z$4:AB2890,3,FALSE)</f>
        <v>#N/A</v>
      </c>
    </row>
    <row r="2891" spans="2:6" x14ac:dyDescent="0.25">
      <c r="B2891" s="131">
        <f t="shared" si="45"/>
        <v>2889</v>
      </c>
      <c r="E2891" s="218" t="e">
        <f>VLOOKUP(D2891,Z$4:AB2891,2,FALSE)</f>
        <v>#N/A</v>
      </c>
      <c r="F2891" s="218" t="e">
        <f>VLOOKUP(D2891,Z$4:AB2891,3,FALSE)</f>
        <v>#N/A</v>
      </c>
    </row>
    <row r="2892" spans="2:6" x14ac:dyDescent="0.25">
      <c r="B2892" s="131">
        <f t="shared" si="45"/>
        <v>2890</v>
      </c>
      <c r="E2892" s="218" t="e">
        <f>VLOOKUP(D2892,Z$4:AB2892,2,FALSE)</f>
        <v>#N/A</v>
      </c>
      <c r="F2892" s="218" t="e">
        <f>VLOOKUP(D2892,Z$4:AB2892,3,FALSE)</f>
        <v>#N/A</v>
      </c>
    </row>
    <row r="2893" spans="2:6" x14ac:dyDescent="0.25">
      <c r="B2893" s="131">
        <f t="shared" si="45"/>
        <v>2891</v>
      </c>
      <c r="E2893" s="218" t="e">
        <f>VLOOKUP(D2893,Z$4:AB2893,2,FALSE)</f>
        <v>#N/A</v>
      </c>
      <c r="F2893" s="218" t="e">
        <f>VLOOKUP(D2893,Z$4:AB2893,3,FALSE)</f>
        <v>#N/A</v>
      </c>
    </row>
    <row r="2894" spans="2:6" x14ac:dyDescent="0.25">
      <c r="B2894" s="131">
        <f t="shared" si="45"/>
        <v>2892</v>
      </c>
      <c r="E2894" s="218" t="e">
        <f>VLOOKUP(D2894,Z$4:AB2894,2,FALSE)</f>
        <v>#N/A</v>
      </c>
      <c r="F2894" s="218" t="e">
        <f>VLOOKUP(D2894,Z$4:AB2894,3,FALSE)</f>
        <v>#N/A</v>
      </c>
    </row>
    <row r="2895" spans="2:6" x14ac:dyDescent="0.25">
      <c r="B2895" s="131">
        <f t="shared" si="45"/>
        <v>2893</v>
      </c>
      <c r="E2895" s="218" t="e">
        <f>VLOOKUP(D2895,Z$4:AB2895,2,FALSE)</f>
        <v>#N/A</v>
      </c>
      <c r="F2895" s="218" t="e">
        <f>VLOOKUP(D2895,Z$4:AB2895,3,FALSE)</f>
        <v>#N/A</v>
      </c>
    </row>
    <row r="2896" spans="2:6" x14ac:dyDescent="0.25">
      <c r="B2896" s="131">
        <f t="shared" si="45"/>
        <v>2894</v>
      </c>
      <c r="E2896" s="218" t="e">
        <f>VLOOKUP(D2896,Z$4:AB2896,2,FALSE)</f>
        <v>#N/A</v>
      </c>
      <c r="F2896" s="218" t="e">
        <f>VLOOKUP(D2896,Z$4:AB2896,3,FALSE)</f>
        <v>#N/A</v>
      </c>
    </row>
    <row r="2897" spans="2:6" x14ac:dyDescent="0.25">
      <c r="B2897" s="131">
        <f t="shared" si="45"/>
        <v>2895</v>
      </c>
      <c r="E2897" s="218" t="e">
        <f>VLOOKUP(D2897,Z$4:AB2897,2,FALSE)</f>
        <v>#N/A</v>
      </c>
      <c r="F2897" s="218" t="e">
        <f>VLOOKUP(D2897,Z$4:AB2897,3,FALSE)</f>
        <v>#N/A</v>
      </c>
    </row>
    <row r="2898" spans="2:6" x14ac:dyDescent="0.25">
      <c r="B2898" s="131">
        <f t="shared" si="45"/>
        <v>2896</v>
      </c>
      <c r="E2898" s="218" t="e">
        <f>VLOOKUP(D2898,Z$4:AB2898,2,FALSE)</f>
        <v>#N/A</v>
      </c>
      <c r="F2898" s="218" t="e">
        <f>VLOOKUP(D2898,Z$4:AB2898,3,FALSE)</f>
        <v>#N/A</v>
      </c>
    </row>
    <row r="2899" spans="2:6" x14ac:dyDescent="0.25">
      <c r="B2899" s="131">
        <f t="shared" si="45"/>
        <v>2897</v>
      </c>
      <c r="E2899" s="218" t="e">
        <f>VLOOKUP(D2899,Z$4:AB2899,2,FALSE)</f>
        <v>#N/A</v>
      </c>
      <c r="F2899" s="218" t="e">
        <f>VLOOKUP(D2899,Z$4:AB2899,3,FALSE)</f>
        <v>#N/A</v>
      </c>
    </row>
    <row r="2900" spans="2:6" x14ac:dyDescent="0.25">
      <c r="B2900" s="131">
        <f t="shared" si="45"/>
        <v>2898</v>
      </c>
      <c r="E2900" s="218" t="e">
        <f>VLOOKUP(D2900,Z$4:AB2900,2,FALSE)</f>
        <v>#N/A</v>
      </c>
      <c r="F2900" s="218" t="e">
        <f>VLOOKUP(D2900,Z$4:AB2900,3,FALSE)</f>
        <v>#N/A</v>
      </c>
    </row>
    <row r="2901" spans="2:6" x14ac:dyDescent="0.25">
      <c r="B2901" s="131">
        <f t="shared" si="45"/>
        <v>2899</v>
      </c>
      <c r="E2901" s="218" t="e">
        <f>VLOOKUP(D2901,Z$4:AB2901,2,FALSE)</f>
        <v>#N/A</v>
      </c>
      <c r="F2901" s="218" t="e">
        <f>VLOOKUP(D2901,Z$4:AB2901,3,FALSE)</f>
        <v>#N/A</v>
      </c>
    </row>
    <row r="2902" spans="2:6" x14ac:dyDescent="0.25">
      <c r="B2902" s="131">
        <f t="shared" si="45"/>
        <v>2900</v>
      </c>
      <c r="E2902" s="218" t="e">
        <f>VLOOKUP(D2902,Z$4:AB2902,2,FALSE)</f>
        <v>#N/A</v>
      </c>
      <c r="F2902" s="218" t="e">
        <f>VLOOKUP(D2902,Z$4:AB2902,3,FALSE)</f>
        <v>#N/A</v>
      </c>
    </row>
    <row r="2903" spans="2:6" x14ac:dyDescent="0.25">
      <c r="B2903" s="131">
        <f t="shared" si="45"/>
        <v>2901</v>
      </c>
      <c r="E2903" s="218" t="e">
        <f>VLOOKUP(D2903,Z$4:AB2903,2,FALSE)</f>
        <v>#N/A</v>
      </c>
      <c r="F2903" s="218" t="e">
        <f>VLOOKUP(D2903,Z$4:AB2903,3,FALSE)</f>
        <v>#N/A</v>
      </c>
    </row>
    <row r="2904" spans="2:6" x14ac:dyDescent="0.25">
      <c r="B2904" s="131">
        <f t="shared" si="45"/>
        <v>2902</v>
      </c>
      <c r="E2904" s="218" t="e">
        <f>VLOOKUP(D2904,Z$4:AB2904,2,FALSE)</f>
        <v>#N/A</v>
      </c>
      <c r="F2904" s="218" t="e">
        <f>VLOOKUP(D2904,Z$4:AB2904,3,FALSE)</f>
        <v>#N/A</v>
      </c>
    </row>
    <row r="2905" spans="2:6" x14ac:dyDescent="0.25">
      <c r="B2905" s="131">
        <f t="shared" si="45"/>
        <v>2903</v>
      </c>
      <c r="E2905" s="218" t="e">
        <f>VLOOKUP(D2905,Z$4:AB2905,2,FALSE)</f>
        <v>#N/A</v>
      </c>
      <c r="F2905" s="218" t="e">
        <f>VLOOKUP(D2905,Z$4:AB2905,3,FALSE)</f>
        <v>#N/A</v>
      </c>
    </row>
    <row r="2906" spans="2:6" x14ac:dyDescent="0.25">
      <c r="B2906" s="131">
        <f t="shared" si="45"/>
        <v>2904</v>
      </c>
      <c r="E2906" s="218" t="e">
        <f>VLOOKUP(D2906,Z$4:AB2906,2,FALSE)</f>
        <v>#N/A</v>
      </c>
      <c r="F2906" s="218" t="e">
        <f>VLOOKUP(D2906,Z$4:AB2906,3,FALSE)</f>
        <v>#N/A</v>
      </c>
    </row>
    <row r="2907" spans="2:6" x14ac:dyDescent="0.25">
      <c r="B2907" s="131">
        <f t="shared" si="45"/>
        <v>2905</v>
      </c>
      <c r="E2907" s="218" t="e">
        <f>VLOOKUP(D2907,Z$4:AB2907,2,FALSE)</f>
        <v>#N/A</v>
      </c>
      <c r="F2907" s="218" t="e">
        <f>VLOOKUP(D2907,Z$4:AB2907,3,FALSE)</f>
        <v>#N/A</v>
      </c>
    </row>
    <row r="2908" spans="2:6" x14ac:dyDescent="0.25">
      <c r="B2908" s="131">
        <f t="shared" si="45"/>
        <v>2906</v>
      </c>
      <c r="E2908" s="218" t="e">
        <f>VLOOKUP(D2908,Z$4:AB2908,2,FALSE)</f>
        <v>#N/A</v>
      </c>
      <c r="F2908" s="218" t="e">
        <f>VLOOKUP(D2908,Z$4:AB2908,3,FALSE)</f>
        <v>#N/A</v>
      </c>
    </row>
    <row r="2909" spans="2:6" x14ac:dyDescent="0.25">
      <c r="B2909" s="131">
        <f t="shared" si="45"/>
        <v>2907</v>
      </c>
      <c r="E2909" s="218" t="e">
        <f>VLOOKUP(D2909,Z$4:AB2909,2,FALSE)</f>
        <v>#N/A</v>
      </c>
      <c r="F2909" s="218" t="e">
        <f>VLOOKUP(D2909,Z$4:AB2909,3,FALSE)</f>
        <v>#N/A</v>
      </c>
    </row>
    <row r="2910" spans="2:6" x14ac:dyDescent="0.25">
      <c r="B2910" s="131">
        <f t="shared" si="45"/>
        <v>2908</v>
      </c>
      <c r="E2910" s="218" t="e">
        <f>VLOOKUP(D2910,Z$4:AB2910,2,FALSE)</f>
        <v>#N/A</v>
      </c>
      <c r="F2910" s="218" t="e">
        <f>VLOOKUP(D2910,Z$4:AB2910,3,FALSE)</f>
        <v>#N/A</v>
      </c>
    </row>
    <row r="2911" spans="2:6" x14ac:dyDescent="0.25">
      <c r="B2911" s="131">
        <f t="shared" si="45"/>
        <v>2909</v>
      </c>
      <c r="E2911" s="218" t="e">
        <f>VLOOKUP(D2911,Z$4:AB2911,2,FALSE)</f>
        <v>#N/A</v>
      </c>
      <c r="F2911" s="218" t="e">
        <f>VLOOKUP(D2911,Z$4:AB2911,3,FALSE)</f>
        <v>#N/A</v>
      </c>
    </row>
    <row r="2912" spans="2:6" x14ac:dyDescent="0.25">
      <c r="B2912" s="131">
        <f t="shared" si="45"/>
        <v>2910</v>
      </c>
      <c r="E2912" s="218" t="e">
        <f>VLOOKUP(D2912,Z$4:AB2912,2,FALSE)</f>
        <v>#N/A</v>
      </c>
      <c r="F2912" s="218" t="e">
        <f>VLOOKUP(D2912,Z$4:AB2912,3,FALSE)</f>
        <v>#N/A</v>
      </c>
    </row>
    <row r="2913" spans="2:6" x14ac:dyDescent="0.25">
      <c r="B2913" s="131">
        <f t="shared" si="45"/>
        <v>2911</v>
      </c>
      <c r="E2913" s="218" t="e">
        <f>VLOOKUP(D2913,Z$4:AB2913,2,FALSE)</f>
        <v>#N/A</v>
      </c>
      <c r="F2913" s="218" t="e">
        <f>VLOOKUP(D2913,Z$4:AB2913,3,FALSE)</f>
        <v>#N/A</v>
      </c>
    </row>
    <row r="2914" spans="2:6" x14ac:dyDescent="0.25">
      <c r="B2914" s="131">
        <f t="shared" si="45"/>
        <v>2912</v>
      </c>
      <c r="E2914" s="218" t="e">
        <f>VLOOKUP(D2914,Z$4:AB2914,2,FALSE)</f>
        <v>#N/A</v>
      </c>
      <c r="F2914" s="218" t="e">
        <f>VLOOKUP(D2914,Z$4:AB2914,3,FALSE)</f>
        <v>#N/A</v>
      </c>
    </row>
    <row r="2915" spans="2:6" x14ac:dyDescent="0.25">
      <c r="B2915" s="131">
        <f t="shared" si="45"/>
        <v>2913</v>
      </c>
      <c r="E2915" s="218" t="e">
        <f>VLOOKUP(D2915,Z$4:AB2915,2,FALSE)</f>
        <v>#N/A</v>
      </c>
      <c r="F2915" s="218" t="e">
        <f>VLOOKUP(D2915,Z$4:AB2915,3,FALSE)</f>
        <v>#N/A</v>
      </c>
    </row>
    <row r="2916" spans="2:6" x14ac:dyDescent="0.25">
      <c r="B2916" s="131">
        <f t="shared" si="45"/>
        <v>2914</v>
      </c>
      <c r="E2916" s="218" t="e">
        <f>VLOOKUP(D2916,Z$4:AB2916,2,FALSE)</f>
        <v>#N/A</v>
      </c>
      <c r="F2916" s="218" t="e">
        <f>VLOOKUP(D2916,Z$4:AB2916,3,FALSE)</f>
        <v>#N/A</v>
      </c>
    </row>
    <row r="2917" spans="2:6" x14ac:dyDescent="0.25">
      <c r="B2917" s="131">
        <f t="shared" si="45"/>
        <v>2915</v>
      </c>
      <c r="E2917" s="218" t="e">
        <f>VLOOKUP(D2917,Z$4:AB2917,2,FALSE)</f>
        <v>#N/A</v>
      </c>
      <c r="F2917" s="218" t="e">
        <f>VLOOKUP(D2917,Z$4:AB2917,3,FALSE)</f>
        <v>#N/A</v>
      </c>
    </row>
    <row r="2918" spans="2:6" x14ac:dyDescent="0.25">
      <c r="B2918" s="131">
        <f t="shared" si="45"/>
        <v>2916</v>
      </c>
      <c r="E2918" s="218" t="e">
        <f>VLOOKUP(D2918,Z$4:AB2918,2,FALSE)</f>
        <v>#N/A</v>
      </c>
      <c r="F2918" s="218" t="e">
        <f>VLOOKUP(D2918,Z$4:AB2918,3,FALSE)</f>
        <v>#N/A</v>
      </c>
    </row>
    <row r="2919" spans="2:6" x14ac:dyDescent="0.25">
      <c r="B2919" s="131">
        <f t="shared" si="45"/>
        <v>2917</v>
      </c>
      <c r="E2919" s="218" t="e">
        <f>VLOOKUP(D2919,Z$4:AB2919,2,FALSE)</f>
        <v>#N/A</v>
      </c>
      <c r="F2919" s="218" t="e">
        <f>VLOOKUP(D2919,Z$4:AB2919,3,FALSE)</f>
        <v>#N/A</v>
      </c>
    </row>
    <row r="2920" spans="2:6" x14ac:dyDescent="0.25">
      <c r="B2920" s="131">
        <f t="shared" si="45"/>
        <v>2918</v>
      </c>
      <c r="E2920" s="218" t="e">
        <f>VLOOKUP(D2920,Z$4:AB2920,2,FALSE)</f>
        <v>#N/A</v>
      </c>
      <c r="F2920" s="218" t="e">
        <f>VLOOKUP(D2920,Z$4:AB2920,3,FALSE)</f>
        <v>#N/A</v>
      </c>
    </row>
    <row r="2921" spans="2:6" x14ac:dyDescent="0.25">
      <c r="B2921" s="131">
        <f t="shared" si="45"/>
        <v>2919</v>
      </c>
      <c r="E2921" s="218" t="e">
        <f>VLOOKUP(D2921,Z$4:AB2921,2,FALSE)</f>
        <v>#N/A</v>
      </c>
      <c r="F2921" s="218" t="e">
        <f>VLOOKUP(D2921,Z$4:AB2921,3,FALSE)</f>
        <v>#N/A</v>
      </c>
    </row>
    <row r="2922" spans="2:6" x14ac:dyDescent="0.25">
      <c r="B2922" s="131">
        <f t="shared" si="45"/>
        <v>2920</v>
      </c>
      <c r="E2922" s="218" t="e">
        <f>VLOOKUP(D2922,Z$4:AB2922,2,FALSE)</f>
        <v>#N/A</v>
      </c>
      <c r="F2922" s="218" t="e">
        <f>VLOOKUP(D2922,Z$4:AB2922,3,FALSE)</f>
        <v>#N/A</v>
      </c>
    </row>
    <row r="2923" spans="2:6" x14ac:dyDescent="0.25">
      <c r="B2923" s="131">
        <f t="shared" si="45"/>
        <v>2921</v>
      </c>
      <c r="E2923" s="218" t="e">
        <f>VLOOKUP(D2923,Z$4:AB2923,2,FALSE)</f>
        <v>#N/A</v>
      </c>
      <c r="F2923" s="218" t="e">
        <f>VLOOKUP(D2923,Z$4:AB2923,3,FALSE)</f>
        <v>#N/A</v>
      </c>
    </row>
    <row r="2924" spans="2:6" x14ac:dyDescent="0.25">
      <c r="B2924" s="131">
        <f t="shared" si="45"/>
        <v>2922</v>
      </c>
      <c r="E2924" s="218" t="e">
        <f>VLOOKUP(D2924,Z$4:AB2924,2,FALSE)</f>
        <v>#N/A</v>
      </c>
      <c r="F2924" s="218" t="e">
        <f>VLOOKUP(D2924,Z$4:AB2924,3,FALSE)</f>
        <v>#N/A</v>
      </c>
    </row>
    <row r="2925" spans="2:6" x14ac:dyDescent="0.25">
      <c r="B2925" s="131">
        <f t="shared" si="45"/>
        <v>2923</v>
      </c>
      <c r="E2925" s="218" t="e">
        <f>VLOOKUP(D2925,Z$4:AB2925,2,FALSE)</f>
        <v>#N/A</v>
      </c>
      <c r="F2925" s="218" t="e">
        <f>VLOOKUP(D2925,Z$4:AB2925,3,FALSE)</f>
        <v>#N/A</v>
      </c>
    </row>
    <row r="2926" spans="2:6" x14ac:dyDescent="0.25">
      <c r="B2926" s="131">
        <f t="shared" si="45"/>
        <v>2924</v>
      </c>
      <c r="E2926" s="218" t="e">
        <f>VLOOKUP(D2926,Z$4:AB2926,2,FALSE)</f>
        <v>#N/A</v>
      </c>
      <c r="F2926" s="218" t="e">
        <f>VLOOKUP(D2926,Z$4:AB2926,3,FALSE)</f>
        <v>#N/A</v>
      </c>
    </row>
    <row r="2927" spans="2:6" x14ac:dyDescent="0.25">
      <c r="B2927" s="131">
        <f t="shared" si="45"/>
        <v>2925</v>
      </c>
      <c r="E2927" s="218" t="e">
        <f>VLOOKUP(D2927,Z$4:AB2927,2,FALSE)</f>
        <v>#N/A</v>
      </c>
      <c r="F2927" s="218" t="e">
        <f>VLOOKUP(D2927,Z$4:AB2927,3,FALSE)</f>
        <v>#N/A</v>
      </c>
    </row>
    <row r="2928" spans="2:6" x14ac:dyDescent="0.25">
      <c r="B2928" s="131">
        <f t="shared" si="45"/>
        <v>2926</v>
      </c>
      <c r="E2928" s="218" t="e">
        <f>VLOOKUP(D2928,Z$4:AB2928,2,FALSE)</f>
        <v>#N/A</v>
      </c>
      <c r="F2928" s="218" t="e">
        <f>VLOOKUP(D2928,Z$4:AB2928,3,FALSE)</f>
        <v>#N/A</v>
      </c>
    </row>
    <row r="2929" spans="2:6" x14ac:dyDescent="0.25">
      <c r="B2929" s="131">
        <f t="shared" si="45"/>
        <v>2927</v>
      </c>
      <c r="E2929" s="218" t="e">
        <f>VLOOKUP(D2929,Z$4:AB2929,2,FALSE)</f>
        <v>#N/A</v>
      </c>
      <c r="F2929" s="218" t="e">
        <f>VLOOKUP(D2929,Z$4:AB2929,3,FALSE)</f>
        <v>#N/A</v>
      </c>
    </row>
    <row r="2930" spans="2:6" x14ac:dyDescent="0.25">
      <c r="B2930" s="131">
        <f t="shared" si="45"/>
        <v>2928</v>
      </c>
      <c r="E2930" s="218" t="e">
        <f>VLOOKUP(D2930,Z$4:AB2930,2,FALSE)</f>
        <v>#N/A</v>
      </c>
      <c r="F2930" s="218" t="e">
        <f>VLOOKUP(D2930,Z$4:AB2930,3,FALSE)</f>
        <v>#N/A</v>
      </c>
    </row>
    <row r="2931" spans="2:6" x14ac:dyDescent="0.25">
      <c r="B2931" s="131">
        <f t="shared" si="45"/>
        <v>2929</v>
      </c>
      <c r="E2931" s="218" t="e">
        <f>VLOOKUP(D2931,Z$4:AB2931,2,FALSE)</f>
        <v>#N/A</v>
      </c>
      <c r="F2931" s="218" t="e">
        <f>VLOOKUP(D2931,Z$4:AB2931,3,FALSE)</f>
        <v>#N/A</v>
      </c>
    </row>
    <row r="2932" spans="2:6" x14ac:dyDescent="0.25">
      <c r="B2932" s="131">
        <f t="shared" ref="B2932:B2995" si="46">ROW()-2</f>
        <v>2930</v>
      </c>
      <c r="E2932" s="218" t="e">
        <f>VLOOKUP(D2932,Z$4:AB2932,2,FALSE)</f>
        <v>#N/A</v>
      </c>
      <c r="F2932" s="218" t="e">
        <f>VLOOKUP(D2932,Z$4:AB2932,3,FALSE)</f>
        <v>#N/A</v>
      </c>
    </row>
    <row r="2933" spans="2:6" x14ac:dyDescent="0.25">
      <c r="B2933" s="131">
        <f t="shared" si="46"/>
        <v>2931</v>
      </c>
      <c r="E2933" s="218" t="e">
        <f>VLOOKUP(D2933,Z$4:AB2933,2,FALSE)</f>
        <v>#N/A</v>
      </c>
      <c r="F2933" s="218" t="e">
        <f>VLOOKUP(D2933,Z$4:AB2933,3,FALSE)</f>
        <v>#N/A</v>
      </c>
    </row>
    <row r="2934" spans="2:6" x14ac:dyDescent="0.25">
      <c r="B2934" s="131">
        <f t="shared" si="46"/>
        <v>2932</v>
      </c>
      <c r="E2934" s="218" t="e">
        <f>VLOOKUP(D2934,Z$4:AB2934,2,FALSE)</f>
        <v>#N/A</v>
      </c>
      <c r="F2934" s="218" t="e">
        <f>VLOOKUP(D2934,Z$4:AB2934,3,FALSE)</f>
        <v>#N/A</v>
      </c>
    </row>
    <row r="2935" spans="2:6" x14ac:dyDescent="0.25">
      <c r="B2935" s="131">
        <f t="shared" si="46"/>
        <v>2933</v>
      </c>
      <c r="E2935" s="218" t="e">
        <f>VLOOKUP(D2935,Z$4:AB2935,2,FALSE)</f>
        <v>#N/A</v>
      </c>
      <c r="F2935" s="218" t="e">
        <f>VLOOKUP(D2935,Z$4:AB2935,3,FALSE)</f>
        <v>#N/A</v>
      </c>
    </row>
    <row r="2936" spans="2:6" x14ac:dyDescent="0.25">
      <c r="B2936" s="131">
        <f t="shared" si="46"/>
        <v>2934</v>
      </c>
      <c r="E2936" s="218" t="e">
        <f>VLOOKUP(D2936,Z$4:AB2936,2,FALSE)</f>
        <v>#N/A</v>
      </c>
      <c r="F2936" s="218" t="e">
        <f>VLOOKUP(D2936,Z$4:AB2936,3,FALSE)</f>
        <v>#N/A</v>
      </c>
    </row>
    <row r="2937" spans="2:6" x14ac:dyDescent="0.25">
      <c r="B2937" s="131">
        <f t="shared" si="46"/>
        <v>2935</v>
      </c>
      <c r="E2937" s="218" t="e">
        <f>VLOOKUP(D2937,Z$4:AB2937,2,FALSE)</f>
        <v>#N/A</v>
      </c>
      <c r="F2937" s="218" t="e">
        <f>VLOOKUP(D2937,Z$4:AB2937,3,FALSE)</f>
        <v>#N/A</v>
      </c>
    </row>
    <row r="2938" spans="2:6" x14ac:dyDescent="0.25">
      <c r="B2938" s="131">
        <f t="shared" si="46"/>
        <v>2936</v>
      </c>
      <c r="E2938" s="218" t="e">
        <f>VLOOKUP(D2938,Z$4:AB2938,2,FALSE)</f>
        <v>#N/A</v>
      </c>
      <c r="F2938" s="218" t="e">
        <f>VLOOKUP(D2938,Z$4:AB2938,3,FALSE)</f>
        <v>#N/A</v>
      </c>
    </row>
    <row r="2939" spans="2:6" x14ac:dyDescent="0.25">
      <c r="B2939" s="131">
        <f t="shared" si="46"/>
        <v>2937</v>
      </c>
      <c r="E2939" s="218" t="e">
        <f>VLOOKUP(D2939,Z$4:AB2939,2,FALSE)</f>
        <v>#N/A</v>
      </c>
      <c r="F2939" s="218" t="e">
        <f>VLOOKUP(D2939,Z$4:AB2939,3,FALSE)</f>
        <v>#N/A</v>
      </c>
    </row>
    <row r="2940" spans="2:6" x14ac:dyDescent="0.25">
      <c r="B2940" s="131">
        <f t="shared" si="46"/>
        <v>2938</v>
      </c>
      <c r="E2940" s="218" t="e">
        <f>VLOOKUP(D2940,Z$4:AB2940,2,FALSE)</f>
        <v>#N/A</v>
      </c>
      <c r="F2940" s="218" t="e">
        <f>VLOOKUP(D2940,Z$4:AB2940,3,FALSE)</f>
        <v>#N/A</v>
      </c>
    </row>
    <row r="2941" spans="2:6" x14ac:dyDescent="0.25">
      <c r="B2941" s="131">
        <f t="shared" si="46"/>
        <v>2939</v>
      </c>
      <c r="E2941" s="218" t="e">
        <f>VLOOKUP(D2941,Z$4:AB2941,2,FALSE)</f>
        <v>#N/A</v>
      </c>
      <c r="F2941" s="218" t="e">
        <f>VLOOKUP(D2941,Z$4:AB2941,3,FALSE)</f>
        <v>#N/A</v>
      </c>
    </row>
    <row r="2942" spans="2:6" x14ac:dyDescent="0.25">
      <c r="B2942" s="131">
        <f t="shared" si="46"/>
        <v>2940</v>
      </c>
      <c r="E2942" s="218" t="e">
        <f>VLOOKUP(D2942,Z$4:AB2942,2,FALSE)</f>
        <v>#N/A</v>
      </c>
      <c r="F2942" s="218" t="e">
        <f>VLOOKUP(D2942,Z$4:AB2942,3,FALSE)</f>
        <v>#N/A</v>
      </c>
    </row>
    <row r="2943" spans="2:6" x14ac:dyDescent="0.25">
      <c r="B2943" s="131">
        <f t="shared" si="46"/>
        <v>2941</v>
      </c>
      <c r="E2943" s="218" t="e">
        <f>VLOOKUP(D2943,Z$4:AB2943,2,FALSE)</f>
        <v>#N/A</v>
      </c>
      <c r="F2943" s="218" t="e">
        <f>VLOOKUP(D2943,Z$4:AB2943,3,FALSE)</f>
        <v>#N/A</v>
      </c>
    </row>
    <row r="2944" spans="2:6" x14ac:dyDescent="0.25">
      <c r="B2944" s="131">
        <f t="shared" si="46"/>
        <v>2942</v>
      </c>
      <c r="E2944" s="218" t="e">
        <f>VLOOKUP(D2944,Z$4:AB2944,2,FALSE)</f>
        <v>#N/A</v>
      </c>
      <c r="F2944" s="218" t="e">
        <f>VLOOKUP(D2944,Z$4:AB2944,3,FALSE)</f>
        <v>#N/A</v>
      </c>
    </row>
    <row r="2945" spans="2:6" x14ac:dyDescent="0.25">
      <c r="B2945" s="131">
        <f t="shared" si="46"/>
        <v>2943</v>
      </c>
      <c r="E2945" s="218" t="e">
        <f>VLOOKUP(D2945,Z$4:AB2945,2,FALSE)</f>
        <v>#N/A</v>
      </c>
      <c r="F2945" s="218" t="e">
        <f>VLOOKUP(D2945,Z$4:AB2945,3,FALSE)</f>
        <v>#N/A</v>
      </c>
    </row>
    <row r="2946" spans="2:6" x14ac:dyDescent="0.25">
      <c r="B2946" s="131">
        <f t="shared" si="46"/>
        <v>2944</v>
      </c>
      <c r="E2946" s="218" t="e">
        <f>VLOOKUP(D2946,Z$4:AB2946,2,FALSE)</f>
        <v>#N/A</v>
      </c>
      <c r="F2946" s="218" t="e">
        <f>VLOOKUP(D2946,Z$4:AB2946,3,FALSE)</f>
        <v>#N/A</v>
      </c>
    </row>
    <row r="2947" spans="2:6" x14ac:dyDescent="0.25">
      <c r="B2947" s="131">
        <f t="shared" si="46"/>
        <v>2945</v>
      </c>
      <c r="E2947" s="218" t="e">
        <f>VLOOKUP(D2947,Z$4:AB2947,2,FALSE)</f>
        <v>#N/A</v>
      </c>
      <c r="F2947" s="218" t="e">
        <f>VLOOKUP(D2947,Z$4:AB2947,3,FALSE)</f>
        <v>#N/A</v>
      </c>
    </row>
    <row r="2948" spans="2:6" x14ac:dyDescent="0.25">
      <c r="B2948" s="131">
        <f t="shared" si="46"/>
        <v>2946</v>
      </c>
      <c r="E2948" s="218" t="e">
        <f>VLOOKUP(D2948,Z$4:AB2948,2,FALSE)</f>
        <v>#N/A</v>
      </c>
      <c r="F2948" s="218" t="e">
        <f>VLOOKUP(D2948,Z$4:AB2948,3,FALSE)</f>
        <v>#N/A</v>
      </c>
    </row>
    <row r="2949" spans="2:6" x14ac:dyDescent="0.25">
      <c r="B2949" s="131">
        <f t="shared" si="46"/>
        <v>2947</v>
      </c>
      <c r="E2949" s="218" t="e">
        <f>VLOOKUP(D2949,Z$4:AB2949,2,FALSE)</f>
        <v>#N/A</v>
      </c>
      <c r="F2949" s="218" t="e">
        <f>VLOOKUP(D2949,Z$4:AB2949,3,FALSE)</f>
        <v>#N/A</v>
      </c>
    </row>
    <row r="2950" spans="2:6" x14ac:dyDescent="0.25">
      <c r="B2950" s="131">
        <f t="shared" si="46"/>
        <v>2948</v>
      </c>
      <c r="E2950" s="218" t="e">
        <f>VLOOKUP(D2950,Z$4:AB2950,2,FALSE)</f>
        <v>#N/A</v>
      </c>
      <c r="F2950" s="218" t="e">
        <f>VLOOKUP(D2950,Z$4:AB2950,3,FALSE)</f>
        <v>#N/A</v>
      </c>
    </row>
    <row r="2951" spans="2:6" x14ac:dyDescent="0.25">
      <c r="B2951" s="131">
        <f t="shared" si="46"/>
        <v>2949</v>
      </c>
      <c r="E2951" s="218" t="e">
        <f>VLOOKUP(D2951,Z$4:AB2951,2,FALSE)</f>
        <v>#N/A</v>
      </c>
      <c r="F2951" s="218" t="e">
        <f>VLOOKUP(D2951,Z$4:AB2951,3,FALSE)</f>
        <v>#N/A</v>
      </c>
    </row>
    <row r="2952" spans="2:6" x14ac:dyDescent="0.25">
      <c r="B2952" s="131">
        <f t="shared" si="46"/>
        <v>2950</v>
      </c>
      <c r="E2952" s="218" t="e">
        <f>VLOOKUP(D2952,Z$4:AB2952,2,FALSE)</f>
        <v>#N/A</v>
      </c>
      <c r="F2952" s="218" t="e">
        <f>VLOOKUP(D2952,Z$4:AB2952,3,FALSE)</f>
        <v>#N/A</v>
      </c>
    </row>
    <row r="2953" spans="2:6" x14ac:dyDescent="0.25">
      <c r="B2953" s="131">
        <f t="shared" si="46"/>
        <v>2951</v>
      </c>
      <c r="E2953" s="218" t="e">
        <f>VLOOKUP(D2953,Z$4:AB2953,2,FALSE)</f>
        <v>#N/A</v>
      </c>
      <c r="F2953" s="218" t="e">
        <f>VLOOKUP(D2953,Z$4:AB2953,3,FALSE)</f>
        <v>#N/A</v>
      </c>
    </row>
    <row r="2954" spans="2:6" x14ac:dyDescent="0.25">
      <c r="B2954" s="131">
        <f t="shared" si="46"/>
        <v>2952</v>
      </c>
      <c r="E2954" s="218" t="e">
        <f>VLOOKUP(D2954,Z$4:AB2954,2,FALSE)</f>
        <v>#N/A</v>
      </c>
      <c r="F2954" s="218" t="e">
        <f>VLOOKUP(D2954,Z$4:AB2954,3,FALSE)</f>
        <v>#N/A</v>
      </c>
    </row>
    <row r="2955" spans="2:6" x14ac:dyDescent="0.25">
      <c r="B2955" s="131">
        <f t="shared" si="46"/>
        <v>2953</v>
      </c>
      <c r="E2955" s="218" t="e">
        <f>VLOOKUP(D2955,Z$4:AB2955,2,FALSE)</f>
        <v>#N/A</v>
      </c>
      <c r="F2955" s="218" t="e">
        <f>VLOOKUP(D2955,Z$4:AB2955,3,FALSE)</f>
        <v>#N/A</v>
      </c>
    </row>
    <row r="2956" spans="2:6" x14ac:dyDescent="0.25">
      <c r="B2956" s="131">
        <f t="shared" si="46"/>
        <v>2954</v>
      </c>
      <c r="E2956" s="218" t="e">
        <f>VLOOKUP(D2956,Z$4:AB2956,2,FALSE)</f>
        <v>#N/A</v>
      </c>
      <c r="F2956" s="218" t="e">
        <f>VLOOKUP(D2956,Z$4:AB2956,3,FALSE)</f>
        <v>#N/A</v>
      </c>
    </row>
    <row r="2957" spans="2:6" x14ac:dyDescent="0.25">
      <c r="B2957" s="131">
        <f t="shared" si="46"/>
        <v>2955</v>
      </c>
      <c r="E2957" s="218" t="e">
        <f>VLOOKUP(D2957,Z$4:AB2957,2,FALSE)</f>
        <v>#N/A</v>
      </c>
      <c r="F2957" s="218" t="e">
        <f>VLOOKUP(D2957,Z$4:AB2957,3,FALSE)</f>
        <v>#N/A</v>
      </c>
    </row>
    <row r="2958" spans="2:6" x14ac:dyDescent="0.25">
      <c r="B2958" s="131">
        <f t="shared" si="46"/>
        <v>2956</v>
      </c>
      <c r="E2958" s="218" t="e">
        <f>VLOOKUP(D2958,Z$4:AB2958,2,FALSE)</f>
        <v>#N/A</v>
      </c>
      <c r="F2958" s="218" t="e">
        <f>VLOOKUP(D2958,Z$4:AB2958,3,FALSE)</f>
        <v>#N/A</v>
      </c>
    </row>
    <row r="2959" spans="2:6" x14ac:dyDescent="0.25">
      <c r="B2959" s="131">
        <f t="shared" si="46"/>
        <v>2957</v>
      </c>
      <c r="E2959" s="218" t="e">
        <f>VLOOKUP(D2959,Z$4:AB2959,2,FALSE)</f>
        <v>#N/A</v>
      </c>
      <c r="F2959" s="218" t="e">
        <f>VLOOKUP(D2959,Z$4:AB2959,3,FALSE)</f>
        <v>#N/A</v>
      </c>
    </row>
    <row r="2960" spans="2:6" x14ac:dyDescent="0.25">
      <c r="B2960" s="131">
        <f t="shared" si="46"/>
        <v>2958</v>
      </c>
      <c r="E2960" s="218" t="e">
        <f>VLOOKUP(D2960,Z$4:AB2960,2,FALSE)</f>
        <v>#N/A</v>
      </c>
      <c r="F2960" s="218" t="e">
        <f>VLOOKUP(D2960,Z$4:AB2960,3,FALSE)</f>
        <v>#N/A</v>
      </c>
    </row>
    <row r="2961" spans="2:6" x14ac:dyDescent="0.25">
      <c r="B2961" s="131">
        <f t="shared" si="46"/>
        <v>2959</v>
      </c>
      <c r="E2961" s="218" t="e">
        <f>VLOOKUP(D2961,Z$4:AB2961,2,FALSE)</f>
        <v>#N/A</v>
      </c>
      <c r="F2961" s="218" t="e">
        <f>VLOOKUP(D2961,Z$4:AB2961,3,FALSE)</f>
        <v>#N/A</v>
      </c>
    </row>
    <row r="2962" spans="2:6" x14ac:dyDescent="0.25">
      <c r="B2962" s="131">
        <f t="shared" si="46"/>
        <v>2960</v>
      </c>
      <c r="E2962" s="218" t="e">
        <f>VLOOKUP(D2962,Z$4:AB2962,2,FALSE)</f>
        <v>#N/A</v>
      </c>
      <c r="F2962" s="218" t="e">
        <f>VLOOKUP(D2962,Z$4:AB2962,3,FALSE)</f>
        <v>#N/A</v>
      </c>
    </row>
    <row r="2963" spans="2:6" x14ac:dyDescent="0.25">
      <c r="B2963" s="131">
        <f t="shared" si="46"/>
        <v>2961</v>
      </c>
      <c r="E2963" s="218" t="e">
        <f>VLOOKUP(D2963,Z$4:AB2963,2,FALSE)</f>
        <v>#N/A</v>
      </c>
      <c r="F2963" s="218" t="e">
        <f>VLOOKUP(D2963,Z$4:AB2963,3,FALSE)</f>
        <v>#N/A</v>
      </c>
    </row>
    <row r="2964" spans="2:6" x14ac:dyDescent="0.25">
      <c r="B2964" s="131">
        <f t="shared" si="46"/>
        <v>2962</v>
      </c>
      <c r="E2964" s="218" t="e">
        <f>VLOOKUP(D2964,Z$4:AB2964,2,FALSE)</f>
        <v>#N/A</v>
      </c>
      <c r="F2964" s="218" t="e">
        <f>VLOOKUP(D2964,Z$4:AB2964,3,FALSE)</f>
        <v>#N/A</v>
      </c>
    </row>
    <row r="2965" spans="2:6" x14ac:dyDescent="0.25">
      <c r="B2965" s="131">
        <f t="shared" si="46"/>
        <v>2963</v>
      </c>
      <c r="E2965" s="218" t="e">
        <f>VLOOKUP(D2965,Z$4:AB2965,2,FALSE)</f>
        <v>#N/A</v>
      </c>
      <c r="F2965" s="218" t="e">
        <f>VLOOKUP(D2965,Z$4:AB2965,3,FALSE)</f>
        <v>#N/A</v>
      </c>
    </row>
    <row r="2966" spans="2:6" x14ac:dyDescent="0.25">
      <c r="B2966" s="131">
        <f t="shared" si="46"/>
        <v>2964</v>
      </c>
      <c r="E2966" s="218" t="e">
        <f>VLOOKUP(D2966,Z$4:AB2966,2,FALSE)</f>
        <v>#N/A</v>
      </c>
      <c r="F2966" s="218" t="e">
        <f>VLOOKUP(D2966,Z$4:AB2966,3,FALSE)</f>
        <v>#N/A</v>
      </c>
    </row>
    <row r="2967" spans="2:6" x14ac:dyDescent="0.25">
      <c r="B2967" s="131">
        <f t="shared" si="46"/>
        <v>2965</v>
      </c>
      <c r="E2967" s="218" t="e">
        <f>VLOOKUP(D2967,Z$4:AB2967,2,FALSE)</f>
        <v>#N/A</v>
      </c>
      <c r="F2967" s="218" t="e">
        <f>VLOOKUP(D2967,Z$4:AB2967,3,FALSE)</f>
        <v>#N/A</v>
      </c>
    </row>
    <row r="2968" spans="2:6" x14ac:dyDescent="0.25">
      <c r="B2968" s="131">
        <f t="shared" si="46"/>
        <v>2966</v>
      </c>
      <c r="E2968" s="218" t="e">
        <f>VLOOKUP(D2968,Z$4:AB2968,2,FALSE)</f>
        <v>#N/A</v>
      </c>
      <c r="F2968" s="218" t="e">
        <f>VLOOKUP(D2968,Z$4:AB2968,3,FALSE)</f>
        <v>#N/A</v>
      </c>
    </row>
    <row r="2969" spans="2:6" x14ac:dyDescent="0.25">
      <c r="B2969" s="131">
        <f t="shared" si="46"/>
        <v>2967</v>
      </c>
      <c r="E2969" s="218" t="e">
        <f>VLOOKUP(D2969,Z$4:AB2969,2,FALSE)</f>
        <v>#N/A</v>
      </c>
      <c r="F2969" s="218" t="e">
        <f>VLOOKUP(D2969,Z$4:AB2969,3,FALSE)</f>
        <v>#N/A</v>
      </c>
    </row>
    <row r="2970" spans="2:6" x14ac:dyDescent="0.25">
      <c r="B2970" s="131">
        <f t="shared" si="46"/>
        <v>2968</v>
      </c>
      <c r="E2970" s="218" t="e">
        <f>VLOOKUP(D2970,Z$4:AB2970,2,FALSE)</f>
        <v>#N/A</v>
      </c>
      <c r="F2970" s="218" t="e">
        <f>VLOOKUP(D2970,Z$4:AB2970,3,FALSE)</f>
        <v>#N/A</v>
      </c>
    </row>
    <row r="2971" spans="2:6" x14ac:dyDescent="0.25">
      <c r="B2971" s="131">
        <f t="shared" si="46"/>
        <v>2969</v>
      </c>
      <c r="E2971" s="218" t="e">
        <f>VLOOKUP(D2971,Z$4:AB2971,2,FALSE)</f>
        <v>#N/A</v>
      </c>
      <c r="F2971" s="218" t="e">
        <f>VLOOKUP(D2971,Z$4:AB2971,3,FALSE)</f>
        <v>#N/A</v>
      </c>
    </row>
    <row r="2972" spans="2:6" x14ac:dyDescent="0.25">
      <c r="B2972" s="131">
        <f t="shared" si="46"/>
        <v>2970</v>
      </c>
      <c r="E2972" s="218" t="e">
        <f>VLOOKUP(D2972,Z$4:AB2972,2,FALSE)</f>
        <v>#N/A</v>
      </c>
      <c r="F2972" s="218" t="e">
        <f>VLOOKUP(D2972,Z$4:AB2972,3,FALSE)</f>
        <v>#N/A</v>
      </c>
    </row>
    <row r="2973" spans="2:6" x14ac:dyDescent="0.25">
      <c r="B2973" s="131">
        <f t="shared" si="46"/>
        <v>2971</v>
      </c>
      <c r="E2973" s="218" t="e">
        <f>VLOOKUP(D2973,Z$4:AB2973,2,FALSE)</f>
        <v>#N/A</v>
      </c>
      <c r="F2973" s="218" t="e">
        <f>VLOOKUP(D2973,Z$4:AB2973,3,FALSE)</f>
        <v>#N/A</v>
      </c>
    </row>
    <row r="2974" spans="2:6" x14ac:dyDescent="0.25">
      <c r="B2974" s="131">
        <f t="shared" si="46"/>
        <v>2972</v>
      </c>
      <c r="E2974" s="218" t="e">
        <f>VLOOKUP(D2974,Z$4:AB2974,2,FALSE)</f>
        <v>#N/A</v>
      </c>
      <c r="F2974" s="218" t="e">
        <f>VLOOKUP(D2974,Z$4:AB2974,3,FALSE)</f>
        <v>#N/A</v>
      </c>
    </row>
    <row r="2975" spans="2:6" x14ac:dyDescent="0.25">
      <c r="B2975" s="131">
        <f t="shared" si="46"/>
        <v>2973</v>
      </c>
      <c r="E2975" s="218" t="e">
        <f>VLOOKUP(D2975,Z$4:AB2975,2,FALSE)</f>
        <v>#N/A</v>
      </c>
      <c r="F2975" s="218" t="e">
        <f>VLOOKUP(D2975,Z$4:AB2975,3,FALSE)</f>
        <v>#N/A</v>
      </c>
    </row>
    <row r="2976" spans="2:6" x14ac:dyDescent="0.25">
      <c r="B2976" s="131">
        <f t="shared" si="46"/>
        <v>2974</v>
      </c>
      <c r="E2976" s="218" t="e">
        <f>VLOOKUP(D2976,Z$4:AB2976,2,FALSE)</f>
        <v>#N/A</v>
      </c>
      <c r="F2976" s="218" t="e">
        <f>VLOOKUP(D2976,Z$4:AB2976,3,FALSE)</f>
        <v>#N/A</v>
      </c>
    </row>
    <row r="2977" spans="2:6" x14ac:dyDescent="0.25">
      <c r="B2977" s="131">
        <f t="shared" si="46"/>
        <v>2975</v>
      </c>
      <c r="E2977" s="218" t="e">
        <f>VLOOKUP(D2977,Z$4:AB2977,2,FALSE)</f>
        <v>#N/A</v>
      </c>
      <c r="F2977" s="218" t="e">
        <f>VLOOKUP(D2977,Z$4:AB2977,3,FALSE)</f>
        <v>#N/A</v>
      </c>
    </row>
    <row r="2978" spans="2:6" x14ac:dyDescent="0.25">
      <c r="B2978" s="131">
        <f t="shared" si="46"/>
        <v>2976</v>
      </c>
      <c r="E2978" s="218" t="e">
        <f>VLOOKUP(D2978,Z$4:AB2978,2,FALSE)</f>
        <v>#N/A</v>
      </c>
      <c r="F2978" s="218" t="e">
        <f>VLOOKUP(D2978,Z$4:AB2978,3,FALSE)</f>
        <v>#N/A</v>
      </c>
    </row>
    <row r="2979" spans="2:6" x14ac:dyDescent="0.25">
      <c r="B2979" s="131">
        <f t="shared" si="46"/>
        <v>2977</v>
      </c>
      <c r="E2979" s="218" t="e">
        <f>VLOOKUP(D2979,Z$4:AB2979,2,FALSE)</f>
        <v>#N/A</v>
      </c>
      <c r="F2979" s="218" t="e">
        <f>VLOOKUP(D2979,Z$4:AB2979,3,FALSE)</f>
        <v>#N/A</v>
      </c>
    </row>
    <row r="2980" spans="2:6" x14ac:dyDescent="0.25">
      <c r="B2980" s="131">
        <f t="shared" si="46"/>
        <v>2978</v>
      </c>
      <c r="E2980" s="218" t="e">
        <f>VLOOKUP(D2980,Z$4:AB2980,2,FALSE)</f>
        <v>#N/A</v>
      </c>
      <c r="F2980" s="218" t="e">
        <f>VLOOKUP(D2980,Z$4:AB2980,3,FALSE)</f>
        <v>#N/A</v>
      </c>
    </row>
    <row r="2981" spans="2:6" x14ac:dyDescent="0.25">
      <c r="B2981" s="131">
        <f t="shared" si="46"/>
        <v>2979</v>
      </c>
      <c r="E2981" s="218" t="e">
        <f>VLOOKUP(D2981,Z$4:AB2981,2,FALSE)</f>
        <v>#N/A</v>
      </c>
      <c r="F2981" s="218" t="e">
        <f>VLOOKUP(D2981,Z$4:AB2981,3,FALSE)</f>
        <v>#N/A</v>
      </c>
    </row>
    <row r="2982" spans="2:6" x14ac:dyDescent="0.25">
      <c r="B2982" s="131">
        <f t="shared" si="46"/>
        <v>2980</v>
      </c>
      <c r="E2982" s="218" t="e">
        <f>VLOOKUP(D2982,Z$4:AB2982,2,FALSE)</f>
        <v>#N/A</v>
      </c>
      <c r="F2982" s="218" t="e">
        <f>VLOOKUP(D2982,Z$4:AB2982,3,FALSE)</f>
        <v>#N/A</v>
      </c>
    </row>
    <row r="2983" spans="2:6" x14ac:dyDescent="0.25">
      <c r="B2983" s="131">
        <f t="shared" si="46"/>
        <v>2981</v>
      </c>
      <c r="E2983" s="218" t="e">
        <f>VLOOKUP(D2983,Z$4:AB2983,2,FALSE)</f>
        <v>#N/A</v>
      </c>
      <c r="F2983" s="218" t="e">
        <f>VLOOKUP(D2983,Z$4:AB2983,3,FALSE)</f>
        <v>#N/A</v>
      </c>
    </row>
    <row r="2984" spans="2:6" x14ac:dyDescent="0.25">
      <c r="B2984" s="131">
        <f t="shared" si="46"/>
        <v>2982</v>
      </c>
      <c r="E2984" s="218" t="e">
        <f>VLOOKUP(D2984,Z$4:AB2984,2,FALSE)</f>
        <v>#N/A</v>
      </c>
      <c r="F2984" s="218" t="e">
        <f>VLOOKUP(D2984,Z$4:AB2984,3,FALSE)</f>
        <v>#N/A</v>
      </c>
    </row>
    <row r="2985" spans="2:6" x14ac:dyDescent="0.25">
      <c r="B2985" s="131">
        <f t="shared" si="46"/>
        <v>2983</v>
      </c>
      <c r="E2985" s="218" t="e">
        <f>VLOOKUP(D2985,Z$4:AB2985,2,FALSE)</f>
        <v>#N/A</v>
      </c>
      <c r="F2985" s="218" t="e">
        <f>VLOOKUP(D2985,Z$4:AB2985,3,FALSE)</f>
        <v>#N/A</v>
      </c>
    </row>
    <row r="2986" spans="2:6" x14ac:dyDescent="0.25">
      <c r="B2986" s="131">
        <f t="shared" si="46"/>
        <v>2984</v>
      </c>
      <c r="E2986" s="218" t="e">
        <f>VLOOKUP(D2986,Z$4:AB2986,2,FALSE)</f>
        <v>#N/A</v>
      </c>
      <c r="F2986" s="218" t="e">
        <f>VLOOKUP(D2986,Z$4:AB2986,3,FALSE)</f>
        <v>#N/A</v>
      </c>
    </row>
    <row r="2987" spans="2:6" x14ac:dyDescent="0.25">
      <c r="B2987" s="131">
        <f t="shared" si="46"/>
        <v>2985</v>
      </c>
      <c r="E2987" s="218" t="e">
        <f>VLOOKUP(D2987,Z$4:AB2987,2,FALSE)</f>
        <v>#N/A</v>
      </c>
      <c r="F2987" s="218" t="e">
        <f>VLOOKUP(D2987,Z$4:AB2987,3,FALSE)</f>
        <v>#N/A</v>
      </c>
    </row>
    <row r="2988" spans="2:6" x14ac:dyDescent="0.25">
      <c r="B2988" s="131">
        <f t="shared" si="46"/>
        <v>2986</v>
      </c>
      <c r="E2988" s="218" t="e">
        <f>VLOOKUP(D2988,Z$4:AB2988,2,FALSE)</f>
        <v>#N/A</v>
      </c>
      <c r="F2988" s="218" t="e">
        <f>VLOOKUP(D2988,Z$4:AB2988,3,FALSE)</f>
        <v>#N/A</v>
      </c>
    </row>
    <row r="2989" spans="2:6" x14ac:dyDescent="0.25">
      <c r="B2989" s="131">
        <f t="shared" si="46"/>
        <v>2987</v>
      </c>
      <c r="E2989" s="218" t="e">
        <f>VLOOKUP(D2989,Z$4:AB2989,2,FALSE)</f>
        <v>#N/A</v>
      </c>
      <c r="F2989" s="218" t="e">
        <f>VLOOKUP(D2989,Z$4:AB2989,3,FALSE)</f>
        <v>#N/A</v>
      </c>
    </row>
    <row r="2990" spans="2:6" x14ac:dyDescent="0.25">
      <c r="B2990" s="131">
        <f t="shared" si="46"/>
        <v>2988</v>
      </c>
      <c r="E2990" s="218" t="e">
        <f>VLOOKUP(D2990,Z$4:AB2990,2,FALSE)</f>
        <v>#N/A</v>
      </c>
      <c r="F2990" s="218" t="e">
        <f>VLOOKUP(D2990,Z$4:AB2990,3,FALSE)</f>
        <v>#N/A</v>
      </c>
    </row>
    <row r="2991" spans="2:6" x14ac:dyDescent="0.25">
      <c r="B2991" s="131">
        <f t="shared" si="46"/>
        <v>2989</v>
      </c>
      <c r="E2991" s="218" t="e">
        <f>VLOOKUP(D2991,Z$4:AB2991,2,FALSE)</f>
        <v>#N/A</v>
      </c>
      <c r="F2991" s="218" t="e">
        <f>VLOOKUP(D2991,Z$4:AB2991,3,FALSE)</f>
        <v>#N/A</v>
      </c>
    </row>
    <row r="2992" spans="2:6" x14ac:dyDescent="0.25">
      <c r="B2992" s="131">
        <f t="shared" si="46"/>
        <v>2990</v>
      </c>
      <c r="E2992" s="218" t="e">
        <f>VLOOKUP(D2992,Z$4:AB2992,2,FALSE)</f>
        <v>#N/A</v>
      </c>
      <c r="F2992" s="218" t="e">
        <f>VLOOKUP(D2992,Z$4:AB2992,3,FALSE)</f>
        <v>#N/A</v>
      </c>
    </row>
    <row r="2993" spans="2:6" x14ac:dyDescent="0.25">
      <c r="B2993" s="131">
        <f t="shared" si="46"/>
        <v>2991</v>
      </c>
      <c r="E2993" s="218" t="e">
        <f>VLOOKUP(D2993,Z$4:AB2993,2,FALSE)</f>
        <v>#N/A</v>
      </c>
      <c r="F2993" s="218" t="e">
        <f>VLOOKUP(D2993,Z$4:AB2993,3,FALSE)</f>
        <v>#N/A</v>
      </c>
    </row>
    <row r="2994" spans="2:6" x14ac:dyDescent="0.25">
      <c r="B2994" s="131">
        <f t="shared" si="46"/>
        <v>2992</v>
      </c>
      <c r="E2994" s="218" t="e">
        <f>VLOOKUP(D2994,Z$4:AB2994,2,FALSE)</f>
        <v>#N/A</v>
      </c>
      <c r="F2994" s="218" t="e">
        <f>VLOOKUP(D2994,Z$4:AB2994,3,FALSE)</f>
        <v>#N/A</v>
      </c>
    </row>
    <row r="2995" spans="2:6" x14ac:dyDescent="0.25">
      <c r="B2995" s="131">
        <f t="shared" si="46"/>
        <v>2993</v>
      </c>
      <c r="E2995" s="218" t="e">
        <f>VLOOKUP(D2995,Z$4:AB2995,2,FALSE)</f>
        <v>#N/A</v>
      </c>
      <c r="F2995" s="218" t="e">
        <f>VLOOKUP(D2995,Z$4:AB2995,3,FALSE)</f>
        <v>#N/A</v>
      </c>
    </row>
    <row r="2996" spans="2:6" x14ac:dyDescent="0.25">
      <c r="B2996" s="131">
        <f t="shared" ref="B2996:B3059" si="47">ROW()-2</f>
        <v>2994</v>
      </c>
      <c r="E2996" s="218" t="e">
        <f>VLOOKUP(D2996,Z$4:AB2996,2,FALSE)</f>
        <v>#N/A</v>
      </c>
      <c r="F2996" s="218" t="e">
        <f>VLOOKUP(D2996,Z$4:AB2996,3,FALSE)</f>
        <v>#N/A</v>
      </c>
    </row>
    <row r="2997" spans="2:6" x14ac:dyDescent="0.25">
      <c r="B2997" s="131">
        <f t="shared" si="47"/>
        <v>2995</v>
      </c>
      <c r="E2997" s="218" t="e">
        <f>VLOOKUP(D2997,Z$4:AB2997,2,FALSE)</f>
        <v>#N/A</v>
      </c>
      <c r="F2997" s="218" t="e">
        <f>VLOOKUP(D2997,Z$4:AB2997,3,FALSE)</f>
        <v>#N/A</v>
      </c>
    </row>
    <row r="2998" spans="2:6" x14ac:dyDescent="0.25">
      <c r="B2998" s="131">
        <f t="shared" si="47"/>
        <v>2996</v>
      </c>
      <c r="E2998" s="218" t="e">
        <f>VLOOKUP(D2998,Z$4:AB2998,2,FALSE)</f>
        <v>#N/A</v>
      </c>
      <c r="F2998" s="218" t="e">
        <f>VLOOKUP(D2998,Z$4:AB2998,3,FALSE)</f>
        <v>#N/A</v>
      </c>
    </row>
    <row r="2999" spans="2:6" x14ac:dyDescent="0.25">
      <c r="B2999" s="131">
        <f t="shared" si="47"/>
        <v>2997</v>
      </c>
      <c r="E2999" s="218" t="e">
        <f>VLOOKUP(D2999,Z$4:AB2999,2,FALSE)</f>
        <v>#N/A</v>
      </c>
      <c r="F2999" s="218" t="e">
        <f>VLOOKUP(D2999,Z$4:AB2999,3,FALSE)</f>
        <v>#N/A</v>
      </c>
    </row>
    <row r="3000" spans="2:6" x14ac:dyDescent="0.25">
      <c r="B3000" s="131">
        <f t="shared" si="47"/>
        <v>2998</v>
      </c>
      <c r="E3000" s="218" t="e">
        <f>VLOOKUP(D3000,Z$4:AB3000,2,FALSE)</f>
        <v>#N/A</v>
      </c>
      <c r="F3000" s="218" t="e">
        <f>VLOOKUP(D3000,Z$4:AB3000,3,FALSE)</f>
        <v>#N/A</v>
      </c>
    </row>
    <row r="3001" spans="2:6" x14ac:dyDescent="0.25">
      <c r="B3001" s="131">
        <f t="shared" si="47"/>
        <v>2999</v>
      </c>
      <c r="E3001" s="218" t="e">
        <f>VLOOKUP(D3001,Z$4:AB3001,2,FALSE)</f>
        <v>#N/A</v>
      </c>
      <c r="F3001" s="218" t="e">
        <f>VLOOKUP(D3001,Z$4:AB3001,3,FALSE)</f>
        <v>#N/A</v>
      </c>
    </row>
    <row r="3002" spans="2:6" x14ac:dyDescent="0.25">
      <c r="B3002" s="131">
        <f t="shared" si="47"/>
        <v>3000</v>
      </c>
      <c r="E3002" s="218" t="e">
        <f>VLOOKUP(D3002,Z$4:AB3002,2,FALSE)</f>
        <v>#N/A</v>
      </c>
      <c r="F3002" s="218" t="e">
        <f>VLOOKUP(D3002,Z$4:AB3002,3,FALSE)</f>
        <v>#N/A</v>
      </c>
    </row>
    <row r="3003" spans="2:6" x14ac:dyDescent="0.25">
      <c r="B3003" s="131">
        <f t="shared" si="47"/>
        <v>3001</v>
      </c>
      <c r="E3003" s="218" t="e">
        <f>VLOOKUP(D3003,Z$4:AB3003,2,FALSE)</f>
        <v>#N/A</v>
      </c>
      <c r="F3003" s="218" t="e">
        <f>VLOOKUP(D3003,Z$4:AB3003,3,FALSE)</f>
        <v>#N/A</v>
      </c>
    </row>
    <row r="3004" spans="2:6" x14ac:dyDescent="0.25">
      <c r="B3004" s="131">
        <f t="shared" si="47"/>
        <v>3002</v>
      </c>
      <c r="E3004" s="218" t="e">
        <f>VLOOKUP(D3004,Z$4:AB3004,2,FALSE)</f>
        <v>#N/A</v>
      </c>
      <c r="F3004" s="218" t="e">
        <f>VLOOKUP(D3004,Z$4:AB3004,3,FALSE)</f>
        <v>#N/A</v>
      </c>
    </row>
    <row r="3005" spans="2:6" x14ac:dyDescent="0.25">
      <c r="B3005" s="131">
        <f t="shared" si="47"/>
        <v>3003</v>
      </c>
      <c r="E3005" s="218" t="e">
        <f>VLOOKUP(D3005,Z$4:AB3005,2,FALSE)</f>
        <v>#N/A</v>
      </c>
      <c r="F3005" s="218" t="e">
        <f>VLOOKUP(D3005,Z$4:AB3005,3,FALSE)</f>
        <v>#N/A</v>
      </c>
    </row>
    <row r="3006" spans="2:6" x14ac:dyDescent="0.25">
      <c r="B3006" s="131">
        <f t="shared" si="47"/>
        <v>3004</v>
      </c>
      <c r="E3006" s="218" t="e">
        <f>VLOOKUP(D3006,Z$4:AB3006,2,FALSE)</f>
        <v>#N/A</v>
      </c>
      <c r="F3006" s="218" t="e">
        <f>VLOOKUP(D3006,Z$4:AB3006,3,FALSE)</f>
        <v>#N/A</v>
      </c>
    </row>
    <row r="3007" spans="2:6" x14ac:dyDescent="0.25">
      <c r="B3007" s="131">
        <f t="shared" si="47"/>
        <v>3005</v>
      </c>
      <c r="E3007" s="218" t="e">
        <f>VLOOKUP(D3007,Z$4:AB3007,2,FALSE)</f>
        <v>#N/A</v>
      </c>
      <c r="F3007" s="218" t="e">
        <f>VLOOKUP(D3007,Z$4:AB3007,3,FALSE)</f>
        <v>#N/A</v>
      </c>
    </row>
    <row r="3008" spans="2:6" x14ac:dyDescent="0.25">
      <c r="B3008" s="131">
        <f t="shared" si="47"/>
        <v>3006</v>
      </c>
      <c r="E3008" s="218" t="e">
        <f>VLOOKUP(D3008,Z$4:AB3008,2,FALSE)</f>
        <v>#N/A</v>
      </c>
      <c r="F3008" s="218" t="e">
        <f>VLOOKUP(D3008,Z$4:AB3008,3,FALSE)</f>
        <v>#N/A</v>
      </c>
    </row>
    <row r="3009" spans="2:6" x14ac:dyDescent="0.25">
      <c r="B3009" s="131">
        <f t="shared" si="47"/>
        <v>3007</v>
      </c>
      <c r="E3009" s="218" t="e">
        <f>VLOOKUP(D3009,Z$4:AB3009,2,FALSE)</f>
        <v>#N/A</v>
      </c>
      <c r="F3009" s="218" t="e">
        <f>VLOOKUP(D3009,Z$4:AB3009,3,FALSE)</f>
        <v>#N/A</v>
      </c>
    </row>
    <row r="3010" spans="2:6" x14ac:dyDescent="0.25">
      <c r="B3010" s="131">
        <f t="shared" si="47"/>
        <v>3008</v>
      </c>
      <c r="E3010" s="218" t="e">
        <f>VLOOKUP(D3010,Z$4:AB3010,2,FALSE)</f>
        <v>#N/A</v>
      </c>
      <c r="F3010" s="218" t="e">
        <f>VLOOKUP(D3010,Z$4:AB3010,3,FALSE)</f>
        <v>#N/A</v>
      </c>
    </row>
    <row r="3011" spans="2:6" x14ac:dyDescent="0.25">
      <c r="B3011" s="131">
        <f t="shared" si="47"/>
        <v>3009</v>
      </c>
      <c r="E3011" s="218" t="e">
        <f>VLOOKUP(D3011,Z$4:AB3011,2,FALSE)</f>
        <v>#N/A</v>
      </c>
      <c r="F3011" s="218" t="e">
        <f>VLOOKUP(D3011,Z$4:AB3011,3,FALSE)</f>
        <v>#N/A</v>
      </c>
    </row>
    <row r="3012" spans="2:6" x14ac:dyDescent="0.25">
      <c r="B3012" s="131">
        <f t="shared" si="47"/>
        <v>3010</v>
      </c>
      <c r="E3012" s="218" t="e">
        <f>VLOOKUP(D3012,Z$4:AB3012,2,FALSE)</f>
        <v>#N/A</v>
      </c>
      <c r="F3012" s="218" t="e">
        <f>VLOOKUP(D3012,Z$4:AB3012,3,FALSE)</f>
        <v>#N/A</v>
      </c>
    </row>
    <row r="3013" spans="2:6" x14ac:dyDescent="0.25">
      <c r="B3013" s="131">
        <f t="shared" si="47"/>
        <v>3011</v>
      </c>
      <c r="E3013" s="218" t="e">
        <f>VLOOKUP(D3013,Z$4:AB3013,2,FALSE)</f>
        <v>#N/A</v>
      </c>
      <c r="F3013" s="218" t="e">
        <f>VLOOKUP(D3013,Z$4:AB3013,3,FALSE)</f>
        <v>#N/A</v>
      </c>
    </row>
    <row r="3014" spans="2:6" x14ac:dyDescent="0.25">
      <c r="B3014" s="131">
        <f t="shared" si="47"/>
        <v>3012</v>
      </c>
      <c r="E3014" s="218" t="e">
        <f>VLOOKUP(D3014,Z$4:AB3014,2,FALSE)</f>
        <v>#N/A</v>
      </c>
      <c r="F3014" s="218" t="e">
        <f>VLOOKUP(D3014,Z$4:AB3014,3,FALSE)</f>
        <v>#N/A</v>
      </c>
    </row>
    <row r="3015" spans="2:6" x14ac:dyDescent="0.25">
      <c r="B3015" s="131">
        <f t="shared" si="47"/>
        <v>3013</v>
      </c>
      <c r="E3015" s="218" t="e">
        <f>VLOOKUP(D3015,Z$4:AB3015,2,FALSE)</f>
        <v>#N/A</v>
      </c>
      <c r="F3015" s="218" t="e">
        <f>VLOOKUP(D3015,Z$4:AB3015,3,FALSE)</f>
        <v>#N/A</v>
      </c>
    </row>
    <row r="3016" spans="2:6" x14ac:dyDescent="0.25">
      <c r="B3016" s="131">
        <f t="shared" si="47"/>
        <v>3014</v>
      </c>
      <c r="E3016" s="218" t="e">
        <f>VLOOKUP(D3016,Z$4:AB3016,2,FALSE)</f>
        <v>#N/A</v>
      </c>
      <c r="F3016" s="218" t="e">
        <f>VLOOKUP(D3016,Z$4:AB3016,3,FALSE)</f>
        <v>#N/A</v>
      </c>
    </row>
    <row r="3017" spans="2:6" x14ac:dyDescent="0.25">
      <c r="B3017" s="131">
        <f t="shared" si="47"/>
        <v>3015</v>
      </c>
      <c r="E3017" s="218" t="e">
        <f>VLOOKUP(D3017,Z$4:AB3017,2,FALSE)</f>
        <v>#N/A</v>
      </c>
      <c r="F3017" s="218" t="e">
        <f>VLOOKUP(D3017,Z$4:AB3017,3,FALSE)</f>
        <v>#N/A</v>
      </c>
    </row>
    <row r="3018" spans="2:6" x14ac:dyDescent="0.25">
      <c r="B3018" s="131">
        <f t="shared" si="47"/>
        <v>3016</v>
      </c>
      <c r="E3018" s="218" t="e">
        <f>VLOOKUP(D3018,Z$4:AB3018,2,FALSE)</f>
        <v>#N/A</v>
      </c>
      <c r="F3018" s="218" t="e">
        <f>VLOOKUP(D3018,Z$4:AB3018,3,FALSE)</f>
        <v>#N/A</v>
      </c>
    </row>
    <row r="3019" spans="2:6" x14ac:dyDescent="0.25">
      <c r="B3019" s="131">
        <f t="shared" si="47"/>
        <v>3017</v>
      </c>
      <c r="E3019" s="218" t="e">
        <f>VLOOKUP(D3019,Z$4:AB3019,2,FALSE)</f>
        <v>#N/A</v>
      </c>
      <c r="F3019" s="218" t="e">
        <f>VLOOKUP(D3019,Z$4:AB3019,3,FALSE)</f>
        <v>#N/A</v>
      </c>
    </row>
    <row r="3020" spans="2:6" x14ac:dyDescent="0.25">
      <c r="B3020" s="131">
        <f t="shared" si="47"/>
        <v>3018</v>
      </c>
      <c r="E3020" s="218" t="e">
        <f>VLOOKUP(D3020,Z$4:AB3020,2,FALSE)</f>
        <v>#N/A</v>
      </c>
      <c r="F3020" s="218" t="e">
        <f>VLOOKUP(D3020,Z$4:AB3020,3,FALSE)</f>
        <v>#N/A</v>
      </c>
    </row>
    <row r="3021" spans="2:6" x14ac:dyDescent="0.25">
      <c r="B3021" s="131">
        <f t="shared" si="47"/>
        <v>3019</v>
      </c>
      <c r="E3021" s="218" t="e">
        <f>VLOOKUP(D3021,Z$4:AB3021,2,FALSE)</f>
        <v>#N/A</v>
      </c>
      <c r="F3021" s="218" t="e">
        <f>VLOOKUP(D3021,Z$4:AB3021,3,FALSE)</f>
        <v>#N/A</v>
      </c>
    </row>
    <row r="3022" spans="2:6" x14ac:dyDescent="0.25">
      <c r="B3022" s="131">
        <f t="shared" si="47"/>
        <v>3020</v>
      </c>
      <c r="E3022" s="218" t="e">
        <f>VLOOKUP(D3022,Z$4:AB3022,2,FALSE)</f>
        <v>#N/A</v>
      </c>
      <c r="F3022" s="218" t="e">
        <f>VLOOKUP(D3022,Z$4:AB3022,3,FALSE)</f>
        <v>#N/A</v>
      </c>
    </row>
    <row r="3023" spans="2:6" x14ac:dyDescent="0.25">
      <c r="B3023" s="131">
        <f t="shared" si="47"/>
        <v>3021</v>
      </c>
      <c r="E3023" s="218" t="e">
        <f>VLOOKUP(D3023,Z$4:AB3023,2,FALSE)</f>
        <v>#N/A</v>
      </c>
      <c r="F3023" s="218" t="e">
        <f>VLOOKUP(D3023,Z$4:AB3023,3,FALSE)</f>
        <v>#N/A</v>
      </c>
    </row>
    <row r="3024" spans="2:6" x14ac:dyDescent="0.25">
      <c r="B3024" s="131">
        <f t="shared" si="47"/>
        <v>3022</v>
      </c>
      <c r="E3024" s="218" t="e">
        <f>VLOOKUP(D3024,Z$4:AB3024,2,FALSE)</f>
        <v>#N/A</v>
      </c>
      <c r="F3024" s="218" t="e">
        <f>VLOOKUP(D3024,Z$4:AB3024,3,FALSE)</f>
        <v>#N/A</v>
      </c>
    </row>
    <row r="3025" spans="2:6" x14ac:dyDescent="0.25">
      <c r="B3025" s="131">
        <f t="shared" si="47"/>
        <v>3023</v>
      </c>
      <c r="E3025" s="218" t="e">
        <f>VLOOKUP(D3025,Z$4:AB3025,2,FALSE)</f>
        <v>#N/A</v>
      </c>
      <c r="F3025" s="218" t="e">
        <f>VLOOKUP(D3025,Z$4:AB3025,3,FALSE)</f>
        <v>#N/A</v>
      </c>
    </row>
    <row r="3026" spans="2:6" x14ac:dyDescent="0.25">
      <c r="B3026" s="131">
        <f t="shared" si="47"/>
        <v>3024</v>
      </c>
      <c r="E3026" s="218" t="e">
        <f>VLOOKUP(D3026,Z$4:AB3026,2,FALSE)</f>
        <v>#N/A</v>
      </c>
      <c r="F3026" s="218" t="e">
        <f>VLOOKUP(D3026,Z$4:AB3026,3,FALSE)</f>
        <v>#N/A</v>
      </c>
    </row>
    <row r="3027" spans="2:6" x14ac:dyDescent="0.25">
      <c r="B3027" s="131">
        <f t="shared" si="47"/>
        <v>3025</v>
      </c>
      <c r="E3027" s="218" t="e">
        <f>VLOOKUP(D3027,Z$4:AB3027,2,FALSE)</f>
        <v>#N/A</v>
      </c>
      <c r="F3027" s="218" t="e">
        <f>VLOOKUP(D3027,Z$4:AB3027,3,FALSE)</f>
        <v>#N/A</v>
      </c>
    </row>
    <row r="3028" spans="2:6" x14ac:dyDescent="0.25">
      <c r="B3028" s="131">
        <f t="shared" si="47"/>
        <v>3026</v>
      </c>
      <c r="E3028" s="218" t="e">
        <f>VLOOKUP(D3028,Z$4:AB3028,2,FALSE)</f>
        <v>#N/A</v>
      </c>
      <c r="F3028" s="218" t="e">
        <f>VLOOKUP(D3028,Z$4:AB3028,3,FALSE)</f>
        <v>#N/A</v>
      </c>
    </row>
    <row r="3029" spans="2:6" x14ac:dyDescent="0.25">
      <c r="B3029" s="131">
        <f t="shared" si="47"/>
        <v>3027</v>
      </c>
      <c r="E3029" s="218" t="e">
        <f>VLOOKUP(D3029,Z$4:AB3029,2,FALSE)</f>
        <v>#N/A</v>
      </c>
      <c r="F3029" s="218" t="e">
        <f>VLOOKUP(D3029,Z$4:AB3029,3,FALSE)</f>
        <v>#N/A</v>
      </c>
    </row>
    <row r="3030" spans="2:6" x14ac:dyDescent="0.25">
      <c r="B3030" s="131">
        <f t="shared" si="47"/>
        <v>3028</v>
      </c>
      <c r="E3030" s="218" t="e">
        <f>VLOOKUP(D3030,Z$4:AB3030,2,FALSE)</f>
        <v>#N/A</v>
      </c>
      <c r="F3030" s="218" t="e">
        <f>VLOOKUP(D3030,Z$4:AB3030,3,FALSE)</f>
        <v>#N/A</v>
      </c>
    </row>
    <row r="3031" spans="2:6" x14ac:dyDescent="0.25">
      <c r="B3031" s="131">
        <f t="shared" si="47"/>
        <v>3029</v>
      </c>
      <c r="E3031" s="218" t="e">
        <f>VLOOKUP(D3031,Z$4:AB3031,2,FALSE)</f>
        <v>#N/A</v>
      </c>
      <c r="F3031" s="218" t="e">
        <f>VLOOKUP(D3031,Z$4:AB3031,3,FALSE)</f>
        <v>#N/A</v>
      </c>
    </row>
    <row r="3032" spans="2:6" x14ac:dyDescent="0.25">
      <c r="B3032" s="131">
        <f t="shared" si="47"/>
        <v>3030</v>
      </c>
      <c r="E3032" s="218" t="e">
        <f>VLOOKUP(D3032,Z$4:AB3032,2,FALSE)</f>
        <v>#N/A</v>
      </c>
      <c r="F3032" s="218" t="e">
        <f>VLOOKUP(D3032,Z$4:AB3032,3,FALSE)</f>
        <v>#N/A</v>
      </c>
    </row>
    <row r="3033" spans="2:6" x14ac:dyDescent="0.25">
      <c r="B3033" s="131">
        <f t="shared" si="47"/>
        <v>3031</v>
      </c>
      <c r="E3033" s="218" t="e">
        <f>VLOOKUP(D3033,Z$4:AB3033,2,FALSE)</f>
        <v>#N/A</v>
      </c>
      <c r="F3033" s="218" t="e">
        <f>VLOOKUP(D3033,Z$4:AB3033,3,FALSE)</f>
        <v>#N/A</v>
      </c>
    </row>
    <row r="3034" spans="2:6" x14ac:dyDescent="0.25">
      <c r="B3034" s="131">
        <f t="shared" si="47"/>
        <v>3032</v>
      </c>
      <c r="E3034" s="218" t="e">
        <f>VLOOKUP(D3034,Z$4:AB3034,2,FALSE)</f>
        <v>#N/A</v>
      </c>
      <c r="F3034" s="218" t="e">
        <f>VLOOKUP(D3034,Z$4:AB3034,3,FALSE)</f>
        <v>#N/A</v>
      </c>
    </row>
    <row r="3035" spans="2:6" x14ac:dyDescent="0.25">
      <c r="B3035" s="131">
        <f t="shared" si="47"/>
        <v>3033</v>
      </c>
      <c r="E3035" s="218" t="e">
        <f>VLOOKUP(D3035,Z$4:AB3035,2,FALSE)</f>
        <v>#N/A</v>
      </c>
      <c r="F3035" s="218" t="e">
        <f>VLOOKUP(D3035,Z$4:AB3035,3,FALSE)</f>
        <v>#N/A</v>
      </c>
    </row>
    <row r="3036" spans="2:6" x14ac:dyDescent="0.25">
      <c r="B3036" s="131">
        <f t="shared" si="47"/>
        <v>3034</v>
      </c>
      <c r="E3036" s="218" t="e">
        <f>VLOOKUP(D3036,Z$4:AB3036,2,FALSE)</f>
        <v>#N/A</v>
      </c>
      <c r="F3036" s="218" t="e">
        <f>VLOOKUP(D3036,Z$4:AB3036,3,FALSE)</f>
        <v>#N/A</v>
      </c>
    </row>
    <row r="3037" spans="2:6" x14ac:dyDescent="0.25">
      <c r="B3037" s="131">
        <f t="shared" si="47"/>
        <v>3035</v>
      </c>
      <c r="E3037" s="218" t="e">
        <f>VLOOKUP(D3037,Z$4:AB3037,2,FALSE)</f>
        <v>#N/A</v>
      </c>
      <c r="F3037" s="218" t="e">
        <f>VLOOKUP(D3037,Z$4:AB3037,3,FALSE)</f>
        <v>#N/A</v>
      </c>
    </row>
    <row r="3038" spans="2:6" x14ac:dyDescent="0.25">
      <c r="B3038" s="131">
        <f t="shared" si="47"/>
        <v>3036</v>
      </c>
      <c r="E3038" s="218" t="e">
        <f>VLOOKUP(D3038,Z$4:AB3038,2,FALSE)</f>
        <v>#N/A</v>
      </c>
      <c r="F3038" s="218" t="e">
        <f>VLOOKUP(D3038,Z$4:AB3038,3,FALSE)</f>
        <v>#N/A</v>
      </c>
    </row>
    <row r="3039" spans="2:6" x14ac:dyDescent="0.25">
      <c r="B3039" s="131">
        <f t="shared" si="47"/>
        <v>3037</v>
      </c>
      <c r="E3039" s="218" t="e">
        <f>VLOOKUP(D3039,Z$4:AB3039,2,FALSE)</f>
        <v>#N/A</v>
      </c>
      <c r="F3039" s="218" t="e">
        <f>VLOOKUP(D3039,Z$4:AB3039,3,FALSE)</f>
        <v>#N/A</v>
      </c>
    </row>
    <row r="3040" spans="2:6" x14ac:dyDescent="0.25">
      <c r="B3040" s="131">
        <f t="shared" si="47"/>
        <v>3038</v>
      </c>
      <c r="E3040" s="218" t="e">
        <f>VLOOKUP(D3040,Z$4:AB3040,2,FALSE)</f>
        <v>#N/A</v>
      </c>
      <c r="F3040" s="218" t="e">
        <f>VLOOKUP(D3040,Z$4:AB3040,3,FALSE)</f>
        <v>#N/A</v>
      </c>
    </row>
    <row r="3041" spans="2:6" x14ac:dyDescent="0.25">
      <c r="B3041" s="131">
        <f t="shared" si="47"/>
        <v>3039</v>
      </c>
      <c r="E3041" s="218" t="e">
        <f>VLOOKUP(D3041,Z$4:AB3041,2,FALSE)</f>
        <v>#N/A</v>
      </c>
      <c r="F3041" s="218" t="e">
        <f>VLOOKUP(D3041,Z$4:AB3041,3,FALSE)</f>
        <v>#N/A</v>
      </c>
    </row>
    <row r="3042" spans="2:6" x14ac:dyDescent="0.25">
      <c r="B3042" s="131">
        <f t="shared" si="47"/>
        <v>3040</v>
      </c>
      <c r="E3042" s="218" t="e">
        <f>VLOOKUP(D3042,Z$4:AB3042,2,FALSE)</f>
        <v>#N/A</v>
      </c>
      <c r="F3042" s="218" t="e">
        <f>VLOOKUP(D3042,Z$4:AB3042,3,FALSE)</f>
        <v>#N/A</v>
      </c>
    </row>
    <row r="3043" spans="2:6" x14ac:dyDescent="0.25">
      <c r="B3043" s="131">
        <f t="shared" si="47"/>
        <v>3041</v>
      </c>
      <c r="E3043" s="218" t="e">
        <f>VLOOKUP(D3043,Z$4:AB3043,2,FALSE)</f>
        <v>#N/A</v>
      </c>
      <c r="F3043" s="218" t="e">
        <f>VLOOKUP(D3043,Z$4:AB3043,3,FALSE)</f>
        <v>#N/A</v>
      </c>
    </row>
    <row r="3044" spans="2:6" x14ac:dyDescent="0.25">
      <c r="B3044" s="131">
        <f t="shared" si="47"/>
        <v>3042</v>
      </c>
      <c r="E3044" s="218" t="e">
        <f>VLOOKUP(D3044,Z$4:AB3044,2,FALSE)</f>
        <v>#N/A</v>
      </c>
      <c r="F3044" s="218" t="e">
        <f>VLOOKUP(D3044,Z$4:AB3044,3,FALSE)</f>
        <v>#N/A</v>
      </c>
    </row>
    <row r="3045" spans="2:6" x14ac:dyDescent="0.25">
      <c r="B3045" s="131">
        <f t="shared" si="47"/>
        <v>3043</v>
      </c>
      <c r="E3045" s="218" t="e">
        <f>VLOOKUP(D3045,Z$4:AB3045,2,FALSE)</f>
        <v>#N/A</v>
      </c>
      <c r="F3045" s="218" t="e">
        <f>VLOOKUP(D3045,Z$4:AB3045,3,FALSE)</f>
        <v>#N/A</v>
      </c>
    </row>
    <row r="3046" spans="2:6" x14ac:dyDescent="0.25">
      <c r="B3046" s="131">
        <f t="shared" si="47"/>
        <v>3044</v>
      </c>
      <c r="E3046" s="218" t="e">
        <f>VLOOKUP(D3046,Z$4:AB3046,2,FALSE)</f>
        <v>#N/A</v>
      </c>
      <c r="F3046" s="218" t="e">
        <f>VLOOKUP(D3046,Z$4:AB3046,3,FALSE)</f>
        <v>#N/A</v>
      </c>
    </row>
    <row r="3047" spans="2:6" x14ac:dyDescent="0.25">
      <c r="B3047" s="131">
        <f t="shared" si="47"/>
        <v>3045</v>
      </c>
      <c r="E3047" s="218" t="e">
        <f>VLOOKUP(D3047,Z$4:AB3047,2,FALSE)</f>
        <v>#N/A</v>
      </c>
      <c r="F3047" s="218" t="e">
        <f>VLOOKUP(D3047,Z$4:AB3047,3,FALSE)</f>
        <v>#N/A</v>
      </c>
    </row>
    <row r="3048" spans="2:6" x14ac:dyDescent="0.25">
      <c r="B3048" s="131">
        <f t="shared" si="47"/>
        <v>3046</v>
      </c>
      <c r="E3048" s="218" t="e">
        <f>VLOOKUP(D3048,Z$4:AB3048,2,FALSE)</f>
        <v>#N/A</v>
      </c>
      <c r="F3048" s="218" t="e">
        <f>VLOOKUP(D3048,Z$4:AB3048,3,FALSE)</f>
        <v>#N/A</v>
      </c>
    </row>
    <row r="3049" spans="2:6" x14ac:dyDescent="0.25">
      <c r="B3049" s="131">
        <f t="shared" si="47"/>
        <v>3047</v>
      </c>
      <c r="E3049" s="218" t="e">
        <f>VLOOKUP(D3049,Z$4:AB3049,2,FALSE)</f>
        <v>#N/A</v>
      </c>
      <c r="F3049" s="218" t="e">
        <f>VLOOKUP(D3049,Z$4:AB3049,3,FALSE)</f>
        <v>#N/A</v>
      </c>
    </row>
    <row r="3050" spans="2:6" x14ac:dyDescent="0.25">
      <c r="B3050" s="131">
        <f t="shared" si="47"/>
        <v>3048</v>
      </c>
      <c r="E3050" s="218" t="e">
        <f>VLOOKUP(D3050,Z$4:AB3050,2,FALSE)</f>
        <v>#N/A</v>
      </c>
      <c r="F3050" s="218" t="e">
        <f>VLOOKUP(D3050,Z$4:AB3050,3,FALSE)</f>
        <v>#N/A</v>
      </c>
    </row>
    <row r="3051" spans="2:6" x14ac:dyDescent="0.25">
      <c r="B3051" s="131">
        <f t="shared" si="47"/>
        <v>3049</v>
      </c>
      <c r="E3051" s="218" t="e">
        <f>VLOOKUP(D3051,Z$4:AB3051,2,FALSE)</f>
        <v>#N/A</v>
      </c>
      <c r="F3051" s="218" t="e">
        <f>VLOOKUP(D3051,Z$4:AB3051,3,FALSE)</f>
        <v>#N/A</v>
      </c>
    </row>
    <row r="3052" spans="2:6" x14ac:dyDescent="0.25">
      <c r="B3052" s="131">
        <f t="shared" si="47"/>
        <v>3050</v>
      </c>
      <c r="E3052" s="218" t="e">
        <f>VLOOKUP(D3052,Z$4:AB3052,2,FALSE)</f>
        <v>#N/A</v>
      </c>
      <c r="F3052" s="218" t="e">
        <f>VLOOKUP(D3052,Z$4:AB3052,3,FALSE)</f>
        <v>#N/A</v>
      </c>
    </row>
    <row r="3053" spans="2:6" x14ac:dyDescent="0.25">
      <c r="B3053" s="131">
        <f t="shared" si="47"/>
        <v>3051</v>
      </c>
      <c r="E3053" s="218" t="e">
        <f>VLOOKUP(D3053,Z$4:AB3053,2,FALSE)</f>
        <v>#N/A</v>
      </c>
      <c r="F3053" s="218" t="e">
        <f>VLOOKUP(D3053,Z$4:AB3053,3,FALSE)</f>
        <v>#N/A</v>
      </c>
    </row>
    <row r="3054" spans="2:6" x14ac:dyDescent="0.25">
      <c r="B3054" s="131">
        <f t="shared" si="47"/>
        <v>3052</v>
      </c>
      <c r="E3054" s="218" t="e">
        <f>VLOOKUP(D3054,Z$4:AB3054,2,FALSE)</f>
        <v>#N/A</v>
      </c>
      <c r="F3054" s="218" t="e">
        <f>VLOOKUP(D3054,Z$4:AB3054,3,FALSE)</f>
        <v>#N/A</v>
      </c>
    </row>
    <row r="3055" spans="2:6" x14ac:dyDescent="0.25">
      <c r="B3055" s="131">
        <f t="shared" si="47"/>
        <v>3053</v>
      </c>
      <c r="E3055" s="218" t="e">
        <f>VLOOKUP(D3055,Z$4:AB3055,2,FALSE)</f>
        <v>#N/A</v>
      </c>
      <c r="F3055" s="218" t="e">
        <f>VLOOKUP(D3055,Z$4:AB3055,3,FALSE)</f>
        <v>#N/A</v>
      </c>
    </row>
    <row r="3056" spans="2:6" x14ac:dyDescent="0.25">
      <c r="B3056" s="131">
        <f t="shared" si="47"/>
        <v>3054</v>
      </c>
      <c r="E3056" s="218" t="e">
        <f>VLOOKUP(D3056,Z$4:AB3056,2,FALSE)</f>
        <v>#N/A</v>
      </c>
      <c r="F3056" s="218" t="e">
        <f>VLOOKUP(D3056,Z$4:AB3056,3,FALSE)</f>
        <v>#N/A</v>
      </c>
    </row>
    <row r="3057" spans="2:6" x14ac:dyDescent="0.25">
      <c r="B3057" s="131">
        <f t="shared" si="47"/>
        <v>3055</v>
      </c>
      <c r="E3057" s="218" t="e">
        <f>VLOOKUP(D3057,Z$4:AB3057,2,FALSE)</f>
        <v>#N/A</v>
      </c>
      <c r="F3057" s="218" t="e">
        <f>VLOOKUP(D3057,Z$4:AB3057,3,FALSE)</f>
        <v>#N/A</v>
      </c>
    </row>
    <row r="3058" spans="2:6" x14ac:dyDescent="0.25">
      <c r="B3058" s="131">
        <f t="shared" si="47"/>
        <v>3056</v>
      </c>
      <c r="E3058" s="218" t="e">
        <f>VLOOKUP(D3058,Z$4:AB3058,2,FALSE)</f>
        <v>#N/A</v>
      </c>
      <c r="F3058" s="218" t="e">
        <f>VLOOKUP(D3058,Z$4:AB3058,3,FALSE)</f>
        <v>#N/A</v>
      </c>
    </row>
    <row r="3059" spans="2:6" x14ac:dyDescent="0.25">
      <c r="B3059" s="131">
        <f t="shared" si="47"/>
        <v>3057</v>
      </c>
      <c r="E3059" s="218" t="e">
        <f>VLOOKUP(D3059,Z$4:AB3059,2,FALSE)</f>
        <v>#N/A</v>
      </c>
      <c r="F3059" s="218" t="e">
        <f>VLOOKUP(D3059,Z$4:AB3059,3,FALSE)</f>
        <v>#N/A</v>
      </c>
    </row>
    <row r="3060" spans="2:6" x14ac:dyDescent="0.25">
      <c r="B3060" s="131">
        <f t="shared" ref="B3060:B3123" si="48">ROW()-2</f>
        <v>3058</v>
      </c>
      <c r="E3060" s="218" t="e">
        <f>VLOOKUP(D3060,Z$4:AB3060,2,FALSE)</f>
        <v>#N/A</v>
      </c>
      <c r="F3060" s="218" t="e">
        <f>VLOOKUP(D3060,Z$4:AB3060,3,FALSE)</f>
        <v>#N/A</v>
      </c>
    </row>
    <row r="3061" spans="2:6" x14ac:dyDescent="0.25">
      <c r="B3061" s="131">
        <f t="shared" si="48"/>
        <v>3059</v>
      </c>
      <c r="E3061" s="218" t="e">
        <f>VLOOKUP(D3061,Z$4:AB3061,2,FALSE)</f>
        <v>#N/A</v>
      </c>
      <c r="F3061" s="218" t="e">
        <f>VLOOKUP(D3061,Z$4:AB3061,3,FALSE)</f>
        <v>#N/A</v>
      </c>
    </row>
    <row r="3062" spans="2:6" x14ac:dyDescent="0.25">
      <c r="B3062" s="131">
        <f t="shared" si="48"/>
        <v>3060</v>
      </c>
      <c r="E3062" s="218" t="e">
        <f>VLOOKUP(D3062,Z$4:AB3062,2,FALSE)</f>
        <v>#N/A</v>
      </c>
      <c r="F3062" s="218" t="e">
        <f>VLOOKUP(D3062,Z$4:AB3062,3,FALSE)</f>
        <v>#N/A</v>
      </c>
    </row>
    <row r="3063" spans="2:6" x14ac:dyDescent="0.25">
      <c r="B3063" s="131">
        <f t="shared" si="48"/>
        <v>3061</v>
      </c>
      <c r="E3063" s="218" t="e">
        <f>VLOOKUP(D3063,Z$4:AB3063,2,FALSE)</f>
        <v>#N/A</v>
      </c>
      <c r="F3063" s="218" t="e">
        <f>VLOOKUP(D3063,Z$4:AB3063,3,FALSE)</f>
        <v>#N/A</v>
      </c>
    </row>
    <row r="3064" spans="2:6" x14ac:dyDescent="0.25">
      <c r="B3064" s="131">
        <f t="shared" si="48"/>
        <v>3062</v>
      </c>
      <c r="E3064" s="218" t="e">
        <f>VLOOKUP(D3064,Z$4:AB3064,2,FALSE)</f>
        <v>#N/A</v>
      </c>
      <c r="F3064" s="218" t="e">
        <f>VLOOKUP(D3064,Z$4:AB3064,3,FALSE)</f>
        <v>#N/A</v>
      </c>
    </row>
    <row r="3065" spans="2:6" x14ac:dyDescent="0.25">
      <c r="B3065" s="131">
        <f t="shared" si="48"/>
        <v>3063</v>
      </c>
      <c r="E3065" s="218" t="e">
        <f>VLOOKUP(D3065,Z$4:AB3065,2,FALSE)</f>
        <v>#N/A</v>
      </c>
      <c r="F3065" s="218" t="e">
        <f>VLOOKUP(D3065,Z$4:AB3065,3,FALSE)</f>
        <v>#N/A</v>
      </c>
    </row>
    <row r="3066" spans="2:6" x14ac:dyDescent="0.25">
      <c r="B3066" s="131">
        <f t="shared" si="48"/>
        <v>3064</v>
      </c>
      <c r="E3066" s="218" t="e">
        <f>VLOOKUP(D3066,Z$4:AB3066,2,FALSE)</f>
        <v>#N/A</v>
      </c>
      <c r="F3066" s="218" t="e">
        <f>VLOOKUP(D3066,Z$4:AB3066,3,FALSE)</f>
        <v>#N/A</v>
      </c>
    </row>
    <row r="3067" spans="2:6" x14ac:dyDescent="0.25">
      <c r="B3067" s="131">
        <f t="shared" si="48"/>
        <v>3065</v>
      </c>
      <c r="E3067" s="218" t="e">
        <f>VLOOKUP(D3067,Z$4:AB3067,2,FALSE)</f>
        <v>#N/A</v>
      </c>
      <c r="F3067" s="218" t="e">
        <f>VLOOKUP(D3067,Z$4:AB3067,3,FALSE)</f>
        <v>#N/A</v>
      </c>
    </row>
    <row r="3068" spans="2:6" x14ac:dyDescent="0.25">
      <c r="B3068" s="131">
        <f t="shared" si="48"/>
        <v>3066</v>
      </c>
      <c r="E3068" s="218" t="e">
        <f>VLOOKUP(D3068,Z$4:AB3068,2,FALSE)</f>
        <v>#N/A</v>
      </c>
      <c r="F3068" s="218" t="e">
        <f>VLOOKUP(D3068,Z$4:AB3068,3,FALSE)</f>
        <v>#N/A</v>
      </c>
    </row>
    <row r="3069" spans="2:6" x14ac:dyDescent="0.25">
      <c r="B3069" s="131">
        <f t="shared" si="48"/>
        <v>3067</v>
      </c>
      <c r="E3069" s="218" t="e">
        <f>VLOOKUP(D3069,Z$4:AB3069,2,FALSE)</f>
        <v>#N/A</v>
      </c>
      <c r="F3069" s="218" t="e">
        <f>VLOOKUP(D3069,Z$4:AB3069,3,FALSE)</f>
        <v>#N/A</v>
      </c>
    </row>
    <row r="3070" spans="2:6" x14ac:dyDescent="0.25">
      <c r="B3070" s="131">
        <f t="shared" si="48"/>
        <v>3068</v>
      </c>
      <c r="E3070" s="218" t="e">
        <f>VLOOKUP(D3070,Z$4:AB3070,2,FALSE)</f>
        <v>#N/A</v>
      </c>
      <c r="F3070" s="218" t="e">
        <f>VLOOKUP(D3070,Z$4:AB3070,3,FALSE)</f>
        <v>#N/A</v>
      </c>
    </row>
    <row r="3071" spans="2:6" x14ac:dyDescent="0.25">
      <c r="B3071" s="131">
        <f t="shared" si="48"/>
        <v>3069</v>
      </c>
      <c r="E3071" s="218" t="e">
        <f>VLOOKUP(D3071,Z$4:AB3071,2,FALSE)</f>
        <v>#N/A</v>
      </c>
      <c r="F3071" s="218" t="e">
        <f>VLOOKUP(D3071,Z$4:AB3071,3,FALSE)</f>
        <v>#N/A</v>
      </c>
    </row>
    <row r="3072" spans="2:6" x14ac:dyDescent="0.25">
      <c r="B3072" s="131">
        <f t="shared" si="48"/>
        <v>3070</v>
      </c>
      <c r="E3072" s="218" t="e">
        <f>VLOOKUP(D3072,Z$4:AB3072,2,FALSE)</f>
        <v>#N/A</v>
      </c>
      <c r="F3072" s="218" t="e">
        <f>VLOOKUP(D3072,Z$4:AB3072,3,FALSE)</f>
        <v>#N/A</v>
      </c>
    </row>
    <row r="3073" spans="2:6" x14ac:dyDescent="0.25">
      <c r="B3073" s="131">
        <f t="shared" si="48"/>
        <v>3071</v>
      </c>
      <c r="E3073" s="218" t="e">
        <f>VLOOKUP(D3073,Z$4:AB3073,2,FALSE)</f>
        <v>#N/A</v>
      </c>
      <c r="F3073" s="218" t="e">
        <f>VLOOKUP(D3073,Z$4:AB3073,3,FALSE)</f>
        <v>#N/A</v>
      </c>
    </row>
    <row r="3074" spans="2:6" x14ac:dyDescent="0.25">
      <c r="B3074" s="131">
        <f t="shared" si="48"/>
        <v>3072</v>
      </c>
      <c r="E3074" s="218" t="e">
        <f>VLOOKUP(D3074,Z$4:AB3074,2,FALSE)</f>
        <v>#N/A</v>
      </c>
      <c r="F3074" s="218" t="e">
        <f>VLOOKUP(D3074,Z$4:AB3074,3,FALSE)</f>
        <v>#N/A</v>
      </c>
    </row>
    <row r="3075" spans="2:6" x14ac:dyDescent="0.25">
      <c r="B3075" s="131">
        <f t="shared" si="48"/>
        <v>3073</v>
      </c>
      <c r="E3075" s="218" t="e">
        <f>VLOOKUP(D3075,Z$4:AB3075,2,FALSE)</f>
        <v>#N/A</v>
      </c>
      <c r="F3075" s="218" t="e">
        <f>VLOOKUP(D3075,Z$4:AB3075,3,FALSE)</f>
        <v>#N/A</v>
      </c>
    </row>
    <row r="3076" spans="2:6" x14ac:dyDescent="0.25">
      <c r="B3076" s="131">
        <f t="shared" si="48"/>
        <v>3074</v>
      </c>
      <c r="E3076" s="218" t="e">
        <f>VLOOKUP(D3076,Z$4:AB3076,2,FALSE)</f>
        <v>#N/A</v>
      </c>
      <c r="F3076" s="218" t="e">
        <f>VLOOKUP(D3076,Z$4:AB3076,3,FALSE)</f>
        <v>#N/A</v>
      </c>
    </row>
    <row r="3077" spans="2:6" x14ac:dyDescent="0.25">
      <c r="B3077" s="131">
        <f t="shared" si="48"/>
        <v>3075</v>
      </c>
      <c r="E3077" s="218" t="e">
        <f>VLOOKUP(D3077,Z$4:AB3077,2,FALSE)</f>
        <v>#N/A</v>
      </c>
      <c r="F3077" s="218" t="e">
        <f>VLOOKUP(D3077,Z$4:AB3077,3,FALSE)</f>
        <v>#N/A</v>
      </c>
    </row>
    <row r="3078" spans="2:6" x14ac:dyDescent="0.25">
      <c r="B3078" s="131">
        <f t="shared" si="48"/>
        <v>3076</v>
      </c>
      <c r="E3078" s="218" t="e">
        <f>VLOOKUP(D3078,Z$4:AB3078,2,FALSE)</f>
        <v>#N/A</v>
      </c>
      <c r="F3078" s="218" t="e">
        <f>VLOOKUP(D3078,Z$4:AB3078,3,FALSE)</f>
        <v>#N/A</v>
      </c>
    </row>
    <row r="3079" spans="2:6" x14ac:dyDescent="0.25">
      <c r="B3079" s="131">
        <f t="shared" si="48"/>
        <v>3077</v>
      </c>
      <c r="E3079" s="218" t="e">
        <f>VLOOKUP(D3079,Z$4:AB3079,2,FALSE)</f>
        <v>#N/A</v>
      </c>
      <c r="F3079" s="218" t="e">
        <f>VLOOKUP(D3079,Z$4:AB3079,3,FALSE)</f>
        <v>#N/A</v>
      </c>
    </row>
    <row r="3080" spans="2:6" x14ac:dyDescent="0.25">
      <c r="B3080" s="131">
        <f t="shared" si="48"/>
        <v>3078</v>
      </c>
      <c r="E3080" s="218" t="e">
        <f>VLOOKUP(D3080,Z$4:AB3080,2,FALSE)</f>
        <v>#N/A</v>
      </c>
      <c r="F3080" s="218" t="e">
        <f>VLOOKUP(D3080,Z$4:AB3080,3,FALSE)</f>
        <v>#N/A</v>
      </c>
    </row>
    <row r="3081" spans="2:6" x14ac:dyDescent="0.25">
      <c r="B3081" s="131">
        <f t="shared" si="48"/>
        <v>3079</v>
      </c>
      <c r="E3081" s="218" t="e">
        <f>VLOOKUP(D3081,Z$4:AB3081,2,FALSE)</f>
        <v>#N/A</v>
      </c>
      <c r="F3081" s="218" t="e">
        <f>VLOOKUP(D3081,Z$4:AB3081,3,FALSE)</f>
        <v>#N/A</v>
      </c>
    </row>
    <row r="3082" spans="2:6" x14ac:dyDescent="0.25">
      <c r="B3082" s="131">
        <f t="shared" si="48"/>
        <v>3080</v>
      </c>
      <c r="E3082" s="218" t="e">
        <f>VLOOKUP(D3082,Z$4:AB3082,2,FALSE)</f>
        <v>#N/A</v>
      </c>
      <c r="F3082" s="218" t="e">
        <f>VLOOKUP(D3082,Z$4:AB3082,3,FALSE)</f>
        <v>#N/A</v>
      </c>
    </row>
    <row r="3083" spans="2:6" x14ac:dyDescent="0.25">
      <c r="B3083" s="131">
        <f t="shared" si="48"/>
        <v>3081</v>
      </c>
      <c r="E3083" s="218" t="e">
        <f>VLOOKUP(D3083,Z$4:AB3083,2,FALSE)</f>
        <v>#N/A</v>
      </c>
      <c r="F3083" s="218" t="e">
        <f>VLOOKUP(D3083,Z$4:AB3083,3,FALSE)</f>
        <v>#N/A</v>
      </c>
    </row>
    <row r="3084" spans="2:6" x14ac:dyDescent="0.25">
      <c r="B3084" s="131">
        <f t="shared" si="48"/>
        <v>3082</v>
      </c>
      <c r="E3084" s="218" t="e">
        <f>VLOOKUP(D3084,Z$4:AB3084,2,FALSE)</f>
        <v>#N/A</v>
      </c>
      <c r="F3084" s="218" t="e">
        <f>VLOOKUP(D3084,Z$4:AB3084,3,FALSE)</f>
        <v>#N/A</v>
      </c>
    </row>
    <row r="3085" spans="2:6" x14ac:dyDescent="0.25">
      <c r="B3085" s="131">
        <f t="shared" si="48"/>
        <v>3083</v>
      </c>
      <c r="E3085" s="218" t="e">
        <f>VLOOKUP(D3085,Z$4:AB3085,2,FALSE)</f>
        <v>#N/A</v>
      </c>
      <c r="F3085" s="218" t="e">
        <f>VLOOKUP(D3085,Z$4:AB3085,3,FALSE)</f>
        <v>#N/A</v>
      </c>
    </row>
    <row r="3086" spans="2:6" x14ac:dyDescent="0.25">
      <c r="B3086" s="131">
        <f t="shared" si="48"/>
        <v>3084</v>
      </c>
      <c r="E3086" s="218" t="e">
        <f>VLOOKUP(D3086,Z$4:AB3086,2,FALSE)</f>
        <v>#N/A</v>
      </c>
      <c r="F3086" s="218" t="e">
        <f>VLOOKUP(D3086,Z$4:AB3086,3,FALSE)</f>
        <v>#N/A</v>
      </c>
    </row>
    <row r="3087" spans="2:6" x14ac:dyDescent="0.25">
      <c r="B3087" s="131">
        <f t="shared" si="48"/>
        <v>3085</v>
      </c>
      <c r="E3087" s="218" t="e">
        <f>VLOOKUP(D3087,Z$4:AB3087,2,FALSE)</f>
        <v>#N/A</v>
      </c>
      <c r="F3087" s="218" t="e">
        <f>VLOOKUP(D3087,Z$4:AB3087,3,FALSE)</f>
        <v>#N/A</v>
      </c>
    </row>
    <row r="3088" spans="2:6" x14ac:dyDescent="0.25">
      <c r="B3088" s="131">
        <f t="shared" si="48"/>
        <v>3086</v>
      </c>
      <c r="E3088" s="218" t="e">
        <f>VLOOKUP(D3088,Z$4:AB3088,2,FALSE)</f>
        <v>#N/A</v>
      </c>
      <c r="F3088" s="218" t="e">
        <f>VLOOKUP(D3088,Z$4:AB3088,3,FALSE)</f>
        <v>#N/A</v>
      </c>
    </row>
    <row r="3089" spans="2:6" x14ac:dyDescent="0.25">
      <c r="B3089" s="131">
        <f t="shared" si="48"/>
        <v>3087</v>
      </c>
      <c r="E3089" s="218" t="e">
        <f>VLOOKUP(D3089,Z$4:AB3089,2,FALSE)</f>
        <v>#N/A</v>
      </c>
      <c r="F3089" s="218" t="e">
        <f>VLOOKUP(D3089,Z$4:AB3089,3,FALSE)</f>
        <v>#N/A</v>
      </c>
    </row>
    <row r="3090" spans="2:6" x14ac:dyDescent="0.25">
      <c r="B3090" s="131">
        <f t="shared" si="48"/>
        <v>3088</v>
      </c>
      <c r="E3090" s="218" t="e">
        <f>VLOOKUP(D3090,Z$4:AB3090,2,FALSE)</f>
        <v>#N/A</v>
      </c>
      <c r="F3090" s="218" t="e">
        <f>VLOOKUP(D3090,Z$4:AB3090,3,FALSE)</f>
        <v>#N/A</v>
      </c>
    </row>
    <row r="3091" spans="2:6" x14ac:dyDescent="0.25">
      <c r="B3091" s="131">
        <f t="shared" si="48"/>
        <v>3089</v>
      </c>
      <c r="E3091" s="218" t="e">
        <f>VLOOKUP(D3091,Z$4:AB3091,2,FALSE)</f>
        <v>#N/A</v>
      </c>
      <c r="F3091" s="218" t="e">
        <f>VLOOKUP(D3091,Z$4:AB3091,3,FALSE)</f>
        <v>#N/A</v>
      </c>
    </row>
    <row r="3092" spans="2:6" x14ac:dyDescent="0.25">
      <c r="B3092" s="131">
        <f t="shared" si="48"/>
        <v>3090</v>
      </c>
      <c r="E3092" s="218" t="e">
        <f>VLOOKUP(D3092,Z$4:AB3092,2,FALSE)</f>
        <v>#N/A</v>
      </c>
      <c r="F3092" s="218" t="e">
        <f>VLOOKUP(D3092,Z$4:AB3092,3,FALSE)</f>
        <v>#N/A</v>
      </c>
    </row>
    <row r="3093" spans="2:6" x14ac:dyDescent="0.25">
      <c r="B3093" s="131">
        <f t="shared" si="48"/>
        <v>3091</v>
      </c>
      <c r="E3093" s="218" t="e">
        <f>VLOOKUP(D3093,Z$4:AB3093,2,FALSE)</f>
        <v>#N/A</v>
      </c>
      <c r="F3093" s="218" t="e">
        <f>VLOOKUP(D3093,Z$4:AB3093,3,FALSE)</f>
        <v>#N/A</v>
      </c>
    </row>
    <row r="3094" spans="2:6" x14ac:dyDescent="0.25">
      <c r="B3094" s="131">
        <f t="shared" si="48"/>
        <v>3092</v>
      </c>
      <c r="E3094" s="218" t="e">
        <f>VLOOKUP(D3094,Z$4:AB3094,2,FALSE)</f>
        <v>#N/A</v>
      </c>
      <c r="F3094" s="218" t="e">
        <f>VLOOKUP(D3094,Z$4:AB3094,3,FALSE)</f>
        <v>#N/A</v>
      </c>
    </row>
    <row r="3095" spans="2:6" x14ac:dyDescent="0.25">
      <c r="B3095" s="131">
        <f t="shared" si="48"/>
        <v>3093</v>
      </c>
      <c r="E3095" s="218" t="e">
        <f>VLOOKUP(D3095,Z$4:AB3095,2,FALSE)</f>
        <v>#N/A</v>
      </c>
      <c r="F3095" s="218" t="e">
        <f>VLOOKUP(D3095,Z$4:AB3095,3,FALSE)</f>
        <v>#N/A</v>
      </c>
    </row>
    <row r="3096" spans="2:6" x14ac:dyDescent="0.25">
      <c r="B3096" s="131">
        <f t="shared" si="48"/>
        <v>3094</v>
      </c>
      <c r="E3096" s="218" t="e">
        <f>VLOOKUP(D3096,Z$4:AB3096,2,FALSE)</f>
        <v>#N/A</v>
      </c>
      <c r="F3096" s="218" t="e">
        <f>VLOOKUP(D3096,Z$4:AB3096,3,FALSE)</f>
        <v>#N/A</v>
      </c>
    </row>
    <row r="3097" spans="2:6" x14ac:dyDescent="0.25">
      <c r="B3097" s="131">
        <f t="shared" si="48"/>
        <v>3095</v>
      </c>
      <c r="E3097" s="218" t="e">
        <f>VLOOKUP(D3097,Z$4:AB3097,2,FALSE)</f>
        <v>#N/A</v>
      </c>
      <c r="F3097" s="218" t="e">
        <f>VLOOKUP(D3097,Z$4:AB3097,3,FALSE)</f>
        <v>#N/A</v>
      </c>
    </row>
    <row r="3098" spans="2:6" x14ac:dyDescent="0.25">
      <c r="B3098" s="131">
        <f t="shared" si="48"/>
        <v>3096</v>
      </c>
      <c r="E3098" s="218" t="e">
        <f>VLOOKUP(D3098,Z$4:AB3098,2,FALSE)</f>
        <v>#N/A</v>
      </c>
      <c r="F3098" s="218" t="e">
        <f>VLOOKUP(D3098,Z$4:AB3098,3,FALSE)</f>
        <v>#N/A</v>
      </c>
    </row>
    <row r="3099" spans="2:6" x14ac:dyDescent="0.25">
      <c r="B3099" s="131">
        <f t="shared" si="48"/>
        <v>3097</v>
      </c>
      <c r="E3099" s="218" t="e">
        <f>VLOOKUP(D3099,Z$4:AB3099,2,FALSE)</f>
        <v>#N/A</v>
      </c>
      <c r="F3099" s="218" t="e">
        <f>VLOOKUP(D3099,Z$4:AB3099,3,FALSE)</f>
        <v>#N/A</v>
      </c>
    </row>
    <row r="3100" spans="2:6" x14ac:dyDescent="0.25">
      <c r="B3100" s="131">
        <f t="shared" si="48"/>
        <v>3098</v>
      </c>
      <c r="E3100" s="218" t="e">
        <f>VLOOKUP(D3100,Z$4:AB3100,2,FALSE)</f>
        <v>#N/A</v>
      </c>
      <c r="F3100" s="218" t="e">
        <f>VLOOKUP(D3100,Z$4:AB3100,3,FALSE)</f>
        <v>#N/A</v>
      </c>
    </row>
    <row r="3101" spans="2:6" x14ac:dyDescent="0.25">
      <c r="B3101" s="131">
        <f t="shared" si="48"/>
        <v>3099</v>
      </c>
      <c r="E3101" s="218" t="e">
        <f>VLOOKUP(D3101,Z$4:AB3101,2,FALSE)</f>
        <v>#N/A</v>
      </c>
      <c r="F3101" s="218" t="e">
        <f>VLOOKUP(D3101,Z$4:AB3101,3,FALSE)</f>
        <v>#N/A</v>
      </c>
    </row>
    <row r="3102" spans="2:6" x14ac:dyDescent="0.25">
      <c r="B3102" s="131">
        <f t="shared" si="48"/>
        <v>3100</v>
      </c>
      <c r="E3102" s="218" t="e">
        <f>VLOOKUP(D3102,Z$4:AB3102,2,FALSE)</f>
        <v>#N/A</v>
      </c>
      <c r="F3102" s="218" t="e">
        <f>VLOOKUP(D3102,Z$4:AB3102,3,FALSE)</f>
        <v>#N/A</v>
      </c>
    </row>
    <row r="3103" spans="2:6" x14ac:dyDescent="0.25">
      <c r="B3103" s="131">
        <f t="shared" si="48"/>
        <v>3101</v>
      </c>
      <c r="E3103" s="218" t="e">
        <f>VLOOKUP(D3103,Z$4:AB3103,2,FALSE)</f>
        <v>#N/A</v>
      </c>
      <c r="F3103" s="218" t="e">
        <f>VLOOKUP(D3103,Z$4:AB3103,3,FALSE)</f>
        <v>#N/A</v>
      </c>
    </row>
    <row r="3104" spans="2:6" x14ac:dyDescent="0.25">
      <c r="B3104" s="131">
        <f t="shared" si="48"/>
        <v>3102</v>
      </c>
      <c r="E3104" s="218" t="e">
        <f>VLOOKUP(D3104,Z$4:AB3104,2,FALSE)</f>
        <v>#N/A</v>
      </c>
      <c r="F3104" s="218" t="e">
        <f>VLOOKUP(D3104,Z$4:AB3104,3,FALSE)</f>
        <v>#N/A</v>
      </c>
    </row>
    <row r="3105" spans="2:6" x14ac:dyDescent="0.25">
      <c r="B3105" s="131">
        <f t="shared" si="48"/>
        <v>3103</v>
      </c>
      <c r="E3105" s="218" t="e">
        <f>VLOOKUP(D3105,Z$4:AB3105,2,FALSE)</f>
        <v>#N/A</v>
      </c>
      <c r="F3105" s="218" t="e">
        <f>VLOOKUP(D3105,Z$4:AB3105,3,FALSE)</f>
        <v>#N/A</v>
      </c>
    </row>
    <row r="3106" spans="2:6" x14ac:dyDescent="0.25">
      <c r="B3106" s="131">
        <f t="shared" si="48"/>
        <v>3104</v>
      </c>
      <c r="E3106" s="218" t="e">
        <f>VLOOKUP(D3106,Z$4:AB3106,2,FALSE)</f>
        <v>#N/A</v>
      </c>
      <c r="F3106" s="218" t="e">
        <f>VLOOKUP(D3106,Z$4:AB3106,3,FALSE)</f>
        <v>#N/A</v>
      </c>
    </row>
    <row r="3107" spans="2:6" x14ac:dyDescent="0.25">
      <c r="B3107" s="131">
        <f t="shared" si="48"/>
        <v>3105</v>
      </c>
      <c r="E3107" s="218" t="e">
        <f>VLOOKUP(D3107,Z$4:AB3107,2,FALSE)</f>
        <v>#N/A</v>
      </c>
      <c r="F3107" s="218" t="e">
        <f>VLOOKUP(D3107,Z$4:AB3107,3,FALSE)</f>
        <v>#N/A</v>
      </c>
    </row>
    <row r="3108" spans="2:6" x14ac:dyDescent="0.25">
      <c r="B3108" s="131">
        <f t="shared" si="48"/>
        <v>3106</v>
      </c>
      <c r="E3108" s="218" t="e">
        <f>VLOOKUP(D3108,Z$4:AB3108,2,FALSE)</f>
        <v>#N/A</v>
      </c>
      <c r="F3108" s="218" t="e">
        <f>VLOOKUP(D3108,Z$4:AB3108,3,FALSE)</f>
        <v>#N/A</v>
      </c>
    </row>
    <row r="3109" spans="2:6" x14ac:dyDescent="0.25">
      <c r="B3109" s="131">
        <f t="shared" si="48"/>
        <v>3107</v>
      </c>
      <c r="E3109" s="218" t="e">
        <f>VLOOKUP(D3109,Z$4:AB3109,2,FALSE)</f>
        <v>#N/A</v>
      </c>
      <c r="F3109" s="218" t="e">
        <f>VLOOKUP(D3109,Z$4:AB3109,3,FALSE)</f>
        <v>#N/A</v>
      </c>
    </row>
    <row r="3110" spans="2:6" x14ac:dyDescent="0.25">
      <c r="B3110" s="131">
        <f t="shared" si="48"/>
        <v>3108</v>
      </c>
      <c r="E3110" s="218" t="e">
        <f>VLOOKUP(D3110,Z$4:AB3110,2,FALSE)</f>
        <v>#N/A</v>
      </c>
      <c r="F3110" s="218" t="e">
        <f>VLOOKUP(D3110,Z$4:AB3110,3,FALSE)</f>
        <v>#N/A</v>
      </c>
    </row>
    <row r="3111" spans="2:6" x14ac:dyDescent="0.25">
      <c r="B3111" s="131">
        <f t="shared" si="48"/>
        <v>3109</v>
      </c>
      <c r="E3111" s="218" t="e">
        <f>VLOOKUP(D3111,Z$4:AB3111,2,FALSE)</f>
        <v>#N/A</v>
      </c>
      <c r="F3111" s="218" t="e">
        <f>VLOOKUP(D3111,Z$4:AB3111,3,FALSE)</f>
        <v>#N/A</v>
      </c>
    </row>
    <row r="3112" spans="2:6" x14ac:dyDescent="0.25">
      <c r="B3112" s="131">
        <f t="shared" si="48"/>
        <v>3110</v>
      </c>
      <c r="E3112" s="218" t="e">
        <f>VLOOKUP(D3112,Z$4:AB3112,2,FALSE)</f>
        <v>#N/A</v>
      </c>
      <c r="F3112" s="218" t="e">
        <f>VLOOKUP(D3112,Z$4:AB3112,3,FALSE)</f>
        <v>#N/A</v>
      </c>
    </row>
    <row r="3113" spans="2:6" x14ac:dyDescent="0.25">
      <c r="B3113" s="131">
        <f t="shared" si="48"/>
        <v>3111</v>
      </c>
      <c r="E3113" s="218" t="e">
        <f>VLOOKUP(D3113,Z$4:AB3113,2,FALSE)</f>
        <v>#N/A</v>
      </c>
      <c r="F3113" s="218" t="e">
        <f>VLOOKUP(D3113,Z$4:AB3113,3,FALSE)</f>
        <v>#N/A</v>
      </c>
    </row>
    <row r="3114" spans="2:6" x14ac:dyDescent="0.25">
      <c r="B3114" s="131">
        <f t="shared" si="48"/>
        <v>3112</v>
      </c>
      <c r="E3114" s="218" t="e">
        <f>VLOOKUP(D3114,Z$4:AB3114,2,FALSE)</f>
        <v>#N/A</v>
      </c>
      <c r="F3114" s="218" t="e">
        <f>VLOOKUP(D3114,Z$4:AB3114,3,FALSE)</f>
        <v>#N/A</v>
      </c>
    </row>
    <row r="3115" spans="2:6" x14ac:dyDescent="0.25">
      <c r="B3115" s="131">
        <f t="shared" si="48"/>
        <v>3113</v>
      </c>
      <c r="E3115" s="218" t="e">
        <f>VLOOKUP(D3115,Z$4:AB3115,2,FALSE)</f>
        <v>#N/A</v>
      </c>
      <c r="F3115" s="218" t="e">
        <f>VLOOKUP(D3115,Z$4:AB3115,3,FALSE)</f>
        <v>#N/A</v>
      </c>
    </row>
    <row r="3116" spans="2:6" x14ac:dyDescent="0.25">
      <c r="B3116" s="131">
        <f t="shared" si="48"/>
        <v>3114</v>
      </c>
      <c r="E3116" s="218" t="e">
        <f>VLOOKUP(D3116,Z$4:AB3116,2,FALSE)</f>
        <v>#N/A</v>
      </c>
      <c r="F3116" s="218" t="e">
        <f>VLOOKUP(D3116,Z$4:AB3116,3,FALSE)</f>
        <v>#N/A</v>
      </c>
    </row>
    <row r="3117" spans="2:6" x14ac:dyDescent="0.25">
      <c r="B3117" s="131">
        <f t="shared" si="48"/>
        <v>3115</v>
      </c>
      <c r="E3117" s="218" t="e">
        <f>VLOOKUP(D3117,Z$4:AB3117,2,FALSE)</f>
        <v>#N/A</v>
      </c>
      <c r="F3117" s="218" t="e">
        <f>VLOOKUP(D3117,Z$4:AB3117,3,FALSE)</f>
        <v>#N/A</v>
      </c>
    </row>
    <row r="3118" spans="2:6" x14ac:dyDescent="0.25">
      <c r="B3118" s="131">
        <f t="shared" si="48"/>
        <v>3116</v>
      </c>
      <c r="E3118" s="218" t="e">
        <f>VLOOKUP(D3118,Z$4:AB3118,2,FALSE)</f>
        <v>#N/A</v>
      </c>
      <c r="F3118" s="218" t="e">
        <f>VLOOKUP(D3118,Z$4:AB3118,3,FALSE)</f>
        <v>#N/A</v>
      </c>
    </row>
    <row r="3119" spans="2:6" x14ac:dyDescent="0.25">
      <c r="B3119" s="131">
        <f t="shared" si="48"/>
        <v>3117</v>
      </c>
      <c r="E3119" s="218" t="e">
        <f>VLOOKUP(D3119,Z$4:AB3119,2,FALSE)</f>
        <v>#N/A</v>
      </c>
      <c r="F3119" s="218" t="e">
        <f>VLOOKUP(D3119,Z$4:AB3119,3,FALSE)</f>
        <v>#N/A</v>
      </c>
    </row>
    <row r="3120" spans="2:6" x14ac:dyDescent="0.25">
      <c r="B3120" s="131">
        <f t="shared" si="48"/>
        <v>3118</v>
      </c>
      <c r="E3120" s="218" t="e">
        <f>VLOOKUP(D3120,Z$4:AB3120,2,FALSE)</f>
        <v>#N/A</v>
      </c>
      <c r="F3120" s="218" t="e">
        <f>VLOOKUP(D3120,Z$4:AB3120,3,FALSE)</f>
        <v>#N/A</v>
      </c>
    </row>
    <row r="3121" spans="2:6" x14ac:dyDescent="0.25">
      <c r="B3121" s="131">
        <f t="shared" si="48"/>
        <v>3119</v>
      </c>
      <c r="E3121" s="218" t="e">
        <f>VLOOKUP(D3121,Z$4:AB3121,2,FALSE)</f>
        <v>#N/A</v>
      </c>
      <c r="F3121" s="218" t="e">
        <f>VLOOKUP(D3121,Z$4:AB3121,3,FALSE)</f>
        <v>#N/A</v>
      </c>
    </row>
    <row r="3122" spans="2:6" x14ac:dyDescent="0.25">
      <c r="B3122" s="131">
        <f t="shared" si="48"/>
        <v>3120</v>
      </c>
      <c r="E3122" s="218" t="e">
        <f>VLOOKUP(D3122,Z$4:AB3122,2,FALSE)</f>
        <v>#N/A</v>
      </c>
      <c r="F3122" s="218" t="e">
        <f>VLOOKUP(D3122,Z$4:AB3122,3,FALSE)</f>
        <v>#N/A</v>
      </c>
    </row>
    <row r="3123" spans="2:6" x14ac:dyDescent="0.25">
      <c r="B3123" s="131">
        <f t="shared" si="48"/>
        <v>3121</v>
      </c>
      <c r="E3123" s="218" t="e">
        <f>VLOOKUP(D3123,Z$4:AB3123,2,FALSE)</f>
        <v>#N/A</v>
      </c>
      <c r="F3123" s="218" t="e">
        <f>VLOOKUP(D3123,Z$4:AB3123,3,FALSE)</f>
        <v>#N/A</v>
      </c>
    </row>
    <row r="3124" spans="2:6" x14ac:dyDescent="0.25">
      <c r="B3124" s="131">
        <f t="shared" ref="B3124:B3187" si="49">ROW()-2</f>
        <v>3122</v>
      </c>
      <c r="E3124" s="218" t="e">
        <f>VLOOKUP(D3124,Z$4:AB3124,2,FALSE)</f>
        <v>#N/A</v>
      </c>
      <c r="F3124" s="218" t="e">
        <f>VLOOKUP(D3124,Z$4:AB3124,3,FALSE)</f>
        <v>#N/A</v>
      </c>
    </row>
    <row r="3125" spans="2:6" x14ac:dyDescent="0.25">
      <c r="B3125" s="131">
        <f t="shared" si="49"/>
        <v>3123</v>
      </c>
      <c r="E3125" s="218" t="e">
        <f>VLOOKUP(D3125,Z$4:AB3125,2,FALSE)</f>
        <v>#N/A</v>
      </c>
      <c r="F3125" s="218" t="e">
        <f>VLOOKUP(D3125,Z$4:AB3125,3,FALSE)</f>
        <v>#N/A</v>
      </c>
    </row>
    <row r="3126" spans="2:6" x14ac:dyDescent="0.25">
      <c r="B3126" s="131">
        <f t="shared" si="49"/>
        <v>3124</v>
      </c>
      <c r="E3126" s="218" t="e">
        <f>VLOOKUP(D3126,Z$4:AB3126,2,FALSE)</f>
        <v>#N/A</v>
      </c>
      <c r="F3126" s="218" t="e">
        <f>VLOOKUP(D3126,Z$4:AB3126,3,FALSE)</f>
        <v>#N/A</v>
      </c>
    </row>
    <row r="3127" spans="2:6" x14ac:dyDescent="0.25">
      <c r="B3127" s="131">
        <f t="shared" si="49"/>
        <v>3125</v>
      </c>
      <c r="E3127" s="218" t="e">
        <f>VLOOKUP(D3127,Z$4:AB3127,2,FALSE)</f>
        <v>#N/A</v>
      </c>
      <c r="F3127" s="218" t="e">
        <f>VLOOKUP(D3127,Z$4:AB3127,3,FALSE)</f>
        <v>#N/A</v>
      </c>
    </row>
    <row r="3128" spans="2:6" x14ac:dyDescent="0.25">
      <c r="B3128" s="131">
        <f t="shared" si="49"/>
        <v>3126</v>
      </c>
      <c r="E3128" s="218" t="e">
        <f>VLOOKUP(D3128,Z$4:AB3128,2,FALSE)</f>
        <v>#N/A</v>
      </c>
      <c r="F3128" s="218" t="e">
        <f>VLOOKUP(D3128,Z$4:AB3128,3,FALSE)</f>
        <v>#N/A</v>
      </c>
    </row>
    <row r="3129" spans="2:6" x14ac:dyDescent="0.25">
      <c r="B3129" s="131">
        <f t="shared" si="49"/>
        <v>3127</v>
      </c>
      <c r="E3129" s="218" t="e">
        <f>VLOOKUP(D3129,Z$4:AB3129,2,FALSE)</f>
        <v>#N/A</v>
      </c>
      <c r="F3129" s="218" t="e">
        <f>VLOOKUP(D3129,Z$4:AB3129,3,FALSE)</f>
        <v>#N/A</v>
      </c>
    </row>
    <row r="3130" spans="2:6" x14ac:dyDescent="0.25">
      <c r="B3130" s="131">
        <f t="shared" si="49"/>
        <v>3128</v>
      </c>
      <c r="E3130" s="218" t="e">
        <f>VLOOKUP(D3130,Z$4:AB3130,2,FALSE)</f>
        <v>#N/A</v>
      </c>
      <c r="F3130" s="218" t="e">
        <f>VLOOKUP(D3130,Z$4:AB3130,3,FALSE)</f>
        <v>#N/A</v>
      </c>
    </row>
    <row r="3131" spans="2:6" x14ac:dyDescent="0.25">
      <c r="B3131" s="131">
        <f t="shared" si="49"/>
        <v>3129</v>
      </c>
      <c r="E3131" s="218" t="e">
        <f>VLOOKUP(D3131,Z$4:AB3131,2,FALSE)</f>
        <v>#N/A</v>
      </c>
      <c r="F3131" s="218" t="e">
        <f>VLOOKUP(D3131,Z$4:AB3131,3,FALSE)</f>
        <v>#N/A</v>
      </c>
    </row>
    <row r="3132" spans="2:6" x14ac:dyDescent="0.25">
      <c r="B3132" s="131">
        <f t="shared" si="49"/>
        <v>3130</v>
      </c>
      <c r="E3132" s="218" t="e">
        <f>VLOOKUP(D3132,Z$4:AB3132,2,FALSE)</f>
        <v>#N/A</v>
      </c>
      <c r="F3132" s="218" t="e">
        <f>VLOOKUP(D3132,Z$4:AB3132,3,FALSE)</f>
        <v>#N/A</v>
      </c>
    </row>
    <row r="3133" spans="2:6" x14ac:dyDescent="0.25">
      <c r="B3133" s="131">
        <f t="shared" si="49"/>
        <v>3131</v>
      </c>
      <c r="E3133" s="218" t="e">
        <f>VLOOKUP(D3133,Z$4:AB3133,2,FALSE)</f>
        <v>#N/A</v>
      </c>
      <c r="F3133" s="218" t="e">
        <f>VLOOKUP(D3133,Z$4:AB3133,3,FALSE)</f>
        <v>#N/A</v>
      </c>
    </row>
    <row r="3134" spans="2:6" x14ac:dyDescent="0.25">
      <c r="B3134" s="131">
        <f t="shared" si="49"/>
        <v>3132</v>
      </c>
      <c r="E3134" s="218" t="e">
        <f>VLOOKUP(D3134,Z$4:AB3134,2,FALSE)</f>
        <v>#N/A</v>
      </c>
      <c r="F3134" s="218" t="e">
        <f>VLOOKUP(D3134,Z$4:AB3134,3,FALSE)</f>
        <v>#N/A</v>
      </c>
    </row>
    <row r="3135" spans="2:6" x14ac:dyDescent="0.25">
      <c r="B3135" s="131">
        <f t="shared" si="49"/>
        <v>3133</v>
      </c>
      <c r="E3135" s="218" t="e">
        <f>VLOOKUP(D3135,Z$4:AB3135,2,FALSE)</f>
        <v>#N/A</v>
      </c>
      <c r="F3135" s="218" t="e">
        <f>VLOOKUP(D3135,Z$4:AB3135,3,FALSE)</f>
        <v>#N/A</v>
      </c>
    </row>
    <row r="3136" spans="2:6" x14ac:dyDescent="0.25">
      <c r="B3136" s="131">
        <f t="shared" si="49"/>
        <v>3134</v>
      </c>
      <c r="E3136" s="218" t="e">
        <f>VLOOKUP(D3136,Z$4:AB3136,2,FALSE)</f>
        <v>#N/A</v>
      </c>
      <c r="F3136" s="218" t="e">
        <f>VLOOKUP(D3136,Z$4:AB3136,3,FALSE)</f>
        <v>#N/A</v>
      </c>
    </row>
    <row r="3137" spans="2:6" x14ac:dyDescent="0.25">
      <c r="B3137" s="131">
        <f t="shared" si="49"/>
        <v>3135</v>
      </c>
      <c r="E3137" s="218" t="e">
        <f>VLOOKUP(D3137,Z$4:AB3137,2,FALSE)</f>
        <v>#N/A</v>
      </c>
      <c r="F3137" s="218" t="e">
        <f>VLOOKUP(D3137,Z$4:AB3137,3,FALSE)</f>
        <v>#N/A</v>
      </c>
    </row>
    <row r="3138" spans="2:6" x14ac:dyDescent="0.25">
      <c r="B3138" s="131">
        <f t="shared" si="49"/>
        <v>3136</v>
      </c>
      <c r="E3138" s="218" t="e">
        <f>VLOOKUP(D3138,Z$4:AB3138,2,FALSE)</f>
        <v>#N/A</v>
      </c>
      <c r="F3138" s="218" t="e">
        <f>VLOOKUP(D3138,Z$4:AB3138,3,FALSE)</f>
        <v>#N/A</v>
      </c>
    </row>
    <row r="3139" spans="2:6" x14ac:dyDescent="0.25">
      <c r="B3139" s="131">
        <f t="shared" si="49"/>
        <v>3137</v>
      </c>
      <c r="E3139" s="218" t="e">
        <f>VLOOKUP(D3139,Z$4:AB3139,2,FALSE)</f>
        <v>#N/A</v>
      </c>
      <c r="F3139" s="218" t="e">
        <f>VLOOKUP(D3139,Z$4:AB3139,3,FALSE)</f>
        <v>#N/A</v>
      </c>
    </row>
    <row r="3140" spans="2:6" x14ac:dyDescent="0.25">
      <c r="B3140" s="131">
        <f t="shared" si="49"/>
        <v>3138</v>
      </c>
      <c r="E3140" s="218" t="e">
        <f>VLOOKUP(D3140,Z$4:AB3140,2,FALSE)</f>
        <v>#N/A</v>
      </c>
      <c r="F3140" s="218" t="e">
        <f>VLOOKUP(D3140,Z$4:AB3140,3,FALSE)</f>
        <v>#N/A</v>
      </c>
    </row>
    <row r="3141" spans="2:6" x14ac:dyDescent="0.25">
      <c r="B3141" s="131">
        <f t="shared" si="49"/>
        <v>3139</v>
      </c>
      <c r="E3141" s="218" t="e">
        <f>VLOOKUP(D3141,Z$4:AB3141,2,FALSE)</f>
        <v>#N/A</v>
      </c>
      <c r="F3141" s="218" t="e">
        <f>VLOOKUP(D3141,Z$4:AB3141,3,FALSE)</f>
        <v>#N/A</v>
      </c>
    </row>
    <row r="3142" spans="2:6" x14ac:dyDescent="0.25">
      <c r="B3142" s="131">
        <f t="shared" si="49"/>
        <v>3140</v>
      </c>
      <c r="E3142" s="218" t="e">
        <f>VLOOKUP(D3142,Z$4:AB3142,2,FALSE)</f>
        <v>#N/A</v>
      </c>
      <c r="F3142" s="218" t="e">
        <f>VLOOKUP(D3142,Z$4:AB3142,3,FALSE)</f>
        <v>#N/A</v>
      </c>
    </row>
    <row r="3143" spans="2:6" x14ac:dyDescent="0.25">
      <c r="B3143" s="131">
        <f t="shared" si="49"/>
        <v>3141</v>
      </c>
      <c r="E3143" s="218" t="e">
        <f>VLOOKUP(D3143,Z$4:AB3143,2,FALSE)</f>
        <v>#N/A</v>
      </c>
      <c r="F3143" s="218" t="e">
        <f>VLOOKUP(D3143,Z$4:AB3143,3,FALSE)</f>
        <v>#N/A</v>
      </c>
    </row>
    <row r="3144" spans="2:6" x14ac:dyDescent="0.25">
      <c r="B3144" s="131">
        <f t="shared" si="49"/>
        <v>3142</v>
      </c>
      <c r="E3144" s="218" t="e">
        <f>VLOOKUP(D3144,Z$4:AB3144,2,FALSE)</f>
        <v>#N/A</v>
      </c>
      <c r="F3144" s="218" t="e">
        <f>VLOOKUP(D3144,Z$4:AB3144,3,FALSE)</f>
        <v>#N/A</v>
      </c>
    </row>
    <row r="3145" spans="2:6" x14ac:dyDescent="0.25">
      <c r="B3145" s="131">
        <f t="shared" si="49"/>
        <v>3143</v>
      </c>
      <c r="E3145" s="218" t="e">
        <f>VLOOKUP(D3145,Z$4:AB3145,2,FALSE)</f>
        <v>#N/A</v>
      </c>
      <c r="F3145" s="218" t="e">
        <f>VLOOKUP(D3145,Z$4:AB3145,3,FALSE)</f>
        <v>#N/A</v>
      </c>
    </row>
    <row r="3146" spans="2:6" x14ac:dyDescent="0.25">
      <c r="B3146" s="131">
        <f t="shared" si="49"/>
        <v>3144</v>
      </c>
      <c r="E3146" s="218" t="e">
        <f>VLOOKUP(D3146,Z$4:AB3146,2,FALSE)</f>
        <v>#N/A</v>
      </c>
      <c r="F3146" s="218" t="e">
        <f>VLOOKUP(D3146,Z$4:AB3146,3,FALSE)</f>
        <v>#N/A</v>
      </c>
    </row>
    <row r="3147" spans="2:6" x14ac:dyDescent="0.25">
      <c r="B3147" s="131">
        <f t="shared" si="49"/>
        <v>3145</v>
      </c>
      <c r="E3147" s="218" t="e">
        <f>VLOOKUP(D3147,Z$4:AB3147,2,FALSE)</f>
        <v>#N/A</v>
      </c>
      <c r="F3147" s="218" t="e">
        <f>VLOOKUP(D3147,Z$4:AB3147,3,FALSE)</f>
        <v>#N/A</v>
      </c>
    </row>
    <row r="3148" spans="2:6" x14ac:dyDescent="0.25">
      <c r="B3148" s="131">
        <f t="shared" si="49"/>
        <v>3146</v>
      </c>
      <c r="E3148" s="218" t="e">
        <f>VLOOKUP(D3148,Z$4:AB3148,2,FALSE)</f>
        <v>#N/A</v>
      </c>
      <c r="F3148" s="218" t="e">
        <f>VLOOKUP(D3148,Z$4:AB3148,3,FALSE)</f>
        <v>#N/A</v>
      </c>
    </row>
    <row r="3149" spans="2:6" x14ac:dyDescent="0.25">
      <c r="B3149" s="131">
        <f t="shared" si="49"/>
        <v>3147</v>
      </c>
      <c r="E3149" s="218" t="e">
        <f>VLOOKUP(D3149,Z$4:AB3149,2,FALSE)</f>
        <v>#N/A</v>
      </c>
      <c r="F3149" s="218" t="e">
        <f>VLOOKUP(D3149,Z$4:AB3149,3,FALSE)</f>
        <v>#N/A</v>
      </c>
    </row>
    <row r="3150" spans="2:6" x14ac:dyDescent="0.25">
      <c r="B3150" s="131">
        <f t="shared" si="49"/>
        <v>3148</v>
      </c>
      <c r="E3150" s="218" t="e">
        <f>VLOOKUP(D3150,Z$4:AB3150,2,FALSE)</f>
        <v>#N/A</v>
      </c>
      <c r="F3150" s="218" t="e">
        <f>VLOOKUP(D3150,Z$4:AB3150,3,FALSE)</f>
        <v>#N/A</v>
      </c>
    </row>
    <row r="3151" spans="2:6" x14ac:dyDescent="0.25">
      <c r="B3151" s="131">
        <f t="shared" si="49"/>
        <v>3149</v>
      </c>
      <c r="E3151" s="218" t="e">
        <f>VLOOKUP(D3151,Z$4:AB3151,2,FALSE)</f>
        <v>#N/A</v>
      </c>
      <c r="F3151" s="218" t="e">
        <f>VLOOKUP(D3151,Z$4:AB3151,3,FALSE)</f>
        <v>#N/A</v>
      </c>
    </row>
    <row r="3152" spans="2:6" x14ac:dyDescent="0.25">
      <c r="B3152" s="131">
        <f t="shared" si="49"/>
        <v>3150</v>
      </c>
      <c r="E3152" s="218" t="e">
        <f>VLOOKUP(D3152,Z$4:AB3152,2,FALSE)</f>
        <v>#N/A</v>
      </c>
      <c r="F3152" s="218" t="e">
        <f>VLOOKUP(D3152,Z$4:AB3152,3,FALSE)</f>
        <v>#N/A</v>
      </c>
    </row>
    <row r="3153" spans="2:6" x14ac:dyDescent="0.25">
      <c r="B3153" s="131">
        <f t="shared" si="49"/>
        <v>3151</v>
      </c>
      <c r="E3153" s="218" t="e">
        <f>VLOOKUP(D3153,Z$4:AB3153,2,FALSE)</f>
        <v>#N/A</v>
      </c>
      <c r="F3153" s="218" t="e">
        <f>VLOOKUP(D3153,Z$4:AB3153,3,FALSE)</f>
        <v>#N/A</v>
      </c>
    </row>
    <row r="3154" spans="2:6" x14ac:dyDescent="0.25">
      <c r="B3154" s="131">
        <f t="shared" si="49"/>
        <v>3152</v>
      </c>
      <c r="E3154" s="218" t="e">
        <f>VLOOKUP(D3154,Z$4:AB3154,2,FALSE)</f>
        <v>#N/A</v>
      </c>
      <c r="F3154" s="218" t="e">
        <f>VLOOKUP(D3154,Z$4:AB3154,3,FALSE)</f>
        <v>#N/A</v>
      </c>
    </row>
    <row r="3155" spans="2:6" x14ac:dyDescent="0.25">
      <c r="B3155" s="131">
        <f t="shared" si="49"/>
        <v>3153</v>
      </c>
      <c r="E3155" s="218" t="e">
        <f>VLOOKUP(D3155,Z$4:AB3155,2,FALSE)</f>
        <v>#N/A</v>
      </c>
      <c r="F3155" s="218" t="e">
        <f>VLOOKUP(D3155,Z$4:AB3155,3,FALSE)</f>
        <v>#N/A</v>
      </c>
    </row>
    <row r="3156" spans="2:6" x14ac:dyDescent="0.25">
      <c r="B3156" s="131">
        <f t="shared" si="49"/>
        <v>3154</v>
      </c>
      <c r="E3156" s="218" t="e">
        <f>VLOOKUP(D3156,Z$4:AB3156,2,FALSE)</f>
        <v>#N/A</v>
      </c>
      <c r="F3156" s="218" t="e">
        <f>VLOOKUP(D3156,Z$4:AB3156,3,FALSE)</f>
        <v>#N/A</v>
      </c>
    </row>
    <row r="3157" spans="2:6" x14ac:dyDescent="0.25">
      <c r="B3157" s="131">
        <f t="shared" si="49"/>
        <v>3155</v>
      </c>
      <c r="E3157" s="218" t="e">
        <f>VLOOKUP(D3157,Z$4:AB3157,2,FALSE)</f>
        <v>#N/A</v>
      </c>
      <c r="F3157" s="218" t="e">
        <f>VLOOKUP(D3157,Z$4:AB3157,3,FALSE)</f>
        <v>#N/A</v>
      </c>
    </row>
    <row r="3158" spans="2:6" x14ac:dyDescent="0.25">
      <c r="B3158" s="131">
        <f t="shared" si="49"/>
        <v>3156</v>
      </c>
      <c r="E3158" s="218" t="e">
        <f>VLOOKUP(D3158,Z$4:AB3158,2,FALSE)</f>
        <v>#N/A</v>
      </c>
      <c r="F3158" s="218" t="e">
        <f>VLOOKUP(D3158,Z$4:AB3158,3,FALSE)</f>
        <v>#N/A</v>
      </c>
    </row>
    <row r="3159" spans="2:6" x14ac:dyDescent="0.25">
      <c r="B3159" s="131">
        <f t="shared" si="49"/>
        <v>3157</v>
      </c>
      <c r="E3159" s="218" t="e">
        <f>VLOOKUP(D3159,Z$4:AB3159,2,FALSE)</f>
        <v>#N/A</v>
      </c>
      <c r="F3159" s="218" t="e">
        <f>VLOOKUP(D3159,Z$4:AB3159,3,FALSE)</f>
        <v>#N/A</v>
      </c>
    </row>
    <row r="3160" spans="2:6" x14ac:dyDescent="0.25">
      <c r="B3160" s="131">
        <f t="shared" si="49"/>
        <v>3158</v>
      </c>
      <c r="E3160" s="218" t="e">
        <f>VLOOKUP(D3160,Z$4:AB3160,2,FALSE)</f>
        <v>#N/A</v>
      </c>
      <c r="F3160" s="218" t="e">
        <f>VLOOKUP(D3160,Z$4:AB3160,3,FALSE)</f>
        <v>#N/A</v>
      </c>
    </row>
    <row r="3161" spans="2:6" x14ac:dyDescent="0.25">
      <c r="B3161" s="131">
        <f t="shared" si="49"/>
        <v>3159</v>
      </c>
      <c r="E3161" s="218" t="e">
        <f>VLOOKUP(D3161,Z$4:AB3161,2,FALSE)</f>
        <v>#N/A</v>
      </c>
      <c r="F3161" s="218" t="e">
        <f>VLOOKUP(D3161,Z$4:AB3161,3,FALSE)</f>
        <v>#N/A</v>
      </c>
    </row>
    <row r="3162" spans="2:6" x14ac:dyDescent="0.25">
      <c r="B3162" s="131">
        <f t="shared" si="49"/>
        <v>3160</v>
      </c>
      <c r="E3162" s="218" t="e">
        <f>VLOOKUP(D3162,Z$4:AB3162,2,FALSE)</f>
        <v>#N/A</v>
      </c>
      <c r="F3162" s="218" t="e">
        <f>VLOOKUP(D3162,Z$4:AB3162,3,FALSE)</f>
        <v>#N/A</v>
      </c>
    </row>
    <row r="3163" spans="2:6" x14ac:dyDescent="0.25">
      <c r="B3163" s="131">
        <f t="shared" si="49"/>
        <v>3161</v>
      </c>
      <c r="E3163" s="218" t="e">
        <f>VLOOKUP(D3163,Z$4:AB3163,2,FALSE)</f>
        <v>#N/A</v>
      </c>
      <c r="F3163" s="218" t="e">
        <f>VLOOKUP(D3163,Z$4:AB3163,3,FALSE)</f>
        <v>#N/A</v>
      </c>
    </row>
    <row r="3164" spans="2:6" x14ac:dyDescent="0.25">
      <c r="B3164" s="131">
        <f t="shared" si="49"/>
        <v>3162</v>
      </c>
      <c r="E3164" s="218" t="e">
        <f>VLOOKUP(D3164,Z$4:AB3164,2,FALSE)</f>
        <v>#N/A</v>
      </c>
      <c r="F3164" s="218" t="e">
        <f>VLOOKUP(D3164,Z$4:AB3164,3,FALSE)</f>
        <v>#N/A</v>
      </c>
    </row>
    <row r="3165" spans="2:6" x14ac:dyDescent="0.25">
      <c r="B3165" s="131">
        <f t="shared" si="49"/>
        <v>3163</v>
      </c>
      <c r="E3165" s="218" t="e">
        <f>VLOOKUP(D3165,Z$4:AB3165,2,FALSE)</f>
        <v>#N/A</v>
      </c>
      <c r="F3165" s="218" t="e">
        <f>VLOOKUP(D3165,Z$4:AB3165,3,FALSE)</f>
        <v>#N/A</v>
      </c>
    </row>
    <row r="3166" spans="2:6" x14ac:dyDescent="0.25">
      <c r="B3166" s="131">
        <f t="shared" si="49"/>
        <v>3164</v>
      </c>
      <c r="E3166" s="218" t="e">
        <f>VLOOKUP(D3166,Z$4:AB3166,2,FALSE)</f>
        <v>#N/A</v>
      </c>
      <c r="F3166" s="218" t="e">
        <f>VLOOKUP(D3166,Z$4:AB3166,3,FALSE)</f>
        <v>#N/A</v>
      </c>
    </row>
    <row r="3167" spans="2:6" x14ac:dyDescent="0.25">
      <c r="B3167" s="131">
        <f t="shared" si="49"/>
        <v>3165</v>
      </c>
      <c r="E3167" s="218" t="e">
        <f>VLOOKUP(D3167,Z$4:AB3167,2,FALSE)</f>
        <v>#N/A</v>
      </c>
      <c r="F3167" s="218" t="e">
        <f>VLOOKUP(D3167,Z$4:AB3167,3,FALSE)</f>
        <v>#N/A</v>
      </c>
    </row>
    <row r="3168" spans="2:6" x14ac:dyDescent="0.25">
      <c r="B3168" s="131">
        <f t="shared" si="49"/>
        <v>3166</v>
      </c>
      <c r="E3168" s="218" t="e">
        <f>VLOOKUP(D3168,Z$4:AB3168,2,FALSE)</f>
        <v>#N/A</v>
      </c>
      <c r="F3168" s="218" t="e">
        <f>VLOOKUP(D3168,Z$4:AB3168,3,FALSE)</f>
        <v>#N/A</v>
      </c>
    </row>
    <row r="3169" spans="2:6" x14ac:dyDescent="0.25">
      <c r="B3169" s="131">
        <f t="shared" si="49"/>
        <v>3167</v>
      </c>
      <c r="E3169" s="218" t="e">
        <f>VLOOKUP(D3169,Z$4:AB3169,2,FALSE)</f>
        <v>#N/A</v>
      </c>
      <c r="F3169" s="218" t="e">
        <f>VLOOKUP(D3169,Z$4:AB3169,3,FALSE)</f>
        <v>#N/A</v>
      </c>
    </row>
    <row r="3170" spans="2:6" x14ac:dyDescent="0.25">
      <c r="B3170" s="131">
        <f t="shared" si="49"/>
        <v>3168</v>
      </c>
      <c r="E3170" s="218" t="e">
        <f>VLOOKUP(D3170,Z$4:AB3170,2,FALSE)</f>
        <v>#N/A</v>
      </c>
      <c r="F3170" s="218" t="e">
        <f>VLOOKUP(D3170,Z$4:AB3170,3,FALSE)</f>
        <v>#N/A</v>
      </c>
    </row>
    <row r="3171" spans="2:6" x14ac:dyDescent="0.25">
      <c r="B3171" s="131">
        <f t="shared" si="49"/>
        <v>3169</v>
      </c>
      <c r="E3171" s="218" t="e">
        <f>VLOOKUP(D3171,Z$4:AB3171,2,FALSE)</f>
        <v>#N/A</v>
      </c>
      <c r="F3171" s="218" t="e">
        <f>VLOOKUP(D3171,Z$4:AB3171,3,FALSE)</f>
        <v>#N/A</v>
      </c>
    </row>
    <row r="3172" spans="2:6" x14ac:dyDescent="0.25">
      <c r="B3172" s="131">
        <f t="shared" si="49"/>
        <v>3170</v>
      </c>
      <c r="E3172" s="218" t="e">
        <f>VLOOKUP(D3172,Z$4:AB3172,2,FALSE)</f>
        <v>#N/A</v>
      </c>
      <c r="F3172" s="218" t="e">
        <f>VLOOKUP(D3172,Z$4:AB3172,3,FALSE)</f>
        <v>#N/A</v>
      </c>
    </row>
    <row r="3173" spans="2:6" x14ac:dyDescent="0.25">
      <c r="B3173" s="131">
        <f t="shared" si="49"/>
        <v>3171</v>
      </c>
      <c r="E3173" s="218" t="e">
        <f>VLOOKUP(D3173,Z$4:AB3173,2,FALSE)</f>
        <v>#N/A</v>
      </c>
      <c r="F3173" s="218" t="e">
        <f>VLOOKUP(D3173,Z$4:AB3173,3,FALSE)</f>
        <v>#N/A</v>
      </c>
    </row>
    <row r="3174" spans="2:6" x14ac:dyDescent="0.25">
      <c r="B3174" s="131">
        <f t="shared" si="49"/>
        <v>3172</v>
      </c>
      <c r="E3174" s="218" t="e">
        <f>VLOOKUP(D3174,Z$4:AB3174,2,FALSE)</f>
        <v>#N/A</v>
      </c>
      <c r="F3174" s="218" t="e">
        <f>VLOOKUP(D3174,Z$4:AB3174,3,FALSE)</f>
        <v>#N/A</v>
      </c>
    </row>
    <row r="3175" spans="2:6" x14ac:dyDescent="0.25">
      <c r="B3175" s="131">
        <f t="shared" si="49"/>
        <v>3173</v>
      </c>
      <c r="E3175" s="218" t="e">
        <f>VLOOKUP(D3175,Z$4:AB3175,2,FALSE)</f>
        <v>#N/A</v>
      </c>
      <c r="F3175" s="218" t="e">
        <f>VLOOKUP(D3175,Z$4:AB3175,3,FALSE)</f>
        <v>#N/A</v>
      </c>
    </row>
    <row r="3176" spans="2:6" x14ac:dyDescent="0.25">
      <c r="B3176" s="131">
        <f t="shared" si="49"/>
        <v>3174</v>
      </c>
      <c r="E3176" s="218" t="e">
        <f>VLOOKUP(D3176,Z$4:AB3176,2,FALSE)</f>
        <v>#N/A</v>
      </c>
      <c r="F3176" s="218" t="e">
        <f>VLOOKUP(D3176,Z$4:AB3176,3,FALSE)</f>
        <v>#N/A</v>
      </c>
    </row>
    <row r="3177" spans="2:6" x14ac:dyDescent="0.25">
      <c r="B3177" s="131">
        <f t="shared" si="49"/>
        <v>3175</v>
      </c>
      <c r="E3177" s="218" t="e">
        <f>VLOOKUP(D3177,Z$4:AB3177,2,FALSE)</f>
        <v>#N/A</v>
      </c>
      <c r="F3177" s="218" t="e">
        <f>VLOOKUP(D3177,Z$4:AB3177,3,FALSE)</f>
        <v>#N/A</v>
      </c>
    </row>
    <row r="3178" spans="2:6" x14ac:dyDescent="0.25">
      <c r="B3178" s="131">
        <f t="shared" si="49"/>
        <v>3176</v>
      </c>
      <c r="E3178" s="218" t="e">
        <f>VLOOKUP(D3178,Z$4:AB3178,2,FALSE)</f>
        <v>#N/A</v>
      </c>
      <c r="F3178" s="218" t="e">
        <f>VLOOKUP(D3178,Z$4:AB3178,3,FALSE)</f>
        <v>#N/A</v>
      </c>
    </row>
    <row r="3179" spans="2:6" x14ac:dyDescent="0.25">
      <c r="B3179" s="131">
        <f t="shared" si="49"/>
        <v>3177</v>
      </c>
      <c r="E3179" s="218" t="e">
        <f>VLOOKUP(D3179,Z$4:AB3179,2,FALSE)</f>
        <v>#N/A</v>
      </c>
      <c r="F3179" s="218" t="e">
        <f>VLOOKUP(D3179,Z$4:AB3179,3,FALSE)</f>
        <v>#N/A</v>
      </c>
    </row>
    <row r="3180" spans="2:6" x14ac:dyDescent="0.25">
      <c r="B3180" s="131">
        <f t="shared" si="49"/>
        <v>3178</v>
      </c>
      <c r="E3180" s="218" t="e">
        <f>VLOOKUP(D3180,Z$4:AB3180,2,FALSE)</f>
        <v>#N/A</v>
      </c>
      <c r="F3180" s="218" t="e">
        <f>VLOOKUP(D3180,Z$4:AB3180,3,FALSE)</f>
        <v>#N/A</v>
      </c>
    </row>
    <row r="3181" spans="2:6" x14ac:dyDescent="0.25">
      <c r="B3181" s="131">
        <f t="shared" si="49"/>
        <v>3179</v>
      </c>
      <c r="E3181" s="218" t="e">
        <f>VLOOKUP(D3181,Z$4:AB3181,2,FALSE)</f>
        <v>#N/A</v>
      </c>
      <c r="F3181" s="218" t="e">
        <f>VLOOKUP(D3181,Z$4:AB3181,3,FALSE)</f>
        <v>#N/A</v>
      </c>
    </row>
    <row r="3182" spans="2:6" x14ac:dyDescent="0.25">
      <c r="B3182" s="131">
        <f t="shared" si="49"/>
        <v>3180</v>
      </c>
      <c r="E3182" s="218" t="e">
        <f>VLOOKUP(D3182,Z$4:AB3182,2,FALSE)</f>
        <v>#N/A</v>
      </c>
      <c r="F3182" s="218" t="e">
        <f>VLOOKUP(D3182,Z$4:AB3182,3,FALSE)</f>
        <v>#N/A</v>
      </c>
    </row>
    <row r="3183" spans="2:6" x14ac:dyDescent="0.25">
      <c r="B3183" s="131">
        <f t="shared" si="49"/>
        <v>3181</v>
      </c>
      <c r="E3183" s="218" t="e">
        <f>VLOOKUP(D3183,Z$4:AB3183,2,FALSE)</f>
        <v>#N/A</v>
      </c>
      <c r="F3183" s="218" t="e">
        <f>VLOOKUP(D3183,Z$4:AB3183,3,FALSE)</f>
        <v>#N/A</v>
      </c>
    </row>
    <row r="3184" spans="2:6" x14ac:dyDescent="0.25">
      <c r="B3184" s="131">
        <f t="shared" si="49"/>
        <v>3182</v>
      </c>
      <c r="E3184" s="218" t="e">
        <f>VLOOKUP(D3184,Z$4:AB3184,2,FALSE)</f>
        <v>#N/A</v>
      </c>
      <c r="F3184" s="218" t="e">
        <f>VLOOKUP(D3184,Z$4:AB3184,3,FALSE)</f>
        <v>#N/A</v>
      </c>
    </row>
    <row r="3185" spans="2:6" x14ac:dyDescent="0.25">
      <c r="B3185" s="131">
        <f t="shared" si="49"/>
        <v>3183</v>
      </c>
      <c r="E3185" s="218" t="e">
        <f>VLOOKUP(D3185,Z$4:AB3185,2,FALSE)</f>
        <v>#N/A</v>
      </c>
      <c r="F3185" s="218" t="e">
        <f>VLOOKUP(D3185,Z$4:AB3185,3,FALSE)</f>
        <v>#N/A</v>
      </c>
    </row>
    <row r="3186" spans="2:6" x14ac:dyDescent="0.25">
      <c r="B3186" s="131">
        <f t="shared" si="49"/>
        <v>3184</v>
      </c>
      <c r="E3186" s="218" t="e">
        <f>VLOOKUP(D3186,Z$4:AB3186,2,FALSE)</f>
        <v>#N/A</v>
      </c>
      <c r="F3186" s="218" t="e">
        <f>VLOOKUP(D3186,Z$4:AB3186,3,FALSE)</f>
        <v>#N/A</v>
      </c>
    </row>
    <row r="3187" spans="2:6" x14ac:dyDescent="0.25">
      <c r="B3187" s="131">
        <f t="shared" si="49"/>
        <v>3185</v>
      </c>
      <c r="E3187" s="218" t="e">
        <f>VLOOKUP(D3187,Z$4:AB3187,2,FALSE)</f>
        <v>#N/A</v>
      </c>
      <c r="F3187" s="218" t="e">
        <f>VLOOKUP(D3187,Z$4:AB3187,3,FALSE)</f>
        <v>#N/A</v>
      </c>
    </row>
    <row r="3188" spans="2:6" x14ac:dyDescent="0.25">
      <c r="B3188" s="131">
        <f t="shared" ref="B3188:B3251" si="50">ROW()-2</f>
        <v>3186</v>
      </c>
      <c r="E3188" s="218" t="e">
        <f>VLOOKUP(D3188,Z$4:AB3188,2,FALSE)</f>
        <v>#N/A</v>
      </c>
      <c r="F3188" s="218" t="e">
        <f>VLOOKUP(D3188,Z$4:AB3188,3,FALSE)</f>
        <v>#N/A</v>
      </c>
    </row>
    <row r="3189" spans="2:6" x14ac:dyDescent="0.25">
      <c r="B3189" s="131">
        <f t="shared" si="50"/>
        <v>3187</v>
      </c>
      <c r="E3189" s="218" t="e">
        <f>VLOOKUP(D3189,Z$4:AB3189,2,FALSE)</f>
        <v>#N/A</v>
      </c>
      <c r="F3189" s="218" t="e">
        <f>VLOOKUP(D3189,Z$4:AB3189,3,FALSE)</f>
        <v>#N/A</v>
      </c>
    </row>
    <row r="3190" spans="2:6" x14ac:dyDescent="0.25">
      <c r="B3190" s="131">
        <f t="shared" si="50"/>
        <v>3188</v>
      </c>
      <c r="E3190" s="218" t="e">
        <f>VLOOKUP(D3190,Z$4:AB3190,2,FALSE)</f>
        <v>#N/A</v>
      </c>
      <c r="F3190" s="218" t="e">
        <f>VLOOKUP(D3190,Z$4:AB3190,3,FALSE)</f>
        <v>#N/A</v>
      </c>
    </row>
    <row r="3191" spans="2:6" x14ac:dyDescent="0.25">
      <c r="B3191" s="131">
        <f t="shared" si="50"/>
        <v>3189</v>
      </c>
      <c r="E3191" s="218" t="e">
        <f>VLOOKUP(D3191,Z$4:AB3191,2,FALSE)</f>
        <v>#N/A</v>
      </c>
      <c r="F3191" s="218" t="e">
        <f>VLOOKUP(D3191,Z$4:AB3191,3,FALSE)</f>
        <v>#N/A</v>
      </c>
    </row>
    <row r="3192" spans="2:6" x14ac:dyDescent="0.25">
      <c r="B3192" s="131">
        <f t="shared" si="50"/>
        <v>3190</v>
      </c>
      <c r="E3192" s="218" t="e">
        <f>VLOOKUP(D3192,Z$4:AB3192,2,FALSE)</f>
        <v>#N/A</v>
      </c>
      <c r="F3192" s="218" t="e">
        <f>VLOOKUP(D3192,Z$4:AB3192,3,FALSE)</f>
        <v>#N/A</v>
      </c>
    </row>
    <row r="3193" spans="2:6" x14ac:dyDescent="0.25">
      <c r="B3193" s="131">
        <f t="shared" si="50"/>
        <v>3191</v>
      </c>
      <c r="E3193" s="218" t="e">
        <f>VLOOKUP(D3193,Z$4:AB3193,2,FALSE)</f>
        <v>#N/A</v>
      </c>
      <c r="F3193" s="218" t="e">
        <f>VLOOKUP(D3193,Z$4:AB3193,3,FALSE)</f>
        <v>#N/A</v>
      </c>
    </row>
    <row r="3194" spans="2:6" x14ac:dyDescent="0.25">
      <c r="B3194" s="131">
        <f t="shared" si="50"/>
        <v>3192</v>
      </c>
      <c r="E3194" s="218" t="e">
        <f>VLOOKUP(D3194,Z$4:AB3194,2,FALSE)</f>
        <v>#N/A</v>
      </c>
      <c r="F3194" s="218" t="e">
        <f>VLOOKUP(D3194,Z$4:AB3194,3,FALSE)</f>
        <v>#N/A</v>
      </c>
    </row>
    <row r="3195" spans="2:6" x14ac:dyDescent="0.25">
      <c r="B3195" s="131">
        <f t="shared" si="50"/>
        <v>3193</v>
      </c>
      <c r="E3195" s="218" t="e">
        <f>VLOOKUP(D3195,Z$4:AB3195,2,FALSE)</f>
        <v>#N/A</v>
      </c>
      <c r="F3195" s="218" t="e">
        <f>VLOOKUP(D3195,Z$4:AB3195,3,FALSE)</f>
        <v>#N/A</v>
      </c>
    </row>
    <row r="3196" spans="2:6" x14ac:dyDescent="0.25">
      <c r="B3196" s="131">
        <f t="shared" si="50"/>
        <v>3194</v>
      </c>
      <c r="E3196" s="218" t="e">
        <f>VLOOKUP(D3196,Z$4:AB3196,2,FALSE)</f>
        <v>#N/A</v>
      </c>
      <c r="F3196" s="218" t="e">
        <f>VLOOKUP(D3196,Z$4:AB3196,3,FALSE)</f>
        <v>#N/A</v>
      </c>
    </row>
    <row r="3197" spans="2:6" x14ac:dyDescent="0.25">
      <c r="B3197" s="131">
        <f t="shared" si="50"/>
        <v>3195</v>
      </c>
      <c r="E3197" s="218" t="e">
        <f>VLOOKUP(D3197,Z$4:AB3197,2,FALSE)</f>
        <v>#N/A</v>
      </c>
      <c r="F3197" s="218" t="e">
        <f>VLOOKUP(D3197,Z$4:AB3197,3,FALSE)</f>
        <v>#N/A</v>
      </c>
    </row>
    <row r="3198" spans="2:6" x14ac:dyDescent="0.25">
      <c r="B3198" s="131">
        <f t="shared" si="50"/>
        <v>3196</v>
      </c>
      <c r="E3198" s="218" t="e">
        <f>VLOOKUP(D3198,Z$4:AB3198,2,FALSE)</f>
        <v>#N/A</v>
      </c>
      <c r="F3198" s="218" t="e">
        <f>VLOOKUP(D3198,Z$4:AB3198,3,FALSE)</f>
        <v>#N/A</v>
      </c>
    </row>
    <row r="3199" spans="2:6" x14ac:dyDescent="0.25">
      <c r="B3199" s="131">
        <f t="shared" si="50"/>
        <v>3197</v>
      </c>
      <c r="E3199" s="218" t="e">
        <f>VLOOKUP(D3199,Z$4:AB3199,2,FALSE)</f>
        <v>#N/A</v>
      </c>
      <c r="F3199" s="218" t="e">
        <f>VLOOKUP(D3199,Z$4:AB3199,3,FALSE)</f>
        <v>#N/A</v>
      </c>
    </row>
    <row r="3200" spans="2:6" x14ac:dyDescent="0.25">
      <c r="B3200" s="131">
        <f t="shared" si="50"/>
        <v>3198</v>
      </c>
      <c r="E3200" s="218" t="e">
        <f>VLOOKUP(D3200,Z$4:AB3200,2,FALSE)</f>
        <v>#N/A</v>
      </c>
      <c r="F3200" s="218" t="e">
        <f>VLOOKUP(D3200,Z$4:AB3200,3,FALSE)</f>
        <v>#N/A</v>
      </c>
    </row>
    <row r="3201" spans="2:6" x14ac:dyDescent="0.25">
      <c r="B3201" s="131">
        <f t="shared" si="50"/>
        <v>3199</v>
      </c>
      <c r="E3201" s="218" t="e">
        <f>VLOOKUP(D3201,Z$4:AB3201,2,FALSE)</f>
        <v>#N/A</v>
      </c>
      <c r="F3201" s="218" t="e">
        <f>VLOOKUP(D3201,Z$4:AB3201,3,FALSE)</f>
        <v>#N/A</v>
      </c>
    </row>
    <row r="3202" spans="2:6" x14ac:dyDescent="0.25">
      <c r="B3202" s="131">
        <f t="shared" si="50"/>
        <v>3200</v>
      </c>
      <c r="E3202" s="218" t="e">
        <f>VLOOKUP(D3202,Z$4:AB3202,2,FALSE)</f>
        <v>#N/A</v>
      </c>
      <c r="F3202" s="218" t="e">
        <f>VLOOKUP(D3202,Z$4:AB3202,3,FALSE)</f>
        <v>#N/A</v>
      </c>
    </row>
    <row r="3203" spans="2:6" x14ac:dyDescent="0.25">
      <c r="B3203" s="131">
        <f t="shared" si="50"/>
        <v>3201</v>
      </c>
      <c r="E3203" s="218" t="e">
        <f>VLOOKUP(D3203,Z$4:AB3203,2,FALSE)</f>
        <v>#N/A</v>
      </c>
      <c r="F3203" s="218" t="e">
        <f>VLOOKUP(D3203,Z$4:AB3203,3,FALSE)</f>
        <v>#N/A</v>
      </c>
    </row>
    <row r="3204" spans="2:6" x14ac:dyDescent="0.25">
      <c r="B3204" s="131">
        <f t="shared" si="50"/>
        <v>3202</v>
      </c>
      <c r="E3204" s="218" t="e">
        <f>VLOOKUP(D3204,Z$4:AB3204,2,FALSE)</f>
        <v>#N/A</v>
      </c>
      <c r="F3204" s="218" t="e">
        <f>VLOOKUP(D3204,Z$4:AB3204,3,FALSE)</f>
        <v>#N/A</v>
      </c>
    </row>
    <row r="3205" spans="2:6" x14ac:dyDescent="0.25">
      <c r="B3205" s="131">
        <f t="shared" si="50"/>
        <v>3203</v>
      </c>
      <c r="E3205" s="218" t="e">
        <f>VLOOKUP(D3205,Z$4:AB3205,2,FALSE)</f>
        <v>#N/A</v>
      </c>
      <c r="F3205" s="218" t="e">
        <f>VLOOKUP(D3205,Z$4:AB3205,3,FALSE)</f>
        <v>#N/A</v>
      </c>
    </row>
    <row r="3206" spans="2:6" x14ac:dyDescent="0.25">
      <c r="B3206" s="131">
        <f t="shared" si="50"/>
        <v>3204</v>
      </c>
      <c r="E3206" s="218" t="e">
        <f>VLOOKUP(D3206,Z$4:AB3206,2,FALSE)</f>
        <v>#N/A</v>
      </c>
      <c r="F3206" s="218" t="e">
        <f>VLOOKUP(D3206,Z$4:AB3206,3,FALSE)</f>
        <v>#N/A</v>
      </c>
    </row>
    <row r="3207" spans="2:6" x14ac:dyDescent="0.25">
      <c r="B3207" s="131">
        <f t="shared" si="50"/>
        <v>3205</v>
      </c>
      <c r="E3207" s="218" t="e">
        <f>VLOOKUP(D3207,Z$4:AB3207,2,FALSE)</f>
        <v>#N/A</v>
      </c>
      <c r="F3207" s="218" t="e">
        <f>VLOOKUP(D3207,Z$4:AB3207,3,FALSE)</f>
        <v>#N/A</v>
      </c>
    </row>
    <row r="3208" spans="2:6" x14ac:dyDescent="0.25">
      <c r="B3208" s="131">
        <f t="shared" si="50"/>
        <v>3206</v>
      </c>
      <c r="E3208" s="218" t="e">
        <f>VLOOKUP(D3208,Z$4:AB3208,2,FALSE)</f>
        <v>#N/A</v>
      </c>
      <c r="F3208" s="218" t="e">
        <f>VLOOKUP(D3208,Z$4:AB3208,3,FALSE)</f>
        <v>#N/A</v>
      </c>
    </row>
    <row r="3209" spans="2:6" x14ac:dyDescent="0.25">
      <c r="B3209" s="131">
        <f t="shared" si="50"/>
        <v>3207</v>
      </c>
      <c r="E3209" s="218" t="e">
        <f>VLOOKUP(D3209,Z$4:AB3209,2,FALSE)</f>
        <v>#N/A</v>
      </c>
      <c r="F3209" s="218" t="e">
        <f>VLOOKUP(D3209,Z$4:AB3209,3,FALSE)</f>
        <v>#N/A</v>
      </c>
    </row>
    <row r="3210" spans="2:6" x14ac:dyDescent="0.25">
      <c r="B3210" s="131">
        <f t="shared" si="50"/>
        <v>3208</v>
      </c>
      <c r="E3210" s="218" t="e">
        <f>VLOOKUP(D3210,Z$4:AB3210,2,FALSE)</f>
        <v>#N/A</v>
      </c>
      <c r="F3210" s="218" t="e">
        <f>VLOOKUP(D3210,Z$4:AB3210,3,FALSE)</f>
        <v>#N/A</v>
      </c>
    </row>
    <row r="3211" spans="2:6" x14ac:dyDescent="0.25">
      <c r="B3211" s="131">
        <f t="shared" si="50"/>
        <v>3209</v>
      </c>
      <c r="E3211" s="218" t="e">
        <f>VLOOKUP(D3211,Z$4:AB3211,2,FALSE)</f>
        <v>#N/A</v>
      </c>
      <c r="F3211" s="218" t="e">
        <f>VLOOKUP(D3211,Z$4:AB3211,3,FALSE)</f>
        <v>#N/A</v>
      </c>
    </row>
    <row r="3212" spans="2:6" x14ac:dyDescent="0.25">
      <c r="B3212" s="131">
        <f t="shared" si="50"/>
        <v>3210</v>
      </c>
      <c r="E3212" s="218" t="e">
        <f>VLOOKUP(D3212,Z$4:AB3212,2,FALSE)</f>
        <v>#N/A</v>
      </c>
      <c r="F3212" s="218" t="e">
        <f>VLOOKUP(D3212,Z$4:AB3212,3,FALSE)</f>
        <v>#N/A</v>
      </c>
    </row>
    <row r="3213" spans="2:6" x14ac:dyDescent="0.25">
      <c r="B3213" s="131">
        <f t="shared" si="50"/>
        <v>3211</v>
      </c>
      <c r="E3213" s="218" t="e">
        <f>VLOOKUP(D3213,Z$4:AB3213,2,FALSE)</f>
        <v>#N/A</v>
      </c>
      <c r="F3213" s="218" t="e">
        <f>VLOOKUP(D3213,Z$4:AB3213,3,FALSE)</f>
        <v>#N/A</v>
      </c>
    </row>
    <row r="3214" spans="2:6" x14ac:dyDescent="0.25">
      <c r="B3214" s="131">
        <f t="shared" si="50"/>
        <v>3212</v>
      </c>
      <c r="E3214" s="218" t="e">
        <f>VLOOKUP(D3214,Z$4:AB3214,2,FALSE)</f>
        <v>#N/A</v>
      </c>
      <c r="F3214" s="218" t="e">
        <f>VLOOKUP(D3214,Z$4:AB3214,3,FALSE)</f>
        <v>#N/A</v>
      </c>
    </row>
    <row r="3215" spans="2:6" x14ac:dyDescent="0.25">
      <c r="B3215" s="131">
        <f t="shared" si="50"/>
        <v>3213</v>
      </c>
      <c r="E3215" s="218" t="e">
        <f>VLOOKUP(D3215,Z$4:AB3215,2,FALSE)</f>
        <v>#N/A</v>
      </c>
      <c r="F3215" s="218" t="e">
        <f>VLOOKUP(D3215,Z$4:AB3215,3,FALSE)</f>
        <v>#N/A</v>
      </c>
    </row>
    <row r="3216" spans="2:6" x14ac:dyDescent="0.25">
      <c r="B3216" s="131">
        <f t="shared" si="50"/>
        <v>3214</v>
      </c>
      <c r="E3216" s="218" t="e">
        <f>VLOOKUP(D3216,Z$4:AB3216,2,FALSE)</f>
        <v>#N/A</v>
      </c>
      <c r="F3216" s="218" t="e">
        <f>VLOOKUP(D3216,Z$4:AB3216,3,FALSE)</f>
        <v>#N/A</v>
      </c>
    </row>
    <row r="3217" spans="2:6" x14ac:dyDescent="0.25">
      <c r="B3217" s="131">
        <f t="shared" si="50"/>
        <v>3215</v>
      </c>
      <c r="E3217" s="218" t="e">
        <f>VLOOKUP(D3217,Z$4:AB3217,2,FALSE)</f>
        <v>#N/A</v>
      </c>
      <c r="F3217" s="218" t="e">
        <f>VLOOKUP(D3217,Z$4:AB3217,3,FALSE)</f>
        <v>#N/A</v>
      </c>
    </row>
    <row r="3218" spans="2:6" x14ac:dyDescent="0.25">
      <c r="B3218" s="131">
        <f t="shared" si="50"/>
        <v>3216</v>
      </c>
      <c r="E3218" s="218" t="e">
        <f>VLOOKUP(D3218,Z$4:AB3218,2,FALSE)</f>
        <v>#N/A</v>
      </c>
      <c r="F3218" s="218" t="e">
        <f>VLOOKUP(D3218,Z$4:AB3218,3,FALSE)</f>
        <v>#N/A</v>
      </c>
    </row>
    <row r="3219" spans="2:6" x14ac:dyDescent="0.25">
      <c r="B3219" s="131">
        <f t="shared" si="50"/>
        <v>3217</v>
      </c>
      <c r="E3219" s="218" t="e">
        <f>VLOOKUP(D3219,Z$4:AB3219,2,FALSE)</f>
        <v>#N/A</v>
      </c>
      <c r="F3219" s="218" t="e">
        <f>VLOOKUP(D3219,Z$4:AB3219,3,FALSE)</f>
        <v>#N/A</v>
      </c>
    </row>
    <row r="3220" spans="2:6" x14ac:dyDescent="0.25">
      <c r="B3220" s="131">
        <f t="shared" si="50"/>
        <v>3218</v>
      </c>
      <c r="E3220" s="218" t="e">
        <f>VLOOKUP(D3220,Z$4:AB3220,2,FALSE)</f>
        <v>#N/A</v>
      </c>
      <c r="F3220" s="218" t="e">
        <f>VLOOKUP(D3220,Z$4:AB3220,3,FALSE)</f>
        <v>#N/A</v>
      </c>
    </row>
    <row r="3221" spans="2:6" x14ac:dyDescent="0.25">
      <c r="B3221" s="131">
        <f t="shared" si="50"/>
        <v>3219</v>
      </c>
      <c r="E3221" s="218" t="e">
        <f>VLOOKUP(D3221,Z$4:AB3221,2,FALSE)</f>
        <v>#N/A</v>
      </c>
      <c r="F3221" s="218" t="e">
        <f>VLOOKUP(D3221,Z$4:AB3221,3,FALSE)</f>
        <v>#N/A</v>
      </c>
    </row>
    <row r="3222" spans="2:6" x14ac:dyDescent="0.25">
      <c r="B3222" s="131">
        <f t="shared" si="50"/>
        <v>3220</v>
      </c>
      <c r="E3222" s="218" t="e">
        <f>VLOOKUP(D3222,Z$4:AB3222,2,FALSE)</f>
        <v>#N/A</v>
      </c>
      <c r="F3222" s="218" t="e">
        <f>VLOOKUP(D3222,Z$4:AB3222,3,FALSE)</f>
        <v>#N/A</v>
      </c>
    </row>
    <row r="3223" spans="2:6" x14ac:dyDescent="0.25">
      <c r="B3223" s="131">
        <f t="shared" si="50"/>
        <v>3221</v>
      </c>
      <c r="E3223" s="218" t="e">
        <f>VLOOKUP(D3223,Z$4:AB3223,2,FALSE)</f>
        <v>#N/A</v>
      </c>
      <c r="F3223" s="218" t="e">
        <f>VLOOKUP(D3223,Z$4:AB3223,3,FALSE)</f>
        <v>#N/A</v>
      </c>
    </row>
    <row r="3224" spans="2:6" x14ac:dyDescent="0.25">
      <c r="B3224" s="131">
        <f t="shared" si="50"/>
        <v>3222</v>
      </c>
      <c r="E3224" s="218" t="e">
        <f>VLOOKUP(D3224,Z$4:AB3224,2,FALSE)</f>
        <v>#N/A</v>
      </c>
      <c r="F3224" s="218" t="e">
        <f>VLOOKUP(D3224,Z$4:AB3224,3,FALSE)</f>
        <v>#N/A</v>
      </c>
    </row>
    <row r="3225" spans="2:6" x14ac:dyDescent="0.25">
      <c r="B3225" s="131">
        <f t="shared" si="50"/>
        <v>3223</v>
      </c>
      <c r="E3225" s="218" t="e">
        <f>VLOOKUP(D3225,Z$4:AB3225,2,FALSE)</f>
        <v>#N/A</v>
      </c>
      <c r="F3225" s="218" t="e">
        <f>VLOOKUP(D3225,Z$4:AB3225,3,FALSE)</f>
        <v>#N/A</v>
      </c>
    </row>
    <row r="3226" spans="2:6" x14ac:dyDescent="0.25">
      <c r="B3226" s="131">
        <f t="shared" si="50"/>
        <v>3224</v>
      </c>
      <c r="E3226" s="218" t="e">
        <f>VLOOKUP(D3226,Z$4:AB3226,2,FALSE)</f>
        <v>#N/A</v>
      </c>
      <c r="F3226" s="218" t="e">
        <f>VLOOKUP(D3226,Z$4:AB3226,3,FALSE)</f>
        <v>#N/A</v>
      </c>
    </row>
    <row r="3227" spans="2:6" x14ac:dyDescent="0.25">
      <c r="B3227" s="131">
        <f t="shared" si="50"/>
        <v>3225</v>
      </c>
      <c r="E3227" s="218" t="e">
        <f>VLOOKUP(D3227,Z$4:AB3227,2,FALSE)</f>
        <v>#N/A</v>
      </c>
      <c r="F3227" s="218" t="e">
        <f>VLOOKUP(D3227,Z$4:AB3227,3,FALSE)</f>
        <v>#N/A</v>
      </c>
    </row>
    <row r="3228" spans="2:6" x14ac:dyDescent="0.25">
      <c r="B3228" s="131">
        <f t="shared" si="50"/>
        <v>3226</v>
      </c>
      <c r="E3228" s="218" t="e">
        <f>VLOOKUP(D3228,Z$4:AB3228,2,FALSE)</f>
        <v>#N/A</v>
      </c>
      <c r="F3228" s="218" t="e">
        <f>VLOOKUP(D3228,Z$4:AB3228,3,FALSE)</f>
        <v>#N/A</v>
      </c>
    </row>
    <row r="3229" spans="2:6" x14ac:dyDescent="0.25">
      <c r="B3229" s="131">
        <f t="shared" si="50"/>
        <v>3227</v>
      </c>
      <c r="E3229" s="218" t="e">
        <f>VLOOKUP(D3229,Z$4:AB3229,2,FALSE)</f>
        <v>#N/A</v>
      </c>
      <c r="F3229" s="218" t="e">
        <f>VLOOKUP(D3229,Z$4:AB3229,3,FALSE)</f>
        <v>#N/A</v>
      </c>
    </row>
    <row r="3230" spans="2:6" x14ac:dyDescent="0.25">
      <c r="B3230" s="131">
        <f t="shared" si="50"/>
        <v>3228</v>
      </c>
      <c r="E3230" s="218" t="e">
        <f>VLOOKUP(D3230,Z$4:AB3230,2,FALSE)</f>
        <v>#N/A</v>
      </c>
      <c r="F3230" s="218" t="e">
        <f>VLOOKUP(D3230,Z$4:AB3230,3,FALSE)</f>
        <v>#N/A</v>
      </c>
    </row>
    <row r="3231" spans="2:6" x14ac:dyDescent="0.25">
      <c r="B3231" s="131">
        <f t="shared" si="50"/>
        <v>3229</v>
      </c>
      <c r="E3231" s="218" t="e">
        <f>VLOOKUP(D3231,Z$4:AB3231,2,FALSE)</f>
        <v>#N/A</v>
      </c>
      <c r="F3231" s="218" t="e">
        <f>VLOOKUP(D3231,Z$4:AB3231,3,FALSE)</f>
        <v>#N/A</v>
      </c>
    </row>
    <row r="3232" spans="2:6" x14ac:dyDescent="0.25">
      <c r="B3232" s="131">
        <f t="shared" si="50"/>
        <v>3230</v>
      </c>
      <c r="E3232" s="218" t="e">
        <f>VLOOKUP(D3232,Z$4:AB3232,2,FALSE)</f>
        <v>#N/A</v>
      </c>
      <c r="F3232" s="218" t="e">
        <f>VLOOKUP(D3232,Z$4:AB3232,3,FALSE)</f>
        <v>#N/A</v>
      </c>
    </row>
    <row r="3233" spans="2:6" x14ac:dyDescent="0.25">
      <c r="B3233" s="131">
        <f t="shared" si="50"/>
        <v>3231</v>
      </c>
      <c r="E3233" s="218" t="e">
        <f>VLOOKUP(D3233,Z$4:AB3233,2,FALSE)</f>
        <v>#N/A</v>
      </c>
      <c r="F3233" s="218" t="e">
        <f>VLOOKUP(D3233,Z$4:AB3233,3,FALSE)</f>
        <v>#N/A</v>
      </c>
    </row>
    <row r="3234" spans="2:6" x14ac:dyDescent="0.25">
      <c r="B3234" s="131">
        <f t="shared" si="50"/>
        <v>3232</v>
      </c>
      <c r="E3234" s="218" t="e">
        <f>VLOOKUP(D3234,Z$4:AB3234,2,FALSE)</f>
        <v>#N/A</v>
      </c>
      <c r="F3234" s="218" t="e">
        <f>VLOOKUP(D3234,Z$4:AB3234,3,FALSE)</f>
        <v>#N/A</v>
      </c>
    </row>
    <row r="3235" spans="2:6" x14ac:dyDescent="0.25">
      <c r="B3235" s="131">
        <f t="shared" si="50"/>
        <v>3233</v>
      </c>
      <c r="E3235" s="218" t="e">
        <f>VLOOKUP(D3235,Z$4:AB3235,2,FALSE)</f>
        <v>#N/A</v>
      </c>
      <c r="F3235" s="218" t="e">
        <f>VLOOKUP(D3235,Z$4:AB3235,3,FALSE)</f>
        <v>#N/A</v>
      </c>
    </row>
    <row r="3236" spans="2:6" x14ac:dyDescent="0.25">
      <c r="B3236" s="131">
        <f t="shared" si="50"/>
        <v>3234</v>
      </c>
      <c r="E3236" s="218" t="e">
        <f>VLOOKUP(D3236,Z$4:AB3236,2,FALSE)</f>
        <v>#N/A</v>
      </c>
      <c r="F3236" s="218" t="e">
        <f>VLOOKUP(D3236,Z$4:AB3236,3,FALSE)</f>
        <v>#N/A</v>
      </c>
    </row>
    <row r="3237" spans="2:6" x14ac:dyDescent="0.25">
      <c r="B3237" s="131">
        <f t="shared" si="50"/>
        <v>3235</v>
      </c>
      <c r="E3237" s="218" t="e">
        <f>VLOOKUP(D3237,Z$4:AB3237,2,FALSE)</f>
        <v>#N/A</v>
      </c>
      <c r="F3237" s="218" t="e">
        <f>VLOOKUP(D3237,Z$4:AB3237,3,FALSE)</f>
        <v>#N/A</v>
      </c>
    </row>
    <row r="3238" spans="2:6" x14ac:dyDescent="0.25">
      <c r="B3238" s="131">
        <f t="shared" si="50"/>
        <v>3236</v>
      </c>
      <c r="E3238" s="218" t="e">
        <f>VLOOKUP(D3238,Z$4:AB3238,2,FALSE)</f>
        <v>#N/A</v>
      </c>
      <c r="F3238" s="218" t="e">
        <f>VLOOKUP(D3238,Z$4:AB3238,3,FALSE)</f>
        <v>#N/A</v>
      </c>
    </row>
    <row r="3239" spans="2:6" x14ac:dyDescent="0.25">
      <c r="B3239" s="131">
        <f t="shared" si="50"/>
        <v>3237</v>
      </c>
      <c r="E3239" s="218" t="e">
        <f>VLOOKUP(D3239,Z$4:AB3239,2,FALSE)</f>
        <v>#N/A</v>
      </c>
      <c r="F3239" s="218" t="e">
        <f>VLOOKUP(D3239,Z$4:AB3239,3,FALSE)</f>
        <v>#N/A</v>
      </c>
    </row>
    <row r="3240" spans="2:6" x14ac:dyDescent="0.25">
      <c r="B3240" s="131">
        <f t="shared" si="50"/>
        <v>3238</v>
      </c>
      <c r="E3240" s="218" t="e">
        <f>VLOOKUP(D3240,Z$4:AB3240,2,FALSE)</f>
        <v>#N/A</v>
      </c>
      <c r="F3240" s="218" t="e">
        <f>VLOOKUP(D3240,Z$4:AB3240,3,FALSE)</f>
        <v>#N/A</v>
      </c>
    </row>
    <row r="3241" spans="2:6" x14ac:dyDescent="0.25">
      <c r="B3241" s="131">
        <f t="shared" si="50"/>
        <v>3239</v>
      </c>
      <c r="E3241" s="218" t="e">
        <f>VLOOKUP(D3241,Z$4:AB3241,2,FALSE)</f>
        <v>#N/A</v>
      </c>
      <c r="F3241" s="218" t="e">
        <f>VLOOKUP(D3241,Z$4:AB3241,3,FALSE)</f>
        <v>#N/A</v>
      </c>
    </row>
    <row r="3242" spans="2:6" x14ac:dyDescent="0.25">
      <c r="B3242" s="131">
        <f t="shared" si="50"/>
        <v>3240</v>
      </c>
      <c r="E3242" s="218" t="e">
        <f>VLOOKUP(D3242,Z$4:AB3242,2,FALSE)</f>
        <v>#N/A</v>
      </c>
      <c r="F3242" s="218" t="e">
        <f>VLOOKUP(D3242,Z$4:AB3242,3,FALSE)</f>
        <v>#N/A</v>
      </c>
    </row>
    <row r="3243" spans="2:6" x14ac:dyDescent="0.25">
      <c r="B3243" s="131">
        <f t="shared" si="50"/>
        <v>3241</v>
      </c>
      <c r="E3243" s="218" t="e">
        <f>VLOOKUP(D3243,Z$4:AB3243,2,FALSE)</f>
        <v>#N/A</v>
      </c>
      <c r="F3243" s="218" t="e">
        <f>VLOOKUP(D3243,Z$4:AB3243,3,FALSE)</f>
        <v>#N/A</v>
      </c>
    </row>
    <row r="3244" spans="2:6" x14ac:dyDescent="0.25">
      <c r="B3244" s="131">
        <f t="shared" si="50"/>
        <v>3242</v>
      </c>
      <c r="E3244" s="218" t="e">
        <f>VLOOKUP(D3244,Z$4:AB3244,2,FALSE)</f>
        <v>#N/A</v>
      </c>
      <c r="F3244" s="218" t="e">
        <f>VLOOKUP(D3244,Z$4:AB3244,3,FALSE)</f>
        <v>#N/A</v>
      </c>
    </row>
    <row r="3245" spans="2:6" x14ac:dyDescent="0.25">
      <c r="B3245" s="131">
        <f t="shared" si="50"/>
        <v>3243</v>
      </c>
      <c r="E3245" s="218" t="e">
        <f>VLOOKUP(D3245,Z$4:AB3245,2,FALSE)</f>
        <v>#N/A</v>
      </c>
      <c r="F3245" s="218" t="e">
        <f>VLOOKUP(D3245,Z$4:AB3245,3,FALSE)</f>
        <v>#N/A</v>
      </c>
    </row>
    <row r="3246" spans="2:6" x14ac:dyDescent="0.25">
      <c r="B3246" s="131">
        <f t="shared" si="50"/>
        <v>3244</v>
      </c>
      <c r="E3246" s="218" t="e">
        <f>VLOOKUP(D3246,Z$4:AB3246,2,FALSE)</f>
        <v>#N/A</v>
      </c>
      <c r="F3246" s="218" t="e">
        <f>VLOOKUP(D3246,Z$4:AB3246,3,FALSE)</f>
        <v>#N/A</v>
      </c>
    </row>
    <row r="3247" spans="2:6" x14ac:dyDescent="0.25">
      <c r="B3247" s="131">
        <f t="shared" si="50"/>
        <v>3245</v>
      </c>
      <c r="E3247" s="218" t="e">
        <f>VLOOKUP(D3247,Z$4:AB3247,2,FALSE)</f>
        <v>#N/A</v>
      </c>
      <c r="F3247" s="218" t="e">
        <f>VLOOKUP(D3247,Z$4:AB3247,3,FALSE)</f>
        <v>#N/A</v>
      </c>
    </row>
    <row r="3248" spans="2:6" x14ac:dyDescent="0.25">
      <c r="B3248" s="131">
        <f t="shared" si="50"/>
        <v>3246</v>
      </c>
      <c r="E3248" s="218" t="e">
        <f>VLOOKUP(D3248,Z$4:AB3248,2,FALSE)</f>
        <v>#N/A</v>
      </c>
      <c r="F3248" s="218" t="e">
        <f>VLOOKUP(D3248,Z$4:AB3248,3,FALSE)</f>
        <v>#N/A</v>
      </c>
    </row>
    <row r="3249" spans="2:6" x14ac:dyDescent="0.25">
      <c r="B3249" s="131">
        <f t="shared" si="50"/>
        <v>3247</v>
      </c>
      <c r="E3249" s="218" t="e">
        <f>VLOOKUP(D3249,Z$4:AB3249,2,FALSE)</f>
        <v>#N/A</v>
      </c>
      <c r="F3249" s="218" t="e">
        <f>VLOOKUP(D3249,Z$4:AB3249,3,FALSE)</f>
        <v>#N/A</v>
      </c>
    </row>
    <row r="3250" spans="2:6" x14ac:dyDescent="0.25">
      <c r="B3250" s="131">
        <f t="shared" si="50"/>
        <v>3248</v>
      </c>
      <c r="E3250" s="218" t="e">
        <f>VLOOKUP(D3250,Z$4:AB3250,2,FALSE)</f>
        <v>#N/A</v>
      </c>
      <c r="F3250" s="218" t="e">
        <f>VLOOKUP(D3250,Z$4:AB3250,3,FALSE)</f>
        <v>#N/A</v>
      </c>
    </row>
    <row r="3251" spans="2:6" x14ac:dyDescent="0.25">
      <c r="B3251" s="131">
        <f t="shared" si="50"/>
        <v>3249</v>
      </c>
      <c r="E3251" s="218" t="e">
        <f>VLOOKUP(D3251,Z$4:AB3251,2,FALSE)</f>
        <v>#N/A</v>
      </c>
      <c r="F3251" s="218" t="e">
        <f>VLOOKUP(D3251,Z$4:AB3251,3,FALSE)</f>
        <v>#N/A</v>
      </c>
    </row>
    <row r="3252" spans="2:6" x14ac:dyDescent="0.25">
      <c r="B3252" s="131">
        <f t="shared" ref="B3252:B3315" si="51">ROW()-2</f>
        <v>3250</v>
      </c>
      <c r="E3252" s="218" t="e">
        <f>VLOOKUP(D3252,Z$4:AB3252,2,FALSE)</f>
        <v>#N/A</v>
      </c>
      <c r="F3252" s="218" t="e">
        <f>VLOOKUP(D3252,Z$4:AB3252,3,FALSE)</f>
        <v>#N/A</v>
      </c>
    </row>
    <row r="3253" spans="2:6" x14ac:dyDescent="0.25">
      <c r="B3253" s="131">
        <f t="shared" si="51"/>
        <v>3251</v>
      </c>
      <c r="E3253" s="218" t="e">
        <f>VLOOKUP(D3253,Z$4:AB3253,2,FALSE)</f>
        <v>#N/A</v>
      </c>
      <c r="F3253" s="218" t="e">
        <f>VLOOKUP(D3253,Z$4:AB3253,3,FALSE)</f>
        <v>#N/A</v>
      </c>
    </row>
    <row r="3254" spans="2:6" x14ac:dyDescent="0.25">
      <c r="B3254" s="131">
        <f t="shared" si="51"/>
        <v>3252</v>
      </c>
      <c r="E3254" s="218" t="e">
        <f>VLOOKUP(D3254,Z$4:AB3254,2,FALSE)</f>
        <v>#N/A</v>
      </c>
      <c r="F3254" s="218" t="e">
        <f>VLOOKUP(D3254,Z$4:AB3254,3,FALSE)</f>
        <v>#N/A</v>
      </c>
    </row>
    <row r="3255" spans="2:6" x14ac:dyDescent="0.25">
      <c r="B3255" s="131">
        <f t="shared" si="51"/>
        <v>3253</v>
      </c>
      <c r="E3255" s="218" t="e">
        <f>VLOOKUP(D3255,Z$4:AB3255,2,FALSE)</f>
        <v>#N/A</v>
      </c>
      <c r="F3255" s="218" t="e">
        <f>VLOOKUP(D3255,Z$4:AB3255,3,FALSE)</f>
        <v>#N/A</v>
      </c>
    </row>
    <row r="3256" spans="2:6" x14ac:dyDescent="0.25">
      <c r="B3256" s="131">
        <f t="shared" si="51"/>
        <v>3254</v>
      </c>
      <c r="E3256" s="218" t="e">
        <f>VLOOKUP(D3256,Z$4:AB3256,2,FALSE)</f>
        <v>#N/A</v>
      </c>
      <c r="F3256" s="218" t="e">
        <f>VLOOKUP(D3256,Z$4:AB3256,3,FALSE)</f>
        <v>#N/A</v>
      </c>
    </row>
    <row r="3257" spans="2:6" x14ac:dyDescent="0.25">
      <c r="B3257" s="131">
        <f t="shared" si="51"/>
        <v>3255</v>
      </c>
      <c r="E3257" s="218" t="e">
        <f>VLOOKUP(D3257,Z$4:AB3257,2,FALSE)</f>
        <v>#N/A</v>
      </c>
      <c r="F3257" s="218" t="e">
        <f>VLOOKUP(D3257,Z$4:AB3257,3,FALSE)</f>
        <v>#N/A</v>
      </c>
    </row>
    <row r="3258" spans="2:6" x14ac:dyDescent="0.25">
      <c r="B3258" s="131">
        <f t="shared" si="51"/>
        <v>3256</v>
      </c>
      <c r="E3258" s="218" t="e">
        <f>VLOOKUP(D3258,Z$4:AB3258,2,FALSE)</f>
        <v>#N/A</v>
      </c>
      <c r="F3258" s="218" t="e">
        <f>VLOOKUP(D3258,Z$4:AB3258,3,FALSE)</f>
        <v>#N/A</v>
      </c>
    </row>
    <row r="3259" spans="2:6" x14ac:dyDescent="0.25">
      <c r="B3259" s="131">
        <f t="shared" si="51"/>
        <v>3257</v>
      </c>
      <c r="E3259" s="218" t="e">
        <f>VLOOKUP(D3259,Z$4:AB3259,2,FALSE)</f>
        <v>#N/A</v>
      </c>
      <c r="F3259" s="218" t="e">
        <f>VLOOKUP(D3259,Z$4:AB3259,3,FALSE)</f>
        <v>#N/A</v>
      </c>
    </row>
    <row r="3260" spans="2:6" x14ac:dyDescent="0.25">
      <c r="B3260" s="131">
        <f t="shared" si="51"/>
        <v>3258</v>
      </c>
      <c r="E3260" s="218" t="e">
        <f>VLOOKUP(D3260,Z$4:AB3260,2,FALSE)</f>
        <v>#N/A</v>
      </c>
      <c r="F3260" s="218" t="e">
        <f>VLOOKUP(D3260,Z$4:AB3260,3,FALSE)</f>
        <v>#N/A</v>
      </c>
    </row>
    <row r="3261" spans="2:6" x14ac:dyDescent="0.25">
      <c r="B3261" s="131">
        <f t="shared" si="51"/>
        <v>3259</v>
      </c>
      <c r="E3261" s="218" t="e">
        <f>VLOOKUP(D3261,Z$4:AB3261,2,FALSE)</f>
        <v>#N/A</v>
      </c>
      <c r="F3261" s="218" t="e">
        <f>VLOOKUP(D3261,Z$4:AB3261,3,FALSE)</f>
        <v>#N/A</v>
      </c>
    </row>
    <row r="3262" spans="2:6" x14ac:dyDescent="0.25">
      <c r="B3262" s="131">
        <f t="shared" si="51"/>
        <v>3260</v>
      </c>
      <c r="E3262" s="218" t="e">
        <f>VLOOKUP(D3262,Z$4:AB3262,2,FALSE)</f>
        <v>#N/A</v>
      </c>
      <c r="F3262" s="218" t="e">
        <f>VLOOKUP(D3262,Z$4:AB3262,3,FALSE)</f>
        <v>#N/A</v>
      </c>
    </row>
    <row r="3263" spans="2:6" x14ac:dyDescent="0.25">
      <c r="B3263" s="131">
        <f t="shared" si="51"/>
        <v>3261</v>
      </c>
      <c r="E3263" s="218" t="e">
        <f>VLOOKUP(D3263,Z$4:AB3263,2,FALSE)</f>
        <v>#N/A</v>
      </c>
      <c r="F3263" s="218" t="e">
        <f>VLOOKUP(D3263,Z$4:AB3263,3,FALSE)</f>
        <v>#N/A</v>
      </c>
    </row>
    <row r="3264" spans="2:6" x14ac:dyDescent="0.25">
      <c r="B3264" s="131">
        <f t="shared" si="51"/>
        <v>3262</v>
      </c>
      <c r="E3264" s="218" t="e">
        <f>VLOOKUP(D3264,Z$4:AB3264,2,FALSE)</f>
        <v>#N/A</v>
      </c>
      <c r="F3264" s="218" t="e">
        <f>VLOOKUP(D3264,Z$4:AB3264,3,FALSE)</f>
        <v>#N/A</v>
      </c>
    </row>
    <row r="3265" spans="2:6" x14ac:dyDescent="0.25">
      <c r="B3265" s="131">
        <f t="shared" si="51"/>
        <v>3263</v>
      </c>
      <c r="E3265" s="218" t="e">
        <f>VLOOKUP(D3265,Z$4:AB3265,2,FALSE)</f>
        <v>#N/A</v>
      </c>
      <c r="F3265" s="218" t="e">
        <f>VLOOKUP(D3265,Z$4:AB3265,3,FALSE)</f>
        <v>#N/A</v>
      </c>
    </row>
    <row r="3266" spans="2:6" x14ac:dyDescent="0.25">
      <c r="B3266" s="131">
        <f t="shared" si="51"/>
        <v>3264</v>
      </c>
      <c r="E3266" s="218" t="e">
        <f>VLOOKUP(D3266,Z$4:AB3266,2,FALSE)</f>
        <v>#N/A</v>
      </c>
      <c r="F3266" s="218" t="e">
        <f>VLOOKUP(D3266,Z$4:AB3266,3,FALSE)</f>
        <v>#N/A</v>
      </c>
    </row>
    <row r="3267" spans="2:6" x14ac:dyDescent="0.25">
      <c r="B3267" s="131">
        <f t="shared" si="51"/>
        <v>3265</v>
      </c>
      <c r="E3267" s="218" t="e">
        <f>VLOOKUP(D3267,Z$4:AB3267,2,FALSE)</f>
        <v>#N/A</v>
      </c>
      <c r="F3267" s="218" t="e">
        <f>VLOOKUP(D3267,Z$4:AB3267,3,FALSE)</f>
        <v>#N/A</v>
      </c>
    </row>
    <row r="3268" spans="2:6" x14ac:dyDescent="0.25">
      <c r="B3268" s="131">
        <f t="shared" si="51"/>
        <v>3266</v>
      </c>
      <c r="E3268" s="218" t="e">
        <f>VLOOKUP(D3268,Z$4:AB3268,2,FALSE)</f>
        <v>#N/A</v>
      </c>
      <c r="F3268" s="218" t="e">
        <f>VLOOKUP(D3268,Z$4:AB3268,3,FALSE)</f>
        <v>#N/A</v>
      </c>
    </row>
    <row r="3269" spans="2:6" x14ac:dyDescent="0.25">
      <c r="B3269" s="131">
        <f t="shared" si="51"/>
        <v>3267</v>
      </c>
      <c r="E3269" s="218" t="e">
        <f>VLOOKUP(D3269,Z$4:AB3269,2,FALSE)</f>
        <v>#N/A</v>
      </c>
      <c r="F3269" s="218" t="e">
        <f>VLOOKUP(D3269,Z$4:AB3269,3,FALSE)</f>
        <v>#N/A</v>
      </c>
    </row>
    <row r="3270" spans="2:6" x14ac:dyDescent="0.25">
      <c r="B3270" s="131">
        <f t="shared" si="51"/>
        <v>3268</v>
      </c>
      <c r="E3270" s="218" t="e">
        <f>VLOOKUP(D3270,Z$4:AB3270,2,FALSE)</f>
        <v>#N/A</v>
      </c>
      <c r="F3270" s="218" t="e">
        <f>VLOOKUP(D3270,Z$4:AB3270,3,FALSE)</f>
        <v>#N/A</v>
      </c>
    </row>
    <row r="3271" spans="2:6" x14ac:dyDescent="0.25">
      <c r="B3271" s="131">
        <f t="shared" si="51"/>
        <v>3269</v>
      </c>
      <c r="E3271" s="218" t="e">
        <f>VLOOKUP(D3271,Z$4:AB3271,2,FALSE)</f>
        <v>#N/A</v>
      </c>
      <c r="F3271" s="218" t="e">
        <f>VLOOKUP(D3271,Z$4:AB3271,3,FALSE)</f>
        <v>#N/A</v>
      </c>
    </row>
    <row r="3272" spans="2:6" x14ac:dyDescent="0.25">
      <c r="B3272" s="131">
        <f t="shared" si="51"/>
        <v>3270</v>
      </c>
      <c r="E3272" s="218" t="e">
        <f>VLOOKUP(D3272,Z$4:AB3272,2,FALSE)</f>
        <v>#N/A</v>
      </c>
      <c r="F3272" s="218" t="e">
        <f>VLOOKUP(D3272,Z$4:AB3272,3,FALSE)</f>
        <v>#N/A</v>
      </c>
    </row>
    <row r="3273" spans="2:6" x14ac:dyDescent="0.25">
      <c r="B3273" s="131">
        <f t="shared" si="51"/>
        <v>3271</v>
      </c>
      <c r="E3273" s="218" t="e">
        <f>VLOOKUP(D3273,Z$4:AB3273,2,FALSE)</f>
        <v>#N/A</v>
      </c>
      <c r="F3273" s="218" t="e">
        <f>VLOOKUP(D3273,Z$4:AB3273,3,FALSE)</f>
        <v>#N/A</v>
      </c>
    </row>
    <row r="3274" spans="2:6" x14ac:dyDescent="0.25">
      <c r="B3274" s="131">
        <f t="shared" si="51"/>
        <v>3272</v>
      </c>
      <c r="E3274" s="218" t="e">
        <f>VLOOKUP(D3274,Z$4:AB3274,2,FALSE)</f>
        <v>#N/A</v>
      </c>
      <c r="F3274" s="218" t="e">
        <f>VLOOKUP(D3274,Z$4:AB3274,3,FALSE)</f>
        <v>#N/A</v>
      </c>
    </row>
    <row r="3275" spans="2:6" x14ac:dyDescent="0.25">
      <c r="B3275" s="131">
        <f t="shared" si="51"/>
        <v>3273</v>
      </c>
      <c r="E3275" s="218" t="e">
        <f>VLOOKUP(D3275,Z$4:AB3275,2,FALSE)</f>
        <v>#N/A</v>
      </c>
      <c r="F3275" s="218" t="e">
        <f>VLOOKUP(D3275,Z$4:AB3275,3,FALSE)</f>
        <v>#N/A</v>
      </c>
    </row>
    <row r="3276" spans="2:6" x14ac:dyDescent="0.25">
      <c r="B3276" s="131">
        <f t="shared" si="51"/>
        <v>3274</v>
      </c>
      <c r="E3276" s="218" t="e">
        <f>VLOOKUP(D3276,Z$4:AB3276,2,FALSE)</f>
        <v>#N/A</v>
      </c>
      <c r="F3276" s="218" t="e">
        <f>VLOOKUP(D3276,Z$4:AB3276,3,FALSE)</f>
        <v>#N/A</v>
      </c>
    </row>
    <row r="3277" spans="2:6" x14ac:dyDescent="0.25">
      <c r="B3277" s="131">
        <f t="shared" si="51"/>
        <v>3275</v>
      </c>
      <c r="E3277" s="218" t="e">
        <f>VLOOKUP(D3277,Z$4:AB3277,2,FALSE)</f>
        <v>#N/A</v>
      </c>
      <c r="F3277" s="218" t="e">
        <f>VLOOKUP(D3277,Z$4:AB3277,3,FALSE)</f>
        <v>#N/A</v>
      </c>
    </row>
    <row r="3278" spans="2:6" x14ac:dyDescent="0.25">
      <c r="B3278" s="131">
        <f t="shared" si="51"/>
        <v>3276</v>
      </c>
      <c r="E3278" s="218" t="e">
        <f>VLOOKUP(D3278,Z$4:AB3278,2,FALSE)</f>
        <v>#N/A</v>
      </c>
      <c r="F3278" s="218" t="e">
        <f>VLOOKUP(D3278,Z$4:AB3278,3,FALSE)</f>
        <v>#N/A</v>
      </c>
    </row>
    <row r="3279" spans="2:6" x14ac:dyDescent="0.25">
      <c r="B3279" s="131">
        <f t="shared" si="51"/>
        <v>3277</v>
      </c>
      <c r="E3279" s="218" t="e">
        <f>VLOOKUP(D3279,Z$4:AB3279,2,FALSE)</f>
        <v>#N/A</v>
      </c>
      <c r="F3279" s="218" t="e">
        <f>VLOOKUP(D3279,Z$4:AB3279,3,FALSE)</f>
        <v>#N/A</v>
      </c>
    </row>
    <row r="3280" spans="2:6" x14ac:dyDescent="0.25">
      <c r="B3280" s="131">
        <f t="shared" si="51"/>
        <v>3278</v>
      </c>
      <c r="E3280" s="218" t="e">
        <f>VLOOKUP(D3280,Z$4:AB3280,2,FALSE)</f>
        <v>#N/A</v>
      </c>
      <c r="F3280" s="218" t="e">
        <f>VLOOKUP(D3280,Z$4:AB3280,3,FALSE)</f>
        <v>#N/A</v>
      </c>
    </row>
    <row r="3281" spans="2:6" x14ac:dyDescent="0.25">
      <c r="B3281" s="131">
        <f t="shared" si="51"/>
        <v>3279</v>
      </c>
      <c r="E3281" s="218" t="e">
        <f>VLOOKUP(D3281,Z$4:AB3281,2,FALSE)</f>
        <v>#N/A</v>
      </c>
      <c r="F3281" s="218" t="e">
        <f>VLOOKUP(D3281,Z$4:AB3281,3,FALSE)</f>
        <v>#N/A</v>
      </c>
    </row>
    <row r="3282" spans="2:6" x14ac:dyDescent="0.25">
      <c r="B3282" s="131">
        <f t="shared" si="51"/>
        <v>3280</v>
      </c>
      <c r="E3282" s="218" t="e">
        <f>VLOOKUP(D3282,Z$4:AB3282,2,FALSE)</f>
        <v>#N/A</v>
      </c>
      <c r="F3282" s="218" t="e">
        <f>VLOOKUP(D3282,Z$4:AB3282,3,FALSE)</f>
        <v>#N/A</v>
      </c>
    </row>
    <row r="3283" spans="2:6" x14ac:dyDescent="0.25">
      <c r="B3283" s="131">
        <f t="shared" si="51"/>
        <v>3281</v>
      </c>
      <c r="E3283" s="218" t="e">
        <f>VLOOKUP(D3283,Z$4:AB3283,2,FALSE)</f>
        <v>#N/A</v>
      </c>
      <c r="F3283" s="218" t="e">
        <f>VLOOKUP(D3283,Z$4:AB3283,3,FALSE)</f>
        <v>#N/A</v>
      </c>
    </row>
    <row r="3284" spans="2:6" x14ac:dyDescent="0.25">
      <c r="B3284" s="131">
        <f t="shared" si="51"/>
        <v>3282</v>
      </c>
      <c r="E3284" s="218" t="e">
        <f>VLOOKUP(D3284,Z$4:AB3284,2,FALSE)</f>
        <v>#N/A</v>
      </c>
      <c r="F3284" s="218" t="e">
        <f>VLOOKUP(D3284,Z$4:AB3284,3,FALSE)</f>
        <v>#N/A</v>
      </c>
    </row>
    <row r="3285" spans="2:6" x14ac:dyDescent="0.25">
      <c r="B3285" s="131">
        <f t="shared" si="51"/>
        <v>3283</v>
      </c>
      <c r="E3285" s="218" t="e">
        <f>VLOOKUP(D3285,Z$4:AB3285,2,FALSE)</f>
        <v>#N/A</v>
      </c>
      <c r="F3285" s="218" t="e">
        <f>VLOOKUP(D3285,Z$4:AB3285,3,FALSE)</f>
        <v>#N/A</v>
      </c>
    </row>
    <row r="3286" spans="2:6" x14ac:dyDescent="0.25">
      <c r="B3286" s="131">
        <f t="shared" si="51"/>
        <v>3284</v>
      </c>
      <c r="E3286" s="218" t="e">
        <f>VLOOKUP(D3286,Z$4:AB3286,2,FALSE)</f>
        <v>#N/A</v>
      </c>
      <c r="F3286" s="218" t="e">
        <f>VLOOKUP(D3286,Z$4:AB3286,3,FALSE)</f>
        <v>#N/A</v>
      </c>
    </row>
    <row r="3287" spans="2:6" x14ac:dyDescent="0.25">
      <c r="B3287" s="131">
        <f t="shared" si="51"/>
        <v>3285</v>
      </c>
      <c r="E3287" s="218" t="e">
        <f>VLOOKUP(D3287,Z$4:AB3287,2,FALSE)</f>
        <v>#N/A</v>
      </c>
      <c r="F3287" s="218" t="e">
        <f>VLOOKUP(D3287,Z$4:AB3287,3,FALSE)</f>
        <v>#N/A</v>
      </c>
    </row>
    <row r="3288" spans="2:6" x14ac:dyDescent="0.25">
      <c r="B3288" s="131">
        <f t="shared" si="51"/>
        <v>3286</v>
      </c>
      <c r="E3288" s="218" t="e">
        <f>VLOOKUP(D3288,Z$4:AB3288,2,FALSE)</f>
        <v>#N/A</v>
      </c>
      <c r="F3288" s="218" t="e">
        <f>VLOOKUP(D3288,Z$4:AB3288,3,FALSE)</f>
        <v>#N/A</v>
      </c>
    </row>
    <row r="3289" spans="2:6" x14ac:dyDescent="0.25">
      <c r="B3289" s="131">
        <f t="shared" si="51"/>
        <v>3287</v>
      </c>
      <c r="E3289" s="218" t="e">
        <f>VLOOKUP(D3289,Z$4:AB3289,2,FALSE)</f>
        <v>#N/A</v>
      </c>
      <c r="F3289" s="218" t="e">
        <f>VLOOKUP(D3289,Z$4:AB3289,3,FALSE)</f>
        <v>#N/A</v>
      </c>
    </row>
    <row r="3290" spans="2:6" x14ac:dyDescent="0.25">
      <c r="B3290" s="131">
        <f t="shared" si="51"/>
        <v>3288</v>
      </c>
      <c r="E3290" s="218" t="e">
        <f>VLOOKUP(D3290,Z$4:AB3290,2,FALSE)</f>
        <v>#N/A</v>
      </c>
      <c r="F3290" s="218" t="e">
        <f>VLOOKUP(D3290,Z$4:AB3290,3,FALSE)</f>
        <v>#N/A</v>
      </c>
    </row>
    <row r="3291" spans="2:6" x14ac:dyDescent="0.25">
      <c r="B3291" s="131">
        <f t="shared" si="51"/>
        <v>3289</v>
      </c>
      <c r="E3291" s="218" t="e">
        <f>VLOOKUP(D3291,Z$4:AB3291,2,FALSE)</f>
        <v>#N/A</v>
      </c>
      <c r="F3291" s="218" t="e">
        <f>VLOOKUP(D3291,Z$4:AB3291,3,FALSE)</f>
        <v>#N/A</v>
      </c>
    </row>
    <row r="3292" spans="2:6" x14ac:dyDescent="0.25">
      <c r="B3292" s="131">
        <f t="shared" si="51"/>
        <v>3290</v>
      </c>
      <c r="E3292" s="218" t="e">
        <f>VLOOKUP(D3292,Z$4:AB3292,2,FALSE)</f>
        <v>#N/A</v>
      </c>
      <c r="F3292" s="218" t="e">
        <f>VLOOKUP(D3292,Z$4:AB3292,3,FALSE)</f>
        <v>#N/A</v>
      </c>
    </row>
    <row r="3293" spans="2:6" x14ac:dyDescent="0.25">
      <c r="B3293" s="131">
        <f t="shared" si="51"/>
        <v>3291</v>
      </c>
      <c r="E3293" s="218" t="e">
        <f>VLOOKUP(D3293,Z$4:AB3293,2,FALSE)</f>
        <v>#N/A</v>
      </c>
      <c r="F3293" s="218" t="e">
        <f>VLOOKUP(D3293,Z$4:AB3293,3,FALSE)</f>
        <v>#N/A</v>
      </c>
    </row>
    <row r="3294" spans="2:6" x14ac:dyDescent="0.25">
      <c r="B3294" s="131">
        <f t="shared" si="51"/>
        <v>3292</v>
      </c>
      <c r="E3294" s="218" t="e">
        <f>VLOOKUP(D3294,Z$4:AB3294,2,FALSE)</f>
        <v>#N/A</v>
      </c>
      <c r="F3294" s="218" t="e">
        <f>VLOOKUP(D3294,Z$4:AB3294,3,FALSE)</f>
        <v>#N/A</v>
      </c>
    </row>
    <row r="3295" spans="2:6" x14ac:dyDescent="0.25">
      <c r="B3295" s="131">
        <f t="shared" si="51"/>
        <v>3293</v>
      </c>
      <c r="E3295" s="218" t="e">
        <f>VLOOKUP(D3295,Z$4:AB3295,2,FALSE)</f>
        <v>#N/A</v>
      </c>
      <c r="F3295" s="218" t="e">
        <f>VLOOKUP(D3295,Z$4:AB3295,3,FALSE)</f>
        <v>#N/A</v>
      </c>
    </row>
    <row r="3296" spans="2:6" x14ac:dyDescent="0.25">
      <c r="B3296" s="131">
        <f t="shared" si="51"/>
        <v>3294</v>
      </c>
      <c r="E3296" s="218" t="e">
        <f>VLOOKUP(D3296,Z$4:AB3296,2,FALSE)</f>
        <v>#N/A</v>
      </c>
      <c r="F3296" s="218" t="e">
        <f>VLOOKUP(D3296,Z$4:AB3296,3,FALSE)</f>
        <v>#N/A</v>
      </c>
    </row>
    <row r="3297" spans="2:6" x14ac:dyDescent="0.25">
      <c r="B3297" s="131">
        <f t="shared" si="51"/>
        <v>3295</v>
      </c>
      <c r="E3297" s="218" t="e">
        <f>VLOOKUP(D3297,Z$4:AB3297,2,FALSE)</f>
        <v>#N/A</v>
      </c>
      <c r="F3297" s="218" t="e">
        <f>VLOOKUP(D3297,Z$4:AB3297,3,FALSE)</f>
        <v>#N/A</v>
      </c>
    </row>
    <row r="3298" spans="2:6" x14ac:dyDescent="0.25">
      <c r="B3298" s="131">
        <f t="shared" si="51"/>
        <v>3296</v>
      </c>
      <c r="E3298" s="218" t="e">
        <f>VLOOKUP(D3298,Z$4:AB3298,2,FALSE)</f>
        <v>#N/A</v>
      </c>
      <c r="F3298" s="218" t="e">
        <f>VLOOKUP(D3298,Z$4:AB3298,3,FALSE)</f>
        <v>#N/A</v>
      </c>
    </row>
    <row r="3299" spans="2:6" x14ac:dyDescent="0.25">
      <c r="B3299" s="131">
        <f t="shared" si="51"/>
        <v>3297</v>
      </c>
      <c r="E3299" s="218" t="e">
        <f>VLOOKUP(D3299,Z$4:AB3299,2,FALSE)</f>
        <v>#N/A</v>
      </c>
      <c r="F3299" s="218" t="e">
        <f>VLOOKUP(D3299,Z$4:AB3299,3,FALSE)</f>
        <v>#N/A</v>
      </c>
    </row>
    <row r="3300" spans="2:6" x14ac:dyDescent="0.25">
      <c r="B3300" s="131">
        <f t="shared" si="51"/>
        <v>3298</v>
      </c>
      <c r="E3300" s="218" t="e">
        <f>VLOOKUP(D3300,Z$4:AB3300,2,FALSE)</f>
        <v>#N/A</v>
      </c>
      <c r="F3300" s="218" t="e">
        <f>VLOOKUP(D3300,Z$4:AB3300,3,FALSE)</f>
        <v>#N/A</v>
      </c>
    </row>
    <row r="3301" spans="2:6" x14ac:dyDescent="0.25">
      <c r="B3301" s="131">
        <f t="shared" si="51"/>
        <v>3299</v>
      </c>
      <c r="E3301" s="218" t="e">
        <f>VLOOKUP(D3301,Z$4:AB3301,2,FALSE)</f>
        <v>#N/A</v>
      </c>
      <c r="F3301" s="218" t="e">
        <f>VLOOKUP(D3301,Z$4:AB3301,3,FALSE)</f>
        <v>#N/A</v>
      </c>
    </row>
    <row r="3302" spans="2:6" x14ac:dyDescent="0.25">
      <c r="B3302" s="131">
        <f t="shared" si="51"/>
        <v>3300</v>
      </c>
      <c r="E3302" s="218" t="e">
        <f>VLOOKUP(D3302,Z$4:AB3302,2,FALSE)</f>
        <v>#N/A</v>
      </c>
      <c r="F3302" s="218" t="e">
        <f>VLOOKUP(D3302,Z$4:AB3302,3,FALSE)</f>
        <v>#N/A</v>
      </c>
    </row>
    <row r="3303" spans="2:6" x14ac:dyDescent="0.25">
      <c r="B3303" s="131">
        <f t="shared" si="51"/>
        <v>3301</v>
      </c>
      <c r="E3303" s="218" t="e">
        <f>VLOOKUP(D3303,Z$4:AB3303,2,FALSE)</f>
        <v>#N/A</v>
      </c>
      <c r="F3303" s="218" t="e">
        <f>VLOOKUP(D3303,Z$4:AB3303,3,FALSE)</f>
        <v>#N/A</v>
      </c>
    </row>
    <row r="3304" spans="2:6" x14ac:dyDescent="0.25">
      <c r="B3304" s="131">
        <f t="shared" si="51"/>
        <v>3302</v>
      </c>
      <c r="E3304" s="218" t="e">
        <f>VLOOKUP(D3304,Z$4:AB3304,2,FALSE)</f>
        <v>#N/A</v>
      </c>
      <c r="F3304" s="218" t="e">
        <f>VLOOKUP(D3304,Z$4:AB3304,3,FALSE)</f>
        <v>#N/A</v>
      </c>
    </row>
    <row r="3305" spans="2:6" x14ac:dyDescent="0.25">
      <c r="B3305" s="131">
        <f t="shared" si="51"/>
        <v>3303</v>
      </c>
      <c r="E3305" s="218" t="e">
        <f>VLOOKUP(D3305,Z$4:AB3305,2,FALSE)</f>
        <v>#N/A</v>
      </c>
      <c r="F3305" s="218" t="e">
        <f>VLOOKUP(D3305,Z$4:AB3305,3,FALSE)</f>
        <v>#N/A</v>
      </c>
    </row>
    <row r="3306" spans="2:6" x14ac:dyDescent="0.25">
      <c r="B3306" s="131">
        <f t="shared" si="51"/>
        <v>3304</v>
      </c>
      <c r="E3306" s="218" t="e">
        <f>VLOOKUP(D3306,Z$4:AB3306,2,FALSE)</f>
        <v>#N/A</v>
      </c>
      <c r="F3306" s="218" t="e">
        <f>VLOOKUP(D3306,Z$4:AB3306,3,FALSE)</f>
        <v>#N/A</v>
      </c>
    </row>
    <row r="3307" spans="2:6" x14ac:dyDescent="0.25">
      <c r="B3307" s="131">
        <f t="shared" si="51"/>
        <v>3305</v>
      </c>
      <c r="E3307" s="218" t="e">
        <f>VLOOKUP(D3307,Z$4:AB3307,2,FALSE)</f>
        <v>#N/A</v>
      </c>
      <c r="F3307" s="218" t="e">
        <f>VLOOKUP(D3307,Z$4:AB3307,3,FALSE)</f>
        <v>#N/A</v>
      </c>
    </row>
    <row r="3308" spans="2:6" x14ac:dyDescent="0.25">
      <c r="B3308" s="131">
        <f t="shared" si="51"/>
        <v>3306</v>
      </c>
      <c r="E3308" s="218" t="e">
        <f>VLOOKUP(D3308,Z$4:AB3308,2,FALSE)</f>
        <v>#N/A</v>
      </c>
      <c r="F3308" s="218" t="e">
        <f>VLOOKUP(D3308,Z$4:AB3308,3,FALSE)</f>
        <v>#N/A</v>
      </c>
    </row>
    <row r="3309" spans="2:6" x14ac:dyDescent="0.25">
      <c r="B3309" s="131">
        <f t="shared" si="51"/>
        <v>3307</v>
      </c>
      <c r="E3309" s="218" t="e">
        <f>VLOOKUP(D3309,Z$4:AB3309,2,FALSE)</f>
        <v>#N/A</v>
      </c>
      <c r="F3309" s="218" t="e">
        <f>VLOOKUP(D3309,Z$4:AB3309,3,FALSE)</f>
        <v>#N/A</v>
      </c>
    </row>
    <row r="3310" spans="2:6" x14ac:dyDescent="0.25">
      <c r="B3310" s="131">
        <f t="shared" si="51"/>
        <v>3308</v>
      </c>
      <c r="E3310" s="218" t="e">
        <f>VLOOKUP(D3310,Z$4:AB3310,2,FALSE)</f>
        <v>#N/A</v>
      </c>
      <c r="F3310" s="218" t="e">
        <f>VLOOKUP(D3310,Z$4:AB3310,3,FALSE)</f>
        <v>#N/A</v>
      </c>
    </row>
    <row r="3311" spans="2:6" x14ac:dyDescent="0.25">
      <c r="B3311" s="131">
        <f t="shared" si="51"/>
        <v>3309</v>
      </c>
      <c r="E3311" s="218" t="e">
        <f>VLOOKUP(D3311,Z$4:AB3311,2,FALSE)</f>
        <v>#N/A</v>
      </c>
      <c r="F3311" s="218" t="e">
        <f>VLOOKUP(D3311,Z$4:AB3311,3,FALSE)</f>
        <v>#N/A</v>
      </c>
    </row>
    <row r="3312" spans="2:6" x14ac:dyDescent="0.25">
      <c r="B3312" s="131">
        <f t="shared" si="51"/>
        <v>3310</v>
      </c>
      <c r="E3312" s="218" t="e">
        <f>VLOOKUP(D3312,Z$4:AB3312,2,FALSE)</f>
        <v>#N/A</v>
      </c>
      <c r="F3312" s="218" t="e">
        <f>VLOOKUP(D3312,Z$4:AB3312,3,FALSE)</f>
        <v>#N/A</v>
      </c>
    </row>
    <row r="3313" spans="2:6" x14ac:dyDescent="0.25">
      <c r="B3313" s="131">
        <f t="shared" si="51"/>
        <v>3311</v>
      </c>
      <c r="E3313" s="218" t="e">
        <f>VLOOKUP(D3313,Z$4:AB3313,2,FALSE)</f>
        <v>#N/A</v>
      </c>
      <c r="F3313" s="218" t="e">
        <f>VLOOKUP(D3313,Z$4:AB3313,3,FALSE)</f>
        <v>#N/A</v>
      </c>
    </row>
    <row r="3314" spans="2:6" x14ac:dyDescent="0.25">
      <c r="B3314" s="131">
        <f t="shared" si="51"/>
        <v>3312</v>
      </c>
      <c r="E3314" s="218" t="e">
        <f>VLOOKUP(D3314,Z$4:AB3314,2,FALSE)</f>
        <v>#N/A</v>
      </c>
      <c r="F3314" s="218" t="e">
        <f>VLOOKUP(D3314,Z$4:AB3314,3,FALSE)</f>
        <v>#N/A</v>
      </c>
    </row>
    <row r="3315" spans="2:6" x14ac:dyDescent="0.25">
      <c r="B3315" s="131">
        <f t="shared" si="51"/>
        <v>3313</v>
      </c>
      <c r="E3315" s="218" t="e">
        <f>VLOOKUP(D3315,Z$4:AB3315,2,FALSE)</f>
        <v>#N/A</v>
      </c>
      <c r="F3315" s="218" t="e">
        <f>VLOOKUP(D3315,Z$4:AB3315,3,FALSE)</f>
        <v>#N/A</v>
      </c>
    </row>
    <row r="3316" spans="2:6" x14ac:dyDescent="0.25">
      <c r="B3316" s="131">
        <f t="shared" ref="B3316:B3379" si="52">ROW()-2</f>
        <v>3314</v>
      </c>
      <c r="E3316" s="218" t="e">
        <f>VLOOKUP(D3316,Z$4:AB3316,2,FALSE)</f>
        <v>#N/A</v>
      </c>
      <c r="F3316" s="218" t="e">
        <f>VLOOKUP(D3316,Z$4:AB3316,3,FALSE)</f>
        <v>#N/A</v>
      </c>
    </row>
    <row r="3317" spans="2:6" x14ac:dyDescent="0.25">
      <c r="B3317" s="131">
        <f t="shared" si="52"/>
        <v>3315</v>
      </c>
      <c r="E3317" s="218" t="e">
        <f>VLOOKUP(D3317,Z$4:AB3317,2,FALSE)</f>
        <v>#N/A</v>
      </c>
      <c r="F3317" s="218" t="e">
        <f>VLOOKUP(D3317,Z$4:AB3317,3,FALSE)</f>
        <v>#N/A</v>
      </c>
    </row>
    <row r="3318" spans="2:6" x14ac:dyDescent="0.25">
      <c r="B3318" s="131">
        <f t="shared" si="52"/>
        <v>3316</v>
      </c>
      <c r="E3318" s="218" t="e">
        <f>VLOOKUP(D3318,Z$4:AB3318,2,FALSE)</f>
        <v>#N/A</v>
      </c>
      <c r="F3318" s="218" t="e">
        <f>VLOOKUP(D3318,Z$4:AB3318,3,FALSE)</f>
        <v>#N/A</v>
      </c>
    </row>
    <row r="3319" spans="2:6" x14ac:dyDescent="0.25">
      <c r="B3319" s="131">
        <f t="shared" si="52"/>
        <v>3317</v>
      </c>
      <c r="E3319" s="218" t="e">
        <f>VLOOKUP(D3319,Z$4:AB3319,2,FALSE)</f>
        <v>#N/A</v>
      </c>
      <c r="F3319" s="218" t="e">
        <f>VLOOKUP(D3319,Z$4:AB3319,3,FALSE)</f>
        <v>#N/A</v>
      </c>
    </row>
    <row r="3320" spans="2:6" x14ac:dyDescent="0.25">
      <c r="B3320" s="131">
        <f t="shared" si="52"/>
        <v>3318</v>
      </c>
      <c r="E3320" s="218" t="e">
        <f>VLOOKUP(D3320,Z$4:AB3320,2,FALSE)</f>
        <v>#N/A</v>
      </c>
      <c r="F3320" s="218" t="e">
        <f>VLOOKUP(D3320,Z$4:AB3320,3,FALSE)</f>
        <v>#N/A</v>
      </c>
    </row>
    <row r="3321" spans="2:6" x14ac:dyDescent="0.25">
      <c r="B3321" s="131">
        <f t="shared" si="52"/>
        <v>3319</v>
      </c>
      <c r="E3321" s="218" t="e">
        <f>VLOOKUP(D3321,Z$4:AB3321,2,FALSE)</f>
        <v>#N/A</v>
      </c>
      <c r="F3321" s="218" t="e">
        <f>VLOOKUP(D3321,Z$4:AB3321,3,FALSE)</f>
        <v>#N/A</v>
      </c>
    </row>
    <row r="3322" spans="2:6" x14ac:dyDescent="0.25">
      <c r="B3322" s="131">
        <f t="shared" si="52"/>
        <v>3320</v>
      </c>
      <c r="E3322" s="218" t="e">
        <f>VLOOKUP(D3322,Z$4:AB3322,2,FALSE)</f>
        <v>#N/A</v>
      </c>
      <c r="F3322" s="218" t="e">
        <f>VLOOKUP(D3322,Z$4:AB3322,3,FALSE)</f>
        <v>#N/A</v>
      </c>
    </row>
    <row r="3323" spans="2:6" x14ac:dyDescent="0.25">
      <c r="B3323" s="131">
        <f t="shared" si="52"/>
        <v>3321</v>
      </c>
      <c r="E3323" s="218" t="e">
        <f>VLOOKUP(D3323,Z$4:AB3323,2,FALSE)</f>
        <v>#N/A</v>
      </c>
      <c r="F3323" s="218" t="e">
        <f>VLOOKUP(D3323,Z$4:AB3323,3,FALSE)</f>
        <v>#N/A</v>
      </c>
    </row>
    <row r="3324" spans="2:6" x14ac:dyDescent="0.25">
      <c r="B3324" s="131">
        <f t="shared" si="52"/>
        <v>3322</v>
      </c>
      <c r="E3324" s="218" t="e">
        <f>VLOOKUP(D3324,Z$4:AB3324,2,FALSE)</f>
        <v>#N/A</v>
      </c>
      <c r="F3324" s="218" t="e">
        <f>VLOOKUP(D3324,Z$4:AB3324,3,FALSE)</f>
        <v>#N/A</v>
      </c>
    </row>
    <row r="3325" spans="2:6" x14ac:dyDescent="0.25">
      <c r="B3325" s="131">
        <f t="shared" si="52"/>
        <v>3323</v>
      </c>
      <c r="E3325" s="218" t="e">
        <f>VLOOKUP(D3325,Z$4:AB3325,2,FALSE)</f>
        <v>#N/A</v>
      </c>
      <c r="F3325" s="218" t="e">
        <f>VLOOKUP(D3325,Z$4:AB3325,3,FALSE)</f>
        <v>#N/A</v>
      </c>
    </row>
    <row r="3326" spans="2:6" x14ac:dyDescent="0.25">
      <c r="B3326" s="131">
        <f t="shared" si="52"/>
        <v>3324</v>
      </c>
      <c r="E3326" s="218" t="e">
        <f>VLOOKUP(D3326,Z$4:AB3326,2,FALSE)</f>
        <v>#N/A</v>
      </c>
      <c r="F3326" s="218" t="e">
        <f>VLOOKUP(D3326,Z$4:AB3326,3,FALSE)</f>
        <v>#N/A</v>
      </c>
    </row>
    <row r="3327" spans="2:6" x14ac:dyDescent="0.25">
      <c r="B3327" s="131">
        <f t="shared" si="52"/>
        <v>3325</v>
      </c>
      <c r="E3327" s="218" t="e">
        <f>VLOOKUP(D3327,Z$4:AB3327,2,FALSE)</f>
        <v>#N/A</v>
      </c>
      <c r="F3327" s="218" t="e">
        <f>VLOOKUP(D3327,Z$4:AB3327,3,FALSE)</f>
        <v>#N/A</v>
      </c>
    </row>
    <row r="3328" spans="2:6" x14ac:dyDescent="0.25">
      <c r="B3328" s="131">
        <f t="shared" si="52"/>
        <v>3326</v>
      </c>
      <c r="E3328" s="218" t="e">
        <f>VLOOKUP(D3328,Z$4:AB3328,2,FALSE)</f>
        <v>#N/A</v>
      </c>
      <c r="F3328" s="218" t="e">
        <f>VLOOKUP(D3328,Z$4:AB3328,3,FALSE)</f>
        <v>#N/A</v>
      </c>
    </row>
    <row r="3329" spans="2:6" x14ac:dyDescent="0.25">
      <c r="B3329" s="131">
        <f t="shared" si="52"/>
        <v>3327</v>
      </c>
      <c r="E3329" s="218" t="e">
        <f>VLOOKUP(D3329,Z$4:AB3329,2,FALSE)</f>
        <v>#N/A</v>
      </c>
      <c r="F3329" s="218" t="e">
        <f>VLOOKUP(D3329,Z$4:AB3329,3,FALSE)</f>
        <v>#N/A</v>
      </c>
    </row>
    <row r="3330" spans="2:6" x14ac:dyDescent="0.25">
      <c r="B3330" s="131">
        <f t="shared" si="52"/>
        <v>3328</v>
      </c>
      <c r="E3330" s="218" t="e">
        <f>VLOOKUP(D3330,Z$4:AB3330,2,FALSE)</f>
        <v>#N/A</v>
      </c>
      <c r="F3330" s="218" t="e">
        <f>VLOOKUP(D3330,Z$4:AB3330,3,FALSE)</f>
        <v>#N/A</v>
      </c>
    </row>
    <row r="3331" spans="2:6" x14ac:dyDescent="0.25">
      <c r="B3331" s="131">
        <f t="shared" si="52"/>
        <v>3329</v>
      </c>
      <c r="E3331" s="218" t="e">
        <f>VLOOKUP(D3331,Z$4:AB3331,2,FALSE)</f>
        <v>#N/A</v>
      </c>
      <c r="F3331" s="218" t="e">
        <f>VLOOKUP(D3331,Z$4:AB3331,3,FALSE)</f>
        <v>#N/A</v>
      </c>
    </row>
    <row r="3332" spans="2:6" x14ac:dyDescent="0.25">
      <c r="B3332" s="131">
        <f t="shared" si="52"/>
        <v>3330</v>
      </c>
      <c r="E3332" s="218" t="e">
        <f>VLOOKUP(D3332,Z$4:AB3332,2,FALSE)</f>
        <v>#N/A</v>
      </c>
      <c r="F3332" s="218" t="e">
        <f>VLOOKUP(D3332,Z$4:AB3332,3,FALSE)</f>
        <v>#N/A</v>
      </c>
    </row>
    <row r="3333" spans="2:6" x14ac:dyDescent="0.25">
      <c r="B3333" s="131">
        <f t="shared" si="52"/>
        <v>3331</v>
      </c>
      <c r="E3333" s="218" t="e">
        <f>VLOOKUP(D3333,Z$4:AB3333,2,FALSE)</f>
        <v>#N/A</v>
      </c>
      <c r="F3333" s="218" t="e">
        <f>VLOOKUP(D3333,Z$4:AB3333,3,FALSE)</f>
        <v>#N/A</v>
      </c>
    </row>
    <row r="3334" spans="2:6" x14ac:dyDescent="0.25">
      <c r="B3334" s="131">
        <f t="shared" si="52"/>
        <v>3332</v>
      </c>
      <c r="E3334" s="218" t="e">
        <f>VLOOKUP(D3334,Z$4:AB3334,2,FALSE)</f>
        <v>#N/A</v>
      </c>
      <c r="F3334" s="218" t="e">
        <f>VLOOKUP(D3334,Z$4:AB3334,3,FALSE)</f>
        <v>#N/A</v>
      </c>
    </row>
    <row r="3335" spans="2:6" x14ac:dyDescent="0.25">
      <c r="B3335" s="131">
        <f t="shared" si="52"/>
        <v>3333</v>
      </c>
      <c r="E3335" s="218" t="e">
        <f>VLOOKUP(D3335,Z$4:AB3335,2,FALSE)</f>
        <v>#N/A</v>
      </c>
      <c r="F3335" s="218" t="e">
        <f>VLOOKUP(D3335,Z$4:AB3335,3,FALSE)</f>
        <v>#N/A</v>
      </c>
    </row>
    <row r="3336" spans="2:6" x14ac:dyDescent="0.25">
      <c r="B3336" s="131">
        <f t="shared" si="52"/>
        <v>3334</v>
      </c>
      <c r="E3336" s="218" t="e">
        <f>VLOOKUP(D3336,Z$4:AB3336,2,FALSE)</f>
        <v>#N/A</v>
      </c>
      <c r="F3336" s="218" t="e">
        <f>VLOOKUP(D3336,Z$4:AB3336,3,FALSE)</f>
        <v>#N/A</v>
      </c>
    </row>
    <row r="3337" spans="2:6" x14ac:dyDescent="0.25">
      <c r="B3337" s="131">
        <f t="shared" si="52"/>
        <v>3335</v>
      </c>
      <c r="E3337" s="218" t="e">
        <f>VLOOKUP(D3337,Z$4:AB3337,2,FALSE)</f>
        <v>#N/A</v>
      </c>
      <c r="F3337" s="218" t="e">
        <f>VLOOKUP(D3337,Z$4:AB3337,3,FALSE)</f>
        <v>#N/A</v>
      </c>
    </row>
    <row r="3338" spans="2:6" x14ac:dyDescent="0.25">
      <c r="B3338" s="131">
        <f t="shared" si="52"/>
        <v>3336</v>
      </c>
      <c r="E3338" s="218" t="e">
        <f>VLOOKUP(D3338,Z$4:AB3338,2,FALSE)</f>
        <v>#N/A</v>
      </c>
      <c r="F3338" s="218" t="e">
        <f>VLOOKUP(D3338,Z$4:AB3338,3,FALSE)</f>
        <v>#N/A</v>
      </c>
    </row>
    <row r="3339" spans="2:6" x14ac:dyDescent="0.25">
      <c r="B3339" s="131">
        <f t="shared" si="52"/>
        <v>3337</v>
      </c>
      <c r="E3339" s="218" t="e">
        <f>VLOOKUP(D3339,Z$4:AB3339,2,FALSE)</f>
        <v>#N/A</v>
      </c>
      <c r="F3339" s="218" t="e">
        <f>VLOOKUP(D3339,Z$4:AB3339,3,FALSE)</f>
        <v>#N/A</v>
      </c>
    </row>
    <row r="3340" spans="2:6" x14ac:dyDescent="0.25">
      <c r="B3340" s="131">
        <f t="shared" si="52"/>
        <v>3338</v>
      </c>
      <c r="E3340" s="218" t="e">
        <f>VLOOKUP(D3340,Z$4:AB3340,2,FALSE)</f>
        <v>#N/A</v>
      </c>
      <c r="F3340" s="218" t="e">
        <f>VLOOKUP(D3340,Z$4:AB3340,3,FALSE)</f>
        <v>#N/A</v>
      </c>
    </row>
    <row r="3341" spans="2:6" x14ac:dyDescent="0.25">
      <c r="B3341" s="131">
        <f t="shared" si="52"/>
        <v>3339</v>
      </c>
      <c r="E3341" s="218" t="e">
        <f>VLOOKUP(D3341,Z$4:AB3341,2,FALSE)</f>
        <v>#N/A</v>
      </c>
      <c r="F3341" s="218" t="e">
        <f>VLOOKUP(D3341,Z$4:AB3341,3,FALSE)</f>
        <v>#N/A</v>
      </c>
    </row>
    <row r="3342" spans="2:6" x14ac:dyDescent="0.25">
      <c r="B3342" s="131">
        <f t="shared" si="52"/>
        <v>3340</v>
      </c>
      <c r="E3342" s="218" t="e">
        <f>VLOOKUP(D3342,Z$4:AB3342,2,FALSE)</f>
        <v>#N/A</v>
      </c>
      <c r="F3342" s="218" t="e">
        <f>VLOOKUP(D3342,Z$4:AB3342,3,FALSE)</f>
        <v>#N/A</v>
      </c>
    </row>
    <row r="3343" spans="2:6" x14ac:dyDescent="0.25">
      <c r="B3343" s="131">
        <f t="shared" si="52"/>
        <v>3341</v>
      </c>
      <c r="E3343" s="218" t="e">
        <f>VLOOKUP(D3343,Z$4:AB3343,2,FALSE)</f>
        <v>#N/A</v>
      </c>
      <c r="F3343" s="218" t="e">
        <f>VLOOKUP(D3343,Z$4:AB3343,3,FALSE)</f>
        <v>#N/A</v>
      </c>
    </row>
    <row r="3344" spans="2:6" x14ac:dyDescent="0.25">
      <c r="B3344" s="131">
        <f t="shared" si="52"/>
        <v>3342</v>
      </c>
      <c r="E3344" s="218" t="e">
        <f>VLOOKUP(D3344,Z$4:AB3344,2,FALSE)</f>
        <v>#N/A</v>
      </c>
      <c r="F3344" s="218" t="e">
        <f>VLOOKUP(D3344,Z$4:AB3344,3,FALSE)</f>
        <v>#N/A</v>
      </c>
    </row>
    <row r="3345" spans="2:6" x14ac:dyDescent="0.25">
      <c r="B3345" s="131">
        <f t="shared" si="52"/>
        <v>3343</v>
      </c>
      <c r="E3345" s="218" t="e">
        <f>VLOOKUP(D3345,Z$4:AB3345,2,FALSE)</f>
        <v>#N/A</v>
      </c>
      <c r="F3345" s="218" t="e">
        <f>VLOOKUP(D3345,Z$4:AB3345,3,FALSE)</f>
        <v>#N/A</v>
      </c>
    </row>
    <row r="3346" spans="2:6" x14ac:dyDescent="0.25">
      <c r="B3346" s="131">
        <f t="shared" si="52"/>
        <v>3344</v>
      </c>
      <c r="E3346" s="218" t="e">
        <f>VLOOKUP(D3346,Z$4:AB3346,2,FALSE)</f>
        <v>#N/A</v>
      </c>
      <c r="F3346" s="218" t="e">
        <f>VLOOKUP(D3346,Z$4:AB3346,3,FALSE)</f>
        <v>#N/A</v>
      </c>
    </row>
    <row r="3347" spans="2:6" x14ac:dyDescent="0.25">
      <c r="B3347" s="131">
        <f t="shared" si="52"/>
        <v>3345</v>
      </c>
      <c r="E3347" s="218" t="e">
        <f>VLOOKUP(D3347,Z$4:AB3347,2,FALSE)</f>
        <v>#N/A</v>
      </c>
      <c r="F3347" s="218" t="e">
        <f>VLOOKUP(D3347,Z$4:AB3347,3,FALSE)</f>
        <v>#N/A</v>
      </c>
    </row>
    <row r="3348" spans="2:6" x14ac:dyDescent="0.25">
      <c r="B3348" s="131">
        <f t="shared" si="52"/>
        <v>3346</v>
      </c>
      <c r="E3348" s="218" t="e">
        <f>VLOOKUP(D3348,Z$4:AB3348,2,FALSE)</f>
        <v>#N/A</v>
      </c>
      <c r="F3348" s="218" t="e">
        <f>VLOOKUP(D3348,Z$4:AB3348,3,FALSE)</f>
        <v>#N/A</v>
      </c>
    </row>
    <row r="3349" spans="2:6" x14ac:dyDescent="0.25">
      <c r="B3349" s="131">
        <f t="shared" si="52"/>
        <v>3347</v>
      </c>
      <c r="E3349" s="218" t="e">
        <f>VLOOKUP(D3349,Z$4:AB3349,2,FALSE)</f>
        <v>#N/A</v>
      </c>
      <c r="F3349" s="218" t="e">
        <f>VLOOKUP(D3349,Z$4:AB3349,3,FALSE)</f>
        <v>#N/A</v>
      </c>
    </row>
    <row r="3350" spans="2:6" x14ac:dyDescent="0.25">
      <c r="B3350" s="131">
        <f t="shared" si="52"/>
        <v>3348</v>
      </c>
      <c r="E3350" s="218" t="e">
        <f>VLOOKUP(D3350,Z$4:AB3350,2,FALSE)</f>
        <v>#N/A</v>
      </c>
      <c r="F3350" s="218" t="e">
        <f>VLOOKUP(D3350,Z$4:AB3350,3,FALSE)</f>
        <v>#N/A</v>
      </c>
    </row>
    <row r="3351" spans="2:6" x14ac:dyDescent="0.25">
      <c r="B3351" s="131">
        <f t="shared" si="52"/>
        <v>3349</v>
      </c>
      <c r="E3351" s="218" t="e">
        <f>VLOOKUP(D3351,Z$4:AB3351,2,FALSE)</f>
        <v>#N/A</v>
      </c>
      <c r="F3351" s="218" t="e">
        <f>VLOOKUP(D3351,Z$4:AB3351,3,FALSE)</f>
        <v>#N/A</v>
      </c>
    </row>
    <row r="3352" spans="2:6" x14ac:dyDescent="0.25">
      <c r="B3352" s="131">
        <f t="shared" si="52"/>
        <v>3350</v>
      </c>
      <c r="E3352" s="218" t="e">
        <f>VLOOKUP(D3352,Z$4:AB3352,2,FALSE)</f>
        <v>#N/A</v>
      </c>
      <c r="F3352" s="218" t="e">
        <f>VLOOKUP(D3352,Z$4:AB3352,3,FALSE)</f>
        <v>#N/A</v>
      </c>
    </row>
    <row r="3353" spans="2:6" x14ac:dyDescent="0.25">
      <c r="B3353" s="131">
        <f t="shared" si="52"/>
        <v>3351</v>
      </c>
      <c r="E3353" s="218" t="e">
        <f>VLOOKUP(D3353,Z$4:AB3353,2,FALSE)</f>
        <v>#N/A</v>
      </c>
      <c r="F3353" s="218" t="e">
        <f>VLOOKUP(D3353,Z$4:AB3353,3,FALSE)</f>
        <v>#N/A</v>
      </c>
    </row>
    <row r="3354" spans="2:6" x14ac:dyDescent="0.25">
      <c r="B3354" s="131">
        <f t="shared" si="52"/>
        <v>3352</v>
      </c>
      <c r="E3354" s="218" t="e">
        <f>VLOOKUP(D3354,Z$4:AB3354,2,FALSE)</f>
        <v>#N/A</v>
      </c>
      <c r="F3354" s="218" t="e">
        <f>VLOOKUP(D3354,Z$4:AB3354,3,FALSE)</f>
        <v>#N/A</v>
      </c>
    </row>
    <row r="3355" spans="2:6" x14ac:dyDescent="0.25">
      <c r="B3355" s="131">
        <f t="shared" si="52"/>
        <v>3353</v>
      </c>
      <c r="E3355" s="218" t="e">
        <f>VLOOKUP(D3355,Z$4:AB3355,2,FALSE)</f>
        <v>#N/A</v>
      </c>
      <c r="F3355" s="218" t="e">
        <f>VLOOKUP(D3355,Z$4:AB3355,3,FALSE)</f>
        <v>#N/A</v>
      </c>
    </row>
    <row r="3356" spans="2:6" x14ac:dyDescent="0.25">
      <c r="B3356" s="131">
        <f t="shared" si="52"/>
        <v>3354</v>
      </c>
      <c r="E3356" s="218" t="e">
        <f>VLOOKUP(D3356,Z$4:AB3356,2,FALSE)</f>
        <v>#N/A</v>
      </c>
      <c r="F3356" s="218" t="e">
        <f>VLOOKUP(D3356,Z$4:AB3356,3,FALSE)</f>
        <v>#N/A</v>
      </c>
    </row>
    <row r="3357" spans="2:6" x14ac:dyDescent="0.25">
      <c r="B3357" s="131">
        <f t="shared" si="52"/>
        <v>3355</v>
      </c>
      <c r="E3357" s="218" t="e">
        <f>VLOOKUP(D3357,Z$4:AB3357,2,FALSE)</f>
        <v>#N/A</v>
      </c>
      <c r="F3357" s="218" t="e">
        <f>VLOOKUP(D3357,Z$4:AB3357,3,FALSE)</f>
        <v>#N/A</v>
      </c>
    </row>
    <row r="3358" spans="2:6" x14ac:dyDescent="0.25">
      <c r="B3358" s="131">
        <f t="shared" si="52"/>
        <v>3356</v>
      </c>
      <c r="E3358" s="218" t="e">
        <f>VLOOKUP(D3358,Z$4:AB3358,2,FALSE)</f>
        <v>#N/A</v>
      </c>
      <c r="F3358" s="218" t="e">
        <f>VLOOKUP(D3358,Z$4:AB3358,3,FALSE)</f>
        <v>#N/A</v>
      </c>
    </row>
    <row r="3359" spans="2:6" x14ac:dyDescent="0.25">
      <c r="B3359" s="131">
        <f t="shared" si="52"/>
        <v>3357</v>
      </c>
      <c r="E3359" s="218" t="e">
        <f>VLOOKUP(D3359,Z$4:AB3359,2,FALSE)</f>
        <v>#N/A</v>
      </c>
      <c r="F3359" s="218" t="e">
        <f>VLOOKUP(D3359,Z$4:AB3359,3,FALSE)</f>
        <v>#N/A</v>
      </c>
    </row>
    <row r="3360" spans="2:6" x14ac:dyDescent="0.25">
      <c r="B3360" s="131">
        <f t="shared" si="52"/>
        <v>3358</v>
      </c>
      <c r="E3360" s="218" t="e">
        <f>VLOOKUP(D3360,Z$4:AB3360,2,FALSE)</f>
        <v>#N/A</v>
      </c>
      <c r="F3360" s="218" t="e">
        <f>VLOOKUP(D3360,Z$4:AB3360,3,FALSE)</f>
        <v>#N/A</v>
      </c>
    </row>
    <row r="3361" spans="2:6" x14ac:dyDescent="0.25">
      <c r="B3361" s="131">
        <f t="shared" si="52"/>
        <v>3359</v>
      </c>
      <c r="E3361" s="218" t="e">
        <f>VLOOKUP(D3361,Z$4:AB3361,2,FALSE)</f>
        <v>#N/A</v>
      </c>
      <c r="F3361" s="218" t="e">
        <f>VLOOKUP(D3361,Z$4:AB3361,3,FALSE)</f>
        <v>#N/A</v>
      </c>
    </row>
    <row r="3362" spans="2:6" x14ac:dyDescent="0.25">
      <c r="B3362" s="131">
        <f t="shared" si="52"/>
        <v>3360</v>
      </c>
      <c r="E3362" s="218" t="e">
        <f>VLOOKUP(D3362,Z$4:AB3362,2,FALSE)</f>
        <v>#N/A</v>
      </c>
      <c r="F3362" s="218" t="e">
        <f>VLOOKUP(D3362,Z$4:AB3362,3,FALSE)</f>
        <v>#N/A</v>
      </c>
    </row>
    <row r="3363" spans="2:6" x14ac:dyDescent="0.25">
      <c r="B3363" s="131">
        <f t="shared" si="52"/>
        <v>3361</v>
      </c>
      <c r="E3363" s="218" t="e">
        <f>VLOOKUP(D3363,Z$4:AB3363,2,FALSE)</f>
        <v>#N/A</v>
      </c>
      <c r="F3363" s="218" t="e">
        <f>VLOOKUP(D3363,Z$4:AB3363,3,FALSE)</f>
        <v>#N/A</v>
      </c>
    </row>
    <row r="3364" spans="2:6" x14ac:dyDescent="0.25">
      <c r="B3364" s="131">
        <f t="shared" si="52"/>
        <v>3362</v>
      </c>
      <c r="E3364" s="218" t="e">
        <f>VLOOKUP(D3364,Z$4:AB3364,2,FALSE)</f>
        <v>#N/A</v>
      </c>
      <c r="F3364" s="218" t="e">
        <f>VLOOKUP(D3364,Z$4:AB3364,3,FALSE)</f>
        <v>#N/A</v>
      </c>
    </row>
    <row r="3365" spans="2:6" x14ac:dyDescent="0.25">
      <c r="B3365" s="131">
        <f t="shared" si="52"/>
        <v>3363</v>
      </c>
      <c r="E3365" s="218" t="e">
        <f>VLOOKUP(D3365,Z$4:AB3365,2,FALSE)</f>
        <v>#N/A</v>
      </c>
      <c r="F3365" s="218" t="e">
        <f>VLOOKUP(D3365,Z$4:AB3365,3,FALSE)</f>
        <v>#N/A</v>
      </c>
    </row>
    <row r="3366" spans="2:6" x14ac:dyDescent="0.25">
      <c r="B3366" s="131">
        <f t="shared" si="52"/>
        <v>3364</v>
      </c>
      <c r="E3366" s="218" t="e">
        <f>VLOOKUP(D3366,Z$4:AB3366,2,FALSE)</f>
        <v>#N/A</v>
      </c>
      <c r="F3366" s="218" t="e">
        <f>VLOOKUP(D3366,Z$4:AB3366,3,FALSE)</f>
        <v>#N/A</v>
      </c>
    </row>
    <row r="3367" spans="2:6" x14ac:dyDescent="0.25">
      <c r="B3367" s="131">
        <f t="shared" si="52"/>
        <v>3365</v>
      </c>
      <c r="E3367" s="218" t="e">
        <f>VLOOKUP(D3367,Z$4:AB3367,2,FALSE)</f>
        <v>#N/A</v>
      </c>
      <c r="F3367" s="218" t="e">
        <f>VLOOKUP(D3367,Z$4:AB3367,3,FALSE)</f>
        <v>#N/A</v>
      </c>
    </row>
    <row r="3368" spans="2:6" x14ac:dyDescent="0.25">
      <c r="B3368" s="131">
        <f t="shared" si="52"/>
        <v>3366</v>
      </c>
      <c r="E3368" s="218" t="e">
        <f>VLOOKUP(D3368,Z$4:AB3368,2,FALSE)</f>
        <v>#N/A</v>
      </c>
      <c r="F3368" s="218" t="e">
        <f>VLOOKUP(D3368,Z$4:AB3368,3,FALSE)</f>
        <v>#N/A</v>
      </c>
    </row>
    <row r="3369" spans="2:6" x14ac:dyDescent="0.25">
      <c r="B3369" s="131">
        <f t="shared" si="52"/>
        <v>3367</v>
      </c>
      <c r="E3369" s="218" t="e">
        <f>VLOOKUP(D3369,Z$4:AB3369,2,FALSE)</f>
        <v>#N/A</v>
      </c>
      <c r="F3369" s="218" t="e">
        <f>VLOOKUP(D3369,Z$4:AB3369,3,FALSE)</f>
        <v>#N/A</v>
      </c>
    </row>
    <row r="3370" spans="2:6" x14ac:dyDescent="0.25">
      <c r="B3370" s="131">
        <f t="shared" si="52"/>
        <v>3368</v>
      </c>
      <c r="E3370" s="218" t="e">
        <f>VLOOKUP(D3370,Z$4:AB3370,2,FALSE)</f>
        <v>#N/A</v>
      </c>
      <c r="F3370" s="218" t="e">
        <f>VLOOKUP(D3370,Z$4:AB3370,3,FALSE)</f>
        <v>#N/A</v>
      </c>
    </row>
    <row r="3371" spans="2:6" x14ac:dyDescent="0.25">
      <c r="B3371" s="131">
        <f t="shared" si="52"/>
        <v>3369</v>
      </c>
      <c r="E3371" s="218" t="e">
        <f>VLOOKUP(D3371,Z$4:AB3371,2,FALSE)</f>
        <v>#N/A</v>
      </c>
      <c r="F3371" s="218" t="e">
        <f>VLOOKUP(D3371,Z$4:AB3371,3,FALSE)</f>
        <v>#N/A</v>
      </c>
    </row>
    <row r="3372" spans="2:6" x14ac:dyDescent="0.25">
      <c r="B3372" s="131">
        <f t="shared" si="52"/>
        <v>3370</v>
      </c>
      <c r="E3372" s="218" t="e">
        <f>VLOOKUP(D3372,Z$4:AB3372,2,FALSE)</f>
        <v>#N/A</v>
      </c>
      <c r="F3372" s="218" t="e">
        <f>VLOOKUP(D3372,Z$4:AB3372,3,FALSE)</f>
        <v>#N/A</v>
      </c>
    </row>
    <row r="3373" spans="2:6" x14ac:dyDescent="0.25">
      <c r="B3373" s="131">
        <f t="shared" si="52"/>
        <v>3371</v>
      </c>
      <c r="E3373" s="218" t="e">
        <f>VLOOKUP(D3373,Z$4:AB3373,2,FALSE)</f>
        <v>#N/A</v>
      </c>
      <c r="F3373" s="218" t="e">
        <f>VLOOKUP(D3373,Z$4:AB3373,3,FALSE)</f>
        <v>#N/A</v>
      </c>
    </row>
    <row r="3374" spans="2:6" x14ac:dyDescent="0.25">
      <c r="B3374" s="131">
        <f t="shared" si="52"/>
        <v>3372</v>
      </c>
      <c r="E3374" s="218" t="e">
        <f>VLOOKUP(D3374,Z$4:AB3374,2,FALSE)</f>
        <v>#N/A</v>
      </c>
      <c r="F3374" s="218" t="e">
        <f>VLOOKUP(D3374,Z$4:AB3374,3,FALSE)</f>
        <v>#N/A</v>
      </c>
    </row>
    <row r="3375" spans="2:6" x14ac:dyDescent="0.25">
      <c r="B3375" s="131">
        <f t="shared" si="52"/>
        <v>3373</v>
      </c>
      <c r="E3375" s="218" t="e">
        <f>VLOOKUP(D3375,Z$4:AB3375,2,FALSE)</f>
        <v>#N/A</v>
      </c>
      <c r="F3375" s="218" t="e">
        <f>VLOOKUP(D3375,Z$4:AB3375,3,FALSE)</f>
        <v>#N/A</v>
      </c>
    </row>
    <row r="3376" spans="2:6" x14ac:dyDescent="0.25">
      <c r="B3376" s="131">
        <f t="shared" si="52"/>
        <v>3374</v>
      </c>
      <c r="E3376" s="218" t="e">
        <f>VLOOKUP(D3376,Z$4:AB3376,2,FALSE)</f>
        <v>#N/A</v>
      </c>
      <c r="F3376" s="218" t="e">
        <f>VLOOKUP(D3376,Z$4:AB3376,3,FALSE)</f>
        <v>#N/A</v>
      </c>
    </row>
    <row r="3377" spans="2:6" x14ac:dyDescent="0.25">
      <c r="B3377" s="131">
        <f t="shared" si="52"/>
        <v>3375</v>
      </c>
      <c r="E3377" s="218" t="e">
        <f>VLOOKUP(D3377,Z$4:AB3377,2,FALSE)</f>
        <v>#N/A</v>
      </c>
      <c r="F3377" s="218" t="e">
        <f>VLOOKUP(D3377,Z$4:AB3377,3,FALSE)</f>
        <v>#N/A</v>
      </c>
    </row>
    <row r="3378" spans="2:6" x14ac:dyDescent="0.25">
      <c r="B3378" s="131">
        <f t="shared" si="52"/>
        <v>3376</v>
      </c>
      <c r="E3378" s="218" t="e">
        <f>VLOOKUP(D3378,Z$4:AB3378,2,FALSE)</f>
        <v>#N/A</v>
      </c>
      <c r="F3378" s="218" t="e">
        <f>VLOOKUP(D3378,Z$4:AB3378,3,FALSE)</f>
        <v>#N/A</v>
      </c>
    </row>
    <row r="3379" spans="2:6" x14ac:dyDescent="0.25">
      <c r="B3379" s="131">
        <f t="shared" si="52"/>
        <v>3377</v>
      </c>
      <c r="E3379" s="218" t="e">
        <f>VLOOKUP(D3379,Z$4:AB3379,2,FALSE)</f>
        <v>#N/A</v>
      </c>
      <c r="F3379" s="218" t="e">
        <f>VLOOKUP(D3379,Z$4:AB3379,3,FALSE)</f>
        <v>#N/A</v>
      </c>
    </row>
    <row r="3380" spans="2:6" x14ac:dyDescent="0.25">
      <c r="B3380" s="131">
        <f t="shared" ref="B3380:B3443" si="53">ROW()-2</f>
        <v>3378</v>
      </c>
      <c r="E3380" s="218" t="e">
        <f>VLOOKUP(D3380,Z$4:AB3380,2,FALSE)</f>
        <v>#N/A</v>
      </c>
      <c r="F3380" s="218" t="e">
        <f>VLOOKUP(D3380,Z$4:AB3380,3,FALSE)</f>
        <v>#N/A</v>
      </c>
    </row>
    <row r="3381" spans="2:6" x14ac:dyDescent="0.25">
      <c r="B3381" s="131">
        <f t="shared" si="53"/>
        <v>3379</v>
      </c>
      <c r="E3381" s="218" t="e">
        <f>VLOOKUP(D3381,Z$4:AB3381,2,FALSE)</f>
        <v>#N/A</v>
      </c>
      <c r="F3381" s="218" t="e">
        <f>VLOOKUP(D3381,Z$4:AB3381,3,FALSE)</f>
        <v>#N/A</v>
      </c>
    </row>
    <row r="3382" spans="2:6" x14ac:dyDescent="0.25">
      <c r="B3382" s="131">
        <f t="shared" si="53"/>
        <v>3380</v>
      </c>
      <c r="E3382" s="218" t="e">
        <f>VLOOKUP(D3382,Z$4:AB3382,2,FALSE)</f>
        <v>#N/A</v>
      </c>
      <c r="F3382" s="218" t="e">
        <f>VLOOKUP(D3382,Z$4:AB3382,3,FALSE)</f>
        <v>#N/A</v>
      </c>
    </row>
    <row r="3383" spans="2:6" x14ac:dyDescent="0.25">
      <c r="B3383" s="131">
        <f t="shared" si="53"/>
        <v>3381</v>
      </c>
      <c r="E3383" s="218" t="e">
        <f>VLOOKUP(D3383,Z$4:AB3383,2,FALSE)</f>
        <v>#N/A</v>
      </c>
      <c r="F3383" s="218" t="e">
        <f>VLOOKUP(D3383,Z$4:AB3383,3,FALSE)</f>
        <v>#N/A</v>
      </c>
    </row>
    <row r="3384" spans="2:6" x14ac:dyDescent="0.25">
      <c r="B3384" s="131">
        <f t="shared" si="53"/>
        <v>3382</v>
      </c>
      <c r="E3384" s="218" t="e">
        <f>VLOOKUP(D3384,Z$4:AB3384,2,FALSE)</f>
        <v>#N/A</v>
      </c>
      <c r="F3384" s="218" t="e">
        <f>VLOOKUP(D3384,Z$4:AB3384,3,FALSE)</f>
        <v>#N/A</v>
      </c>
    </row>
    <row r="3385" spans="2:6" x14ac:dyDescent="0.25">
      <c r="B3385" s="131">
        <f t="shared" si="53"/>
        <v>3383</v>
      </c>
      <c r="E3385" s="218" t="e">
        <f>VLOOKUP(D3385,Z$4:AB3385,2,FALSE)</f>
        <v>#N/A</v>
      </c>
      <c r="F3385" s="218" t="e">
        <f>VLOOKUP(D3385,Z$4:AB3385,3,FALSE)</f>
        <v>#N/A</v>
      </c>
    </row>
    <row r="3386" spans="2:6" x14ac:dyDescent="0.25">
      <c r="B3386" s="131">
        <f t="shared" si="53"/>
        <v>3384</v>
      </c>
      <c r="E3386" s="218" t="e">
        <f>VLOOKUP(D3386,Z$4:AB3386,2,FALSE)</f>
        <v>#N/A</v>
      </c>
      <c r="F3386" s="218" t="e">
        <f>VLOOKUP(D3386,Z$4:AB3386,3,FALSE)</f>
        <v>#N/A</v>
      </c>
    </row>
    <row r="3387" spans="2:6" x14ac:dyDescent="0.25">
      <c r="B3387" s="131">
        <f t="shared" si="53"/>
        <v>3385</v>
      </c>
      <c r="E3387" s="218" t="e">
        <f>VLOOKUP(D3387,Z$4:AB3387,2,FALSE)</f>
        <v>#N/A</v>
      </c>
      <c r="F3387" s="218" t="e">
        <f>VLOOKUP(D3387,Z$4:AB3387,3,FALSE)</f>
        <v>#N/A</v>
      </c>
    </row>
    <row r="3388" spans="2:6" x14ac:dyDescent="0.25">
      <c r="B3388" s="131">
        <f t="shared" si="53"/>
        <v>3386</v>
      </c>
      <c r="E3388" s="218" t="e">
        <f>VLOOKUP(D3388,Z$4:AB3388,2,FALSE)</f>
        <v>#N/A</v>
      </c>
      <c r="F3388" s="218" t="e">
        <f>VLOOKUP(D3388,Z$4:AB3388,3,FALSE)</f>
        <v>#N/A</v>
      </c>
    </row>
    <row r="3389" spans="2:6" x14ac:dyDescent="0.25">
      <c r="B3389" s="131">
        <f t="shared" si="53"/>
        <v>3387</v>
      </c>
      <c r="E3389" s="218" t="e">
        <f>VLOOKUP(D3389,Z$4:AB3389,2,FALSE)</f>
        <v>#N/A</v>
      </c>
      <c r="F3389" s="218" t="e">
        <f>VLOOKUP(D3389,Z$4:AB3389,3,FALSE)</f>
        <v>#N/A</v>
      </c>
    </row>
    <row r="3390" spans="2:6" x14ac:dyDescent="0.25">
      <c r="B3390" s="131">
        <f t="shared" si="53"/>
        <v>3388</v>
      </c>
      <c r="E3390" s="218" t="e">
        <f>VLOOKUP(D3390,Z$4:AB3390,2,FALSE)</f>
        <v>#N/A</v>
      </c>
      <c r="F3390" s="218" t="e">
        <f>VLOOKUP(D3390,Z$4:AB3390,3,FALSE)</f>
        <v>#N/A</v>
      </c>
    </row>
    <row r="3391" spans="2:6" x14ac:dyDescent="0.25">
      <c r="B3391" s="131">
        <f t="shared" si="53"/>
        <v>3389</v>
      </c>
      <c r="E3391" s="218" t="e">
        <f>VLOOKUP(D3391,Z$4:AB3391,2,FALSE)</f>
        <v>#N/A</v>
      </c>
      <c r="F3391" s="218" t="e">
        <f>VLOOKUP(D3391,Z$4:AB3391,3,FALSE)</f>
        <v>#N/A</v>
      </c>
    </row>
    <row r="3392" spans="2:6" x14ac:dyDescent="0.25">
      <c r="B3392" s="131">
        <f t="shared" si="53"/>
        <v>3390</v>
      </c>
      <c r="E3392" s="218" t="e">
        <f>VLOOKUP(D3392,Z$4:AB3392,2,FALSE)</f>
        <v>#N/A</v>
      </c>
      <c r="F3392" s="218" t="e">
        <f>VLOOKUP(D3392,Z$4:AB3392,3,FALSE)</f>
        <v>#N/A</v>
      </c>
    </row>
    <row r="3393" spans="2:6" x14ac:dyDescent="0.25">
      <c r="B3393" s="131">
        <f t="shared" si="53"/>
        <v>3391</v>
      </c>
      <c r="E3393" s="218" t="e">
        <f>VLOOKUP(D3393,Z$4:AB3393,2,FALSE)</f>
        <v>#N/A</v>
      </c>
      <c r="F3393" s="218" t="e">
        <f>VLOOKUP(D3393,Z$4:AB3393,3,FALSE)</f>
        <v>#N/A</v>
      </c>
    </row>
    <row r="3394" spans="2:6" x14ac:dyDescent="0.25">
      <c r="B3394" s="131">
        <f t="shared" si="53"/>
        <v>3392</v>
      </c>
      <c r="E3394" s="218" t="e">
        <f>VLOOKUP(D3394,Z$4:AB3394,2,FALSE)</f>
        <v>#N/A</v>
      </c>
      <c r="F3394" s="218" t="e">
        <f>VLOOKUP(D3394,Z$4:AB3394,3,FALSE)</f>
        <v>#N/A</v>
      </c>
    </row>
    <row r="3395" spans="2:6" x14ac:dyDescent="0.25">
      <c r="B3395" s="131">
        <f t="shared" si="53"/>
        <v>3393</v>
      </c>
      <c r="E3395" s="218" t="e">
        <f>VLOOKUP(D3395,Z$4:AB3395,2,FALSE)</f>
        <v>#N/A</v>
      </c>
      <c r="F3395" s="218" t="e">
        <f>VLOOKUP(D3395,Z$4:AB3395,3,FALSE)</f>
        <v>#N/A</v>
      </c>
    </row>
    <row r="3396" spans="2:6" x14ac:dyDescent="0.25">
      <c r="B3396" s="131">
        <f t="shared" si="53"/>
        <v>3394</v>
      </c>
      <c r="E3396" s="218" t="e">
        <f>VLOOKUP(D3396,Z$4:AB3396,2,FALSE)</f>
        <v>#N/A</v>
      </c>
      <c r="F3396" s="218" t="e">
        <f>VLOOKUP(D3396,Z$4:AB3396,3,FALSE)</f>
        <v>#N/A</v>
      </c>
    </row>
    <row r="3397" spans="2:6" x14ac:dyDescent="0.25">
      <c r="B3397" s="131">
        <f t="shared" si="53"/>
        <v>3395</v>
      </c>
      <c r="E3397" s="218" t="e">
        <f>VLOOKUP(D3397,Z$4:AB3397,2,FALSE)</f>
        <v>#N/A</v>
      </c>
      <c r="F3397" s="218" t="e">
        <f>VLOOKUP(D3397,Z$4:AB3397,3,FALSE)</f>
        <v>#N/A</v>
      </c>
    </row>
    <row r="3398" spans="2:6" x14ac:dyDescent="0.25">
      <c r="B3398" s="131">
        <f t="shared" si="53"/>
        <v>3396</v>
      </c>
      <c r="E3398" s="218" t="e">
        <f>VLOOKUP(D3398,Z$4:AB3398,2,FALSE)</f>
        <v>#N/A</v>
      </c>
      <c r="F3398" s="218" t="e">
        <f>VLOOKUP(D3398,Z$4:AB3398,3,FALSE)</f>
        <v>#N/A</v>
      </c>
    </row>
    <row r="3399" spans="2:6" x14ac:dyDescent="0.25">
      <c r="B3399" s="131">
        <f t="shared" si="53"/>
        <v>3397</v>
      </c>
      <c r="E3399" s="218" t="e">
        <f>VLOOKUP(D3399,Z$4:AB3399,2,FALSE)</f>
        <v>#N/A</v>
      </c>
      <c r="F3399" s="218" t="e">
        <f>VLOOKUP(D3399,Z$4:AB3399,3,FALSE)</f>
        <v>#N/A</v>
      </c>
    </row>
    <row r="3400" spans="2:6" x14ac:dyDescent="0.25">
      <c r="B3400" s="131">
        <f t="shared" si="53"/>
        <v>3398</v>
      </c>
      <c r="E3400" s="218" t="e">
        <f>VLOOKUP(D3400,Z$4:AB3400,2,FALSE)</f>
        <v>#N/A</v>
      </c>
      <c r="F3400" s="218" t="e">
        <f>VLOOKUP(D3400,Z$4:AB3400,3,FALSE)</f>
        <v>#N/A</v>
      </c>
    </row>
    <row r="3401" spans="2:6" x14ac:dyDescent="0.25">
      <c r="B3401" s="131">
        <f t="shared" si="53"/>
        <v>3399</v>
      </c>
      <c r="E3401" s="218" t="e">
        <f>VLOOKUP(D3401,Z$4:AB3401,2,FALSE)</f>
        <v>#N/A</v>
      </c>
      <c r="F3401" s="218" t="e">
        <f>VLOOKUP(D3401,Z$4:AB3401,3,FALSE)</f>
        <v>#N/A</v>
      </c>
    </row>
    <row r="3402" spans="2:6" x14ac:dyDescent="0.25">
      <c r="B3402" s="131">
        <f t="shared" si="53"/>
        <v>3400</v>
      </c>
      <c r="E3402" s="218" t="e">
        <f>VLOOKUP(D3402,Z$4:AB3402,2,FALSE)</f>
        <v>#N/A</v>
      </c>
      <c r="F3402" s="218" t="e">
        <f>VLOOKUP(D3402,Z$4:AB3402,3,FALSE)</f>
        <v>#N/A</v>
      </c>
    </row>
    <row r="3403" spans="2:6" x14ac:dyDescent="0.25">
      <c r="B3403" s="131">
        <f t="shared" si="53"/>
        <v>3401</v>
      </c>
      <c r="E3403" s="218" t="e">
        <f>VLOOKUP(D3403,Z$4:AB3403,2,FALSE)</f>
        <v>#N/A</v>
      </c>
      <c r="F3403" s="218" t="e">
        <f>VLOOKUP(D3403,Z$4:AB3403,3,FALSE)</f>
        <v>#N/A</v>
      </c>
    </row>
    <row r="3404" spans="2:6" x14ac:dyDescent="0.25">
      <c r="B3404" s="131">
        <f t="shared" si="53"/>
        <v>3402</v>
      </c>
      <c r="E3404" s="218" t="e">
        <f>VLOOKUP(D3404,Z$4:AB3404,2,FALSE)</f>
        <v>#N/A</v>
      </c>
      <c r="F3404" s="218" t="e">
        <f>VLOOKUP(D3404,Z$4:AB3404,3,FALSE)</f>
        <v>#N/A</v>
      </c>
    </row>
    <row r="3405" spans="2:6" x14ac:dyDescent="0.25">
      <c r="B3405" s="131">
        <f t="shared" si="53"/>
        <v>3403</v>
      </c>
      <c r="E3405" s="218" t="e">
        <f>VLOOKUP(D3405,Z$4:AB3405,2,FALSE)</f>
        <v>#N/A</v>
      </c>
      <c r="F3405" s="218" t="e">
        <f>VLOOKUP(D3405,Z$4:AB3405,3,FALSE)</f>
        <v>#N/A</v>
      </c>
    </row>
    <row r="3406" spans="2:6" x14ac:dyDescent="0.25">
      <c r="B3406" s="131">
        <f t="shared" si="53"/>
        <v>3404</v>
      </c>
      <c r="E3406" s="218" t="e">
        <f>VLOOKUP(D3406,Z$4:AB3406,2,FALSE)</f>
        <v>#N/A</v>
      </c>
      <c r="F3406" s="218" t="e">
        <f>VLOOKUP(D3406,Z$4:AB3406,3,FALSE)</f>
        <v>#N/A</v>
      </c>
    </row>
    <row r="3407" spans="2:6" x14ac:dyDescent="0.25">
      <c r="B3407" s="131">
        <f t="shared" si="53"/>
        <v>3405</v>
      </c>
      <c r="E3407" s="218" t="e">
        <f>VLOOKUP(D3407,Z$4:AB3407,2,FALSE)</f>
        <v>#N/A</v>
      </c>
      <c r="F3407" s="218" t="e">
        <f>VLOOKUP(D3407,Z$4:AB3407,3,FALSE)</f>
        <v>#N/A</v>
      </c>
    </row>
    <row r="3408" spans="2:6" x14ac:dyDescent="0.25">
      <c r="B3408" s="131">
        <f t="shared" si="53"/>
        <v>3406</v>
      </c>
      <c r="E3408" s="218" t="e">
        <f>VLOOKUP(D3408,Z$4:AB3408,2,FALSE)</f>
        <v>#N/A</v>
      </c>
      <c r="F3408" s="218" t="e">
        <f>VLOOKUP(D3408,Z$4:AB3408,3,FALSE)</f>
        <v>#N/A</v>
      </c>
    </row>
    <row r="3409" spans="2:6" x14ac:dyDescent="0.25">
      <c r="B3409" s="131">
        <f t="shared" si="53"/>
        <v>3407</v>
      </c>
      <c r="E3409" s="218" t="e">
        <f>VLOOKUP(D3409,Z$4:AB3409,2,FALSE)</f>
        <v>#N/A</v>
      </c>
      <c r="F3409" s="218" t="e">
        <f>VLOOKUP(D3409,Z$4:AB3409,3,FALSE)</f>
        <v>#N/A</v>
      </c>
    </row>
    <row r="3410" spans="2:6" x14ac:dyDescent="0.25">
      <c r="B3410" s="131">
        <f t="shared" si="53"/>
        <v>3408</v>
      </c>
      <c r="E3410" s="218" t="e">
        <f>VLOOKUP(D3410,Z$4:AB3410,2,FALSE)</f>
        <v>#N/A</v>
      </c>
      <c r="F3410" s="218" t="e">
        <f>VLOOKUP(D3410,Z$4:AB3410,3,FALSE)</f>
        <v>#N/A</v>
      </c>
    </row>
    <row r="3411" spans="2:6" x14ac:dyDescent="0.25">
      <c r="B3411" s="131">
        <f t="shared" si="53"/>
        <v>3409</v>
      </c>
      <c r="E3411" s="218" t="e">
        <f>VLOOKUP(D3411,Z$4:AB3411,2,FALSE)</f>
        <v>#N/A</v>
      </c>
      <c r="F3411" s="218" t="e">
        <f>VLOOKUP(D3411,Z$4:AB3411,3,FALSE)</f>
        <v>#N/A</v>
      </c>
    </row>
    <row r="3412" spans="2:6" x14ac:dyDescent="0.25">
      <c r="B3412" s="131">
        <f t="shared" si="53"/>
        <v>3410</v>
      </c>
      <c r="E3412" s="218" t="e">
        <f>VLOOKUP(D3412,Z$4:AB3412,2,FALSE)</f>
        <v>#N/A</v>
      </c>
      <c r="F3412" s="218" t="e">
        <f>VLOOKUP(D3412,Z$4:AB3412,3,FALSE)</f>
        <v>#N/A</v>
      </c>
    </row>
    <row r="3413" spans="2:6" x14ac:dyDescent="0.25">
      <c r="B3413" s="131">
        <f t="shared" si="53"/>
        <v>3411</v>
      </c>
      <c r="E3413" s="218" t="e">
        <f>VLOOKUP(D3413,Z$4:AB3413,2,FALSE)</f>
        <v>#N/A</v>
      </c>
      <c r="F3413" s="218" t="e">
        <f>VLOOKUP(D3413,Z$4:AB3413,3,FALSE)</f>
        <v>#N/A</v>
      </c>
    </row>
    <row r="3414" spans="2:6" x14ac:dyDescent="0.25">
      <c r="B3414" s="131">
        <f t="shared" si="53"/>
        <v>3412</v>
      </c>
      <c r="E3414" s="218" t="e">
        <f>VLOOKUP(D3414,Z$4:AB3414,2,FALSE)</f>
        <v>#N/A</v>
      </c>
      <c r="F3414" s="218" t="e">
        <f>VLOOKUP(D3414,Z$4:AB3414,3,FALSE)</f>
        <v>#N/A</v>
      </c>
    </row>
    <row r="3415" spans="2:6" x14ac:dyDescent="0.25">
      <c r="B3415" s="131">
        <f t="shared" si="53"/>
        <v>3413</v>
      </c>
      <c r="E3415" s="218" t="e">
        <f>VLOOKUP(D3415,Z$4:AB3415,2,FALSE)</f>
        <v>#N/A</v>
      </c>
      <c r="F3415" s="218" t="e">
        <f>VLOOKUP(D3415,Z$4:AB3415,3,FALSE)</f>
        <v>#N/A</v>
      </c>
    </row>
    <row r="3416" spans="2:6" x14ac:dyDescent="0.25">
      <c r="B3416" s="131">
        <f t="shared" si="53"/>
        <v>3414</v>
      </c>
      <c r="E3416" s="218" t="e">
        <f>VLOOKUP(D3416,Z$4:AB3416,2,FALSE)</f>
        <v>#N/A</v>
      </c>
      <c r="F3416" s="218" t="e">
        <f>VLOOKUP(D3416,Z$4:AB3416,3,FALSE)</f>
        <v>#N/A</v>
      </c>
    </row>
    <row r="3417" spans="2:6" x14ac:dyDescent="0.25">
      <c r="B3417" s="131">
        <f t="shared" si="53"/>
        <v>3415</v>
      </c>
      <c r="E3417" s="218" t="e">
        <f>VLOOKUP(D3417,Z$4:AB3417,2,FALSE)</f>
        <v>#N/A</v>
      </c>
      <c r="F3417" s="218" t="e">
        <f>VLOOKUP(D3417,Z$4:AB3417,3,FALSE)</f>
        <v>#N/A</v>
      </c>
    </row>
    <row r="3418" spans="2:6" x14ac:dyDescent="0.25">
      <c r="B3418" s="131">
        <f t="shared" si="53"/>
        <v>3416</v>
      </c>
      <c r="E3418" s="218" t="e">
        <f>VLOOKUP(D3418,Z$4:AB3418,2,FALSE)</f>
        <v>#N/A</v>
      </c>
      <c r="F3418" s="218" t="e">
        <f>VLOOKUP(D3418,Z$4:AB3418,3,FALSE)</f>
        <v>#N/A</v>
      </c>
    </row>
    <row r="3419" spans="2:6" x14ac:dyDescent="0.25">
      <c r="B3419" s="131">
        <f t="shared" si="53"/>
        <v>3417</v>
      </c>
      <c r="E3419" s="218" t="e">
        <f>VLOOKUP(D3419,Z$4:AB3419,2,FALSE)</f>
        <v>#N/A</v>
      </c>
      <c r="F3419" s="218" t="e">
        <f>VLOOKUP(D3419,Z$4:AB3419,3,FALSE)</f>
        <v>#N/A</v>
      </c>
    </row>
    <row r="3420" spans="2:6" x14ac:dyDescent="0.25">
      <c r="B3420" s="131">
        <f t="shared" si="53"/>
        <v>3418</v>
      </c>
      <c r="E3420" s="218" t="e">
        <f>VLOOKUP(D3420,Z$4:AB3420,2,FALSE)</f>
        <v>#N/A</v>
      </c>
      <c r="F3420" s="218" t="e">
        <f>VLOOKUP(D3420,Z$4:AB3420,3,FALSE)</f>
        <v>#N/A</v>
      </c>
    </row>
    <row r="3421" spans="2:6" x14ac:dyDescent="0.25">
      <c r="B3421" s="131">
        <f t="shared" si="53"/>
        <v>3419</v>
      </c>
      <c r="E3421" s="218" t="e">
        <f>VLOOKUP(D3421,Z$4:AB3421,2,FALSE)</f>
        <v>#N/A</v>
      </c>
      <c r="F3421" s="218" t="e">
        <f>VLOOKUP(D3421,Z$4:AB3421,3,FALSE)</f>
        <v>#N/A</v>
      </c>
    </row>
    <row r="3422" spans="2:6" x14ac:dyDescent="0.25">
      <c r="B3422" s="131">
        <f t="shared" si="53"/>
        <v>3420</v>
      </c>
      <c r="E3422" s="218" t="e">
        <f>VLOOKUP(D3422,Z$4:AB3422,2,FALSE)</f>
        <v>#N/A</v>
      </c>
      <c r="F3422" s="218" t="e">
        <f>VLOOKUP(D3422,Z$4:AB3422,3,FALSE)</f>
        <v>#N/A</v>
      </c>
    </row>
    <row r="3423" spans="2:6" x14ac:dyDescent="0.25">
      <c r="B3423" s="131">
        <f t="shared" si="53"/>
        <v>3421</v>
      </c>
      <c r="E3423" s="218" t="e">
        <f>VLOOKUP(D3423,Z$4:AB3423,2,FALSE)</f>
        <v>#N/A</v>
      </c>
      <c r="F3423" s="218" t="e">
        <f>VLOOKUP(D3423,Z$4:AB3423,3,FALSE)</f>
        <v>#N/A</v>
      </c>
    </row>
    <row r="3424" spans="2:6" x14ac:dyDescent="0.25">
      <c r="B3424" s="131">
        <f t="shared" si="53"/>
        <v>3422</v>
      </c>
      <c r="E3424" s="218" t="e">
        <f>VLOOKUP(D3424,Z$4:AB3424,2,FALSE)</f>
        <v>#N/A</v>
      </c>
      <c r="F3424" s="218" t="e">
        <f>VLOOKUP(D3424,Z$4:AB3424,3,FALSE)</f>
        <v>#N/A</v>
      </c>
    </row>
    <row r="3425" spans="2:6" x14ac:dyDescent="0.25">
      <c r="B3425" s="131">
        <f t="shared" si="53"/>
        <v>3423</v>
      </c>
      <c r="E3425" s="218" t="e">
        <f>VLOOKUP(D3425,Z$4:AB3425,2,FALSE)</f>
        <v>#N/A</v>
      </c>
      <c r="F3425" s="218" t="e">
        <f>VLOOKUP(D3425,Z$4:AB3425,3,FALSE)</f>
        <v>#N/A</v>
      </c>
    </row>
    <row r="3426" spans="2:6" x14ac:dyDescent="0.25">
      <c r="B3426" s="131">
        <f t="shared" si="53"/>
        <v>3424</v>
      </c>
      <c r="E3426" s="218" t="e">
        <f>VLOOKUP(D3426,Z$4:AB3426,2,FALSE)</f>
        <v>#N/A</v>
      </c>
      <c r="F3426" s="218" t="e">
        <f>VLOOKUP(D3426,Z$4:AB3426,3,FALSE)</f>
        <v>#N/A</v>
      </c>
    </row>
    <row r="3427" spans="2:6" x14ac:dyDescent="0.25">
      <c r="B3427" s="131">
        <f t="shared" si="53"/>
        <v>3425</v>
      </c>
      <c r="E3427" s="218" t="e">
        <f>VLOOKUP(D3427,Z$4:AB3427,2,FALSE)</f>
        <v>#N/A</v>
      </c>
      <c r="F3427" s="218" t="e">
        <f>VLOOKUP(D3427,Z$4:AB3427,3,FALSE)</f>
        <v>#N/A</v>
      </c>
    </row>
    <row r="3428" spans="2:6" x14ac:dyDescent="0.25">
      <c r="B3428" s="131">
        <f t="shared" si="53"/>
        <v>3426</v>
      </c>
      <c r="E3428" s="218" t="e">
        <f>VLOOKUP(D3428,Z$4:AB3428,2,FALSE)</f>
        <v>#N/A</v>
      </c>
      <c r="F3428" s="218" t="e">
        <f>VLOOKUP(D3428,Z$4:AB3428,3,FALSE)</f>
        <v>#N/A</v>
      </c>
    </row>
    <row r="3429" spans="2:6" x14ac:dyDescent="0.25">
      <c r="B3429" s="131">
        <f t="shared" si="53"/>
        <v>3427</v>
      </c>
      <c r="E3429" s="218" t="e">
        <f>VLOOKUP(D3429,Z$4:AB3429,2,FALSE)</f>
        <v>#N/A</v>
      </c>
      <c r="F3429" s="218" t="e">
        <f>VLOOKUP(D3429,Z$4:AB3429,3,FALSE)</f>
        <v>#N/A</v>
      </c>
    </row>
    <row r="3430" spans="2:6" x14ac:dyDescent="0.25">
      <c r="B3430" s="131">
        <f t="shared" si="53"/>
        <v>3428</v>
      </c>
      <c r="E3430" s="218" t="e">
        <f>VLOOKUP(D3430,Z$4:AB3430,2,FALSE)</f>
        <v>#N/A</v>
      </c>
      <c r="F3430" s="218" t="e">
        <f>VLOOKUP(D3430,Z$4:AB3430,3,FALSE)</f>
        <v>#N/A</v>
      </c>
    </row>
    <row r="3431" spans="2:6" x14ac:dyDescent="0.25">
      <c r="B3431" s="131">
        <f t="shared" si="53"/>
        <v>3429</v>
      </c>
      <c r="E3431" s="218" t="e">
        <f>VLOOKUP(D3431,Z$4:AB3431,2,FALSE)</f>
        <v>#N/A</v>
      </c>
      <c r="F3431" s="218" t="e">
        <f>VLOOKUP(D3431,Z$4:AB3431,3,FALSE)</f>
        <v>#N/A</v>
      </c>
    </row>
    <row r="3432" spans="2:6" x14ac:dyDescent="0.25">
      <c r="B3432" s="131">
        <f t="shared" si="53"/>
        <v>3430</v>
      </c>
      <c r="E3432" s="218" t="e">
        <f>VLOOKUP(D3432,Z$4:AB3432,2,FALSE)</f>
        <v>#N/A</v>
      </c>
      <c r="F3432" s="218" t="e">
        <f>VLOOKUP(D3432,Z$4:AB3432,3,FALSE)</f>
        <v>#N/A</v>
      </c>
    </row>
    <row r="3433" spans="2:6" x14ac:dyDescent="0.25">
      <c r="B3433" s="131">
        <f t="shared" si="53"/>
        <v>3431</v>
      </c>
      <c r="E3433" s="218" t="e">
        <f>VLOOKUP(D3433,Z$4:AB3433,2,FALSE)</f>
        <v>#N/A</v>
      </c>
      <c r="F3433" s="218" t="e">
        <f>VLOOKUP(D3433,Z$4:AB3433,3,FALSE)</f>
        <v>#N/A</v>
      </c>
    </row>
    <row r="3434" spans="2:6" x14ac:dyDescent="0.25">
      <c r="B3434" s="131">
        <f t="shared" si="53"/>
        <v>3432</v>
      </c>
      <c r="E3434" s="218" t="e">
        <f>VLOOKUP(D3434,Z$4:AB3434,2,FALSE)</f>
        <v>#N/A</v>
      </c>
      <c r="F3434" s="218" t="e">
        <f>VLOOKUP(D3434,Z$4:AB3434,3,FALSE)</f>
        <v>#N/A</v>
      </c>
    </row>
    <row r="3435" spans="2:6" x14ac:dyDescent="0.25">
      <c r="B3435" s="131">
        <f t="shared" si="53"/>
        <v>3433</v>
      </c>
      <c r="E3435" s="218" t="e">
        <f>VLOOKUP(D3435,Z$4:AB3435,2,FALSE)</f>
        <v>#N/A</v>
      </c>
      <c r="F3435" s="218" t="e">
        <f>VLOOKUP(D3435,Z$4:AB3435,3,FALSE)</f>
        <v>#N/A</v>
      </c>
    </row>
    <row r="3436" spans="2:6" x14ac:dyDescent="0.25">
      <c r="B3436" s="131">
        <f t="shared" si="53"/>
        <v>3434</v>
      </c>
      <c r="E3436" s="218" t="e">
        <f>VLOOKUP(D3436,Z$4:AB3436,2,FALSE)</f>
        <v>#N/A</v>
      </c>
      <c r="F3436" s="218" t="e">
        <f>VLOOKUP(D3436,Z$4:AB3436,3,FALSE)</f>
        <v>#N/A</v>
      </c>
    </row>
    <row r="3437" spans="2:6" x14ac:dyDescent="0.25">
      <c r="B3437" s="131">
        <f t="shared" si="53"/>
        <v>3435</v>
      </c>
      <c r="E3437" s="218" t="e">
        <f>VLOOKUP(D3437,Z$4:AB3437,2,FALSE)</f>
        <v>#N/A</v>
      </c>
      <c r="F3437" s="218" t="e">
        <f>VLOOKUP(D3437,Z$4:AB3437,3,FALSE)</f>
        <v>#N/A</v>
      </c>
    </row>
    <row r="3438" spans="2:6" x14ac:dyDescent="0.25">
      <c r="B3438" s="131">
        <f t="shared" si="53"/>
        <v>3436</v>
      </c>
      <c r="E3438" s="218" t="e">
        <f>VLOOKUP(D3438,Z$4:AB3438,2,FALSE)</f>
        <v>#N/A</v>
      </c>
      <c r="F3438" s="218" t="e">
        <f>VLOOKUP(D3438,Z$4:AB3438,3,FALSE)</f>
        <v>#N/A</v>
      </c>
    </row>
    <row r="3439" spans="2:6" x14ac:dyDescent="0.25">
      <c r="B3439" s="131">
        <f t="shared" si="53"/>
        <v>3437</v>
      </c>
      <c r="E3439" s="218" t="e">
        <f>VLOOKUP(D3439,Z$4:AB3439,2,FALSE)</f>
        <v>#N/A</v>
      </c>
      <c r="F3439" s="218" t="e">
        <f>VLOOKUP(D3439,Z$4:AB3439,3,FALSE)</f>
        <v>#N/A</v>
      </c>
    </row>
    <row r="3440" spans="2:6" x14ac:dyDescent="0.25">
      <c r="B3440" s="131">
        <f t="shared" si="53"/>
        <v>3438</v>
      </c>
      <c r="E3440" s="218" t="e">
        <f>VLOOKUP(D3440,Z$4:AB3440,2,FALSE)</f>
        <v>#N/A</v>
      </c>
      <c r="F3440" s="218" t="e">
        <f>VLOOKUP(D3440,Z$4:AB3440,3,FALSE)</f>
        <v>#N/A</v>
      </c>
    </row>
    <row r="3441" spans="2:6" x14ac:dyDescent="0.25">
      <c r="B3441" s="131">
        <f t="shared" si="53"/>
        <v>3439</v>
      </c>
      <c r="E3441" s="218" t="e">
        <f>VLOOKUP(D3441,Z$4:AB3441,2,FALSE)</f>
        <v>#N/A</v>
      </c>
      <c r="F3441" s="218" t="e">
        <f>VLOOKUP(D3441,Z$4:AB3441,3,FALSE)</f>
        <v>#N/A</v>
      </c>
    </row>
    <row r="3442" spans="2:6" x14ac:dyDescent="0.25">
      <c r="B3442" s="131">
        <f t="shared" si="53"/>
        <v>3440</v>
      </c>
      <c r="E3442" s="218" t="e">
        <f>VLOOKUP(D3442,Z$4:AB3442,2,FALSE)</f>
        <v>#N/A</v>
      </c>
      <c r="F3442" s="218" t="e">
        <f>VLOOKUP(D3442,Z$4:AB3442,3,FALSE)</f>
        <v>#N/A</v>
      </c>
    </row>
    <row r="3443" spans="2:6" x14ac:dyDescent="0.25">
      <c r="B3443" s="131">
        <f t="shared" si="53"/>
        <v>3441</v>
      </c>
      <c r="E3443" s="218" t="e">
        <f>VLOOKUP(D3443,Z$4:AB3443,2,FALSE)</f>
        <v>#N/A</v>
      </c>
      <c r="F3443" s="218" t="e">
        <f>VLOOKUP(D3443,Z$4:AB3443,3,FALSE)</f>
        <v>#N/A</v>
      </c>
    </row>
    <row r="3444" spans="2:6" x14ac:dyDescent="0.25">
      <c r="B3444" s="131">
        <f t="shared" ref="B3444:B3507" si="54">ROW()-2</f>
        <v>3442</v>
      </c>
      <c r="E3444" s="218" t="e">
        <f>VLOOKUP(D3444,Z$4:AB3444,2,FALSE)</f>
        <v>#N/A</v>
      </c>
      <c r="F3444" s="218" t="e">
        <f>VLOOKUP(D3444,Z$4:AB3444,3,FALSE)</f>
        <v>#N/A</v>
      </c>
    </row>
    <row r="3445" spans="2:6" x14ac:dyDescent="0.25">
      <c r="B3445" s="131">
        <f t="shared" si="54"/>
        <v>3443</v>
      </c>
      <c r="E3445" s="218" t="e">
        <f>VLOOKUP(D3445,Z$4:AB3445,2,FALSE)</f>
        <v>#N/A</v>
      </c>
      <c r="F3445" s="218" t="e">
        <f>VLOOKUP(D3445,Z$4:AB3445,3,FALSE)</f>
        <v>#N/A</v>
      </c>
    </row>
    <row r="3446" spans="2:6" x14ac:dyDescent="0.25">
      <c r="B3446" s="131">
        <f t="shared" si="54"/>
        <v>3444</v>
      </c>
      <c r="E3446" s="218" t="e">
        <f>VLOOKUP(D3446,Z$4:AB3446,2,FALSE)</f>
        <v>#N/A</v>
      </c>
      <c r="F3446" s="218" t="e">
        <f>VLOOKUP(D3446,Z$4:AB3446,3,FALSE)</f>
        <v>#N/A</v>
      </c>
    </row>
    <row r="3447" spans="2:6" x14ac:dyDescent="0.25">
      <c r="B3447" s="131">
        <f t="shared" si="54"/>
        <v>3445</v>
      </c>
      <c r="E3447" s="218" t="e">
        <f>VLOOKUP(D3447,Z$4:AB3447,2,FALSE)</f>
        <v>#N/A</v>
      </c>
      <c r="F3447" s="218" t="e">
        <f>VLOOKUP(D3447,Z$4:AB3447,3,FALSE)</f>
        <v>#N/A</v>
      </c>
    </row>
    <row r="3448" spans="2:6" x14ac:dyDescent="0.25">
      <c r="B3448" s="131">
        <f t="shared" si="54"/>
        <v>3446</v>
      </c>
      <c r="E3448" s="218" t="e">
        <f>VLOOKUP(D3448,Z$4:AB3448,2,FALSE)</f>
        <v>#N/A</v>
      </c>
      <c r="F3448" s="218" t="e">
        <f>VLOOKUP(D3448,Z$4:AB3448,3,FALSE)</f>
        <v>#N/A</v>
      </c>
    </row>
    <row r="3449" spans="2:6" x14ac:dyDescent="0.25">
      <c r="B3449" s="131">
        <f t="shared" si="54"/>
        <v>3447</v>
      </c>
      <c r="E3449" s="218" t="e">
        <f>VLOOKUP(D3449,Z$4:AB3449,2,FALSE)</f>
        <v>#N/A</v>
      </c>
      <c r="F3449" s="218" t="e">
        <f>VLOOKUP(D3449,Z$4:AB3449,3,FALSE)</f>
        <v>#N/A</v>
      </c>
    </row>
    <row r="3450" spans="2:6" x14ac:dyDescent="0.25">
      <c r="B3450" s="131">
        <f t="shared" si="54"/>
        <v>3448</v>
      </c>
      <c r="E3450" s="218" t="e">
        <f>VLOOKUP(D3450,Z$4:AB3450,2,FALSE)</f>
        <v>#N/A</v>
      </c>
      <c r="F3450" s="218" t="e">
        <f>VLOOKUP(D3450,Z$4:AB3450,3,FALSE)</f>
        <v>#N/A</v>
      </c>
    </row>
    <row r="3451" spans="2:6" x14ac:dyDescent="0.25">
      <c r="B3451" s="131">
        <f t="shared" si="54"/>
        <v>3449</v>
      </c>
      <c r="E3451" s="218" t="e">
        <f>VLOOKUP(D3451,Z$4:AB3451,2,FALSE)</f>
        <v>#N/A</v>
      </c>
      <c r="F3451" s="218" t="e">
        <f>VLOOKUP(D3451,Z$4:AB3451,3,FALSE)</f>
        <v>#N/A</v>
      </c>
    </row>
    <row r="3452" spans="2:6" x14ac:dyDescent="0.25">
      <c r="B3452" s="131">
        <f t="shared" si="54"/>
        <v>3450</v>
      </c>
      <c r="E3452" s="218" t="e">
        <f>VLOOKUP(D3452,Z$4:AB3452,2,FALSE)</f>
        <v>#N/A</v>
      </c>
      <c r="F3452" s="218" t="e">
        <f>VLOOKUP(D3452,Z$4:AB3452,3,FALSE)</f>
        <v>#N/A</v>
      </c>
    </row>
    <row r="3453" spans="2:6" x14ac:dyDescent="0.25">
      <c r="B3453" s="131">
        <f t="shared" si="54"/>
        <v>3451</v>
      </c>
      <c r="E3453" s="218" t="e">
        <f>VLOOKUP(D3453,Z$4:AB3453,2,FALSE)</f>
        <v>#N/A</v>
      </c>
      <c r="F3453" s="218" t="e">
        <f>VLOOKUP(D3453,Z$4:AB3453,3,FALSE)</f>
        <v>#N/A</v>
      </c>
    </row>
    <row r="3454" spans="2:6" x14ac:dyDescent="0.25">
      <c r="B3454" s="131">
        <f t="shared" si="54"/>
        <v>3452</v>
      </c>
      <c r="E3454" s="218" t="e">
        <f>VLOOKUP(D3454,Z$4:AB3454,2,FALSE)</f>
        <v>#N/A</v>
      </c>
      <c r="F3454" s="218" t="e">
        <f>VLOOKUP(D3454,Z$4:AB3454,3,FALSE)</f>
        <v>#N/A</v>
      </c>
    </row>
    <row r="3455" spans="2:6" x14ac:dyDescent="0.25">
      <c r="B3455" s="131">
        <f t="shared" si="54"/>
        <v>3453</v>
      </c>
      <c r="E3455" s="218" t="e">
        <f>VLOOKUP(D3455,Z$4:AB3455,2,FALSE)</f>
        <v>#N/A</v>
      </c>
      <c r="F3455" s="218" t="e">
        <f>VLOOKUP(D3455,Z$4:AB3455,3,FALSE)</f>
        <v>#N/A</v>
      </c>
    </row>
    <row r="3456" spans="2:6" x14ac:dyDescent="0.25">
      <c r="B3456" s="131">
        <f t="shared" si="54"/>
        <v>3454</v>
      </c>
      <c r="E3456" s="218" t="e">
        <f>VLOOKUP(D3456,Z$4:AB3456,2,FALSE)</f>
        <v>#N/A</v>
      </c>
      <c r="F3456" s="218" t="e">
        <f>VLOOKUP(D3456,Z$4:AB3456,3,FALSE)</f>
        <v>#N/A</v>
      </c>
    </row>
    <row r="3457" spans="2:6" x14ac:dyDescent="0.25">
      <c r="B3457" s="131">
        <f t="shared" si="54"/>
        <v>3455</v>
      </c>
      <c r="E3457" s="218" t="e">
        <f>VLOOKUP(D3457,Z$4:AB3457,2,FALSE)</f>
        <v>#N/A</v>
      </c>
      <c r="F3457" s="218" t="e">
        <f>VLOOKUP(D3457,Z$4:AB3457,3,FALSE)</f>
        <v>#N/A</v>
      </c>
    </row>
    <row r="3458" spans="2:6" x14ac:dyDescent="0.25">
      <c r="B3458" s="131">
        <f t="shared" si="54"/>
        <v>3456</v>
      </c>
      <c r="E3458" s="218" t="e">
        <f>VLOOKUP(D3458,Z$4:AB3458,2,FALSE)</f>
        <v>#N/A</v>
      </c>
      <c r="F3458" s="218" t="e">
        <f>VLOOKUP(D3458,Z$4:AB3458,3,FALSE)</f>
        <v>#N/A</v>
      </c>
    </row>
    <row r="3459" spans="2:6" x14ac:dyDescent="0.25">
      <c r="B3459" s="131">
        <f t="shared" si="54"/>
        <v>3457</v>
      </c>
      <c r="E3459" s="218" t="e">
        <f>VLOOKUP(D3459,Z$4:AB3459,2,FALSE)</f>
        <v>#N/A</v>
      </c>
      <c r="F3459" s="218" t="e">
        <f>VLOOKUP(D3459,Z$4:AB3459,3,FALSE)</f>
        <v>#N/A</v>
      </c>
    </row>
    <row r="3460" spans="2:6" x14ac:dyDescent="0.25">
      <c r="B3460" s="131">
        <f t="shared" si="54"/>
        <v>3458</v>
      </c>
      <c r="E3460" s="218" t="e">
        <f>VLOOKUP(D3460,Z$4:AB3460,2,FALSE)</f>
        <v>#N/A</v>
      </c>
      <c r="F3460" s="218" t="e">
        <f>VLOOKUP(D3460,Z$4:AB3460,3,FALSE)</f>
        <v>#N/A</v>
      </c>
    </row>
    <row r="3461" spans="2:6" x14ac:dyDescent="0.25">
      <c r="B3461" s="131">
        <f t="shared" si="54"/>
        <v>3459</v>
      </c>
      <c r="E3461" s="218" t="e">
        <f>VLOOKUP(D3461,Z$4:AB3461,2,FALSE)</f>
        <v>#N/A</v>
      </c>
      <c r="F3461" s="218" t="e">
        <f>VLOOKUP(D3461,Z$4:AB3461,3,FALSE)</f>
        <v>#N/A</v>
      </c>
    </row>
    <row r="3462" spans="2:6" x14ac:dyDescent="0.25">
      <c r="B3462" s="131">
        <f t="shared" si="54"/>
        <v>3460</v>
      </c>
      <c r="E3462" s="218" t="e">
        <f>VLOOKUP(D3462,Z$4:AB3462,2,FALSE)</f>
        <v>#N/A</v>
      </c>
      <c r="F3462" s="218" t="e">
        <f>VLOOKUP(D3462,Z$4:AB3462,3,FALSE)</f>
        <v>#N/A</v>
      </c>
    </row>
    <row r="3463" spans="2:6" x14ac:dyDescent="0.25">
      <c r="B3463" s="131">
        <f t="shared" si="54"/>
        <v>3461</v>
      </c>
      <c r="E3463" s="218" t="e">
        <f>VLOOKUP(D3463,Z$4:AB3463,2,FALSE)</f>
        <v>#N/A</v>
      </c>
      <c r="F3463" s="218" t="e">
        <f>VLOOKUP(D3463,Z$4:AB3463,3,FALSE)</f>
        <v>#N/A</v>
      </c>
    </row>
    <row r="3464" spans="2:6" x14ac:dyDescent="0.25">
      <c r="B3464" s="131">
        <f t="shared" si="54"/>
        <v>3462</v>
      </c>
      <c r="E3464" s="218" t="e">
        <f>VLOOKUP(D3464,Z$4:AB3464,2,FALSE)</f>
        <v>#N/A</v>
      </c>
      <c r="F3464" s="218" t="e">
        <f>VLOOKUP(D3464,Z$4:AB3464,3,FALSE)</f>
        <v>#N/A</v>
      </c>
    </row>
    <row r="3465" spans="2:6" x14ac:dyDescent="0.25">
      <c r="B3465" s="131">
        <f t="shared" si="54"/>
        <v>3463</v>
      </c>
      <c r="E3465" s="218" t="e">
        <f>VLOOKUP(D3465,Z$4:AB3465,2,FALSE)</f>
        <v>#N/A</v>
      </c>
      <c r="F3465" s="218" t="e">
        <f>VLOOKUP(D3465,Z$4:AB3465,3,FALSE)</f>
        <v>#N/A</v>
      </c>
    </row>
    <row r="3466" spans="2:6" x14ac:dyDescent="0.25">
      <c r="B3466" s="131">
        <f t="shared" si="54"/>
        <v>3464</v>
      </c>
      <c r="E3466" s="218" t="e">
        <f>VLOOKUP(D3466,Z$4:AB3466,2,FALSE)</f>
        <v>#N/A</v>
      </c>
      <c r="F3466" s="218" t="e">
        <f>VLOOKUP(D3466,Z$4:AB3466,3,FALSE)</f>
        <v>#N/A</v>
      </c>
    </row>
    <row r="3467" spans="2:6" x14ac:dyDescent="0.25">
      <c r="B3467" s="131">
        <f t="shared" si="54"/>
        <v>3465</v>
      </c>
      <c r="E3467" s="218" t="e">
        <f>VLOOKUP(D3467,Z$4:AB3467,2,FALSE)</f>
        <v>#N/A</v>
      </c>
      <c r="F3467" s="218" t="e">
        <f>VLOOKUP(D3467,Z$4:AB3467,3,FALSE)</f>
        <v>#N/A</v>
      </c>
    </row>
    <row r="3468" spans="2:6" x14ac:dyDescent="0.25">
      <c r="B3468" s="131">
        <f t="shared" si="54"/>
        <v>3466</v>
      </c>
      <c r="E3468" s="218" t="e">
        <f>VLOOKUP(D3468,Z$4:AB3468,2,FALSE)</f>
        <v>#N/A</v>
      </c>
      <c r="F3468" s="218" t="e">
        <f>VLOOKUP(D3468,Z$4:AB3468,3,FALSE)</f>
        <v>#N/A</v>
      </c>
    </row>
    <row r="3469" spans="2:6" x14ac:dyDescent="0.25">
      <c r="B3469" s="131">
        <f t="shared" si="54"/>
        <v>3467</v>
      </c>
      <c r="E3469" s="218" t="e">
        <f>VLOOKUP(D3469,Z$4:AB3469,2,FALSE)</f>
        <v>#N/A</v>
      </c>
      <c r="F3469" s="218" t="e">
        <f>VLOOKUP(D3469,Z$4:AB3469,3,FALSE)</f>
        <v>#N/A</v>
      </c>
    </row>
    <row r="3470" spans="2:6" x14ac:dyDescent="0.25">
      <c r="B3470" s="131">
        <f t="shared" si="54"/>
        <v>3468</v>
      </c>
      <c r="E3470" s="218" t="e">
        <f>VLOOKUP(D3470,Z$4:AB3470,2,FALSE)</f>
        <v>#N/A</v>
      </c>
      <c r="F3470" s="218" t="e">
        <f>VLOOKUP(D3470,Z$4:AB3470,3,FALSE)</f>
        <v>#N/A</v>
      </c>
    </row>
    <row r="3471" spans="2:6" x14ac:dyDescent="0.25">
      <c r="B3471" s="131">
        <f t="shared" si="54"/>
        <v>3469</v>
      </c>
      <c r="E3471" s="218" t="e">
        <f>VLOOKUP(D3471,Z$4:AB3471,2,FALSE)</f>
        <v>#N/A</v>
      </c>
      <c r="F3471" s="218" t="e">
        <f>VLOOKUP(D3471,Z$4:AB3471,3,FALSE)</f>
        <v>#N/A</v>
      </c>
    </row>
    <row r="3472" spans="2:6" x14ac:dyDescent="0.25">
      <c r="B3472" s="131">
        <f t="shared" si="54"/>
        <v>3470</v>
      </c>
      <c r="E3472" s="218" t="e">
        <f>VLOOKUP(D3472,Z$4:AB3472,2,FALSE)</f>
        <v>#N/A</v>
      </c>
      <c r="F3472" s="218" t="e">
        <f>VLOOKUP(D3472,Z$4:AB3472,3,FALSE)</f>
        <v>#N/A</v>
      </c>
    </row>
    <row r="3473" spans="2:6" x14ac:dyDescent="0.25">
      <c r="B3473" s="131">
        <f t="shared" si="54"/>
        <v>3471</v>
      </c>
      <c r="E3473" s="218" t="e">
        <f>VLOOKUP(D3473,Z$4:AB3473,2,FALSE)</f>
        <v>#N/A</v>
      </c>
      <c r="F3473" s="218" t="e">
        <f>VLOOKUP(D3473,Z$4:AB3473,3,FALSE)</f>
        <v>#N/A</v>
      </c>
    </row>
    <row r="3474" spans="2:6" x14ac:dyDescent="0.25">
      <c r="B3474" s="131">
        <f t="shared" si="54"/>
        <v>3472</v>
      </c>
      <c r="E3474" s="218" t="e">
        <f>VLOOKUP(D3474,Z$4:AB3474,2,FALSE)</f>
        <v>#N/A</v>
      </c>
      <c r="F3474" s="218" t="e">
        <f>VLOOKUP(D3474,Z$4:AB3474,3,FALSE)</f>
        <v>#N/A</v>
      </c>
    </row>
    <row r="3475" spans="2:6" x14ac:dyDescent="0.25">
      <c r="B3475" s="131">
        <f t="shared" si="54"/>
        <v>3473</v>
      </c>
      <c r="E3475" s="218" t="e">
        <f>VLOOKUP(D3475,Z$4:AB3475,2,FALSE)</f>
        <v>#N/A</v>
      </c>
      <c r="F3475" s="218" t="e">
        <f>VLOOKUP(D3475,Z$4:AB3475,3,FALSE)</f>
        <v>#N/A</v>
      </c>
    </row>
    <row r="3476" spans="2:6" x14ac:dyDescent="0.25">
      <c r="B3476" s="131">
        <f t="shared" si="54"/>
        <v>3474</v>
      </c>
      <c r="E3476" s="218" t="e">
        <f>VLOOKUP(D3476,Z$4:AB3476,2,FALSE)</f>
        <v>#N/A</v>
      </c>
      <c r="F3476" s="218" t="e">
        <f>VLOOKUP(D3476,Z$4:AB3476,3,FALSE)</f>
        <v>#N/A</v>
      </c>
    </row>
    <row r="3477" spans="2:6" x14ac:dyDescent="0.25">
      <c r="B3477" s="131">
        <f t="shared" si="54"/>
        <v>3475</v>
      </c>
      <c r="E3477" s="218" t="e">
        <f>VLOOKUP(D3477,Z$4:AB3477,2,FALSE)</f>
        <v>#N/A</v>
      </c>
      <c r="F3477" s="218" t="e">
        <f>VLOOKUP(D3477,Z$4:AB3477,3,FALSE)</f>
        <v>#N/A</v>
      </c>
    </row>
    <row r="3478" spans="2:6" x14ac:dyDescent="0.25">
      <c r="B3478" s="131">
        <f t="shared" si="54"/>
        <v>3476</v>
      </c>
      <c r="E3478" s="218" t="e">
        <f>VLOOKUP(D3478,Z$4:AB3478,2,FALSE)</f>
        <v>#N/A</v>
      </c>
      <c r="F3478" s="218" t="e">
        <f>VLOOKUP(D3478,Z$4:AB3478,3,FALSE)</f>
        <v>#N/A</v>
      </c>
    </row>
    <row r="3479" spans="2:6" x14ac:dyDescent="0.25">
      <c r="B3479" s="131">
        <f t="shared" si="54"/>
        <v>3477</v>
      </c>
      <c r="E3479" s="218" t="e">
        <f>VLOOKUP(D3479,Z$4:AB3479,2,FALSE)</f>
        <v>#N/A</v>
      </c>
      <c r="F3479" s="218" t="e">
        <f>VLOOKUP(D3479,Z$4:AB3479,3,FALSE)</f>
        <v>#N/A</v>
      </c>
    </row>
    <row r="3480" spans="2:6" x14ac:dyDescent="0.25">
      <c r="B3480" s="131">
        <f t="shared" si="54"/>
        <v>3478</v>
      </c>
      <c r="E3480" s="218" t="e">
        <f>VLOOKUP(D3480,Z$4:AB3480,2,FALSE)</f>
        <v>#N/A</v>
      </c>
      <c r="F3480" s="218" t="e">
        <f>VLOOKUP(D3480,Z$4:AB3480,3,FALSE)</f>
        <v>#N/A</v>
      </c>
    </row>
    <row r="3481" spans="2:6" x14ac:dyDescent="0.25">
      <c r="B3481" s="131">
        <f t="shared" si="54"/>
        <v>3479</v>
      </c>
      <c r="E3481" s="218" t="e">
        <f>VLOOKUP(D3481,Z$4:AB3481,2,FALSE)</f>
        <v>#N/A</v>
      </c>
      <c r="F3481" s="218" t="e">
        <f>VLOOKUP(D3481,Z$4:AB3481,3,FALSE)</f>
        <v>#N/A</v>
      </c>
    </row>
    <row r="3482" spans="2:6" x14ac:dyDescent="0.25">
      <c r="B3482" s="131">
        <f t="shared" si="54"/>
        <v>3480</v>
      </c>
      <c r="E3482" s="218" t="e">
        <f>VLOOKUP(D3482,Z$4:AB3482,2,FALSE)</f>
        <v>#N/A</v>
      </c>
      <c r="F3482" s="218" t="e">
        <f>VLOOKUP(D3482,Z$4:AB3482,3,FALSE)</f>
        <v>#N/A</v>
      </c>
    </row>
    <row r="3483" spans="2:6" x14ac:dyDescent="0.25">
      <c r="B3483" s="131">
        <f t="shared" si="54"/>
        <v>3481</v>
      </c>
      <c r="E3483" s="218" t="e">
        <f>VLOOKUP(D3483,Z$4:AB3483,2,FALSE)</f>
        <v>#N/A</v>
      </c>
      <c r="F3483" s="218" t="e">
        <f>VLOOKUP(D3483,Z$4:AB3483,3,FALSE)</f>
        <v>#N/A</v>
      </c>
    </row>
    <row r="3484" spans="2:6" x14ac:dyDescent="0.25">
      <c r="B3484" s="131">
        <f t="shared" si="54"/>
        <v>3482</v>
      </c>
      <c r="E3484" s="218" t="e">
        <f>VLOOKUP(D3484,Z$4:AB3484,2,FALSE)</f>
        <v>#N/A</v>
      </c>
      <c r="F3484" s="218" t="e">
        <f>VLOOKUP(D3484,Z$4:AB3484,3,FALSE)</f>
        <v>#N/A</v>
      </c>
    </row>
    <row r="3485" spans="2:6" x14ac:dyDescent="0.25">
      <c r="B3485" s="131">
        <f t="shared" si="54"/>
        <v>3483</v>
      </c>
      <c r="E3485" s="218" t="e">
        <f>VLOOKUP(D3485,Z$4:AB3485,2,FALSE)</f>
        <v>#N/A</v>
      </c>
      <c r="F3485" s="218" t="e">
        <f>VLOOKUP(D3485,Z$4:AB3485,3,FALSE)</f>
        <v>#N/A</v>
      </c>
    </row>
    <row r="3486" spans="2:6" x14ac:dyDescent="0.25">
      <c r="B3486" s="131">
        <f t="shared" si="54"/>
        <v>3484</v>
      </c>
      <c r="E3486" s="218" t="e">
        <f>VLOOKUP(D3486,Z$4:AB3486,2,FALSE)</f>
        <v>#N/A</v>
      </c>
      <c r="F3486" s="218" t="e">
        <f>VLOOKUP(D3486,Z$4:AB3486,3,FALSE)</f>
        <v>#N/A</v>
      </c>
    </row>
    <row r="3487" spans="2:6" x14ac:dyDescent="0.25">
      <c r="B3487" s="131">
        <f t="shared" si="54"/>
        <v>3485</v>
      </c>
      <c r="E3487" s="218" t="e">
        <f>VLOOKUP(D3487,Z$4:AB3487,2,FALSE)</f>
        <v>#N/A</v>
      </c>
      <c r="F3487" s="218" t="e">
        <f>VLOOKUP(D3487,Z$4:AB3487,3,FALSE)</f>
        <v>#N/A</v>
      </c>
    </row>
    <row r="3488" spans="2:6" x14ac:dyDescent="0.25">
      <c r="B3488" s="131">
        <f t="shared" si="54"/>
        <v>3486</v>
      </c>
      <c r="E3488" s="218" t="e">
        <f>VLOOKUP(D3488,Z$4:AB3488,2,FALSE)</f>
        <v>#N/A</v>
      </c>
      <c r="F3488" s="218" t="e">
        <f>VLOOKUP(D3488,Z$4:AB3488,3,FALSE)</f>
        <v>#N/A</v>
      </c>
    </row>
    <row r="3489" spans="2:6" x14ac:dyDescent="0.25">
      <c r="B3489" s="131">
        <f t="shared" si="54"/>
        <v>3487</v>
      </c>
      <c r="E3489" s="218" t="e">
        <f>VLOOKUP(D3489,Z$4:AB3489,2,FALSE)</f>
        <v>#N/A</v>
      </c>
      <c r="F3489" s="218" t="e">
        <f>VLOOKUP(D3489,Z$4:AB3489,3,FALSE)</f>
        <v>#N/A</v>
      </c>
    </row>
    <row r="3490" spans="2:6" x14ac:dyDescent="0.25">
      <c r="B3490" s="131">
        <f t="shared" si="54"/>
        <v>3488</v>
      </c>
      <c r="E3490" s="218" t="e">
        <f>VLOOKUP(D3490,Z$4:AB3490,2,FALSE)</f>
        <v>#N/A</v>
      </c>
      <c r="F3490" s="218" t="e">
        <f>VLOOKUP(D3490,Z$4:AB3490,3,FALSE)</f>
        <v>#N/A</v>
      </c>
    </row>
    <row r="3491" spans="2:6" x14ac:dyDescent="0.25">
      <c r="B3491" s="131">
        <f t="shared" si="54"/>
        <v>3489</v>
      </c>
      <c r="E3491" s="218" t="e">
        <f>VLOOKUP(D3491,Z$4:AB3491,2,FALSE)</f>
        <v>#N/A</v>
      </c>
      <c r="F3491" s="218" t="e">
        <f>VLOOKUP(D3491,Z$4:AB3491,3,FALSE)</f>
        <v>#N/A</v>
      </c>
    </row>
    <row r="3492" spans="2:6" x14ac:dyDescent="0.25">
      <c r="B3492" s="131">
        <f t="shared" si="54"/>
        <v>3490</v>
      </c>
      <c r="E3492" s="218" t="e">
        <f>VLOOKUP(D3492,Z$4:AB3492,2,FALSE)</f>
        <v>#N/A</v>
      </c>
      <c r="F3492" s="218" t="e">
        <f>VLOOKUP(D3492,Z$4:AB3492,3,FALSE)</f>
        <v>#N/A</v>
      </c>
    </row>
    <row r="3493" spans="2:6" x14ac:dyDescent="0.25">
      <c r="B3493" s="131">
        <f t="shared" si="54"/>
        <v>3491</v>
      </c>
      <c r="E3493" s="218" t="e">
        <f>VLOOKUP(D3493,Z$4:AB3493,2,FALSE)</f>
        <v>#N/A</v>
      </c>
      <c r="F3493" s="218" t="e">
        <f>VLOOKUP(D3493,Z$4:AB3493,3,FALSE)</f>
        <v>#N/A</v>
      </c>
    </row>
    <row r="3494" spans="2:6" x14ac:dyDescent="0.25">
      <c r="B3494" s="131">
        <f t="shared" si="54"/>
        <v>3492</v>
      </c>
      <c r="E3494" s="218" t="e">
        <f>VLOOKUP(D3494,Z$4:AB3494,2,FALSE)</f>
        <v>#N/A</v>
      </c>
      <c r="F3494" s="218" t="e">
        <f>VLOOKUP(D3494,Z$4:AB3494,3,FALSE)</f>
        <v>#N/A</v>
      </c>
    </row>
    <row r="3495" spans="2:6" x14ac:dyDescent="0.25">
      <c r="B3495" s="131">
        <f t="shared" si="54"/>
        <v>3493</v>
      </c>
      <c r="E3495" s="218" t="e">
        <f>VLOOKUP(D3495,Z$4:AB3495,2,FALSE)</f>
        <v>#N/A</v>
      </c>
      <c r="F3495" s="218" t="e">
        <f>VLOOKUP(D3495,Z$4:AB3495,3,FALSE)</f>
        <v>#N/A</v>
      </c>
    </row>
    <row r="3496" spans="2:6" x14ac:dyDescent="0.25">
      <c r="B3496" s="131">
        <f t="shared" si="54"/>
        <v>3494</v>
      </c>
      <c r="E3496" s="218" t="e">
        <f>VLOOKUP(D3496,Z$4:AB3496,2,FALSE)</f>
        <v>#N/A</v>
      </c>
      <c r="F3496" s="218" t="e">
        <f>VLOOKUP(D3496,Z$4:AB3496,3,FALSE)</f>
        <v>#N/A</v>
      </c>
    </row>
    <row r="3497" spans="2:6" x14ac:dyDescent="0.25">
      <c r="B3497" s="131">
        <f t="shared" si="54"/>
        <v>3495</v>
      </c>
      <c r="E3497" s="218" t="e">
        <f>VLOOKUP(D3497,Z$4:AB3497,2,FALSE)</f>
        <v>#N/A</v>
      </c>
      <c r="F3497" s="218" t="e">
        <f>VLOOKUP(D3497,Z$4:AB3497,3,FALSE)</f>
        <v>#N/A</v>
      </c>
    </row>
    <row r="3498" spans="2:6" x14ac:dyDescent="0.25">
      <c r="B3498" s="131">
        <f t="shared" si="54"/>
        <v>3496</v>
      </c>
      <c r="E3498" s="218" t="e">
        <f>VLOOKUP(D3498,Z$4:AB3498,2,FALSE)</f>
        <v>#N/A</v>
      </c>
      <c r="F3498" s="218" t="e">
        <f>VLOOKUP(D3498,Z$4:AB3498,3,FALSE)</f>
        <v>#N/A</v>
      </c>
    </row>
    <row r="3499" spans="2:6" x14ac:dyDescent="0.25">
      <c r="B3499" s="131">
        <f t="shared" si="54"/>
        <v>3497</v>
      </c>
      <c r="E3499" s="218" t="e">
        <f>VLOOKUP(D3499,Z$4:AB3499,2,FALSE)</f>
        <v>#N/A</v>
      </c>
      <c r="F3499" s="218" t="e">
        <f>VLOOKUP(D3499,Z$4:AB3499,3,FALSE)</f>
        <v>#N/A</v>
      </c>
    </row>
    <row r="3500" spans="2:6" x14ac:dyDescent="0.25">
      <c r="B3500" s="131">
        <f t="shared" si="54"/>
        <v>3498</v>
      </c>
      <c r="E3500" s="218" t="e">
        <f>VLOOKUP(D3500,Z$4:AB3500,2,FALSE)</f>
        <v>#N/A</v>
      </c>
      <c r="F3500" s="218" t="e">
        <f>VLOOKUP(D3500,Z$4:AB3500,3,FALSE)</f>
        <v>#N/A</v>
      </c>
    </row>
    <row r="3501" spans="2:6" x14ac:dyDescent="0.25">
      <c r="B3501" s="131">
        <f t="shared" si="54"/>
        <v>3499</v>
      </c>
      <c r="E3501" s="218" t="e">
        <f>VLOOKUP(D3501,Z$4:AB3501,2,FALSE)</f>
        <v>#N/A</v>
      </c>
      <c r="F3501" s="218" t="e">
        <f>VLOOKUP(D3501,Z$4:AB3501,3,FALSE)</f>
        <v>#N/A</v>
      </c>
    </row>
    <row r="3502" spans="2:6" x14ac:dyDescent="0.25">
      <c r="B3502" s="131">
        <f t="shared" si="54"/>
        <v>3500</v>
      </c>
      <c r="E3502" s="218" t="e">
        <f>VLOOKUP(D3502,Z$4:AB3502,2,FALSE)</f>
        <v>#N/A</v>
      </c>
      <c r="F3502" s="218" t="e">
        <f>VLOOKUP(D3502,Z$4:AB3502,3,FALSE)</f>
        <v>#N/A</v>
      </c>
    </row>
    <row r="3503" spans="2:6" x14ac:dyDescent="0.25">
      <c r="B3503" s="131">
        <f t="shared" si="54"/>
        <v>3501</v>
      </c>
      <c r="E3503" s="218" t="e">
        <f>VLOOKUP(D3503,Z$4:AB3503,2,FALSE)</f>
        <v>#N/A</v>
      </c>
      <c r="F3503" s="218" t="e">
        <f>VLOOKUP(D3503,Z$4:AB3503,3,FALSE)</f>
        <v>#N/A</v>
      </c>
    </row>
    <row r="3504" spans="2:6" x14ac:dyDescent="0.25">
      <c r="B3504" s="131">
        <f t="shared" si="54"/>
        <v>3502</v>
      </c>
      <c r="E3504" s="218" t="e">
        <f>VLOOKUP(D3504,Z$4:AB3504,2,FALSE)</f>
        <v>#N/A</v>
      </c>
      <c r="F3504" s="218" t="e">
        <f>VLOOKUP(D3504,Z$4:AB3504,3,FALSE)</f>
        <v>#N/A</v>
      </c>
    </row>
    <row r="3505" spans="2:6" x14ac:dyDescent="0.25">
      <c r="B3505" s="131">
        <f t="shared" si="54"/>
        <v>3503</v>
      </c>
      <c r="E3505" s="218" t="e">
        <f>VLOOKUP(D3505,Z$4:AB3505,2,FALSE)</f>
        <v>#N/A</v>
      </c>
      <c r="F3505" s="218" t="e">
        <f>VLOOKUP(D3505,Z$4:AB3505,3,FALSE)</f>
        <v>#N/A</v>
      </c>
    </row>
    <row r="3506" spans="2:6" x14ac:dyDescent="0.25">
      <c r="B3506" s="131">
        <f t="shared" si="54"/>
        <v>3504</v>
      </c>
      <c r="E3506" s="218" t="e">
        <f>VLOOKUP(D3506,Z$4:AB3506,2,FALSE)</f>
        <v>#N/A</v>
      </c>
      <c r="F3506" s="218" t="e">
        <f>VLOOKUP(D3506,Z$4:AB3506,3,FALSE)</f>
        <v>#N/A</v>
      </c>
    </row>
    <row r="3507" spans="2:6" x14ac:dyDescent="0.25">
      <c r="B3507" s="131">
        <f t="shared" si="54"/>
        <v>3505</v>
      </c>
      <c r="E3507" s="218" t="e">
        <f>VLOOKUP(D3507,Z$4:AB3507,2,FALSE)</f>
        <v>#N/A</v>
      </c>
      <c r="F3507" s="218" t="e">
        <f>VLOOKUP(D3507,Z$4:AB3507,3,FALSE)</f>
        <v>#N/A</v>
      </c>
    </row>
    <row r="3508" spans="2:6" x14ac:dyDescent="0.25">
      <c r="B3508" s="131">
        <f t="shared" ref="B3508:B3571" si="55">ROW()-2</f>
        <v>3506</v>
      </c>
      <c r="E3508" s="218" t="e">
        <f>VLOOKUP(D3508,Z$4:AB3508,2,FALSE)</f>
        <v>#N/A</v>
      </c>
      <c r="F3508" s="218" t="e">
        <f>VLOOKUP(D3508,Z$4:AB3508,3,FALSE)</f>
        <v>#N/A</v>
      </c>
    </row>
    <row r="3509" spans="2:6" x14ac:dyDescent="0.25">
      <c r="B3509" s="131">
        <f t="shared" si="55"/>
        <v>3507</v>
      </c>
      <c r="E3509" s="218" t="e">
        <f>VLOOKUP(D3509,Z$4:AB3509,2,FALSE)</f>
        <v>#N/A</v>
      </c>
      <c r="F3509" s="218" t="e">
        <f>VLOOKUP(D3509,Z$4:AB3509,3,FALSE)</f>
        <v>#N/A</v>
      </c>
    </row>
    <row r="3510" spans="2:6" x14ac:dyDescent="0.25">
      <c r="B3510" s="131">
        <f t="shared" si="55"/>
        <v>3508</v>
      </c>
      <c r="E3510" s="218" t="e">
        <f>VLOOKUP(D3510,Z$4:AB3510,2,FALSE)</f>
        <v>#N/A</v>
      </c>
      <c r="F3510" s="218" t="e">
        <f>VLOOKUP(D3510,Z$4:AB3510,3,FALSE)</f>
        <v>#N/A</v>
      </c>
    </row>
    <row r="3511" spans="2:6" x14ac:dyDescent="0.25">
      <c r="B3511" s="131">
        <f t="shared" si="55"/>
        <v>3509</v>
      </c>
      <c r="E3511" s="218" t="e">
        <f>VLOOKUP(D3511,Z$4:AB3511,2,FALSE)</f>
        <v>#N/A</v>
      </c>
      <c r="F3511" s="218" t="e">
        <f>VLOOKUP(D3511,Z$4:AB3511,3,FALSE)</f>
        <v>#N/A</v>
      </c>
    </row>
    <row r="3512" spans="2:6" x14ac:dyDescent="0.25">
      <c r="B3512" s="131">
        <f t="shared" si="55"/>
        <v>3510</v>
      </c>
      <c r="E3512" s="218" t="e">
        <f>VLOOKUP(D3512,Z$4:AB3512,2,FALSE)</f>
        <v>#N/A</v>
      </c>
      <c r="F3512" s="218" t="e">
        <f>VLOOKUP(D3512,Z$4:AB3512,3,FALSE)</f>
        <v>#N/A</v>
      </c>
    </row>
    <row r="3513" spans="2:6" x14ac:dyDescent="0.25">
      <c r="B3513" s="131">
        <f t="shared" si="55"/>
        <v>3511</v>
      </c>
      <c r="E3513" s="218" t="e">
        <f>VLOOKUP(D3513,Z$4:AB3513,2,FALSE)</f>
        <v>#N/A</v>
      </c>
      <c r="F3513" s="218" t="e">
        <f>VLOOKUP(D3513,Z$4:AB3513,3,FALSE)</f>
        <v>#N/A</v>
      </c>
    </row>
    <row r="3514" spans="2:6" x14ac:dyDescent="0.25">
      <c r="B3514" s="131">
        <f t="shared" si="55"/>
        <v>3512</v>
      </c>
      <c r="E3514" s="218" t="e">
        <f>VLOOKUP(D3514,Z$4:AB3514,2,FALSE)</f>
        <v>#N/A</v>
      </c>
      <c r="F3514" s="218" t="e">
        <f>VLOOKUP(D3514,Z$4:AB3514,3,FALSE)</f>
        <v>#N/A</v>
      </c>
    </row>
    <row r="3515" spans="2:6" x14ac:dyDescent="0.25">
      <c r="B3515" s="131">
        <f t="shared" si="55"/>
        <v>3513</v>
      </c>
      <c r="E3515" s="218" t="e">
        <f>VLOOKUP(D3515,Z$4:AB3515,2,FALSE)</f>
        <v>#N/A</v>
      </c>
      <c r="F3515" s="218" t="e">
        <f>VLOOKUP(D3515,Z$4:AB3515,3,FALSE)</f>
        <v>#N/A</v>
      </c>
    </row>
    <row r="3516" spans="2:6" x14ac:dyDescent="0.25">
      <c r="B3516" s="131">
        <f t="shared" si="55"/>
        <v>3514</v>
      </c>
      <c r="E3516" s="218" t="e">
        <f>VLOOKUP(D3516,Z$4:AB3516,2,FALSE)</f>
        <v>#N/A</v>
      </c>
      <c r="F3516" s="218" t="e">
        <f>VLOOKUP(D3516,Z$4:AB3516,3,FALSE)</f>
        <v>#N/A</v>
      </c>
    </row>
    <row r="3517" spans="2:6" x14ac:dyDescent="0.25">
      <c r="B3517" s="131">
        <f t="shared" si="55"/>
        <v>3515</v>
      </c>
      <c r="E3517" s="218" t="e">
        <f>VLOOKUP(D3517,Z$4:AB3517,2,FALSE)</f>
        <v>#N/A</v>
      </c>
      <c r="F3517" s="218" t="e">
        <f>VLOOKUP(D3517,Z$4:AB3517,3,FALSE)</f>
        <v>#N/A</v>
      </c>
    </row>
    <row r="3518" spans="2:6" x14ac:dyDescent="0.25">
      <c r="B3518" s="131">
        <f t="shared" si="55"/>
        <v>3516</v>
      </c>
      <c r="E3518" s="218" t="e">
        <f>VLOOKUP(D3518,Z$4:AB3518,2,FALSE)</f>
        <v>#N/A</v>
      </c>
      <c r="F3518" s="218" t="e">
        <f>VLOOKUP(D3518,Z$4:AB3518,3,FALSE)</f>
        <v>#N/A</v>
      </c>
    </row>
    <row r="3519" spans="2:6" x14ac:dyDescent="0.25">
      <c r="B3519" s="131">
        <f t="shared" si="55"/>
        <v>3517</v>
      </c>
      <c r="E3519" s="218" t="e">
        <f>VLOOKUP(D3519,Z$4:AB3519,2,FALSE)</f>
        <v>#N/A</v>
      </c>
      <c r="F3519" s="218" t="e">
        <f>VLOOKUP(D3519,Z$4:AB3519,3,FALSE)</f>
        <v>#N/A</v>
      </c>
    </row>
    <row r="3520" spans="2:6" x14ac:dyDescent="0.25">
      <c r="B3520" s="131">
        <f t="shared" si="55"/>
        <v>3518</v>
      </c>
      <c r="E3520" s="218" t="e">
        <f>VLOOKUP(D3520,Z$4:AB3520,2,FALSE)</f>
        <v>#N/A</v>
      </c>
      <c r="F3520" s="218" t="e">
        <f>VLOOKUP(D3520,Z$4:AB3520,3,FALSE)</f>
        <v>#N/A</v>
      </c>
    </row>
    <row r="3521" spans="2:6" x14ac:dyDescent="0.25">
      <c r="B3521" s="131">
        <f t="shared" si="55"/>
        <v>3519</v>
      </c>
      <c r="E3521" s="218" t="e">
        <f>VLOOKUP(D3521,Z$4:AB3521,2,FALSE)</f>
        <v>#N/A</v>
      </c>
      <c r="F3521" s="218" t="e">
        <f>VLOOKUP(D3521,Z$4:AB3521,3,FALSE)</f>
        <v>#N/A</v>
      </c>
    </row>
    <row r="3522" spans="2:6" x14ac:dyDescent="0.25">
      <c r="B3522" s="131">
        <f t="shared" si="55"/>
        <v>3520</v>
      </c>
      <c r="E3522" s="218" t="e">
        <f>VLOOKUP(D3522,Z$4:AB3522,2,FALSE)</f>
        <v>#N/A</v>
      </c>
      <c r="F3522" s="218" t="e">
        <f>VLOOKUP(D3522,Z$4:AB3522,3,FALSE)</f>
        <v>#N/A</v>
      </c>
    </row>
    <row r="3523" spans="2:6" x14ac:dyDescent="0.25">
      <c r="B3523" s="131">
        <f t="shared" si="55"/>
        <v>3521</v>
      </c>
      <c r="E3523" s="218" t="e">
        <f>VLOOKUP(D3523,Z$4:AB3523,2,FALSE)</f>
        <v>#N/A</v>
      </c>
      <c r="F3523" s="218" t="e">
        <f>VLOOKUP(D3523,Z$4:AB3523,3,FALSE)</f>
        <v>#N/A</v>
      </c>
    </row>
    <row r="3524" spans="2:6" x14ac:dyDescent="0.25">
      <c r="B3524" s="131">
        <f t="shared" si="55"/>
        <v>3522</v>
      </c>
      <c r="E3524" s="218" t="e">
        <f>VLOOKUP(D3524,Z$4:AB3524,2,FALSE)</f>
        <v>#N/A</v>
      </c>
      <c r="F3524" s="218" t="e">
        <f>VLOOKUP(D3524,Z$4:AB3524,3,FALSE)</f>
        <v>#N/A</v>
      </c>
    </row>
    <row r="3525" spans="2:6" x14ac:dyDescent="0.25">
      <c r="B3525" s="131">
        <f t="shared" si="55"/>
        <v>3523</v>
      </c>
      <c r="E3525" s="218" t="e">
        <f>VLOOKUP(D3525,Z$4:AB3525,2,FALSE)</f>
        <v>#N/A</v>
      </c>
      <c r="F3525" s="218" t="e">
        <f>VLOOKUP(D3525,Z$4:AB3525,3,FALSE)</f>
        <v>#N/A</v>
      </c>
    </row>
    <row r="3526" spans="2:6" x14ac:dyDescent="0.25">
      <c r="B3526" s="131">
        <f t="shared" si="55"/>
        <v>3524</v>
      </c>
      <c r="E3526" s="218" t="e">
        <f>VLOOKUP(D3526,Z$4:AB3526,2,FALSE)</f>
        <v>#N/A</v>
      </c>
      <c r="F3526" s="218" t="e">
        <f>VLOOKUP(D3526,Z$4:AB3526,3,FALSE)</f>
        <v>#N/A</v>
      </c>
    </row>
    <row r="3527" spans="2:6" x14ac:dyDescent="0.25">
      <c r="B3527" s="131">
        <f t="shared" si="55"/>
        <v>3525</v>
      </c>
      <c r="E3527" s="218" t="e">
        <f>VLOOKUP(D3527,Z$4:AB3527,2,FALSE)</f>
        <v>#N/A</v>
      </c>
      <c r="F3527" s="218" t="e">
        <f>VLOOKUP(D3527,Z$4:AB3527,3,FALSE)</f>
        <v>#N/A</v>
      </c>
    </row>
    <row r="3528" spans="2:6" x14ac:dyDescent="0.25">
      <c r="B3528" s="131">
        <f t="shared" si="55"/>
        <v>3526</v>
      </c>
      <c r="E3528" s="218" t="e">
        <f>VLOOKUP(D3528,Z$4:AB3528,2,FALSE)</f>
        <v>#N/A</v>
      </c>
      <c r="F3528" s="218" t="e">
        <f>VLOOKUP(D3528,Z$4:AB3528,3,FALSE)</f>
        <v>#N/A</v>
      </c>
    </row>
    <row r="3529" spans="2:6" x14ac:dyDescent="0.25">
      <c r="B3529" s="131">
        <f t="shared" si="55"/>
        <v>3527</v>
      </c>
      <c r="E3529" s="218" t="e">
        <f>VLOOKUP(D3529,Z$4:AB3529,2,FALSE)</f>
        <v>#N/A</v>
      </c>
      <c r="F3529" s="218" t="e">
        <f>VLOOKUP(D3529,Z$4:AB3529,3,FALSE)</f>
        <v>#N/A</v>
      </c>
    </row>
    <row r="3530" spans="2:6" x14ac:dyDescent="0.25">
      <c r="B3530" s="131">
        <f t="shared" si="55"/>
        <v>3528</v>
      </c>
      <c r="E3530" s="218" t="e">
        <f>VLOOKUP(D3530,Z$4:AB3530,2,FALSE)</f>
        <v>#N/A</v>
      </c>
      <c r="F3530" s="218" t="e">
        <f>VLOOKUP(D3530,Z$4:AB3530,3,FALSE)</f>
        <v>#N/A</v>
      </c>
    </row>
    <row r="3531" spans="2:6" x14ac:dyDescent="0.25">
      <c r="B3531" s="131">
        <f t="shared" si="55"/>
        <v>3529</v>
      </c>
      <c r="E3531" s="218" t="e">
        <f>VLOOKUP(D3531,Z$4:AB3531,2,FALSE)</f>
        <v>#N/A</v>
      </c>
      <c r="F3531" s="218" t="e">
        <f>VLOOKUP(D3531,Z$4:AB3531,3,FALSE)</f>
        <v>#N/A</v>
      </c>
    </row>
    <row r="3532" spans="2:6" x14ac:dyDescent="0.25">
      <c r="B3532" s="131">
        <f t="shared" si="55"/>
        <v>3530</v>
      </c>
      <c r="E3532" s="218" t="e">
        <f>VLOOKUP(D3532,Z$4:AB3532,2,FALSE)</f>
        <v>#N/A</v>
      </c>
      <c r="F3532" s="218" t="e">
        <f>VLOOKUP(D3532,Z$4:AB3532,3,FALSE)</f>
        <v>#N/A</v>
      </c>
    </row>
    <row r="3533" spans="2:6" x14ac:dyDescent="0.25">
      <c r="B3533" s="131">
        <f t="shared" si="55"/>
        <v>3531</v>
      </c>
      <c r="E3533" s="218" t="e">
        <f>VLOOKUP(D3533,Z$4:AB3533,2,FALSE)</f>
        <v>#N/A</v>
      </c>
      <c r="F3533" s="218" t="e">
        <f>VLOOKUP(D3533,Z$4:AB3533,3,FALSE)</f>
        <v>#N/A</v>
      </c>
    </row>
    <row r="3534" spans="2:6" x14ac:dyDescent="0.25">
      <c r="B3534" s="131">
        <f t="shared" si="55"/>
        <v>3532</v>
      </c>
      <c r="E3534" s="218" t="e">
        <f>VLOOKUP(D3534,Z$4:AB3534,2,FALSE)</f>
        <v>#N/A</v>
      </c>
      <c r="F3534" s="218" t="e">
        <f>VLOOKUP(D3534,Z$4:AB3534,3,FALSE)</f>
        <v>#N/A</v>
      </c>
    </row>
    <row r="3535" spans="2:6" x14ac:dyDescent="0.25">
      <c r="B3535" s="131">
        <f t="shared" si="55"/>
        <v>3533</v>
      </c>
      <c r="E3535" s="218" t="e">
        <f>VLOOKUP(D3535,Z$4:AB3535,2,FALSE)</f>
        <v>#N/A</v>
      </c>
      <c r="F3535" s="218" t="e">
        <f>VLOOKUP(D3535,Z$4:AB3535,3,FALSE)</f>
        <v>#N/A</v>
      </c>
    </row>
    <row r="3536" spans="2:6" x14ac:dyDescent="0.25">
      <c r="B3536" s="131">
        <f t="shared" si="55"/>
        <v>3534</v>
      </c>
      <c r="E3536" s="218" t="e">
        <f>VLOOKUP(D3536,Z$4:AB3536,2,FALSE)</f>
        <v>#N/A</v>
      </c>
      <c r="F3536" s="218" t="e">
        <f>VLOOKUP(D3536,Z$4:AB3536,3,FALSE)</f>
        <v>#N/A</v>
      </c>
    </row>
    <row r="3537" spans="2:6" x14ac:dyDescent="0.25">
      <c r="B3537" s="131">
        <f t="shared" si="55"/>
        <v>3535</v>
      </c>
      <c r="E3537" s="218" t="e">
        <f>VLOOKUP(D3537,Z$4:AB3537,2,FALSE)</f>
        <v>#N/A</v>
      </c>
      <c r="F3537" s="218" t="e">
        <f>VLOOKUP(D3537,Z$4:AB3537,3,FALSE)</f>
        <v>#N/A</v>
      </c>
    </row>
    <row r="3538" spans="2:6" x14ac:dyDescent="0.25">
      <c r="B3538" s="131">
        <f t="shared" si="55"/>
        <v>3536</v>
      </c>
      <c r="E3538" s="218" t="e">
        <f>VLOOKUP(D3538,Z$4:AB3538,2,FALSE)</f>
        <v>#N/A</v>
      </c>
      <c r="F3538" s="218" t="e">
        <f>VLOOKUP(D3538,Z$4:AB3538,3,FALSE)</f>
        <v>#N/A</v>
      </c>
    </row>
    <row r="3539" spans="2:6" x14ac:dyDescent="0.25">
      <c r="B3539" s="131">
        <f t="shared" si="55"/>
        <v>3537</v>
      </c>
      <c r="E3539" s="218" t="e">
        <f>VLOOKUP(D3539,Z$4:AB3539,2,FALSE)</f>
        <v>#N/A</v>
      </c>
      <c r="F3539" s="218" t="e">
        <f>VLOOKUP(D3539,Z$4:AB3539,3,FALSE)</f>
        <v>#N/A</v>
      </c>
    </row>
    <row r="3540" spans="2:6" x14ac:dyDescent="0.25">
      <c r="B3540" s="131">
        <f t="shared" si="55"/>
        <v>3538</v>
      </c>
      <c r="E3540" s="218" t="e">
        <f>VLOOKUP(D3540,Z$4:AB3540,2,FALSE)</f>
        <v>#N/A</v>
      </c>
      <c r="F3540" s="218" t="e">
        <f>VLOOKUP(D3540,Z$4:AB3540,3,FALSE)</f>
        <v>#N/A</v>
      </c>
    </row>
    <row r="3541" spans="2:6" x14ac:dyDescent="0.25">
      <c r="B3541" s="131">
        <f t="shared" si="55"/>
        <v>3539</v>
      </c>
      <c r="E3541" s="218" t="e">
        <f>VLOOKUP(D3541,Z$4:AB3541,2,FALSE)</f>
        <v>#N/A</v>
      </c>
      <c r="F3541" s="218" t="e">
        <f>VLOOKUP(D3541,Z$4:AB3541,3,FALSE)</f>
        <v>#N/A</v>
      </c>
    </row>
    <row r="3542" spans="2:6" x14ac:dyDescent="0.25">
      <c r="B3542" s="131">
        <f t="shared" si="55"/>
        <v>3540</v>
      </c>
      <c r="E3542" s="218" t="e">
        <f>VLOOKUP(D3542,Z$4:AB3542,2,FALSE)</f>
        <v>#N/A</v>
      </c>
      <c r="F3542" s="218" t="e">
        <f>VLOOKUP(D3542,Z$4:AB3542,3,FALSE)</f>
        <v>#N/A</v>
      </c>
    </row>
    <row r="3543" spans="2:6" x14ac:dyDescent="0.25">
      <c r="B3543" s="131">
        <f t="shared" si="55"/>
        <v>3541</v>
      </c>
      <c r="E3543" s="218" t="e">
        <f>VLOOKUP(D3543,Z$4:AB3543,2,FALSE)</f>
        <v>#N/A</v>
      </c>
      <c r="F3543" s="218" t="e">
        <f>VLOOKUP(D3543,Z$4:AB3543,3,FALSE)</f>
        <v>#N/A</v>
      </c>
    </row>
    <row r="3544" spans="2:6" x14ac:dyDescent="0.25">
      <c r="B3544" s="131">
        <f t="shared" si="55"/>
        <v>3542</v>
      </c>
      <c r="E3544" s="218" t="e">
        <f>VLOOKUP(D3544,Z$4:AB3544,2,FALSE)</f>
        <v>#N/A</v>
      </c>
      <c r="F3544" s="218" t="e">
        <f>VLOOKUP(D3544,Z$4:AB3544,3,FALSE)</f>
        <v>#N/A</v>
      </c>
    </row>
    <row r="3545" spans="2:6" x14ac:dyDescent="0.25">
      <c r="B3545" s="131">
        <f t="shared" si="55"/>
        <v>3543</v>
      </c>
      <c r="E3545" s="218" t="e">
        <f>VLOOKUP(D3545,Z$4:AB3545,2,FALSE)</f>
        <v>#N/A</v>
      </c>
      <c r="F3545" s="218" t="e">
        <f>VLOOKUP(D3545,Z$4:AB3545,3,FALSE)</f>
        <v>#N/A</v>
      </c>
    </row>
    <row r="3546" spans="2:6" x14ac:dyDescent="0.25">
      <c r="B3546" s="131">
        <f t="shared" si="55"/>
        <v>3544</v>
      </c>
      <c r="E3546" s="218" t="e">
        <f>VLOOKUP(D3546,Z$4:AB3546,2,FALSE)</f>
        <v>#N/A</v>
      </c>
      <c r="F3546" s="218" t="e">
        <f>VLOOKUP(D3546,Z$4:AB3546,3,FALSE)</f>
        <v>#N/A</v>
      </c>
    </row>
    <row r="3547" spans="2:6" x14ac:dyDescent="0.25">
      <c r="B3547" s="131">
        <f t="shared" si="55"/>
        <v>3545</v>
      </c>
      <c r="E3547" s="218" t="e">
        <f>VLOOKUP(D3547,Z$4:AB3547,2,FALSE)</f>
        <v>#N/A</v>
      </c>
      <c r="F3547" s="218" t="e">
        <f>VLOOKUP(D3547,Z$4:AB3547,3,FALSE)</f>
        <v>#N/A</v>
      </c>
    </row>
    <row r="3548" spans="2:6" x14ac:dyDescent="0.25">
      <c r="B3548" s="131">
        <f t="shared" si="55"/>
        <v>3546</v>
      </c>
      <c r="E3548" s="218" t="e">
        <f>VLOOKUP(D3548,Z$4:AB3548,2,FALSE)</f>
        <v>#N/A</v>
      </c>
      <c r="F3548" s="218" t="e">
        <f>VLOOKUP(D3548,Z$4:AB3548,3,FALSE)</f>
        <v>#N/A</v>
      </c>
    </row>
    <row r="3549" spans="2:6" x14ac:dyDescent="0.25">
      <c r="B3549" s="131">
        <f t="shared" si="55"/>
        <v>3547</v>
      </c>
      <c r="E3549" s="218" t="e">
        <f>VLOOKUP(D3549,Z$4:AB3549,2,FALSE)</f>
        <v>#N/A</v>
      </c>
      <c r="F3549" s="218" t="e">
        <f>VLOOKUP(D3549,Z$4:AB3549,3,FALSE)</f>
        <v>#N/A</v>
      </c>
    </row>
    <row r="3550" spans="2:6" x14ac:dyDescent="0.25">
      <c r="B3550" s="131">
        <f t="shared" si="55"/>
        <v>3548</v>
      </c>
      <c r="E3550" s="218" t="e">
        <f>VLOOKUP(D3550,Z$4:AB3550,2,FALSE)</f>
        <v>#N/A</v>
      </c>
      <c r="F3550" s="218" t="e">
        <f>VLOOKUP(D3550,Z$4:AB3550,3,FALSE)</f>
        <v>#N/A</v>
      </c>
    </row>
    <row r="3551" spans="2:6" x14ac:dyDescent="0.25">
      <c r="B3551" s="131">
        <f t="shared" si="55"/>
        <v>3549</v>
      </c>
      <c r="E3551" s="218" t="e">
        <f>VLOOKUP(D3551,Z$4:AB3551,2,FALSE)</f>
        <v>#N/A</v>
      </c>
      <c r="F3551" s="218" t="e">
        <f>VLOOKUP(D3551,Z$4:AB3551,3,FALSE)</f>
        <v>#N/A</v>
      </c>
    </row>
    <row r="3552" spans="2:6" x14ac:dyDescent="0.25">
      <c r="B3552" s="131">
        <f t="shared" si="55"/>
        <v>3550</v>
      </c>
      <c r="E3552" s="218" t="e">
        <f>VLOOKUP(D3552,Z$4:AB3552,2,FALSE)</f>
        <v>#N/A</v>
      </c>
      <c r="F3552" s="218" t="e">
        <f>VLOOKUP(D3552,Z$4:AB3552,3,FALSE)</f>
        <v>#N/A</v>
      </c>
    </row>
    <row r="3553" spans="2:6" x14ac:dyDescent="0.25">
      <c r="B3553" s="131">
        <f t="shared" si="55"/>
        <v>3551</v>
      </c>
      <c r="E3553" s="218" t="e">
        <f>VLOOKUP(D3553,Z$4:AB3553,2,FALSE)</f>
        <v>#N/A</v>
      </c>
      <c r="F3553" s="218" t="e">
        <f>VLOOKUP(D3553,Z$4:AB3553,3,FALSE)</f>
        <v>#N/A</v>
      </c>
    </row>
    <row r="3554" spans="2:6" x14ac:dyDescent="0.25">
      <c r="B3554" s="131">
        <f t="shared" si="55"/>
        <v>3552</v>
      </c>
      <c r="E3554" s="218" t="e">
        <f>VLOOKUP(D3554,Z$4:AB3554,2,FALSE)</f>
        <v>#N/A</v>
      </c>
      <c r="F3554" s="218" t="e">
        <f>VLOOKUP(D3554,Z$4:AB3554,3,FALSE)</f>
        <v>#N/A</v>
      </c>
    </row>
    <row r="3555" spans="2:6" x14ac:dyDescent="0.25">
      <c r="B3555" s="131">
        <f t="shared" si="55"/>
        <v>3553</v>
      </c>
      <c r="E3555" s="218" t="e">
        <f>VLOOKUP(D3555,Z$4:AB3555,2,FALSE)</f>
        <v>#N/A</v>
      </c>
      <c r="F3555" s="218" t="e">
        <f>VLOOKUP(D3555,Z$4:AB3555,3,FALSE)</f>
        <v>#N/A</v>
      </c>
    </row>
    <row r="3556" spans="2:6" x14ac:dyDescent="0.25">
      <c r="B3556" s="131">
        <f t="shared" si="55"/>
        <v>3554</v>
      </c>
      <c r="E3556" s="218" t="e">
        <f>VLOOKUP(D3556,Z$4:AB3556,2,FALSE)</f>
        <v>#N/A</v>
      </c>
      <c r="F3556" s="218" t="e">
        <f>VLOOKUP(D3556,Z$4:AB3556,3,FALSE)</f>
        <v>#N/A</v>
      </c>
    </row>
    <row r="3557" spans="2:6" x14ac:dyDescent="0.25">
      <c r="B3557" s="131">
        <f t="shared" si="55"/>
        <v>3555</v>
      </c>
      <c r="E3557" s="218" t="e">
        <f>VLOOKUP(D3557,Z$4:AB3557,2,FALSE)</f>
        <v>#N/A</v>
      </c>
      <c r="F3557" s="218" t="e">
        <f>VLOOKUP(D3557,Z$4:AB3557,3,FALSE)</f>
        <v>#N/A</v>
      </c>
    </row>
    <row r="3558" spans="2:6" x14ac:dyDescent="0.25">
      <c r="B3558" s="131">
        <f t="shared" si="55"/>
        <v>3556</v>
      </c>
      <c r="E3558" s="218" t="e">
        <f>VLOOKUP(D3558,Z$4:AB3558,2,FALSE)</f>
        <v>#N/A</v>
      </c>
      <c r="F3558" s="218" t="e">
        <f>VLOOKUP(D3558,Z$4:AB3558,3,FALSE)</f>
        <v>#N/A</v>
      </c>
    </row>
    <row r="3559" spans="2:6" x14ac:dyDescent="0.25">
      <c r="B3559" s="131">
        <f t="shared" si="55"/>
        <v>3557</v>
      </c>
      <c r="E3559" s="218" t="e">
        <f>VLOOKUP(D3559,Z$4:AB3559,2,FALSE)</f>
        <v>#N/A</v>
      </c>
      <c r="F3559" s="218" t="e">
        <f>VLOOKUP(D3559,Z$4:AB3559,3,FALSE)</f>
        <v>#N/A</v>
      </c>
    </row>
    <row r="3560" spans="2:6" x14ac:dyDescent="0.25">
      <c r="B3560" s="131">
        <f t="shared" si="55"/>
        <v>3558</v>
      </c>
      <c r="E3560" s="218" t="e">
        <f>VLOOKUP(D3560,Z$4:AB3560,2,FALSE)</f>
        <v>#N/A</v>
      </c>
      <c r="F3560" s="218" t="e">
        <f>VLOOKUP(D3560,Z$4:AB3560,3,FALSE)</f>
        <v>#N/A</v>
      </c>
    </row>
    <row r="3561" spans="2:6" x14ac:dyDescent="0.25">
      <c r="B3561" s="131">
        <f t="shared" si="55"/>
        <v>3559</v>
      </c>
      <c r="E3561" s="218" t="e">
        <f>VLOOKUP(D3561,Z$4:AB3561,2,FALSE)</f>
        <v>#N/A</v>
      </c>
      <c r="F3561" s="218" t="e">
        <f>VLOOKUP(D3561,Z$4:AB3561,3,FALSE)</f>
        <v>#N/A</v>
      </c>
    </row>
    <row r="3562" spans="2:6" x14ac:dyDescent="0.25">
      <c r="B3562" s="131">
        <f t="shared" si="55"/>
        <v>3560</v>
      </c>
      <c r="E3562" s="218" t="e">
        <f>VLOOKUP(D3562,Z$4:AB3562,2,FALSE)</f>
        <v>#N/A</v>
      </c>
      <c r="F3562" s="218" t="e">
        <f>VLOOKUP(D3562,Z$4:AB3562,3,FALSE)</f>
        <v>#N/A</v>
      </c>
    </row>
    <row r="3563" spans="2:6" x14ac:dyDescent="0.25">
      <c r="B3563" s="131">
        <f t="shared" si="55"/>
        <v>3561</v>
      </c>
      <c r="E3563" s="218" t="e">
        <f>VLOOKUP(D3563,Z$4:AB3563,2,FALSE)</f>
        <v>#N/A</v>
      </c>
      <c r="F3563" s="218" t="e">
        <f>VLOOKUP(D3563,Z$4:AB3563,3,FALSE)</f>
        <v>#N/A</v>
      </c>
    </row>
    <row r="3564" spans="2:6" x14ac:dyDescent="0.25">
      <c r="B3564" s="131">
        <f t="shared" si="55"/>
        <v>3562</v>
      </c>
      <c r="E3564" s="218" t="e">
        <f>VLOOKUP(D3564,Z$4:AB3564,2,FALSE)</f>
        <v>#N/A</v>
      </c>
      <c r="F3564" s="218" t="e">
        <f>VLOOKUP(D3564,Z$4:AB3564,3,FALSE)</f>
        <v>#N/A</v>
      </c>
    </row>
    <row r="3565" spans="2:6" x14ac:dyDescent="0.25">
      <c r="B3565" s="131">
        <f t="shared" si="55"/>
        <v>3563</v>
      </c>
      <c r="E3565" s="218" t="e">
        <f>VLOOKUP(D3565,Z$4:AB3565,2,FALSE)</f>
        <v>#N/A</v>
      </c>
      <c r="F3565" s="218" t="e">
        <f>VLOOKUP(D3565,Z$4:AB3565,3,FALSE)</f>
        <v>#N/A</v>
      </c>
    </row>
    <row r="3566" spans="2:6" x14ac:dyDescent="0.25">
      <c r="B3566" s="131">
        <f t="shared" si="55"/>
        <v>3564</v>
      </c>
      <c r="E3566" s="218" t="e">
        <f>VLOOKUP(D3566,Z$4:AB3566,2,FALSE)</f>
        <v>#N/A</v>
      </c>
      <c r="F3566" s="218" t="e">
        <f>VLOOKUP(D3566,Z$4:AB3566,3,FALSE)</f>
        <v>#N/A</v>
      </c>
    </row>
    <row r="3567" spans="2:6" x14ac:dyDescent="0.25">
      <c r="B3567" s="131">
        <f t="shared" si="55"/>
        <v>3565</v>
      </c>
      <c r="E3567" s="218" t="e">
        <f>VLOOKUP(D3567,Z$4:AB3567,2,FALSE)</f>
        <v>#N/A</v>
      </c>
      <c r="F3567" s="218" t="e">
        <f>VLOOKUP(D3567,Z$4:AB3567,3,FALSE)</f>
        <v>#N/A</v>
      </c>
    </row>
    <row r="3568" spans="2:6" x14ac:dyDescent="0.25">
      <c r="B3568" s="131">
        <f t="shared" si="55"/>
        <v>3566</v>
      </c>
      <c r="E3568" s="218" t="e">
        <f>VLOOKUP(D3568,Z$4:AB3568,2,FALSE)</f>
        <v>#N/A</v>
      </c>
      <c r="F3568" s="218" t="e">
        <f>VLOOKUP(D3568,Z$4:AB3568,3,FALSE)</f>
        <v>#N/A</v>
      </c>
    </row>
    <row r="3569" spans="2:6" x14ac:dyDescent="0.25">
      <c r="B3569" s="131">
        <f t="shared" si="55"/>
        <v>3567</v>
      </c>
      <c r="E3569" s="218" t="e">
        <f>VLOOKUP(D3569,Z$4:AB3569,2,FALSE)</f>
        <v>#N/A</v>
      </c>
      <c r="F3569" s="218" t="e">
        <f>VLOOKUP(D3569,Z$4:AB3569,3,FALSE)</f>
        <v>#N/A</v>
      </c>
    </row>
    <row r="3570" spans="2:6" x14ac:dyDescent="0.25">
      <c r="B3570" s="131">
        <f t="shared" si="55"/>
        <v>3568</v>
      </c>
      <c r="E3570" s="218" t="e">
        <f>VLOOKUP(D3570,Z$4:AB3570,2,FALSE)</f>
        <v>#N/A</v>
      </c>
      <c r="F3570" s="218" t="e">
        <f>VLOOKUP(D3570,Z$4:AB3570,3,FALSE)</f>
        <v>#N/A</v>
      </c>
    </row>
    <row r="3571" spans="2:6" x14ac:dyDescent="0.25">
      <c r="B3571" s="131">
        <f t="shared" si="55"/>
        <v>3569</v>
      </c>
      <c r="E3571" s="218" t="e">
        <f>VLOOKUP(D3571,Z$4:AB3571,2,FALSE)</f>
        <v>#N/A</v>
      </c>
      <c r="F3571" s="218" t="e">
        <f>VLOOKUP(D3571,Z$4:AB3571,3,FALSE)</f>
        <v>#N/A</v>
      </c>
    </row>
    <row r="3572" spans="2:6" x14ac:dyDescent="0.25">
      <c r="B3572" s="131">
        <f t="shared" ref="B3572:B3635" si="56">ROW()-2</f>
        <v>3570</v>
      </c>
      <c r="E3572" s="218" t="e">
        <f>VLOOKUP(D3572,Z$4:AB3572,2,FALSE)</f>
        <v>#N/A</v>
      </c>
      <c r="F3572" s="218" t="e">
        <f>VLOOKUP(D3572,Z$4:AB3572,3,FALSE)</f>
        <v>#N/A</v>
      </c>
    </row>
    <row r="3573" spans="2:6" x14ac:dyDescent="0.25">
      <c r="B3573" s="131">
        <f t="shared" si="56"/>
        <v>3571</v>
      </c>
      <c r="E3573" s="218" t="e">
        <f>VLOOKUP(D3573,Z$4:AB3573,2,FALSE)</f>
        <v>#N/A</v>
      </c>
      <c r="F3573" s="218" t="e">
        <f>VLOOKUP(D3573,Z$4:AB3573,3,FALSE)</f>
        <v>#N/A</v>
      </c>
    </row>
    <row r="3574" spans="2:6" x14ac:dyDescent="0.25">
      <c r="B3574" s="131">
        <f t="shared" si="56"/>
        <v>3572</v>
      </c>
      <c r="E3574" s="218" t="e">
        <f>VLOOKUP(D3574,Z$4:AB3574,2,FALSE)</f>
        <v>#N/A</v>
      </c>
      <c r="F3574" s="218" t="e">
        <f>VLOOKUP(D3574,Z$4:AB3574,3,FALSE)</f>
        <v>#N/A</v>
      </c>
    </row>
    <row r="3575" spans="2:6" x14ac:dyDescent="0.25">
      <c r="B3575" s="131">
        <f t="shared" si="56"/>
        <v>3573</v>
      </c>
      <c r="E3575" s="218" t="e">
        <f>VLOOKUP(D3575,Z$4:AB3575,2,FALSE)</f>
        <v>#N/A</v>
      </c>
      <c r="F3575" s="218" t="e">
        <f>VLOOKUP(D3575,Z$4:AB3575,3,FALSE)</f>
        <v>#N/A</v>
      </c>
    </row>
    <row r="3576" spans="2:6" x14ac:dyDescent="0.25">
      <c r="B3576" s="131">
        <f t="shared" si="56"/>
        <v>3574</v>
      </c>
      <c r="E3576" s="218" t="e">
        <f>VLOOKUP(D3576,Z$4:AB3576,2,FALSE)</f>
        <v>#N/A</v>
      </c>
      <c r="F3576" s="218" t="e">
        <f>VLOOKUP(D3576,Z$4:AB3576,3,FALSE)</f>
        <v>#N/A</v>
      </c>
    </row>
    <row r="3577" spans="2:6" x14ac:dyDescent="0.25">
      <c r="B3577" s="131">
        <f t="shared" si="56"/>
        <v>3575</v>
      </c>
      <c r="E3577" s="218" t="e">
        <f>VLOOKUP(D3577,Z$4:AB3577,2,FALSE)</f>
        <v>#N/A</v>
      </c>
      <c r="F3577" s="218" t="e">
        <f>VLOOKUP(D3577,Z$4:AB3577,3,FALSE)</f>
        <v>#N/A</v>
      </c>
    </row>
    <row r="3578" spans="2:6" x14ac:dyDescent="0.25">
      <c r="B3578" s="131">
        <f t="shared" si="56"/>
        <v>3576</v>
      </c>
      <c r="E3578" s="218" t="e">
        <f>VLOOKUP(D3578,Z$4:AB3578,2,FALSE)</f>
        <v>#N/A</v>
      </c>
      <c r="F3578" s="218" t="e">
        <f>VLOOKUP(D3578,Z$4:AB3578,3,FALSE)</f>
        <v>#N/A</v>
      </c>
    </row>
    <row r="3579" spans="2:6" x14ac:dyDescent="0.25">
      <c r="B3579" s="131">
        <f t="shared" si="56"/>
        <v>3577</v>
      </c>
      <c r="E3579" s="218" t="e">
        <f>VLOOKUP(D3579,Z$4:AB3579,2,FALSE)</f>
        <v>#N/A</v>
      </c>
      <c r="F3579" s="218" t="e">
        <f>VLOOKUP(D3579,Z$4:AB3579,3,FALSE)</f>
        <v>#N/A</v>
      </c>
    </row>
    <row r="3580" spans="2:6" x14ac:dyDescent="0.25">
      <c r="B3580" s="131">
        <f t="shared" si="56"/>
        <v>3578</v>
      </c>
      <c r="E3580" s="218" t="e">
        <f>VLOOKUP(D3580,Z$4:AB3580,2,FALSE)</f>
        <v>#N/A</v>
      </c>
      <c r="F3580" s="218" t="e">
        <f>VLOOKUP(D3580,Z$4:AB3580,3,FALSE)</f>
        <v>#N/A</v>
      </c>
    </row>
    <row r="3581" spans="2:6" x14ac:dyDescent="0.25">
      <c r="B3581" s="131">
        <f t="shared" si="56"/>
        <v>3579</v>
      </c>
      <c r="E3581" s="218" t="e">
        <f>VLOOKUP(D3581,Z$4:AB3581,2,FALSE)</f>
        <v>#N/A</v>
      </c>
      <c r="F3581" s="218" t="e">
        <f>VLOOKUP(D3581,Z$4:AB3581,3,FALSE)</f>
        <v>#N/A</v>
      </c>
    </row>
    <row r="3582" spans="2:6" x14ac:dyDescent="0.25">
      <c r="B3582" s="131">
        <f t="shared" si="56"/>
        <v>3580</v>
      </c>
      <c r="E3582" s="218" t="e">
        <f>VLOOKUP(D3582,Z$4:AB3582,2,FALSE)</f>
        <v>#N/A</v>
      </c>
      <c r="F3582" s="218" t="e">
        <f>VLOOKUP(D3582,Z$4:AB3582,3,FALSE)</f>
        <v>#N/A</v>
      </c>
    </row>
    <row r="3583" spans="2:6" x14ac:dyDescent="0.25">
      <c r="B3583" s="131">
        <f t="shared" si="56"/>
        <v>3581</v>
      </c>
      <c r="E3583" s="218" t="e">
        <f>VLOOKUP(D3583,Z$4:AB3583,2,FALSE)</f>
        <v>#N/A</v>
      </c>
      <c r="F3583" s="218" t="e">
        <f>VLOOKUP(D3583,Z$4:AB3583,3,FALSE)</f>
        <v>#N/A</v>
      </c>
    </row>
    <row r="3584" spans="2:6" x14ac:dyDescent="0.25">
      <c r="B3584" s="131">
        <f t="shared" si="56"/>
        <v>3582</v>
      </c>
      <c r="E3584" s="218" t="e">
        <f>VLOOKUP(D3584,Z$4:AB3584,2,FALSE)</f>
        <v>#N/A</v>
      </c>
      <c r="F3584" s="218" t="e">
        <f>VLOOKUP(D3584,Z$4:AB3584,3,FALSE)</f>
        <v>#N/A</v>
      </c>
    </row>
    <row r="3585" spans="2:6" x14ac:dyDescent="0.25">
      <c r="B3585" s="131">
        <f t="shared" si="56"/>
        <v>3583</v>
      </c>
      <c r="E3585" s="218" t="e">
        <f>VLOOKUP(D3585,Z$4:AB3585,2,FALSE)</f>
        <v>#N/A</v>
      </c>
      <c r="F3585" s="218" t="e">
        <f>VLOOKUP(D3585,Z$4:AB3585,3,FALSE)</f>
        <v>#N/A</v>
      </c>
    </row>
    <row r="3586" spans="2:6" x14ac:dyDescent="0.25">
      <c r="B3586" s="131">
        <f t="shared" si="56"/>
        <v>3584</v>
      </c>
      <c r="E3586" s="218" t="e">
        <f>VLOOKUP(D3586,Z$4:AB3586,2,FALSE)</f>
        <v>#N/A</v>
      </c>
      <c r="F3586" s="218" t="e">
        <f>VLOOKUP(D3586,Z$4:AB3586,3,FALSE)</f>
        <v>#N/A</v>
      </c>
    </row>
    <row r="3587" spans="2:6" x14ac:dyDescent="0.25">
      <c r="B3587" s="131">
        <f t="shared" si="56"/>
        <v>3585</v>
      </c>
      <c r="E3587" s="218" t="e">
        <f>VLOOKUP(D3587,Z$4:AB3587,2,FALSE)</f>
        <v>#N/A</v>
      </c>
      <c r="F3587" s="218" t="e">
        <f>VLOOKUP(D3587,Z$4:AB3587,3,FALSE)</f>
        <v>#N/A</v>
      </c>
    </row>
    <row r="3588" spans="2:6" x14ac:dyDescent="0.25">
      <c r="B3588" s="131">
        <f t="shared" si="56"/>
        <v>3586</v>
      </c>
      <c r="E3588" s="218" t="e">
        <f>VLOOKUP(D3588,Z$4:AB3588,2,FALSE)</f>
        <v>#N/A</v>
      </c>
      <c r="F3588" s="218" t="e">
        <f>VLOOKUP(D3588,Z$4:AB3588,3,FALSE)</f>
        <v>#N/A</v>
      </c>
    </row>
    <row r="3589" spans="2:6" x14ac:dyDescent="0.25">
      <c r="B3589" s="131">
        <f t="shared" si="56"/>
        <v>3587</v>
      </c>
      <c r="E3589" s="218" t="e">
        <f>VLOOKUP(D3589,Z$4:AB3589,2,FALSE)</f>
        <v>#N/A</v>
      </c>
      <c r="F3589" s="218" t="e">
        <f>VLOOKUP(D3589,Z$4:AB3589,3,FALSE)</f>
        <v>#N/A</v>
      </c>
    </row>
    <row r="3590" spans="2:6" x14ac:dyDescent="0.25">
      <c r="B3590" s="131">
        <f t="shared" si="56"/>
        <v>3588</v>
      </c>
      <c r="E3590" s="218" t="e">
        <f>VLOOKUP(D3590,Z$4:AB3590,2,FALSE)</f>
        <v>#N/A</v>
      </c>
      <c r="F3590" s="218" t="e">
        <f>VLOOKUP(D3590,Z$4:AB3590,3,FALSE)</f>
        <v>#N/A</v>
      </c>
    </row>
    <row r="3591" spans="2:6" x14ac:dyDescent="0.25">
      <c r="B3591" s="131">
        <f t="shared" si="56"/>
        <v>3589</v>
      </c>
      <c r="E3591" s="218" t="e">
        <f>VLOOKUP(D3591,Z$4:AB3591,2,FALSE)</f>
        <v>#N/A</v>
      </c>
      <c r="F3591" s="218" t="e">
        <f>VLOOKUP(D3591,Z$4:AB3591,3,FALSE)</f>
        <v>#N/A</v>
      </c>
    </row>
    <row r="3592" spans="2:6" x14ac:dyDescent="0.25">
      <c r="B3592" s="131">
        <f t="shared" si="56"/>
        <v>3590</v>
      </c>
      <c r="E3592" s="218" t="e">
        <f>VLOOKUP(D3592,Z$4:AB3592,2,FALSE)</f>
        <v>#N/A</v>
      </c>
      <c r="F3592" s="218" t="e">
        <f>VLOOKUP(D3592,Z$4:AB3592,3,FALSE)</f>
        <v>#N/A</v>
      </c>
    </row>
    <row r="3593" spans="2:6" x14ac:dyDescent="0.25">
      <c r="B3593" s="131">
        <f t="shared" si="56"/>
        <v>3591</v>
      </c>
      <c r="E3593" s="218" t="e">
        <f>VLOOKUP(D3593,Z$4:AB3593,2,FALSE)</f>
        <v>#N/A</v>
      </c>
      <c r="F3593" s="218" t="e">
        <f>VLOOKUP(D3593,Z$4:AB3593,3,FALSE)</f>
        <v>#N/A</v>
      </c>
    </row>
    <row r="3594" spans="2:6" x14ac:dyDescent="0.25">
      <c r="B3594" s="131">
        <f t="shared" si="56"/>
        <v>3592</v>
      </c>
      <c r="E3594" s="218" t="e">
        <f>VLOOKUP(D3594,Z$4:AB3594,2,FALSE)</f>
        <v>#N/A</v>
      </c>
      <c r="F3594" s="218" t="e">
        <f>VLOOKUP(D3594,Z$4:AB3594,3,FALSE)</f>
        <v>#N/A</v>
      </c>
    </row>
    <row r="3595" spans="2:6" x14ac:dyDescent="0.25">
      <c r="B3595" s="131">
        <f t="shared" si="56"/>
        <v>3593</v>
      </c>
      <c r="E3595" s="218" t="e">
        <f>VLOOKUP(D3595,Z$4:AB3595,2,FALSE)</f>
        <v>#N/A</v>
      </c>
      <c r="F3595" s="218" t="e">
        <f>VLOOKUP(D3595,Z$4:AB3595,3,FALSE)</f>
        <v>#N/A</v>
      </c>
    </row>
    <row r="3596" spans="2:6" x14ac:dyDescent="0.25">
      <c r="B3596" s="131">
        <f t="shared" si="56"/>
        <v>3594</v>
      </c>
      <c r="E3596" s="218" t="e">
        <f>VLOOKUP(D3596,Z$4:AB3596,2,FALSE)</f>
        <v>#N/A</v>
      </c>
      <c r="F3596" s="218" t="e">
        <f>VLOOKUP(D3596,Z$4:AB3596,3,FALSE)</f>
        <v>#N/A</v>
      </c>
    </row>
    <row r="3597" spans="2:6" x14ac:dyDescent="0.25">
      <c r="B3597" s="131">
        <f t="shared" si="56"/>
        <v>3595</v>
      </c>
      <c r="E3597" s="218" t="e">
        <f>VLOOKUP(D3597,Z$4:AB3597,2,FALSE)</f>
        <v>#N/A</v>
      </c>
      <c r="F3597" s="218" t="e">
        <f>VLOOKUP(D3597,Z$4:AB3597,3,FALSE)</f>
        <v>#N/A</v>
      </c>
    </row>
    <row r="3598" spans="2:6" x14ac:dyDescent="0.25">
      <c r="B3598" s="131">
        <f t="shared" si="56"/>
        <v>3596</v>
      </c>
      <c r="E3598" s="218" t="e">
        <f>VLOOKUP(D3598,Z$4:AB3598,2,FALSE)</f>
        <v>#N/A</v>
      </c>
      <c r="F3598" s="218" t="e">
        <f>VLOOKUP(D3598,Z$4:AB3598,3,FALSE)</f>
        <v>#N/A</v>
      </c>
    </row>
    <row r="3599" spans="2:6" x14ac:dyDescent="0.25">
      <c r="B3599" s="131">
        <f t="shared" si="56"/>
        <v>3597</v>
      </c>
      <c r="E3599" s="218" t="e">
        <f>VLOOKUP(D3599,Z$4:AB3599,2,FALSE)</f>
        <v>#N/A</v>
      </c>
      <c r="F3599" s="218" t="e">
        <f>VLOOKUP(D3599,Z$4:AB3599,3,FALSE)</f>
        <v>#N/A</v>
      </c>
    </row>
    <row r="3600" spans="2:6" x14ac:dyDescent="0.25">
      <c r="B3600" s="131">
        <f t="shared" si="56"/>
        <v>3598</v>
      </c>
      <c r="E3600" s="218" t="e">
        <f>VLOOKUP(D3600,Z$4:AB3600,2,FALSE)</f>
        <v>#N/A</v>
      </c>
      <c r="F3600" s="218" t="e">
        <f>VLOOKUP(D3600,Z$4:AB3600,3,FALSE)</f>
        <v>#N/A</v>
      </c>
    </row>
    <row r="3601" spans="2:6" x14ac:dyDescent="0.25">
      <c r="B3601" s="131">
        <f t="shared" si="56"/>
        <v>3599</v>
      </c>
      <c r="E3601" s="218" t="e">
        <f>VLOOKUP(D3601,Z$4:AB3601,2,FALSE)</f>
        <v>#N/A</v>
      </c>
      <c r="F3601" s="218" t="e">
        <f>VLOOKUP(D3601,Z$4:AB3601,3,FALSE)</f>
        <v>#N/A</v>
      </c>
    </row>
    <row r="3602" spans="2:6" x14ac:dyDescent="0.25">
      <c r="B3602" s="131">
        <f t="shared" si="56"/>
        <v>3600</v>
      </c>
      <c r="E3602" s="218" t="e">
        <f>VLOOKUP(D3602,Z$4:AB3602,2,FALSE)</f>
        <v>#N/A</v>
      </c>
      <c r="F3602" s="218" t="e">
        <f>VLOOKUP(D3602,Z$4:AB3602,3,FALSE)</f>
        <v>#N/A</v>
      </c>
    </row>
    <row r="3603" spans="2:6" x14ac:dyDescent="0.25">
      <c r="B3603" s="131">
        <f t="shared" si="56"/>
        <v>3601</v>
      </c>
      <c r="E3603" s="218" t="e">
        <f>VLOOKUP(D3603,Z$4:AB3603,2,FALSE)</f>
        <v>#N/A</v>
      </c>
      <c r="F3603" s="218" t="e">
        <f>VLOOKUP(D3603,Z$4:AB3603,3,FALSE)</f>
        <v>#N/A</v>
      </c>
    </row>
    <row r="3604" spans="2:6" x14ac:dyDescent="0.25">
      <c r="B3604" s="131">
        <f t="shared" si="56"/>
        <v>3602</v>
      </c>
      <c r="E3604" s="218" t="e">
        <f>VLOOKUP(D3604,Z$4:AB3604,2,FALSE)</f>
        <v>#N/A</v>
      </c>
      <c r="F3604" s="218" t="e">
        <f>VLOOKUP(D3604,Z$4:AB3604,3,FALSE)</f>
        <v>#N/A</v>
      </c>
    </row>
    <row r="3605" spans="2:6" x14ac:dyDescent="0.25">
      <c r="B3605" s="131">
        <f t="shared" si="56"/>
        <v>3603</v>
      </c>
      <c r="E3605" s="218" t="e">
        <f>VLOOKUP(D3605,Z$4:AB3605,2,FALSE)</f>
        <v>#N/A</v>
      </c>
      <c r="F3605" s="218" t="e">
        <f>VLOOKUP(D3605,Z$4:AB3605,3,FALSE)</f>
        <v>#N/A</v>
      </c>
    </row>
    <row r="3606" spans="2:6" x14ac:dyDescent="0.25">
      <c r="B3606" s="131">
        <f t="shared" si="56"/>
        <v>3604</v>
      </c>
      <c r="E3606" s="218" t="e">
        <f>VLOOKUP(D3606,Z$4:AB3606,2,FALSE)</f>
        <v>#N/A</v>
      </c>
      <c r="F3606" s="218" t="e">
        <f>VLOOKUP(D3606,Z$4:AB3606,3,FALSE)</f>
        <v>#N/A</v>
      </c>
    </row>
    <row r="3607" spans="2:6" x14ac:dyDescent="0.25">
      <c r="B3607" s="131">
        <f t="shared" si="56"/>
        <v>3605</v>
      </c>
      <c r="E3607" s="218" t="e">
        <f>VLOOKUP(D3607,Z$4:AB3607,2,FALSE)</f>
        <v>#N/A</v>
      </c>
      <c r="F3607" s="218" t="e">
        <f>VLOOKUP(D3607,Z$4:AB3607,3,FALSE)</f>
        <v>#N/A</v>
      </c>
    </row>
    <row r="3608" spans="2:6" x14ac:dyDescent="0.25">
      <c r="B3608" s="131">
        <f t="shared" si="56"/>
        <v>3606</v>
      </c>
      <c r="E3608" s="218" t="e">
        <f>VLOOKUP(D3608,Z$4:AB3608,2,FALSE)</f>
        <v>#N/A</v>
      </c>
      <c r="F3608" s="218" t="e">
        <f>VLOOKUP(D3608,Z$4:AB3608,3,FALSE)</f>
        <v>#N/A</v>
      </c>
    </row>
    <row r="3609" spans="2:6" x14ac:dyDescent="0.25">
      <c r="B3609" s="131">
        <f t="shared" si="56"/>
        <v>3607</v>
      </c>
      <c r="E3609" s="218" t="e">
        <f>VLOOKUP(D3609,Z$4:AB3609,2,FALSE)</f>
        <v>#N/A</v>
      </c>
      <c r="F3609" s="218" t="e">
        <f>VLOOKUP(D3609,Z$4:AB3609,3,FALSE)</f>
        <v>#N/A</v>
      </c>
    </row>
    <row r="3610" spans="2:6" x14ac:dyDescent="0.25">
      <c r="B3610" s="131">
        <f t="shared" si="56"/>
        <v>3608</v>
      </c>
      <c r="E3610" s="218" t="e">
        <f>VLOOKUP(D3610,Z$4:AB3610,2,FALSE)</f>
        <v>#N/A</v>
      </c>
      <c r="F3610" s="218" t="e">
        <f>VLOOKUP(D3610,Z$4:AB3610,3,FALSE)</f>
        <v>#N/A</v>
      </c>
    </row>
    <row r="3611" spans="2:6" x14ac:dyDescent="0.25">
      <c r="B3611" s="131">
        <f t="shared" si="56"/>
        <v>3609</v>
      </c>
      <c r="E3611" s="218" t="e">
        <f>VLOOKUP(D3611,Z$4:AB3611,2,FALSE)</f>
        <v>#N/A</v>
      </c>
      <c r="F3611" s="218" t="e">
        <f>VLOOKUP(D3611,Z$4:AB3611,3,FALSE)</f>
        <v>#N/A</v>
      </c>
    </row>
    <row r="3612" spans="2:6" x14ac:dyDescent="0.25">
      <c r="B3612" s="131">
        <f t="shared" si="56"/>
        <v>3610</v>
      </c>
      <c r="E3612" s="218" t="e">
        <f>VLOOKUP(D3612,Z$4:AB3612,2,FALSE)</f>
        <v>#N/A</v>
      </c>
      <c r="F3612" s="218" t="e">
        <f>VLOOKUP(D3612,Z$4:AB3612,3,FALSE)</f>
        <v>#N/A</v>
      </c>
    </row>
    <row r="3613" spans="2:6" x14ac:dyDescent="0.25">
      <c r="B3613" s="131">
        <f t="shared" si="56"/>
        <v>3611</v>
      </c>
      <c r="E3613" s="218" t="e">
        <f>VLOOKUP(D3613,Z$4:AB3613,2,FALSE)</f>
        <v>#N/A</v>
      </c>
      <c r="F3613" s="218" t="e">
        <f>VLOOKUP(D3613,Z$4:AB3613,3,FALSE)</f>
        <v>#N/A</v>
      </c>
    </row>
    <row r="3614" spans="2:6" x14ac:dyDescent="0.25">
      <c r="B3614" s="131">
        <f t="shared" si="56"/>
        <v>3612</v>
      </c>
      <c r="E3614" s="218" t="e">
        <f>VLOOKUP(D3614,Z$4:AB3614,2,FALSE)</f>
        <v>#N/A</v>
      </c>
      <c r="F3614" s="218" t="e">
        <f>VLOOKUP(D3614,Z$4:AB3614,3,FALSE)</f>
        <v>#N/A</v>
      </c>
    </row>
    <row r="3615" spans="2:6" x14ac:dyDescent="0.25">
      <c r="B3615" s="131">
        <f t="shared" si="56"/>
        <v>3613</v>
      </c>
      <c r="E3615" s="218" t="e">
        <f>VLOOKUP(D3615,Z$4:AB3615,2,FALSE)</f>
        <v>#N/A</v>
      </c>
      <c r="F3615" s="218" t="e">
        <f>VLOOKUP(D3615,Z$4:AB3615,3,FALSE)</f>
        <v>#N/A</v>
      </c>
    </row>
    <row r="3616" spans="2:6" x14ac:dyDescent="0.25">
      <c r="B3616" s="131">
        <f t="shared" si="56"/>
        <v>3614</v>
      </c>
      <c r="E3616" s="218" t="e">
        <f>VLOOKUP(D3616,Z$4:AB3616,2,FALSE)</f>
        <v>#N/A</v>
      </c>
      <c r="F3616" s="218" t="e">
        <f>VLOOKUP(D3616,Z$4:AB3616,3,FALSE)</f>
        <v>#N/A</v>
      </c>
    </row>
    <row r="3617" spans="2:6" x14ac:dyDescent="0.25">
      <c r="B3617" s="131">
        <f t="shared" si="56"/>
        <v>3615</v>
      </c>
      <c r="E3617" s="218" t="e">
        <f>VLOOKUP(D3617,Z$4:AB3617,2,FALSE)</f>
        <v>#N/A</v>
      </c>
      <c r="F3617" s="218" t="e">
        <f>VLOOKUP(D3617,Z$4:AB3617,3,FALSE)</f>
        <v>#N/A</v>
      </c>
    </row>
    <row r="3618" spans="2:6" x14ac:dyDescent="0.25">
      <c r="B3618" s="131">
        <f t="shared" si="56"/>
        <v>3616</v>
      </c>
      <c r="E3618" s="218" t="e">
        <f>VLOOKUP(D3618,Z$4:AB3618,2,FALSE)</f>
        <v>#N/A</v>
      </c>
      <c r="F3618" s="218" t="e">
        <f>VLOOKUP(D3618,Z$4:AB3618,3,FALSE)</f>
        <v>#N/A</v>
      </c>
    </row>
    <row r="3619" spans="2:6" x14ac:dyDescent="0.25">
      <c r="B3619" s="131">
        <f t="shared" si="56"/>
        <v>3617</v>
      </c>
      <c r="E3619" s="218" t="e">
        <f>VLOOKUP(D3619,Z$4:AB3619,2,FALSE)</f>
        <v>#N/A</v>
      </c>
      <c r="F3619" s="218" t="e">
        <f>VLOOKUP(D3619,Z$4:AB3619,3,FALSE)</f>
        <v>#N/A</v>
      </c>
    </row>
    <row r="3620" spans="2:6" x14ac:dyDescent="0.25">
      <c r="B3620" s="131">
        <f t="shared" si="56"/>
        <v>3618</v>
      </c>
      <c r="E3620" s="218" t="e">
        <f>VLOOKUP(D3620,Z$4:AB3620,2,FALSE)</f>
        <v>#N/A</v>
      </c>
      <c r="F3620" s="218" t="e">
        <f>VLOOKUP(D3620,Z$4:AB3620,3,FALSE)</f>
        <v>#N/A</v>
      </c>
    </row>
    <row r="3621" spans="2:6" x14ac:dyDescent="0.25">
      <c r="B3621" s="131">
        <f t="shared" si="56"/>
        <v>3619</v>
      </c>
      <c r="E3621" s="218" t="e">
        <f>VLOOKUP(D3621,Z$4:AB3621,2,FALSE)</f>
        <v>#N/A</v>
      </c>
      <c r="F3621" s="218" t="e">
        <f>VLOOKUP(D3621,Z$4:AB3621,3,FALSE)</f>
        <v>#N/A</v>
      </c>
    </row>
    <row r="3622" spans="2:6" x14ac:dyDescent="0.25">
      <c r="B3622" s="131">
        <f t="shared" si="56"/>
        <v>3620</v>
      </c>
      <c r="E3622" s="218" t="e">
        <f>VLOOKUP(D3622,Z$4:AB3622,2,FALSE)</f>
        <v>#N/A</v>
      </c>
      <c r="F3622" s="218" t="e">
        <f>VLOOKUP(D3622,Z$4:AB3622,3,FALSE)</f>
        <v>#N/A</v>
      </c>
    </row>
    <row r="3623" spans="2:6" x14ac:dyDescent="0.25">
      <c r="B3623" s="131">
        <f t="shared" si="56"/>
        <v>3621</v>
      </c>
      <c r="E3623" s="218" t="e">
        <f>VLOOKUP(D3623,Z$4:AB3623,2,FALSE)</f>
        <v>#N/A</v>
      </c>
      <c r="F3623" s="218" t="e">
        <f>VLOOKUP(D3623,Z$4:AB3623,3,FALSE)</f>
        <v>#N/A</v>
      </c>
    </row>
    <row r="3624" spans="2:6" x14ac:dyDescent="0.25">
      <c r="B3624" s="131">
        <f t="shared" si="56"/>
        <v>3622</v>
      </c>
      <c r="E3624" s="218" t="e">
        <f>VLOOKUP(D3624,Z$4:AB3624,2,FALSE)</f>
        <v>#N/A</v>
      </c>
      <c r="F3624" s="218" t="e">
        <f>VLOOKUP(D3624,Z$4:AB3624,3,FALSE)</f>
        <v>#N/A</v>
      </c>
    </row>
    <row r="3625" spans="2:6" x14ac:dyDescent="0.25">
      <c r="B3625" s="131">
        <f t="shared" si="56"/>
        <v>3623</v>
      </c>
      <c r="E3625" s="218" t="e">
        <f>VLOOKUP(D3625,Z$4:AB3625,2,FALSE)</f>
        <v>#N/A</v>
      </c>
      <c r="F3625" s="218" t="e">
        <f>VLOOKUP(D3625,Z$4:AB3625,3,FALSE)</f>
        <v>#N/A</v>
      </c>
    </row>
    <row r="3626" spans="2:6" x14ac:dyDescent="0.25">
      <c r="B3626" s="131">
        <f t="shared" si="56"/>
        <v>3624</v>
      </c>
      <c r="E3626" s="218" t="e">
        <f>VLOOKUP(D3626,Z$4:AB3626,2,FALSE)</f>
        <v>#N/A</v>
      </c>
      <c r="F3626" s="218" t="e">
        <f>VLOOKUP(D3626,Z$4:AB3626,3,FALSE)</f>
        <v>#N/A</v>
      </c>
    </row>
    <row r="3627" spans="2:6" x14ac:dyDescent="0.25">
      <c r="B3627" s="131">
        <f t="shared" si="56"/>
        <v>3625</v>
      </c>
      <c r="E3627" s="218" t="e">
        <f>VLOOKUP(D3627,Z$4:AB3627,2,FALSE)</f>
        <v>#N/A</v>
      </c>
      <c r="F3627" s="218" t="e">
        <f>VLOOKUP(D3627,Z$4:AB3627,3,FALSE)</f>
        <v>#N/A</v>
      </c>
    </row>
    <row r="3628" spans="2:6" x14ac:dyDescent="0.25">
      <c r="B3628" s="131">
        <f t="shared" si="56"/>
        <v>3626</v>
      </c>
      <c r="E3628" s="218" t="e">
        <f>VLOOKUP(D3628,Z$4:AB3628,2,FALSE)</f>
        <v>#N/A</v>
      </c>
      <c r="F3628" s="218" t="e">
        <f>VLOOKUP(D3628,Z$4:AB3628,3,FALSE)</f>
        <v>#N/A</v>
      </c>
    </row>
    <row r="3629" spans="2:6" x14ac:dyDescent="0.25">
      <c r="B3629" s="131">
        <f t="shared" si="56"/>
        <v>3627</v>
      </c>
      <c r="E3629" s="218" t="e">
        <f>VLOOKUP(D3629,Z$4:AB3629,2,FALSE)</f>
        <v>#N/A</v>
      </c>
      <c r="F3629" s="218" t="e">
        <f>VLOOKUP(D3629,Z$4:AB3629,3,FALSE)</f>
        <v>#N/A</v>
      </c>
    </row>
    <row r="3630" spans="2:6" x14ac:dyDescent="0.25">
      <c r="B3630" s="131">
        <f t="shared" si="56"/>
        <v>3628</v>
      </c>
      <c r="E3630" s="218" t="e">
        <f>VLOOKUP(D3630,Z$4:AB3630,2,FALSE)</f>
        <v>#N/A</v>
      </c>
      <c r="F3630" s="218" t="e">
        <f>VLOOKUP(D3630,Z$4:AB3630,3,FALSE)</f>
        <v>#N/A</v>
      </c>
    </row>
    <row r="3631" spans="2:6" x14ac:dyDescent="0.25">
      <c r="B3631" s="131">
        <f t="shared" si="56"/>
        <v>3629</v>
      </c>
      <c r="E3631" s="218" t="e">
        <f>VLOOKUP(D3631,Z$4:AB3631,2,FALSE)</f>
        <v>#N/A</v>
      </c>
      <c r="F3631" s="218" t="e">
        <f>VLOOKUP(D3631,Z$4:AB3631,3,FALSE)</f>
        <v>#N/A</v>
      </c>
    </row>
    <row r="3632" spans="2:6" x14ac:dyDescent="0.25">
      <c r="B3632" s="131">
        <f t="shared" si="56"/>
        <v>3630</v>
      </c>
      <c r="E3632" s="218" t="e">
        <f>VLOOKUP(D3632,Z$4:AB3632,2,FALSE)</f>
        <v>#N/A</v>
      </c>
      <c r="F3632" s="218" t="e">
        <f>VLOOKUP(D3632,Z$4:AB3632,3,FALSE)</f>
        <v>#N/A</v>
      </c>
    </row>
    <row r="3633" spans="2:6" x14ac:dyDescent="0.25">
      <c r="B3633" s="131">
        <f t="shared" si="56"/>
        <v>3631</v>
      </c>
      <c r="E3633" s="218" t="e">
        <f>VLOOKUP(D3633,Z$4:AB3633,2,FALSE)</f>
        <v>#N/A</v>
      </c>
      <c r="F3633" s="218" t="e">
        <f>VLOOKUP(D3633,Z$4:AB3633,3,FALSE)</f>
        <v>#N/A</v>
      </c>
    </row>
    <row r="3634" spans="2:6" x14ac:dyDescent="0.25">
      <c r="B3634" s="131">
        <f t="shared" si="56"/>
        <v>3632</v>
      </c>
      <c r="E3634" s="218" t="e">
        <f>VLOOKUP(D3634,Z$4:AB3634,2,FALSE)</f>
        <v>#N/A</v>
      </c>
      <c r="F3634" s="218" t="e">
        <f>VLOOKUP(D3634,Z$4:AB3634,3,FALSE)</f>
        <v>#N/A</v>
      </c>
    </row>
    <row r="3635" spans="2:6" x14ac:dyDescent="0.25">
      <c r="B3635" s="131">
        <f t="shared" si="56"/>
        <v>3633</v>
      </c>
      <c r="E3635" s="218" t="e">
        <f>VLOOKUP(D3635,Z$4:AB3635,2,FALSE)</f>
        <v>#N/A</v>
      </c>
      <c r="F3635" s="218" t="e">
        <f>VLOOKUP(D3635,Z$4:AB3635,3,FALSE)</f>
        <v>#N/A</v>
      </c>
    </row>
    <row r="3636" spans="2:6" x14ac:dyDescent="0.25">
      <c r="B3636" s="131">
        <f t="shared" ref="B3636:B3699" si="57">ROW()-2</f>
        <v>3634</v>
      </c>
      <c r="E3636" s="218" t="e">
        <f>VLOOKUP(D3636,Z$4:AB3636,2,FALSE)</f>
        <v>#N/A</v>
      </c>
      <c r="F3636" s="218" t="e">
        <f>VLOOKUP(D3636,Z$4:AB3636,3,FALSE)</f>
        <v>#N/A</v>
      </c>
    </row>
    <row r="3637" spans="2:6" x14ac:dyDescent="0.25">
      <c r="B3637" s="131">
        <f t="shared" si="57"/>
        <v>3635</v>
      </c>
      <c r="E3637" s="218" t="e">
        <f>VLOOKUP(D3637,Z$4:AB3637,2,FALSE)</f>
        <v>#N/A</v>
      </c>
      <c r="F3637" s="218" t="e">
        <f>VLOOKUP(D3637,Z$4:AB3637,3,FALSE)</f>
        <v>#N/A</v>
      </c>
    </row>
    <row r="3638" spans="2:6" x14ac:dyDescent="0.25">
      <c r="B3638" s="131">
        <f t="shared" si="57"/>
        <v>3636</v>
      </c>
      <c r="E3638" s="218" t="e">
        <f>VLOOKUP(D3638,Z$4:AB3638,2,FALSE)</f>
        <v>#N/A</v>
      </c>
      <c r="F3638" s="218" t="e">
        <f>VLOOKUP(D3638,Z$4:AB3638,3,FALSE)</f>
        <v>#N/A</v>
      </c>
    </row>
    <row r="3639" spans="2:6" x14ac:dyDescent="0.25">
      <c r="B3639" s="131">
        <f t="shared" si="57"/>
        <v>3637</v>
      </c>
      <c r="E3639" s="218" t="e">
        <f>VLOOKUP(D3639,Z$4:AB3639,2,FALSE)</f>
        <v>#N/A</v>
      </c>
      <c r="F3639" s="218" t="e">
        <f>VLOOKUP(D3639,Z$4:AB3639,3,FALSE)</f>
        <v>#N/A</v>
      </c>
    </row>
    <row r="3640" spans="2:6" x14ac:dyDescent="0.25">
      <c r="B3640" s="131">
        <f t="shared" si="57"/>
        <v>3638</v>
      </c>
      <c r="E3640" s="218" t="e">
        <f>VLOOKUP(D3640,Z$4:AB3640,2,FALSE)</f>
        <v>#N/A</v>
      </c>
      <c r="F3640" s="218" t="e">
        <f>VLOOKUP(D3640,Z$4:AB3640,3,FALSE)</f>
        <v>#N/A</v>
      </c>
    </row>
    <row r="3641" spans="2:6" x14ac:dyDescent="0.25">
      <c r="B3641" s="131">
        <f t="shared" si="57"/>
        <v>3639</v>
      </c>
      <c r="E3641" s="218" t="e">
        <f>VLOOKUP(D3641,Z$4:AB3641,2,FALSE)</f>
        <v>#N/A</v>
      </c>
      <c r="F3641" s="218" t="e">
        <f>VLOOKUP(D3641,Z$4:AB3641,3,FALSE)</f>
        <v>#N/A</v>
      </c>
    </row>
    <row r="3642" spans="2:6" x14ac:dyDescent="0.25">
      <c r="B3642" s="131">
        <f t="shared" si="57"/>
        <v>3640</v>
      </c>
      <c r="E3642" s="218" t="e">
        <f>VLOOKUP(D3642,Z$4:AB3642,2,FALSE)</f>
        <v>#N/A</v>
      </c>
      <c r="F3642" s="218" t="e">
        <f>VLOOKUP(D3642,Z$4:AB3642,3,FALSE)</f>
        <v>#N/A</v>
      </c>
    </row>
    <row r="3643" spans="2:6" x14ac:dyDescent="0.25">
      <c r="B3643" s="131">
        <f t="shared" si="57"/>
        <v>3641</v>
      </c>
      <c r="E3643" s="218" t="e">
        <f>VLOOKUP(D3643,Z$4:AB3643,2,FALSE)</f>
        <v>#N/A</v>
      </c>
      <c r="F3643" s="218" t="e">
        <f>VLOOKUP(D3643,Z$4:AB3643,3,FALSE)</f>
        <v>#N/A</v>
      </c>
    </row>
    <row r="3644" spans="2:6" x14ac:dyDescent="0.25">
      <c r="B3644" s="131">
        <f t="shared" si="57"/>
        <v>3642</v>
      </c>
      <c r="E3644" s="218" t="e">
        <f>VLOOKUP(D3644,Z$4:AB3644,2,FALSE)</f>
        <v>#N/A</v>
      </c>
      <c r="F3644" s="218" t="e">
        <f>VLOOKUP(D3644,Z$4:AB3644,3,FALSE)</f>
        <v>#N/A</v>
      </c>
    </row>
    <row r="3645" spans="2:6" x14ac:dyDescent="0.25">
      <c r="B3645" s="131">
        <f t="shared" si="57"/>
        <v>3643</v>
      </c>
      <c r="E3645" s="218" t="e">
        <f>VLOOKUP(D3645,Z$4:AB3645,2,FALSE)</f>
        <v>#N/A</v>
      </c>
      <c r="F3645" s="218" t="e">
        <f>VLOOKUP(D3645,Z$4:AB3645,3,FALSE)</f>
        <v>#N/A</v>
      </c>
    </row>
    <row r="3646" spans="2:6" x14ac:dyDescent="0.25">
      <c r="B3646" s="131">
        <f t="shared" si="57"/>
        <v>3644</v>
      </c>
      <c r="E3646" s="218" t="e">
        <f>VLOOKUP(D3646,Z$4:AB3646,2,FALSE)</f>
        <v>#N/A</v>
      </c>
      <c r="F3646" s="218" t="e">
        <f>VLOOKUP(D3646,Z$4:AB3646,3,FALSE)</f>
        <v>#N/A</v>
      </c>
    </row>
    <row r="3647" spans="2:6" x14ac:dyDescent="0.25">
      <c r="B3647" s="131">
        <f t="shared" si="57"/>
        <v>3645</v>
      </c>
      <c r="E3647" s="218" t="e">
        <f>VLOOKUP(D3647,Z$4:AB3647,2,FALSE)</f>
        <v>#N/A</v>
      </c>
      <c r="F3647" s="218" t="e">
        <f>VLOOKUP(D3647,Z$4:AB3647,3,FALSE)</f>
        <v>#N/A</v>
      </c>
    </row>
    <row r="3648" spans="2:6" x14ac:dyDescent="0.25">
      <c r="B3648" s="131">
        <f t="shared" si="57"/>
        <v>3646</v>
      </c>
      <c r="E3648" s="218" t="e">
        <f>VLOOKUP(D3648,Z$4:AB3648,2,FALSE)</f>
        <v>#N/A</v>
      </c>
      <c r="F3648" s="218" t="e">
        <f>VLOOKUP(D3648,Z$4:AB3648,3,FALSE)</f>
        <v>#N/A</v>
      </c>
    </row>
    <row r="3649" spans="2:6" x14ac:dyDescent="0.25">
      <c r="B3649" s="131">
        <f t="shared" si="57"/>
        <v>3647</v>
      </c>
      <c r="E3649" s="218" t="e">
        <f>VLOOKUP(D3649,Z$4:AB3649,2,FALSE)</f>
        <v>#N/A</v>
      </c>
      <c r="F3649" s="218" t="e">
        <f>VLOOKUP(D3649,Z$4:AB3649,3,FALSE)</f>
        <v>#N/A</v>
      </c>
    </row>
    <row r="3650" spans="2:6" x14ac:dyDescent="0.25">
      <c r="B3650" s="131">
        <f t="shared" si="57"/>
        <v>3648</v>
      </c>
      <c r="E3650" s="218" t="e">
        <f>VLOOKUP(D3650,Z$4:AB3650,2,FALSE)</f>
        <v>#N/A</v>
      </c>
      <c r="F3650" s="218" t="e">
        <f>VLOOKUP(D3650,Z$4:AB3650,3,FALSE)</f>
        <v>#N/A</v>
      </c>
    </row>
    <row r="3651" spans="2:6" x14ac:dyDescent="0.25">
      <c r="B3651" s="131">
        <f t="shared" si="57"/>
        <v>3649</v>
      </c>
      <c r="E3651" s="218" t="e">
        <f>VLOOKUP(D3651,Z$4:AB3651,2,FALSE)</f>
        <v>#N/A</v>
      </c>
      <c r="F3651" s="218" t="e">
        <f>VLOOKUP(D3651,Z$4:AB3651,3,FALSE)</f>
        <v>#N/A</v>
      </c>
    </row>
    <row r="3652" spans="2:6" x14ac:dyDescent="0.25">
      <c r="B3652" s="131">
        <f t="shared" si="57"/>
        <v>3650</v>
      </c>
      <c r="E3652" s="218" t="e">
        <f>VLOOKUP(D3652,Z$4:AB3652,2,FALSE)</f>
        <v>#N/A</v>
      </c>
      <c r="F3652" s="218" t="e">
        <f>VLOOKUP(D3652,Z$4:AB3652,3,FALSE)</f>
        <v>#N/A</v>
      </c>
    </row>
    <row r="3653" spans="2:6" x14ac:dyDescent="0.25">
      <c r="B3653" s="131">
        <f t="shared" si="57"/>
        <v>3651</v>
      </c>
      <c r="E3653" s="218" t="e">
        <f>VLOOKUP(D3653,Z$4:AB3653,2,FALSE)</f>
        <v>#N/A</v>
      </c>
      <c r="F3653" s="218" t="e">
        <f>VLOOKUP(D3653,Z$4:AB3653,3,FALSE)</f>
        <v>#N/A</v>
      </c>
    </row>
    <row r="3654" spans="2:6" x14ac:dyDescent="0.25">
      <c r="B3654" s="131">
        <f t="shared" si="57"/>
        <v>3652</v>
      </c>
      <c r="E3654" s="218" t="e">
        <f>VLOOKUP(D3654,Z$4:AB3654,2,FALSE)</f>
        <v>#N/A</v>
      </c>
      <c r="F3654" s="218" t="e">
        <f>VLOOKUP(D3654,Z$4:AB3654,3,FALSE)</f>
        <v>#N/A</v>
      </c>
    </row>
    <row r="3655" spans="2:6" x14ac:dyDescent="0.25">
      <c r="B3655" s="131">
        <f t="shared" si="57"/>
        <v>3653</v>
      </c>
      <c r="E3655" s="218" t="e">
        <f>VLOOKUP(D3655,Z$4:AB3655,2,FALSE)</f>
        <v>#N/A</v>
      </c>
      <c r="F3655" s="218" t="e">
        <f>VLOOKUP(D3655,Z$4:AB3655,3,FALSE)</f>
        <v>#N/A</v>
      </c>
    </row>
    <row r="3656" spans="2:6" x14ac:dyDescent="0.25">
      <c r="B3656" s="131">
        <f t="shared" si="57"/>
        <v>3654</v>
      </c>
      <c r="E3656" s="218" t="e">
        <f>VLOOKUP(D3656,Z$4:AB3656,2,FALSE)</f>
        <v>#N/A</v>
      </c>
      <c r="F3656" s="218" t="e">
        <f>VLOOKUP(D3656,Z$4:AB3656,3,FALSE)</f>
        <v>#N/A</v>
      </c>
    </row>
    <row r="3657" spans="2:6" x14ac:dyDescent="0.25">
      <c r="B3657" s="131">
        <f t="shared" si="57"/>
        <v>3655</v>
      </c>
      <c r="E3657" s="218" t="e">
        <f>VLOOKUP(D3657,Z$4:AB3657,2,FALSE)</f>
        <v>#N/A</v>
      </c>
      <c r="F3657" s="218" t="e">
        <f>VLOOKUP(D3657,Z$4:AB3657,3,FALSE)</f>
        <v>#N/A</v>
      </c>
    </row>
    <row r="3658" spans="2:6" x14ac:dyDescent="0.25">
      <c r="B3658" s="131">
        <f t="shared" si="57"/>
        <v>3656</v>
      </c>
      <c r="E3658" s="218" t="e">
        <f>VLOOKUP(D3658,Z$4:AB3658,2,FALSE)</f>
        <v>#N/A</v>
      </c>
      <c r="F3658" s="218" t="e">
        <f>VLOOKUP(D3658,Z$4:AB3658,3,FALSE)</f>
        <v>#N/A</v>
      </c>
    </row>
    <row r="3659" spans="2:6" x14ac:dyDescent="0.25">
      <c r="B3659" s="131">
        <f t="shared" si="57"/>
        <v>3657</v>
      </c>
      <c r="E3659" s="218" t="e">
        <f>VLOOKUP(D3659,Z$4:AB3659,2,FALSE)</f>
        <v>#N/A</v>
      </c>
      <c r="F3659" s="218" t="e">
        <f>VLOOKUP(D3659,Z$4:AB3659,3,FALSE)</f>
        <v>#N/A</v>
      </c>
    </row>
    <row r="3660" spans="2:6" x14ac:dyDescent="0.25">
      <c r="B3660" s="131">
        <f t="shared" si="57"/>
        <v>3658</v>
      </c>
      <c r="E3660" s="218" t="e">
        <f>VLOOKUP(D3660,Z$4:AB3660,2,FALSE)</f>
        <v>#N/A</v>
      </c>
      <c r="F3660" s="218" t="e">
        <f>VLOOKUP(D3660,Z$4:AB3660,3,FALSE)</f>
        <v>#N/A</v>
      </c>
    </row>
    <row r="3661" spans="2:6" x14ac:dyDescent="0.25">
      <c r="B3661" s="131">
        <f t="shared" si="57"/>
        <v>3659</v>
      </c>
      <c r="E3661" s="218" t="e">
        <f>VLOOKUP(D3661,Z$4:AB3661,2,FALSE)</f>
        <v>#N/A</v>
      </c>
      <c r="F3661" s="218" t="e">
        <f>VLOOKUP(D3661,Z$4:AB3661,3,FALSE)</f>
        <v>#N/A</v>
      </c>
    </row>
    <row r="3662" spans="2:6" x14ac:dyDescent="0.25">
      <c r="B3662" s="131">
        <f t="shared" si="57"/>
        <v>3660</v>
      </c>
      <c r="E3662" s="218" t="e">
        <f>VLOOKUP(D3662,Z$4:AB3662,2,FALSE)</f>
        <v>#N/A</v>
      </c>
      <c r="F3662" s="218" t="e">
        <f>VLOOKUP(D3662,Z$4:AB3662,3,FALSE)</f>
        <v>#N/A</v>
      </c>
    </row>
    <row r="3663" spans="2:6" x14ac:dyDescent="0.25">
      <c r="B3663" s="131">
        <f t="shared" si="57"/>
        <v>3661</v>
      </c>
      <c r="E3663" s="218" t="e">
        <f>VLOOKUP(D3663,Z$4:AB3663,2,FALSE)</f>
        <v>#N/A</v>
      </c>
      <c r="F3663" s="218" t="e">
        <f>VLOOKUP(D3663,Z$4:AB3663,3,FALSE)</f>
        <v>#N/A</v>
      </c>
    </row>
    <row r="3664" spans="2:6" x14ac:dyDescent="0.25">
      <c r="B3664" s="131">
        <f t="shared" si="57"/>
        <v>3662</v>
      </c>
      <c r="E3664" s="218" t="e">
        <f>VLOOKUP(D3664,Z$4:AB3664,2,FALSE)</f>
        <v>#N/A</v>
      </c>
      <c r="F3664" s="218" t="e">
        <f>VLOOKUP(D3664,Z$4:AB3664,3,FALSE)</f>
        <v>#N/A</v>
      </c>
    </row>
    <row r="3665" spans="2:6" x14ac:dyDescent="0.25">
      <c r="B3665" s="131">
        <f t="shared" si="57"/>
        <v>3663</v>
      </c>
      <c r="E3665" s="218" t="e">
        <f>VLOOKUP(D3665,Z$4:AB3665,2,FALSE)</f>
        <v>#N/A</v>
      </c>
      <c r="F3665" s="218" t="e">
        <f>VLOOKUP(D3665,Z$4:AB3665,3,FALSE)</f>
        <v>#N/A</v>
      </c>
    </row>
    <row r="3666" spans="2:6" x14ac:dyDescent="0.25">
      <c r="B3666" s="131">
        <f t="shared" si="57"/>
        <v>3664</v>
      </c>
      <c r="E3666" s="218" t="e">
        <f>VLOOKUP(D3666,Z$4:AB3666,2,FALSE)</f>
        <v>#N/A</v>
      </c>
      <c r="F3666" s="218" t="e">
        <f>VLOOKUP(D3666,Z$4:AB3666,3,FALSE)</f>
        <v>#N/A</v>
      </c>
    </row>
    <row r="3667" spans="2:6" x14ac:dyDescent="0.25">
      <c r="B3667" s="131">
        <f t="shared" si="57"/>
        <v>3665</v>
      </c>
      <c r="E3667" s="218" t="e">
        <f>VLOOKUP(D3667,Z$4:AB3667,2,FALSE)</f>
        <v>#N/A</v>
      </c>
      <c r="F3667" s="218" t="e">
        <f>VLOOKUP(D3667,Z$4:AB3667,3,FALSE)</f>
        <v>#N/A</v>
      </c>
    </row>
    <row r="3668" spans="2:6" x14ac:dyDescent="0.25">
      <c r="B3668" s="131">
        <f t="shared" si="57"/>
        <v>3666</v>
      </c>
      <c r="E3668" s="218" t="e">
        <f>VLOOKUP(D3668,Z$4:AB3668,2,FALSE)</f>
        <v>#N/A</v>
      </c>
      <c r="F3668" s="218" t="e">
        <f>VLOOKUP(D3668,Z$4:AB3668,3,FALSE)</f>
        <v>#N/A</v>
      </c>
    </row>
    <row r="3669" spans="2:6" x14ac:dyDescent="0.25">
      <c r="B3669" s="131">
        <f t="shared" si="57"/>
        <v>3667</v>
      </c>
      <c r="E3669" s="218" t="e">
        <f>VLOOKUP(D3669,Z$4:AB3669,2,FALSE)</f>
        <v>#N/A</v>
      </c>
      <c r="F3669" s="218" t="e">
        <f>VLOOKUP(D3669,Z$4:AB3669,3,FALSE)</f>
        <v>#N/A</v>
      </c>
    </row>
    <row r="3670" spans="2:6" x14ac:dyDescent="0.25">
      <c r="B3670" s="131">
        <f t="shared" si="57"/>
        <v>3668</v>
      </c>
      <c r="E3670" s="218" t="e">
        <f>VLOOKUP(D3670,Z$4:AB3670,2,FALSE)</f>
        <v>#N/A</v>
      </c>
      <c r="F3670" s="218" t="e">
        <f>VLOOKUP(D3670,Z$4:AB3670,3,FALSE)</f>
        <v>#N/A</v>
      </c>
    </row>
    <row r="3671" spans="2:6" x14ac:dyDescent="0.25">
      <c r="B3671" s="131">
        <f t="shared" si="57"/>
        <v>3669</v>
      </c>
      <c r="E3671" s="218" t="e">
        <f>VLOOKUP(D3671,Z$4:AB3671,2,FALSE)</f>
        <v>#N/A</v>
      </c>
      <c r="F3671" s="218" t="e">
        <f>VLOOKUP(D3671,Z$4:AB3671,3,FALSE)</f>
        <v>#N/A</v>
      </c>
    </row>
    <row r="3672" spans="2:6" x14ac:dyDescent="0.25">
      <c r="B3672" s="131">
        <f t="shared" si="57"/>
        <v>3670</v>
      </c>
      <c r="E3672" s="218" t="e">
        <f>VLOOKUP(D3672,Z$4:AB3672,2,FALSE)</f>
        <v>#N/A</v>
      </c>
      <c r="F3672" s="218" t="e">
        <f>VLOOKUP(D3672,Z$4:AB3672,3,FALSE)</f>
        <v>#N/A</v>
      </c>
    </row>
    <row r="3673" spans="2:6" x14ac:dyDescent="0.25">
      <c r="B3673" s="131">
        <f t="shared" si="57"/>
        <v>3671</v>
      </c>
      <c r="E3673" s="218" t="e">
        <f>VLOOKUP(D3673,Z$4:AB3673,2,FALSE)</f>
        <v>#N/A</v>
      </c>
      <c r="F3673" s="218" t="e">
        <f>VLOOKUP(D3673,Z$4:AB3673,3,FALSE)</f>
        <v>#N/A</v>
      </c>
    </row>
    <row r="3674" spans="2:6" x14ac:dyDescent="0.25">
      <c r="B3674" s="131">
        <f t="shared" si="57"/>
        <v>3672</v>
      </c>
      <c r="E3674" s="218" t="e">
        <f>VLOOKUP(D3674,Z$4:AB3674,2,FALSE)</f>
        <v>#N/A</v>
      </c>
      <c r="F3674" s="218" t="e">
        <f>VLOOKUP(D3674,Z$4:AB3674,3,FALSE)</f>
        <v>#N/A</v>
      </c>
    </row>
    <row r="3675" spans="2:6" x14ac:dyDescent="0.25">
      <c r="B3675" s="131">
        <f t="shared" si="57"/>
        <v>3673</v>
      </c>
      <c r="E3675" s="218" t="e">
        <f>VLOOKUP(D3675,Z$4:AB3675,2,FALSE)</f>
        <v>#N/A</v>
      </c>
      <c r="F3675" s="218" t="e">
        <f>VLOOKUP(D3675,Z$4:AB3675,3,FALSE)</f>
        <v>#N/A</v>
      </c>
    </row>
    <row r="3676" spans="2:6" x14ac:dyDescent="0.25">
      <c r="B3676" s="131">
        <f t="shared" si="57"/>
        <v>3674</v>
      </c>
      <c r="E3676" s="218" t="e">
        <f>VLOOKUP(D3676,Z$4:AB3676,2,FALSE)</f>
        <v>#N/A</v>
      </c>
      <c r="F3676" s="218" t="e">
        <f>VLOOKUP(D3676,Z$4:AB3676,3,FALSE)</f>
        <v>#N/A</v>
      </c>
    </row>
    <row r="3677" spans="2:6" x14ac:dyDescent="0.25">
      <c r="B3677" s="131">
        <f t="shared" si="57"/>
        <v>3675</v>
      </c>
      <c r="E3677" s="218" t="e">
        <f>VLOOKUP(D3677,Z$4:AB3677,2,FALSE)</f>
        <v>#N/A</v>
      </c>
      <c r="F3677" s="218" t="e">
        <f>VLOOKUP(D3677,Z$4:AB3677,3,FALSE)</f>
        <v>#N/A</v>
      </c>
    </row>
    <row r="3678" spans="2:6" x14ac:dyDescent="0.25">
      <c r="B3678" s="131">
        <f t="shared" si="57"/>
        <v>3676</v>
      </c>
      <c r="E3678" s="218" t="e">
        <f>VLOOKUP(D3678,Z$4:AB3678,2,FALSE)</f>
        <v>#N/A</v>
      </c>
      <c r="F3678" s="218" t="e">
        <f>VLOOKUP(D3678,Z$4:AB3678,3,FALSE)</f>
        <v>#N/A</v>
      </c>
    </row>
    <row r="3679" spans="2:6" x14ac:dyDescent="0.25">
      <c r="B3679" s="131">
        <f t="shared" si="57"/>
        <v>3677</v>
      </c>
      <c r="E3679" s="218" t="e">
        <f>VLOOKUP(D3679,Z$4:AB3679,2,FALSE)</f>
        <v>#N/A</v>
      </c>
      <c r="F3679" s="218" t="e">
        <f>VLOOKUP(D3679,Z$4:AB3679,3,FALSE)</f>
        <v>#N/A</v>
      </c>
    </row>
    <row r="3680" spans="2:6" x14ac:dyDescent="0.25">
      <c r="B3680" s="131">
        <f t="shared" si="57"/>
        <v>3678</v>
      </c>
      <c r="E3680" s="218" t="e">
        <f>VLOOKUP(D3680,Z$4:AB3680,2,FALSE)</f>
        <v>#N/A</v>
      </c>
      <c r="F3680" s="218" t="e">
        <f>VLOOKUP(D3680,Z$4:AB3680,3,FALSE)</f>
        <v>#N/A</v>
      </c>
    </row>
    <row r="3681" spans="2:6" x14ac:dyDescent="0.25">
      <c r="B3681" s="131">
        <f t="shared" si="57"/>
        <v>3679</v>
      </c>
      <c r="E3681" s="218" t="e">
        <f>VLOOKUP(D3681,Z$4:AB3681,2,FALSE)</f>
        <v>#N/A</v>
      </c>
      <c r="F3681" s="218" t="e">
        <f>VLOOKUP(D3681,Z$4:AB3681,3,FALSE)</f>
        <v>#N/A</v>
      </c>
    </row>
    <row r="3682" spans="2:6" x14ac:dyDescent="0.25">
      <c r="B3682" s="131">
        <f t="shared" si="57"/>
        <v>3680</v>
      </c>
      <c r="E3682" s="218" t="e">
        <f>VLOOKUP(D3682,Z$4:AB3682,2,FALSE)</f>
        <v>#N/A</v>
      </c>
      <c r="F3682" s="218" t="e">
        <f>VLOOKUP(D3682,Z$4:AB3682,3,FALSE)</f>
        <v>#N/A</v>
      </c>
    </row>
    <row r="3683" spans="2:6" x14ac:dyDescent="0.25">
      <c r="B3683" s="131">
        <f t="shared" si="57"/>
        <v>3681</v>
      </c>
      <c r="E3683" s="218" t="e">
        <f>VLOOKUP(D3683,Z$4:AB3683,2,FALSE)</f>
        <v>#N/A</v>
      </c>
      <c r="F3683" s="218" t="e">
        <f>VLOOKUP(D3683,Z$4:AB3683,3,FALSE)</f>
        <v>#N/A</v>
      </c>
    </row>
    <row r="3684" spans="2:6" x14ac:dyDescent="0.25">
      <c r="B3684" s="131">
        <f t="shared" si="57"/>
        <v>3682</v>
      </c>
      <c r="E3684" s="218" t="e">
        <f>VLOOKUP(D3684,Z$4:AB3684,2,FALSE)</f>
        <v>#N/A</v>
      </c>
      <c r="F3684" s="218" t="e">
        <f>VLOOKUP(D3684,Z$4:AB3684,3,FALSE)</f>
        <v>#N/A</v>
      </c>
    </row>
    <row r="3685" spans="2:6" x14ac:dyDescent="0.25">
      <c r="B3685" s="131">
        <f t="shared" si="57"/>
        <v>3683</v>
      </c>
      <c r="E3685" s="218" t="e">
        <f>VLOOKUP(D3685,Z$4:AB3685,2,FALSE)</f>
        <v>#N/A</v>
      </c>
      <c r="F3685" s="218" t="e">
        <f>VLOOKUP(D3685,Z$4:AB3685,3,FALSE)</f>
        <v>#N/A</v>
      </c>
    </row>
    <row r="3686" spans="2:6" x14ac:dyDescent="0.25">
      <c r="B3686" s="131">
        <f t="shared" si="57"/>
        <v>3684</v>
      </c>
      <c r="E3686" s="218" t="e">
        <f>VLOOKUP(D3686,Z$4:AB3686,2,FALSE)</f>
        <v>#N/A</v>
      </c>
      <c r="F3686" s="218" t="e">
        <f>VLOOKUP(D3686,Z$4:AB3686,3,FALSE)</f>
        <v>#N/A</v>
      </c>
    </row>
    <row r="3687" spans="2:6" x14ac:dyDescent="0.25">
      <c r="B3687" s="131">
        <f t="shared" si="57"/>
        <v>3685</v>
      </c>
      <c r="E3687" s="218" t="e">
        <f>VLOOKUP(D3687,Z$4:AB3687,2,FALSE)</f>
        <v>#N/A</v>
      </c>
      <c r="F3687" s="218" t="e">
        <f>VLOOKUP(D3687,Z$4:AB3687,3,FALSE)</f>
        <v>#N/A</v>
      </c>
    </row>
    <row r="3688" spans="2:6" x14ac:dyDescent="0.25">
      <c r="B3688" s="131">
        <f t="shared" si="57"/>
        <v>3686</v>
      </c>
      <c r="E3688" s="218" t="e">
        <f>VLOOKUP(D3688,Z$4:AB3688,2,FALSE)</f>
        <v>#N/A</v>
      </c>
      <c r="F3688" s="218" t="e">
        <f>VLOOKUP(D3688,Z$4:AB3688,3,FALSE)</f>
        <v>#N/A</v>
      </c>
    </row>
    <row r="3689" spans="2:6" x14ac:dyDescent="0.25">
      <c r="B3689" s="131">
        <f t="shared" si="57"/>
        <v>3687</v>
      </c>
      <c r="E3689" s="218" t="e">
        <f>VLOOKUP(D3689,Z$4:AB3689,2,FALSE)</f>
        <v>#N/A</v>
      </c>
      <c r="F3689" s="218" t="e">
        <f>VLOOKUP(D3689,Z$4:AB3689,3,FALSE)</f>
        <v>#N/A</v>
      </c>
    </row>
    <row r="3690" spans="2:6" x14ac:dyDescent="0.25">
      <c r="B3690" s="131">
        <f t="shared" si="57"/>
        <v>3688</v>
      </c>
      <c r="E3690" s="218" t="e">
        <f>VLOOKUP(D3690,Z$4:AB3690,2,FALSE)</f>
        <v>#N/A</v>
      </c>
      <c r="F3690" s="218" t="e">
        <f>VLOOKUP(D3690,Z$4:AB3690,3,FALSE)</f>
        <v>#N/A</v>
      </c>
    </row>
    <row r="3691" spans="2:6" x14ac:dyDescent="0.25">
      <c r="B3691" s="131">
        <f t="shared" si="57"/>
        <v>3689</v>
      </c>
      <c r="E3691" s="218" t="e">
        <f>VLOOKUP(D3691,Z$4:AB3691,2,FALSE)</f>
        <v>#N/A</v>
      </c>
      <c r="F3691" s="218" t="e">
        <f>VLOOKUP(D3691,Z$4:AB3691,3,FALSE)</f>
        <v>#N/A</v>
      </c>
    </row>
    <row r="3692" spans="2:6" x14ac:dyDescent="0.25">
      <c r="B3692" s="131">
        <f t="shared" si="57"/>
        <v>3690</v>
      </c>
      <c r="E3692" s="218" t="e">
        <f>VLOOKUP(D3692,Z$4:AB3692,2,FALSE)</f>
        <v>#N/A</v>
      </c>
      <c r="F3692" s="218" t="e">
        <f>VLOOKUP(D3692,Z$4:AB3692,3,FALSE)</f>
        <v>#N/A</v>
      </c>
    </row>
    <row r="3693" spans="2:6" x14ac:dyDescent="0.25">
      <c r="B3693" s="131">
        <f t="shared" si="57"/>
        <v>3691</v>
      </c>
      <c r="E3693" s="218" t="e">
        <f>VLOOKUP(D3693,Z$4:AB3693,2,FALSE)</f>
        <v>#N/A</v>
      </c>
      <c r="F3693" s="218" t="e">
        <f>VLOOKUP(D3693,Z$4:AB3693,3,FALSE)</f>
        <v>#N/A</v>
      </c>
    </row>
    <row r="3694" spans="2:6" x14ac:dyDescent="0.25">
      <c r="B3694" s="131">
        <f t="shared" si="57"/>
        <v>3692</v>
      </c>
      <c r="E3694" s="218" t="e">
        <f>VLOOKUP(D3694,Z$4:AB3694,2,FALSE)</f>
        <v>#N/A</v>
      </c>
      <c r="F3694" s="218" t="e">
        <f>VLOOKUP(D3694,Z$4:AB3694,3,FALSE)</f>
        <v>#N/A</v>
      </c>
    </row>
    <row r="3695" spans="2:6" x14ac:dyDescent="0.25">
      <c r="B3695" s="131">
        <f t="shared" si="57"/>
        <v>3693</v>
      </c>
      <c r="E3695" s="218" t="e">
        <f>VLOOKUP(D3695,Z$4:AB3695,2,FALSE)</f>
        <v>#N/A</v>
      </c>
      <c r="F3695" s="218" t="e">
        <f>VLOOKUP(D3695,Z$4:AB3695,3,FALSE)</f>
        <v>#N/A</v>
      </c>
    </row>
    <row r="3696" spans="2:6" x14ac:dyDescent="0.25">
      <c r="B3696" s="131">
        <f t="shared" si="57"/>
        <v>3694</v>
      </c>
      <c r="E3696" s="218" t="e">
        <f>VLOOKUP(D3696,Z$4:AB3696,2,FALSE)</f>
        <v>#N/A</v>
      </c>
      <c r="F3696" s="218" t="e">
        <f>VLOOKUP(D3696,Z$4:AB3696,3,FALSE)</f>
        <v>#N/A</v>
      </c>
    </row>
    <row r="3697" spans="2:6" x14ac:dyDescent="0.25">
      <c r="B3697" s="131">
        <f t="shared" si="57"/>
        <v>3695</v>
      </c>
      <c r="E3697" s="218" t="e">
        <f>VLOOKUP(D3697,Z$4:AB3697,2,FALSE)</f>
        <v>#N/A</v>
      </c>
      <c r="F3697" s="218" t="e">
        <f>VLOOKUP(D3697,Z$4:AB3697,3,FALSE)</f>
        <v>#N/A</v>
      </c>
    </row>
    <row r="3698" spans="2:6" x14ac:dyDescent="0.25">
      <c r="B3698" s="131">
        <f t="shared" si="57"/>
        <v>3696</v>
      </c>
      <c r="E3698" s="218" t="e">
        <f>VLOOKUP(D3698,Z$4:AB3698,2,FALSE)</f>
        <v>#N/A</v>
      </c>
      <c r="F3698" s="218" t="e">
        <f>VLOOKUP(D3698,Z$4:AB3698,3,FALSE)</f>
        <v>#N/A</v>
      </c>
    </row>
    <row r="3699" spans="2:6" x14ac:dyDescent="0.25">
      <c r="B3699" s="131">
        <f t="shared" si="57"/>
        <v>3697</v>
      </c>
      <c r="E3699" s="218" t="e">
        <f>VLOOKUP(D3699,Z$4:AB3699,2,FALSE)</f>
        <v>#N/A</v>
      </c>
      <c r="F3699" s="218" t="e">
        <f>VLOOKUP(D3699,Z$4:AB3699,3,FALSE)</f>
        <v>#N/A</v>
      </c>
    </row>
    <row r="3700" spans="2:6" x14ac:dyDescent="0.25">
      <c r="B3700" s="131">
        <f t="shared" ref="B3700:B3763" si="58">ROW()-2</f>
        <v>3698</v>
      </c>
      <c r="E3700" s="218" t="e">
        <f>VLOOKUP(D3700,Z$4:AB3700,2,FALSE)</f>
        <v>#N/A</v>
      </c>
      <c r="F3700" s="218" t="e">
        <f>VLOOKUP(D3700,Z$4:AB3700,3,FALSE)</f>
        <v>#N/A</v>
      </c>
    </row>
    <row r="3701" spans="2:6" x14ac:dyDescent="0.25">
      <c r="B3701" s="131">
        <f t="shared" si="58"/>
        <v>3699</v>
      </c>
      <c r="E3701" s="218" t="e">
        <f>VLOOKUP(D3701,Z$4:AB3701,2,FALSE)</f>
        <v>#N/A</v>
      </c>
      <c r="F3701" s="218" t="e">
        <f>VLOOKUP(D3701,Z$4:AB3701,3,FALSE)</f>
        <v>#N/A</v>
      </c>
    </row>
    <row r="3702" spans="2:6" x14ac:dyDescent="0.25">
      <c r="B3702" s="131">
        <f t="shared" si="58"/>
        <v>3700</v>
      </c>
      <c r="E3702" s="218" t="e">
        <f>VLOOKUP(D3702,Z$4:AB3702,2,FALSE)</f>
        <v>#N/A</v>
      </c>
      <c r="F3702" s="218" t="e">
        <f>VLOOKUP(D3702,Z$4:AB3702,3,FALSE)</f>
        <v>#N/A</v>
      </c>
    </row>
    <row r="3703" spans="2:6" x14ac:dyDescent="0.25">
      <c r="B3703" s="131">
        <f t="shared" si="58"/>
        <v>3701</v>
      </c>
      <c r="E3703" s="218" t="e">
        <f>VLOOKUP(D3703,Z$4:AB3703,2,FALSE)</f>
        <v>#N/A</v>
      </c>
      <c r="F3703" s="218" t="e">
        <f>VLOOKUP(D3703,Z$4:AB3703,3,FALSE)</f>
        <v>#N/A</v>
      </c>
    </row>
    <row r="3704" spans="2:6" x14ac:dyDescent="0.25">
      <c r="B3704" s="131">
        <f t="shared" si="58"/>
        <v>3702</v>
      </c>
      <c r="E3704" s="218" t="e">
        <f>VLOOKUP(D3704,Z$4:AB3704,2,FALSE)</f>
        <v>#N/A</v>
      </c>
      <c r="F3704" s="218" t="e">
        <f>VLOOKUP(D3704,Z$4:AB3704,3,FALSE)</f>
        <v>#N/A</v>
      </c>
    </row>
    <row r="3705" spans="2:6" x14ac:dyDescent="0.25">
      <c r="B3705" s="131">
        <f t="shared" si="58"/>
        <v>3703</v>
      </c>
      <c r="E3705" s="218" t="e">
        <f>VLOOKUP(D3705,Z$4:AB3705,2,FALSE)</f>
        <v>#N/A</v>
      </c>
      <c r="F3705" s="218" t="e">
        <f>VLOOKUP(D3705,Z$4:AB3705,3,FALSE)</f>
        <v>#N/A</v>
      </c>
    </row>
    <row r="3706" spans="2:6" x14ac:dyDescent="0.25">
      <c r="B3706" s="131">
        <f t="shared" si="58"/>
        <v>3704</v>
      </c>
      <c r="E3706" s="218" t="e">
        <f>VLOOKUP(D3706,Z$4:AB3706,2,FALSE)</f>
        <v>#N/A</v>
      </c>
      <c r="F3706" s="218" t="e">
        <f>VLOOKUP(D3706,Z$4:AB3706,3,FALSE)</f>
        <v>#N/A</v>
      </c>
    </row>
    <row r="3707" spans="2:6" x14ac:dyDescent="0.25">
      <c r="B3707" s="131">
        <f t="shared" si="58"/>
        <v>3705</v>
      </c>
      <c r="E3707" s="218" t="e">
        <f>VLOOKUP(D3707,Z$4:AB3707,2,FALSE)</f>
        <v>#N/A</v>
      </c>
      <c r="F3707" s="218" t="e">
        <f>VLOOKUP(D3707,Z$4:AB3707,3,FALSE)</f>
        <v>#N/A</v>
      </c>
    </row>
    <row r="3708" spans="2:6" x14ac:dyDescent="0.25">
      <c r="B3708" s="131">
        <f t="shared" si="58"/>
        <v>3706</v>
      </c>
      <c r="E3708" s="218" t="e">
        <f>VLOOKUP(D3708,Z$4:AB3708,2,FALSE)</f>
        <v>#N/A</v>
      </c>
      <c r="F3708" s="218" t="e">
        <f>VLOOKUP(D3708,Z$4:AB3708,3,FALSE)</f>
        <v>#N/A</v>
      </c>
    </row>
    <row r="3709" spans="2:6" x14ac:dyDescent="0.25">
      <c r="B3709" s="131">
        <f t="shared" si="58"/>
        <v>3707</v>
      </c>
      <c r="E3709" s="218" t="e">
        <f>VLOOKUP(D3709,Z$4:AB3709,2,FALSE)</f>
        <v>#N/A</v>
      </c>
      <c r="F3709" s="218" t="e">
        <f>VLOOKUP(D3709,Z$4:AB3709,3,FALSE)</f>
        <v>#N/A</v>
      </c>
    </row>
    <row r="3710" spans="2:6" x14ac:dyDescent="0.25">
      <c r="B3710" s="131">
        <f t="shared" si="58"/>
        <v>3708</v>
      </c>
      <c r="E3710" s="218" t="e">
        <f>VLOOKUP(D3710,Z$4:AB3710,2,FALSE)</f>
        <v>#N/A</v>
      </c>
      <c r="F3710" s="218" t="e">
        <f>VLOOKUP(D3710,Z$4:AB3710,3,FALSE)</f>
        <v>#N/A</v>
      </c>
    </row>
    <row r="3711" spans="2:6" x14ac:dyDescent="0.25">
      <c r="B3711" s="131">
        <f t="shared" si="58"/>
        <v>3709</v>
      </c>
      <c r="E3711" s="218" t="e">
        <f>VLOOKUP(D3711,Z$4:AB3711,2,FALSE)</f>
        <v>#N/A</v>
      </c>
      <c r="F3711" s="218" t="e">
        <f>VLOOKUP(D3711,Z$4:AB3711,3,FALSE)</f>
        <v>#N/A</v>
      </c>
    </row>
    <row r="3712" spans="2:6" x14ac:dyDescent="0.25">
      <c r="B3712" s="131">
        <f t="shared" si="58"/>
        <v>3710</v>
      </c>
      <c r="E3712" s="218" t="e">
        <f>VLOOKUP(D3712,Z$4:AB3712,2,FALSE)</f>
        <v>#N/A</v>
      </c>
      <c r="F3712" s="218" t="e">
        <f>VLOOKUP(D3712,Z$4:AB3712,3,FALSE)</f>
        <v>#N/A</v>
      </c>
    </row>
    <row r="3713" spans="2:6" x14ac:dyDescent="0.25">
      <c r="B3713" s="131">
        <f t="shared" si="58"/>
        <v>3711</v>
      </c>
      <c r="E3713" s="218" t="e">
        <f>VLOOKUP(D3713,Z$4:AB3713,2,FALSE)</f>
        <v>#N/A</v>
      </c>
      <c r="F3713" s="218" t="e">
        <f>VLOOKUP(D3713,Z$4:AB3713,3,FALSE)</f>
        <v>#N/A</v>
      </c>
    </row>
    <row r="3714" spans="2:6" x14ac:dyDescent="0.25">
      <c r="B3714" s="131">
        <f t="shared" si="58"/>
        <v>3712</v>
      </c>
      <c r="E3714" s="218" t="e">
        <f>VLOOKUP(D3714,Z$4:AB3714,2,FALSE)</f>
        <v>#N/A</v>
      </c>
      <c r="F3714" s="218" t="e">
        <f>VLOOKUP(D3714,Z$4:AB3714,3,FALSE)</f>
        <v>#N/A</v>
      </c>
    </row>
    <row r="3715" spans="2:6" x14ac:dyDescent="0.25">
      <c r="B3715" s="131">
        <f t="shared" si="58"/>
        <v>3713</v>
      </c>
      <c r="E3715" s="218" t="e">
        <f>VLOOKUP(D3715,Z$4:AB3715,2,FALSE)</f>
        <v>#N/A</v>
      </c>
      <c r="F3715" s="218" t="e">
        <f>VLOOKUP(D3715,Z$4:AB3715,3,FALSE)</f>
        <v>#N/A</v>
      </c>
    </row>
    <row r="3716" spans="2:6" x14ac:dyDescent="0.25">
      <c r="B3716" s="131">
        <f t="shared" si="58"/>
        <v>3714</v>
      </c>
      <c r="E3716" s="218" t="e">
        <f>VLOOKUP(D3716,Z$4:AB3716,2,FALSE)</f>
        <v>#N/A</v>
      </c>
      <c r="F3716" s="218" t="e">
        <f>VLOOKUP(D3716,Z$4:AB3716,3,FALSE)</f>
        <v>#N/A</v>
      </c>
    </row>
    <row r="3717" spans="2:6" x14ac:dyDescent="0.25">
      <c r="B3717" s="131">
        <f t="shared" si="58"/>
        <v>3715</v>
      </c>
      <c r="E3717" s="218" t="e">
        <f>VLOOKUP(D3717,Z$4:AB3717,2,FALSE)</f>
        <v>#N/A</v>
      </c>
      <c r="F3717" s="218" t="e">
        <f>VLOOKUP(D3717,Z$4:AB3717,3,FALSE)</f>
        <v>#N/A</v>
      </c>
    </row>
    <row r="3718" spans="2:6" x14ac:dyDescent="0.25">
      <c r="B3718" s="131">
        <f t="shared" si="58"/>
        <v>3716</v>
      </c>
      <c r="E3718" s="218" t="e">
        <f>VLOOKUP(D3718,Z$4:AB3718,2,FALSE)</f>
        <v>#N/A</v>
      </c>
      <c r="F3718" s="218" t="e">
        <f>VLOOKUP(D3718,Z$4:AB3718,3,FALSE)</f>
        <v>#N/A</v>
      </c>
    </row>
    <row r="3719" spans="2:6" x14ac:dyDescent="0.25">
      <c r="B3719" s="131">
        <f t="shared" si="58"/>
        <v>3717</v>
      </c>
      <c r="E3719" s="218" t="e">
        <f>VLOOKUP(D3719,Z$4:AB3719,2,FALSE)</f>
        <v>#N/A</v>
      </c>
      <c r="F3719" s="218" t="e">
        <f>VLOOKUP(D3719,Z$4:AB3719,3,FALSE)</f>
        <v>#N/A</v>
      </c>
    </row>
    <row r="3720" spans="2:6" x14ac:dyDescent="0.25">
      <c r="B3720" s="131">
        <f t="shared" si="58"/>
        <v>3718</v>
      </c>
      <c r="E3720" s="218" t="e">
        <f>VLOOKUP(D3720,Z$4:AB3720,2,FALSE)</f>
        <v>#N/A</v>
      </c>
      <c r="F3720" s="218" t="e">
        <f>VLOOKUP(D3720,Z$4:AB3720,3,FALSE)</f>
        <v>#N/A</v>
      </c>
    </row>
    <row r="3721" spans="2:6" x14ac:dyDescent="0.25">
      <c r="B3721" s="131">
        <f t="shared" si="58"/>
        <v>3719</v>
      </c>
      <c r="E3721" s="218" t="e">
        <f>VLOOKUP(D3721,Z$4:AB3721,2,FALSE)</f>
        <v>#N/A</v>
      </c>
      <c r="F3721" s="218" t="e">
        <f>VLOOKUP(D3721,Z$4:AB3721,3,FALSE)</f>
        <v>#N/A</v>
      </c>
    </row>
    <row r="3722" spans="2:6" x14ac:dyDescent="0.25">
      <c r="B3722" s="131">
        <f t="shared" si="58"/>
        <v>3720</v>
      </c>
      <c r="E3722" s="218" t="e">
        <f>VLOOKUP(D3722,Z$4:AB3722,2,FALSE)</f>
        <v>#N/A</v>
      </c>
      <c r="F3722" s="218" t="e">
        <f>VLOOKUP(D3722,Z$4:AB3722,3,FALSE)</f>
        <v>#N/A</v>
      </c>
    </row>
    <row r="3723" spans="2:6" x14ac:dyDescent="0.25">
      <c r="B3723" s="131">
        <f t="shared" si="58"/>
        <v>3721</v>
      </c>
      <c r="E3723" s="218" t="e">
        <f>VLOOKUP(D3723,Z$4:AB3723,2,FALSE)</f>
        <v>#N/A</v>
      </c>
      <c r="F3723" s="218" t="e">
        <f>VLOOKUP(D3723,Z$4:AB3723,3,FALSE)</f>
        <v>#N/A</v>
      </c>
    </row>
    <row r="3724" spans="2:6" x14ac:dyDescent="0.25">
      <c r="B3724" s="131">
        <f t="shared" si="58"/>
        <v>3722</v>
      </c>
      <c r="E3724" s="218" t="e">
        <f>VLOOKUP(D3724,Z$4:AB3724,2,FALSE)</f>
        <v>#N/A</v>
      </c>
      <c r="F3724" s="218" t="e">
        <f>VLOOKUP(D3724,Z$4:AB3724,3,FALSE)</f>
        <v>#N/A</v>
      </c>
    </row>
    <row r="3725" spans="2:6" x14ac:dyDescent="0.25">
      <c r="B3725" s="131">
        <f t="shared" si="58"/>
        <v>3723</v>
      </c>
      <c r="E3725" s="218" t="e">
        <f>VLOOKUP(D3725,Z$4:AB3725,2,FALSE)</f>
        <v>#N/A</v>
      </c>
      <c r="F3725" s="218" t="e">
        <f>VLOOKUP(D3725,Z$4:AB3725,3,FALSE)</f>
        <v>#N/A</v>
      </c>
    </row>
    <row r="3726" spans="2:6" x14ac:dyDescent="0.25">
      <c r="B3726" s="131">
        <f t="shared" si="58"/>
        <v>3724</v>
      </c>
      <c r="E3726" s="218" t="e">
        <f>VLOOKUP(D3726,Z$4:AB3726,2,FALSE)</f>
        <v>#N/A</v>
      </c>
      <c r="F3726" s="218" t="e">
        <f>VLOOKUP(D3726,Z$4:AB3726,3,FALSE)</f>
        <v>#N/A</v>
      </c>
    </row>
    <row r="3727" spans="2:6" x14ac:dyDescent="0.25">
      <c r="B3727" s="131">
        <f t="shared" si="58"/>
        <v>3725</v>
      </c>
      <c r="E3727" s="218" t="e">
        <f>VLOOKUP(D3727,Z$4:AB3727,2,FALSE)</f>
        <v>#N/A</v>
      </c>
      <c r="F3727" s="218" t="e">
        <f>VLOOKUP(D3727,Z$4:AB3727,3,FALSE)</f>
        <v>#N/A</v>
      </c>
    </row>
    <row r="3728" spans="2:6" x14ac:dyDescent="0.25">
      <c r="B3728" s="131">
        <f t="shared" si="58"/>
        <v>3726</v>
      </c>
      <c r="E3728" s="218" t="e">
        <f>VLOOKUP(D3728,Z$4:AB3728,2,FALSE)</f>
        <v>#N/A</v>
      </c>
      <c r="F3728" s="218" t="e">
        <f>VLOOKUP(D3728,Z$4:AB3728,3,FALSE)</f>
        <v>#N/A</v>
      </c>
    </row>
    <row r="3729" spans="2:6" x14ac:dyDescent="0.25">
      <c r="B3729" s="131">
        <f t="shared" si="58"/>
        <v>3727</v>
      </c>
      <c r="E3729" s="218" t="e">
        <f>VLOOKUP(D3729,Z$4:AB3729,2,FALSE)</f>
        <v>#N/A</v>
      </c>
      <c r="F3729" s="218" t="e">
        <f>VLOOKUP(D3729,Z$4:AB3729,3,FALSE)</f>
        <v>#N/A</v>
      </c>
    </row>
    <row r="3730" spans="2:6" x14ac:dyDescent="0.25">
      <c r="B3730" s="131">
        <f t="shared" si="58"/>
        <v>3728</v>
      </c>
      <c r="E3730" s="218" t="e">
        <f>VLOOKUP(D3730,Z$4:AB3730,2,FALSE)</f>
        <v>#N/A</v>
      </c>
      <c r="F3730" s="218" t="e">
        <f>VLOOKUP(D3730,Z$4:AB3730,3,FALSE)</f>
        <v>#N/A</v>
      </c>
    </row>
    <row r="3731" spans="2:6" x14ac:dyDescent="0.25">
      <c r="B3731" s="131">
        <f t="shared" si="58"/>
        <v>3729</v>
      </c>
      <c r="E3731" s="218" t="e">
        <f>VLOOKUP(D3731,Z$4:AB3731,2,FALSE)</f>
        <v>#N/A</v>
      </c>
      <c r="F3731" s="218" t="e">
        <f>VLOOKUP(D3731,Z$4:AB3731,3,FALSE)</f>
        <v>#N/A</v>
      </c>
    </row>
    <row r="3732" spans="2:6" x14ac:dyDescent="0.25">
      <c r="B3732" s="131">
        <f t="shared" si="58"/>
        <v>3730</v>
      </c>
      <c r="E3732" s="218" t="e">
        <f>VLOOKUP(D3732,Z$4:AB3732,2,FALSE)</f>
        <v>#N/A</v>
      </c>
      <c r="F3732" s="218" t="e">
        <f>VLOOKUP(D3732,Z$4:AB3732,3,FALSE)</f>
        <v>#N/A</v>
      </c>
    </row>
    <row r="3733" spans="2:6" x14ac:dyDescent="0.25">
      <c r="B3733" s="131">
        <f t="shared" si="58"/>
        <v>3731</v>
      </c>
      <c r="E3733" s="218" t="e">
        <f>VLOOKUP(D3733,Z$4:AB3733,2,FALSE)</f>
        <v>#N/A</v>
      </c>
      <c r="F3733" s="218" t="e">
        <f>VLOOKUP(D3733,Z$4:AB3733,3,FALSE)</f>
        <v>#N/A</v>
      </c>
    </row>
    <row r="3734" spans="2:6" x14ac:dyDescent="0.25">
      <c r="B3734" s="131">
        <f t="shared" si="58"/>
        <v>3732</v>
      </c>
      <c r="E3734" s="218" t="e">
        <f>VLOOKUP(D3734,Z$4:AB3734,2,FALSE)</f>
        <v>#N/A</v>
      </c>
      <c r="F3734" s="218" t="e">
        <f>VLOOKUP(D3734,Z$4:AB3734,3,FALSE)</f>
        <v>#N/A</v>
      </c>
    </row>
    <row r="3735" spans="2:6" x14ac:dyDescent="0.25">
      <c r="B3735" s="131">
        <f t="shared" si="58"/>
        <v>3733</v>
      </c>
      <c r="E3735" s="218" t="e">
        <f>VLOOKUP(D3735,Z$4:AB3735,2,FALSE)</f>
        <v>#N/A</v>
      </c>
      <c r="F3735" s="218" t="e">
        <f>VLOOKUP(D3735,Z$4:AB3735,3,FALSE)</f>
        <v>#N/A</v>
      </c>
    </row>
    <row r="3736" spans="2:6" x14ac:dyDescent="0.25">
      <c r="B3736" s="131">
        <f t="shared" si="58"/>
        <v>3734</v>
      </c>
      <c r="E3736" s="218" t="e">
        <f>VLOOKUP(D3736,Z$4:AB3736,2,FALSE)</f>
        <v>#N/A</v>
      </c>
      <c r="F3736" s="218" t="e">
        <f>VLOOKUP(D3736,Z$4:AB3736,3,FALSE)</f>
        <v>#N/A</v>
      </c>
    </row>
    <row r="3737" spans="2:6" x14ac:dyDescent="0.25">
      <c r="B3737" s="131">
        <f t="shared" si="58"/>
        <v>3735</v>
      </c>
      <c r="E3737" s="218" t="e">
        <f>VLOOKUP(D3737,Z$4:AB3737,2,FALSE)</f>
        <v>#N/A</v>
      </c>
      <c r="F3737" s="218" t="e">
        <f>VLOOKUP(D3737,Z$4:AB3737,3,FALSE)</f>
        <v>#N/A</v>
      </c>
    </row>
    <row r="3738" spans="2:6" x14ac:dyDescent="0.25">
      <c r="B3738" s="131">
        <f t="shared" si="58"/>
        <v>3736</v>
      </c>
      <c r="E3738" s="218" t="e">
        <f>VLOOKUP(D3738,Z$4:AB3738,2,FALSE)</f>
        <v>#N/A</v>
      </c>
      <c r="F3738" s="218" t="e">
        <f>VLOOKUP(D3738,Z$4:AB3738,3,FALSE)</f>
        <v>#N/A</v>
      </c>
    </row>
    <row r="3739" spans="2:6" x14ac:dyDescent="0.25">
      <c r="B3739" s="131">
        <f t="shared" si="58"/>
        <v>3737</v>
      </c>
      <c r="E3739" s="218" t="e">
        <f>VLOOKUP(D3739,Z$4:AB3739,2,FALSE)</f>
        <v>#N/A</v>
      </c>
      <c r="F3739" s="218" t="e">
        <f>VLOOKUP(D3739,Z$4:AB3739,3,FALSE)</f>
        <v>#N/A</v>
      </c>
    </row>
    <row r="3740" spans="2:6" x14ac:dyDescent="0.25">
      <c r="B3740" s="131">
        <f t="shared" si="58"/>
        <v>3738</v>
      </c>
      <c r="E3740" s="218" t="e">
        <f>VLOOKUP(D3740,Z$4:AB3740,2,FALSE)</f>
        <v>#N/A</v>
      </c>
      <c r="F3740" s="218" t="e">
        <f>VLOOKUP(D3740,Z$4:AB3740,3,FALSE)</f>
        <v>#N/A</v>
      </c>
    </row>
    <row r="3741" spans="2:6" x14ac:dyDescent="0.25">
      <c r="B3741" s="131">
        <f t="shared" si="58"/>
        <v>3739</v>
      </c>
      <c r="E3741" s="218" t="e">
        <f>VLOOKUP(D3741,Z$4:AB3741,2,FALSE)</f>
        <v>#N/A</v>
      </c>
      <c r="F3741" s="218" t="e">
        <f>VLOOKUP(D3741,Z$4:AB3741,3,FALSE)</f>
        <v>#N/A</v>
      </c>
    </row>
    <row r="3742" spans="2:6" x14ac:dyDescent="0.25">
      <c r="B3742" s="131">
        <f t="shared" si="58"/>
        <v>3740</v>
      </c>
      <c r="E3742" s="218" t="e">
        <f>VLOOKUP(D3742,Z$4:AB3742,2,FALSE)</f>
        <v>#N/A</v>
      </c>
      <c r="F3742" s="218" t="e">
        <f>VLOOKUP(D3742,Z$4:AB3742,3,FALSE)</f>
        <v>#N/A</v>
      </c>
    </row>
    <row r="3743" spans="2:6" x14ac:dyDescent="0.25">
      <c r="B3743" s="131">
        <f t="shared" si="58"/>
        <v>3741</v>
      </c>
      <c r="E3743" s="218" t="e">
        <f>VLOOKUP(D3743,Z$4:AB3743,2,FALSE)</f>
        <v>#N/A</v>
      </c>
      <c r="F3743" s="218" t="e">
        <f>VLOOKUP(D3743,Z$4:AB3743,3,FALSE)</f>
        <v>#N/A</v>
      </c>
    </row>
    <row r="3744" spans="2:6" x14ac:dyDescent="0.25">
      <c r="B3744" s="131">
        <f t="shared" si="58"/>
        <v>3742</v>
      </c>
      <c r="E3744" s="218" t="e">
        <f>VLOOKUP(D3744,Z$4:AB3744,2,FALSE)</f>
        <v>#N/A</v>
      </c>
      <c r="F3744" s="218" t="e">
        <f>VLOOKUP(D3744,Z$4:AB3744,3,FALSE)</f>
        <v>#N/A</v>
      </c>
    </row>
    <row r="3745" spans="2:6" x14ac:dyDescent="0.25">
      <c r="B3745" s="131">
        <f t="shared" si="58"/>
        <v>3743</v>
      </c>
      <c r="E3745" s="218" t="e">
        <f>VLOOKUP(D3745,Z$4:AB3745,2,FALSE)</f>
        <v>#N/A</v>
      </c>
      <c r="F3745" s="218" t="e">
        <f>VLOOKUP(D3745,Z$4:AB3745,3,FALSE)</f>
        <v>#N/A</v>
      </c>
    </row>
    <row r="3746" spans="2:6" x14ac:dyDescent="0.25">
      <c r="B3746" s="131">
        <f t="shared" si="58"/>
        <v>3744</v>
      </c>
      <c r="E3746" s="218" t="e">
        <f>VLOOKUP(D3746,Z$4:AB3746,2,FALSE)</f>
        <v>#N/A</v>
      </c>
      <c r="F3746" s="218" t="e">
        <f>VLOOKUP(D3746,Z$4:AB3746,3,FALSE)</f>
        <v>#N/A</v>
      </c>
    </row>
    <row r="3747" spans="2:6" x14ac:dyDescent="0.25">
      <c r="B3747" s="131">
        <f t="shared" si="58"/>
        <v>3745</v>
      </c>
      <c r="E3747" s="218" t="e">
        <f>VLOOKUP(D3747,Z$4:AB3747,2,FALSE)</f>
        <v>#N/A</v>
      </c>
      <c r="F3747" s="218" t="e">
        <f>VLOOKUP(D3747,Z$4:AB3747,3,FALSE)</f>
        <v>#N/A</v>
      </c>
    </row>
    <row r="3748" spans="2:6" x14ac:dyDescent="0.25">
      <c r="B3748" s="131">
        <f t="shared" si="58"/>
        <v>3746</v>
      </c>
      <c r="E3748" s="218" t="e">
        <f>VLOOKUP(D3748,Z$4:AB3748,2,FALSE)</f>
        <v>#N/A</v>
      </c>
      <c r="F3748" s="218" t="e">
        <f>VLOOKUP(D3748,Z$4:AB3748,3,FALSE)</f>
        <v>#N/A</v>
      </c>
    </row>
    <row r="3749" spans="2:6" x14ac:dyDescent="0.25">
      <c r="B3749" s="131">
        <f t="shared" si="58"/>
        <v>3747</v>
      </c>
      <c r="E3749" s="218" t="e">
        <f>VLOOKUP(D3749,Z$4:AB3749,2,FALSE)</f>
        <v>#N/A</v>
      </c>
      <c r="F3749" s="218" t="e">
        <f>VLOOKUP(D3749,Z$4:AB3749,3,FALSE)</f>
        <v>#N/A</v>
      </c>
    </row>
    <row r="3750" spans="2:6" x14ac:dyDescent="0.25">
      <c r="B3750" s="131">
        <f t="shared" si="58"/>
        <v>3748</v>
      </c>
      <c r="E3750" s="218" t="e">
        <f>VLOOKUP(D3750,Z$4:AB3750,2,FALSE)</f>
        <v>#N/A</v>
      </c>
      <c r="F3750" s="218" t="e">
        <f>VLOOKUP(D3750,Z$4:AB3750,3,FALSE)</f>
        <v>#N/A</v>
      </c>
    </row>
    <row r="3751" spans="2:6" x14ac:dyDescent="0.25">
      <c r="B3751" s="131">
        <f t="shared" si="58"/>
        <v>3749</v>
      </c>
      <c r="E3751" s="218" t="e">
        <f>VLOOKUP(D3751,Z$4:AB3751,2,FALSE)</f>
        <v>#N/A</v>
      </c>
      <c r="F3751" s="218" t="e">
        <f>VLOOKUP(D3751,Z$4:AB3751,3,FALSE)</f>
        <v>#N/A</v>
      </c>
    </row>
    <row r="3752" spans="2:6" x14ac:dyDescent="0.25">
      <c r="B3752" s="131">
        <f t="shared" si="58"/>
        <v>3750</v>
      </c>
      <c r="E3752" s="218" t="e">
        <f>VLOOKUP(D3752,Z$4:AB3752,2,FALSE)</f>
        <v>#N/A</v>
      </c>
      <c r="F3752" s="218" t="e">
        <f>VLOOKUP(D3752,Z$4:AB3752,3,FALSE)</f>
        <v>#N/A</v>
      </c>
    </row>
    <row r="3753" spans="2:6" x14ac:dyDescent="0.25">
      <c r="B3753" s="131">
        <f t="shared" si="58"/>
        <v>3751</v>
      </c>
      <c r="E3753" s="218" t="e">
        <f>VLOOKUP(D3753,Z$4:AB3753,2,FALSE)</f>
        <v>#N/A</v>
      </c>
      <c r="F3753" s="218" t="e">
        <f>VLOOKUP(D3753,Z$4:AB3753,3,FALSE)</f>
        <v>#N/A</v>
      </c>
    </row>
    <row r="3754" spans="2:6" x14ac:dyDescent="0.25">
      <c r="B3754" s="131">
        <f t="shared" si="58"/>
        <v>3752</v>
      </c>
      <c r="E3754" s="218" t="e">
        <f>VLOOKUP(D3754,Z$4:AB3754,2,FALSE)</f>
        <v>#N/A</v>
      </c>
      <c r="F3754" s="218" t="e">
        <f>VLOOKUP(D3754,Z$4:AB3754,3,FALSE)</f>
        <v>#N/A</v>
      </c>
    </row>
    <row r="3755" spans="2:6" x14ac:dyDescent="0.25">
      <c r="B3755" s="131">
        <f t="shared" si="58"/>
        <v>3753</v>
      </c>
      <c r="E3755" s="218" t="e">
        <f>VLOOKUP(D3755,Z$4:AB3755,2,FALSE)</f>
        <v>#N/A</v>
      </c>
      <c r="F3755" s="218" t="e">
        <f>VLOOKUP(D3755,Z$4:AB3755,3,FALSE)</f>
        <v>#N/A</v>
      </c>
    </row>
    <row r="3756" spans="2:6" x14ac:dyDescent="0.25">
      <c r="B3756" s="131">
        <f t="shared" si="58"/>
        <v>3754</v>
      </c>
      <c r="E3756" s="218" t="e">
        <f>VLOOKUP(D3756,Z$4:AB3756,2,FALSE)</f>
        <v>#N/A</v>
      </c>
      <c r="F3756" s="218" t="e">
        <f>VLOOKUP(D3756,Z$4:AB3756,3,FALSE)</f>
        <v>#N/A</v>
      </c>
    </row>
    <row r="3757" spans="2:6" x14ac:dyDescent="0.25">
      <c r="B3757" s="131">
        <f t="shared" si="58"/>
        <v>3755</v>
      </c>
      <c r="E3757" s="218" t="e">
        <f>VLOOKUP(D3757,Z$4:AB3757,2,FALSE)</f>
        <v>#N/A</v>
      </c>
      <c r="F3757" s="218" t="e">
        <f>VLOOKUP(D3757,Z$4:AB3757,3,FALSE)</f>
        <v>#N/A</v>
      </c>
    </row>
    <row r="3758" spans="2:6" x14ac:dyDescent="0.25">
      <c r="B3758" s="131">
        <f t="shared" si="58"/>
        <v>3756</v>
      </c>
      <c r="E3758" s="218" t="e">
        <f>VLOOKUP(D3758,Z$4:AB3758,2,FALSE)</f>
        <v>#N/A</v>
      </c>
      <c r="F3758" s="218" t="e">
        <f>VLOOKUP(D3758,Z$4:AB3758,3,FALSE)</f>
        <v>#N/A</v>
      </c>
    </row>
    <row r="3759" spans="2:6" x14ac:dyDescent="0.25">
      <c r="B3759" s="131">
        <f t="shared" si="58"/>
        <v>3757</v>
      </c>
      <c r="E3759" s="218" t="e">
        <f>VLOOKUP(D3759,Z$4:AB3759,2,FALSE)</f>
        <v>#N/A</v>
      </c>
      <c r="F3759" s="218" t="e">
        <f>VLOOKUP(D3759,Z$4:AB3759,3,FALSE)</f>
        <v>#N/A</v>
      </c>
    </row>
    <row r="3760" spans="2:6" x14ac:dyDescent="0.25">
      <c r="B3760" s="131">
        <f t="shared" si="58"/>
        <v>3758</v>
      </c>
      <c r="E3760" s="218" t="e">
        <f>VLOOKUP(D3760,Z$4:AB3760,2,FALSE)</f>
        <v>#N/A</v>
      </c>
      <c r="F3760" s="218" t="e">
        <f>VLOOKUP(D3760,Z$4:AB3760,3,FALSE)</f>
        <v>#N/A</v>
      </c>
    </row>
    <row r="3761" spans="2:6" x14ac:dyDescent="0.25">
      <c r="B3761" s="131">
        <f t="shared" si="58"/>
        <v>3759</v>
      </c>
      <c r="E3761" s="218" t="e">
        <f>VLOOKUP(D3761,Z$4:AB3761,2,FALSE)</f>
        <v>#N/A</v>
      </c>
      <c r="F3761" s="218" t="e">
        <f>VLOOKUP(D3761,Z$4:AB3761,3,FALSE)</f>
        <v>#N/A</v>
      </c>
    </row>
    <row r="3762" spans="2:6" x14ac:dyDescent="0.25">
      <c r="B3762" s="131">
        <f t="shared" si="58"/>
        <v>3760</v>
      </c>
      <c r="E3762" s="218" t="e">
        <f>VLOOKUP(D3762,Z$4:AB3762,2,FALSE)</f>
        <v>#N/A</v>
      </c>
      <c r="F3762" s="218" t="e">
        <f>VLOOKUP(D3762,Z$4:AB3762,3,FALSE)</f>
        <v>#N/A</v>
      </c>
    </row>
    <row r="3763" spans="2:6" x14ac:dyDescent="0.25">
      <c r="B3763" s="131">
        <f t="shared" si="58"/>
        <v>3761</v>
      </c>
      <c r="E3763" s="218" t="e">
        <f>VLOOKUP(D3763,Z$4:AB3763,2,FALSE)</f>
        <v>#N/A</v>
      </c>
      <c r="F3763" s="218" t="e">
        <f>VLOOKUP(D3763,Z$4:AB3763,3,FALSE)</f>
        <v>#N/A</v>
      </c>
    </row>
    <row r="3764" spans="2:6" x14ac:dyDescent="0.25">
      <c r="B3764" s="131">
        <f t="shared" ref="B3764:B3827" si="59">ROW()-2</f>
        <v>3762</v>
      </c>
      <c r="E3764" s="218" t="e">
        <f>VLOOKUP(D3764,Z$4:AB3764,2,FALSE)</f>
        <v>#N/A</v>
      </c>
      <c r="F3764" s="218" t="e">
        <f>VLOOKUP(D3764,Z$4:AB3764,3,FALSE)</f>
        <v>#N/A</v>
      </c>
    </row>
    <row r="3765" spans="2:6" x14ac:dyDescent="0.25">
      <c r="B3765" s="131">
        <f t="shared" si="59"/>
        <v>3763</v>
      </c>
      <c r="E3765" s="218" t="e">
        <f>VLOOKUP(D3765,Z$4:AB3765,2,FALSE)</f>
        <v>#N/A</v>
      </c>
      <c r="F3765" s="218" t="e">
        <f>VLOOKUP(D3765,Z$4:AB3765,3,FALSE)</f>
        <v>#N/A</v>
      </c>
    </row>
    <row r="3766" spans="2:6" x14ac:dyDescent="0.25">
      <c r="B3766" s="131">
        <f t="shared" si="59"/>
        <v>3764</v>
      </c>
      <c r="E3766" s="218" t="e">
        <f>VLOOKUP(D3766,Z$4:AB3766,2,FALSE)</f>
        <v>#N/A</v>
      </c>
      <c r="F3766" s="218" t="e">
        <f>VLOOKUP(D3766,Z$4:AB3766,3,FALSE)</f>
        <v>#N/A</v>
      </c>
    </row>
    <row r="3767" spans="2:6" x14ac:dyDescent="0.25">
      <c r="B3767" s="131">
        <f t="shared" si="59"/>
        <v>3765</v>
      </c>
      <c r="E3767" s="218" t="e">
        <f>VLOOKUP(D3767,Z$4:AB3767,2,FALSE)</f>
        <v>#N/A</v>
      </c>
      <c r="F3767" s="218" t="e">
        <f>VLOOKUP(D3767,Z$4:AB3767,3,FALSE)</f>
        <v>#N/A</v>
      </c>
    </row>
    <row r="3768" spans="2:6" x14ac:dyDescent="0.25">
      <c r="B3768" s="131">
        <f t="shared" si="59"/>
        <v>3766</v>
      </c>
      <c r="E3768" s="218" t="e">
        <f>VLOOKUP(D3768,Z$4:AB3768,2,FALSE)</f>
        <v>#N/A</v>
      </c>
      <c r="F3768" s="218" t="e">
        <f>VLOOKUP(D3768,Z$4:AB3768,3,FALSE)</f>
        <v>#N/A</v>
      </c>
    </row>
    <row r="3769" spans="2:6" x14ac:dyDescent="0.25">
      <c r="B3769" s="131">
        <f t="shared" si="59"/>
        <v>3767</v>
      </c>
      <c r="E3769" s="218" t="e">
        <f>VLOOKUP(D3769,Z$4:AB3769,2,FALSE)</f>
        <v>#N/A</v>
      </c>
      <c r="F3769" s="218" t="e">
        <f>VLOOKUP(D3769,Z$4:AB3769,3,FALSE)</f>
        <v>#N/A</v>
      </c>
    </row>
    <row r="3770" spans="2:6" x14ac:dyDescent="0.25">
      <c r="B3770" s="131">
        <f t="shared" si="59"/>
        <v>3768</v>
      </c>
      <c r="E3770" s="218" t="e">
        <f>VLOOKUP(D3770,Z$4:AB3770,2,FALSE)</f>
        <v>#N/A</v>
      </c>
      <c r="F3770" s="218" t="e">
        <f>VLOOKUP(D3770,Z$4:AB3770,3,FALSE)</f>
        <v>#N/A</v>
      </c>
    </row>
    <row r="3771" spans="2:6" x14ac:dyDescent="0.25">
      <c r="B3771" s="131">
        <f t="shared" si="59"/>
        <v>3769</v>
      </c>
      <c r="E3771" s="218" t="e">
        <f>VLOOKUP(D3771,Z$4:AB3771,2,FALSE)</f>
        <v>#N/A</v>
      </c>
      <c r="F3771" s="218" t="e">
        <f>VLOOKUP(D3771,Z$4:AB3771,3,FALSE)</f>
        <v>#N/A</v>
      </c>
    </row>
    <row r="3772" spans="2:6" x14ac:dyDescent="0.25">
      <c r="B3772" s="131">
        <f t="shared" si="59"/>
        <v>3770</v>
      </c>
      <c r="E3772" s="218" t="e">
        <f>VLOOKUP(D3772,Z$4:AB3772,2,FALSE)</f>
        <v>#N/A</v>
      </c>
      <c r="F3772" s="218" t="e">
        <f>VLOOKUP(D3772,Z$4:AB3772,3,FALSE)</f>
        <v>#N/A</v>
      </c>
    </row>
    <row r="3773" spans="2:6" x14ac:dyDescent="0.25">
      <c r="B3773" s="131">
        <f t="shared" si="59"/>
        <v>3771</v>
      </c>
      <c r="E3773" s="218" t="e">
        <f>VLOOKUP(D3773,Z$4:AB3773,2,FALSE)</f>
        <v>#N/A</v>
      </c>
      <c r="F3773" s="218" t="e">
        <f>VLOOKUP(D3773,Z$4:AB3773,3,FALSE)</f>
        <v>#N/A</v>
      </c>
    </row>
    <row r="3774" spans="2:6" x14ac:dyDescent="0.25">
      <c r="B3774" s="131">
        <f t="shared" si="59"/>
        <v>3772</v>
      </c>
      <c r="E3774" s="218" t="e">
        <f>VLOOKUP(D3774,Z$4:AB3774,2,FALSE)</f>
        <v>#N/A</v>
      </c>
      <c r="F3774" s="218" t="e">
        <f>VLOOKUP(D3774,Z$4:AB3774,3,FALSE)</f>
        <v>#N/A</v>
      </c>
    </row>
    <row r="3775" spans="2:6" x14ac:dyDescent="0.25">
      <c r="B3775" s="131">
        <f t="shared" si="59"/>
        <v>3773</v>
      </c>
      <c r="E3775" s="218" t="e">
        <f>VLOOKUP(D3775,Z$4:AB3775,2,FALSE)</f>
        <v>#N/A</v>
      </c>
      <c r="F3775" s="218" t="e">
        <f>VLOOKUP(D3775,Z$4:AB3775,3,FALSE)</f>
        <v>#N/A</v>
      </c>
    </row>
    <row r="3776" spans="2:6" x14ac:dyDescent="0.25">
      <c r="B3776" s="131">
        <f t="shared" si="59"/>
        <v>3774</v>
      </c>
      <c r="E3776" s="218" t="e">
        <f>VLOOKUP(D3776,Z$4:AB3776,2,FALSE)</f>
        <v>#N/A</v>
      </c>
      <c r="F3776" s="218" t="e">
        <f>VLOOKUP(D3776,Z$4:AB3776,3,FALSE)</f>
        <v>#N/A</v>
      </c>
    </row>
    <row r="3777" spans="2:6" x14ac:dyDescent="0.25">
      <c r="B3777" s="131">
        <f t="shared" si="59"/>
        <v>3775</v>
      </c>
      <c r="E3777" s="218" t="e">
        <f>VLOOKUP(D3777,Z$4:AB3777,2,FALSE)</f>
        <v>#N/A</v>
      </c>
      <c r="F3777" s="218" t="e">
        <f>VLOOKUP(D3777,Z$4:AB3777,3,FALSE)</f>
        <v>#N/A</v>
      </c>
    </row>
    <row r="3778" spans="2:6" x14ac:dyDescent="0.25">
      <c r="B3778" s="131">
        <f t="shared" si="59"/>
        <v>3776</v>
      </c>
      <c r="E3778" s="218" t="e">
        <f>VLOOKUP(D3778,Z$4:AB3778,2,FALSE)</f>
        <v>#N/A</v>
      </c>
      <c r="F3778" s="218" t="e">
        <f>VLOOKUP(D3778,Z$4:AB3778,3,FALSE)</f>
        <v>#N/A</v>
      </c>
    </row>
    <row r="3779" spans="2:6" x14ac:dyDescent="0.25">
      <c r="B3779" s="131">
        <f t="shared" si="59"/>
        <v>3777</v>
      </c>
      <c r="E3779" s="218" t="e">
        <f>VLOOKUP(D3779,Z$4:AB3779,2,FALSE)</f>
        <v>#N/A</v>
      </c>
      <c r="F3779" s="218" t="e">
        <f>VLOOKUP(D3779,Z$4:AB3779,3,FALSE)</f>
        <v>#N/A</v>
      </c>
    </row>
    <row r="3780" spans="2:6" x14ac:dyDescent="0.25">
      <c r="B3780" s="131">
        <f t="shared" si="59"/>
        <v>3778</v>
      </c>
      <c r="E3780" s="218" t="e">
        <f>VLOOKUP(D3780,Z$4:AB3780,2,FALSE)</f>
        <v>#N/A</v>
      </c>
      <c r="F3780" s="218" t="e">
        <f>VLOOKUP(D3780,Z$4:AB3780,3,FALSE)</f>
        <v>#N/A</v>
      </c>
    </row>
    <row r="3781" spans="2:6" x14ac:dyDescent="0.25">
      <c r="B3781" s="131">
        <f t="shared" si="59"/>
        <v>3779</v>
      </c>
      <c r="E3781" s="218" t="e">
        <f>VLOOKUP(D3781,Z$4:AB3781,2,FALSE)</f>
        <v>#N/A</v>
      </c>
      <c r="F3781" s="218" t="e">
        <f>VLOOKUP(D3781,Z$4:AB3781,3,FALSE)</f>
        <v>#N/A</v>
      </c>
    </row>
    <row r="3782" spans="2:6" x14ac:dyDescent="0.25">
      <c r="B3782" s="131">
        <f t="shared" si="59"/>
        <v>3780</v>
      </c>
      <c r="E3782" s="218" t="e">
        <f>VLOOKUP(D3782,Z$4:AB3782,2,FALSE)</f>
        <v>#N/A</v>
      </c>
      <c r="F3782" s="218" t="e">
        <f>VLOOKUP(D3782,Z$4:AB3782,3,FALSE)</f>
        <v>#N/A</v>
      </c>
    </row>
    <row r="3783" spans="2:6" x14ac:dyDescent="0.25">
      <c r="B3783" s="131">
        <f t="shared" si="59"/>
        <v>3781</v>
      </c>
      <c r="E3783" s="218" t="e">
        <f>VLOOKUP(D3783,Z$4:AB3783,2,FALSE)</f>
        <v>#N/A</v>
      </c>
      <c r="F3783" s="218" t="e">
        <f>VLOOKUP(D3783,Z$4:AB3783,3,FALSE)</f>
        <v>#N/A</v>
      </c>
    </row>
    <row r="3784" spans="2:6" x14ac:dyDescent="0.25">
      <c r="B3784" s="131">
        <f t="shared" si="59"/>
        <v>3782</v>
      </c>
      <c r="E3784" s="218" t="e">
        <f>VLOOKUP(D3784,Z$4:AB3784,2,FALSE)</f>
        <v>#N/A</v>
      </c>
      <c r="F3784" s="218" t="e">
        <f>VLOOKUP(D3784,Z$4:AB3784,3,FALSE)</f>
        <v>#N/A</v>
      </c>
    </row>
    <row r="3785" spans="2:6" x14ac:dyDescent="0.25">
      <c r="B3785" s="131">
        <f t="shared" si="59"/>
        <v>3783</v>
      </c>
      <c r="E3785" s="218" t="e">
        <f>VLOOKUP(D3785,Z$4:AB3785,2,FALSE)</f>
        <v>#N/A</v>
      </c>
      <c r="F3785" s="218" t="e">
        <f>VLOOKUP(D3785,Z$4:AB3785,3,FALSE)</f>
        <v>#N/A</v>
      </c>
    </row>
    <row r="3786" spans="2:6" x14ac:dyDescent="0.25">
      <c r="B3786" s="131">
        <f t="shared" si="59"/>
        <v>3784</v>
      </c>
      <c r="E3786" s="218" t="e">
        <f>VLOOKUP(D3786,Z$4:AB3786,2,FALSE)</f>
        <v>#N/A</v>
      </c>
      <c r="F3786" s="218" t="e">
        <f>VLOOKUP(D3786,Z$4:AB3786,3,FALSE)</f>
        <v>#N/A</v>
      </c>
    </row>
    <row r="3787" spans="2:6" x14ac:dyDescent="0.25">
      <c r="B3787" s="131">
        <f t="shared" si="59"/>
        <v>3785</v>
      </c>
      <c r="E3787" s="218" t="e">
        <f>VLOOKUP(D3787,Z$4:AB3787,2,FALSE)</f>
        <v>#N/A</v>
      </c>
      <c r="F3787" s="218" t="e">
        <f>VLOOKUP(D3787,Z$4:AB3787,3,FALSE)</f>
        <v>#N/A</v>
      </c>
    </row>
    <row r="3788" spans="2:6" x14ac:dyDescent="0.25">
      <c r="B3788" s="131">
        <f t="shared" si="59"/>
        <v>3786</v>
      </c>
      <c r="E3788" s="218" t="e">
        <f>VLOOKUP(D3788,Z$4:AB3788,2,FALSE)</f>
        <v>#N/A</v>
      </c>
      <c r="F3788" s="218" t="e">
        <f>VLOOKUP(D3788,Z$4:AB3788,3,FALSE)</f>
        <v>#N/A</v>
      </c>
    </row>
    <row r="3789" spans="2:6" x14ac:dyDescent="0.25">
      <c r="B3789" s="131">
        <f t="shared" si="59"/>
        <v>3787</v>
      </c>
      <c r="E3789" s="218" t="e">
        <f>VLOOKUP(D3789,Z$4:AB3789,2,FALSE)</f>
        <v>#N/A</v>
      </c>
      <c r="F3789" s="218" t="e">
        <f>VLOOKUP(D3789,Z$4:AB3789,3,FALSE)</f>
        <v>#N/A</v>
      </c>
    </row>
    <row r="3790" spans="2:6" x14ac:dyDescent="0.25">
      <c r="B3790" s="131">
        <f t="shared" si="59"/>
        <v>3788</v>
      </c>
      <c r="E3790" s="218" t="e">
        <f>VLOOKUP(D3790,Z$4:AB3790,2,FALSE)</f>
        <v>#N/A</v>
      </c>
      <c r="F3790" s="218" t="e">
        <f>VLOOKUP(D3790,Z$4:AB3790,3,FALSE)</f>
        <v>#N/A</v>
      </c>
    </row>
    <row r="3791" spans="2:6" x14ac:dyDescent="0.25">
      <c r="B3791" s="131">
        <f t="shared" si="59"/>
        <v>3789</v>
      </c>
      <c r="E3791" s="218" t="e">
        <f>VLOOKUP(D3791,Z$4:AB3791,2,FALSE)</f>
        <v>#N/A</v>
      </c>
      <c r="F3791" s="218" t="e">
        <f>VLOOKUP(D3791,Z$4:AB3791,3,FALSE)</f>
        <v>#N/A</v>
      </c>
    </row>
    <row r="3792" spans="2:6" x14ac:dyDescent="0.25">
      <c r="B3792" s="131">
        <f t="shared" si="59"/>
        <v>3790</v>
      </c>
      <c r="E3792" s="218" t="e">
        <f>VLOOKUP(D3792,Z$4:AB3792,2,FALSE)</f>
        <v>#N/A</v>
      </c>
      <c r="F3792" s="218" t="e">
        <f>VLOOKUP(D3792,Z$4:AB3792,3,FALSE)</f>
        <v>#N/A</v>
      </c>
    </row>
    <row r="3793" spans="2:6" x14ac:dyDescent="0.25">
      <c r="B3793" s="131">
        <f t="shared" si="59"/>
        <v>3791</v>
      </c>
      <c r="E3793" s="218" t="e">
        <f>VLOOKUP(D3793,Z$4:AB3793,2,FALSE)</f>
        <v>#N/A</v>
      </c>
      <c r="F3793" s="218" t="e">
        <f>VLOOKUP(D3793,Z$4:AB3793,3,FALSE)</f>
        <v>#N/A</v>
      </c>
    </row>
    <row r="3794" spans="2:6" x14ac:dyDescent="0.25">
      <c r="B3794" s="131">
        <f t="shared" si="59"/>
        <v>3792</v>
      </c>
      <c r="E3794" s="218" t="e">
        <f>VLOOKUP(D3794,Z$4:AB3794,2,FALSE)</f>
        <v>#N/A</v>
      </c>
      <c r="F3794" s="218" t="e">
        <f>VLOOKUP(D3794,Z$4:AB3794,3,FALSE)</f>
        <v>#N/A</v>
      </c>
    </row>
    <row r="3795" spans="2:6" x14ac:dyDescent="0.25">
      <c r="B3795" s="131">
        <f t="shared" si="59"/>
        <v>3793</v>
      </c>
      <c r="E3795" s="218" t="e">
        <f>VLOOKUP(D3795,Z$4:AB3795,2,FALSE)</f>
        <v>#N/A</v>
      </c>
      <c r="F3795" s="218" t="e">
        <f>VLOOKUP(D3795,Z$4:AB3795,3,FALSE)</f>
        <v>#N/A</v>
      </c>
    </row>
    <row r="3796" spans="2:6" x14ac:dyDescent="0.25">
      <c r="B3796" s="131">
        <f t="shared" si="59"/>
        <v>3794</v>
      </c>
      <c r="E3796" s="218" t="e">
        <f>VLOOKUP(D3796,Z$4:AB3796,2,FALSE)</f>
        <v>#N/A</v>
      </c>
      <c r="F3796" s="218" t="e">
        <f>VLOOKUP(D3796,Z$4:AB3796,3,FALSE)</f>
        <v>#N/A</v>
      </c>
    </row>
    <row r="3797" spans="2:6" x14ac:dyDescent="0.25">
      <c r="B3797" s="131">
        <f t="shared" si="59"/>
        <v>3795</v>
      </c>
      <c r="E3797" s="218" t="e">
        <f>VLOOKUP(D3797,Z$4:AB3797,2,FALSE)</f>
        <v>#N/A</v>
      </c>
      <c r="F3797" s="218" t="e">
        <f>VLOOKUP(D3797,Z$4:AB3797,3,FALSE)</f>
        <v>#N/A</v>
      </c>
    </row>
    <row r="3798" spans="2:6" x14ac:dyDescent="0.25">
      <c r="B3798" s="131">
        <f t="shared" si="59"/>
        <v>3796</v>
      </c>
      <c r="E3798" s="218" t="e">
        <f>VLOOKUP(D3798,Z$4:AB3798,2,FALSE)</f>
        <v>#N/A</v>
      </c>
      <c r="F3798" s="218" t="e">
        <f>VLOOKUP(D3798,Z$4:AB3798,3,FALSE)</f>
        <v>#N/A</v>
      </c>
    </row>
    <row r="3799" spans="2:6" x14ac:dyDescent="0.25">
      <c r="B3799" s="131">
        <f t="shared" si="59"/>
        <v>3797</v>
      </c>
      <c r="E3799" s="218" t="e">
        <f>VLOOKUP(D3799,Z$4:AB3799,2,FALSE)</f>
        <v>#N/A</v>
      </c>
      <c r="F3799" s="218" t="e">
        <f>VLOOKUP(D3799,Z$4:AB3799,3,FALSE)</f>
        <v>#N/A</v>
      </c>
    </row>
    <row r="3800" spans="2:6" x14ac:dyDescent="0.25">
      <c r="B3800" s="131">
        <f t="shared" si="59"/>
        <v>3798</v>
      </c>
      <c r="E3800" s="218" t="e">
        <f>VLOOKUP(D3800,Z$4:AB3800,2,FALSE)</f>
        <v>#N/A</v>
      </c>
      <c r="F3800" s="218" t="e">
        <f>VLOOKUP(D3800,Z$4:AB3800,3,FALSE)</f>
        <v>#N/A</v>
      </c>
    </row>
    <row r="3801" spans="2:6" x14ac:dyDescent="0.25">
      <c r="B3801" s="131">
        <f t="shared" si="59"/>
        <v>3799</v>
      </c>
      <c r="E3801" s="218" t="e">
        <f>VLOOKUP(D3801,Z$4:AB3801,2,FALSE)</f>
        <v>#N/A</v>
      </c>
      <c r="F3801" s="218" t="e">
        <f>VLOOKUP(D3801,Z$4:AB3801,3,FALSE)</f>
        <v>#N/A</v>
      </c>
    </row>
    <row r="3802" spans="2:6" x14ac:dyDescent="0.25">
      <c r="B3802" s="131">
        <f t="shared" si="59"/>
        <v>3800</v>
      </c>
      <c r="E3802" s="218" t="e">
        <f>VLOOKUP(D3802,Z$4:AB3802,2,FALSE)</f>
        <v>#N/A</v>
      </c>
      <c r="F3802" s="218" t="e">
        <f>VLOOKUP(D3802,Z$4:AB3802,3,FALSE)</f>
        <v>#N/A</v>
      </c>
    </row>
    <row r="3803" spans="2:6" x14ac:dyDescent="0.25">
      <c r="B3803" s="131">
        <f t="shared" si="59"/>
        <v>3801</v>
      </c>
      <c r="E3803" s="218" t="e">
        <f>VLOOKUP(D3803,Z$4:AB3803,2,FALSE)</f>
        <v>#N/A</v>
      </c>
      <c r="F3803" s="218" t="e">
        <f>VLOOKUP(D3803,Z$4:AB3803,3,FALSE)</f>
        <v>#N/A</v>
      </c>
    </row>
    <row r="3804" spans="2:6" x14ac:dyDescent="0.25">
      <c r="B3804" s="131">
        <f t="shared" si="59"/>
        <v>3802</v>
      </c>
      <c r="E3804" s="218" t="e">
        <f>VLOOKUP(D3804,Z$4:AB3804,2,FALSE)</f>
        <v>#N/A</v>
      </c>
      <c r="F3804" s="218" t="e">
        <f>VLOOKUP(D3804,Z$4:AB3804,3,FALSE)</f>
        <v>#N/A</v>
      </c>
    </row>
    <row r="3805" spans="2:6" x14ac:dyDescent="0.25">
      <c r="B3805" s="131">
        <f t="shared" si="59"/>
        <v>3803</v>
      </c>
      <c r="E3805" s="218" t="e">
        <f>VLOOKUP(D3805,Z$4:AB3805,2,FALSE)</f>
        <v>#N/A</v>
      </c>
      <c r="F3805" s="218" t="e">
        <f>VLOOKUP(D3805,Z$4:AB3805,3,FALSE)</f>
        <v>#N/A</v>
      </c>
    </row>
    <row r="3806" spans="2:6" x14ac:dyDescent="0.25">
      <c r="B3806" s="131">
        <f t="shared" si="59"/>
        <v>3804</v>
      </c>
      <c r="E3806" s="218" t="e">
        <f>VLOOKUP(D3806,Z$4:AB3806,2,FALSE)</f>
        <v>#N/A</v>
      </c>
      <c r="F3806" s="218" t="e">
        <f>VLOOKUP(D3806,Z$4:AB3806,3,FALSE)</f>
        <v>#N/A</v>
      </c>
    </row>
    <row r="3807" spans="2:6" x14ac:dyDescent="0.25">
      <c r="B3807" s="131">
        <f t="shared" si="59"/>
        <v>3805</v>
      </c>
      <c r="E3807" s="218" t="e">
        <f>VLOOKUP(D3807,Z$4:AB3807,2,FALSE)</f>
        <v>#N/A</v>
      </c>
      <c r="F3807" s="218" t="e">
        <f>VLOOKUP(D3807,Z$4:AB3807,3,FALSE)</f>
        <v>#N/A</v>
      </c>
    </row>
    <row r="3808" spans="2:6" x14ac:dyDescent="0.25">
      <c r="B3808" s="131">
        <f t="shared" si="59"/>
        <v>3806</v>
      </c>
      <c r="E3808" s="218" t="e">
        <f>VLOOKUP(D3808,Z$4:AB3808,2,FALSE)</f>
        <v>#N/A</v>
      </c>
      <c r="F3808" s="218" t="e">
        <f>VLOOKUP(D3808,Z$4:AB3808,3,FALSE)</f>
        <v>#N/A</v>
      </c>
    </row>
    <row r="3809" spans="2:6" x14ac:dyDescent="0.25">
      <c r="B3809" s="131">
        <f t="shared" si="59"/>
        <v>3807</v>
      </c>
      <c r="E3809" s="218" t="e">
        <f>VLOOKUP(D3809,Z$4:AB3809,2,FALSE)</f>
        <v>#N/A</v>
      </c>
      <c r="F3809" s="218" t="e">
        <f>VLOOKUP(D3809,Z$4:AB3809,3,FALSE)</f>
        <v>#N/A</v>
      </c>
    </row>
    <row r="3810" spans="2:6" x14ac:dyDescent="0.25">
      <c r="B3810" s="131">
        <f t="shared" si="59"/>
        <v>3808</v>
      </c>
      <c r="E3810" s="218" t="e">
        <f>VLOOKUP(D3810,Z$4:AB3810,2,FALSE)</f>
        <v>#N/A</v>
      </c>
      <c r="F3810" s="218" t="e">
        <f>VLOOKUP(D3810,Z$4:AB3810,3,FALSE)</f>
        <v>#N/A</v>
      </c>
    </row>
    <row r="3811" spans="2:6" x14ac:dyDescent="0.25">
      <c r="B3811" s="131">
        <f t="shared" si="59"/>
        <v>3809</v>
      </c>
      <c r="E3811" s="218" t="e">
        <f>VLOOKUP(D3811,Z$4:AB3811,2,FALSE)</f>
        <v>#N/A</v>
      </c>
      <c r="F3811" s="218" t="e">
        <f>VLOOKUP(D3811,Z$4:AB3811,3,FALSE)</f>
        <v>#N/A</v>
      </c>
    </row>
    <row r="3812" spans="2:6" x14ac:dyDescent="0.25">
      <c r="B3812" s="131">
        <f t="shared" si="59"/>
        <v>3810</v>
      </c>
      <c r="E3812" s="218" t="e">
        <f>VLOOKUP(D3812,Z$4:AB3812,2,FALSE)</f>
        <v>#N/A</v>
      </c>
      <c r="F3812" s="218" t="e">
        <f>VLOOKUP(D3812,Z$4:AB3812,3,FALSE)</f>
        <v>#N/A</v>
      </c>
    </row>
    <row r="3813" spans="2:6" x14ac:dyDescent="0.25">
      <c r="B3813" s="131">
        <f t="shared" si="59"/>
        <v>3811</v>
      </c>
      <c r="E3813" s="218" t="e">
        <f>VLOOKUP(D3813,Z$4:AB3813,2,FALSE)</f>
        <v>#N/A</v>
      </c>
      <c r="F3813" s="218" t="e">
        <f>VLOOKUP(D3813,Z$4:AB3813,3,FALSE)</f>
        <v>#N/A</v>
      </c>
    </row>
    <row r="3814" spans="2:6" x14ac:dyDescent="0.25">
      <c r="B3814" s="131">
        <f t="shared" si="59"/>
        <v>3812</v>
      </c>
      <c r="E3814" s="218" t="e">
        <f>VLOOKUP(D3814,Z$4:AB3814,2,FALSE)</f>
        <v>#N/A</v>
      </c>
      <c r="F3814" s="218" t="e">
        <f>VLOOKUP(D3814,Z$4:AB3814,3,FALSE)</f>
        <v>#N/A</v>
      </c>
    </row>
    <row r="3815" spans="2:6" x14ac:dyDescent="0.25">
      <c r="B3815" s="131">
        <f t="shared" si="59"/>
        <v>3813</v>
      </c>
      <c r="E3815" s="218" t="e">
        <f>VLOOKUP(D3815,Z$4:AB3815,2,FALSE)</f>
        <v>#N/A</v>
      </c>
      <c r="F3815" s="218" t="e">
        <f>VLOOKUP(D3815,Z$4:AB3815,3,FALSE)</f>
        <v>#N/A</v>
      </c>
    </row>
    <row r="3816" spans="2:6" x14ac:dyDescent="0.25">
      <c r="B3816" s="131">
        <f t="shared" si="59"/>
        <v>3814</v>
      </c>
      <c r="E3816" s="218" t="e">
        <f>VLOOKUP(D3816,Z$4:AB3816,2,FALSE)</f>
        <v>#N/A</v>
      </c>
      <c r="F3816" s="218" t="e">
        <f>VLOOKUP(D3816,Z$4:AB3816,3,FALSE)</f>
        <v>#N/A</v>
      </c>
    </row>
    <row r="3817" spans="2:6" x14ac:dyDescent="0.25">
      <c r="B3817" s="131">
        <f t="shared" si="59"/>
        <v>3815</v>
      </c>
      <c r="E3817" s="218" t="e">
        <f>VLOOKUP(D3817,Z$4:AB3817,2,FALSE)</f>
        <v>#N/A</v>
      </c>
      <c r="F3817" s="218" t="e">
        <f>VLOOKUP(D3817,Z$4:AB3817,3,FALSE)</f>
        <v>#N/A</v>
      </c>
    </row>
    <row r="3818" spans="2:6" x14ac:dyDescent="0.25">
      <c r="B3818" s="131">
        <f t="shared" si="59"/>
        <v>3816</v>
      </c>
      <c r="E3818" s="218" t="e">
        <f>VLOOKUP(D3818,Z$4:AB3818,2,FALSE)</f>
        <v>#N/A</v>
      </c>
      <c r="F3818" s="218" t="e">
        <f>VLOOKUP(D3818,Z$4:AB3818,3,FALSE)</f>
        <v>#N/A</v>
      </c>
    </row>
    <row r="3819" spans="2:6" x14ac:dyDescent="0.25">
      <c r="B3819" s="131">
        <f t="shared" si="59"/>
        <v>3817</v>
      </c>
      <c r="E3819" s="218" t="e">
        <f>VLOOKUP(D3819,Z$4:AB3819,2,FALSE)</f>
        <v>#N/A</v>
      </c>
      <c r="F3819" s="218" t="e">
        <f>VLOOKUP(D3819,Z$4:AB3819,3,FALSE)</f>
        <v>#N/A</v>
      </c>
    </row>
    <row r="3820" spans="2:6" x14ac:dyDescent="0.25">
      <c r="B3820" s="131">
        <f t="shared" si="59"/>
        <v>3818</v>
      </c>
      <c r="E3820" s="218" t="e">
        <f>VLOOKUP(D3820,Z$4:AB3820,2,FALSE)</f>
        <v>#N/A</v>
      </c>
      <c r="F3820" s="218" t="e">
        <f>VLOOKUP(D3820,Z$4:AB3820,3,FALSE)</f>
        <v>#N/A</v>
      </c>
    </row>
    <row r="3821" spans="2:6" x14ac:dyDescent="0.25">
      <c r="B3821" s="131">
        <f t="shared" si="59"/>
        <v>3819</v>
      </c>
      <c r="E3821" s="218" t="e">
        <f>VLOOKUP(D3821,Z$4:AB3821,2,FALSE)</f>
        <v>#N/A</v>
      </c>
      <c r="F3821" s="218" t="e">
        <f>VLOOKUP(D3821,Z$4:AB3821,3,FALSE)</f>
        <v>#N/A</v>
      </c>
    </row>
    <row r="3822" spans="2:6" x14ac:dyDescent="0.25">
      <c r="B3822" s="131">
        <f t="shared" si="59"/>
        <v>3820</v>
      </c>
      <c r="E3822" s="218" t="e">
        <f>VLOOKUP(D3822,Z$4:AB3822,2,FALSE)</f>
        <v>#N/A</v>
      </c>
      <c r="F3822" s="218" t="e">
        <f>VLOOKUP(D3822,Z$4:AB3822,3,FALSE)</f>
        <v>#N/A</v>
      </c>
    </row>
    <row r="3823" spans="2:6" x14ac:dyDescent="0.25">
      <c r="B3823" s="131">
        <f t="shared" si="59"/>
        <v>3821</v>
      </c>
      <c r="E3823" s="218" t="e">
        <f>VLOOKUP(D3823,Z$4:AB3823,2,FALSE)</f>
        <v>#N/A</v>
      </c>
      <c r="F3823" s="218" t="e">
        <f>VLOOKUP(D3823,Z$4:AB3823,3,FALSE)</f>
        <v>#N/A</v>
      </c>
    </row>
    <row r="3824" spans="2:6" x14ac:dyDescent="0.25">
      <c r="B3824" s="131">
        <f t="shared" si="59"/>
        <v>3822</v>
      </c>
      <c r="E3824" s="218" t="e">
        <f>VLOOKUP(D3824,Z$4:AB3824,2,FALSE)</f>
        <v>#N/A</v>
      </c>
      <c r="F3824" s="218" t="e">
        <f>VLOOKUP(D3824,Z$4:AB3824,3,FALSE)</f>
        <v>#N/A</v>
      </c>
    </row>
    <row r="3825" spans="2:6" x14ac:dyDescent="0.25">
      <c r="B3825" s="131">
        <f t="shared" si="59"/>
        <v>3823</v>
      </c>
      <c r="E3825" s="218" t="e">
        <f>VLOOKUP(D3825,Z$4:AB3825,2,FALSE)</f>
        <v>#N/A</v>
      </c>
      <c r="F3825" s="218" t="e">
        <f>VLOOKUP(D3825,Z$4:AB3825,3,FALSE)</f>
        <v>#N/A</v>
      </c>
    </row>
    <row r="3826" spans="2:6" x14ac:dyDescent="0.25">
      <c r="B3826" s="131">
        <f t="shared" si="59"/>
        <v>3824</v>
      </c>
      <c r="E3826" s="218" t="e">
        <f>VLOOKUP(D3826,Z$4:AB3826,2,FALSE)</f>
        <v>#N/A</v>
      </c>
      <c r="F3826" s="218" t="e">
        <f>VLOOKUP(D3826,Z$4:AB3826,3,FALSE)</f>
        <v>#N/A</v>
      </c>
    </row>
    <row r="3827" spans="2:6" x14ac:dyDescent="0.25">
      <c r="B3827" s="131">
        <f t="shared" si="59"/>
        <v>3825</v>
      </c>
      <c r="E3827" s="218" t="e">
        <f>VLOOKUP(D3827,Z$4:AB3827,2,FALSE)</f>
        <v>#N/A</v>
      </c>
      <c r="F3827" s="218" t="e">
        <f>VLOOKUP(D3827,Z$4:AB3827,3,FALSE)</f>
        <v>#N/A</v>
      </c>
    </row>
    <row r="3828" spans="2:6" x14ac:dyDescent="0.25">
      <c r="B3828" s="131">
        <f t="shared" ref="B3828:B3891" si="60">ROW()-2</f>
        <v>3826</v>
      </c>
      <c r="E3828" s="218" t="e">
        <f>VLOOKUP(D3828,Z$4:AB3828,2,FALSE)</f>
        <v>#N/A</v>
      </c>
      <c r="F3828" s="218" t="e">
        <f>VLOOKUP(D3828,Z$4:AB3828,3,FALSE)</f>
        <v>#N/A</v>
      </c>
    </row>
    <row r="3829" spans="2:6" x14ac:dyDescent="0.25">
      <c r="B3829" s="131">
        <f t="shared" si="60"/>
        <v>3827</v>
      </c>
      <c r="E3829" s="218" t="e">
        <f>VLOOKUP(D3829,Z$4:AB3829,2,FALSE)</f>
        <v>#N/A</v>
      </c>
      <c r="F3829" s="218" t="e">
        <f>VLOOKUP(D3829,Z$4:AB3829,3,FALSE)</f>
        <v>#N/A</v>
      </c>
    </row>
    <row r="3830" spans="2:6" x14ac:dyDescent="0.25">
      <c r="B3830" s="131">
        <f t="shared" si="60"/>
        <v>3828</v>
      </c>
      <c r="E3830" s="218" t="e">
        <f>VLOOKUP(D3830,Z$4:AB3830,2,FALSE)</f>
        <v>#N/A</v>
      </c>
      <c r="F3830" s="218" t="e">
        <f>VLOOKUP(D3830,Z$4:AB3830,3,FALSE)</f>
        <v>#N/A</v>
      </c>
    </row>
    <row r="3831" spans="2:6" x14ac:dyDescent="0.25">
      <c r="B3831" s="131">
        <f t="shared" si="60"/>
        <v>3829</v>
      </c>
      <c r="E3831" s="218" t="e">
        <f>VLOOKUP(D3831,Z$4:AB3831,2,FALSE)</f>
        <v>#N/A</v>
      </c>
      <c r="F3831" s="218" t="e">
        <f>VLOOKUP(D3831,Z$4:AB3831,3,FALSE)</f>
        <v>#N/A</v>
      </c>
    </row>
    <row r="3832" spans="2:6" x14ac:dyDescent="0.25">
      <c r="B3832" s="131">
        <f t="shared" si="60"/>
        <v>3830</v>
      </c>
      <c r="E3832" s="218" t="e">
        <f>VLOOKUP(D3832,Z$4:AB3832,2,FALSE)</f>
        <v>#N/A</v>
      </c>
      <c r="F3832" s="218" t="e">
        <f>VLOOKUP(D3832,Z$4:AB3832,3,FALSE)</f>
        <v>#N/A</v>
      </c>
    </row>
    <row r="3833" spans="2:6" x14ac:dyDescent="0.25">
      <c r="B3833" s="131">
        <f t="shared" si="60"/>
        <v>3831</v>
      </c>
      <c r="E3833" s="218" t="e">
        <f>VLOOKUP(D3833,Z$4:AB3833,2,FALSE)</f>
        <v>#N/A</v>
      </c>
      <c r="F3833" s="218" t="e">
        <f>VLOOKUP(D3833,Z$4:AB3833,3,FALSE)</f>
        <v>#N/A</v>
      </c>
    </row>
    <row r="3834" spans="2:6" x14ac:dyDescent="0.25">
      <c r="B3834" s="131">
        <f t="shared" si="60"/>
        <v>3832</v>
      </c>
      <c r="E3834" s="218" t="e">
        <f>VLOOKUP(D3834,Z$4:AB3834,2,FALSE)</f>
        <v>#N/A</v>
      </c>
      <c r="F3834" s="218" t="e">
        <f>VLOOKUP(D3834,Z$4:AB3834,3,FALSE)</f>
        <v>#N/A</v>
      </c>
    </row>
    <row r="3835" spans="2:6" x14ac:dyDescent="0.25">
      <c r="B3835" s="131">
        <f t="shared" si="60"/>
        <v>3833</v>
      </c>
      <c r="E3835" s="218" t="e">
        <f>VLOOKUP(D3835,Z$4:AB3835,2,FALSE)</f>
        <v>#N/A</v>
      </c>
      <c r="F3835" s="218" t="e">
        <f>VLOOKUP(D3835,Z$4:AB3835,3,FALSE)</f>
        <v>#N/A</v>
      </c>
    </row>
    <row r="3836" spans="2:6" x14ac:dyDescent="0.25">
      <c r="B3836" s="131">
        <f t="shared" si="60"/>
        <v>3834</v>
      </c>
      <c r="E3836" s="218" t="e">
        <f>VLOOKUP(D3836,Z$4:AB3836,2,FALSE)</f>
        <v>#N/A</v>
      </c>
      <c r="F3836" s="218" t="e">
        <f>VLOOKUP(D3836,Z$4:AB3836,3,FALSE)</f>
        <v>#N/A</v>
      </c>
    </row>
    <row r="3837" spans="2:6" x14ac:dyDescent="0.25">
      <c r="B3837" s="131">
        <f t="shared" si="60"/>
        <v>3835</v>
      </c>
      <c r="E3837" s="218" t="e">
        <f>VLOOKUP(D3837,Z$4:AB3837,2,FALSE)</f>
        <v>#N/A</v>
      </c>
      <c r="F3837" s="218" t="e">
        <f>VLOOKUP(D3837,Z$4:AB3837,3,FALSE)</f>
        <v>#N/A</v>
      </c>
    </row>
    <row r="3838" spans="2:6" x14ac:dyDescent="0.25">
      <c r="B3838" s="131">
        <f t="shared" si="60"/>
        <v>3836</v>
      </c>
      <c r="E3838" s="218" t="e">
        <f>VLOOKUP(D3838,Z$4:AB3838,2,FALSE)</f>
        <v>#N/A</v>
      </c>
      <c r="F3838" s="218" t="e">
        <f>VLOOKUP(D3838,Z$4:AB3838,3,FALSE)</f>
        <v>#N/A</v>
      </c>
    </row>
    <row r="3839" spans="2:6" x14ac:dyDescent="0.25">
      <c r="B3839" s="131">
        <f t="shared" si="60"/>
        <v>3837</v>
      </c>
      <c r="E3839" s="218" t="e">
        <f>VLOOKUP(D3839,Z$4:AB3839,2,FALSE)</f>
        <v>#N/A</v>
      </c>
      <c r="F3839" s="218" t="e">
        <f>VLOOKUP(D3839,Z$4:AB3839,3,FALSE)</f>
        <v>#N/A</v>
      </c>
    </row>
    <row r="3840" spans="2:6" x14ac:dyDescent="0.25">
      <c r="B3840" s="131">
        <f t="shared" si="60"/>
        <v>3838</v>
      </c>
      <c r="E3840" s="218" t="e">
        <f>VLOOKUP(D3840,Z$4:AB3840,2,FALSE)</f>
        <v>#N/A</v>
      </c>
      <c r="F3840" s="218" t="e">
        <f>VLOOKUP(D3840,Z$4:AB3840,3,FALSE)</f>
        <v>#N/A</v>
      </c>
    </row>
    <row r="3841" spans="2:6" x14ac:dyDescent="0.25">
      <c r="B3841" s="131">
        <f t="shared" si="60"/>
        <v>3839</v>
      </c>
      <c r="E3841" s="218" t="e">
        <f>VLOOKUP(D3841,Z$4:AB3841,2,FALSE)</f>
        <v>#N/A</v>
      </c>
      <c r="F3841" s="218" t="e">
        <f>VLOOKUP(D3841,Z$4:AB3841,3,FALSE)</f>
        <v>#N/A</v>
      </c>
    </row>
    <row r="3842" spans="2:6" x14ac:dyDescent="0.25">
      <c r="B3842" s="131">
        <f t="shared" si="60"/>
        <v>3840</v>
      </c>
      <c r="E3842" s="218" t="e">
        <f>VLOOKUP(D3842,Z$4:AB3842,2,FALSE)</f>
        <v>#N/A</v>
      </c>
      <c r="F3842" s="218" t="e">
        <f>VLOOKUP(D3842,Z$4:AB3842,3,FALSE)</f>
        <v>#N/A</v>
      </c>
    </row>
    <row r="3843" spans="2:6" x14ac:dyDescent="0.25">
      <c r="B3843" s="131">
        <f t="shared" si="60"/>
        <v>3841</v>
      </c>
      <c r="E3843" s="218" t="e">
        <f>VLOOKUP(D3843,Z$4:AB3843,2,FALSE)</f>
        <v>#N/A</v>
      </c>
      <c r="F3843" s="218" t="e">
        <f>VLOOKUP(D3843,Z$4:AB3843,3,FALSE)</f>
        <v>#N/A</v>
      </c>
    </row>
    <row r="3844" spans="2:6" x14ac:dyDescent="0.25">
      <c r="B3844" s="131">
        <f t="shared" si="60"/>
        <v>3842</v>
      </c>
      <c r="E3844" s="218" t="e">
        <f>VLOOKUP(D3844,Z$4:AB3844,2,FALSE)</f>
        <v>#N/A</v>
      </c>
      <c r="F3844" s="218" t="e">
        <f>VLOOKUP(D3844,Z$4:AB3844,3,FALSE)</f>
        <v>#N/A</v>
      </c>
    </row>
    <row r="3845" spans="2:6" x14ac:dyDescent="0.25">
      <c r="B3845" s="131">
        <f t="shared" si="60"/>
        <v>3843</v>
      </c>
      <c r="E3845" s="218" t="e">
        <f>VLOOKUP(D3845,Z$4:AB3845,2,FALSE)</f>
        <v>#N/A</v>
      </c>
      <c r="F3845" s="218" t="e">
        <f>VLOOKUP(D3845,Z$4:AB3845,3,FALSE)</f>
        <v>#N/A</v>
      </c>
    </row>
    <row r="3846" spans="2:6" x14ac:dyDescent="0.25">
      <c r="B3846" s="131">
        <f t="shared" si="60"/>
        <v>3844</v>
      </c>
      <c r="E3846" s="218" t="e">
        <f>VLOOKUP(D3846,Z$4:AB3846,2,FALSE)</f>
        <v>#N/A</v>
      </c>
      <c r="F3846" s="218" t="e">
        <f>VLOOKUP(D3846,Z$4:AB3846,3,FALSE)</f>
        <v>#N/A</v>
      </c>
    </row>
    <row r="3847" spans="2:6" x14ac:dyDescent="0.25">
      <c r="B3847" s="131">
        <f t="shared" si="60"/>
        <v>3845</v>
      </c>
      <c r="E3847" s="218" t="e">
        <f>VLOOKUP(D3847,Z$4:AB3847,2,FALSE)</f>
        <v>#N/A</v>
      </c>
      <c r="F3847" s="218" t="e">
        <f>VLOOKUP(D3847,Z$4:AB3847,3,FALSE)</f>
        <v>#N/A</v>
      </c>
    </row>
    <row r="3848" spans="2:6" x14ac:dyDescent="0.25">
      <c r="B3848" s="131">
        <f t="shared" si="60"/>
        <v>3846</v>
      </c>
      <c r="E3848" s="218" t="e">
        <f>VLOOKUP(D3848,Z$4:AB3848,2,FALSE)</f>
        <v>#N/A</v>
      </c>
      <c r="F3848" s="218" t="e">
        <f>VLOOKUP(D3848,Z$4:AB3848,3,FALSE)</f>
        <v>#N/A</v>
      </c>
    </row>
    <row r="3849" spans="2:6" x14ac:dyDescent="0.25">
      <c r="B3849" s="131">
        <f t="shared" si="60"/>
        <v>3847</v>
      </c>
      <c r="E3849" s="218" t="e">
        <f>VLOOKUP(D3849,Z$4:AB3849,2,FALSE)</f>
        <v>#N/A</v>
      </c>
      <c r="F3849" s="218" t="e">
        <f>VLOOKUP(D3849,Z$4:AB3849,3,FALSE)</f>
        <v>#N/A</v>
      </c>
    </row>
    <row r="3850" spans="2:6" x14ac:dyDescent="0.25">
      <c r="B3850" s="131">
        <f t="shared" si="60"/>
        <v>3848</v>
      </c>
      <c r="E3850" s="218" t="e">
        <f>VLOOKUP(D3850,Z$4:AB3850,2,FALSE)</f>
        <v>#N/A</v>
      </c>
      <c r="F3850" s="218" t="e">
        <f>VLOOKUP(D3850,Z$4:AB3850,3,FALSE)</f>
        <v>#N/A</v>
      </c>
    </row>
    <row r="3851" spans="2:6" x14ac:dyDescent="0.25">
      <c r="B3851" s="131">
        <f t="shared" si="60"/>
        <v>3849</v>
      </c>
      <c r="E3851" s="218" t="e">
        <f>VLOOKUP(D3851,Z$4:AB3851,2,FALSE)</f>
        <v>#N/A</v>
      </c>
      <c r="F3851" s="218" t="e">
        <f>VLOOKUP(D3851,Z$4:AB3851,3,FALSE)</f>
        <v>#N/A</v>
      </c>
    </row>
    <row r="3852" spans="2:6" x14ac:dyDescent="0.25">
      <c r="B3852" s="131">
        <f t="shared" si="60"/>
        <v>3850</v>
      </c>
      <c r="E3852" s="218" t="e">
        <f>VLOOKUP(D3852,Z$4:AB3852,2,FALSE)</f>
        <v>#N/A</v>
      </c>
      <c r="F3852" s="218" t="e">
        <f>VLOOKUP(D3852,Z$4:AB3852,3,FALSE)</f>
        <v>#N/A</v>
      </c>
    </row>
    <row r="3853" spans="2:6" x14ac:dyDescent="0.25">
      <c r="B3853" s="131">
        <f t="shared" si="60"/>
        <v>3851</v>
      </c>
      <c r="E3853" s="218" t="e">
        <f>VLOOKUP(D3853,Z$4:AB3853,2,FALSE)</f>
        <v>#N/A</v>
      </c>
      <c r="F3853" s="218" t="e">
        <f>VLOOKUP(D3853,Z$4:AB3853,3,FALSE)</f>
        <v>#N/A</v>
      </c>
    </row>
    <row r="3854" spans="2:6" x14ac:dyDescent="0.25">
      <c r="B3854" s="131">
        <f t="shared" si="60"/>
        <v>3852</v>
      </c>
      <c r="E3854" s="218" t="e">
        <f>VLOOKUP(D3854,Z$4:AB3854,2,FALSE)</f>
        <v>#N/A</v>
      </c>
      <c r="F3854" s="218" t="e">
        <f>VLOOKUP(D3854,Z$4:AB3854,3,FALSE)</f>
        <v>#N/A</v>
      </c>
    </row>
    <row r="3855" spans="2:6" x14ac:dyDescent="0.25">
      <c r="B3855" s="131">
        <f t="shared" si="60"/>
        <v>3853</v>
      </c>
      <c r="E3855" s="218" t="e">
        <f>VLOOKUP(D3855,Z$4:AB3855,2,FALSE)</f>
        <v>#N/A</v>
      </c>
      <c r="F3855" s="218" t="e">
        <f>VLOOKUP(D3855,Z$4:AB3855,3,FALSE)</f>
        <v>#N/A</v>
      </c>
    </row>
    <row r="3856" spans="2:6" x14ac:dyDescent="0.25">
      <c r="B3856" s="131">
        <f t="shared" si="60"/>
        <v>3854</v>
      </c>
      <c r="E3856" s="218" t="e">
        <f>VLOOKUP(D3856,Z$4:AB3856,2,FALSE)</f>
        <v>#N/A</v>
      </c>
      <c r="F3856" s="218" t="e">
        <f>VLOOKUP(D3856,Z$4:AB3856,3,FALSE)</f>
        <v>#N/A</v>
      </c>
    </row>
    <row r="3857" spans="2:6" x14ac:dyDescent="0.25">
      <c r="B3857" s="131">
        <f t="shared" si="60"/>
        <v>3855</v>
      </c>
      <c r="E3857" s="218" t="e">
        <f>VLOOKUP(D3857,Z$4:AB3857,2,FALSE)</f>
        <v>#N/A</v>
      </c>
      <c r="F3857" s="218" t="e">
        <f>VLOOKUP(D3857,Z$4:AB3857,3,FALSE)</f>
        <v>#N/A</v>
      </c>
    </row>
    <row r="3858" spans="2:6" x14ac:dyDescent="0.25">
      <c r="B3858" s="131">
        <f t="shared" si="60"/>
        <v>3856</v>
      </c>
      <c r="E3858" s="218" t="e">
        <f>VLOOKUP(D3858,Z$4:AB3858,2,FALSE)</f>
        <v>#N/A</v>
      </c>
      <c r="F3858" s="218" t="e">
        <f>VLOOKUP(D3858,Z$4:AB3858,3,FALSE)</f>
        <v>#N/A</v>
      </c>
    </row>
    <row r="3859" spans="2:6" x14ac:dyDescent="0.25">
      <c r="B3859" s="131">
        <f t="shared" si="60"/>
        <v>3857</v>
      </c>
      <c r="E3859" s="218" t="e">
        <f>VLOOKUP(D3859,Z$4:AB3859,2,FALSE)</f>
        <v>#N/A</v>
      </c>
      <c r="F3859" s="218" t="e">
        <f>VLOOKUP(D3859,Z$4:AB3859,3,FALSE)</f>
        <v>#N/A</v>
      </c>
    </row>
    <row r="3860" spans="2:6" x14ac:dyDescent="0.25">
      <c r="B3860" s="131">
        <f t="shared" si="60"/>
        <v>3858</v>
      </c>
      <c r="E3860" s="218" t="e">
        <f>VLOOKUP(D3860,Z$4:AB3860,2,FALSE)</f>
        <v>#N/A</v>
      </c>
      <c r="F3860" s="218" t="e">
        <f>VLOOKUP(D3860,Z$4:AB3860,3,FALSE)</f>
        <v>#N/A</v>
      </c>
    </row>
    <row r="3861" spans="2:6" x14ac:dyDescent="0.25">
      <c r="B3861" s="131">
        <f t="shared" si="60"/>
        <v>3859</v>
      </c>
      <c r="E3861" s="218" t="e">
        <f>VLOOKUP(D3861,Z$4:AB3861,2,FALSE)</f>
        <v>#N/A</v>
      </c>
      <c r="F3861" s="218" t="e">
        <f>VLOOKUP(D3861,Z$4:AB3861,3,FALSE)</f>
        <v>#N/A</v>
      </c>
    </row>
    <row r="3862" spans="2:6" x14ac:dyDescent="0.25">
      <c r="B3862" s="131">
        <f t="shared" si="60"/>
        <v>3860</v>
      </c>
      <c r="E3862" s="218" t="e">
        <f>VLOOKUP(D3862,Z$4:AB3862,2,FALSE)</f>
        <v>#N/A</v>
      </c>
      <c r="F3862" s="218" t="e">
        <f>VLOOKUP(D3862,Z$4:AB3862,3,FALSE)</f>
        <v>#N/A</v>
      </c>
    </row>
    <row r="3863" spans="2:6" x14ac:dyDescent="0.25">
      <c r="B3863" s="131">
        <f t="shared" si="60"/>
        <v>3861</v>
      </c>
      <c r="E3863" s="218" t="e">
        <f>VLOOKUP(D3863,Z$4:AB3863,2,FALSE)</f>
        <v>#N/A</v>
      </c>
      <c r="F3863" s="218" t="e">
        <f>VLOOKUP(D3863,Z$4:AB3863,3,FALSE)</f>
        <v>#N/A</v>
      </c>
    </row>
    <row r="3864" spans="2:6" x14ac:dyDescent="0.25">
      <c r="B3864" s="131">
        <f t="shared" si="60"/>
        <v>3862</v>
      </c>
      <c r="E3864" s="218" t="e">
        <f>VLOOKUP(D3864,Z$4:AB3864,2,FALSE)</f>
        <v>#N/A</v>
      </c>
      <c r="F3864" s="218" t="e">
        <f>VLOOKUP(D3864,Z$4:AB3864,3,FALSE)</f>
        <v>#N/A</v>
      </c>
    </row>
    <row r="3865" spans="2:6" x14ac:dyDescent="0.25">
      <c r="B3865" s="131">
        <f t="shared" si="60"/>
        <v>3863</v>
      </c>
      <c r="E3865" s="218" t="e">
        <f>VLOOKUP(D3865,Z$4:AB3865,2,FALSE)</f>
        <v>#N/A</v>
      </c>
      <c r="F3865" s="218" t="e">
        <f>VLOOKUP(D3865,Z$4:AB3865,3,FALSE)</f>
        <v>#N/A</v>
      </c>
    </row>
    <row r="3866" spans="2:6" x14ac:dyDescent="0.25">
      <c r="B3866" s="131">
        <f t="shared" si="60"/>
        <v>3864</v>
      </c>
      <c r="E3866" s="218" t="e">
        <f>VLOOKUP(D3866,Z$4:AB3866,2,FALSE)</f>
        <v>#N/A</v>
      </c>
      <c r="F3866" s="218" t="e">
        <f>VLOOKUP(D3866,Z$4:AB3866,3,FALSE)</f>
        <v>#N/A</v>
      </c>
    </row>
    <row r="3867" spans="2:6" x14ac:dyDescent="0.25">
      <c r="B3867" s="131">
        <f t="shared" si="60"/>
        <v>3865</v>
      </c>
      <c r="E3867" s="218" t="e">
        <f>VLOOKUP(D3867,Z$4:AB3867,2,FALSE)</f>
        <v>#N/A</v>
      </c>
      <c r="F3867" s="218" t="e">
        <f>VLOOKUP(D3867,Z$4:AB3867,3,FALSE)</f>
        <v>#N/A</v>
      </c>
    </row>
    <row r="3868" spans="2:6" x14ac:dyDescent="0.25">
      <c r="B3868" s="131">
        <f t="shared" si="60"/>
        <v>3866</v>
      </c>
      <c r="E3868" s="218" t="e">
        <f>VLOOKUP(D3868,Z$4:AB3868,2,FALSE)</f>
        <v>#N/A</v>
      </c>
      <c r="F3868" s="218" t="e">
        <f>VLOOKUP(D3868,Z$4:AB3868,3,FALSE)</f>
        <v>#N/A</v>
      </c>
    </row>
    <row r="3869" spans="2:6" x14ac:dyDescent="0.25">
      <c r="B3869" s="131">
        <f t="shared" si="60"/>
        <v>3867</v>
      </c>
      <c r="E3869" s="218" t="e">
        <f>VLOOKUP(D3869,Z$4:AB3869,2,FALSE)</f>
        <v>#N/A</v>
      </c>
      <c r="F3869" s="218" t="e">
        <f>VLOOKUP(D3869,Z$4:AB3869,3,FALSE)</f>
        <v>#N/A</v>
      </c>
    </row>
    <row r="3870" spans="2:6" x14ac:dyDescent="0.25">
      <c r="B3870" s="131">
        <f t="shared" si="60"/>
        <v>3868</v>
      </c>
      <c r="E3870" s="218" t="e">
        <f>VLOOKUP(D3870,Z$4:AB3870,2,FALSE)</f>
        <v>#N/A</v>
      </c>
      <c r="F3870" s="218" t="e">
        <f>VLOOKUP(D3870,Z$4:AB3870,3,FALSE)</f>
        <v>#N/A</v>
      </c>
    </row>
    <row r="3871" spans="2:6" x14ac:dyDescent="0.25">
      <c r="B3871" s="131">
        <f t="shared" si="60"/>
        <v>3869</v>
      </c>
      <c r="E3871" s="218" t="e">
        <f>VLOOKUP(D3871,Z$4:AB3871,2,FALSE)</f>
        <v>#N/A</v>
      </c>
      <c r="F3871" s="218" t="e">
        <f>VLOOKUP(D3871,Z$4:AB3871,3,FALSE)</f>
        <v>#N/A</v>
      </c>
    </row>
    <row r="3872" spans="2:6" x14ac:dyDescent="0.25">
      <c r="B3872" s="131">
        <f t="shared" si="60"/>
        <v>3870</v>
      </c>
      <c r="E3872" s="218" t="e">
        <f>VLOOKUP(D3872,Z$4:AB3872,2,FALSE)</f>
        <v>#N/A</v>
      </c>
      <c r="F3872" s="218" t="e">
        <f>VLOOKUP(D3872,Z$4:AB3872,3,FALSE)</f>
        <v>#N/A</v>
      </c>
    </row>
    <row r="3873" spans="2:6" x14ac:dyDescent="0.25">
      <c r="B3873" s="131">
        <f t="shared" si="60"/>
        <v>3871</v>
      </c>
      <c r="E3873" s="218" t="e">
        <f>VLOOKUP(D3873,Z$4:AB3873,2,FALSE)</f>
        <v>#N/A</v>
      </c>
      <c r="F3873" s="218" t="e">
        <f>VLOOKUP(D3873,Z$4:AB3873,3,FALSE)</f>
        <v>#N/A</v>
      </c>
    </row>
    <row r="3874" spans="2:6" x14ac:dyDescent="0.25">
      <c r="B3874" s="131">
        <f t="shared" si="60"/>
        <v>3872</v>
      </c>
      <c r="E3874" s="218" t="e">
        <f>VLOOKUP(D3874,Z$4:AB3874,2,FALSE)</f>
        <v>#N/A</v>
      </c>
      <c r="F3874" s="218" t="e">
        <f>VLOOKUP(D3874,Z$4:AB3874,3,FALSE)</f>
        <v>#N/A</v>
      </c>
    </row>
    <row r="3875" spans="2:6" x14ac:dyDescent="0.25">
      <c r="B3875" s="131">
        <f t="shared" si="60"/>
        <v>3873</v>
      </c>
      <c r="E3875" s="218" t="e">
        <f>VLOOKUP(D3875,Z$4:AB3875,2,FALSE)</f>
        <v>#N/A</v>
      </c>
      <c r="F3875" s="218" t="e">
        <f>VLOOKUP(D3875,Z$4:AB3875,3,FALSE)</f>
        <v>#N/A</v>
      </c>
    </row>
    <row r="3876" spans="2:6" x14ac:dyDescent="0.25">
      <c r="B3876" s="131">
        <f t="shared" si="60"/>
        <v>3874</v>
      </c>
      <c r="E3876" s="218" t="e">
        <f>VLOOKUP(D3876,Z$4:AB3876,2,FALSE)</f>
        <v>#N/A</v>
      </c>
      <c r="F3876" s="218" t="e">
        <f>VLOOKUP(D3876,Z$4:AB3876,3,FALSE)</f>
        <v>#N/A</v>
      </c>
    </row>
    <row r="3877" spans="2:6" x14ac:dyDescent="0.25">
      <c r="B3877" s="131">
        <f t="shared" si="60"/>
        <v>3875</v>
      </c>
      <c r="E3877" s="218" t="e">
        <f>VLOOKUP(D3877,Z$4:AB3877,2,FALSE)</f>
        <v>#N/A</v>
      </c>
      <c r="F3877" s="218" t="e">
        <f>VLOOKUP(D3877,Z$4:AB3877,3,FALSE)</f>
        <v>#N/A</v>
      </c>
    </row>
    <row r="3878" spans="2:6" x14ac:dyDescent="0.25">
      <c r="B3878" s="131">
        <f t="shared" si="60"/>
        <v>3876</v>
      </c>
      <c r="E3878" s="218" t="e">
        <f>VLOOKUP(D3878,Z$4:AB3878,2,FALSE)</f>
        <v>#N/A</v>
      </c>
      <c r="F3878" s="218" t="e">
        <f>VLOOKUP(D3878,Z$4:AB3878,3,FALSE)</f>
        <v>#N/A</v>
      </c>
    </row>
    <row r="3879" spans="2:6" x14ac:dyDescent="0.25">
      <c r="B3879" s="131">
        <f t="shared" si="60"/>
        <v>3877</v>
      </c>
      <c r="E3879" s="218" t="e">
        <f>VLOOKUP(D3879,Z$4:AB3879,2,FALSE)</f>
        <v>#N/A</v>
      </c>
      <c r="F3879" s="218" t="e">
        <f>VLOOKUP(D3879,Z$4:AB3879,3,FALSE)</f>
        <v>#N/A</v>
      </c>
    </row>
    <row r="3880" spans="2:6" x14ac:dyDescent="0.25">
      <c r="B3880" s="131">
        <f t="shared" si="60"/>
        <v>3878</v>
      </c>
      <c r="E3880" s="218" t="e">
        <f>VLOOKUP(D3880,Z$4:AB3880,2,FALSE)</f>
        <v>#N/A</v>
      </c>
      <c r="F3880" s="218" t="e">
        <f>VLOOKUP(D3880,Z$4:AB3880,3,FALSE)</f>
        <v>#N/A</v>
      </c>
    </row>
    <row r="3881" spans="2:6" x14ac:dyDescent="0.25">
      <c r="B3881" s="131">
        <f t="shared" si="60"/>
        <v>3879</v>
      </c>
      <c r="E3881" s="218" t="e">
        <f>VLOOKUP(D3881,Z$4:AB3881,2,FALSE)</f>
        <v>#N/A</v>
      </c>
      <c r="F3881" s="218" t="e">
        <f>VLOOKUP(D3881,Z$4:AB3881,3,FALSE)</f>
        <v>#N/A</v>
      </c>
    </row>
    <row r="3882" spans="2:6" x14ac:dyDescent="0.25">
      <c r="B3882" s="131">
        <f t="shared" si="60"/>
        <v>3880</v>
      </c>
      <c r="E3882" s="218" t="e">
        <f>VLOOKUP(D3882,Z$4:AB3882,2,FALSE)</f>
        <v>#N/A</v>
      </c>
      <c r="F3882" s="218" t="e">
        <f>VLOOKUP(D3882,Z$4:AB3882,3,FALSE)</f>
        <v>#N/A</v>
      </c>
    </row>
    <row r="3883" spans="2:6" x14ac:dyDescent="0.25">
      <c r="B3883" s="131">
        <f t="shared" si="60"/>
        <v>3881</v>
      </c>
      <c r="E3883" s="218" t="e">
        <f>VLOOKUP(D3883,Z$4:AB3883,2,FALSE)</f>
        <v>#N/A</v>
      </c>
      <c r="F3883" s="218" t="e">
        <f>VLOOKUP(D3883,Z$4:AB3883,3,FALSE)</f>
        <v>#N/A</v>
      </c>
    </row>
    <row r="3884" spans="2:6" x14ac:dyDescent="0.25">
      <c r="B3884" s="131">
        <f t="shared" si="60"/>
        <v>3882</v>
      </c>
      <c r="E3884" s="218" t="e">
        <f>VLOOKUP(D3884,Z$4:AB3884,2,FALSE)</f>
        <v>#N/A</v>
      </c>
      <c r="F3884" s="218" t="e">
        <f>VLOOKUP(D3884,Z$4:AB3884,3,FALSE)</f>
        <v>#N/A</v>
      </c>
    </row>
    <row r="3885" spans="2:6" x14ac:dyDescent="0.25">
      <c r="B3885" s="131">
        <f t="shared" si="60"/>
        <v>3883</v>
      </c>
      <c r="E3885" s="218" t="e">
        <f>VLOOKUP(D3885,Z$4:AB3885,2,FALSE)</f>
        <v>#N/A</v>
      </c>
      <c r="F3885" s="218" t="e">
        <f>VLOOKUP(D3885,Z$4:AB3885,3,FALSE)</f>
        <v>#N/A</v>
      </c>
    </row>
    <row r="3886" spans="2:6" x14ac:dyDescent="0.25">
      <c r="B3886" s="131">
        <f t="shared" si="60"/>
        <v>3884</v>
      </c>
      <c r="E3886" s="218" t="e">
        <f>VLOOKUP(D3886,Z$4:AB3886,2,FALSE)</f>
        <v>#N/A</v>
      </c>
      <c r="F3886" s="218" t="e">
        <f>VLOOKUP(D3886,Z$4:AB3886,3,FALSE)</f>
        <v>#N/A</v>
      </c>
    </row>
    <row r="3887" spans="2:6" x14ac:dyDescent="0.25">
      <c r="B3887" s="131">
        <f t="shared" si="60"/>
        <v>3885</v>
      </c>
      <c r="E3887" s="218" t="e">
        <f>VLOOKUP(D3887,Z$4:AB3887,2,FALSE)</f>
        <v>#N/A</v>
      </c>
      <c r="F3887" s="218" t="e">
        <f>VLOOKUP(D3887,Z$4:AB3887,3,FALSE)</f>
        <v>#N/A</v>
      </c>
    </row>
    <row r="3888" spans="2:6" x14ac:dyDescent="0.25">
      <c r="B3888" s="131">
        <f t="shared" si="60"/>
        <v>3886</v>
      </c>
      <c r="E3888" s="218" t="e">
        <f>VLOOKUP(D3888,Z$4:AB3888,2,FALSE)</f>
        <v>#N/A</v>
      </c>
      <c r="F3888" s="218" t="e">
        <f>VLOOKUP(D3888,Z$4:AB3888,3,FALSE)</f>
        <v>#N/A</v>
      </c>
    </row>
    <row r="3889" spans="2:6" x14ac:dyDescent="0.25">
      <c r="B3889" s="131">
        <f t="shared" si="60"/>
        <v>3887</v>
      </c>
      <c r="E3889" s="218" t="e">
        <f>VLOOKUP(D3889,Z$4:AB3889,2,FALSE)</f>
        <v>#N/A</v>
      </c>
      <c r="F3889" s="218" t="e">
        <f>VLOOKUP(D3889,Z$4:AB3889,3,FALSE)</f>
        <v>#N/A</v>
      </c>
    </row>
    <row r="3890" spans="2:6" x14ac:dyDescent="0.25">
      <c r="B3890" s="131">
        <f t="shared" si="60"/>
        <v>3888</v>
      </c>
      <c r="E3890" s="218" t="e">
        <f>VLOOKUP(D3890,Z$4:AB3890,2,FALSE)</f>
        <v>#N/A</v>
      </c>
      <c r="F3890" s="218" t="e">
        <f>VLOOKUP(D3890,Z$4:AB3890,3,FALSE)</f>
        <v>#N/A</v>
      </c>
    </row>
    <row r="3891" spans="2:6" x14ac:dyDescent="0.25">
      <c r="B3891" s="131">
        <f t="shared" si="60"/>
        <v>3889</v>
      </c>
      <c r="E3891" s="218" t="e">
        <f>VLOOKUP(D3891,Z$4:AB3891,2,FALSE)</f>
        <v>#N/A</v>
      </c>
      <c r="F3891" s="218" t="e">
        <f>VLOOKUP(D3891,Z$4:AB3891,3,FALSE)</f>
        <v>#N/A</v>
      </c>
    </row>
    <row r="3892" spans="2:6" x14ac:dyDescent="0.25">
      <c r="B3892" s="131">
        <f t="shared" ref="B3892:B3955" si="61">ROW()-2</f>
        <v>3890</v>
      </c>
      <c r="E3892" s="218" t="e">
        <f>VLOOKUP(D3892,Z$4:AB3892,2,FALSE)</f>
        <v>#N/A</v>
      </c>
      <c r="F3892" s="218" t="e">
        <f>VLOOKUP(D3892,Z$4:AB3892,3,FALSE)</f>
        <v>#N/A</v>
      </c>
    </row>
    <row r="3893" spans="2:6" x14ac:dyDescent="0.25">
      <c r="B3893" s="131">
        <f t="shared" si="61"/>
        <v>3891</v>
      </c>
      <c r="E3893" s="218" t="e">
        <f>VLOOKUP(D3893,Z$4:AB3893,2,FALSE)</f>
        <v>#N/A</v>
      </c>
      <c r="F3893" s="218" t="e">
        <f>VLOOKUP(D3893,Z$4:AB3893,3,FALSE)</f>
        <v>#N/A</v>
      </c>
    </row>
    <row r="3894" spans="2:6" x14ac:dyDescent="0.25">
      <c r="B3894" s="131">
        <f t="shared" si="61"/>
        <v>3892</v>
      </c>
      <c r="E3894" s="218" t="e">
        <f>VLOOKUP(D3894,Z$4:AB3894,2,FALSE)</f>
        <v>#N/A</v>
      </c>
      <c r="F3894" s="218" t="e">
        <f>VLOOKUP(D3894,Z$4:AB3894,3,FALSE)</f>
        <v>#N/A</v>
      </c>
    </row>
    <row r="3895" spans="2:6" x14ac:dyDescent="0.25">
      <c r="B3895" s="131">
        <f t="shared" si="61"/>
        <v>3893</v>
      </c>
      <c r="E3895" s="218" t="e">
        <f>VLOOKUP(D3895,Z$4:AB3895,2,FALSE)</f>
        <v>#N/A</v>
      </c>
      <c r="F3895" s="218" t="e">
        <f>VLOOKUP(D3895,Z$4:AB3895,3,FALSE)</f>
        <v>#N/A</v>
      </c>
    </row>
    <row r="3896" spans="2:6" x14ac:dyDescent="0.25">
      <c r="B3896" s="131">
        <f t="shared" si="61"/>
        <v>3894</v>
      </c>
      <c r="E3896" s="218" t="e">
        <f>VLOOKUP(D3896,Z$4:AB3896,2,FALSE)</f>
        <v>#N/A</v>
      </c>
      <c r="F3896" s="218" t="e">
        <f>VLOOKUP(D3896,Z$4:AB3896,3,FALSE)</f>
        <v>#N/A</v>
      </c>
    </row>
    <row r="3897" spans="2:6" x14ac:dyDescent="0.25">
      <c r="B3897" s="131">
        <f t="shared" si="61"/>
        <v>3895</v>
      </c>
      <c r="E3897" s="218" t="e">
        <f>VLOOKUP(D3897,Z$4:AB3897,2,FALSE)</f>
        <v>#N/A</v>
      </c>
      <c r="F3897" s="218" t="e">
        <f>VLOOKUP(D3897,Z$4:AB3897,3,FALSE)</f>
        <v>#N/A</v>
      </c>
    </row>
    <row r="3898" spans="2:6" x14ac:dyDescent="0.25">
      <c r="B3898" s="131">
        <f t="shared" si="61"/>
        <v>3896</v>
      </c>
      <c r="E3898" s="218" t="e">
        <f>VLOOKUP(D3898,Z$4:AB3898,2,FALSE)</f>
        <v>#N/A</v>
      </c>
      <c r="F3898" s="218" t="e">
        <f>VLOOKUP(D3898,Z$4:AB3898,3,FALSE)</f>
        <v>#N/A</v>
      </c>
    </row>
    <row r="3899" spans="2:6" x14ac:dyDescent="0.25">
      <c r="B3899" s="131">
        <f t="shared" si="61"/>
        <v>3897</v>
      </c>
      <c r="E3899" s="218" t="e">
        <f>VLOOKUP(D3899,Z$4:AB3899,2,FALSE)</f>
        <v>#N/A</v>
      </c>
      <c r="F3899" s="218" t="e">
        <f>VLOOKUP(D3899,Z$4:AB3899,3,FALSE)</f>
        <v>#N/A</v>
      </c>
    </row>
    <row r="3900" spans="2:6" x14ac:dyDescent="0.25">
      <c r="B3900" s="131">
        <f t="shared" si="61"/>
        <v>3898</v>
      </c>
      <c r="E3900" s="218" t="e">
        <f>VLOOKUP(D3900,Z$4:AB3900,2,FALSE)</f>
        <v>#N/A</v>
      </c>
      <c r="F3900" s="218" t="e">
        <f>VLOOKUP(D3900,Z$4:AB3900,3,FALSE)</f>
        <v>#N/A</v>
      </c>
    </row>
    <row r="3901" spans="2:6" x14ac:dyDescent="0.25">
      <c r="B3901" s="131">
        <f t="shared" si="61"/>
        <v>3899</v>
      </c>
      <c r="E3901" s="218" t="e">
        <f>VLOOKUP(D3901,Z$4:AB3901,2,FALSE)</f>
        <v>#N/A</v>
      </c>
      <c r="F3901" s="218" t="e">
        <f>VLOOKUP(D3901,Z$4:AB3901,3,FALSE)</f>
        <v>#N/A</v>
      </c>
    </row>
    <row r="3902" spans="2:6" x14ac:dyDescent="0.25">
      <c r="B3902" s="131">
        <f t="shared" si="61"/>
        <v>3900</v>
      </c>
      <c r="E3902" s="218" t="e">
        <f>VLOOKUP(D3902,Z$4:AB3902,2,FALSE)</f>
        <v>#N/A</v>
      </c>
      <c r="F3902" s="218" t="e">
        <f>VLOOKUP(D3902,Z$4:AB3902,3,FALSE)</f>
        <v>#N/A</v>
      </c>
    </row>
    <row r="3903" spans="2:6" x14ac:dyDescent="0.25">
      <c r="B3903" s="131">
        <f t="shared" si="61"/>
        <v>3901</v>
      </c>
      <c r="E3903" s="218" t="e">
        <f>VLOOKUP(D3903,Z$4:AB3903,2,FALSE)</f>
        <v>#N/A</v>
      </c>
      <c r="F3903" s="218" t="e">
        <f>VLOOKUP(D3903,Z$4:AB3903,3,FALSE)</f>
        <v>#N/A</v>
      </c>
    </row>
    <row r="3904" spans="2:6" x14ac:dyDescent="0.25">
      <c r="B3904" s="131">
        <f t="shared" si="61"/>
        <v>3902</v>
      </c>
      <c r="E3904" s="218" t="e">
        <f>VLOOKUP(D3904,Z$4:AB3904,2,FALSE)</f>
        <v>#N/A</v>
      </c>
      <c r="F3904" s="218" t="e">
        <f>VLOOKUP(D3904,Z$4:AB3904,3,FALSE)</f>
        <v>#N/A</v>
      </c>
    </row>
    <row r="3905" spans="2:6" x14ac:dyDescent="0.25">
      <c r="B3905" s="131">
        <f t="shared" si="61"/>
        <v>3903</v>
      </c>
      <c r="E3905" s="218" t="e">
        <f>VLOOKUP(D3905,Z$4:AB3905,2,FALSE)</f>
        <v>#N/A</v>
      </c>
      <c r="F3905" s="218" t="e">
        <f>VLOOKUP(D3905,Z$4:AB3905,3,FALSE)</f>
        <v>#N/A</v>
      </c>
    </row>
    <row r="3906" spans="2:6" x14ac:dyDescent="0.25">
      <c r="B3906" s="131">
        <f t="shared" si="61"/>
        <v>3904</v>
      </c>
      <c r="E3906" s="218" t="e">
        <f>VLOOKUP(D3906,Z$4:AB3906,2,FALSE)</f>
        <v>#N/A</v>
      </c>
      <c r="F3906" s="218" t="e">
        <f>VLOOKUP(D3906,Z$4:AB3906,3,FALSE)</f>
        <v>#N/A</v>
      </c>
    </row>
    <row r="3907" spans="2:6" x14ac:dyDescent="0.25">
      <c r="B3907" s="131">
        <f t="shared" si="61"/>
        <v>3905</v>
      </c>
      <c r="E3907" s="218" t="e">
        <f>VLOOKUP(D3907,Z$4:AB3907,2,FALSE)</f>
        <v>#N/A</v>
      </c>
      <c r="F3907" s="218" t="e">
        <f>VLOOKUP(D3907,Z$4:AB3907,3,FALSE)</f>
        <v>#N/A</v>
      </c>
    </row>
    <row r="3908" spans="2:6" x14ac:dyDescent="0.25">
      <c r="B3908" s="131">
        <f t="shared" si="61"/>
        <v>3906</v>
      </c>
      <c r="E3908" s="218" t="e">
        <f>VLOOKUP(D3908,Z$4:AB3908,2,FALSE)</f>
        <v>#N/A</v>
      </c>
      <c r="F3908" s="218" t="e">
        <f>VLOOKUP(D3908,Z$4:AB3908,3,FALSE)</f>
        <v>#N/A</v>
      </c>
    </row>
    <row r="3909" spans="2:6" x14ac:dyDescent="0.25">
      <c r="B3909" s="131">
        <f t="shared" si="61"/>
        <v>3907</v>
      </c>
      <c r="E3909" s="218" t="e">
        <f>VLOOKUP(D3909,Z$4:AB3909,2,FALSE)</f>
        <v>#N/A</v>
      </c>
      <c r="F3909" s="218" t="e">
        <f>VLOOKUP(D3909,Z$4:AB3909,3,FALSE)</f>
        <v>#N/A</v>
      </c>
    </row>
    <row r="3910" spans="2:6" x14ac:dyDescent="0.25">
      <c r="B3910" s="131">
        <f t="shared" si="61"/>
        <v>3908</v>
      </c>
      <c r="E3910" s="218" t="e">
        <f>VLOOKUP(D3910,Z$4:AB3910,2,FALSE)</f>
        <v>#N/A</v>
      </c>
      <c r="F3910" s="218" t="e">
        <f>VLOOKUP(D3910,Z$4:AB3910,3,FALSE)</f>
        <v>#N/A</v>
      </c>
    </row>
    <row r="3911" spans="2:6" x14ac:dyDescent="0.25">
      <c r="B3911" s="131">
        <f t="shared" si="61"/>
        <v>3909</v>
      </c>
      <c r="E3911" s="218" t="e">
        <f>VLOOKUP(D3911,Z$4:AB3911,2,FALSE)</f>
        <v>#N/A</v>
      </c>
      <c r="F3911" s="218" t="e">
        <f>VLOOKUP(D3911,Z$4:AB3911,3,FALSE)</f>
        <v>#N/A</v>
      </c>
    </row>
    <row r="3912" spans="2:6" x14ac:dyDescent="0.25">
      <c r="B3912" s="131">
        <f t="shared" si="61"/>
        <v>3910</v>
      </c>
      <c r="E3912" s="218" t="e">
        <f>VLOOKUP(D3912,Z$4:AB3912,2,FALSE)</f>
        <v>#N/A</v>
      </c>
      <c r="F3912" s="218" t="e">
        <f>VLOOKUP(D3912,Z$4:AB3912,3,FALSE)</f>
        <v>#N/A</v>
      </c>
    </row>
    <row r="3913" spans="2:6" x14ac:dyDescent="0.25">
      <c r="B3913" s="131">
        <f t="shared" si="61"/>
        <v>3911</v>
      </c>
      <c r="E3913" s="218" t="e">
        <f>VLOOKUP(D3913,Z$4:AB3913,2,FALSE)</f>
        <v>#N/A</v>
      </c>
      <c r="F3913" s="218" t="e">
        <f>VLOOKUP(D3913,Z$4:AB3913,3,FALSE)</f>
        <v>#N/A</v>
      </c>
    </row>
    <row r="3914" spans="2:6" x14ac:dyDescent="0.25">
      <c r="B3914" s="131">
        <f t="shared" si="61"/>
        <v>3912</v>
      </c>
      <c r="E3914" s="218" t="e">
        <f>VLOOKUP(D3914,Z$4:AB3914,2,FALSE)</f>
        <v>#N/A</v>
      </c>
      <c r="F3914" s="218" t="e">
        <f>VLOOKUP(D3914,Z$4:AB3914,3,FALSE)</f>
        <v>#N/A</v>
      </c>
    </row>
    <row r="3915" spans="2:6" x14ac:dyDescent="0.25">
      <c r="B3915" s="131">
        <f t="shared" si="61"/>
        <v>3913</v>
      </c>
      <c r="E3915" s="218" t="e">
        <f>VLOOKUP(D3915,Z$4:AB3915,2,FALSE)</f>
        <v>#N/A</v>
      </c>
      <c r="F3915" s="218" t="e">
        <f>VLOOKUP(D3915,Z$4:AB3915,3,FALSE)</f>
        <v>#N/A</v>
      </c>
    </row>
    <row r="3916" spans="2:6" x14ac:dyDescent="0.25">
      <c r="B3916" s="131">
        <f t="shared" si="61"/>
        <v>3914</v>
      </c>
      <c r="E3916" s="218" t="e">
        <f>VLOOKUP(D3916,Z$4:AB3916,2,FALSE)</f>
        <v>#N/A</v>
      </c>
      <c r="F3916" s="218" t="e">
        <f>VLOOKUP(D3916,Z$4:AB3916,3,FALSE)</f>
        <v>#N/A</v>
      </c>
    </row>
    <row r="3917" spans="2:6" x14ac:dyDescent="0.25">
      <c r="B3917" s="131">
        <f t="shared" si="61"/>
        <v>3915</v>
      </c>
      <c r="E3917" s="218" t="e">
        <f>VLOOKUP(D3917,Z$4:AB3917,2,FALSE)</f>
        <v>#N/A</v>
      </c>
      <c r="F3917" s="218" t="e">
        <f>VLOOKUP(D3917,Z$4:AB3917,3,FALSE)</f>
        <v>#N/A</v>
      </c>
    </row>
    <row r="3918" spans="2:6" x14ac:dyDescent="0.25">
      <c r="B3918" s="131">
        <f t="shared" si="61"/>
        <v>3916</v>
      </c>
      <c r="E3918" s="218" t="e">
        <f>VLOOKUP(D3918,Z$4:AB3918,2,FALSE)</f>
        <v>#N/A</v>
      </c>
      <c r="F3918" s="218" t="e">
        <f>VLOOKUP(D3918,Z$4:AB3918,3,FALSE)</f>
        <v>#N/A</v>
      </c>
    </row>
    <row r="3919" spans="2:6" x14ac:dyDescent="0.25">
      <c r="B3919" s="131">
        <f t="shared" si="61"/>
        <v>3917</v>
      </c>
      <c r="E3919" s="218" t="e">
        <f>VLOOKUP(D3919,Z$4:AB3919,2,FALSE)</f>
        <v>#N/A</v>
      </c>
      <c r="F3919" s="218" t="e">
        <f>VLOOKUP(D3919,Z$4:AB3919,3,FALSE)</f>
        <v>#N/A</v>
      </c>
    </row>
    <row r="3920" spans="2:6" x14ac:dyDescent="0.25">
      <c r="B3920" s="131">
        <f t="shared" si="61"/>
        <v>3918</v>
      </c>
      <c r="E3920" s="218" t="e">
        <f>VLOOKUP(D3920,Z$4:AB3920,2,FALSE)</f>
        <v>#N/A</v>
      </c>
      <c r="F3920" s="218" t="e">
        <f>VLOOKUP(D3920,Z$4:AB3920,3,FALSE)</f>
        <v>#N/A</v>
      </c>
    </row>
    <row r="3921" spans="2:6" x14ac:dyDescent="0.25">
      <c r="B3921" s="131">
        <f t="shared" si="61"/>
        <v>3919</v>
      </c>
      <c r="E3921" s="218" t="e">
        <f>VLOOKUP(D3921,Z$4:AB3921,2,FALSE)</f>
        <v>#N/A</v>
      </c>
      <c r="F3921" s="218" t="e">
        <f>VLOOKUP(D3921,Z$4:AB3921,3,FALSE)</f>
        <v>#N/A</v>
      </c>
    </row>
    <row r="3922" spans="2:6" x14ac:dyDescent="0.25">
      <c r="B3922" s="131">
        <f t="shared" si="61"/>
        <v>3920</v>
      </c>
      <c r="E3922" s="218" t="e">
        <f>VLOOKUP(D3922,Z$4:AB3922,2,FALSE)</f>
        <v>#N/A</v>
      </c>
      <c r="F3922" s="218" t="e">
        <f>VLOOKUP(D3922,Z$4:AB3922,3,FALSE)</f>
        <v>#N/A</v>
      </c>
    </row>
    <row r="3923" spans="2:6" x14ac:dyDescent="0.25">
      <c r="B3923" s="131">
        <f t="shared" si="61"/>
        <v>3921</v>
      </c>
      <c r="E3923" s="218" t="e">
        <f>VLOOKUP(D3923,Z$4:AB3923,2,FALSE)</f>
        <v>#N/A</v>
      </c>
      <c r="F3923" s="218" t="e">
        <f>VLOOKUP(D3923,Z$4:AB3923,3,FALSE)</f>
        <v>#N/A</v>
      </c>
    </row>
    <row r="3924" spans="2:6" x14ac:dyDescent="0.25">
      <c r="B3924" s="131">
        <f t="shared" si="61"/>
        <v>3922</v>
      </c>
      <c r="E3924" s="218" t="e">
        <f>VLOOKUP(D3924,Z$4:AB3924,2,FALSE)</f>
        <v>#N/A</v>
      </c>
      <c r="F3924" s="218" t="e">
        <f>VLOOKUP(D3924,Z$4:AB3924,3,FALSE)</f>
        <v>#N/A</v>
      </c>
    </row>
    <row r="3925" spans="2:6" x14ac:dyDescent="0.25">
      <c r="B3925" s="131">
        <f t="shared" si="61"/>
        <v>3923</v>
      </c>
      <c r="E3925" s="218" t="e">
        <f>VLOOKUP(D3925,Z$4:AB3925,2,FALSE)</f>
        <v>#N/A</v>
      </c>
      <c r="F3925" s="218" t="e">
        <f>VLOOKUP(D3925,Z$4:AB3925,3,FALSE)</f>
        <v>#N/A</v>
      </c>
    </row>
    <row r="3926" spans="2:6" x14ac:dyDescent="0.25">
      <c r="B3926" s="131">
        <f t="shared" si="61"/>
        <v>3924</v>
      </c>
      <c r="E3926" s="218" t="e">
        <f>VLOOKUP(D3926,Z$4:AB3926,2,FALSE)</f>
        <v>#N/A</v>
      </c>
      <c r="F3926" s="218" t="e">
        <f>VLOOKUP(D3926,Z$4:AB3926,3,FALSE)</f>
        <v>#N/A</v>
      </c>
    </row>
    <row r="3927" spans="2:6" x14ac:dyDescent="0.25">
      <c r="B3927" s="131">
        <f t="shared" si="61"/>
        <v>3925</v>
      </c>
      <c r="E3927" s="218" t="e">
        <f>VLOOKUP(D3927,Z$4:AB3927,2,FALSE)</f>
        <v>#N/A</v>
      </c>
      <c r="F3927" s="218" t="e">
        <f>VLOOKUP(D3927,Z$4:AB3927,3,FALSE)</f>
        <v>#N/A</v>
      </c>
    </row>
    <row r="3928" spans="2:6" x14ac:dyDescent="0.25">
      <c r="B3928" s="131">
        <f t="shared" si="61"/>
        <v>3926</v>
      </c>
      <c r="E3928" s="218" t="e">
        <f>VLOOKUP(D3928,Z$4:AB3928,2,FALSE)</f>
        <v>#N/A</v>
      </c>
      <c r="F3928" s="218" t="e">
        <f>VLOOKUP(D3928,Z$4:AB3928,3,FALSE)</f>
        <v>#N/A</v>
      </c>
    </row>
    <row r="3929" spans="2:6" x14ac:dyDescent="0.25">
      <c r="B3929" s="131">
        <f t="shared" si="61"/>
        <v>3927</v>
      </c>
      <c r="E3929" s="218" t="e">
        <f>VLOOKUP(D3929,Z$4:AB3929,2,FALSE)</f>
        <v>#N/A</v>
      </c>
      <c r="F3929" s="218" t="e">
        <f>VLOOKUP(D3929,Z$4:AB3929,3,FALSE)</f>
        <v>#N/A</v>
      </c>
    </row>
    <row r="3930" spans="2:6" x14ac:dyDescent="0.25">
      <c r="B3930" s="131">
        <f t="shared" si="61"/>
        <v>3928</v>
      </c>
      <c r="E3930" s="218" t="e">
        <f>VLOOKUP(D3930,Z$4:AB3930,2,FALSE)</f>
        <v>#N/A</v>
      </c>
      <c r="F3930" s="218" t="e">
        <f>VLOOKUP(D3930,Z$4:AB3930,3,FALSE)</f>
        <v>#N/A</v>
      </c>
    </row>
    <row r="3931" spans="2:6" x14ac:dyDescent="0.25">
      <c r="B3931" s="131">
        <f t="shared" si="61"/>
        <v>3929</v>
      </c>
      <c r="E3931" s="218" t="e">
        <f>VLOOKUP(D3931,Z$4:AB3931,2,FALSE)</f>
        <v>#N/A</v>
      </c>
      <c r="F3931" s="218" t="e">
        <f>VLOOKUP(D3931,Z$4:AB3931,3,FALSE)</f>
        <v>#N/A</v>
      </c>
    </row>
    <row r="3932" spans="2:6" x14ac:dyDescent="0.25">
      <c r="B3932" s="131">
        <f t="shared" si="61"/>
        <v>3930</v>
      </c>
      <c r="E3932" s="218" t="e">
        <f>VLOOKUP(D3932,Z$4:AB3932,2,FALSE)</f>
        <v>#N/A</v>
      </c>
      <c r="F3932" s="218" t="e">
        <f>VLOOKUP(D3932,Z$4:AB3932,3,FALSE)</f>
        <v>#N/A</v>
      </c>
    </row>
    <row r="3933" spans="2:6" x14ac:dyDescent="0.25">
      <c r="B3933" s="131">
        <f t="shared" si="61"/>
        <v>3931</v>
      </c>
      <c r="E3933" s="218" t="e">
        <f>VLOOKUP(D3933,Z$4:AB3933,2,FALSE)</f>
        <v>#N/A</v>
      </c>
      <c r="F3933" s="218" t="e">
        <f>VLOOKUP(D3933,Z$4:AB3933,3,FALSE)</f>
        <v>#N/A</v>
      </c>
    </row>
    <row r="3934" spans="2:6" x14ac:dyDescent="0.25">
      <c r="B3934" s="131">
        <f t="shared" si="61"/>
        <v>3932</v>
      </c>
      <c r="E3934" s="218" t="e">
        <f>VLOOKUP(D3934,Z$4:AB3934,2,FALSE)</f>
        <v>#N/A</v>
      </c>
      <c r="F3934" s="218" t="e">
        <f>VLOOKUP(D3934,Z$4:AB3934,3,FALSE)</f>
        <v>#N/A</v>
      </c>
    </row>
    <row r="3935" spans="2:6" x14ac:dyDescent="0.25">
      <c r="B3935" s="131">
        <f t="shared" si="61"/>
        <v>3933</v>
      </c>
      <c r="E3935" s="218" t="e">
        <f>VLOOKUP(D3935,Z$4:AB3935,2,FALSE)</f>
        <v>#N/A</v>
      </c>
      <c r="F3935" s="218" t="e">
        <f>VLOOKUP(D3935,Z$4:AB3935,3,FALSE)</f>
        <v>#N/A</v>
      </c>
    </row>
    <row r="3936" spans="2:6" x14ac:dyDescent="0.25">
      <c r="B3936" s="131">
        <f t="shared" si="61"/>
        <v>3934</v>
      </c>
      <c r="E3936" s="218" t="e">
        <f>VLOOKUP(D3936,Z$4:AB3936,2,FALSE)</f>
        <v>#N/A</v>
      </c>
      <c r="F3936" s="218" t="e">
        <f>VLOOKUP(D3936,Z$4:AB3936,3,FALSE)</f>
        <v>#N/A</v>
      </c>
    </row>
    <row r="3937" spans="2:6" x14ac:dyDescent="0.25">
      <c r="B3937" s="131">
        <f t="shared" si="61"/>
        <v>3935</v>
      </c>
      <c r="E3937" s="218" t="e">
        <f>VLOOKUP(D3937,Z$4:AB3937,2,FALSE)</f>
        <v>#N/A</v>
      </c>
      <c r="F3937" s="218" t="e">
        <f>VLOOKUP(D3937,Z$4:AB3937,3,FALSE)</f>
        <v>#N/A</v>
      </c>
    </row>
    <row r="3938" spans="2:6" x14ac:dyDescent="0.25">
      <c r="B3938" s="131">
        <f t="shared" si="61"/>
        <v>3936</v>
      </c>
      <c r="E3938" s="218" t="e">
        <f>VLOOKUP(D3938,Z$4:AB3938,2,FALSE)</f>
        <v>#N/A</v>
      </c>
      <c r="F3938" s="218" t="e">
        <f>VLOOKUP(D3938,Z$4:AB3938,3,FALSE)</f>
        <v>#N/A</v>
      </c>
    </row>
    <row r="3939" spans="2:6" x14ac:dyDescent="0.25">
      <c r="B3939" s="131">
        <f t="shared" si="61"/>
        <v>3937</v>
      </c>
      <c r="E3939" s="218" t="e">
        <f>VLOOKUP(D3939,Z$4:AB3939,2,FALSE)</f>
        <v>#N/A</v>
      </c>
      <c r="F3939" s="218" t="e">
        <f>VLOOKUP(D3939,Z$4:AB3939,3,FALSE)</f>
        <v>#N/A</v>
      </c>
    </row>
    <row r="3940" spans="2:6" x14ac:dyDescent="0.25">
      <c r="B3940" s="131">
        <f t="shared" si="61"/>
        <v>3938</v>
      </c>
      <c r="E3940" s="218" t="e">
        <f>VLOOKUP(D3940,Z$4:AB3940,2,FALSE)</f>
        <v>#N/A</v>
      </c>
      <c r="F3940" s="218" t="e">
        <f>VLOOKUP(D3940,Z$4:AB3940,3,FALSE)</f>
        <v>#N/A</v>
      </c>
    </row>
    <row r="3941" spans="2:6" x14ac:dyDescent="0.25">
      <c r="B3941" s="131">
        <f t="shared" si="61"/>
        <v>3939</v>
      </c>
      <c r="E3941" s="218" t="e">
        <f>VLOOKUP(D3941,Z$4:AB3941,2,FALSE)</f>
        <v>#N/A</v>
      </c>
      <c r="F3941" s="218" t="e">
        <f>VLOOKUP(D3941,Z$4:AB3941,3,FALSE)</f>
        <v>#N/A</v>
      </c>
    </row>
    <row r="3942" spans="2:6" x14ac:dyDescent="0.25">
      <c r="B3942" s="131">
        <f t="shared" si="61"/>
        <v>3940</v>
      </c>
      <c r="E3942" s="218" t="e">
        <f>VLOOKUP(D3942,Z$4:AB3942,2,FALSE)</f>
        <v>#N/A</v>
      </c>
      <c r="F3942" s="218" t="e">
        <f>VLOOKUP(D3942,Z$4:AB3942,3,FALSE)</f>
        <v>#N/A</v>
      </c>
    </row>
    <row r="3943" spans="2:6" x14ac:dyDescent="0.25">
      <c r="B3943" s="131">
        <f t="shared" si="61"/>
        <v>3941</v>
      </c>
      <c r="E3943" s="218" t="e">
        <f>VLOOKUP(D3943,Z$4:AB3943,2,FALSE)</f>
        <v>#N/A</v>
      </c>
      <c r="F3943" s="218" t="e">
        <f>VLOOKUP(D3943,Z$4:AB3943,3,FALSE)</f>
        <v>#N/A</v>
      </c>
    </row>
    <row r="3944" spans="2:6" x14ac:dyDescent="0.25">
      <c r="B3944" s="131">
        <f t="shared" si="61"/>
        <v>3942</v>
      </c>
      <c r="E3944" s="218" t="e">
        <f>VLOOKUP(D3944,Z$4:AB3944,2,FALSE)</f>
        <v>#N/A</v>
      </c>
      <c r="F3944" s="218" t="e">
        <f>VLOOKUP(D3944,Z$4:AB3944,3,FALSE)</f>
        <v>#N/A</v>
      </c>
    </row>
    <row r="3945" spans="2:6" x14ac:dyDescent="0.25">
      <c r="B3945" s="131">
        <f t="shared" si="61"/>
        <v>3943</v>
      </c>
      <c r="E3945" s="218" t="e">
        <f>VLOOKUP(D3945,Z$4:AB3945,2,FALSE)</f>
        <v>#N/A</v>
      </c>
      <c r="F3945" s="218" t="e">
        <f>VLOOKUP(D3945,Z$4:AB3945,3,FALSE)</f>
        <v>#N/A</v>
      </c>
    </row>
    <row r="3946" spans="2:6" x14ac:dyDescent="0.25">
      <c r="B3946" s="131">
        <f t="shared" si="61"/>
        <v>3944</v>
      </c>
      <c r="E3946" s="218" t="e">
        <f>VLOOKUP(D3946,Z$4:AB3946,2,FALSE)</f>
        <v>#N/A</v>
      </c>
      <c r="F3946" s="218" t="e">
        <f>VLOOKUP(D3946,Z$4:AB3946,3,FALSE)</f>
        <v>#N/A</v>
      </c>
    </row>
    <row r="3947" spans="2:6" x14ac:dyDescent="0.25">
      <c r="B3947" s="131">
        <f t="shared" si="61"/>
        <v>3945</v>
      </c>
      <c r="E3947" s="218" t="e">
        <f>VLOOKUP(D3947,Z$4:AB3947,2,FALSE)</f>
        <v>#N/A</v>
      </c>
      <c r="F3947" s="218" t="e">
        <f>VLOOKUP(D3947,Z$4:AB3947,3,FALSE)</f>
        <v>#N/A</v>
      </c>
    </row>
    <row r="3948" spans="2:6" x14ac:dyDescent="0.25">
      <c r="B3948" s="131">
        <f t="shared" si="61"/>
        <v>3946</v>
      </c>
      <c r="E3948" s="218" t="e">
        <f>VLOOKUP(D3948,Z$4:AB3948,2,FALSE)</f>
        <v>#N/A</v>
      </c>
      <c r="F3948" s="218" t="e">
        <f>VLOOKUP(D3948,Z$4:AB3948,3,FALSE)</f>
        <v>#N/A</v>
      </c>
    </row>
    <row r="3949" spans="2:6" x14ac:dyDescent="0.25">
      <c r="B3949" s="131">
        <f t="shared" si="61"/>
        <v>3947</v>
      </c>
      <c r="E3949" s="218" t="e">
        <f>VLOOKUP(D3949,Z$4:AB3949,2,FALSE)</f>
        <v>#N/A</v>
      </c>
      <c r="F3949" s="218" t="e">
        <f>VLOOKUP(D3949,Z$4:AB3949,3,FALSE)</f>
        <v>#N/A</v>
      </c>
    </row>
    <row r="3950" spans="2:6" x14ac:dyDescent="0.25">
      <c r="B3950" s="131">
        <f t="shared" si="61"/>
        <v>3948</v>
      </c>
      <c r="E3950" s="218" t="e">
        <f>VLOOKUP(D3950,Z$4:AB3950,2,FALSE)</f>
        <v>#N/A</v>
      </c>
      <c r="F3950" s="218" t="e">
        <f>VLOOKUP(D3950,Z$4:AB3950,3,FALSE)</f>
        <v>#N/A</v>
      </c>
    </row>
    <row r="3951" spans="2:6" x14ac:dyDescent="0.25">
      <c r="B3951" s="131">
        <f t="shared" si="61"/>
        <v>3949</v>
      </c>
      <c r="E3951" s="218" t="e">
        <f>VLOOKUP(D3951,Z$4:AB3951,2,FALSE)</f>
        <v>#N/A</v>
      </c>
      <c r="F3951" s="218" t="e">
        <f>VLOOKUP(D3951,Z$4:AB3951,3,FALSE)</f>
        <v>#N/A</v>
      </c>
    </row>
    <row r="3952" spans="2:6" x14ac:dyDescent="0.25">
      <c r="B3952" s="131">
        <f t="shared" si="61"/>
        <v>3950</v>
      </c>
      <c r="E3952" s="218" t="e">
        <f>VLOOKUP(D3952,Z$4:AB3952,2,FALSE)</f>
        <v>#N/A</v>
      </c>
      <c r="F3952" s="218" t="e">
        <f>VLOOKUP(D3952,Z$4:AB3952,3,FALSE)</f>
        <v>#N/A</v>
      </c>
    </row>
    <row r="3953" spans="2:6" x14ac:dyDescent="0.25">
      <c r="B3953" s="131">
        <f t="shared" si="61"/>
        <v>3951</v>
      </c>
      <c r="E3953" s="218" t="e">
        <f>VLOOKUP(D3953,Z$4:AB3953,2,FALSE)</f>
        <v>#N/A</v>
      </c>
      <c r="F3953" s="218" t="e">
        <f>VLOOKUP(D3953,Z$4:AB3953,3,FALSE)</f>
        <v>#N/A</v>
      </c>
    </row>
    <row r="3954" spans="2:6" x14ac:dyDescent="0.25">
      <c r="B3954" s="131">
        <f t="shared" si="61"/>
        <v>3952</v>
      </c>
      <c r="E3954" s="218" t="e">
        <f>VLOOKUP(D3954,Z$4:AB3954,2,FALSE)</f>
        <v>#N/A</v>
      </c>
      <c r="F3954" s="218" t="e">
        <f>VLOOKUP(D3954,Z$4:AB3954,3,FALSE)</f>
        <v>#N/A</v>
      </c>
    </row>
    <row r="3955" spans="2:6" x14ac:dyDescent="0.25">
      <c r="B3955" s="131">
        <f t="shared" si="61"/>
        <v>3953</v>
      </c>
      <c r="E3955" s="218" t="e">
        <f>VLOOKUP(D3955,Z$4:AB3955,2,FALSE)</f>
        <v>#N/A</v>
      </c>
      <c r="F3955" s="218" t="e">
        <f>VLOOKUP(D3955,Z$4:AB3955,3,FALSE)</f>
        <v>#N/A</v>
      </c>
    </row>
    <row r="3956" spans="2:6" x14ac:dyDescent="0.25">
      <c r="B3956" s="131">
        <f t="shared" ref="B3956:B4019" si="62">ROW()-2</f>
        <v>3954</v>
      </c>
      <c r="E3956" s="218" t="e">
        <f>VLOOKUP(D3956,Z$4:AB3956,2,FALSE)</f>
        <v>#N/A</v>
      </c>
      <c r="F3956" s="218" t="e">
        <f>VLOOKUP(D3956,Z$4:AB3956,3,FALSE)</f>
        <v>#N/A</v>
      </c>
    </row>
    <row r="3957" spans="2:6" x14ac:dyDescent="0.25">
      <c r="B3957" s="131">
        <f t="shared" si="62"/>
        <v>3955</v>
      </c>
      <c r="E3957" s="218" t="e">
        <f>VLOOKUP(D3957,Z$4:AB3957,2,FALSE)</f>
        <v>#N/A</v>
      </c>
      <c r="F3957" s="218" t="e">
        <f>VLOOKUP(D3957,Z$4:AB3957,3,FALSE)</f>
        <v>#N/A</v>
      </c>
    </row>
    <row r="3958" spans="2:6" x14ac:dyDescent="0.25">
      <c r="B3958" s="131">
        <f t="shared" si="62"/>
        <v>3956</v>
      </c>
      <c r="E3958" s="218" t="e">
        <f>VLOOKUP(D3958,Z$4:AB3958,2,FALSE)</f>
        <v>#N/A</v>
      </c>
      <c r="F3958" s="218" t="e">
        <f>VLOOKUP(D3958,Z$4:AB3958,3,FALSE)</f>
        <v>#N/A</v>
      </c>
    </row>
    <row r="3959" spans="2:6" x14ac:dyDescent="0.25">
      <c r="B3959" s="131">
        <f t="shared" si="62"/>
        <v>3957</v>
      </c>
      <c r="E3959" s="218" t="e">
        <f>VLOOKUP(D3959,Z$4:AB3959,2,FALSE)</f>
        <v>#N/A</v>
      </c>
      <c r="F3959" s="218" t="e">
        <f>VLOOKUP(D3959,Z$4:AB3959,3,FALSE)</f>
        <v>#N/A</v>
      </c>
    </row>
    <row r="3960" spans="2:6" x14ac:dyDescent="0.25">
      <c r="B3960" s="131">
        <f t="shared" si="62"/>
        <v>3958</v>
      </c>
      <c r="E3960" s="218" t="e">
        <f>VLOOKUP(D3960,Z$4:AB3960,2,FALSE)</f>
        <v>#N/A</v>
      </c>
      <c r="F3960" s="218" t="e">
        <f>VLOOKUP(D3960,Z$4:AB3960,3,FALSE)</f>
        <v>#N/A</v>
      </c>
    </row>
    <row r="3961" spans="2:6" x14ac:dyDescent="0.25">
      <c r="B3961" s="131">
        <f t="shared" si="62"/>
        <v>3959</v>
      </c>
      <c r="E3961" s="218" t="e">
        <f>VLOOKUP(D3961,Z$4:AB3961,2,FALSE)</f>
        <v>#N/A</v>
      </c>
      <c r="F3961" s="218" t="e">
        <f>VLOOKUP(D3961,Z$4:AB3961,3,FALSE)</f>
        <v>#N/A</v>
      </c>
    </row>
    <row r="3962" spans="2:6" x14ac:dyDescent="0.25">
      <c r="B3962" s="131">
        <f t="shared" si="62"/>
        <v>3960</v>
      </c>
      <c r="E3962" s="218" t="e">
        <f>VLOOKUP(D3962,Z$4:AB3962,2,FALSE)</f>
        <v>#N/A</v>
      </c>
      <c r="F3962" s="218" t="e">
        <f>VLOOKUP(D3962,Z$4:AB3962,3,FALSE)</f>
        <v>#N/A</v>
      </c>
    </row>
    <row r="3963" spans="2:6" x14ac:dyDescent="0.25">
      <c r="B3963" s="131">
        <f t="shared" si="62"/>
        <v>3961</v>
      </c>
      <c r="E3963" s="218" t="e">
        <f>VLOOKUP(D3963,Z$4:AB3963,2,FALSE)</f>
        <v>#N/A</v>
      </c>
      <c r="F3963" s="218" t="e">
        <f>VLOOKUP(D3963,Z$4:AB3963,3,FALSE)</f>
        <v>#N/A</v>
      </c>
    </row>
    <row r="3964" spans="2:6" x14ac:dyDescent="0.25">
      <c r="B3964" s="131">
        <f t="shared" si="62"/>
        <v>3962</v>
      </c>
      <c r="E3964" s="218" t="e">
        <f>VLOOKUP(D3964,Z$4:AB3964,2,FALSE)</f>
        <v>#N/A</v>
      </c>
      <c r="F3964" s="218" t="e">
        <f>VLOOKUP(D3964,Z$4:AB3964,3,FALSE)</f>
        <v>#N/A</v>
      </c>
    </row>
    <row r="3965" spans="2:6" x14ac:dyDescent="0.25">
      <c r="B3965" s="131">
        <f t="shared" si="62"/>
        <v>3963</v>
      </c>
      <c r="E3965" s="218" t="e">
        <f>VLOOKUP(D3965,Z$4:AB3965,2,FALSE)</f>
        <v>#N/A</v>
      </c>
      <c r="F3965" s="218" t="e">
        <f>VLOOKUP(D3965,Z$4:AB3965,3,FALSE)</f>
        <v>#N/A</v>
      </c>
    </row>
    <row r="3966" spans="2:6" x14ac:dyDescent="0.25">
      <c r="B3966" s="131">
        <f t="shared" si="62"/>
        <v>3964</v>
      </c>
      <c r="E3966" s="218" t="e">
        <f>VLOOKUP(D3966,Z$4:AB3966,2,FALSE)</f>
        <v>#N/A</v>
      </c>
      <c r="F3966" s="218" t="e">
        <f>VLOOKUP(D3966,Z$4:AB3966,3,FALSE)</f>
        <v>#N/A</v>
      </c>
    </row>
    <row r="3967" spans="2:6" x14ac:dyDescent="0.25">
      <c r="B3967" s="131">
        <f t="shared" si="62"/>
        <v>3965</v>
      </c>
      <c r="E3967" s="218" t="e">
        <f>VLOOKUP(D3967,Z$4:AB3967,2,FALSE)</f>
        <v>#N/A</v>
      </c>
      <c r="F3967" s="218" t="e">
        <f>VLOOKUP(D3967,Z$4:AB3967,3,FALSE)</f>
        <v>#N/A</v>
      </c>
    </row>
    <row r="3968" spans="2:6" x14ac:dyDescent="0.25">
      <c r="B3968" s="131">
        <f t="shared" si="62"/>
        <v>3966</v>
      </c>
      <c r="E3968" s="218" t="e">
        <f>VLOOKUP(D3968,Z$4:AB3968,2,FALSE)</f>
        <v>#N/A</v>
      </c>
      <c r="F3968" s="218" t="e">
        <f>VLOOKUP(D3968,Z$4:AB3968,3,FALSE)</f>
        <v>#N/A</v>
      </c>
    </row>
    <row r="3969" spans="2:6" x14ac:dyDescent="0.25">
      <c r="B3969" s="131">
        <f t="shared" si="62"/>
        <v>3967</v>
      </c>
      <c r="E3969" s="218" t="e">
        <f>VLOOKUP(D3969,Z$4:AB3969,2,FALSE)</f>
        <v>#N/A</v>
      </c>
      <c r="F3969" s="218" t="e">
        <f>VLOOKUP(D3969,Z$4:AB3969,3,FALSE)</f>
        <v>#N/A</v>
      </c>
    </row>
    <row r="3970" spans="2:6" x14ac:dyDescent="0.25">
      <c r="B3970" s="131">
        <f t="shared" si="62"/>
        <v>3968</v>
      </c>
      <c r="E3970" s="218" t="e">
        <f>VLOOKUP(D3970,Z$4:AB3970,2,FALSE)</f>
        <v>#N/A</v>
      </c>
      <c r="F3970" s="218" t="e">
        <f>VLOOKUP(D3970,Z$4:AB3970,3,FALSE)</f>
        <v>#N/A</v>
      </c>
    </row>
    <row r="3971" spans="2:6" x14ac:dyDescent="0.25">
      <c r="B3971" s="131">
        <f t="shared" si="62"/>
        <v>3969</v>
      </c>
      <c r="E3971" s="218" t="e">
        <f>VLOOKUP(D3971,Z$4:AB3971,2,FALSE)</f>
        <v>#N/A</v>
      </c>
      <c r="F3971" s="218" t="e">
        <f>VLOOKUP(D3971,Z$4:AB3971,3,FALSE)</f>
        <v>#N/A</v>
      </c>
    </row>
    <row r="3972" spans="2:6" x14ac:dyDescent="0.25">
      <c r="B3972" s="131">
        <f t="shared" si="62"/>
        <v>3970</v>
      </c>
      <c r="E3972" s="218" t="e">
        <f>VLOOKUP(D3972,Z$4:AB3972,2,FALSE)</f>
        <v>#N/A</v>
      </c>
      <c r="F3972" s="218" t="e">
        <f>VLOOKUP(D3972,Z$4:AB3972,3,FALSE)</f>
        <v>#N/A</v>
      </c>
    </row>
    <row r="3973" spans="2:6" x14ac:dyDescent="0.25">
      <c r="B3973" s="131">
        <f t="shared" si="62"/>
        <v>3971</v>
      </c>
      <c r="E3973" s="218" t="e">
        <f>VLOOKUP(D3973,Z$4:AB3973,2,FALSE)</f>
        <v>#N/A</v>
      </c>
      <c r="F3973" s="218" t="e">
        <f>VLOOKUP(D3973,Z$4:AB3973,3,FALSE)</f>
        <v>#N/A</v>
      </c>
    </row>
    <row r="3974" spans="2:6" x14ac:dyDescent="0.25">
      <c r="B3974" s="131">
        <f t="shared" si="62"/>
        <v>3972</v>
      </c>
      <c r="E3974" s="218" t="e">
        <f>VLOOKUP(D3974,Z$4:AB3974,2,FALSE)</f>
        <v>#N/A</v>
      </c>
      <c r="F3974" s="218" t="e">
        <f>VLOOKUP(D3974,Z$4:AB3974,3,FALSE)</f>
        <v>#N/A</v>
      </c>
    </row>
    <row r="3975" spans="2:6" x14ac:dyDescent="0.25">
      <c r="B3975" s="131">
        <f t="shared" si="62"/>
        <v>3973</v>
      </c>
      <c r="E3975" s="218" t="e">
        <f>VLOOKUP(D3975,Z$4:AB3975,2,FALSE)</f>
        <v>#N/A</v>
      </c>
      <c r="F3975" s="218" t="e">
        <f>VLOOKUP(D3975,Z$4:AB3975,3,FALSE)</f>
        <v>#N/A</v>
      </c>
    </row>
    <row r="3976" spans="2:6" x14ac:dyDescent="0.25">
      <c r="B3976" s="131">
        <f t="shared" si="62"/>
        <v>3974</v>
      </c>
      <c r="E3976" s="218" t="e">
        <f>VLOOKUP(D3976,Z$4:AB3976,2,FALSE)</f>
        <v>#N/A</v>
      </c>
      <c r="F3976" s="218" t="e">
        <f>VLOOKUP(D3976,Z$4:AB3976,3,FALSE)</f>
        <v>#N/A</v>
      </c>
    </row>
    <row r="3977" spans="2:6" x14ac:dyDescent="0.25">
      <c r="B3977" s="131">
        <f t="shared" si="62"/>
        <v>3975</v>
      </c>
      <c r="E3977" s="218" t="e">
        <f>VLOOKUP(D3977,Z$4:AB3977,2,FALSE)</f>
        <v>#N/A</v>
      </c>
      <c r="F3977" s="218" t="e">
        <f>VLOOKUP(D3977,Z$4:AB3977,3,FALSE)</f>
        <v>#N/A</v>
      </c>
    </row>
    <row r="3978" spans="2:6" x14ac:dyDescent="0.25">
      <c r="B3978" s="131">
        <f t="shared" si="62"/>
        <v>3976</v>
      </c>
      <c r="E3978" s="218" t="e">
        <f>VLOOKUP(D3978,Z$4:AB3978,2,FALSE)</f>
        <v>#N/A</v>
      </c>
      <c r="F3978" s="218" t="e">
        <f>VLOOKUP(D3978,Z$4:AB3978,3,FALSE)</f>
        <v>#N/A</v>
      </c>
    </row>
    <row r="3979" spans="2:6" x14ac:dyDescent="0.25">
      <c r="B3979" s="131">
        <f t="shared" si="62"/>
        <v>3977</v>
      </c>
      <c r="E3979" s="218" t="e">
        <f>VLOOKUP(D3979,Z$4:AB3979,2,FALSE)</f>
        <v>#N/A</v>
      </c>
      <c r="F3979" s="218" t="e">
        <f>VLOOKUP(D3979,Z$4:AB3979,3,FALSE)</f>
        <v>#N/A</v>
      </c>
    </row>
    <row r="3980" spans="2:6" x14ac:dyDescent="0.25">
      <c r="B3980" s="131">
        <f t="shared" si="62"/>
        <v>3978</v>
      </c>
      <c r="E3980" s="218" t="e">
        <f>VLOOKUP(D3980,Z$4:AB3980,2,FALSE)</f>
        <v>#N/A</v>
      </c>
      <c r="F3980" s="218" t="e">
        <f>VLOOKUP(D3980,Z$4:AB3980,3,FALSE)</f>
        <v>#N/A</v>
      </c>
    </row>
    <row r="3981" spans="2:6" x14ac:dyDescent="0.25">
      <c r="B3981" s="131">
        <f t="shared" si="62"/>
        <v>3979</v>
      </c>
      <c r="E3981" s="218" t="e">
        <f>VLOOKUP(D3981,Z$4:AB3981,2,FALSE)</f>
        <v>#N/A</v>
      </c>
      <c r="F3981" s="218" t="e">
        <f>VLOOKUP(D3981,Z$4:AB3981,3,FALSE)</f>
        <v>#N/A</v>
      </c>
    </row>
    <row r="3982" spans="2:6" x14ac:dyDescent="0.25">
      <c r="B3982" s="131">
        <f t="shared" si="62"/>
        <v>3980</v>
      </c>
      <c r="E3982" s="218" t="e">
        <f>VLOOKUP(D3982,Z$4:AB3982,2,FALSE)</f>
        <v>#N/A</v>
      </c>
      <c r="F3982" s="218" t="e">
        <f>VLOOKUP(D3982,Z$4:AB3982,3,FALSE)</f>
        <v>#N/A</v>
      </c>
    </row>
    <row r="3983" spans="2:6" x14ac:dyDescent="0.25">
      <c r="B3983" s="131">
        <f t="shared" si="62"/>
        <v>3981</v>
      </c>
      <c r="E3983" s="218" t="e">
        <f>VLOOKUP(D3983,Z$4:AB3983,2,FALSE)</f>
        <v>#N/A</v>
      </c>
      <c r="F3983" s="218" t="e">
        <f>VLOOKUP(D3983,Z$4:AB3983,3,FALSE)</f>
        <v>#N/A</v>
      </c>
    </row>
    <row r="3984" spans="2:6" x14ac:dyDescent="0.25">
      <c r="B3984" s="131">
        <f t="shared" si="62"/>
        <v>3982</v>
      </c>
      <c r="E3984" s="218" t="e">
        <f>VLOOKUP(D3984,Z$4:AB3984,2,FALSE)</f>
        <v>#N/A</v>
      </c>
      <c r="F3984" s="218" t="e">
        <f>VLOOKUP(D3984,Z$4:AB3984,3,FALSE)</f>
        <v>#N/A</v>
      </c>
    </row>
    <row r="3985" spans="2:6" x14ac:dyDescent="0.25">
      <c r="B3985" s="131">
        <f t="shared" si="62"/>
        <v>3983</v>
      </c>
      <c r="E3985" s="218" t="e">
        <f>VLOOKUP(D3985,Z$4:AB3985,2,FALSE)</f>
        <v>#N/A</v>
      </c>
      <c r="F3985" s="218" t="e">
        <f>VLOOKUP(D3985,Z$4:AB3985,3,FALSE)</f>
        <v>#N/A</v>
      </c>
    </row>
    <row r="3986" spans="2:6" x14ac:dyDescent="0.25">
      <c r="B3986" s="131">
        <f t="shared" si="62"/>
        <v>3984</v>
      </c>
      <c r="E3986" s="218" t="e">
        <f>VLOOKUP(D3986,Z$4:AB3986,2,FALSE)</f>
        <v>#N/A</v>
      </c>
      <c r="F3986" s="218" t="e">
        <f>VLOOKUP(D3986,Z$4:AB3986,3,FALSE)</f>
        <v>#N/A</v>
      </c>
    </row>
    <row r="3987" spans="2:6" x14ac:dyDescent="0.25">
      <c r="B3987" s="131">
        <f t="shared" si="62"/>
        <v>3985</v>
      </c>
      <c r="E3987" s="218" t="e">
        <f>VLOOKUP(D3987,Z$4:AB3987,2,FALSE)</f>
        <v>#N/A</v>
      </c>
      <c r="F3987" s="218" t="e">
        <f>VLOOKUP(D3987,Z$4:AB3987,3,FALSE)</f>
        <v>#N/A</v>
      </c>
    </row>
    <row r="3988" spans="2:6" x14ac:dyDescent="0.25">
      <c r="B3988" s="131">
        <f t="shared" si="62"/>
        <v>3986</v>
      </c>
      <c r="E3988" s="218" t="e">
        <f>VLOOKUP(D3988,Z$4:AB3988,2,FALSE)</f>
        <v>#N/A</v>
      </c>
      <c r="F3988" s="218" t="e">
        <f>VLOOKUP(D3988,Z$4:AB3988,3,FALSE)</f>
        <v>#N/A</v>
      </c>
    </row>
    <row r="3989" spans="2:6" x14ac:dyDescent="0.25">
      <c r="B3989" s="131">
        <f t="shared" si="62"/>
        <v>3987</v>
      </c>
      <c r="E3989" s="218" t="e">
        <f>VLOOKUP(D3989,Z$4:AB3989,2,FALSE)</f>
        <v>#N/A</v>
      </c>
      <c r="F3989" s="218" t="e">
        <f>VLOOKUP(D3989,Z$4:AB3989,3,FALSE)</f>
        <v>#N/A</v>
      </c>
    </row>
    <row r="3990" spans="2:6" x14ac:dyDescent="0.25">
      <c r="B3990" s="131">
        <f t="shared" si="62"/>
        <v>3988</v>
      </c>
      <c r="E3990" s="218" t="e">
        <f>VLOOKUP(D3990,Z$4:AB3990,2,FALSE)</f>
        <v>#N/A</v>
      </c>
      <c r="F3990" s="218" t="e">
        <f>VLOOKUP(D3990,Z$4:AB3990,3,FALSE)</f>
        <v>#N/A</v>
      </c>
    </row>
    <row r="3991" spans="2:6" x14ac:dyDescent="0.25">
      <c r="B3991" s="131">
        <f t="shared" si="62"/>
        <v>3989</v>
      </c>
      <c r="E3991" s="218" t="e">
        <f>VLOOKUP(D3991,Z$4:AB3991,2,FALSE)</f>
        <v>#N/A</v>
      </c>
      <c r="F3991" s="218" t="e">
        <f>VLOOKUP(D3991,Z$4:AB3991,3,FALSE)</f>
        <v>#N/A</v>
      </c>
    </row>
    <row r="3992" spans="2:6" x14ac:dyDescent="0.25">
      <c r="B3992" s="131">
        <f t="shared" si="62"/>
        <v>3990</v>
      </c>
      <c r="E3992" s="218" t="e">
        <f>VLOOKUP(D3992,Z$4:AB3992,2,FALSE)</f>
        <v>#N/A</v>
      </c>
      <c r="F3992" s="218" t="e">
        <f>VLOOKUP(D3992,Z$4:AB3992,3,FALSE)</f>
        <v>#N/A</v>
      </c>
    </row>
    <row r="3993" spans="2:6" x14ac:dyDescent="0.25">
      <c r="B3993" s="131">
        <f t="shared" si="62"/>
        <v>3991</v>
      </c>
      <c r="E3993" s="218" t="e">
        <f>VLOOKUP(D3993,Z$4:AB3993,2,FALSE)</f>
        <v>#N/A</v>
      </c>
      <c r="F3993" s="218" t="e">
        <f>VLOOKUP(D3993,Z$4:AB3993,3,FALSE)</f>
        <v>#N/A</v>
      </c>
    </row>
    <row r="3994" spans="2:6" x14ac:dyDescent="0.25">
      <c r="B3994" s="131">
        <f t="shared" si="62"/>
        <v>3992</v>
      </c>
      <c r="E3994" s="218" t="e">
        <f>VLOOKUP(D3994,Z$4:AB3994,2,FALSE)</f>
        <v>#N/A</v>
      </c>
      <c r="F3994" s="218" t="e">
        <f>VLOOKUP(D3994,Z$4:AB3994,3,FALSE)</f>
        <v>#N/A</v>
      </c>
    </row>
    <row r="3995" spans="2:6" x14ac:dyDescent="0.25">
      <c r="B3995" s="131">
        <f t="shared" si="62"/>
        <v>3993</v>
      </c>
      <c r="E3995" s="218" t="e">
        <f>VLOOKUP(D3995,Z$4:AB3995,2,FALSE)</f>
        <v>#N/A</v>
      </c>
      <c r="F3995" s="218" t="e">
        <f>VLOOKUP(D3995,Z$4:AB3995,3,FALSE)</f>
        <v>#N/A</v>
      </c>
    </row>
    <row r="3996" spans="2:6" x14ac:dyDescent="0.25">
      <c r="B3996" s="131">
        <f t="shared" si="62"/>
        <v>3994</v>
      </c>
      <c r="E3996" s="218" t="e">
        <f>VLOOKUP(D3996,Z$4:AB3996,2,FALSE)</f>
        <v>#N/A</v>
      </c>
      <c r="F3996" s="218" t="e">
        <f>VLOOKUP(D3996,Z$4:AB3996,3,FALSE)</f>
        <v>#N/A</v>
      </c>
    </row>
    <row r="3997" spans="2:6" x14ac:dyDescent="0.25">
      <c r="B3997" s="131">
        <f t="shared" si="62"/>
        <v>3995</v>
      </c>
      <c r="E3997" s="218" t="e">
        <f>VLOOKUP(D3997,Z$4:AB3997,2,FALSE)</f>
        <v>#N/A</v>
      </c>
      <c r="F3997" s="218" t="e">
        <f>VLOOKUP(D3997,Z$4:AB3997,3,FALSE)</f>
        <v>#N/A</v>
      </c>
    </row>
    <row r="3998" spans="2:6" x14ac:dyDescent="0.25">
      <c r="B3998" s="131">
        <f t="shared" si="62"/>
        <v>3996</v>
      </c>
      <c r="E3998" s="218" t="e">
        <f>VLOOKUP(D3998,Z$4:AB3998,2,FALSE)</f>
        <v>#N/A</v>
      </c>
      <c r="F3998" s="218" t="e">
        <f>VLOOKUP(D3998,Z$4:AB3998,3,FALSE)</f>
        <v>#N/A</v>
      </c>
    </row>
    <row r="3999" spans="2:6" x14ac:dyDescent="0.25">
      <c r="B3999" s="131">
        <f t="shared" si="62"/>
        <v>3997</v>
      </c>
      <c r="E3999" s="218" t="e">
        <f>VLOOKUP(D3999,Z$4:AB3999,2,FALSE)</f>
        <v>#N/A</v>
      </c>
      <c r="F3999" s="218" t="e">
        <f>VLOOKUP(D3999,Z$4:AB3999,3,FALSE)</f>
        <v>#N/A</v>
      </c>
    </row>
    <row r="4000" spans="2:6" x14ac:dyDescent="0.25">
      <c r="B4000" s="131">
        <f t="shared" si="62"/>
        <v>3998</v>
      </c>
      <c r="E4000" s="218" t="e">
        <f>VLOOKUP(D4000,Z$4:AB4000,2,FALSE)</f>
        <v>#N/A</v>
      </c>
      <c r="F4000" s="218" t="e">
        <f>VLOOKUP(D4000,Z$4:AB4000,3,FALSE)</f>
        <v>#N/A</v>
      </c>
    </row>
    <row r="4001" spans="2:6" x14ac:dyDescent="0.25">
      <c r="B4001" s="131">
        <f t="shared" si="62"/>
        <v>3999</v>
      </c>
      <c r="E4001" s="218" t="e">
        <f>VLOOKUP(D4001,Z$4:AB4001,2,FALSE)</f>
        <v>#N/A</v>
      </c>
      <c r="F4001" s="218" t="e">
        <f>VLOOKUP(D4001,Z$4:AB4001,3,FALSE)</f>
        <v>#N/A</v>
      </c>
    </row>
    <row r="4002" spans="2:6" x14ac:dyDescent="0.25">
      <c r="B4002" s="131">
        <f t="shared" si="62"/>
        <v>4000</v>
      </c>
      <c r="E4002" s="218" t="e">
        <f>VLOOKUP(D4002,Z$4:AB4002,2,FALSE)</f>
        <v>#N/A</v>
      </c>
      <c r="F4002" s="218" t="e">
        <f>VLOOKUP(D4002,Z$4:AB4002,3,FALSE)</f>
        <v>#N/A</v>
      </c>
    </row>
    <row r="4003" spans="2:6" x14ac:dyDescent="0.25">
      <c r="B4003" s="131">
        <f t="shared" si="62"/>
        <v>4001</v>
      </c>
      <c r="E4003" s="218" t="e">
        <f>VLOOKUP(D4003,Z$4:AB4003,2,FALSE)</f>
        <v>#N/A</v>
      </c>
      <c r="F4003" s="218" t="e">
        <f>VLOOKUP(D4003,Z$4:AB4003,3,FALSE)</f>
        <v>#N/A</v>
      </c>
    </row>
    <row r="4004" spans="2:6" x14ac:dyDescent="0.25">
      <c r="B4004" s="131">
        <f t="shared" si="62"/>
        <v>4002</v>
      </c>
      <c r="E4004" s="218" t="e">
        <f>VLOOKUP(D4004,Z$4:AB4004,2,FALSE)</f>
        <v>#N/A</v>
      </c>
      <c r="F4004" s="218" t="e">
        <f>VLOOKUP(D4004,Z$4:AB4004,3,FALSE)</f>
        <v>#N/A</v>
      </c>
    </row>
    <row r="4005" spans="2:6" x14ac:dyDescent="0.25">
      <c r="B4005" s="131">
        <f t="shared" si="62"/>
        <v>4003</v>
      </c>
      <c r="E4005" s="218" t="e">
        <f>VLOOKUP(D4005,Z$4:AB4005,2,FALSE)</f>
        <v>#N/A</v>
      </c>
      <c r="F4005" s="218" t="e">
        <f>VLOOKUP(D4005,Z$4:AB4005,3,FALSE)</f>
        <v>#N/A</v>
      </c>
    </row>
    <row r="4006" spans="2:6" x14ac:dyDescent="0.25">
      <c r="B4006" s="131">
        <f t="shared" si="62"/>
        <v>4004</v>
      </c>
      <c r="E4006" s="218" t="e">
        <f>VLOOKUP(D4006,Z$4:AB4006,2,FALSE)</f>
        <v>#N/A</v>
      </c>
      <c r="F4006" s="218" t="e">
        <f>VLOOKUP(D4006,Z$4:AB4006,3,FALSE)</f>
        <v>#N/A</v>
      </c>
    </row>
    <row r="4007" spans="2:6" x14ac:dyDescent="0.25">
      <c r="B4007" s="131">
        <f t="shared" si="62"/>
        <v>4005</v>
      </c>
      <c r="E4007" s="218" t="e">
        <f>VLOOKUP(D4007,Z$4:AB4007,2,FALSE)</f>
        <v>#N/A</v>
      </c>
      <c r="F4007" s="218" t="e">
        <f>VLOOKUP(D4007,Z$4:AB4007,3,FALSE)</f>
        <v>#N/A</v>
      </c>
    </row>
    <row r="4008" spans="2:6" x14ac:dyDescent="0.25">
      <c r="B4008" s="131">
        <f t="shared" si="62"/>
        <v>4006</v>
      </c>
      <c r="E4008" s="218" t="e">
        <f>VLOOKUP(D4008,Z$4:AB4008,2,FALSE)</f>
        <v>#N/A</v>
      </c>
      <c r="F4008" s="218" t="e">
        <f>VLOOKUP(D4008,Z$4:AB4008,3,FALSE)</f>
        <v>#N/A</v>
      </c>
    </row>
    <row r="4009" spans="2:6" x14ac:dyDescent="0.25">
      <c r="B4009" s="131">
        <f t="shared" si="62"/>
        <v>4007</v>
      </c>
      <c r="E4009" s="218" t="e">
        <f>VLOOKUP(D4009,Z$4:AB4009,2,FALSE)</f>
        <v>#N/A</v>
      </c>
      <c r="F4009" s="218" t="e">
        <f>VLOOKUP(D4009,Z$4:AB4009,3,FALSE)</f>
        <v>#N/A</v>
      </c>
    </row>
    <row r="4010" spans="2:6" x14ac:dyDescent="0.25">
      <c r="B4010" s="131">
        <f t="shared" si="62"/>
        <v>4008</v>
      </c>
      <c r="E4010" s="218" t="e">
        <f>VLOOKUP(D4010,Z$4:AB4010,2,FALSE)</f>
        <v>#N/A</v>
      </c>
      <c r="F4010" s="218" t="e">
        <f>VLOOKUP(D4010,Z$4:AB4010,3,FALSE)</f>
        <v>#N/A</v>
      </c>
    </row>
    <row r="4011" spans="2:6" x14ac:dyDescent="0.25">
      <c r="B4011" s="131">
        <f t="shared" si="62"/>
        <v>4009</v>
      </c>
      <c r="E4011" s="218" t="e">
        <f>VLOOKUP(D4011,Z$4:AB4011,2,FALSE)</f>
        <v>#N/A</v>
      </c>
      <c r="F4011" s="218" t="e">
        <f>VLOOKUP(D4011,Z$4:AB4011,3,FALSE)</f>
        <v>#N/A</v>
      </c>
    </row>
    <row r="4012" spans="2:6" x14ac:dyDescent="0.25">
      <c r="B4012" s="131">
        <f t="shared" si="62"/>
        <v>4010</v>
      </c>
      <c r="E4012" s="218" t="e">
        <f>VLOOKUP(D4012,Z$4:AB4012,2,FALSE)</f>
        <v>#N/A</v>
      </c>
      <c r="F4012" s="218" t="e">
        <f>VLOOKUP(D4012,Z$4:AB4012,3,FALSE)</f>
        <v>#N/A</v>
      </c>
    </row>
    <row r="4013" spans="2:6" x14ac:dyDescent="0.25">
      <c r="B4013" s="131">
        <f t="shared" si="62"/>
        <v>4011</v>
      </c>
      <c r="E4013" s="218" t="e">
        <f>VLOOKUP(D4013,Z$4:AB4013,2,FALSE)</f>
        <v>#N/A</v>
      </c>
      <c r="F4013" s="218" t="e">
        <f>VLOOKUP(D4013,Z$4:AB4013,3,FALSE)</f>
        <v>#N/A</v>
      </c>
    </row>
    <row r="4014" spans="2:6" x14ac:dyDescent="0.25">
      <c r="B4014" s="131">
        <f t="shared" si="62"/>
        <v>4012</v>
      </c>
      <c r="E4014" s="218" t="e">
        <f>VLOOKUP(D4014,Z$4:AB4014,2,FALSE)</f>
        <v>#N/A</v>
      </c>
      <c r="F4014" s="218" t="e">
        <f>VLOOKUP(D4014,Z$4:AB4014,3,FALSE)</f>
        <v>#N/A</v>
      </c>
    </row>
    <row r="4015" spans="2:6" x14ac:dyDescent="0.25">
      <c r="B4015" s="131">
        <f t="shared" si="62"/>
        <v>4013</v>
      </c>
      <c r="E4015" s="218" t="e">
        <f>VLOOKUP(D4015,Z$4:AB4015,2,FALSE)</f>
        <v>#N/A</v>
      </c>
      <c r="F4015" s="218" t="e">
        <f>VLOOKUP(D4015,Z$4:AB4015,3,FALSE)</f>
        <v>#N/A</v>
      </c>
    </row>
    <row r="4016" spans="2:6" x14ac:dyDescent="0.25">
      <c r="B4016" s="131">
        <f t="shared" si="62"/>
        <v>4014</v>
      </c>
      <c r="E4016" s="218" t="e">
        <f>VLOOKUP(D4016,Z$4:AB4016,2,FALSE)</f>
        <v>#N/A</v>
      </c>
      <c r="F4016" s="218" t="e">
        <f>VLOOKUP(D4016,Z$4:AB4016,3,FALSE)</f>
        <v>#N/A</v>
      </c>
    </row>
    <row r="4017" spans="2:6" x14ac:dyDescent="0.25">
      <c r="B4017" s="131">
        <f t="shared" si="62"/>
        <v>4015</v>
      </c>
      <c r="E4017" s="218" t="e">
        <f>VLOOKUP(D4017,Z$4:AB4017,2,FALSE)</f>
        <v>#N/A</v>
      </c>
      <c r="F4017" s="218" t="e">
        <f>VLOOKUP(D4017,Z$4:AB4017,3,FALSE)</f>
        <v>#N/A</v>
      </c>
    </row>
    <row r="4018" spans="2:6" x14ac:dyDescent="0.25">
      <c r="B4018" s="131">
        <f t="shared" si="62"/>
        <v>4016</v>
      </c>
      <c r="E4018" s="218" t="e">
        <f>VLOOKUP(D4018,Z$4:AB4018,2,FALSE)</f>
        <v>#N/A</v>
      </c>
      <c r="F4018" s="218" t="e">
        <f>VLOOKUP(D4018,Z$4:AB4018,3,FALSE)</f>
        <v>#N/A</v>
      </c>
    </row>
    <row r="4019" spans="2:6" x14ac:dyDescent="0.25">
      <c r="B4019" s="131">
        <f t="shared" si="62"/>
        <v>4017</v>
      </c>
      <c r="E4019" s="218" t="e">
        <f>VLOOKUP(D4019,Z$4:AB4019,2,FALSE)</f>
        <v>#N/A</v>
      </c>
      <c r="F4019" s="218" t="e">
        <f>VLOOKUP(D4019,Z$4:AB4019,3,FALSE)</f>
        <v>#N/A</v>
      </c>
    </row>
    <row r="4020" spans="2:6" x14ac:dyDescent="0.25">
      <c r="B4020" s="131">
        <f t="shared" ref="B4020:B4083" si="63">ROW()-2</f>
        <v>4018</v>
      </c>
      <c r="E4020" s="218" t="e">
        <f>VLOOKUP(D4020,Z$4:AB4020,2,FALSE)</f>
        <v>#N/A</v>
      </c>
      <c r="F4020" s="218" t="e">
        <f>VLOOKUP(D4020,Z$4:AB4020,3,FALSE)</f>
        <v>#N/A</v>
      </c>
    </row>
    <row r="4021" spans="2:6" x14ac:dyDescent="0.25">
      <c r="B4021" s="131">
        <f t="shared" si="63"/>
        <v>4019</v>
      </c>
      <c r="E4021" s="218" t="e">
        <f>VLOOKUP(D4021,Z$4:AB4021,2,FALSE)</f>
        <v>#N/A</v>
      </c>
      <c r="F4021" s="218" t="e">
        <f>VLOOKUP(D4021,Z$4:AB4021,3,FALSE)</f>
        <v>#N/A</v>
      </c>
    </row>
    <row r="4022" spans="2:6" x14ac:dyDescent="0.25">
      <c r="B4022" s="131">
        <f t="shared" si="63"/>
        <v>4020</v>
      </c>
      <c r="E4022" s="218" t="e">
        <f>VLOOKUP(D4022,Z$4:AB4022,2,FALSE)</f>
        <v>#N/A</v>
      </c>
      <c r="F4022" s="218" t="e">
        <f>VLOOKUP(D4022,Z$4:AB4022,3,FALSE)</f>
        <v>#N/A</v>
      </c>
    </row>
    <row r="4023" spans="2:6" x14ac:dyDescent="0.25">
      <c r="B4023" s="131">
        <f t="shared" si="63"/>
        <v>4021</v>
      </c>
      <c r="E4023" s="218" t="e">
        <f>VLOOKUP(D4023,Z$4:AB4023,2,FALSE)</f>
        <v>#N/A</v>
      </c>
      <c r="F4023" s="218" t="e">
        <f>VLOOKUP(D4023,Z$4:AB4023,3,FALSE)</f>
        <v>#N/A</v>
      </c>
    </row>
    <row r="4024" spans="2:6" x14ac:dyDescent="0.25">
      <c r="B4024" s="131">
        <f t="shared" si="63"/>
        <v>4022</v>
      </c>
      <c r="E4024" s="218" t="e">
        <f>VLOOKUP(D4024,Z$4:AB4024,2,FALSE)</f>
        <v>#N/A</v>
      </c>
      <c r="F4024" s="218" t="e">
        <f>VLOOKUP(D4024,Z$4:AB4024,3,FALSE)</f>
        <v>#N/A</v>
      </c>
    </row>
    <row r="4025" spans="2:6" x14ac:dyDescent="0.25">
      <c r="B4025" s="131">
        <f t="shared" si="63"/>
        <v>4023</v>
      </c>
      <c r="E4025" s="218" t="e">
        <f>VLOOKUP(D4025,Z$4:AB4025,2,FALSE)</f>
        <v>#N/A</v>
      </c>
      <c r="F4025" s="218" t="e">
        <f>VLOOKUP(D4025,Z$4:AB4025,3,FALSE)</f>
        <v>#N/A</v>
      </c>
    </row>
    <row r="4026" spans="2:6" x14ac:dyDescent="0.25">
      <c r="B4026" s="131">
        <f t="shared" si="63"/>
        <v>4024</v>
      </c>
      <c r="E4026" s="218" t="e">
        <f>VLOOKUP(D4026,Z$4:AB4026,2,FALSE)</f>
        <v>#N/A</v>
      </c>
      <c r="F4026" s="218" t="e">
        <f>VLOOKUP(D4026,Z$4:AB4026,3,FALSE)</f>
        <v>#N/A</v>
      </c>
    </row>
    <row r="4027" spans="2:6" x14ac:dyDescent="0.25">
      <c r="B4027" s="131">
        <f t="shared" si="63"/>
        <v>4025</v>
      </c>
      <c r="E4027" s="218" t="e">
        <f>VLOOKUP(D4027,Z$4:AB4027,2,FALSE)</f>
        <v>#N/A</v>
      </c>
      <c r="F4027" s="218" t="e">
        <f>VLOOKUP(D4027,Z$4:AB4027,3,FALSE)</f>
        <v>#N/A</v>
      </c>
    </row>
    <row r="4028" spans="2:6" x14ac:dyDescent="0.25">
      <c r="B4028" s="131">
        <f t="shared" si="63"/>
        <v>4026</v>
      </c>
      <c r="E4028" s="218" t="e">
        <f>VLOOKUP(D4028,Z$4:AB4028,2,FALSE)</f>
        <v>#N/A</v>
      </c>
      <c r="F4028" s="218" t="e">
        <f>VLOOKUP(D4028,Z$4:AB4028,3,FALSE)</f>
        <v>#N/A</v>
      </c>
    </row>
    <row r="4029" spans="2:6" x14ac:dyDescent="0.25">
      <c r="B4029" s="131">
        <f t="shared" si="63"/>
        <v>4027</v>
      </c>
      <c r="E4029" s="218" t="e">
        <f>VLOOKUP(D4029,Z$4:AB4029,2,FALSE)</f>
        <v>#N/A</v>
      </c>
      <c r="F4029" s="218" t="e">
        <f>VLOOKUP(D4029,Z$4:AB4029,3,FALSE)</f>
        <v>#N/A</v>
      </c>
    </row>
    <row r="4030" spans="2:6" x14ac:dyDescent="0.25">
      <c r="B4030" s="131">
        <f t="shared" si="63"/>
        <v>4028</v>
      </c>
      <c r="E4030" s="218" t="e">
        <f>VLOOKUP(D4030,Z$4:AB4030,2,FALSE)</f>
        <v>#N/A</v>
      </c>
      <c r="F4030" s="218" t="e">
        <f>VLOOKUP(D4030,Z$4:AB4030,3,FALSE)</f>
        <v>#N/A</v>
      </c>
    </row>
    <row r="4031" spans="2:6" x14ac:dyDescent="0.25">
      <c r="B4031" s="131">
        <f t="shared" si="63"/>
        <v>4029</v>
      </c>
      <c r="E4031" s="218" t="e">
        <f>VLOOKUP(D4031,Z$4:AB4031,2,FALSE)</f>
        <v>#N/A</v>
      </c>
      <c r="F4031" s="218" t="e">
        <f>VLOOKUP(D4031,Z$4:AB4031,3,FALSE)</f>
        <v>#N/A</v>
      </c>
    </row>
    <row r="4032" spans="2:6" x14ac:dyDescent="0.25">
      <c r="B4032" s="131">
        <f t="shared" si="63"/>
        <v>4030</v>
      </c>
      <c r="E4032" s="218" t="e">
        <f>VLOOKUP(D4032,Z$4:AB4032,2,FALSE)</f>
        <v>#N/A</v>
      </c>
      <c r="F4032" s="218" t="e">
        <f>VLOOKUP(D4032,Z$4:AB4032,3,FALSE)</f>
        <v>#N/A</v>
      </c>
    </row>
    <row r="4033" spans="2:6" x14ac:dyDescent="0.25">
      <c r="B4033" s="131">
        <f t="shared" si="63"/>
        <v>4031</v>
      </c>
      <c r="E4033" s="218" t="e">
        <f>VLOOKUP(D4033,Z$4:AB4033,2,FALSE)</f>
        <v>#N/A</v>
      </c>
      <c r="F4033" s="218" t="e">
        <f>VLOOKUP(D4033,Z$4:AB4033,3,FALSE)</f>
        <v>#N/A</v>
      </c>
    </row>
    <row r="4034" spans="2:6" x14ac:dyDescent="0.25">
      <c r="B4034" s="131">
        <f t="shared" si="63"/>
        <v>4032</v>
      </c>
      <c r="E4034" s="218" t="e">
        <f>VLOOKUP(D4034,Z$4:AB4034,2,FALSE)</f>
        <v>#N/A</v>
      </c>
      <c r="F4034" s="218" t="e">
        <f>VLOOKUP(D4034,Z$4:AB4034,3,FALSE)</f>
        <v>#N/A</v>
      </c>
    </row>
    <row r="4035" spans="2:6" x14ac:dyDescent="0.25">
      <c r="B4035" s="131">
        <f t="shared" si="63"/>
        <v>4033</v>
      </c>
      <c r="E4035" s="218" t="e">
        <f>VLOOKUP(D4035,Z$4:AB4035,2,FALSE)</f>
        <v>#N/A</v>
      </c>
      <c r="F4035" s="218" t="e">
        <f>VLOOKUP(D4035,Z$4:AB4035,3,FALSE)</f>
        <v>#N/A</v>
      </c>
    </row>
    <row r="4036" spans="2:6" x14ac:dyDescent="0.25">
      <c r="B4036" s="131">
        <f t="shared" si="63"/>
        <v>4034</v>
      </c>
      <c r="E4036" s="218" t="e">
        <f>VLOOKUP(D4036,Z$4:AB4036,2,FALSE)</f>
        <v>#N/A</v>
      </c>
      <c r="F4036" s="218" t="e">
        <f>VLOOKUP(D4036,Z$4:AB4036,3,FALSE)</f>
        <v>#N/A</v>
      </c>
    </row>
    <row r="4037" spans="2:6" x14ac:dyDescent="0.25">
      <c r="B4037" s="131">
        <f t="shared" si="63"/>
        <v>4035</v>
      </c>
      <c r="E4037" s="218" t="e">
        <f>VLOOKUP(D4037,Z$4:AB4037,2,FALSE)</f>
        <v>#N/A</v>
      </c>
      <c r="F4037" s="218" t="e">
        <f>VLOOKUP(D4037,Z$4:AB4037,3,FALSE)</f>
        <v>#N/A</v>
      </c>
    </row>
    <row r="4038" spans="2:6" x14ac:dyDescent="0.25">
      <c r="B4038" s="131">
        <f t="shared" si="63"/>
        <v>4036</v>
      </c>
      <c r="E4038" s="218" t="e">
        <f>VLOOKUP(D4038,Z$4:AB4038,2,FALSE)</f>
        <v>#N/A</v>
      </c>
      <c r="F4038" s="218" t="e">
        <f>VLOOKUP(D4038,Z$4:AB4038,3,FALSE)</f>
        <v>#N/A</v>
      </c>
    </row>
    <row r="4039" spans="2:6" x14ac:dyDescent="0.25">
      <c r="B4039" s="131">
        <f t="shared" si="63"/>
        <v>4037</v>
      </c>
      <c r="E4039" s="218" t="e">
        <f>VLOOKUP(D4039,Z$4:AB4039,2,FALSE)</f>
        <v>#N/A</v>
      </c>
      <c r="F4039" s="218" t="e">
        <f>VLOOKUP(D4039,Z$4:AB4039,3,FALSE)</f>
        <v>#N/A</v>
      </c>
    </row>
    <row r="4040" spans="2:6" x14ac:dyDescent="0.25">
      <c r="B4040" s="131">
        <f t="shared" si="63"/>
        <v>4038</v>
      </c>
      <c r="E4040" s="218" t="e">
        <f>VLOOKUP(D4040,Z$4:AB4040,2,FALSE)</f>
        <v>#N/A</v>
      </c>
      <c r="F4040" s="218" t="e">
        <f>VLOOKUP(D4040,Z$4:AB4040,3,FALSE)</f>
        <v>#N/A</v>
      </c>
    </row>
    <row r="4041" spans="2:6" x14ac:dyDescent="0.25">
      <c r="B4041" s="131">
        <f t="shared" si="63"/>
        <v>4039</v>
      </c>
      <c r="E4041" s="218" t="e">
        <f>VLOOKUP(D4041,Z$4:AB4041,2,FALSE)</f>
        <v>#N/A</v>
      </c>
      <c r="F4041" s="218" t="e">
        <f>VLOOKUP(D4041,Z$4:AB4041,3,FALSE)</f>
        <v>#N/A</v>
      </c>
    </row>
    <row r="4042" spans="2:6" x14ac:dyDescent="0.25">
      <c r="B4042" s="131">
        <f t="shared" si="63"/>
        <v>4040</v>
      </c>
      <c r="E4042" s="218" t="e">
        <f>VLOOKUP(D4042,Z$4:AB4042,2,FALSE)</f>
        <v>#N/A</v>
      </c>
      <c r="F4042" s="218" t="e">
        <f>VLOOKUP(D4042,Z$4:AB4042,3,FALSE)</f>
        <v>#N/A</v>
      </c>
    </row>
    <row r="4043" spans="2:6" x14ac:dyDescent="0.25">
      <c r="B4043" s="131">
        <f t="shared" si="63"/>
        <v>4041</v>
      </c>
      <c r="E4043" s="218" t="e">
        <f>VLOOKUP(D4043,Z$4:AB4043,2,FALSE)</f>
        <v>#N/A</v>
      </c>
      <c r="F4043" s="218" t="e">
        <f>VLOOKUP(D4043,Z$4:AB4043,3,FALSE)</f>
        <v>#N/A</v>
      </c>
    </row>
    <row r="4044" spans="2:6" x14ac:dyDescent="0.25">
      <c r="B4044" s="131">
        <f t="shared" si="63"/>
        <v>4042</v>
      </c>
      <c r="E4044" s="218" t="e">
        <f>VLOOKUP(D4044,Z$4:AB4044,2,FALSE)</f>
        <v>#N/A</v>
      </c>
      <c r="F4044" s="218" t="e">
        <f>VLOOKUP(D4044,Z$4:AB4044,3,FALSE)</f>
        <v>#N/A</v>
      </c>
    </row>
    <row r="4045" spans="2:6" x14ac:dyDescent="0.25">
      <c r="B4045" s="131">
        <f t="shared" si="63"/>
        <v>4043</v>
      </c>
      <c r="E4045" s="218" t="e">
        <f>VLOOKUP(D4045,Z$4:AB4045,2,FALSE)</f>
        <v>#N/A</v>
      </c>
      <c r="F4045" s="218" t="e">
        <f>VLOOKUP(D4045,Z$4:AB4045,3,FALSE)</f>
        <v>#N/A</v>
      </c>
    </row>
    <row r="4046" spans="2:6" x14ac:dyDescent="0.25">
      <c r="B4046" s="131">
        <f t="shared" si="63"/>
        <v>4044</v>
      </c>
      <c r="E4046" s="218" t="e">
        <f>VLOOKUP(D4046,Z$4:AB4046,2,FALSE)</f>
        <v>#N/A</v>
      </c>
      <c r="F4046" s="218" t="e">
        <f>VLOOKUP(D4046,Z$4:AB4046,3,FALSE)</f>
        <v>#N/A</v>
      </c>
    </row>
    <row r="4047" spans="2:6" x14ac:dyDescent="0.25">
      <c r="B4047" s="131">
        <f t="shared" si="63"/>
        <v>4045</v>
      </c>
      <c r="E4047" s="218" t="e">
        <f>VLOOKUP(D4047,Z$4:AB4047,2,FALSE)</f>
        <v>#N/A</v>
      </c>
      <c r="F4047" s="218" t="e">
        <f>VLOOKUP(D4047,Z$4:AB4047,3,FALSE)</f>
        <v>#N/A</v>
      </c>
    </row>
    <row r="4048" spans="2:6" x14ac:dyDescent="0.25">
      <c r="B4048" s="131">
        <f t="shared" si="63"/>
        <v>4046</v>
      </c>
      <c r="E4048" s="218" t="e">
        <f>VLOOKUP(D4048,Z$4:AB4048,2,FALSE)</f>
        <v>#N/A</v>
      </c>
      <c r="F4048" s="218" t="e">
        <f>VLOOKUP(D4048,Z$4:AB4048,3,FALSE)</f>
        <v>#N/A</v>
      </c>
    </row>
    <row r="4049" spans="2:6" x14ac:dyDescent="0.25">
      <c r="B4049" s="131">
        <f t="shared" si="63"/>
        <v>4047</v>
      </c>
      <c r="E4049" s="218" t="e">
        <f>VLOOKUP(D4049,Z$4:AB4049,2,FALSE)</f>
        <v>#N/A</v>
      </c>
      <c r="F4049" s="218" t="e">
        <f>VLOOKUP(D4049,Z$4:AB4049,3,FALSE)</f>
        <v>#N/A</v>
      </c>
    </row>
    <row r="4050" spans="2:6" x14ac:dyDescent="0.25">
      <c r="B4050" s="131">
        <f t="shared" si="63"/>
        <v>4048</v>
      </c>
      <c r="E4050" s="218" t="e">
        <f>VLOOKUP(D4050,Z$4:AB4050,2,FALSE)</f>
        <v>#N/A</v>
      </c>
      <c r="F4050" s="218" t="e">
        <f>VLOOKUP(D4050,Z$4:AB4050,3,FALSE)</f>
        <v>#N/A</v>
      </c>
    </row>
    <row r="4051" spans="2:6" x14ac:dyDescent="0.25">
      <c r="B4051" s="131">
        <f t="shared" si="63"/>
        <v>4049</v>
      </c>
      <c r="E4051" s="218" t="e">
        <f>VLOOKUP(D4051,Z$4:AB4051,2,FALSE)</f>
        <v>#N/A</v>
      </c>
      <c r="F4051" s="218" t="e">
        <f>VLOOKUP(D4051,Z$4:AB4051,3,FALSE)</f>
        <v>#N/A</v>
      </c>
    </row>
    <row r="4052" spans="2:6" x14ac:dyDescent="0.25">
      <c r="B4052" s="131">
        <f t="shared" si="63"/>
        <v>4050</v>
      </c>
      <c r="E4052" s="218" t="e">
        <f>VLOOKUP(D4052,Z$4:AB4052,2,FALSE)</f>
        <v>#N/A</v>
      </c>
      <c r="F4052" s="218" t="e">
        <f>VLOOKUP(D4052,Z$4:AB4052,3,FALSE)</f>
        <v>#N/A</v>
      </c>
    </row>
    <row r="4053" spans="2:6" x14ac:dyDescent="0.25">
      <c r="B4053" s="131">
        <f t="shared" si="63"/>
        <v>4051</v>
      </c>
      <c r="E4053" s="218" t="e">
        <f>VLOOKUP(D4053,Z$4:AB4053,2,FALSE)</f>
        <v>#N/A</v>
      </c>
      <c r="F4053" s="218" t="e">
        <f>VLOOKUP(D4053,Z$4:AB4053,3,FALSE)</f>
        <v>#N/A</v>
      </c>
    </row>
    <row r="4054" spans="2:6" x14ac:dyDescent="0.25">
      <c r="B4054" s="131">
        <f t="shared" si="63"/>
        <v>4052</v>
      </c>
      <c r="E4054" s="218" t="e">
        <f>VLOOKUP(D4054,Z$4:AB4054,2,FALSE)</f>
        <v>#N/A</v>
      </c>
      <c r="F4054" s="218" t="e">
        <f>VLOOKUP(D4054,Z$4:AB4054,3,FALSE)</f>
        <v>#N/A</v>
      </c>
    </row>
    <row r="4055" spans="2:6" x14ac:dyDescent="0.25">
      <c r="B4055" s="131">
        <f t="shared" si="63"/>
        <v>4053</v>
      </c>
      <c r="E4055" s="218" t="e">
        <f>VLOOKUP(D4055,Z$4:AB4055,2,FALSE)</f>
        <v>#N/A</v>
      </c>
      <c r="F4055" s="218" t="e">
        <f>VLOOKUP(D4055,Z$4:AB4055,3,FALSE)</f>
        <v>#N/A</v>
      </c>
    </row>
    <row r="4056" spans="2:6" x14ac:dyDescent="0.25">
      <c r="B4056" s="131">
        <f t="shared" si="63"/>
        <v>4054</v>
      </c>
      <c r="E4056" s="218" t="e">
        <f>VLOOKUP(D4056,Z$4:AB4056,2,FALSE)</f>
        <v>#N/A</v>
      </c>
      <c r="F4056" s="218" t="e">
        <f>VLOOKUP(D4056,Z$4:AB4056,3,FALSE)</f>
        <v>#N/A</v>
      </c>
    </row>
    <row r="4057" spans="2:6" x14ac:dyDescent="0.25">
      <c r="B4057" s="131">
        <f t="shared" si="63"/>
        <v>4055</v>
      </c>
      <c r="E4057" s="218" t="e">
        <f>VLOOKUP(D4057,Z$4:AB4057,2,FALSE)</f>
        <v>#N/A</v>
      </c>
      <c r="F4057" s="218" t="e">
        <f>VLOOKUP(D4057,Z$4:AB4057,3,FALSE)</f>
        <v>#N/A</v>
      </c>
    </row>
    <row r="4058" spans="2:6" x14ac:dyDescent="0.25">
      <c r="B4058" s="131">
        <f t="shared" si="63"/>
        <v>4056</v>
      </c>
      <c r="E4058" s="218" t="e">
        <f>VLOOKUP(D4058,Z$4:AB4058,2,FALSE)</f>
        <v>#N/A</v>
      </c>
      <c r="F4058" s="218" t="e">
        <f>VLOOKUP(D4058,Z$4:AB4058,3,FALSE)</f>
        <v>#N/A</v>
      </c>
    </row>
    <row r="4059" spans="2:6" x14ac:dyDescent="0.25">
      <c r="B4059" s="131">
        <f t="shared" si="63"/>
        <v>4057</v>
      </c>
      <c r="E4059" s="218" t="e">
        <f>VLOOKUP(D4059,Z$4:AB4059,2,FALSE)</f>
        <v>#N/A</v>
      </c>
      <c r="F4059" s="218" t="e">
        <f>VLOOKUP(D4059,Z$4:AB4059,3,FALSE)</f>
        <v>#N/A</v>
      </c>
    </row>
    <row r="4060" spans="2:6" x14ac:dyDescent="0.25">
      <c r="B4060" s="131">
        <f t="shared" si="63"/>
        <v>4058</v>
      </c>
      <c r="E4060" s="218" t="e">
        <f>VLOOKUP(D4060,Z$4:AB4060,2,FALSE)</f>
        <v>#N/A</v>
      </c>
      <c r="F4060" s="218" t="e">
        <f>VLOOKUP(D4060,Z$4:AB4060,3,FALSE)</f>
        <v>#N/A</v>
      </c>
    </row>
    <row r="4061" spans="2:6" x14ac:dyDescent="0.25">
      <c r="B4061" s="131">
        <f t="shared" si="63"/>
        <v>4059</v>
      </c>
      <c r="E4061" s="218" t="e">
        <f>VLOOKUP(D4061,Z$4:AB4061,2,FALSE)</f>
        <v>#N/A</v>
      </c>
      <c r="F4061" s="218" t="e">
        <f>VLOOKUP(D4061,Z$4:AB4061,3,FALSE)</f>
        <v>#N/A</v>
      </c>
    </row>
    <row r="4062" spans="2:6" x14ac:dyDescent="0.25">
      <c r="B4062" s="131">
        <f t="shared" si="63"/>
        <v>4060</v>
      </c>
      <c r="E4062" s="218" t="e">
        <f>VLOOKUP(D4062,Z$4:AB4062,2,FALSE)</f>
        <v>#N/A</v>
      </c>
      <c r="F4062" s="218" t="e">
        <f>VLOOKUP(D4062,Z$4:AB4062,3,FALSE)</f>
        <v>#N/A</v>
      </c>
    </row>
    <row r="4063" spans="2:6" x14ac:dyDescent="0.25">
      <c r="B4063" s="131">
        <f t="shared" si="63"/>
        <v>4061</v>
      </c>
      <c r="E4063" s="218" t="e">
        <f>VLOOKUP(D4063,Z$4:AB4063,2,FALSE)</f>
        <v>#N/A</v>
      </c>
      <c r="F4063" s="218" t="e">
        <f>VLOOKUP(D4063,Z$4:AB4063,3,FALSE)</f>
        <v>#N/A</v>
      </c>
    </row>
    <row r="4064" spans="2:6" x14ac:dyDescent="0.25">
      <c r="B4064" s="131">
        <f t="shared" si="63"/>
        <v>4062</v>
      </c>
      <c r="E4064" s="218" t="e">
        <f>VLOOKUP(D4064,Z$4:AB4064,2,FALSE)</f>
        <v>#N/A</v>
      </c>
      <c r="F4064" s="218" t="e">
        <f>VLOOKUP(D4064,Z$4:AB4064,3,FALSE)</f>
        <v>#N/A</v>
      </c>
    </row>
    <row r="4065" spans="2:6" x14ac:dyDescent="0.25">
      <c r="B4065" s="131">
        <f t="shared" si="63"/>
        <v>4063</v>
      </c>
      <c r="E4065" s="218" t="e">
        <f>VLOOKUP(D4065,Z$4:AB4065,2,FALSE)</f>
        <v>#N/A</v>
      </c>
      <c r="F4065" s="218" t="e">
        <f>VLOOKUP(D4065,Z$4:AB4065,3,FALSE)</f>
        <v>#N/A</v>
      </c>
    </row>
    <row r="4066" spans="2:6" x14ac:dyDescent="0.25">
      <c r="B4066" s="131">
        <f t="shared" si="63"/>
        <v>4064</v>
      </c>
      <c r="E4066" s="218" t="e">
        <f>VLOOKUP(D4066,Z$4:AB4066,2,FALSE)</f>
        <v>#N/A</v>
      </c>
      <c r="F4066" s="218" t="e">
        <f>VLOOKUP(D4066,Z$4:AB4066,3,FALSE)</f>
        <v>#N/A</v>
      </c>
    </row>
    <row r="4067" spans="2:6" x14ac:dyDescent="0.25">
      <c r="B4067" s="131">
        <f t="shared" si="63"/>
        <v>4065</v>
      </c>
      <c r="E4067" s="218" t="e">
        <f>VLOOKUP(D4067,Z$4:AB4067,2,FALSE)</f>
        <v>#N/A</v>
      </c>
      <c r="F4067" s="218" t="e">
        <f>VLOOKUP(D4067,Z$4:AB4067,3,FALSE)</f>
        <v>#N/A</v>
      </c>
    </row>
    <row r="4068" spans="2:6" x14ac:dyDescent="0.25">
      <c r="B4068" s="131">
        <f t="shared" si="63"/>
        <v>4066</v>
      </c>
      <c r="E4068" s="218" t="e">
        <f>VLOOKUP(D4068,Z$4:AB4068,2,FALSE)</f>
        <v>#N/A</v>
      </c>
      <c r="F4068" s="218" t="e">
        <f>VLOOKUP(D4068,Z$4:AB4068,3,FALSE)</f>
        <v>#N/A</v>
      </c>
    </row>
    <row r="4069" spans="2:6" x14ac:dyDescent="0.25">
      <c r="B4069" s="131">
        <f t="shared" si="63"/>
        <v>4067</v>
      </c>
      <c r="E4069" s="218" t="e">
        <f>VLOOKUP(D4069,Z$4:AB4069,2,FALSE)</f>
        <v>#N/A</v>
      </c>
      <c r="F4069" s="218" t="e">
        <f>VLOOKUP(D4069,Z$4:AB4069,3,FALSE)</f>
        <v>#N/A</v>
      </c>
    </row>
    <row r="4070" spans="2:6" x14ac:dyDescent="0.25">
      <c r="B4070" s="131">
        <f t="shared" si="63"/>
        <v>4068</v>
      </c>
      <c r="E4070" s="218" t="e">
        <f>VLOOKUP(D4070,Z$4:AB4070,2,FALSE)</f>
        <v>#N/A</v>
      </c>
      <c r="F4070" s="218" t="e">
        <f>VLOOKUP(D4070,Z$4:AB4070,3,FALSE)</f>
        <v>#N/A</v>
      </c>
    </row>
    <row r="4071" spans="2:6" x14ac:dyDescent="0.25">
      <c r="B4071" s="131">
        <f t="shared" si="63"/>
        <v>4069</v>
      </c>
      <c r="E4071" s="218" t="e">
        <f>VLOOKUP(D4071,Z$4:AB4071,2,FALSE)</f>
        <v>#N/A</v>
      </c>
      <c r="F4071" s="218" t="e">
        <f>VLOOKUP(D4071,Z$4:AB4071,3,FALSE)</f>
        <v>#N/A</v>
      </c>
    </row>
    <row r="4072" spans="2:6" x14ac:dyDescent="0.25">
      <c r="B4072" s="131">
        <f t="shared" si="63"/>
        <v>4070</v>
      </c>
      <c r="E4072" s="218" t="e">
        <f>VLOOKUP(D4072,Z$4:AB4072,2,FALSE)</f>
        <v>#N/A</v>
      </c>
      <c r="F4072" s="218" t="e">
        <f>VLOOKUP(D4072,Z$4:AB4072,3,FALSE)</f>
        <v>#N/A</v>
      </c>
    </row>
    <row r="4073" spans="2:6" x14ac:dyDescent="0.25">
      <c r="B4073" s="131">
        <f t="shared" si="63"/>
        <v>4071</v>
      </c>
      <c r="E4073" s="218" t="e">
        <f>VLOOKUP(D4073,Z$4:AB4073,2,FALSE)</f>
        <v>#N/A</v>
      </c>
      <c r="F4073" s="218" t="e">
        <f>VLOOKUP(D4073,Z$4:AB4073,3,FALSE)</f>
        <v>#N/A</v>
      </c>
    </row>
    <row r="4074" spans="2:6" x14ac:dyDescent="0.25">
      <c r="B4074" s="131">
        <f t="shared" si="63"/>
        <v>4072</v>
      </c>
      <c r="E4074" s="218" t="e">
        <f>VLOOKUP(D4074,Z$4:AB4074,2,FALSE)</f>
        <v>#N/A</v>
      </c>
      <c r="F4074" s="218" t="e">
        <f>VLOOKUP(D4074,Z$4:AB4074,3,FALSE)</f>
        <v>#N/A</v>
      </c>
    </row>
    <row r="4075" spans="2:6" x14ac:dyDescent="0.25">
      <c r="B4075" s="131">
        <f t="shared" si="63"/>
        <v>4073</v>
      </c>
      <c r="E4075" s="218" t="e">
        <f>VLOOKUP(D4075,Z$4:AB4075,2,FALSE)</f>
        <v>#N/A</v>
      </c>
      <c r="F4075" s="218" t="e">
        <f>VLOOKUP(D4075,Z$4:AB4075,3,FALSE)</f>
        <v>#N/A</v>
      </c>
    </row>
    <row r="4076" spans="2:6" x14ac:dyDescent="0.25">
      <c r="B4076" s="131">
        <f t="shared" si="63"/>
        <v>4074</v>
      </c>
      <c r="E4076" s="218" t="e">
        <f>VLOOKUP(D4076,Z$4:AB4076,2,FALSE)</f>
        <v>#N/A</v>
      </c>
      <c r="F4076" s="218" t="e">
        <f>VLOOKUP(D4076,Z$4:AB4076,3,FALSE)</f>
        <v>#N/A</v>
      </c>
    </row>
    <row r="4077" spans="2:6" x14ac:dyDescent="0.25">
      <c r="B4077" s="131">
        <f t="shared" si="63"/>
        <v>4075</v>
      </c>
      <c r="E4077" s="218" t="e">
        <f>VLOOKUP(D4077,Z$4:AB4077,2,FALSE)</f>
        <v>#N/A</v>
      </c>
      <c r="F4077" s="218" t="e">
        <f>VLOOKUP(D4077,Z$4:AB4077,3,FALSE)</f>
        <v>#N/A</v>
      </c>
    </row>
    <row r="4078" spans="2:6" x14ac:dyDescent="0.25">
      <c r="B4078" s="131">
        <f t="shared" si="63"/>
        <v>4076</v>
      </c>
      <c r="E4078" s="218" t="e">
        <f>VLOOKUP(D4078,Z$4:AB4078,2,FALSE)</f>
        <v>#N/A</v>
      </c>
      <c r="F4078" s="218" t="e">
        <f>VLOOKUP(D4078,Z$4:AB4078,3,FALSE)</f>
        <v>#N/A</v>
      </c>
    </row>
    <row r="4079" spans="2:6" x14ac:dyDescent="0.25">
      <c r="B4079" s="131">
        <f t="shared" si="63"/>
        <v>4077</v>
      </c>
      <c r="E4079" s="218" t="e">
        <f>VLOOKUP(D4079,Z$4:AB4079,2,FALSE)</f>
        <v>#N/A</v>
      </c>
      <c r="F4079" s="218" t="e">
        <f>VLOOKUP(D4079,Z$4:AB4079,3,FALSE)</f>
        <v>#N/A</v>
      </c>
    </row>
    <row r="4080" spans="2:6" x14ac:dyDescent="0.25">
      <c r="B4080" s="131">
        <f t="shared" si="63"/>
        <v>4078</v>
      </c>
      <c r="E4080" s="218" t="e">
        <f>VLOOKUP(D4080,Z$4:AB4080,2,FALSE)</f>
        <v>#N/A</v>
      </c>
      <c r="F4080" s="218" t="e">
        <f>VLOOKUP(D4080,Z$4:AB4080,3,FALSE)</f>
        <v>#N/A</v>
      </c>
    </row>
    <row r="4081" spans="2:6" x14ac:dyDescent="0.25">
      <c r="B4081" s="131">
        <f t="shared" si="63"/>
        <v>4079</v>
      </c>
      <c r="E4081" s="218" t="e">
        <f>VLOOKUP(D4081,Z$4:AB4081,2,FALSE)</f>
        <v>#N/A</v>
      </c>
      <c r="F4081" s="218" t="e">
        <f>VLOOKUP(D4081,Z$4:AB4081,3,FALSE)</f>
        <v>#N/A</v>
      </c>
    </row>
    <row r="4082" spans="2:6" x14ac:dyDescent="0.25">
      <c r="B4082" s="131">
        <f t="shared" si="63"/>
        <v>4080</v>
      </c>
      <c r="E4082" s="218" t="e">
        <f>VLOOKUP(D4082,Z$4:AB4082,2,FALSE)</f>
        <v>#N/A</v>
      </c>
      <c r="F4082" s="218" t="e">
        <f>VLOOKUP(D4082,Z$4:AB4082,3,FALSE)</f>
        <v>#N/A</v>
      </c>
    </row>
    <row r="4083" spans="2:6" x14ac:dyDescent="0.25">
      <c r="B4083" s="131">
        <f t="shared" si="63"/>
        <v>4081</v>
      </c>
      <c r="E4083" s="218" t="e">
        <f>VLOOKUP(D4083,Z$4:AB4083,2,FALSE)</f>
        <v>#N/A</v>
      </c>
      <c r="F4083" s="218" t="e">
        <f>VLOOKUP(D4083,Z$4:AB4083,3,FALSE)</f>
        <v>#N/A</v>
      </c>
    </row>
    <row r="4084" spans="2:6" x14ac:dyDescent="0.25">
      <c r="B4084" s="131">
        <f t="shared" ref="B4084:B4147" si="64">ROW()-2</f>
        <v>4082</v>
      </c>
      <c r="E4084" s="218" t="e">
        <f>VLOOKUP(D4084,Z$4:AB4084,2,FALSE)</f>
        <v>#N/A</v>
      </c>
      <c r="F4084" s="218" t="e">
        <f>VLOOKUP(D4084,Z$4:AB4084,3,FALSE)</f>
        <v>#N/A</v>
      </c>
    </row>
    <row r="4085" spans="2:6" x14ac:dyDescent="0.25">
      <c r="B4085" s="131">
        <f t="shared" si="64"/>
        <v>4083</v>
      </c>
      <c r="E4085" s="218" t="e">
        <f>VLOOKUP(D4085,Z$4:AB4085,2,FALSE)</f>
        <v>#N/A</v>
      </c>
      <c r="F4085" s="218" t="e">
        <f>VLOOKUP(D4085,Z$4:AB4085,3,FALSE)</f>
        <v>#N/A</v>
      </c>
    </row>
    <row r="4086" spans="2:6" x14ac:dyDescent="0.25">
      <c r="B4086" s="131">
        <f t="shared" si="64"/>
        <v>4084</v>
      </c>
      <c r="E4086" s="218" t="e">
        <f>VLOOKUP(D4086,Z$4:AB4086,2,FALSE)</f>
        <v>#N/A</v>
      </c>
      <c r="F4086" s="218" t="e">
        <f>VLOOKUP(D4086,Z$4:AB4086,3,FALSE)</f>
        <v>#N/A</v>
      </c>
    </row>
    <row r="4087" spans="2:6" x14ac:dyDescent="0.25">
      <c r="B4087" s="131">
        <f t="shared" si="64"/>
        <v>4085</v>
      </c>
      <c r="E4087" s="218" t="e">
        <f>VLOOKUP(D4087,Z$4:AB4087,2,FALSE)</f>
        <v>#N/A</v>
      </c>
      <c r="F4087" s="218" t="e">
        <f>VLOOKUP(D4087,Z$4:AB4087,3,FALSE)</f>
        <v>#N/A</v>
      </c>
    </row>
    <row r="4088" spans="2:6" x14ac:dyDescent="0.25">
      <c r="B4088" s="131">
        <f t="shared" si="64"/>
        <v>4086</v>
      </c>
      <c r="E4088" s="218" t="e">
        <f>VLOOKUP(D4088,Z$4:AB4088,2,FALSE)</f>
        <v>#N/A</v>
      </c>
      <c r="F4088" s="218" t="e">
        <f>VLOOKUP(D4088,Z$4:AB4088,3,FALSE)</f>
        <v>#N/A</v>
      </c>
    </row>
    <row r="4089" spans="2:6" x14ac:dyDescent="0.25">
      <c r="B4089" s="131">
        <f t="shared" si="64"/>
        <v>4087</v>
      </c>
      <c r="E4089" s="218" t="e">
        <f>VLOOKUP(D4089,Z$4:AB4089,2,FALSE)</f>
        <v>#N/A</v>
      </c>
      <c r="F4089" s="218" t="e">
        <f>VLOOKUP(D4089,Z$4:AB4089,3,FALSE)</f>
        <v>#N/A</v>
      </c>
    </row>
    <row r="4090" spans="2:6" x14ac:dyDescent="0.25">
      <c r="B4090" s="131">
        <f t="shared" si="64"/>
        <v>4088</v>
      </c>
      <c r="E4090" s="218" t="e">
        <f>VLOOKUP(D4090,Z$4:AB4090,2,FALSE)</f>
        <v>#N/A</v>
      </c>
      <c r="F4090" s="218" t="e">
        <f>VLOOKUP(D4090,Z$4:AB4090,3,FALSE)</f>
        <v>#N/A</v>
      </c>
    </row>
    <row r="4091" spans="2:6" x14ac:dyDescent="0.25">
      <c r="B4091" s="131">
        <f t="shared" si="64"/>
        <v>4089</v>
      </c>
      <c r="E4091" s="218" t="e">
        <f>VLOOKUP(D4091,Z$4:AB4091,2,FALSE)</f>
        <v>#N/A</v>
      </c>
      <c r="F4091" s="218" t="e">
        <f>VLOOKUP(D4091,Z$4:AB4091,3,FALSE)</f>
        <v>#N/A</v>
      </c>
    </row>
    <row r="4092" spans="2:6" x14ac:dyDescent="0.25">
      <c r="B4092" s="131">
        <f t="shared" si="64"/>
        <v>4090</v>
      </c>
      <c r="E4092" s="218" t="e">
        <f>VLOOKUP(D4092,Z$4:AB4092,2,FALSE)</f>
        <v>#N/A</v>
      </c>
      <c r="F4092" s="218" t="e">
        <f>VLOOKUP(D4092,Z$4:AB4092,3,FALSE)</f>
        <v>#N/A</v>
      </c>
    </row>
    <row r="4093" spans="2:6" x14ac:dyDescent="0.25">
      <c r="B4093" s="131">
        <f t="shared" si="64"/>
        <v>4091</v>
      </c>
      <c r="E4093" s="218" t="e">
        <f>VLOOKUP(D4093,Z$4:AB4093,2,FALSE)</f>
        <v>#N/A</v>
      </c>
      <c r="F4093" s="218" t="e">
        <f>VLOOKUP(D4093,Z$4:AB4093,3,FALSE)</f>
        <v>#N/A</v>
      </c>
    </row>
    <row r="4094" spans="2:6" x14ac:dyDescent="0.25">
      <c r="B4094" s="131">
        <f t="shared" si="64"/>
        <v>4092</v>
      </c>
      <c r="E4094" s="218" t="e">
        <f>VLOOKUP(D4094,Z$4:AB4094,2,FALSE)</f>
        <v>#N/A</v>
      </c>
      <c r="F4094" s="218" t="e">
        <f>VLOOKUP(D4094,Z$4:AB4094,3,FALSE)</f>
        <v>#N/A</v>
      </c>
    </row>
    <row r="4095" spans="2:6" x14ac:dyDescent="0.25">
      <c r="B4095" s="131">
        <f t="shared" si="64"/>
        <v>4093</v>
      </c>
      <c r="E4095" s="218" t="e">
        <f>VLOOKUP(D4095,Z$4:AB4095,2,FALSE)</f>
        <v>#N/A</v>
      </c>
      <c r="F4095" s="218" t="e">
        <f>VLOOKUP(D4095,Z$4:AB4095,3,FALSE)</f>
        <v>#N/A</v>
      </c>
    </row>
    <row r="4096" spans="2:6" x14ac:dyDescent="0.25">
      <c r="B4096" s="131">
        <f t="shared" si="64"/>
        <v>4094</v>
      </c>
      <c r="E4096" s="218" t="e">
        <f>VLOOKUP(D4096,Z$4:AB4096,2,FALSE)</f>
        <v>#N/A</v>
      </c>
      <c r="F4096" s="218" t="e">
        <f>VLOOKUP(D4096,Z$4:AB4096,3,FALSE)</f>
        <v>#N/A</v>
      </c>
    </row>
    <row r="4097" spans="2:6" x14ac:dyDescent="0.25">
      <c r="B4097" s="131">
        <f t="shared" si="64"/>
        <v>4095</v>
      </c>
      <c r="E4097" s="218" t="e">
        <f>VLOOKUP(D4097,Z$4:AB4097,2,FALSE)</f>
        <v>#N/A</v>
      </c>
      <c r="F4097" s="218" t="e">
        <f>VLOOKUP(D4097,Z$4:AB4097,3,FALSE)</f>
        <v>#N/A</v>
      </c>
    </row>
    <row r="4098" spans="2:6" x14ac:dyDescent="0.25">
      <c r="B4098" s="131">
        <f t="shared" si="64"/>
        <v>4096</v>
      </c>
      <c r="E4098" s="218" t="e">
        <f>VLOOKUP(D4098,Z$4:AB4098,2,FALSE)</f>
        <v>#N/A</v>
      </c>
      <c r="F4098" s="218" t="e">
        <f>VLOOKUP(D4098,Z$4:AB4098,3,FALSE)</f>
        <v>#N/A</v>
      </c>
    </row>
    <row r="4099" spans="2:6" x14ac:dyDescent="0.25">
      <c r="B4099" s="131">
        <f t="shared" si="64"/>
        <v>4097</v>
      </c>
      <c r="E4099" s="218" t="e">
        <f>VLOOKUP(D4099,Z$4:AB4099,2,FALSE)</f>
        <v>#N/A</v>
      </c>
      <c r="F4099" s="218" t="e">
        <f>VLOOKUP(D4099,Z$4:AB4099,3,FALSE)</f>
        <v>#N/A</v>
      </c>
    </row>
    <row r="4100" spans="2:6" x14ac:dyDescent="0.25">
      <c r="B4100" s="131">
        <f t="shared" si="64"/>
        <v>4098</v>
      </c>
      <c r="E4100" s="218" t="e">
        <f>VLOOKUP(D4100,Z$4:AB4100,2,FALSE)</f>
        <v>#N/A</v>
      </c>
      <c r="F4100" s="218" t="e">
        <f>VLOOKUP(D4100,Z$4:AB4100,3,FALSE)</f>
        <v>#N/A</v>
      </c>
    </row>
    <row r="4101" spans="2:6" x14ac:dyDescent="0.25">
      <c r="B4101" s="131">
        <f t="shared" si="64"/>
        <v>4099</v>
      </c>
      <c r="E4101" s="218" t="e">
        <f>VLOOKUP(D4101,Z$4:AB4101,2,FALSE)</f>
        <v>#N/A</v>
      </c>
      <c r="F4101" s="218" t="e">
        <f>VLOOKUP(D4101,Z$4:AB4101,3,FALSE)</f>
        <v>#N/A</v>
      </c>
    </row>
    <row r="4102" spans="2:6" x14ac:dyDescent="0.25">
      <c r="B4102" s="131">
        <f t="shared" si="64"/>
        <v>4100</v>
      </c>
      <c r="E4102" s="218" t="e">
        <f>VLOOKUP(D4102,Z$4:AB4102,2,FALSE)</f>
        <v>#N/A</v>
      </c>
      <c r="F4102" s="218" t="e">
        <f>VLOOKUP(D4102,Z$4:AB4102,3,FALSE)</f>
        <v>#N/A</v>
      </c>
    </row>
    <row r="4103" spans="2:6" x14ac:dyDescent="0.25">
      <c r="B4103" s="131">
        <f t="shared" si="64"/>
        <v>4101</v>
      </c>
      <c r="E4103" s="218" t="e">
        <f>VLOOKUP(D4103,Z$4:AB4103,2,FALSE)</f>
        <v>#N/A</v>
      </c>
      <c r="F4103" s="218" t="e">
        <f>VLOOKUP(D4103,Z$4:AB4103,3,FALSE)</f>
        <v>#N/A</v>
      </c>
    </row>
    <row r="4104" spans="2:6" x14ac:dyDescent="0.25">
      <c r="B4104" s="131">
        <f t="shared" si="64"/>
        <v>4102</v>
      </c>
      <c r="E4104" s="218" t="e">
        <f>VLOOKUP(D4104,Z$4:AB4104,2,FALSE)</f>
        <v>#N/A</v>
      </c>
      <c r="F4104" s="218" t="e">
        <f>VLOOKUP(D4104,Z$4:AB4104,3,FALSE)</f>
        <v>#N/A</v>
      </c>
    </row>
    <row r="4105" spans="2:6" x14ac:dyDescent="0.25">
      <c r="B4105" s="131">
        <f t="shared" si="64"/>
        <v>4103</v>
      </c>
      <c r="E4105" s="218" t="e">
        <f>VLOOKUP(D4105,Z$4:AB4105,2,FALSE)</f>
        <v>#N/A</v>
      </c>
      <c r="F4105" s="218" t="e">
        <f>VLOOKUP(D4105,Z$4:AB4105,3,FALSE)</f>
        <v>#N/A</v>
      </c>
    </row>
    <row r="4106" spans="2:6" x14ac:dyDescent="0.25">
      <c r="B4106" s="131">
        <f t="shared" si="64"/>
        <v>4104</v>
      </c>
      <c r="E4106" s="218" t="e">
        <f>VLOOKUP(D4106,Z$4:AB4106,2,FALSE)</f>
        <v>#N/A</v>
      </c>
      <c r="F4106" s="218" t="e">
        <f>VLOOKUP(D4106,Z$4:AB4106,3,FALSE)</f>
        <v>#N/A</v>
      </c>
    </row>
    <row r="4107" spans="2:6" x14ac:dyDescent="0.25">
      <c r="B4107" s="131">
        <f t="shared" si="64"/>
        <v>4105</v>
      </c>
      <c r="E4107" s="218" t="e">
        <f>VLOOKUP(D4107,Z$4:AB4107,2,FALSE)</f>
        <v>#N/A</v>
      </c>
      <c r="F4107" s="218" t="e">
        <f>VLOOKUP(D4107,Z$4:AB4107,3,FALSE)</f>
        <v>#N/A</v>
      </c>
    </row>
    <row r="4108" spans="2:6" x14ac:dyDescent="0.25">
      <c r="B4108" s="131">
        <f t="shared" si="64"/>
        <v>4106</v>
      </c>
      <c r="E4108" s="218" t="e">
        <f>VLOOKUP(D4108,Z$4:AB4108,2,FALSE)</f>
        <v>#N/A</v>
      </c>
      <c r="F4108" s="218" t="e">
        <f>VLOOKUP(D4108,Z$4:AB4108,3,FALSE)</f>
        <v>#N/A</v>
      </c>
    </row>
    <row r="4109" spans="2:6" x14ac:dyDescent="0.25">
      <c r="B4109" s="131">
        <f t="shared" si="64"/>
        <v>4107</v>
      </c>
      <c r="E4109" s="218" t="e">
        <f>VLOOKUP(D4109,Z$4:AB4109,2,FALSE)</f>
        <v>#N/A</v>
      </c>
      <c r="F4109" s="218" t="e">
        <f>VLOOKUP(D4109,Z$4:AB4109,3,FALSE)</f>
        <v>#N/A</v>
      </c>
    </row>
    <row r="4110" spans="2:6" x14ac:dyDescent="0.25">
      <c r="B4110" s="131">
        <f t="shared" si="64"/>
        <v>4108</v>
      </c>
      <c r="E4110" s="218" t="e">
        <f>VLOOKUP(D4110,Z$4:AB4110,2,FALSE)</f>
        <v>#N/A</v>
      </c>
      <c r="F4110" s="218" t="e">
        <f>VLOOKUP(D4110,Z$4:AB4110,3,FALSE)</f>
        <v>#N/A</v>
      </c>
    </row>
    <row r="4111" spans="2:6" x14ac:dyDescent="0.25">
      <c r="B4111" s="131">
        <f t="shared" si="64"/>
        <v>4109</v>
      </c>
      <c r="E4111" s="218" t="e">
        <f>VLOOKUP(D4111,Z$4:AB4111,2,FALSE)</f>
        <v>#N/A</v>
      </c>
      <c r="F4111" s="218" t="e">
        <f>VLOOKUP(D4111,Z$4:AB4111,3,FALSE)</f>
        <v>#N/A</v>
      </c>
    </row>
    <row r="4112" spans="2:6" x14ac:dyDescent="0.25">
      <c r="B4112" s="131">
        <f t="shared" si="64"/>
        <v>4110</v>
      </c>
      <c r="E4112" s="218" t="e">
        <f>VLOOKUP(D4112,Z$4:AB4112,2,FALSE)</f>
        <v>#N/A</v>
      </c>
      <c r="F4112" s="218" t="e">
        <f>VLOOKUP(D4112,Z$4:AB4112,3,FALSE)</f>
        <v>#N/A</v>
      </c>
    </row>
    <row r="4113" spans="2:6" x14ac:dyDescent="0.25">
      <c r="B4113" s="131">
        <f t="shared" si="64"/>
        <v>4111</v>
      </c>
      <c r="E4113" s="218" t="e">
        <f>VLOOKUP(D4113,Z$4:AB4113,2,FALSE)</f>
        <v>#N/A</v>
      </c>
      <c r="F4113" s="218" t="e">
        <f>VLOOKUP(D4113,Z$4:AB4113,3,FALSE)</f>
        <v>#N/A</v>
      </c>
    </row>
    <row r="4114" spans="2:6" x14ac:dyDescent="0.25">
      <c r="B4114" s="131">
        <f t="shared" si="64"/>
        <v>4112</v>
      </c>
      <c r="E4114" s="218" t="e">
        <f>VLOOKUP(D4114,Z$4:AB4114,2,FALSE)</f>
        <v>#N/A</v>
      </c>
      <c r="F4114" s="218" t="e">
        <f>VLOOKUP(D4114,Z$4:AB4114,3,FALSE)</f>
        <v>#N/A</v>
      </c>
    </row>
    <row r="4115" spans="2:6" x14ac:dyDescent="0.25">
      <c r="B4115" s="131">
        <f t="shared" si="64"/>
        <v>4113</v>
      </c>
      <c r="E4115" s="218" t="e">
        <f>VLOOKUP(D4115,Z$4:AB4115,2,FALSE)</f>
        <v>#N/A</v>
      </c>
      <c r="F4115" s="218" t="e">
        <f>VLOOKUP(D4115,Z$4:AB4115,3,FALSE)</f>
        <v>#N/A</v>
      </c>
    </row>
    <row r="4116" spans="2:6" x14ac:dyDescent="0.25">
      <c r="B4116" s="131">
        <f t="shared" si="64"/>
        <v>4114</v>
      </c>
      <c r="E4116" s="218" t="e">
        <f>VLOOKUP(D4116,Z$4:AB4116,2,FALSE)</f>
        <v>#N/A</v>
      </c>
      <c r="F4116" s="218" t="e">
        <f>VLOOKUP(D4116,Z$4:AB4116,3,FALSE)</f>
        <v>#N/A</v>
      </c>
    </row>
    <row r="4117" spans="2:6" x14ac:dyDescent="0.25">
      <c r="B4117" s="131">
        <f t="shared" si="64"/>
        <v>4115</v>
      </c>
      <c r="E4117" s="218" t="e">
        <f>VLOOKUP(D4117,Z$4:AB4117,2,FALSE)</f>
        <v>#N/A</v>
      </c>
      <c r="F4117" s="218" t="e">
        <f>VLOOKUP(D4117,Z$4:AB4117,3,FALSE)</f>
        <v>#N/A</v>
      </c>
    </row>
    <row r="4118" spans="2:6" x14ac:dyDescent="0.25">
      <c r="B4118" s="131">
        <f t="shared" si="64"/>
        <v>4116</v>
      </c>
      <c r="E4118" s="218" t="e">
        <f>VLOOKUP(D4118,Z$4:AB4118,2,FALSE)</f>
        <v>#N/A</v>
      </c>
      <c r="F4118" s="218" t="e">
        <f>VLOOKUP(D4118,Z$4:AB4118,3,FALSE)</f>
        <v>#N/A</v>
      </c>
    </row>
    <row r="4119" spans="2:6" x14ac:dyDescent="0.25">
      <c r="B4119" s="131">
        <f t="shared" si="64"/>
        <v>4117</v>
      </c>
      <c r="E4119" s="218" t="e">
        <f>VLOOKUP(D4119,Z$4:AB4119,2,FALSE)</f>
        <v>#N/A</v>
      </c>
      <c r="F4119" s="218" t="e">
        <f>VLOOKUP(D4119,Z$4:AB4119,3,FALSE)</f>
        <v>#N/A</v>
      </c>
    </row>
    <row r="4120" spans="2:6" x14ac:dyDescent="0.25">
      <c r="B4120" s="131">
        <f t="shared" si="64"/>
        <v>4118</v>
      </c>
      <c r="E4120" s="218" t="e">
        <f>VLOOKUP(D4120,Z$4:AB4120,2,FALSE)</f>
        <v>#N/A</v>
      </c>
      <c r="F4120" s="218" t="e">
        <f>VLOOKUP(D4120,Z$4:AB4120,3,FALSE)</f>
        <v>#N/A</v>
      </c>
    </row>
    <row r="4121" spans="2:6" x14ac:dyDescent="0.25">
      <c r="B4121" s="131">
        <f t="shared" si="64"/>
        <v>4119</v>
      </c>
      <c r="E4121" s="218" t="e">
        <f>VLOOKUP(D4121,Z$4:AB4121,2,FALSE)</f>
        <v>#N/A</v>
      </c>
      <c r="F4121" s="218" t="e">
        <f>VLOOKUP(D4121,Z$4:AB4121,3,FALSE)</f>
        <v>#N/A</v>
      </c>
    </row>
    <row r="4122" spans="2:6" x14ac:dyDescent="0.25">
      <c r="B4122" s="131">
        <f t="shared" si="64"/>
        <v>4120</v>
      </c>
      <c r="E4122" s="218" t="e">
        <f>VLOOKUP(D4122,Z$4:AB4122,2,FALSE)</f>
        <v>#N/A</v>
      </c>
      <c r="F4122" s="218" t="e">
        <f>VLOOKUP(D4122,Z$4:AB4122,3,FALSE)</f>
        <v>#N/A</v>
      </c>
    </row>
    <row r="4123" spans="2:6" x14ac:dyDescent="0.25">
      <c r="B4123" s="131">
        <f t="shared" si="64"/>
        <v>4121</v>
      </c>
      <c r="E4123" s="218" t="e">
        <f>VLOOKUP(D4123,Z$4:AB4123,2,FALSE)</f>
        <v>#N/A</v>
      </c>
      <c r="F4123" s="218" t="e">
        <f>VLOOKUP(D4123,Z$4:AB4123,3,FALSE)</f>
        <v>#N/A</v>
      </c>
    </row>
    <row r="4124" spans="2:6" x14ac:dyDescent="0.25">
      <c r="B4124" s="131">
        <f t="shared" si="64"/>
        <v>4122</v>
      </c>
      <c r="E4124" s="218" t="e">
        <f>VLOOKUP(D4124,Z$4:AB4124,2,FALSE)</f>
        <v>#N/A</v>
      </c>
      <c r="F4124" s="218" t="e">
        <f>VLOOKUP(D4124,Z$4:AB4124,3,FALSE)</f>
        <v>#N/A</v>
      </c>
    </row>
    <row r="4125" spans="2:6" x14ac:dyDescent="0.25">
      <c r="B4125" s="131">
        <f t="shared" si="64"/>
        <v>4123</v>
      </c>
      <c r="E4125" s="218" t="e">
        <f>VLOOKUP(D4125,Z$4:AB4125,2,FALSE)</f>
        <v>#N/A</v>
      </c>
      <c r="F4125" s="218" t="e">
        <f>VLOOKUP(D4125,Z$4:AB4125,3,FALSE)</f>
        <v>#N/A</v>
      </c>
    </row>
    <row r="4126" spans="2:6" x14ac:dyDescent="0.25">
      <c r="B4126" s="131">
        <f t="shared" si="64"/>
        <v>4124</v>
      </c>
      <c r="E4126" s="218" t="e">
        <f>VLOOKUP(D4126,Z$4:AB4126,2,FALSE)</f>
        <v>#N/A</v>
      </c>
      <c r="F4126" s="218" t="e">
        <f>VLOOKUP(D4126,Z$4:AB4126,3,FALSE)</f>
        <v>#N/A</v>
      </c>
    </row>
    <row r="4127" spans="2:6" x14ac:dyDescent="0.25">
      <c r="B4127" s="131">
        <f t="shared" si="64"/>
        <v>4125</v>
      </c>
      <c r="E4127" s="218" t="e">
        <f>VLOOKUP(D4127,Z$4:AB4127,2,FALSE)</f>
        <v>#N/A</v>
      </c>
      <c r="F4127" s="218" t="e">
        <f>VLOOKUP(D4127,Z$4:AB4127,3,FALSE)</f>
        <v>#N/A</v>
      </c>
    </row>
    <row r="4128" spans="2:6" x14ac:dyDescent="0.25">
      <c r="B4128" s="131">
        <f t="shared" si="64"/>
        <v>4126</v>
      </c>
      <c r="E4128" s="218" t="e">
        <f>VLOOKUP(D4128,Z$4:AB4128,2,FALSE)</f>
        <v>#N/A</v>
      </c>
      <c r="F4128" s="218" t="e">
        <f>VLOOKUP(D4128,Z$4:AB4128,3,FALSE)</f>
        <v>#N/A</v>
      </c>
    </row>
    <row r="4129" spans="2:6" x14ac:dyDescent="0.25">
      <c r="B4129" s="131">
        <f t="shared" si="64"/>
        <v>4127</v>
      </c>
      <c r="E4129" s="218" t="e">
        <f>VLOOKUP(D4129,Z$4:AB4129,2,FALSE)</f>
        <v>#N/A</v>
      </c>
      <c r="F4129" s="218" t="e">
        <f>VLOOKUP(D4129,Z$4:AB4129,3,FALSE)</f>
        <v>#N/A</v>
      </c>
    </row>
    <row r="4130" spans="2:6" x14ac:dyDescent="0.25">
      <c r="B4130" s="131">
        <f t="shared" si="64"/>
        <v>4128</v>
      </c>
      <c r="E4130" s="218" t="e">
        <f>VLOOKUP(D4130,Z$4:AB4130,2,FALSE)</f>
        <v>#N/A</v>
      </c>
      <c r="F4130" s="218" t="e">
        <f>VLOOKUP(D4130,Z$4:AB4130,3,FALSE)</f>
        <v>#N/A</v>
      </c>
    </row>
    <row r="4131" spans="2:6" x14ac:dyDescent="0.25">
      <c r="B4131" s="131">
        <f t="shared" si="64"/>
        <v>4129</v>
      </c>
      <c r="E4131" s="218" t="e">
        <f>VLOOKUP(D4131,Z$4:AB4131,2,FALSE)</f>
        <v>#N/A</v>
      </c>
      <c r="F4131" s="218" t="e">
        <f>VLOOKUP(D4131,Z$4:AB4131,3,FALSE)</f>
        <v>#N/A</v>
      </c>
    </row>
    <row r="4132" spans="2:6" x14ac:dyDescent="0.25">
      <c r="B4132" s="131">
        <f t="shared" si="64"/>
        <v>4130</v>
      </c>
      <c r="E4132" s="218" t="e">
        <f>VLOOKUP(D4132,Z$4:AB4132,2,FALSE)</f>
        <v>#N/A</v>
      </c>
      <c r="F4132" s="218" t="e">
        <f>VLOOKUP(D4132,Z$4:AB4132,3,FALSE)</f>
        <v>#N/A</v>
      </c>
    </row>
    <row r="4133" spans="2:6" x14ac:dyDescent="0.25">
      <c r="B4133" s="131">
        <f t="shared" si="64"/>
        <v>4131</v>
      </c>
      <c r="E4133" s="218" t="e">
        <f>VLOOKUP(D4133,Z$4:AB4133,2,FALSE)</f>
        <v>#N/A</v>
      </c>
      <c r="F4133" s="218" t="e">
        <f>VLOOKUP(D4133,Z$4:AB4133,3,FALSE)</f>
        <v>#N/A</v>
      </c>
    </row>
    <row r="4134" spans="2:6" x14ac:dyDescent="0.25">
      <c r="B4134" s="131">
        <f t="shared" si="64"/>
        <v>4132</v>
      </c>
      <c r="E4134" s="218" t="e">
        <f>VLOOKUP(D4134,Z$4:AB4134,2,FALSE)</f>
        <v>#N/A</v>
      </c>
      <c r="F4134" s="218" t="e">
        <f>VLOOKUP(D4134,Z$4:AB4134,3,FALSE)</f>
        <v>#N/A</v>
      </c>
    </row>
    <row r="4135" spans="2:6" x14ac:dyDescent="0.25">
      <c r="B4135" s="131">
        <f t="shared" si="64"/>
        <v>4133</v>
      </c>
      <c r="E4135" s="218" t="e">
        <f>VLOOKUP(D4135,Z$4:AB4135,2,FALSE)</f>
        <v>#N/A</v>
      </c>
      <c r="F4135" s="218" t="e">
        <f>VLOOKUP(D4135,Z$4:AB4135,3,FALSE)</f>
        <v>#N/A</v>
      </c>
    </row>
    <row r="4136" spans="2:6" x14ac:dyDescent="0.25">
      <c r="B4136" s="131">
        <f t="shared" si="64"/>
        <v>4134</v>
      </c>
      <c r="E4136" s="218" t="e">
        <f>VLOOKUP(D4136,Z$4:AB4136,2,FALSE)</f>
        <v>#N/A</v>
      </c>
      <c r="F4136" s="218" t="e">
        <f>VLOOKUP(D4136,Z$4:AB4136,3,FALSE)</f>
        <v>#N/A</v>
      </c>
    </row>
    <row r="4137" spans="2:6" x14ac:dyDescent="0.25">
      <c r="B4137" s="131">
        <f t="shared" si="64"/>
        <v>4135</v>
      </c>
      <c r="E4137" s="218" t="e">
        <f>VLOOKUP(D4137,Z$4:AB4137,2,FALSE)</f>
        <v>#N/A</v>
      </c>
      <c r="F4137" s="218" t="e">
        <f>VLOOKUP(D4137,Z$4:AB4137,3,FALSE)</f>
        <v>#N/A</v>
      </c>
    </row>
    <row r="4138" spans="2:6" x14ac:dyDescent="0.25">
      <c r="B4138" s="131">
        <f t="shared" si="64"/>
        <v>4136</v>
      </c>
      <c r="E4138" s="218" t="e">
        <f>VLOOKUP(D4138,Z$4:AB4138,2,FALSE)</f>
        <v>#N/A</v>
      </c>
      <c r="F4138" s="218" t="e">
        <f>VLOOKUP(D4138,Z$4:AB4138,3,FALSE)</f>
        <v>#N/A</v>
      </c>
    </row>
    <row r="4139" spans="2:6" x14ac:dyDescent="0.25">
      <c r="B4139" s="131">
        <f t="shared" si="64"/>
        <v>4137</v>
      </c>
      <c r="E4139" s="218" t="e">
        <f>VLOOKUP(D4139,Z$4:AB4139,2,FALSE)</f>
        <v>#N/A</v>
      </c>
      <c r="F4139" s="218" t="e">
        <f>VLOOKUP(D4139,Z$4:AB4139,3,FALSE)</f>
        <v>#N/A</v>
      </c>
    </row>
    <row r="4140" spans="2:6" x14ac:dyDescent="0.25">
      <c r="B4140" s="131">
        <f t="shared" si="64"/>
        <v>4138</v>
      </c>
      <c r="E4140" s="218" t="e">
        <f>VLOOKUP(D4140,Z$4:AB4140,2,FALSE)</f>
        <v>#N/A</v>
      </c>
      <c r="F4140" s="218" t="e">
        <f>VLOOKUP(D4140,Z$4:AB4140,3,FALSE)</f>
        <v>#N/A</v>
      </c>
    </row>
    <row r="4141" spans="2:6" x14ac:dyDescent="0.25">
      <c r="B4141" s="131">
        <f t="shared" si="64"/>
        <v>4139</v>
      </c>
      <c r="E4141" s="218" t="e">
        <f>VLOOKUP(D4141,Z$4:AB4141,2,FALSE)</f>
        <v>#N/A</v>
      </c>
      <c r="F4141" s="218" t="e">
        <f>VLOOKUP(D4141,Z$4:AB4141,3,FALSE)</f>
        <v>#N/A</v>
      </c>
    </row>
    <row r="4142" spans="2:6" x14ac:dyDescent="0.25">
      <c r="B4142" s="131">
        <f t="shared" si="64"/>
        <v>4140</v>
      </c>
      <c r="E4142" s="218" t="e">
        <f>VLOOKUP(D4142,Z$4:AB4142,2,FALSE)</f>
        <v>#N/A</v>
      </c>
      <c r="F4142" s="218" t="e">
        <f>VLOOKUP(D4142,Z$4:AB4142,3,FALSE)</f>
        <v>#N/A</v>
      </c>
    </row>
    <row r="4143" spans="2:6" x14ac:dyDescent="0.25">
      <c r="B4143" s="131">
        <f t="shared" si="64"/>
        <v>4141</v>
      </c>
      <c r="E4143" s="218" t="e">
        <f>VLOOKUP(D4143,Z$4:AB4143,2,FALSE)</f>
        <v>#N/A</v>
      </c>
      <c r="F4143" s="218" t="e">
        <f>VLOOKUP(D4143,Z$4:AB4143,3,FALSE)</f>
        <v>#N/A</v>
      </c>
    </row>
    <row r="4144" spans="2:6" x14ac:dyDescent="0.25">
      <c r="B4144" s="131">
        <f t="shared" si="64"/>
        <v>4142</v>
      </c>
      <c r="E4144" s="218" t="e">
        <f>VLOOKUP(D4144,Z$4:AB4144,2,FALSE)</f>
        <v>#N/A</v>
      </c>
      <c r="F4144" s="218" t="e">
        <f>VLOOKUP(D4144,Z$4:AB4144,3,FALSE)</f>
        <v>#N/A</v>
      </c>
    </row>
    <row r="4145" spans="2:6" x14ac:dyDescent="0.25">
      <c r="B4145" s="131">
        <f t="shared" si="64"/>
        <v>4143</v>
      </c>
      <c r="E4145" s="218" t="e">
        <f>VLOOKUP(D4145,Z$4:AB4145,2,FALSE)</f>
        <v>#N/A</v>
      </c>
      <c r="F4145" s="218" t="e">
        <f>VLOOKUP(D4145,Z$4:AB4145,3,FALSE)</f>
        <v>#N/A</v>
      </c>
    </row>
    <row r="4146" spans="2:6" x14ac:dyDescent="0.25">
      <c r="B4146" s="131">
        <f t="shared" si="64"/>
        <v>4144</v>
      </c>
      <c r="E4146" s="218" t="e">
        <f>VLOOKUP(D4146,Z$4:AB4146,2,FALSE)</f>
        <v>#N/A</v>
      </c>
      <c r="F4146" s="218" t="e">
        <f>VLOOKUP(D4146,Z$4:AB4146,3,FALSE)</f>
        <v>#N/A</v>
      </c>
    </row>
    <row r="4147" spans="2:6" x14ac:dyDescent="0.25">
      <c r="B4147" s="131">
        <f t="shared" si="64"/>
        <v>4145</v>
      </c>
      <c r="E4147" s="218" t="e">
        <f>VLOOKUP(D4147,Z$4:AB4147,2,FALSE)</f>
        <v>#N/A</v>
      </c>
      <c r="F4147" s="218" t="e">
        <f>VLOOKUP(D4147,Z$4:AB4147,3,FALSE)</f>
        <v>#N/A</v>
      </c>
    </row>
    <row r="4148" spans="2:6" x14ac:dyDescent="0.25">
      <c r="B4148" s="131">
        <f t="shared" ref="B4148:B4211" si="65">ROW()-2</f>
        <v>4146</v>
      </c>
      <c r="E4148" s="218" t="e">
        <f>VLOOKUP(D4148,Z$4:AB4148,2,FALSE)</f>
        <v>#N/A</v>
      </c>
      <c r="F4148" s="218" t="e">
        <f>VLOOKUP(D4148,Z$4:AB4148,3,FALSE)</f>
        <v>#N/A</v>
      </c>
    </row>
    <row r="4149" spans="2:6" x14ac:dyDescent="0.25">
      <c r="B4149" s="131">
        <f t="shared" si="65"/>
        <v>4147</v>
      </c>
      <c r="E4149" s="218" t="e">
        <f>VLOOKUP(D4149,Z$4:AB4149,2,FALSE)</f>
        <v>#N/A</v>
      </c>
      <c r="F4149" s="218" t="e">
        <f>VLOOKUP(D4149,Z$4:AB4149,3,FALSE)</f>
        <v>#N/A</v>
      </c>
    </row>
    <row r="4150" spans="2:6" x14ac:dyDescent="0.25">
      <c r="B4150" s="131">
        <f t="shared" si="65"/>
        <v>4148</v>
      </c>
      <c r="E4150" s="218" t="e">
        <f>VLOOKUP(D4150,Z$4:AB4150,2,FALSE)</f>
        <v>#N/A</v>
      </c>
      <c r="F4150" s="218" t="e">
        <f>VLOOKUP(D4150,Z$4:AB4150,3,FALSE)</f>
        <v>#N/A</v>
      </c>
    </row>
    <row r="4151" spans="2:6" x14ac:dyDescent="0.25">
      <c r="B4151" s="131">
        <f t="shared" si="65"/>
        <v>4149</v>
      </c>
      <c r="E4151" s="218" t="e">
        <f>VLOOKUP(D4151,Z$4:AB4151,2,FALSE)</f>
        <v>#N/A</v>
      </c>
      <c r="F4151" s="218" t="e">
        <f>VLOOKUP(D4151,Z$4:AB4151,3,FALSE)</f>
        <v>#N/A</v>
      </c>
    </row>
    <row r="4152" spans="2:6" x14ac:dyDescent="0.25">
      <c r="B4152" s="131">
        <f t="shared" si="65"/>
        <v>4150</v>
      </c>
      <c r="E4152" s="218" t="e">
        <f>VLOOKUP(D4152,Z$4:AB4152,2,FALSE)</f>
        <v>#N/A</v>
      </c>
      <c r="F4152" s="218" t="e">
        <f>VLOOKUP(D4152,Z$4:AB4152,3,FALSE)</f>
        <v>#N/A</v>
      </c>
    </row>
    <row r="4153" spans="2:6" x14ac:dyDescent="0.25">
      <c r="B4153" s="131">
        <f t="shared" si="65"/>
        <v>4151</v>
      </c>
      <c r="E4153" s="218" t="e">
        <f>VLOOKUP(D4153,Z$4:AB4153,2,FALSE)</f>
        <v>#N/A</v>
      </c>
      <c r="F4153" s="218" t="e">
        <f>VLOOKUP(D4153,Z$4:AB4153,3,FALSE)</f>
        <v>#N/A</v>
      </c>
    </row>
    <row r="4154" spans="2:6" x14ac:dyDescent="0.25">
      <c r="B4154" s="131">
        <f t="shared" si="65"/>
        <v>4152</v>
      </c>
      <c r="E4154" s="218" t="e">
        <f>VLOOKUP(D4154,Z$4:AB4154,2,FALSE)</f>
        <v>#N/A</v>
      </c>
      <c r="F4154" s="218" t="e">
        <f>VLOOKUP(D4154,Z$4:AB4154,3,FALSE)</f>
        <v>#N/A</v>
      </c>
    </row>
    <row r="4155" spans="2:6" x14ac:dyDescent="0.25">
      <c r="B4155" s="131">
        <f t="shared" si="65"/>
        <v>4153</v>
      </c>
      <c r="E4155" s="218" t="e">
        <f>VLOOKUP(D4155,Z$4:AB4155,2,FALSE)</f>
        <v>#N/A</v>
      </c>
      <c r="F4155" s="218" t="e">
        <f>VLOOKUP(D4155,Z$4:AB4155,3,FALSE)</f>
        <v>#N/A</v>
      </c>
    </row>
    <row r="4156" spans="2:6" x14ac:dyDescent="0.25">
      <c r="B4156" s="131">
        <f t="shared" si="65"/>
        <v>4154</v>
      </c>
      <c r="E4156" s="218" t="e">
        <f>VLOOKUP(D4156,Z$4:AB4156,2,FALSE)</f>
        <v>#N/A</v>
      </c>
      <c r="F4156" s="218" t="e">
        <f>VLOOKUP(D4156,Z$4:AB4156,3,FALSE)</f>
        <v>#N/A</v>
      </c>
    </row>
    <row r="4157" spans="2:6" x14ac:dyDescent="0.25">
      <c r="B4157" s="131">
        <f t="shared" si="65"/>
        <v>4155</v>
      </c>
      <c r="E4157" s="218" t="e">
        <f>VLOOKUP(D4157,Z$4:AB4157,2,FALSE)</f>
        <v>#N/A</v>
      </c>
      <c r="F4157" s="218" t="e">
        <f>VLOOKUP(D4157,Z$4:AB4157,3,FALSE)</f>
        <v>#N/A</v>
      </c>
    </row>
    <row r="4158" spans="2:6" x14ac:dyDescent="0.25">
      <c r="B4158" s="131">
        <f t="shared" si="65"/>
        <v>4156</v>
      </c>
      <c r="E4158" s="218" t="e">
        <f>VLOOKUP(D4158,Z$4:AB4158,2,FALSE)</f>
        <v>#N/A</v>
      </c>
      <c r="F4158" s="218" t="e">
        <f>VLOOKUP(D4158,Z$4:AB4158,3,FALSE)</f>
        <v>#N/A</v>
      </c>
    </row>
    <row r="4159" spans="2:6" x14ac:dyDescent="0.25">
      <c r="B4159" s="131">
        <f t="shared" si="65"/>
        <v>4157</v>
      </c>
      <c r="E4159" s="218" t="e">
        <f>VLOOKUP(D4159,Z$4:AB4159,2,FALSE)</f>
        <v>#N/A</v>
      </c>
      <c r="F4159" s="218" t="e">
        <f>VLOOKUP(D4159,Z$4:AB4159,3,FALSE)</f>
        <v>#N/A</v>
      </c>
    </row>
    <row r="4160" spans="2:6" x14ac:dyDescent="0.25">
      <c r="B4160" s="131">
        <f t="shared" si="65"/>
        <v>4158</v>
      </c>
      <c r="E4160" s="218" t="e">
        <f>VLOOKUP(D4160,Z$4:AB4160,2,FALSE)</f>
        <v>#N/A</v>
      </c>
      <c r="F4160" s="218" t="e">
        <f>VLOOKUP(D4160,Z$4:AB4160,3,FALSE)</f>
        <v>#N/A</v>
      </c>
    </row>
    <row r="4161" spans="2:6" x14ac:dyDescent="0.25">
      <c r="B4161" s="131">
        <f t="shared" si="65"/>
        <v>4159</v>
      </c>
      <c r="E4161" s="218" t="e">
        <f>VLOOKUP(D4161,Z$4:AB4161,2,FALSE)</f>
        <v>#N/A</v>
      </c>
      <c r="F4161" s="218" t="e">
        <f>VLOOKUP(D4161,Z$4:AB4161,3,FALSE)</f>
        <v>#N/A</v>
      </c>
    </row>
    <row r="4162" spans="2:6" x14ac:dyDescent="0.25">
      <c r="B4162" s="131">
        <f t="shared" si="65"/>
        <v>4160</v>
      </c>
      <c r="E4162" s="218" t="e">
        <f>VLOOKUP(D4162,Z$4:AB4162,2,FALSE)</f>
        <v>#N/A</v>
      </c>
      <c r="F4162" s="218" t="e">
        <f>VLOOKUP(D4162,Z$4:AB4162,3,FALSE)</f>
        <v>#N/A</v>
      </c>
    </row>
    <row r="4163" spans="2:6" x14ac:dyDescent="0.25">
      <c r="B4163" s="131">
        <f t="shared" si="65"/>
        <v>4161</v>
      </c>
      <c r="E4163" s="218" t="e">
        <f>VLOOKUP(D4163,Z$4:AB4163,2,FALSE)</f>
        <v>#N/A</v>
      </c>
      <c r="F4163" s="218" t="e">
        <f>VLOOKUP(D4163,Z$4:AB4163,3,FALSE)</f>
        <v>#N/A</v>
      </c>
    </row>
    <row r="4164" spans="2:6" x14ac:dyDescent="0.25">
      <c r="B4164" s="131">
        <f t="shared" si="65"/>
        <v>4162</v>
      </c>
      <c r="E4164" s="218" t="e">
        <f>VLOOKUP(D4164,Z$4:AB4164,2,FALSE)</f>
        <v>#N/A</v>
      </c>
      <c r="F4164" s="218" t="e">
        <f>VLOOKUP(D4164,Z$4:AB4164,3,FALSE)</f>
        <v>#N/A</v>
      </c>
    </row>
    <row r="4165" spans="2:6" x14ac:dyDescent="0.25">
      <c r="B4165" s="131">
        <f t="shared" si="65"/>
        <v>4163</v>
      </c>
      <c r="E4165" s="218" t="e">
        <f>VLOOKUP(D4165,Z$4:AB4165,2,FALSE)</f>
        <v>#N/A</v>
      </c>
      <c r="F4165" s="218" t="e">
        <f>VLOOKUP(D4165,Z$4:AB4165,3,FALSE)</f>
        <v>#N/A</v>
      </c>
    </row>
    <row r="4166" spans="2:6" x14ac:dyDescent="0.25">
      <c r="B4166" s="131">
        <f t="shared" si="65"/>
        <v>4164</v>
      </c>
      <c r="E4166" s="218" t="e">
        <f>VLOOKUP(D4166,Z$4:AB4166,2,FALSE)</f>
        <v>#N/A</v>
      </c>
      <c r="F4166" s="218" t="e">
        <f>VLOOKUP(D4166,Z$4:AB4166,3,FALSE)</f>
        <v>#N/A</v>
      </c>
    </row>
    <row r="4167" spans="2:6" x14ac:dyDescent="0.25">
      <c r="B4167" s="131">
        <f t="shared" si="65"/>
        <v>4165</v>
      </c>
      <c r="E4167" s="218" t="e">
        <f>VLOOKUP(D4167,Z$4:AB4167,2,FALSE)</f>
        <v>#N/A</v>
      </c>
      <c r="F4167" s="218" t="e">
        <f>VLOOKUP(D4167,Z$4:AB4167,3,FALSE)</f>
        <v>#N/A</v>
      </c>
    </row>
    <row r="4168" spans="2:6" x14ac:dyDescent="0.25">
      <c r="B4168" s="131">
        <f t="shared" si="65"/>
        <v>4166</v>
      </c>
      <c r="E4168" s="218" t="e">
        <f>VLOOKUP(D4168,Z$4:AB4168,2,FALSE)</f>
        <v>#N/A</v>
      </c>
      <c r="F4168" s="218" t="e">
        <f>VLOOKUP(D4168,Z$4:AB4168,3,FALSE)</f>
        <v>#N/A</v>
      </c>
    </row>
    <row r="4169" spans="2:6" x14ac:dyDescent="0.25">
      <c r="B4169" s="131">
        <f t="shared" si="65"/>
        <v>4167</v>
      </c>
      <c r="E4169" s="218" t="e">
        <f>VLOOKUP(D4169,Z$4:AB4169,2,FALSE)</f>
        <v>#N/A</v>
      </c>
      <c r="F4169" s="218" t="e">
        <f>VLOOKUP(D4169,Z$4:AB4169,3,FALSE)</f>
        <v>#N/A</v>
      </c>
    </row>
    <row r="4170" spans="2:6" x14ac:dyDescent="0.25">
      <c r="B4170" s="131">
        <f t="shared" si="65"/>
        <v>4168</v>
      </c>
      <c r="E4170" s="218" t="e">
        <f>VLOOKUP(D4170,Z$4:AB4170,2,FALSE)</f>
        <v>#N/A</v>
      </c>
      <c r="F4170" s="218" t="e">
        <f>VLOOKUP(D4170,Z$4:AB4170,3,FALSE)</f>
        <v>#N/A</v>
      </c>
    </row>
    <row r="4171" spans="2:6" x14ac:dyDescent="0.25">
      <c r="B4171" s="131">
        <f t="shared" si="65"/>
        <v>4169</v>
      </c>
      <c r="E4171" s="218" t="e">
        <f>VLOOKUP(D4171,Z$4:AB4171,2,FALSE)</f>
        <v>#N/A</v>
      </c>
      <c r="F4171" s="218" t="e">
        <f>VLOOKUP(D4171,Z$4:AB4171,3,FALSE)</f>
        <v>#N/A</v>
      </c>
    </row>
    <row r="4172" spans="2:6" x14ac:dyDescent="0.25">
      <c r="B4172" s="131">
        <f t="shared" si="65"/>
        <v>4170</v>
      </c>
      <c r="E4172" s="218" t="e">
        <f>VLOOKUP(D4172,Z$4:AB4172,2,FALSE)</f>
        <v>#N/A</v>
      </c>
      <c r="F4172" s="218" t="e">
        <f>VLOOKUP(D4172,Z$4:AB4172,3,FALSE)</f>
        <v>#N/A</v>
      </c>
    </row>
    <row r="4173" spans="2:6" x14ac:dyDescent="0.25">
      <c r="B4173" s="131">
        <f t="shared" si="65"/>
        <v>4171</v>
      </c>
      <c r="E4173" s="218" t="e">
        <f>VLOOKUP(D4173,Z$4:AB4173,2,FALSE)</f>
        <v>#N/A</v>
      </c>
      <c r="F4173" s="218" t="e">
        <f>VLOOKUP(D4173,Z$4:AB4173,3,FALSE)</f>
        <v>#N/A</v>
      </c>
    </row>
    <row r="4174" spans="2:6" x14ac:dyDescent="0.25">
      <c r="B4174" s="131">
        <f t="shared" si="65"/>
        <v>4172</v>
      </c>
      <c r="E4174" s="218" t="e">
        <f>VLOOKUP(D4174,Z$4:AB4174,2,FALSE)</f>
        <v>#N/A</v>
      </c>
      <c r="F4174" s="218" t="e">
        <f>VLOOKUP(D4174,Z$4:AB4174,3,FALSE)</f>
        <v>#N/A</v>
      </c>
    </row>
    <row r="4175" spans="2:6" x14ac:dyDescent="0.25">
      <c r="B4175" s="131">
        <f t="shared" si="65"/>
        <v>4173</v>
      </c>
      <c r="E4175" s="218" t="e">
        <f>VLOOKUP(D4175,Z$4:AB4175,2,FALSE)</f>
        <v>#N/A</v>
      </c>
      <c r="F4175" s="218" t="e">
        <f>VLOOKUP(D4175,Z$4:AB4175,3,FALSE)</f>
        <v>#N/A</v>
      </c>
    </row>
    <row r="4176" spans="2:6" x14ac:dyDescent="0.25">
      <c r="B4176" s="131">
        <f t="shared" si="65"/>
        <v>4174</v>
      </c>
      <c r="E4176" s="218" t="e">
        <f>VLOOKUP(D4176,Z$4:AB4176,2,FALSE)</f>
        <v>#N/A</v>
      </c>
      <c r="F4176" s="218" t="e">
        <f>VLOOKUP(D4176,Z$4:AB4176,3,FALSE)</f>
        <v>#N/A</v>
      </c>
    </row>
    <row r="4177" spans="2:6" x14ac:dyDescent="0.25">
      <c r="B4177" s="131">
        <f t="shared" si="65"/>
        <v>4175</v>
      </c>
      <c r="E4177" s="218" t="e">
        <f>VLOOKUP(D4177,Z$4:AB4177,2,FALSE)</f>
        <v>#N/A</v>
      </c>
      <c r="F4177" s="218" t="e">
        <f>VLOOKUP(D4177,Z$4:AB4177,3,FALSE)</f>
        <v>#N/A</v>
      </c>
    </row>
    <row r="4178" spans="2:6" x14ac:dyDescent="0.25">
      <c r="B4178" s="131">
        <f t="shared" si="65"/>
        <v>4176</v>
      </c>
      <c r="E4178" s="218" t="e">
        <f>VLOOKUP(D4178,Z$4:AB4178,2,FALSE)</f>
        <v>#N/A</v>
      </c>
      <c r="F4178" s="218" t="e">
        <f>VLOOKUP(D4178,Z$4:AB4178,3,FALSE)</f>
        <v>#N/A</v>
      </c>
    </row>
    <row r="4179" spans="2:6" x14ac:dyDescent="0.25">
      <c r="B4179" s="131">
        <f t="shared" si="65"/>
        <v>4177</v>
      </c>
      <c r="E4179" s="218" t="e">
        <f>VLOOKUP(D4179,Z$4:AB4179,2,FALSE)</f>
        <v>#N/A</v>
      </c>
      <c r="F4179" s="218" t="e">
        <f>VLOOKUP(D4179,Z$4:AB4179,3,FALSE)</f>
        <v>#N/A</v>
      </c>
    </row>
    <row r="4180" spans="2:6" x14ac:dyDescent="0.25">
      <c r="B4180" s="131">
        <f t="shared" si="65"/>
        <v>4178</v>
      </c>
      <c r="E4180" s="218" t="e">
        <f>VLOOKUP(D4180,Z$4:AB4180,2,FALSE)</f>
        <v>#N/A</v>
      </c>
      <c r="F4180" s="218" t="e">
        <f>VLOOKUP(D4180,Z$4:AB4180,3,FALSE)</f>
        <v>#N/A</v>
      </c>
    </row>
    <row r="4181" spans="2:6" x14ac:dyDescent="0.25">
      <c r="B4181" s="131">
        <f t="shared" si="65"/>
        <v>4179</v>
      </c>
      <c r="E4181" s="218" t="e">
        <f>VLOOKUP(D4181,Z$4:AB4181,2,FALSE)</f>
        <v>#N/A</v>
      </c>
      <c r="F4181" s="218" t="e">
        <f>VLOOKUP(D4181,Z$4:AB4181,3,FALSE)</f>
        <v>#N/A</v>
      </c>
    </row>
    <row r="4182" spans="2:6" x14ac:dyDescent="0.25">
      <c r="B4182" s="131">
        <f t="shared" si="65"/>
        <v>4180</v>
      </c>
      <c r="E4182" s="218" t="e">
        <f>VLOOKUP(D4182,Z$4:AB4182,2,FALSE)</f>
        <v>#N/A</v>
      </c>
      <c r="F4182" s="218" t="e">
        <f>VLOOKUP(D4182,Z$4:AB4182,3,FALSE)</f>
        <v>#N/A</v>
      </c>
    </row>
    <row r="4183" spans="2:6" x14ac:dyDescent="0.25">
      <c r="B4183" s="131">
        <f t="shared" si="65"/>
        <v>4181</v>
      </c>
      <c r="E4183" s="218" t="e">
        <f>VLOOKUP(D4183,Z$4:AB4183,2,FALSE)</f>
        <v>#N/A</v>
      </c>
      <c r="F4183" s="218" t="e">
        <f>VLOOKUP(D4183,Z$4:AB4183,3,FALSE)</f>
        <v>#N/A</v>
      </c>
    </row>
    <row r="4184" spans="2:6" x14ac:dyDescent="0.25">
      <c r="B4184" s="131">
        <f t="shared" si="65"/>
        <v>4182</v>
      </c>
      <c r="E4184" s="218" t="e">
        <f>VLOOKUP(D4184,Z$4:AB4184,2,FALSE)</f>
        <v>#N/A</v>
      </c>
      <c r="F4184" s="218" t="e">
        <f>VLOOKUP(D4184,Z$4:AB4184,3,FALSE)</f>
        <v>#N/A</v>
      </c>
    </row>
    <row r="4185" spans="2:6" x14ac:dyDescent="0.25">
      <c r="B4185" s="131">
        <f t="shared" si="65"/>
        <v>4183</v>
      </c>
      <c r="E4185" s="218" t="e">
        <f>VLOOKUP(D4185,Z$4:AB4185,2,FALSE)</f>
        <v>#N/A</v>
      </c>
      <c r="F4185" s="218" t="e">
        <f>VLOOKUP(D4185,Z$4:AB4185,3,FALSE)</f>
        <v>#N/A</v>
      </c>
    </row>
    <row r="4186" spans="2:6" x14ac:dyDescent="0.25">
      <c r="B4186" s="131">
        <f t="shared" si="65"/>
        <v>4184</v>
      </c>
      <c r="E4186" s="218" t="e">
        <f>VLOOKUP(D4186,Z$4:AB4186,2,FALSE)</f>
        <v>#N/A</v>
      </c>
      <c r="F4186" s="218" t="e">
        <f>VLOOKUP(D4186,Z$4:AB4186,3,FALSE)</f>
        <v>#N/A</v>
      </c>
    </row>
    <row r="4187" spans="2:6" x14ac:dyDescent="0.25">
      <c r="B4187" s="131">
        <f t="shared" si="65"/>
        <v>4185</v>
      </c>
      <c r="E4187" s="218" t="e">
        <f>VLOOKUP(D4187,Z$4:AB4187,2,FALSE)</f>
        <v>#N/A</v>
      </c>
      <c r="F4187" s="218" t="e">
        <f>VLOOKUP(D4187,Z$4:AB4187,3,FALSE)</f>
        <v>#N/A</v>
      </c>
    </row>
    <row r="4188" spans="2:6" x14ac:dyDescent="0.25">
      <c r="B4188" s="131">
        <f t="shared" si="65"/>
        <v>4186</v>
      </c>
      <c r="E4188" s="218" t="e">
        <f>VLOOKUP(D4188,Z$4:AB4188,2,FALSE)</f>
        <v>#N/A</v>
      </c>
      <c r="F4188" s="218" t="e">
        <f>VLOOKUP(D4188,Z$4:AB4188,3,FALSE)</f>
        <v>#N/A</v>
      </c>
    </row>
    <row r="4189" spans="2:6" x14ac:dyDescent="0.25">
      <c r="B4189" s="131">
        <f t="shared" si="65"/>
        <v>4187</v>
      </c>
      <c r="E4189" s="218" t="e">
        <f>VLOOKUP(D4189,Z$4:AB4189,2,FALSE)</f>
        <v>#N/A</v>
      </c>
      <c r="F4189" s="218" t="e">
        <f>VLOOKUP(D4189,Z$4:AB4189,3,FALSE)</f>
        <v>#N/A</v>
      </c>
    </row>
    <row r="4190" spans="2:6" x14ac:dyDescent="0.25">
      <c r="B4190" s="131">
        <f t="shared" si="65"/>
        <v>4188</v>
      </c>
      <c r="E4190" s="218" t="e">
        <f>VLOOKUP(D4190,Z$4:AB4190,2,FALSE)</f>
        <v>#N/A</v>
      </c>
      <c r="F4190" s="218" t="e">
        <f>VLOOKUP(D4190,Z$4:AB4190,3,FALSE)</f>
        <v>#N/A</v>
      </c>
    </row>
    <row r="4191" spans="2:6" x14ac:dyDescent="0.25">
      <c r="B4191" s="131">
        <f t="shared" si="65"/>
        <v>4189</v>
      </c>
      <c r="E4191" s="218" t="e">
        <f>VLOOKUP(D4191,Z$4:AB4191,2,FALSE)</f>
        <v>#N/A</v>
      </c>
      <c r="F4191" s="218" t="e">
        <f>VLOOKUP(D4191,Z$4:AB4191,3,FALSE)</f>
        <v>#N/A</v>
      </c>
    </row>
    <row r="4192" spans="2:6" x14ac:dyDescent="0.25">
      <c r="B4192" s="131">
        <f t="shared" si="65"/>
        <v>4190</v>
      </c>
      <c r="E4192" s="218" t="e">
        <f>VLOOKUP(D4192,Z$4:AB4192,2,FALSE)</f>
        <v>#N/A</v>
      </c>
      <c r="F4192" s="218" t="e">
        <f>VLOOKUP(D4192,Z$4:AB4192,3,FALSE)</f>
        <v>#N/A</v>
      </c>
    </row>
    <row r="4193" spans="2:6" x14ac:dyDescent="0.25">
      <c r="B4193" s="131">
        <f t="shared" si="65"/>
        <v>4191</v>
      </c>
      <c r="E4193" s="218" t="e">
        <f>VLOOKUP(D4193,Z$4:AB4193,2,FALSE)</f>
        <v>#N/A</v>
      </c>
      <c r="F4193" s="218" t="e">
        <f>VLOOKUP(D4193,Z$4:AB4193,3,FALSE)</f>
        <v>#N/A</v>
      </c>
    </row>
    <row r="4194" spans="2:6" x14ac:dyDescent="0.25">
      <c r="B4194" s="131">
        <f t="shared" si="65"/>
        <v>4192</v>
      </c>
      <c r="E4194" s="218" t="e">
        <f>VLOOKUP(D4194,Z$4:AB4194,2,FALSE)</f>
        <v>#N/A</v>
      </c>
      <c r="F4194" s="218" t="e">
        <f>VLOOKUP(D4194,Z$4:AB4194,3,FALSE)</f>
        <v>#N/A</v>
      </c>
    </row>
    <row r="4195" spans="2:6" x14ac:dyDescent="0.25">
      <c r="B4195" s="131">
        <f t="shared" si="65"/>
        <v>4193</v>
      </c>
      <c r="E4195" s="218" t="e">
        <f>VLOOKUP(D4195,Z$4:AB4195,2,FALSE)</f>
        <v>#N/A</v>
      </c>
      <c r="F4195" s="218" t="e">
        <f>VLOOKUP(D4195,Z$4:AB4195,3,FALSE)</f>
        <v>#N/A</v>
      </c>
    </row>
    <row r="4196" spans="2:6" x14ac:dyDescent="0.25">
      <c r="B4196" s="131">
        <f t="shared" si="65"/>
        <v>4194</v>
      </c>
      <c r="E4196" s="218" t="e">
        <f>VLOOKUP(D4196,Z$4:AB4196,2,FALSE)</f>
        <v>#N/A</v>
      </c>
      <c r="F4196" s="218" t="e">
        <f>VLOOKUP(D4196,Z$4:AB4196,3,FALSE)</f>
        <v>#N/A</v>
      </c>
    </row>
    <row r="4197" spans="2:6" x14ac:dyDescent="0.25">
      <c r="B4197" s="131">
        <f t="shared" si="65"/>
        <v>4195</v>
      </c>
      <c r="E4197" s="218" t="e">
        <f>VLOOKUP(D4197,Z$4:AB4197,2,FALSE)</f>
        <v>#N/A</v>
      </c>
      <c r="F4197" s="218" t="e">
        <f>VLOOKUP(D4197,Z$4:AB4197,3,FALSE)</f>
        <v>#N/A</v>
      </c>
    </row>
    <row r="4198" spans="2:6" x14ac:dyDescent="0.25">
      <c r="B4198" s="131">
        <f t="shared" si="65"/>
        <v>4196</v>
      </c>
      <c r="E4198" s="218" t="e">
        <f>VLOOKUP(D4198,Z$4:AB4198,2,FALSE)</f>
        <v>#N/A</v>
      </c>
      <c r="F4198" s="218" t="e">
        <f>VLOOKUP(D4198,Z$4:AB4198,3,FALSE)</f>
        <v>#N/A</v>
      </c>
    </row>
    <row r="4199" spans="2:6" x14ac:dyDescent="0.25">
      <c r="B4199" s="131">
        <f t="shared" si="65"/>
        <v>4197</v>
      </c>
      <c r="E4199" s="218" t="e">
        <f>VLOOKUP(D4199,Z$4:AB4199,2,FALSE)</f>
        <v>#N/A</v>
      </c>
      <c r="F4199" s="218" t="e">
        <f>VLOOKUP(D4199,Z$4:AB4199,3,FALSE)</f>
        <v>#N/A</v>
      </c>
    </row>
    <row r="4200" spans="2:6" x14ac:dyDescent="0.25">
      <c r="B4200" s="131">
        <f t="shared" si="65"/>
        <v>4198</v>
      </c>
      <c r="E4200" s="218" t="e">
        <f>VLOOKUP(D4200,Z$4:AB4200,2,FALSE)</f>
        <v>#N/A</v>
      </c>
      <c r="F4200" s="218" t="e">
        <f>VLOOKUP(D4200,Z$4:AB4200,3,FALSE)</f>
        <v>#N/A</v>
      </c>
    </row>
    <row r="4201" spans="2:6" x14ac:dyDescent="0.25">
      <c r="B4201" s="131">
        <f t="shared" si="65"/>
        <v>4199</v>
      </c>
      <c r="E4201" s="218" t="e">
        <f>VLOOKUP(D4201,Z$4:AB4201,2,FALSE)</f>
        <v>#N/A</v>
      </c>
      <c r="F4201" s="218" t="e">
        <f>VLOOKUP(D4201,Z$4:AB4201,3,FALSE)</f>
        <v>#N/A</v>
      </c>
    </row>
    <row r="4202" spans="2:6" x14ac:dyDescent="0.25">
      <c r="B4202" s="131">
        <f t="shared" si="65"/>
        <v>4200</v>
      </c>
      <c r="E4202" s="218" t="e">
        <f>VLOOKUP(D4202,Z$4:AB4202,2,FALSE)</f>
        <v>#N/A</v>
      </c>
      <c r="F4202" s="218" t="e">
        <f>VLOOKUP(D4202,Z$4:AB4202,3,FALSE)</f>
        <v>#N/A</v>
      </c>
    </row>
    <row r="4203" spans="2:6" x14ac:dyDescent="0.25">
      <c r="B4203" s="131">
        <f t="shared" si="65"/>
        <v>4201</v>
      </c>
      <c r="E4203" s="218" t="e">
        <f>VLOOKUP(D4203,Z$4:AB4203,2,FALSE)</f>
        <v>#N/A</v>
      </c>
      <c r="F4203" s="218" t="e">
        <f>VLOOKUP(D4203,Z$4:AB4203,3,FALSE)</f>
        <v>#N/A</v>
      </c>
    </row>
    <row r="4204" spans="2:6" x14ac:dyDescent="0.25">
      <c r="B4204" s="131">
        <f t="shared" si="65"/>
        <v>4202</v>
      </c>
      <c r="E4204" s="218" t="e">
        <f>VLOOKUP(D4204,Z$4:AB4204,2,FALSE)</f>
        <v>#N/A</v>
      </c>
      <c r="F4204" s="218" t="e">
        <f>VLOOKUP(D4204,Z$4:AB4204,3,FALSE)</f>
        <v>#N/A</v>
      </c>
    </row>
    <row r="4205" spans="2:6" x14ac:dyDescent="0.25">
      <c r="B4205" s="131">
        <f t="shared" si="65"/>
        <v>4203</v>
      </c>
      <c r="E4205" s="218" t="e">
        <f>VLOOKUP(D4205,Z$4:AB4205,2,FALSE)</f>
        <v>#N/A</v>
      </c>
      <c r="F4205" s="218" t="e">
        <f>VLOOKUP(D4205,Z$4:AB4205,3,FALSE)</f>
        <v>#N/A</v>
      </c>
    </row>
    <row r="4206" spans="2:6" x14ac:dyDescent="0.25">
      <c r="B4206" s="131">
        <f t="shared" si="65"/>
        <v>4204</v>
      </c>
      <c r="E4206" s="218" t="e">
        <f>VLOOKUP(D4206,Z$4:AB4206,2,FALSE)</f>
        <v>#N/A</v>
      </c>
      <c r="F4206" s="218" t="e">
        <f>VLOOKUP(D4206,Z$4:AB4206,3,FALSE)</f>
        <v>#N/A</v>
      </c>
    </row>
    <row r="4207" spans="2:6" x14ac:dyDescent="0.25">
      <c r="B4207" s="131">
        <f t="shared" si="65"/>
        <v>4205</v>
      </c>
      <c r="E4207" s="218" t="e">
        <f>VLOOKUP(D4207,Z$4:AB4207,2,FALSE)</f>
        <v>#N/A</v>
      </c>
      <c r="F4207" s="218" t="e">
        <f>VLOOKUP(D4207,Z$4:AB4207,3,FALSE)</f>
        <v>#N/A</v>
      </c>
    </row>
    <row r="4208" spans="2:6" x14ac:dyDescent="0.25">
      <c r="B4208" s="131">
        <f t="shared" si="65"/>
        <v>4206</v>
      </c>
      <c r="E4208" s="218" t="e">
        <f>VLOOKUP(D4208,Z$4:AB4208,2,FALSE)</f>
        <v>#N/A</v>
      </c>
      <c r="F4208" s="218" t="e">
        <f>VLOOKUP(D4208,Z$4:AB4208,3,FALSE)</f>
        <v>#N/A</v>
      </c>
    </row>
    <row r="4209" spans="2:6" x14ac:dyDescent="0.25">
      <c r="B4209" s="131">
        <f t="shared" si="65"/>
        <v>4207</v>
      </c>
      <c r="E4209" s="218" t="e">
        <f>VLOOKUP(D4209,Z$4:AB4209,2,FALSE)</f>
        <v>#N/A</v>
      </c>
      <c r="F4209" s="218" t="e">
        <f>VLOOKUP(D4209,Z$4:AB4209,3,FALSE)</f>
        <v>#N/A</v>
      </c>
    </row>
    <row r="4210" spans="2:6" x14ac:dyDescent="0.25">
      <c r="B4210" s="131">
        <f t="shared" si="65"/>
        <v>4208</v>
      </c>
      <c r="E4210" s="218" t="e">
        <f>VLOOKUP(D4210,Z$4:AB4210,2,FALSE)</f>
        <v>#N/A</v>
      </c>
      <c r="F4210" s="218" t="e">
        <f>VLOOKUP(D4210,Z$4:AB4210,3,FALSE)</f>
        <v>#N/A</v>
      </c>
    </row>
    <row r="4211" spans="2:6" x14ac:dyDescent="0.25">
      <c r="B4211" s="131">
        <f t="shared" si="65"/>
        <v>4209</v>
      </c>
      <c r="E4211" s="218" t="e">
        <f>VLOOKUP(D4211,Z$4:AB4211,2,FALSE)</f>
        <v>#N/A</v>
      </c>
      <c r="F4211" s="218" t="e">
        <f>VLOOKUP(D4211,Z$4:AB4211,3,FALSE)</f>
        <v>#N/A</v>
      </c>
    </row>
    <row r="4212" spans="2:6" x14ac:dyDescent="0.25">
      <c r="B4212" s="131">
        <f t="shared" ref="B4212:B4275" si="66">ROW()-2</f>
        <v>4210</v>
      </c>
      <c r="E4212" s="218" t="e">
        <f>VLOOKUP(D4212,Z$4:AB4212,2,FALSE)</f>
        <v>#N/A</v>
      </c>
      <c r="F4212" s="218" t="e">
        <f>VLOOKUP(D4212,Z$4:AB4212,3,FALSE)</f>
        <v>#N/A</v>
      </c>
    </row>
    <row r="4213" spans="2:6" x14ac:dyDescent="0.25">
      <c r="B4213" s="131">
        <f t="shared" si="66"/>
        <v>4211</v>
      </c>
      <c r="E4213" s="218" t="e">
        <f>VLOOKUP(D4213,Z$4:AB4213,2,FALSE)</f>
        <v>#N/A</v>
      </c>
      <c r="F4213" s="218" t="e">
        <f>VLOOKUP(D4213,Z$4:AB4213,3,FALSE)</f>
        <v>#N/A</v>
      </c>
    </row>
    <row r="4214" spans="2:6" x14ac:dyDescent="0.25">
      <c r="B4214" s="131">
        <f t="shared" si="66"/>
        <v>4212</v>
      </c>
      <c r="E4214" s="218" t="e">
        <f>VLOOKUP(D4214,Z$4:AB4214,2,FALSE)</f>
        <v>#N/A</v>
      </c>
      <c r="F4214" s="218" t="e">
        <f>VLOOKUP(D4214,Z$4:AB4214,3,FALSE)</f>
        <v>#N/A</v>
      </c>
    </row>
    <row r="4215" spans="2:6" x14ac:dyDescent="0.25">
      <c r="B4215" s="131">
        <f t="shared" si="66"/>
        <v>4213</v>
      </c>
      <c r="E4215" s="218" t="e">
        <f>VLOOKUP(D4215,Z$4:AB4215,2,FALSE)</f>
        <v>#N/A</v>
      </c>
      <c r="F4215" s="218" t="e">
        <f>VLOOKUP(D4215,Z$4:AB4215,3,FALSE)</f>
        <v>#N/A</v>
      </c>
    </row>
    <row r="4216" spans="2:6" x14ac:dyDescent="0.25">
      <c r="B4216" s="131">
        <f t="shared" si="66"/>
        <v>4214</v>
      </c>
      <c r="E4216" s="218" t="e">
        <f>VLOOKUP(D4216,Z$4:AB4216,2,FALSE)</f>
        <v>#N/A</v>
      </c>
      <c r="F4216" s="218" t="e">
        <f>VLOOKUP(D4216,Z$4:AB4216,3,FALSE)</f>
        <v>#N/A</v>
      </c>
    </row>
    <row r="4217" spans="2:6" x14ac:dyDescent="0.25">
      <c r="B4217" s="131">
        <f t="shared" si="66"/>
        <v>4215</v>
      </c>
      <c r="E4217" s="218" t="e">
        <f>VLOOKUP(D4217,Z$4:AB4217,2,FALSE)</f>
        <v>#N/A</v>
      </c>
      <c r="F4217" s="218" t="e">
        <f>VLOOKUP(D4217,Z$4:AB4217,3,FALSE)</f>
        <v>#N/A</v>
      </c>
    </row>
    <row r="4218" spans="2:6" x14ac:dyDescent="0.25">
      <c r="B4218" s="131">
        <f t="shared" si="66"/>
        <v>4216</v>
      </c>
      <c r="E4218" s="218" t="e">
        <f>VLOOKUP(D4218,Z$4:AB4218,2,FALSE)</f>
        <v>#N/A</v>
      </c>
      <c r="F4218" s="218" t="e">
        <f>VLOOKUP(D4218,Z$4:AB4218,3,FALSE)</f>
        <v>#N/A</v>
      </c>
    </row>
    <row r="4219" spans="2:6" x14ac:dyDescent="0.25">
      <c r="B4219" s="131">
        <f t="shared" si="66"/>
        <v>4217</v>
      </c>
      <c r="E4219" s="218" t="e">
        <f>VLOOKUP(D4219,Z$4:AB4219,2,FALSE)</f>
        <v>#N/A</v>
      </c>
      <c r="F4219" s="218" t="e">
        <f>VLOOKUP(D4219,Z$4:AB4219,3,FALSE)</f>
        <v>#N/A</v>
      </c>
    </row>
    <row r="4220" spans="2:6" x14ac:dyDescent="0.25">
      <c r="B4220" s="131">
        <f t="shared" si="66"/>
        <v>4218</v>
      </c>
      <c r="E4220" s="218" t="e">
        <f>VLOOKUP(D4220,Z$4:AB4220,2,FALSE)</f>
        <v>#N/A</v>
      </c>
      <c r="F4220" s="218" t="e">
        <f>VLOOKUP(D4220,Z$4:AB4220,3,FALSE)</f>
        <v>#N/A</v>
      </c>
    </row>
    <row r="4221" spans="2:6" x14ac:dyDescent="0.25">
      <c r="B4221" s="131">
        <f t="shared" si="66"/>
        <v>4219</v>
      </c>
      <c r="E4221" s="218" t="e">
        <f>VLOOKUP(D4221,Z$4:AB4221,2,FALSE)</f>
        <v>#N/A</v>
      </c>
      <c r="F4221" s="218" t="e">
        <f>VLOOKUP(D4221,Z$4:AB4221,3,FALSE)</f>
        <v>#N/A</v>
      </c>
    </row>
    <row r="4222" spans="2:6" x14ac:dyDescent="0.25">
      <c r="B4222" s="131">
        <f t="shared" si="66"/>
        <v>4220</v>
      </c>
      <c r="E4222" s="218" t="e">
        <f>VLOOKUP(D4222,Z$4:AB4222,2,FALSE)</f>
        <v>#N/A</v>
      </c>
      <c r="F4222" s="218" t="e">
        <f>VLOOKUP(D4222,Z$4:AB4222,3,FALSE)</f>
        <v>#N/A</v>
      </c>
    </row>
    <row r="4223" spans="2:6" x14ac:dyDescent="0.25">
      <c r="B4223" s="131">
        <f t="shared" si="66"/>
        <v>4221</v>
      </c>
      <c r="E4223" s="218" t="e">
        <f>VLOOKUP(D4223,Z$4:AB4223,2,FALSE)</f>
        <v>#N/A</v>
      </c>
      <c r="F4223" s="218" t="e">
        <f>VLOOKUP(D4223,Z$4:AB4223,3,FALSE)</f>
        <v>#N/A</v>
      </c>
    </row>
    <row r="4224" spans="2:6" x14ac:dyDescent="0.25">
      <c r="B4224" s="131">
        <f t="shared" si="66"/>
        <v>4222</v>
      </c>
      <c r="E4224" s="218" t="e">
        <f>VLOOKUP(D4224,Z$4:AB4224,2,FALSE)</f>
        <v>#N/A</v>
      </c>
      <c r="F4224" s="218" t="e">
        <f>VLOOKUP(D4224,Z$4:AB4224,3,FALSE)</f>
        <v>#N/A</v>
      </c>
    </row>
    <row r="4225" spans="2:6" x14ac:dyDescent="0.25">
      <c r="B4225" s="131">
        <f t="shared" si="66"/>
        <v>4223</v>
      </c>
      <c r="E4225" s="218" t="e">
        <f>VLOOKUP(D4225,Z$4:AB4225,2,FALSE)</f>
        <v>#N/A</v>
      </c>
      <c r="F4225" s="218" t="e">
        <f>VLOOKUP(D4225,Z$4:AB4225,3,FALSE)</f>
        <v>#N/A</v>
      </c>
    </row>
    <row r="4226" spans="2:6" x14ac:dyDescent="0.25">
      <c r="B4226" s="131">
        <f t="shared" si="66"/>
        <v>4224</v>
      </c>
      <c r="E4226" s="218" t="e">
        <f>VLOOKUP(D4226,Z$4:AB4226,2,FALSE)</f>
        <v>#N/A</v>
      </c>
      <c r="F4226" s="218" t="e">
        <f>VLOOKUP(D4226,Z$4:AB4226,3,FALSE)</f>
        <v>#N/A</v>
      </c>
    </row>
    <row r="4227" spans="2:6" x14ac:dyDescent="0.25">
      <c r="B4227" s="131">
        <f t="shared" si="66"/>
        <v>4225</v>
      </c>
      <c r="E4227" s="218" t="e">
        <f>VLOOKUP(D4227,Z$4:AB4227,2,FALSE)</f>
        <v>#N/A</v>
      </c>
      <c r="F4227" s="218" t="e">
        <f>VLOOKUP(D4227,Z$4:AB4227,3,FALSE)</f>
        <v>#N/A</v>
      </c>
    </row>
    <row r="4228" spans="2:6" x14ac:dyDescent="0.25">
      <c r="B4228" s="131">
        <f t="shared" si="66"/>
        <v>4226</v>
      </c>
      <c r="E4228" s="218" t="e">
        <f>VLOOKUP(D4228,Z$4:AB4228,2,FALSE)</f>
        <v>#N/A</v>
      </c>
      <c r="F4228" s="218" t="e">
        <f>VLOOKUP(D4228,Z$4:AB4228,3,FALSE)</f>
        <v>#N/A</v>
      </c>
    </row>
    <row r="4229" spans="2:6" x14ac:dyDescent="0.25">
      <c r="B4229" s="131">
        <f t="shared" si="66"/>
        <v>4227</v>
      </c>
      <c r="E4229" s="218" t="e">
        <f>VLOOKUP(D4229,Z$4:AB4229,2,FALSE)</f>
        <v>#N/A</v>
      </c>
      <c r="F4229" s="218" t="e">
        <f>VLOOKUP(D4229,Z$4:AB4229,3,FALSE)</f>
        <v>#N/A</v>
      </c>
    </row>
    <row r="4230" spans="2:6" x14ac:dyDescent="0.25">
      <c r="B4230" s="131">
        <f t="shared" si="66"/>
        <v>4228</v>
      </c>
      <c r="E4230" s="218" t="e">
        <f>VLOOKUP(D4230,Z$4:AB4230,2,FALSE)</f>
        <v>#N/A</v>
      </c>
      <c r="F4230" s="218" t="e">
        <f>VLOOKUP(D4230,Z$4:AB4230,3,FALSE)</f>
        <v>#N/A</v>
      </c>
    </row>
    <row r="4231" spans="2:6" x14ac:dyDescent="0.25">
      <c r="B4231" s="131">
        <f t="shared" si="66"/>
        <v>4229</v>
      </c>
      <c r="E4231" s="218" t="e">
        <f>VLOOKUP(D4231,Z$4:AB4231,2,FALSE)</f>
        <v>#N/A</v>
      </c>
      <c r="F4231" s="218" t="e">
        <f>VLOOKUP(D4231,Z$4:AB4231,3,FALSE)</f>
        <v>#N/A</v>
      </c>
    </row>
    <row r="4232" spans="2:6" x14ac:dyDescent="0.25">
      <c r="B4232" s="131">
        <f t="shared" si="66"/>
        <v>4230</v>
      </c>
      <c r="E4232" s="218" t="e">
        <f>VLOOKUP(D4232,Z$4:AB4232,2,FALSE)</f>
        <v>#N/A</v>
      </c>
      <c r="F4232" s="218" t="e">
        <f>VLOOKUP(D4232,Z$4:AB4232,3,FALSE)</f>
        <v>#N/A</v>
      </c>
    </row>
    <row r="4233" spans="2:6" x14ac:dyDescent="0.25">
      <c r="B4233" s="131">
        <f t="shared" si="66"/>
        <v>4231</v>
      </c>
      <c r="E4233" s="218" t="e">
        <f>VLOOKUP(D4233,Z$4:AB4233,2,FALSE)</f>
        <v>#N/A</v>
      </c>
      <c r="F4233" s="218" t="e">
        <f>VLOOKUP(D4233,Z$4:AB4233,3,FALSE)</f>
        <v>#N/A</v>
      </c>
    </row>
    <row r="4234" spans="2:6" x14ac:dyDescent="0.25">
      <c r="B4234" s="131">
        <f t="shared" si="66"/>
        <v>4232</v>
      </c>
      <c r="E4234" s="218" t="e">
        <f>VLOOKUP(D4234,Z$4:AB4234,2,FALSE)</f>
        <v>#N/A</v>
      </c>
      <c r="F4234" s="218" t="e">
        <f>VLOOKUP(D4234,Z$4:AB4234,3,FALSE)</f>
        <v>#N/A</v>
      </c>
    </row>
    <row r="4235" spans="2:6" x14ac:dyDescent="0.25">
      <c r="B4235" s="131">
        <f t="shared" si="66"/>
        <v>4233</v>
      </c>
      <c r="E4235" s="218" t="e">
        <f>VLOOKUP(D4235,Z$4:AB4235,2,FALSE)</f>
        <v>#N/A</v>
      </c>
      <c r="F4235" s="218" t="e">
        <f>VLOOKUP(D4235,Z$4:AB4235,3,FALSE)</f>
        <v>#N/A</v>
      </c>
    </row>
    <row r="4236" spans="2:6" x14ac:dyDescent="0.25">
      <c r="B4236" s="131">
        <f t="shared" si="66"/>
        <v>4234</v>
      </c>
      <c r="E4236" s="218" t="e">
        <f>VLOOKUP(D4236,Z$4:AB4236,2,FALSE)</f>
        <v>#N/A</v>
      </c>
      <c r="F4236" s="218" t="e">
        <f>VLOOKUP(D4236,Z$4:AB4236,3,FALSE)</f>
        <v>#N/A</v>
      </c>
    </row>
    <row r="4237" spans="2:6" x14ac:dyDescent="0.25">
      <c r="B4237" s="131">
        <f t="shared" si="66"/>
        <v>4235</v>
      </c>
      <c r="E4237" s="218" t="e">
        <f>VLOOKUP(D4237,Z$4:AB4237,2,FALSE)</f>
        <v>#N/A</v>
      </c>
      <c r="F4237" s="218" t="e">
        <f>VLOOKUP(D4237,Z$4:AB4237,3,FALSE)</f>
        <v>#N/A</v>
      </c>
    </row>
    <row r="4238" spans="2:6" x14ac:dyDescent="0.25">
      <c r="B4238" s="131">
        <f t="shared" si="66"/>
        <v>4236</v>
      </c>
      <c r="E4238" s="218" t="e">
        <f>VLOOKUP(D4238,Z$4:AB4238,2,FALSE)</f>
        <v>#N/A</v>
      </c>
      <c r="F4238" s="218" t="e">
        <f>VLOOKUP(D4238,Z$4:AB4238,3,FALSE)</f>
        <v>#N/A</v>
      </c>
    </row>
    <row r="4239" spans="2:6" x14ac:dyDescent="0.25">
      <c r="B4239" s="131">
        <f t="shared" si="66"/>
        <v>4237</v>
      </c>
      <c r="E4239" s="218" t="e">
        <f>VLOOKUP(D4239,Z$4:AB4239,2,FALSE)</f>
        <v>#N/A</v>
      </c>
      <c r="F4239" s="218" t="e">
        <f>VLOOKUP(D4239,Z$4:AB4239,3,FALSE)</f>
        <v>#N/A</v>
      </c>
    </row>
    <row r="4240" spans="2:6" x14ac:dyDescent="0.25">
      <c r="B4240" s="131">
        <f t="shared" si="66"/>
        <v>4238</v>
      </c>
      <c r="E4240" s="218" t="e">
        <f>VLOOKUP(D4240,Z$4:AB4240,2,FALSE)</f>
        <v>#N/A</v>
      </c>
      <c r="F4240" s="218" t="e">
        <f>VLOOKUP(D4240,Z$4:AB4240,3,FALSE)</f>
        <v>#N/A</v>
      </c>
    </row>
    <row r="4241" spans="2:6" x14ac:dyDescent="0.25">
      <c r="B4241" s="131">
        <f t="shared" si="66"/>
        <v>4239</v>
      </c>
      <c r="E4241" s="218" t="e">
        <f>VLOOKUP(D4241,Z$4:AB4241,2,FALSE)</f>
        <v>#N/A</v>
      </c>
      <c r="F4241" s="218" t="e">
        <f>VLOOKUP(D4241,Z$4:AB4241,3,FALSE)</f>
        <v>#N/A</v>
      </c>
    </row>
    <row r="4242" spans="2:6" x14ac:dyDescent="0.25">
      <c r="B4242" s="131">
        <f t="shared" si="66"/>
        <v>4240</v>
      </c>
      <c r="E4242" s="218" t="e">
        <f>VLOOKUP(D4242,Z$4:AB4242,2,FALSE)</f>
        <v>#N/A</v>
      </c>
      <c r="F4242" s="218" t="e">
        <f>VLOOKUP(D4242,Z$4:AB4242,3,FALSE)</f>
        <v>#N/A</v>
      </c>
    </row>
    <row r="4243" spans="2:6" x14ac:dyDescent="0.25">
      <c r="B4243" s="131">
        <f t="shared" si="66"/>
        <v>4241</v>
      </c>
      <c r="E4243" s="218" t="e">
        <f>VLOOKUP(D4243,Z$4:AB4243,2,FALSE)</f>
        <v>#N/A</v>
      </c>
      <c r="F4243" s="218" t="e">
        <f>VLOOKUP(D4243,Z$4:AB4243,3,FALSE)</f>
        <v>#N/A</v>
      </c>
    </row>
    <row r="4244" spans="2:6" x14ac:dyDescent="0.25">
      <c r="B4244" s="131">
        <f t="shared" si="66"/>
        <v>4242</v>
      </c>
      <c r="E4244" s="218" t="e">
        <f>VLOOKUP(D4244,Z$4:AB4244,2,FALSE)</f>
        <v>#N/A</v>
      </c>
      <c r="F4244" s="218" t="e">
        <f>VLOOKUP(D4244,Z$4:AB4244,3,FALSE)</f>
        <v>#N/A</v>
      </c>
    </row>
    <row r="4245" spans="2:6" x14ac:dyDescent="0.25">
      <c r="B4245" s="131">
        <f t="shared" si="66"/>
        <v>4243</v>
      </c>
      <c r="E4245" s="218" t="e">
        <f>VLOOKUP(D4245,Z$4:AB4245,2,FALSE)</f>
        <v>#N/A</v>
      </c>
      <c r="F4245" s="218" t="e">
        <f>VLOOKUP(D4245,Z$4:AB4245,3,FALSE)</f>
        <v>#N/A</v>
      </c>
    </row>
    <row r="4246" spans="2:6" x14ac:dyDescent="0.25">
      <c r="B4246" s="131">
        <f t="shared" si="66"/>
        <v>4244</v>
      </c>
      <c r="E4246" s="218" t="e">
        <f>VLOOKUP(D4246,Z$4:AB4246,2,FALSE)</f>
        <v>#N/A</v>
      </c>
      <c r="F4246" s="218" t="e">
        <f>VLOOKUP(D4246,Z$4:AB4246,3,FALSE)</f>
        <v>#N/A</v>
      </c>
    </row>
    <row r="4247" spans="2:6" x14ac:dyDescent="0.25">
      <c r="B4247" s="131">
        <f t="shared" si="66"/>
        <v>4245</v>
      </c>
      <c r="E4247" s="218" t="e">
        <f>VLOOKUP(D4247,Z$4:AB4247,2,FALSE)</f>
        <v>#N/A</v>
      </c>
      <c r="F4247" s="218" t="e">
        <f>VLOOKUP(D4247,Z$4:AB4247,3,FALSE)</f>
        <v>#N/A</v>
      </c>
    </row>
    <row r="4248" spans="2:6" x14ac:dyDescent="0.25">
      <c r="B4248" s="131">
        <f t="shared" si="66"/>
        <v>4246</v>
      </c>
      <c r="E4248" s="218" t="e">
        <f>VLOOKUP(D4248,Z$4:AB4248,2,FALSE)</f>
        <v>#N/A</v>
      </c>
      <c r="F4248" s="218" t="e">
        <f>VLOOKUP(D4248,Z$4:AB4248,3,FALSE)</f>
        <v>#N/A</v>
      </c>
    </row>
    <row r="4249" spans="2:6" x14ac:dyDescent="0.25">
      <c r="B4249" s="131">
        <f t="shared" si="66"/>
        <v>4247</v>
      </c>
      <c r="E4249" s="218" t="e">
        <f>VLOOKUP(D4249,Z$4:AB4249,2,FALSE)</f>
        <v>#N/A</v>
      </c>
      <c r="F4249" s="218" t="e">
        <f>VLOOKUP(D4249,Z$4:AB4249,3,FALSE)</f>
        <v>#N/A</v>
      </c>
    </row>
    <row r="4250" spans="2:6" x14ac:dyDescent="0.25">
      <c r="B4250" s="131">
        <f t="shared" si="66"/>
        <v>4248</v>
      </c>
      <c r="E4250" s="218" t="e">
        <f>VLOOKUP(D4250,Z$4:AB4250,2,FALSE)</f>
        <v>#N/A</v>
      </c>
      <c r="F4250" s="218" t="e">
        <f>VLOOKUP(D4250,Z$4:AB4250,3,FALSE)</f>
        <v>#N/A</v>
      </c>
    </row>
    <row r="4251" spans="2:6" x14ac:dyDescent="0.25">
      <c r="B4251" s="131">
        <f t="shared" si="66"/>
        <v>4249</v>
      </c>
      <c r="E4251" s="218" t="e">
        <f>VLOOKUP(D4251,Z$4:AB4251,2,FALSE)</f>
        <v>#N/A</v>
      </c>
      <c r="F4251" s="218" t="e">
        <f>VLOOKUP(D4251,Z$4:AB4251,3,FALSE)</f>
        <v>#N/A</v>
      </c>
    </row>
    <row r="4252" spans="2:6" x14ac:dyDescent="0.25">
      <c r="B4252" s="131">
        <f t="shared" si="66"/>
        <v>4250</v>
      </c>
      <c r="E4252" s="218" t="e">
        <f>VLOOKUP(D4252,Z$4:AB4252,2,FALSE)</f>
        <v>#N/A</v>
      </c>
      <c r="F4252" s="218" t="e">
        <f>VLOOKUP(D4252,Z$4:AB4252,3,FALSE)</f>
        <v>#N/A</v>
      </c>
    </row>
    <row r="4253" spans="2:6" x14ac:dyDescent="0.25">
      <c r="B4253" s="131">
        <f t="shared" si="66"/>
        <v>4251</v>
      </c>
      <c r="E4253" s="218" t="e">
        <f>VLOOKUP(D4253,Z$4:AB4253,2,FALSE)</f>
        <v>#N/A</v>
      </c>
      <c r="F4253" s="218" t="e">
        <f>VLOOKUP(D4253,Z$4:AB4253,3,FALSE)</f>
        <v>#N/A</v>
      </c>
    </row>
    <row r="4254" spans="2:6" x14ac:dyDescent="0.25">
      <c r="B4254" s="131">
        <f t="shared" si="66"/>
        <v>4252</v>
      </c>
      <c r="E4254" s="218" t="e">
        <f>VLOOKUP(D4254,Z$4:AB4254,2,FALSE)</f>
        <v>#N/A</v>
      </c>
      <c r="F4254" s="218" t="e">
        <f>VLOOKUP(D4254,Z$4:AB4254,3,FALSE)</f>
        <v>#N/A</v>
      </c>
    </row>
    <row r="4255" spans="2:6" x14ac:dyDescent="0.25">
      <c r="B4255" s="131">
        <f t="shared" si="66"/>
        <v>4253</v>
      </c>
      <c r="E4255" s="218" t="e">
        <f>VLOOKUP(D4255,Z$4:AB4255,2,FALSE)</f>
        <v>#N/A</v>
      </c>
      <c r="F4255" s="218" t="e">
        <f>VLOOKUP(D4255,Z$4:AB4255,3,FALSE)</f>
        <v>#N/A</v>
      </c>
    </row>
    <row r="4256" spans="2:6" x14ac:dyDescent="0.25">
      <c r="B4256" s="131">
        <f t="shared" si="66"/>
        <v>4254</v>
      </c>
      <c r="E4256" s="218" t="e">
        <f>VLOOKUP(D4256,Z$4:AB4256,2,FALSE)</f>
        <v>#N/A</v>
      </c>
      <c r="F4256" s="218" t="e">
        <f>VLOOKUP(D4256,Z$4:AB4256,3,FALSE)</f>
        <v>#N/A</v>
      </c>
    </row>
    <row r="4257" spans="2:6" x14ac:dyDescent="0.25">
      <c r="B4257" s="131">
        <f t="shared" si="66"/>
        <v>4255</v>
      </c>
      <c r="E4257" s="218" t="e">
        <f>VLOOKUP(D4257,Z$4:AB4257,2,FALSE)</f>
        <v>#N/A</v>
      </c>
      <c r="F4257" s="218" t="e">
        <f>VLOOKUP(D4257,Z$4:AB4257,3,FALSE)</f>
        <v>#N/A</v>
      </c>
    </row>
    <row r="4258" spans="2:6" x14ac:dyDescent="0.25">
      <c r="B4258" s="131">
        <f t="shared" si="66"/>
        <v>4256</v>
      </c>
      <c r="E4258" s="218" t="e">
        <f>VLOOKUP(D4258,Z$4:AB4258,2,FALSE)</f>
        <v>#N/A</v>
      </c>
      <c r="F4258" s="218" t="e">
        <f>VLOOKUP(D4258,Z$4:AB4258,3,FALSE)</f>
        <v>#N/A</v>
      </c>
    </row>
    <row r="4259" spans="2:6" x14ac:dyDescent="0.25">
      <c r="B4259" s="131">
        <f t="shared" si="66"/>
        <v>4257</v>
      </c>
      <c r="E4259" s="218" t="e">
        <f>VLOOKUP(D4259,Z$4:AB4259,2,FALSE)</f>
        <v>#N/A</v>
      </c>
      <c r="F4259" s="218" t="e">
        <f>VLOOKUP(D4259,Z$4:AB4259,3,FALSE)</f>
        <v>#N/A</v>
      </c>
    </row>
    <row r="4260" spans="2:6" x14ac:dyDescent="0.25">
      <c r="B4260" s="131">
        <f t="shared" si="66"/>
        <v>4258</v>
      </c>
      <c r="E4260" s="218" t="e">
        <f>VLOOKUP(D4260,Z$4:AB4260,2,FALSE)</f>
        <v>#N/A</v>
      </c>
      <c r="F4260" s="218" t="e">
        <f>VLOOKUP(D4260,Z$4:AB4260,3,FALSE)</f>
        <v>#N/A</v>
      </c>
    </row>
    <row r="4261" spans="2:6" x14ac:dyDescent="0.25">
      <c r="B4261" s="131">
        <f t="shared" si="66"/>
        <v>4259</v>
      </c>
      <c r="E4261" s="218" t="e">
        <f>VLOOKUP(D4261,Z$4:AB4261,2,FALSE)</f>
        <v>#N/A</v>
      </c>
      <c r="F4261" s="218" t="e">
        <f>VLOOKUP(D4261,Z$4:AB4261,3,FALSE)</f>
        <v>#N/A</v>
      </c>
    </row>
    <row r="4262" spans="2:6" x14ac:dyDescent="0.25">
      <c r="B4262" s="131">
        <f t="shared" si="66"/>
        <v>4260</v>
      </c>
      <c r="E4262" s="218" t="e">
        <f>VLOOKUP(D4262,Z$4:AB4262,2,FALSE)</f>
        <v>#N/A</v>
      </c>
      <c r="F4262" s="218" t="e">
        <f>VLOOKUP(D4262,Z$4:AB4262,3,FALSE)</f>
        <v>#N/A</v>
      </c>
    </row>
    <row r="4263" spans="2:6" x14ac:dyDescent="0.25">
      <c r="B4263" s="131">
        <f t="shared" si="66"/>
        <v>4261</v>
      </c>
      <c r="E4263" s="218" t="e">
        <f>VLOOKUP(D4263,Z$4:AB4263,2,FALSE)</f>
        <v>#N/A</v>
      </c>
      <c r="F4263" s="218" t="e">
        <f>VLOOKUP(D4263,Z$4:AB4263,3,FALSE)</f>
        <v>#N/A</v>
      </c>
    </row>
    <row r="4264" spans="2:6" x14ac:dyDescent="0.25">
      <c r="B4264" s="131">
        <f t="shared" si="66"/>
        <v>4262</v>
      </c>
      <c r="E4264" s="218" t="e">
        <f>VLOOKUP(D4264,Z$4:AB4264,2,FALSE)</f>
        <v>#N/A</v>
      </c>
      <c r="F4264" s="218" t="e">
        <f>VLOOKUP(D4264,Z$4:AB4264,3,FALSE)</f>
        <v>#N/A</v>
      </c>
    </row>
    <row r="4265" spans="2:6" x14ac:dyDescent="0.25">
      <c r="B4265" s="131">
        <f t="shared" si="66"/>
        <v>4263</v>
      </c>
      <c r="E4265" s="218" t="e">
        <f>VLOOKUP(D4265,Z$4:AB4265,2,FALSE)</f>
        <v>#N/A</v>
      </c>
      <c r="F4265" s="218" t="e">
        <f>VLOOKUP(D4265,Z$4:AB4265,3,FALSE)</f>
        <v>#N/A</v>
      </c>
    </row>
    <row r="4266" spans="2:6" x14ac:dyDescent="0.25">
      <c r="B4266" s="131">
        <f t="shared" si="66"/>
        <v>4264</v>
      </c>
      <c r="E4266" s="218" t="e">
        <f>VLOOKUP(D4266,Z$4:AB4266,2,FALSE)</f>
        <v>#N/A</v>
      </c>
      <c r="F4266" s="218" t="e">
        <f>VLOOKUP(D4266,Z$4:AB4266,3,FALSE)</f>
        <v>#N/A</v>
      </c>
    </row>
    <row r="4267" spans="2:6" x14ac:dyDescent="0.25">
      <c r="B4267" s="131">
        <f t="shared" si="66"/>
        <v>4265</v>
      </c>
      <c r="E4267" s="218" t="e">
        <f>VLOOKUP(D4267,Z$4:AB4267,2,FALSE)</f>
        <v>#N/A</v>
      </c>
      <c r="F4267" s="218" t="e">
        <f>VLOOKUP(D4267,Z$4:AB4267,3,FALSE)</f>
        <v>#N/A</v>
      </c>
    </row>
    <row r="4268" spans="2:6" x14ac:dyDescent="0.25">
      <c r="B4268" s="131">
        <f t="shared" si="66"/>
        <v>4266</v>
      </c>
      <c r="E4268" s="218" t="e">
        <f>VLOOKUP(D4268,Z$4:AB4268,2,FALSE)</f>
        <v>#N/A</v>
      </c>
      <c r="F4268" s="218" t="e">
        <f>VLOOKUP(D4268,Z$4:AB4268,3,FALSE)</f>
        <v>#N/A</v>
      </c>
    </row>
    <row r="4269" spans="2:6" x14ac:dyDescent="0.25">
      <c r="B4269" s="131">
        <f t="shared" si="66"/>
        <v>4267</v>
      </c>
      <c r="E4269" s="218" t="e">
        <f>VLOOKUP(D4269,Z$4:AB4269,2,FALSE)</f>
        <v>#N/A</v>
      </c>
      <c r="F4269" s="218" t="e">
        <f>VLOOKUP(D4269,Z$4:AB4269,3,FALSE)</f>
        <v>#N/A</v>
      </c>
    </row>
    <row r="4270" spans="2:6" x14ac:dyDescent="0.25">
      <c r="B4270" s="131">
        <f t="shared" si="66"/>
        <v>4268</v>
      </c>
      <c r="E4270" s="218" t="e">
        <f>VLOOKUP(D4270,Z$4:AB4270,2,FALSE)</f>
        <v>#N/A</v>
      </c>
      <c r="F4270" s="218" t="e">
        <f>VLOOKUP(D4270,Z$4:AB4270,3,FALSE)</f>
        <v>#N/A</v>
      </c>
    </row>
    <row r="4271" spans="2:6" x14ac:dyDescent="0.25">
      <c r="B4271" s="131">
        <f t="shared" si="66"/>
        <v>4269</v>
      </c>
      <c r="E4271" s="218" t="e">
        <f>VLOOKUP(D4271,Z$4:AB4271,2,FALSE)</f>
        <v>#N/A</v>
      </c>
      <c r="F4271" s="218" t="e">
        <f>VLOOKUP(D4271,Z$4:AB4271,3,FALSE)</f>
        <v>#N/A</v>
      </c>
    </row>
    <row r="4272" spans="2:6" x14ac:dyDescent="0.25">
      <c r="B4272" s="131">
        <f t="shared" si="66"/>
        <v>4270</v>
      </c>
      <c r="E4272" s="218" t="e">
        <f>VLOOKUP(D4272,Z$4:AB4272,2,FALSE)</f>
        <v>#N/A</v>
      </c>
      <c r="F4272" s="218" t="e">
        <f>VLOOKUP(D4272,Z$4:AB4272,3,FALSE)</f>
        <v>#N/A</v>
      </c>
    </row>
    <row r="4273" spans="2:6" x14ac:dyDescent="0.25">
      <c r="B4273" s="131">
        <f t="shared" si="66"/>
        <v>4271</v>
      </c>
      <c r="E4273" s="218" t="e">
        <f>VLOOKUP(D4273,Z$4:AB4273,2,FALSE)</f>
        <v>#N/A</v>
      </c>
      <c r="F4273" s="218" t="e">
        <f>VLOOKUP(D4273,Z$4:AB4273,3,FALSE)</f>
        <v>#N/A</v>
      </c>
    </row>
    <row r="4274" spans="2:6" x14ac:dyDescent="0.25">
      <c r="B4274" s="131">
        <f t="shared" si="66"/>
        <v>4272</v>
      </c>
      <c r="E4274" s="218" t="e">
        <f>VLOOKUP(D4274,Z$4:AB4274,2,FALSE)</f>
        <v>#N/A</v>
      </c>
      <c r="F4274" s="218" t="e">
        <f>VLOOKUP(D4274,Z$4:AB4274,3,FALSE)</f>
        <v>#N/A</v>
      </c>
    </row>
    <row r="4275" spans="2:6" x14ac:dyDescent="0.25">
      <c r="B4275" s="131">
        <f t="shared" si="66"/>
        <v>4273</v>
      </c>
      <c r="E4275" s="218" t="e">
        <f>VLOOKUP(D4275,Z$4:AB4275,2,FALSE)</f>
        <v>#N/A</v>
      </c>
      <c r="F4275" s="218" t="e">
        <f>VLOOKUP(D4275,Z$4:AB4275,3,FALSE)</f>
        <v>#N/A</v>
      </c>
    </row>
    <row r="4276" spans="2:6" x14ac:dyDescent="0.25">
      <c r="B4276" s="131">
        <f t="shared" ref="B4276:B4339" si="67">ROW()-2</f>
        <v>4274</v>
      </c>
      <c r="E4276" s="218" t="e">
        <f>VLOOKUP(D4276,Z$4:AB4276,2,FALSE)</f>
        <v>#N/A</v>
      </c>
      <c r="F4276" s="218" t="e">
        <f>VLOOKUP(D4276,Z$4:AB4276,3,FALSE)</f>
        <v>#N/A</v>
      </c>
    </row>
    <row r="4277" spans="2:6" x14ac:dyDescent="0.25">
      <c r="B4277" s="131">
        <f t="shared" si="67"/>
        <v>4275</v>
      </c>
      <c r="E4277" s="218" t="e">
        <f>VLOOKUP(D4277,Z$4:AB4277,2,FALSE)</f>
        <v>#N/A</v>
      </c>
      <c r="F4277" s="218" t="e">
        <f>VLOOKUP(D4277,Z$4:AB4277,3,FALSE)</f>
        <v>#N/A</v>
      </c>
    </row>
    <row r="4278" spans="2:6" x14ac:dyDescent="0.25">
      <c r="B4278" s="131">
        <f t="shared" si="67"/>
        <v>4276</v>
      </c>
      <c r="E4278" s="218" t="e">
        <f>VLOOKUP(D4278,Z$4:AB4278,2,FALSE)</f>
        <v>#N/A</v>
      </c>
      <c r="F4278" s="218" t="e">
        <f>VLOOKUP(D4278,Z$4:AB4278,3,FALSE)</f>
        <v>#N/A</v>
      </c>
    </row>
    <row r="4279" spans="2:6" x14ac:dyDescent="0.25">
      <c r="B4279" s="131">
        <f t="shared" si="67"/>
        <v>4277</v>
      </c>
      <c r="E4279" s="218" t="e">
        <f>VLOOKUP(D4279,Z$4:AB4279,2,FALSE)</f>
        <v>#N/A</v>
      </c>
      <c r="F4279" s="218" t="e">
        <f>VLOOKUP(D4279,Z$4:AB4279,3,FALSE)</f>
        <v>#N/A</v>
      </c>
    </row>
    <row r="4280" spans="2:6" x14ac:dyDescent="0.25">
      <c r="B4280" s="131">
        <f t="shared" si="67"/>
        <v>4278</v>
      </c>
      <c r="E4280" s="218" t="e">
        <f>VLOOKUP(D4280,Z$4:AB4280,2,FALSE)</f>
        <v>#N/A</v>
      </c>
      <c r="F4280" s="218" t="e">
        <f>VLOOKUP(D4280,Z$4:AB4280,3,FALSE)</f>
        <v>#N/A</v>
      </c>
    </row>
    <row r="4281" spans="2:6" x14ac:dyDescent="0.25">
      <c r="B4281" s="131">
        <f t="shared" si="67"/>
        <v>4279</v>
      </c>
      <c r="E4281" s="218" t="e">
        <f>VLOOKUP(D4281,Z$4:AB4281,2,FALSE)</f>
        <v>#N/A</v>
      </c>
      <c r="F4281" s="218" t="e">
        <f>VLOOKUP(D4281,Z$4:AB4281,3,FALSE)</f>
        <v>#N/A</v>
      </c>
    </row>
    <row r="4282" spans="2:6" x14ac:dyDescent="0.25">
      <c r="B4282" s="131">
        <f t="shared" si="67"/>
        <v>4280</v>
      </c>
      <c r="E4282" s="218" t="e">
        <f>VLOOKUP(D4282,Z$4:AB4282,2,FALSE)</f>
        <v>#N/A</v>
      </c>
      <c r="F4282" s="218" t="e">
        <f>VLOOKUP(D4282,Z$4:AB4282,3,FALSE)</f>
        <v>#N/A</v>
      </c>
    </row>
    <row r="4283" spans="2:6" x14ac:dyDescent="0.25">
      <c r="B4283" s="131">
        <f t="shared" si="67"/>
        <v>4281</v>
      </c>
      <c r="E4283" s="218" t="e">
        <f>VLOOKUP(D4283,Z$4:AB4283,2,FALSE)</f>
        <v>#N/A</v>
      </c>
      <c r="F4283" s="218" t="e">
        <f>VLOOKUP(D4283,Z$4:AB4283,3,FALSE)</f>
        <v>#N/A</v>
      </c>
    </row>
    <row r="4284" spans="2:6" x14ac:dyDescent="0.25">
      <c r="B4284" s="131">
        <f t="shared" si="67"/>
        <v>4282</v>
      </c>
      <c r="E4284" s="218" t="e">
        <f>VLOOKUP(D4284,Z$4:AB4284,2,FALSE)</f>
        <v>#N/A</v>
      </c>
      <c r="F4284" s="218" t="e">
        <f>VLOOKUP(D4284,Z$4:AB4284,3,FALSE)</f>
        <v>#N/A</v>
      </c>
    </row>
    <row r="4285" spans="2:6" x14ac:dyDescent="0.25">
      <c r="B4285" s="131">
        <f t="shared" si="67"/>
        <v>4283</v>
      </c>
      <c r="E4285" s="218" t="e">
        <f>VLOOKUP(D4285,Z$4:AB4285,2,FALSE)</f>
        <v>#N/A</v>
      </c>
      <c r="F4285" s="218" t="e">
        <f>VLOOKUP(D4285,Z$4:AB4285,3,FALSE)</f>
        <v>#N/A</v>
      </c>
    </row>
    <row r="4286" spans="2:6" x14ac:dyDescent="0.25">
      <c r="B4286" s="131">
        <f t="shared" si="67"/>
        <v>4284</v>
      </c>
      <c r="E4286" s="218" t="e">
        <f>VLOOKUP(D4286,Z$4:AB4286,2,FALSE)</f>
        <v>#N/A</v>
      </c>
      <c r="F4286" s="218" t="e">
        <f>VLOOKUP(D4286,Z$4:AB4286,3,FALSE)</f>
        <v>#N/A</v>
      </c>
    </row>
    <row r="4287" spans="2:6" x14ac:dyDescent="0.25">
      <c r="B4287" s="131">
        <f t="shared" si="67"/>
        <v>4285</v>
      </c>
      <c r="E4287" s="218" t="e">
        <f>VLOOKUP(D4287,Z$4:AB4287,2,FALSE)</f>
        <v>#N/A</v>
      </c>
      <c r="F4287" s="218" t="e">
        <f>VLOOKUP(D4287,Z$4:AB4287,3,FALSE)</f>
        <v>#N/A</v>
      </c>
    </row>
    <row r="4288" spans="2:6" x14ac:dyDescent="0.25">
      <c r="B4288" s="131">
        <f t="shared" si="67"/>
        <v>4286</v>
      </c>
      <c r="E4288" s="218" t="e">
        <f>VLOOKUP(D4288,Z$4:AB4288,2,FALSE)</f>
        <v>#N/A</v>
      </c>
      <c r="F4288" s="218" t="e">
        <f>VLOOKUP(D4288,Z$4:AB4288,3,FALSE)</f>
        <v>#N/A</v>
      </c>
    </row>
    <row r="4289" spans="2:6" x14ac:dyDescent="0.25">
      <c r="B4289" s="131">
        <f t="shared" si="67"/>
        <v>4287</v>
      </c>
      <c r="E4289" s="218" t="e">
        <f>VLOOKUP(D4289,Z$4:AB4289,2,FALSE)</f>
        <v>#N/A</v>
      </c>
      <c r="F4289" s="218" t="e">
        <f>VLOOKUP(D4289,Z$4:AB4289,3,FALSE)</f>
        <v>#N/A</v>
      </c>
    </row>
    <row r="4290" spans="2:6" x14ac:dyDescent="0.25">
      <c r="B4290" s="131">
        <f t="shared" si="67"/>
        <v>4288</v>
      </c>
      <c r="E4290" s="218" t="e">
        <f>VLOOKUP(D4290,Z$4:AB4290,2,FALSE)</f>
        <v>#N/A</v>
      </c>
      <c r="F4290" s="218" t="e">
        <f>VLOOKUP(D4290,Z$4:AB4290,3,FALSE)</f>
        <v>#N/A</v>
      </c>
    </row>
    <row r="4291" spans="2:6" x14ac:dyDescent="0.25">
      <c r="B4291" s="131">
        <f t="shared" si="67"/>
        <v>4289</v>
      </c>
      <c r="E4291" s="218" t="e">
        <f>VLOOKUP(D4291,Z$4:AB4291,2,FALSE)</f>
        <v>#N/A</v>
      </c>
      <c r="F4291" s="218" t="e">
        <f>VLOOKUP(D4291,Z$4:AB4291,3,FALSE)</f>
        <v>#N/A</v>
      </c>
    </row>
    <row r="4292" spans="2:6" x14ac:dyDescent="0.25">
      <c r="B4292" s="131">
        <f t="shared" si="67"/>
        <v>4290</v>
      </c>
      <c r="E4292" s="218" t="e">
        <f>VLOOKUP(D4292,Z$4:AB4292,2,FALSE)</f>
        <v>#N/A</v>
      </c>
      <c r="F4292" s="218" t="e">
        <f>VLOOKUP(D4292,Z$4:AB4292,3,FALSE)</f>
        <v>#N/A</v>
      </c>
    </row>
    <row r="4293" spans="2:6" x14ac:dyDescent="0.25">
      <c r="B4293" s="131">
        <f t="shared" si="67"/>
        <v>4291</v>
      </c>
      <c r="E4293" s="218" t="e">
        <f>VLOOKUP(D4293,Z$4:AB4293,2,FALSE)</f>
        <v>#N/A</v>
      </c>
      <c r="F4293" s="218" t="e">
        <f>VLOOKUP(D4293,Z$4:AB4293,3,FALSE)</f>
        <v>#N/A</v>
      </c>
    </row>
    <row r="4294" spans="2:6" x14ac:dyDescent="0.25">
      <c r="B4294" s="131">
        <f t="shared" si="67"/>
        <v>4292</v>
      </c>
      <c r="E4294" s="218" t="e">
        <f>VLOOKUP(D4294,Z$4:AB4294,2,FALSE)</f>
        <v>#N/A</v>
      </c>
      <c r="F4294" s="218" t="e">
        <f>VLOOKUP(D4294,Z$4:AB4294,3,FALSE)</f>
        <v>#N/A</v>
      </c>
    </row>
    <row r="4295" spans="2:6" x14ac:dyDescent="0.25">
      <c r="B4295" s="131">
        <f t="shared" si="67"/>
        <v>4293</v>
      </c>
      <c r="E4295" s="218" t="e">
        <f>VLOOKUP(D4295,Z$4:AB4295,2,FALSE)</f>
        <v>#N/A</v>
      </c>
      <c r="F4295" s="218" t="e">
        <f>VLOOKUP(D4295,Z$4:AB4295,3,FALSE)</f>
        <v>#N/A</v>
      </c>
    </row>
    <row r="4296" spans="2:6" x14ac:dyDescent="0.25">
      <c r="B4296" s="131">
        <f t="shared" si="67"/>
        <v>4294</v>
      </c>
      <c r="E4296" s="218" t="e">
        <f>VLOOKUP(D4296,Z$4:AB4296,2,FALSE)</f>
        <v>#N/A</v>
      </c>
      <c r="F4296" s="218" t="e">
        <f>VLOOKUP(D4296,Z$4:AB4296,3,FALSE)</f>
        <v>#N/A</v>
      </c>
    </row>
    <row r="4297" spans="2:6" x14ac:dyDescent="0.25">
      <c r="B4297" s="131">
        <f t="shared" si="67"/>
        <v>4295</v>
      </c>
      <c r="E4297" s="218" t="e">
        <f>VLOOKUP(D4297,Z$4:AB4297,2,FALSE)</f>
        <v>#N/A</v>
      </c>
      <c r="F4297" s="218" t="e">
        <f>VLOOKUP(D4297,Z$4:AB4297,3,FALSE)</f>
        <v>#N/A</v>
      </c>
    </row>
    <row r="4298" spans="2:6" x14ac:dyDescent="0.25">
      <c r="B4298" s="131">
        <f t="shared" si="67"/>
        <v>4296</v>
      </c>
      <c r="E4298" s="218" t="e">
        <f>VLOOKUP(D4298,Z$4:AB4298,2,FALSE)</f>
        <v>#N/A</v>
      </c>
      <c r="F4298" s="218" t="e">
        <f>VLOOKUP(D4298,Z$4:AB4298,3,FALSE)</f>
        <v>#N/A</v>
      </c>
    </row>
    <row r="4299" spans="2:6" x14ac:dyDescent="0.25">
      <c r="B4299" s="131">
        <f t="shared" si="67"/>
        <v>4297</v>
      </c>
      <c r="E4299" s="218" t="e">
        <f>VLOOKUP(D4299,Z$4:AB4299,2,FALSE)</f>
        <v>#N/A</v>
      </c>
      <c r="F4299" s="218" t="e">
        <f>VLOOKUP(D4299,Z$4:AB4299,3,FALSE)</f>
        <v>#N/A</v>
      </c>
    </row>
    <row r="4300" spans="2:6" x14ac:dyDescent="0.25">
      <c r="B4300" s="131">
        <f t="shared" si="67"/>
        <v>4298</v>
      </c>
      <c r="E4300" s="218" t="e">
        <f>VLOOKUP(D4300,Z$4:AB4300,2,FALSE)</f>
        <v>#N/A</v>
      </c>
      <c r="F4300" s="218" t="e">
        <f>VLOOKUP(D4300,Z$4:AB4300,3,FALSE)</f>
        <v>#N/A</v>
      </c>
    </row>
    <row r="4301" spans="2:6" x14ac:dyDescent="0.25">
      <c r="B4301" s="131">
        <f t="shared" si="67"/>
        <v>4299</v>
      </c>
      <c r="E4301" s="218" t="e">
        <f>VLOOKUP(D4301,Z$4:AB4301,2,FALSE)</f>
        <v>#N/A</v>
      </c>
      <c r="F4301" s="218" t="e">
        <f>VLOOKUP(D4301,Z$4:AB4301,3,FALSE)</f>
        <v>#N/A</v>
      </c>
    </row>
    <row r="4302" spans="2:6" x14ac:dyDescent="0.25">
      <c r="B4302" s="131">
        <f t="shared" si="67"/>
        <v>4300</v>
      </c>
      <c r="E4302" s="218" t="e">
        <f>VLOOKUP(D4302,Z$4:AB4302,2,FALSE)</f>
        <v>#N/A</v>
      </c>
      <c r="F4302" s="218" t="e">
        <f>VLOOKUP(D4302,Z$4:AB4302,3,FALSE)</f>
        <v>#N/A</v>
      </c>
    </row>
    <row r="4303" spans="2:6" x14ac:dyDescent="0.25">
      <c r="B4303" s="131">
        <f t="shared" si="67"/>
        <v>4301</v>
      </c>
      <c r="E4303" s="218" t="e">
        <f>VLOOKUP(D4303,Z$4:AB4303,2,FALSE)</f>
        <v>#N/A</v>
      </c>
      <c r="F4303" s="218" t="e">
        <f>VLOOKUP(D4303,Z$4:AB4303,3,FALSE)</f>
        <v>#N/A</v>
      </c>
    </row>
    <row r="4304" spans="2:6" x14ac:dyDescent="0.25">
      <c r="B4304" s="131">
        <f t="shared" si="67"/>
        <v>4302</v>
      </c>
      <c r="E4304" s="218" t="e">
        <f>VLOOKUP(D4304,Z$4:AB4304,2,FALSE)</f>
        <v>#N/A</v>
      </c>
      <c r="F4304" s="218" t="e">
        <f>VLOOKUP(D4304,Z$4:AB4304,3,FALSE)</f>
        <v>#N/A</v>
      </c>
    </row>
    <row r="4305" spans="2:6" x14ac:dyDescent="0.25">
      <c r="B4305" s="131">
        <f t="shared" si="67"/>
        <v>4303</v>
      </c>
      <c r="E4305" s="218" t="e">
        <f>VLOOKUP(D4305,Z$4:AB4305,2,FALSE)</f>
        <v>#N/A</v>
      </c>
      <c r="F4305" s="218" t="e">
        <f>VLOOKUP(D4305,Z$4:AB4305,3,FALSE)</f>
        <v>#N/A</v>
      </c>
    </row>
    <row r="4306" spans="2:6" x14ac:dyDescent="0.25">
      <c r="B4306" s="131">
        <f t="shared" si="67"/>
        <v>4304</v>
      </c>
      <c r="E4306" s="218" t="e">
        <f>VLOOKUP(D4306,Z$4:AB4306,2,FALSE)</f>
        <v>#N/A</v>
      </c>
      <c r="F4306" s="218" t="e">
        <f>VLOOKUP(D4306,Z$4:AB4306,3,FALSE)</f>
        <v>#N/A</v>
      </c>
    </row>
    <row r="4307" spans="2:6" x14ac:dyDescent="0.25">
      <c r="B4307" s="131">
        <f t="shared" si="67"/>
        <v>4305</v>
      </c>
      <c r="E4307" s="218" t="e">
        <f>VLOOKUP(D4307,Z$4:AB4307,2,FALSE)</f>
        <v>#N/A</v>
      </c>
      <c r="F4307" s="218" t="e">
        <f>VLOOKUP(D4307,Z$4:AB4307,3,FALSE)</f>
        <v>#N/A</v>
      </c>
    </row>
    <row r="4308" spans="2:6" x14ac:dyDescent="0.25">
      <c r="B4308" s="131">
        <f t="shared" si="67"/>
        <v>4306</v>
      </c>
      <c r="E4308" s="218" t="e">
        <f>VLOOKUP(D4308,Z$4:AB4308,2,FALSE)</f>
        <v>#N/A</v>
      </c>
      <c r="F4308" s="218" t="e">
        <f>VLOOKUP(D4308,Z$4:AB4308,3,FALSE)</f>
        <v>#N/A</v>
      </c>
    </row>
    <row r="4309" spans="2:6" x14ac:dyDescent="0.25">
      <c r="B4309" s="131">
        <f t="shared" si="67"/>
        <v>4307</v>
      </c>
      <c r="E4309" s="218" t="e">
        <f>VLOOKUP(D4309,Z$4:AB4309,2,FALSE)</f>
        <v>#N/A</v>
      </c>
      <c r="F4309" s="218" t="e">
        <f>VLOOKUP(D4309,Z$4:AB4309,3,FALSE)</f>
        <v>#N/A</v>
      </c>
    </row>
    <row r="4310" spans="2:6" x14ac:dyDescent="0.25">
      <c r="B4310" s="131">
        <f t="shared" si="67"/>
        <v>4308</v>
      </c>
      <c r="E4310" s="218" t="e">
        <f>VLOOKUP(D4310,Z$4:AB4310,2,FALSE)</f>
        <v>#N/A</v>
      </c>
      <c r="F4310" s="218" t="e">
        <f>VLOOKUP(D4310,Z$4:AB4310,3,FALSE)</f>
        <v>#N/A</v>
      </c>
    </row>
    <row r="4311" spans="2:6" x14ac:dyDescent="0.25">
      <c r="B4311" s="131">
        <f t="shared" si="67"/>
        <v>4309</v>
      </c>
      <c r="E4311" s="218" t="e">
        <f>VLOOKUP(D4311,Z$4:AB4311,2,FALSE)</f>
        <v>#N/A</v>
      </c>
      <c r="F4311" s="218" t="e">
        <f>VLOOKUP(D4311,Z$4:AB4311,3,FALSE)</f>
        <v>#N/A</v>
      </c>
    </row>
    <row r="4312" spans="2:6" x14ac:dyDescent="0.25">
      <c r="B4312" s="131">
        <f t="shared" si="67"/>
        <v>4310</v>
      </c>
      <c r="E4312" s="218" t="e">
        <f>VLOOKUP(D4312,Z$4:AB4312,2,FALSE)</f>
        <v>#N/A</v>
      </c>
      <c r="F4312" s="218" t="e">
        <f>VLOOKUP(D4312,Z$4:AB4312,3,FALSE)</f>
        <v>#N/A</v>
      </c>
    </row>
    <row r="4313" spans="2:6" x14ac:dyDescent="0.25">
      <c r="B4313" s="131">
        <f t="shared" si="67"/>
        <v>4311</v>
      </c>
      <c r="E4313" s="218" t="e">
        <f>VLOOKUP(D4313,Z$4:AB4313,2,FALSE)</f>
        <v>#N/A</v>
      </c>
      <c r="F4313" s="218" t="e">
        <f>VLOOKUP(D4313,Z$4:AB4313,3,FALSE)</f>
        <v>#N/A</v>
      </c>
    </row>
    <row r="4314" spans="2:6" x14ac:dyDescent="0.25">
      <c r="B4314" s="131">
        <f t="shared" si="67"/>
        <v>4312</v>
      </c>
      <c r="E4314" s="218" t="e">
        <f>VLOOKUP(D4314,Z$4:AB4314,2,FALSE)</f>
        <v>#N/A</v>
      </c>
      <c r="F4314" s="218" t="e">
        <f>VLOOKUP(D4314,Z$4:AB4314,3,FALSE)</f>
        <v>#N/A</v>
      </c>
    </row>
    <row r="4315" spans="2:6" x14ac:dyDescent="0.25">
      <c r="B4315" s="131">
        <f t="shared" si="67"/>
        <v>4313</v>
      </c>
      <c r="E4315" s="218" t="e">
        <f>VLOOKUP(D4315,Z$4:AB4315,2,FALSE)</f>
        <v>#N/A</v>
      </c>
      <c r="F4315" s="218" t="e">
        <f>VLOOKUP(D4315,Z$4:AB4315,3,FALSE)</f>
        <v>#N/A</v>
      </c>
    </row>
    <row r="4316" spans="2:6" x14ac:dyDescent="0.25">
      <c r="B4316" s="131">
        <f t="shared" si="67"/>
        <v>4314</v>
      </c>
      <c r="E4316" s="218" t="e">
        <f>VLOOKUP(D4316,Z$4:AB4316,2,FALSE)</f>
        <v>#N/A</v>
      </c>
      <c r="F4316" s="218" t="e">
        <f>VLOOKUP(D4316,Z$4:AB4316,3,FALSE)</f>
        <v>#N/A</v>
      </c>
    </row>
    <row r="4317" spans="2:6" x14ac:dyDescent="0.25">
      <c r="B4317" s="131">
        <f t="shared" si="67"/>
        <v>4315</v>
      </c>
      <c r="E4317" s="218" t="e">
        <f>VLOOKUP(D4317,Z$4:AB4317,2,FALSE)</f>
        <v>#N/A</v>
      </c>
      <c r="F4317" s="218" t="e">
        <f>VLOOKUP(D4317,Z$4:AB4317,3,FALSE)</f>
        <v>#N/A</v>
      </c>
    </row>
    <row r="4318" spans="2:6" x14ac:dyDescent="0.25">
      <c r="B4318" s="131">
        <f t="shared" si="67"/>
        <v>4316</v>
      </c>
      <c r="E4318" s="218" t="e">
        <f>VLOOKUP(D4318,Z$4:AB4318,2,FALSE)</f>
        <v>#N/A</v>
      </c>
      <c r="F4318" s="218" t="e">
        <f>VLOOKUP(D4318,Z$4:AB4318,3,FALSE)</f>
        <v>#N/A</v>
      </c>
    </row>
    <row r="4319" spans="2:6" x14ac:dyDescent="0.25">
      <c r="B4319" s="131">
        <f t="shared" si="67"/>
        <v>4317</v>
      </c>
      <c r="E4319" s="218" t="e">
        <f>VLOOKUP(D4319,Z$4:AB4319,2,FALSE)</f>
        <v>#N/A</v>
      </c>
      <c r="F4319" s="218" t="e">
        <f>VLOOKUP(D4319,Z$4:AB4319,3,FALSE)</f>
        <v>#N/A</v>
      </c>
    </row>
    <row r="4320" spans="2:6" x14ac:dyDescent="0.25">
      <c r="B4320" s="131">
        <f t="shared" si="67"/>
        <v>4318</v>
      </c>
      <c r="E4320" s="218" t="e">
        <f>VLOOKUP(D4320,Z$4:AB4320,2,FALSE)</f>
        <v>#N/A</v>
      </c>
      <c r="F4320" s="218" t="e">
        <f>VLOOKUP(D4320,Z$4:AB4320,3,FALSE)</f>
        <v>#N/A</v>
      </c>
    </row>
    <row r="4321" spans="2:6" x14ac:dyDescent="0.25">
      <c r="B4321" s="131">
        <f t="shared" si="67"/>
        <v>4319</v>
      </c>
      <c r="E4321" s="218" t="e">
        <f>VLOOKUP(D4321,Z$4:AB4321,2,FALSE)</f>
        <v>#N/A</v>
      </c>
      <c r="F4321" s="218" t="e">
        <f>VLOOKUP(D4321,Z$4:AB4321,3,FALSE)</f>
        <v>#N/A</v>
      </c>
    </row>
    <row r="4322" spans="2:6" x14ac:dyDescent="0.25">
      <c r="B4322" s="131">
        <f t="shared" si="67"/>
        <v>4320</v>
      </c>
      <c r="E4322" s="218" t="e">
        <f>VLOOKUP(D4322,Z$4:AB4322,2,FALSE)</f>
        <v>#N/A</v>
      </c>
      <c r="F4322" s="218" t="e">
        <f>VLOOKUP(D4322,Z$4:AB4322,3,FALSE)</f>
        <v>#N/A</v>
      </c>
    </row>
    <row r="4323" spans="2:6" x14ac:dyDescent="0.25">
      <c r="B4323" s="131">
        <f t="shared" si="67"/>
        <v>4321</v>
      </c>
      <c r="E4323" s="218" t="e">
        <f>VLOOKUP(D4323,Z$4:AB4323,2,FALSE)</f>
        <v>#N/A</v>
      </c>
      <c r="F4323" s="218" t="e">
        <f>VLOOKUP(D4323,Z$4:AB4323,3,FALSE)</f>
        <v>#N/A</v>
      </c>
    </row>
    <row r="4324" spans="2:6" x14ac:dyDescent="0.25">
      <c r="B4324" s="131">
        <f t="shared" si="67"/>
        <v>4322</v>
      </c>
      <c r="E4324" s="218" t="e">
        <f>VLOOKUP(D4324,Z$4:AB4324,2,FALSE)</f>
        <v>#N/A</v>
      </c>
      <c r="F4324" s="218" t="e">
        <f>VLOOKUP(D4324,Z$4:AB4324,3,FALSE)</f>
        <v>#N/A</v>
      </c>
    </row>
    <row r="4325" spans="2:6" x14ac:dyDescent="0.25">
      <c r="B4325" s="131">
        <f t="shared" si="67"/>
        <v>4323</v>
      </c>
      <c r="E4325" s="218" t="e">
        <f>VLOOKUP(D4325,Z$4:AB4325,2,FALSE)</f>
        <v>#N/A</v>
      </c>
      <c r="F4325" s="218" t="e">
        <f>VLOOKUP(D4325,Z$4:AB4325,3,FALSE)</f>
        <v>#N/A</v>
      </c>
    </row>
    <row r="4326" spans="2:6" x14ac:dyDescent="0.25">
      <c r="B4326" s="131">
        <f t="shared" si="67"/>
        <v>4324</v>
      </c>
      <c r="E4326" s="218" t="e">
        <f>VLOOKUP(D4326,Z$4:AB4326,2,FALSE)</f>
        <v>#N/A</v>
      </c>
      <c r="F4326" s="218" t="e">
        <f>VLOOKUP(D4326,Z$4:AB4326,3,FALSE)</f>
        <v>#N/A</v>
      </c>
    </row>
    <row r="4327" spans="2:6" x14ac:dyDescent="0.25">
      <c r="B4327" s="131">
        <f t="shared" si="67"/>
        <v>4325</v>
      </c>
      <c r="E4327" s="218" t="e">
        <f>VLOOKUP(D4327,Z$4:AB4327,2,FALSE)</f>
        <v>#N/A</v>
      </c>
      <c r="F4327" s="218" t="e">
        <f>VLOOKUP(D4327,Z$4:AB4327,3,FALSE)</f>
        <v>#N/A</v>
      </c>
    </row>
    <row r="4328" spans="2:6" x14ac:dyDescent="0.25">
      <c r="B4328" s="131">
        <f t="shared" si="67"/>
        <v>4326</v>
      </c>
      <c r="E4328" s="218" t="e">
        <f>VLOOKUP(D4328,Z$4:AB4328,2,FALSE)</f>
        <v>#N/A</v>
      </c>
      <c r="F4328" s="218" t="e">
        <f>VLOOKUP(D4328,Z$4:AB4328,3,FALSE)</f>
        <v>#N/A</v>
      </c>
    </row>
    <row r="4329" spans="2:6" x14ac:dyDescent="0.25">
      <c r="B4329" s="131">
        <f t="shared" si="67"/>
        <v>4327</v>
      </c>
      <c r="E4329" s="218" t="e">
        <f>VLOOKUP(D4329,Z$4:AB4329,2,FALSE)</f>
        <v>#N/A</v>
      </c>
      <c r="F4329" s="218" t="e">
        <f>VLOOKUP(D4329,Z$4:AB4329,3,FALSE)</f>
        <v>#N/A</v>
      </c>
    </row>
    <row r="4330" spans="2:6" x14ac:dyDescent="0.25">
      <c r="B4330" s="131">
        <f t="shared" si="67"/>
        <v>4328</v>
      </c>
      <c r="E4330" s="218" t="e">
        <f>VLOOKUP(D4330,Z$4:AB4330,2,FALSE)</f>
        <v>#N/A</v>
      </c>
      <c r="F4330" s="218" t="e">
        <f>VLOOKUP(D4330,Z$4:AB4330,3,FALSE)</f>
        <v>#N/A</v>
      </c>
    </row>
    <row r="4331" spans="2:6" x14ac:dyDescent="0.25">
      <c r="B4331" s="131">
        <f t="shared" si="67"/>
        <v>4329</v>
      </c>
      <c r="E4331" s="218" t="e">
        <f>VLOOKUP(D4331,Z$4:AB4331,2,FALSE)</f>
        <v>#N/A</v>
      </c>
      <c r="F4331" s="218" t="e">
        <f>VLOOKUP(D4331,Z$4:AB4331,3,FALSE)</f>
        <v>#N/A</v>
      </c>
    </row>
    <row r="4332" spans="2:6" x14ac:dyDescent="0.25">
      <c r="B4332" s="131">
        <f t="shared" si="67"/>
        <v>4330</v>
      </c>
      <c r="E4332" s="218" t="e">
        <f>VLOOKUP(D4332,Z$4:AB4332,2,FALSE)</f>
        <v>#N/A</v>
      </c>
      <c r="F4332" s="218" t="e">
        <f>VLOOKUP(D4332,Z$4:AB4332,3,FALSE)</f>
        <v>#N/A</v>
      </c>
    </row>
    <row r="4333" spans="2:6" x14ac:dyDescent="0.25">
      <c r="B4333" s="131">
        <f t="shared" si="67"/>
        <v>4331</v>
      </c>
      <c r="E4333" s="218" t="e">
        <f>VLOOKUP(D4333,Z$4:AB4333,2,FALSE)</f>
        <v>#N/A</v>
      </c>
      <c r="F4333" s="218" t="e">
        <f>VLOOKUP(D4333,Z$4:AB4333,3,FALSE)</f>
        <v>#N/A</v>
      </c>
    </row>
    <row r="4334" spans="2:6" x14ac:dyDescent="0.25">
      <c r="B4334" s="131">
        <f t="shared" si="67"/>
        <v>4332</v>
      </c>
      <c r="E4334" s="218" t="e">
        <f>VLOOKUP(D4334,Z$4:AB4334,2,FALSE)</f>
        <v>#N/A</v>
      </c>
      <c r="F4334" s="218" t="e">
        <f>VLOOKUP(D4334,Z$4:AB4334,3,FALSE)</f>
        <v>#N/A</v>
      </c>
    </row>
    <row r="4335" spans="2:6" x14ac:dyDescent="0.25">
      <c r="B4335" s="131">
        <f t="shared" si="67"/>
        <v>4333</v>
      </c>
      <c r="E4335" s="218" t="e">
        <f>VLOOKUP(D4335,Z$4:AB4335,2,FALSE)</f>
        <v>#N/A</v>
      </c>
      <c r="F4335" s="218" t="e">
        <f>VLOOKUP(D4335,Z$4:AB4335,3,FALSE)</f>
        <v>#N/A</v>
      </c>
    </row>
    <row r="4336" spans="2:6" x14ac:dyDescent="0.25">
      <c r="B4336" s="131">
        <f t="shared" si="67"/>
        <v>4334</v>
      </c>
      <c r="E4336" s="218" t="e">
        <f>VLOOKUP(D4336,Z$4:AB4336,2,FALSE)</f>
        <v>#N/A</v>
      </c>
      <c r="F4336" s="218" t="e">
        <f>VLOOKUP(D4336,Z$4:AB4336,3,FALSE)</f>
        <v>#N/A</v>
      </c>
    </row>
    <row r="4337" spans="2:6" x14ac:dyDescent="0.25">
      <c r="B4337" s="131">
        <f t="shared" si="67"/>
        <v>4335</v>
      </c>
      <c r="E4337" s="218" t="e">
        <f>VLOOKUP(D4337,Z$4:AB4337,2,FALSE)</f>
        <v>#N/A</v>
      </c>
      <c r="F4337" s="218" t="e">
        <f>VLOOKUP(D4337,Z$4:AB4337,3,FALSE)</f>
        <v>#N/A</v>
      </c>
    </row>
    <row r="4338" spans="2:6" x14ac:dyDescent="0.25">
      <c r="B4338" s="131">
        <f t="shared" si="67"/>
        <v>4336</v>
      </c>
      <c r="E4338" s="218" t="e">
        <f>VLOOKUP(D4338,Z$4:AB4338,2,FALSE)</f>
        <v>#N/A</v>
      </c>
      <c r="F4338" s="218" t="e">
        <f>VLOOKUP(D4338,Z$4:AB4338,3,FALSE)</f>
        <v>#N/A</v>
      </c>
    </row>
    <row r="4339" spans="2:6" x14ac:dyDescent="0.25">
      <c r="B4339" s="131">
        <f t="shared" si="67"/>
        <v>4337</v>
      </c>
      <c r="E4339" s="218" t="e">
        <f>VLOOKUP(D4339,Z$4:AB4339,2,FALSE)</f>
        <v>#N/A</v>
      </c>
      <c r="F4339" s="218" t="e">
        <f>VLOOKUP(D4339,Z$4:AB4339,3,FALSE)</f>
        <v>#N/A</v>
      </c>
    </row>
    <row r="4340" spans="2:6" x14ac:dyDescent="0.25">
      <c r="B4340" s="131">
        <f t="shared" ref="B4340:B4403" si="68">ROW()-2</f>
        <v>4338</v>
      </c>
      <c r="E4340" s="218" t="e">
        <f>VLOOKUP(D4340,Z$4:AB4340,2,FALSE)</f>
        <v>#N/A</v>
      </c>
      <c r="F4340" s="218" t="e">
        <f>VLOOKUP(D4340,Z$4:AB4340,3,FALSE)</f>
        <v>#N/A</v>
      </c>
    </row>
    <row r="4341" spans="2:6" x14ac:dyDescent="0.25">
      <c r="B4341" s="131">
        <f t="shared" si="68"/>
        <v>4339</v>
      </c>
      <c r="E4341" s="218" t="e">
        <f>VLOOKUP(D4341,Z$4:AB4341,2,FALSE)</f>
        <v>#N/A</v>
      </c>
      <c r="F4341" s="218" t="e">
        <f>VLOOKUP(D4341,Z$4:AB4341,3,FALSE)</f>
        <v>#N/A</v>
      </c>
    </row>
    <row r="4342" spans="2:6" x14ac:dyDescent="0.25">
      <c r="B4342" s="131">
        <f t="shared" si="68"/>
        <v>4340</v>
      </c>
      <c r="E4342" s="218" t="e">
        <f>VLOOKUP(D4342,Z$4:AB4342,2,FALSE)</f>
        <v>#N/A</v>
      </c>
      <c r="F4342" s="218" t="e">
        <f>VLOOKUP(D4342,Z$4:AB4342,3,FALSE)</f>
        <v>#N/A</v>
      </c>
    </row>
    <row r="4343" spans="2:6" x14ac:dyDescent="0.25">
      <c r="B4343" s="131">
        <f t="shared" si="68"/>
        <v>4341</v>
      </c>
      <c r="E4343" s="218" t="e">
        <f>VLOOKUP(D4343,Z$4:AB4343,2,FALSE)</f>
        <v>#N/A</v>
      </c>
      <c r="F4343" s="218" t="e">
        <f>VLOOKUP(D4343,Z$4:AB4343,3,FALSE)</f>
        <v>#N/A</v>
      </c>
    </row>
    <row r="4344" spans="2:6" x14ac:dyDescent="0.25">
      <c r="B4344" s="131">
        <f t="shared" si="68"/>
        <v>4342</v>
      </c>
      <c r="E4344" s="218" t="e">
        <f>VLOOKUP(D4344,Z$4:AB4344,2,FALSE)</f>
        <v>#N/A</v>
      </c>
      <c r="F4344" s="218" t="e">
        <f>VLOOKUP(D4344,Z$4:AB4344,3,FALSE)</f>
        <v>#N/A</v>
      </c>
    </row>
    <row r="4345" spans="2:6" x14ac:dyDescent="0.25">
      <c r="B4345" s="131">
        <f t="shared" si="68"/>
        <v>4343</v>
      </c>
      <c r="E4345" s="218" t="e">
        <f>VLOOKUP(D4345,Z$4:AB4345,2,FALSE)</f>
        <v>#N/A</v>
      </c>
      <c r="F4345" s="218" t="e">
        <f>VLOOKUP(D4345,Z$4:AB4345,3,FALSE)</f>
        <v>#N/A</v>
      </c>
    </row>
    <row r="4346" spans="2:6" x14ac:dyDescent="0.25">
      <c r="B4346" s="131">
        <f t="shared" si="68"/>
        <v>4344</v>
      </c>
      <c r="E4346" s="218" t="e">
        <f>VLOOKUP(D4346,Z$4:AB4346,2,FALSE)</f>
        <v>#N/A</v>
      </c>
      <c r="F4346" s="218" t="e">
        <f>VLOOKUP(D4346,Z$4:AB4346,3,FALSE)</f>
        <v>#N/A</v>
      </c>
    </row>
    <row r="4347" spans="2:6" x14ac:dyDescent="0.25">
      <c r="B4347" s="131">
        <f t="shared" si="68"/>
        <v>4345</v>
      </c>
      <c r="E4347" s="218" t="e">
        <f>VLOOKUP(D4347,Z$4:AB4347,2,FALSE)</f>
        <v>#N/A</v>
      </c>
      <c r="F4347" s="218" t="e">
        <f>VLOOKUP(D4347,Z$4:AB4347,3,FALSE)</f>
        <v>#N/A</v>
      </c>
    </row>
    <row r="4348" spans="2:6" x14ac:dyDescent="0.25">
      <c r="B4348" s="131">
        <f t="shared" si="68"/>
        <v>4346</v>
      </c>
      <c r="E4348" s="218" t="e">
        <f>VLOOKUP(D4348,Z$4:AB4348,2,FALSE)</f>
        <v>#N/A</v>
      </c>
      <c r="F4348" s="218" t="e">
        <f>VLOOKUP(D4348,Z$4:AB4348,3,FALSE)</f>
        <v>#N/A</v>
      </c>
    </row>
    <row r="4349" spans="2:6" x14ac:dyDescent="0.25">
      <c r="B4349" s="131">
        <f t="shared" si="68"/>
        <v>4347</v>
      </c>
      <c r="E4349" s="218" t="e">
        <f>VLOOKUP(D4349,Z$4:AB4349,2,FALSE)</f>
        <v>#N/A</v>
      </c>
      <c r="F4349" s="218" t="e">
        <f>VLOOKUP(D4349,Z$4:AB4349,3,FALSE)</f>
        <v>#N/A</v>
      </c>
    </row>
    <row r="4350" spans="2:6" x14ac:dyDescent="0.25">
      <c r="B4350" s="131">
        <f t="shared" si="68"/>
        <v>4348</v>
      </c>
      <c r="E4350" s="218" t="e">
        <f>VLOOKUP(D4350,Z$4:AB4350,2,FALSE)</f>
        <v>#N/A</v>
      </c>
      <c r="F4350" s="218" t="e">
        <f>VLOOKUP(D4350,Z$4:AB4350,3,FALSE)</f>
        <v>#N/A</v>
      </c>
    </row>
    <row r="4351" spans="2:6" x14ac:dyDescent="0.25">
      <c r="B4351" s="131">
        <f t="shared" si="68"/>
        <v>4349</v>
      </c>
      <c r="E4351" s="218" t="e">
        <f>VLOOKUP(D4351,Z$4:AB4351,2,FALSE)</f>
        <v>#N/A</v>
      </c>
      <c r="F4351" s="218" t="e">
        <f>VLOOKUP(D4351,Z$4:AB4351,3,FALSE)</f>
        <v>#N/A</v>
      </c>
    </row>
    <row r="4352" spans="2:6" x14ac:dyDescent="0.25">
      <c r="B4352" s="131">
        <f t="shared" si="68"/>
        <v>4350</v>
      </c>
      <c r="E4352" s="218" t="e">
        <f>VLOOKUP(D4352,Z$4:AB4352,2,FALSE)</f>
        <v>#N/A</v>
      </c>
      <c r="F4352" s="218" t="e">
        <f>VLOOKUP(D4352,Z$4:AB4352,3,FALSE)</f>
        <v>#N/A</v>
      </c>
    </row>
    <row r="4353" spans="2:6" x14ac:dyDescent="0.25">
      <c r="B4353" s="131">
        <f t="shared" si="68"/>
        <v>4351</v>
      </c>
      <c r="E4353" s="218" t="e">
        <f>VLOOKUP(D4353,Z$4:AB4353,2,FALSE)</f>
        <v>#N/A</v>
      </c>
      <c r="F4353" s="218" t="e">
        <f>VLOOKUP(D4353,Z$4:AB4353,3,FALSE)</f>
        <v>#N/A</v>
      </c>
    </row>
    <row r="4354" spans="2:6" x14ac:dyDescent="0.25">
      <c r="B4354" s="131">
        <f t="shared" si="68"/>
        <v>4352</v>
      </c>
      <c r="E4354" s="218" t="e">
        <f>VLOOKUP(D4354,Z$4:AB4354,2,FALSE)</f>
        <v>#N/A</v>
      </c>
      <c r="F4354" s="218" t="e">
        <f>VLOOKUP(D4354,Z$4:AB4354,3,FALSE)</f>
        <v>#N/A</v>
      </c>
    </row>
    <row r="4355" spans="2:6" x14ac:dyDescent="0.25">
      <c r="B4355" s="131">
        <f t="shared" si="68"/>
        <v>4353</v>
      </c>
      <c r="E4355" s="218" t="e">
        <f>VLOOKUP(D4355,Z$4:AB4355,2,FALSE)</f>
        <v>#N/A</v>
      </c>
      <c r="F4355" s="218" t="e">
        <f>VLOOKUP(D4355,Z$4:AB4355,3,FALSE)</f>
        <v>#N/A</v>
      </c>
    </row>
    <row r="4356" spans="2:6" x14ac:dyDescent="0.25">
      <c r="B4356" s="131">
        <f t="shared" si="68"/>
        <v>4354</v>
      </c>
      <c r="E4356" s="218" t="e">
        <f>VLOOKUP(D4356,Z$4:AB4356,2,FALSE)</f>
        <v>#N/A</v>
      </c>
      <c r="F4356" s="218" t="e">
        <f>VLOOKUP(D4356,Z$4:AB4356,3,FALSE)</f>
        <v>#N/A</v>
      </c>
    </row>
    <row r="4357" spans="2:6" x14ac:dyDescent="0.25">
      <c r="B4357" s="131">
        <f t="shared" si="68"/>
        <v>4355</v>
      </c>
      <c r="E4357" s="218" t="e">
        <f>VLOOKUP(D4357,Z$4:AB4357,2,FALSE)</f>
        <v>#N/A</v>
      </c>
      <c r="F4357" s="218" t="e">
        <f>VLOOKUP(D4357,Z$4:AB4357,3,FALSE)</f>
        <v>#N/A</v>
      </c>
    </row>
    <row r="4358" spans="2:6" x14ac:dyDescent="0.25">
      <c r="B4358" s="131">
        <f t="shared" si="68"/>
        <v>4356</v>
      </c>
      <c r="E4358" s="218" t="e">
        <f>VLOOKUP(D4358,Z$4:AB4358,2,FALSE)</f>
        <v>#N/A</v>
      </c>
      <c r="F4358" s="218" t="e">
        <f>VLOOKUP(D4358,Z$4:AB4358,3,FALSE)</f>
        <v>#N/A</v>
      </c>
    </row>
    <row r="4359" spans="2:6" x14ac:dyDescent="0.25">
      <c r="B4359" s="131">
        <f t="shared" si="68"/>
        <v>4357</v>
      </c>
      <c r="E4359" s="218" t="e">
        <f>VLOOKUP(D4359,Z$4:AB4359,2,FALSE)</f>
        <v>#N/A</v>
      </c>
      <c r="F4359" s="218" t="e">
        <f>VLOOKUP(D4359,Z$4:AB4359,3,FALSE)</f>
        <v>#N/A</v>
      </c>
    </row>
    <row r="4360" spans="2:6" x14ac:dyDescent="0.25">
      <c r="B4360" s="131">
        <f t="shared" si="68"/>
        <v>4358</v>
      </c>
      <c r="E4360" s="218" t="e">
        <f>VLOOKUP(D4360,Z$4:AB4360,2,FALSE)</f>
        <v>#N/A</v>
      </c>
      <c r="F4360" s="218" t="e">
        <f>VLOOKUP(D4360,Z$4:AB4360,3,FALSE)</f>
        <v>#N/A</v>
      </c>
    </row>
    <row r="4361" spans="2:6" x14ac:dyDescent="0.25">
      <c r="B4361" s="131">
        <f t="shared" si="68"/>
        <v>4359</v>
      </c>
      <c r="E4361" s="218" t="e">
        <f>VLOOKUP(D4361,Z$4:AB4361,2,FALSE)</f>
        <v>#N/A</v>
      </c>
      <c r="F4361" s="218" t="e">
        <f>VLOOKUP(D4361,Z$4:AB4361,3,FALSE)</f>
        <v>#N/A</v>
      </c>
    </row>
    <row r="4362" spans="2:6" x14ac:dyDescent="0.25">
      <c r="B4362" s="131">
        <f t="shared" si="68"/>
        <v>4360</v>
      </c>
      <c r="E4362" s="218" t="e">
        <f>VLOOKUP(D4362,Z$4:AB4362,2,FALSE)</f>
        <v>#N/A</v>
      </c>
      <c r="F4362" s="218" t="e">
        <f>VLOOKUP(D4362,Z$4:AB4362,3,FALSE)</f>
        <v>#N/A</v>
      </c>
    </row>
    <row r="4363" spans="2:6" x14ac:dyDescent="0.25">
      <c r="B4363" s="131">
        <f t="shared" si="68"/>
        <v>4361</v>
      </c>
      <c r="E4363" s="218" t="e">
        <f>VLOOKUP(D4363,Z$4:AB4363,2,FALSE)</f>
        <v>#N/A</v>
      </c>
      <c r="F4363" s="218" t="e">
        <f>VLOOKUP(D4363,Z$4:AB4363,3,FALSE)</f>
        <v>#N/A</v>
      </c>
    </row>
    <row r="4364" spans="2:6" x14ac:dyDescent="0.25">
      <c r="B4364" s="131">
        <f t="shared" si="68"/>
        <v>4362</v>
      </c>
      <c r="E4364" s="218" t="e">
        <f>VLOOKUP(D4364,Z$4:AB4364,2,FALSE)</f>
        <v>#N/A</v>
      </c>
      <c r="F4364" s="218" t="e">
        <f>VLOOKUP(D4364,Z$4:AB4364,3,FALSE)</f>
        <v>#N/A</v>
      </c>
    </row>
    <row r="4365" spans="2:6" x14ac:dyDescent="0.25">
      <c r="B4365" s="131">
        <f t="shared" si="68"/>
        <v>4363</v>
      </c>
      <c r="E4365" s="218" t="e">
        <f>VLOOKUP(D4365,Z$4:AB4365,2,FALSE)</f>
        <v>#N/A</v>
      </c>
      <c r="F4365" s="218" t="e">
        <f>VLOOKUP(D4365,Z$4:AB4365,3,FALSE)</f>
        <v>#N/A</v>
      </c>
    </row>
    <row r="4366" spans="2:6" x14ac:dyDescent="0.25">
      <c r="B4366" s="131">
        <f t="shared" si="68"/>
        <v>4364</v>
      </c>
      <c r="E4366" s="218" t="e">
        <f>VLOOKUP(D4366,Z$4:AB4366,2,FALSE)</f>
        <v>#N/A</v>
      </c>
      <c r="F4366" s="218" t="e">
        <f>VLOOKUP(D4366,Z$4:AB4366,3,FALSE)</f>
        <v>#N/A</v>
      </c>
    </row>
    <row r="4367" spans="2:6" x14ac:dyDescent="0.25">
      <c r="B4367" s="131">
        <f t="shared" si="68"/>
        <v>4365</v>
      </c>
      <c r="E4367" s="218" t="e">
        <f>VLOOKUP(D4367,Z$4:AB4367,2,FALSE)</f>
        <v>#N/A</v>
      </c>
      <c r="F4367" s="218" t="e">
        <f>VLOOKUP(D4367,Z$4:AB4367,3,FALSE)</f>
        <v>#N/A</v>
      </c>
    </row>
    <row r="4368" spans="2:6" x14ac:dyDescent="0.25">
      <c r="B4368" s="131">
        <f t="shared" si="68"/>
        <v>4366</v>
      </c>
      <c r="E4368" s="218" t="e">
        <f>VLOOKUP(D4368,Z$4:AB4368,2,FALSE)</f>
        <v>#N/A</v>
      </c>
      <c r="F4368" s="218" t="e">
        <f>VLOOKUP(D4368,Z$4:AB4368,3,FALSE)</f>
        <v>#N/A</v>
      </c>
    </row>
    <row r="4369" spans="2:6" x14ac:dyDescent="0.25">
      <c r="B4369" s="131">
        <f t="shared" si="68"/>
        <v>4367</v>
      </c>
      <c r="E4369" s="218" t="e">
        <f>VLOOKUP(D4369,Z$4:AB4369,2,FALSE)</f>
        <v>#N/A</v>
      </c>
      <c r="F4369" s="218" t="e">
        <f>VLOOKUP(D4369,Z$4:AB4369,3,FALSE)</f>
        <v>#N/A</v>
      </c>
    </row>
    <row r="4370" spans="2:6" x14ac:dyDescent="0.25">
      <c r="B4370" s="131">
        <f t="shared" si="68"/>
        <v>4368</v>
      </c>
      <c r="E4370" s="218" t="e">
        <f>VLOOKUP(D4370,Z$4:AB4370,2,FALSE)</f>
        <v>#N/A</v>
      </c>
      <c r="F4370" s="218" t="e">
        <f>VLOOKUP(D4370,Z$4:AB4370,3,FALSE)</f>
        <v>#N/A</v>
      </c>
    </row>
    <row r="4371" spans="2:6" x14ac:dyDescent="0.25">
      <c r="B4371" s="131">
        <f t="shared" si="68"/>
        <v>4369</v>
      </c>
      <c r="E4371" s="218" t="e">
        <f>VLOOKUP(D4371,Z$4:AB4371,2,FALSE)</f>
        <v>#N/A</v>
      </c>
      <c r="F4371" s="218" t="e">
        <f>VLOOKUP(D4371,Z$4:AB4371,3,FALSE)</f>
        <v>#N/A</v>
      </c>
    </row>
    <row r="4372" spans="2:6" x14ac:dyDescent="0.25">
      <c r="B4372" s="131">
        <f t="shared" si="68"/>
        <v>4370</v>
      </c>
      <c r="E4372" s="218" t="e">
        <f>VLOOKUP(D4372,Z$4:AB4372,2,FALSE)</f>
        <v>#N/A</v>
      </c>
      <c r="F4372" s="218" t="e">
        <f>VLOOKUP(D4372,Z$4:AB4372,3,FALSE)</f>
        <v>#N/A</v>
      </c>
    </row>
    <row r="4373" spans="2:6" x14ac:dyDescent="0.25">
      <c r="B4373" s="131">
        <f t="shared" si="68"/>
        <v>4371</v>
      </c>
      <c r="E4373" s="218" t="e">
        <f>VLOOKUP(D4373,Z$4:AB4373,2,FALSE)</f>
        <v>#N/A</v>
      </c>
      <c r="F4373" s="218" t="e">
        <f>VLOOKUP(D4373,Z$4:AB4373,3,FALSE)</f>
        <v>#N/A</v>
      </c>
    </row>
    <row r="4374" spans="2:6" x14ac:dyDescent="0.25">
      <c r="B4374" s="131">
        <f t="shared" si="68"/>
        <v>4372</v>
      </c>
      <c r="E4374" s="218" t="e">
        <f>VLOOKUP(D4374,Z$4:AB4374,2,FALSE)</f>
        <v>#N/A</v>
      </c>
      <c r="F4374" s="218" t="e">
        <f>VLOOKUP(D4374,Z$4:AB4374,3,FALSE)</f>
        <v>#N/A</v>
      </c>
    </row>
    <row r="4375" spans="2:6" x14ac:dyDescent="0.25">
      <c r="B4375" s="131">
        <f t="shared" si="68"/>
        <v>4373</v>
      </c>
      <c r="E4375" s="218" t="e">
        <f>VLOOKUP(D4375,Z$4:AB4375,2,FALSE)</f>
        <v>#N/A</v>
      </c>
      <c r="F4375" s="218" t="e">
        <f>VLOOKUP(D4375,Z$4:AB4375,3,FALSE)</f>
        <v>#N/A</v>
      </c>
    </row>
    <row r="4376" spans="2:6" x14ac:dyDescent="0.25">
      <c r="B4376" s="131">
        <f t="shared" si="68"/>
        <v>4374</v>
      </c>
      <c r="E4376" s="218" t="e">
        <f>VLOOKUP(D4376,Z$4:AB4376,2,FALSE)</f>
        <v>#N/A</v>
      </c>
      <c r="F4376" s="218" t="e">
        <f>VLOOKUP(D4376,Z$4:AB4376,3,FALSE)</f>
        <v>#N/A</v>
      </c>
    </row>
    <row r="4377" spans="2:6" x14ac:dyDescent="0.25">
      <c r="B4377" s="131">
        <f t="shared" si="68"/>
        <v>4375</v>
      </c>
      <c r="E4377" s="218" t="e">
        <f>VLOOKUP(D4377,Z$4:AB4377,2,FALSE)</f>
        <v>#N/A</v>
      </c>
      <c r="F4377" s="218" t="e">
        <f>VLOOKUP(D4377,Z$4:AB4377,3,FALSE)</f>
        <v>#N/A</v>
      </c>
    </row>
    <row r="4378" spans="2:6" x14ac:dyDescent="0.25">
      <c r="B4378" s="131">
        <f t="shared" si="68"/>
        <v>4376</v>
      </c>
      <c r="E4378" s="218" t="e">
        <f>VLOOKUP(D4378,Z$4:AB4378,2,FALSE)</f>
        <v>#N/A</v>
      </c>
      <c r="F4378" s="218" t="e">
        <f>VLOOKUP(D4378,Z$4:AB4378,3,FALSE)</f>
        <v>#N/A</v>
      </c>
    </row>
    <row r="4379" spans="2:6" x14ac:dyDescent="0.25">
      <c r="B4379" s="131">
        <f t="shared" si="68"/>
        <v>4377</v>
      </c>
      <c r="E4379" s="218" t="e">
        <f>VLOOKUP(D4379,Z$4:AB4379,2,FALSE)</f>
        <v>#N/A</v>
      </c>
      <c r="F4379" s="218" t="e">
        <f>VLOOKUP(D4379,Z$4:AB4379,3,FALSE)</f>
        <v>#N/A</v>
      </c>
    </row>
    <row r="4380" spans="2:6" x14ac:dyDescent="0.25">
      <c r="B4380" s="131">
        <f t="shared" si="68"/>
        <v>4378</v>
      </c>
      <c r="E4380" s="218" t="e">
        <f>VLOOKUP(D4380,Z$4:AB4380,2,FALSE)</f>
        <v>#N/A</v>
      </c>
      <c r="F4380" s="218" t="e">
        <f>VLOOKUP(D4380,Z$4:AB4380,3,FALSE)</f>
        <v>#N/A</v>
      </c>
    </row>
    <row r="4381" spans="2:6" x14ac:dyDescent="0.25">
      <c r="B4381" s="131">
        <f t="shared" si="68"/>
        <v>4379</v>
      </c>
      <c r="E4381" s="218" t="e">
        <f>VLOOKUP(D4381,Z$4:AB4381,2,FALSE)</f>
        <v>#N/A</v>
      </c>
      <c r="F4381" s="218" t="e">
        <f>VLOOKUP(D4381,Z$4:AB4381,3,FALSE)</f>
        <v>#N/A</v>
      </c>
    </row>
    <row r="4382" spans="2:6" x14ac:dyDescent="0.25">
      <c r="B4382" s="131">
        <f t="shared" si="68"/>
        <v>4380</v>
      </c>
      <c r="E4382" s="218" t="e">
        <f>VLOOKUP(D4382,Z$4:AB4382,2,FALSE)</f>
        <v>#N/A</v>
      </c>
      <c r="F4382" s="218" t="e">
        <f>VLOOKUP(D4382,Z$4:AB4382,3,FALSE)</f>
        <v>#N/A</v>
      </c>
    </row>
    <row r="4383" spans="2:6" x14ac:dyDescent="0.25">
      <c r="B4383" s="131">
        <f t="shared" si="68"/>
        <v>4381</v>
      </c>
      <c r="E4383" s="218" t="e">
        <f>VLOOKUP(D4383,Z$4:AB4383,2,FALSE)</f>
        <v>#N/A</v>
      </c>
      <c r="F4383" s="218" t="e">
        <f>VLOOKUP(D4383,Z$4:AB4383,3,FALSE)</f>
        <v>#N/A</v>
      </c>
    </row>
    <row r="4384" spans="2:6" x14ac:dyDescent="0.25">
      <c r="B4384" s="131">
        <f t="shared" si="68"/>
        <v>4382</v>
      </c>
      <c r="E4384" s="218" t="e">
        <f>VLOOKUP(D4384,Z$4:AB4384,2,FALSE)</f>
        <v>#N/A</v>
      </c>
      <c r="F4384" s="218" t="e">
        <f>VLOOKUP(D4384,Z$4:AB4384,3,FALSE)</f>
        <v>#N/A</v>
      </c>
    </row>
    <row r="4385" spans="2:6" x14ac:dyDescent="0.25">
      <c r="B4385" s="131">
        <f t="shared" si="68"/>
        <v>4383</v>
      </c>
      <c r="E4385" s="218" t="e">
        <f>VLOOKUP(D4385,Z$4:AB4385,2,FALSE)</f>
        <v>#N/A</v>
      </c>
      <c r="F4385" s="218" t="e">
        <f>VLOOKUP(D4385,Z$4:AB4385,3,FALSE)</f>
        <v>#N/A</v>
      </c>
    </row>
    <row r="4386" spans="2:6" x14ac:dyDescent="0.25">
      <c r="B4386" s="131">
        <f t="shared" si="68"/>
        <v>4384</v>
      </c>
      <c r="E4386" s="218" t="e">
        <f>VLOOKUP(D4386,Z$4:AB4386,2,FALSE)</f>
        <v>#N/A</v>
      </c>
      <c r="F4386" s="218" t="e">
        <f>VLOOKUP(D4386,Z$4:AB4386,3,FALSE)</f>
        <v>#N/A</v>
      </c>
    </row>
    <row r="4387" spans="2:6" x14ac:dyDescent="0.25">
      <c r="B4387" s="131">
        <f t="shared" si="68"/>
        <v>4385</v>
      </c>
      <c r="E4387" s="218" t="e">
        <f>VLOOKUP(D4387,Z$4:AB4387,2,FALSE)</f>
        <v>#N/A</v>
      </c>
      <c r="F4387" s="218" t="e">
        <f>VLOOKUP(D4387,Z$4:AB4387,3,FALSE)</f>
        <v>#N/A</v>
      </c>
    </row>
    <row r="4388" spans="2:6" x14ac:dyDescent="0.25">
      <c r="B4388" s="131">
        <f t="shared" si="68"/>
        <v>4386</v>
      </c>
      <c r="E4388" s="218" t="e">
        <f>VLOOKUP(D4388,Z$4:AB4388,2,FALSE)</f>
        <v>#N/A</v>
      </c>
      <c r="F4388" s="218" t="e">
        <f>VLOOKUP(D4388,Z$4:AB4388,3,FALSE)</f>
        <v>#N/A</v>
      </c>
    </row>
    <row r="4389" spans="2:6" x14ac:dyDescent="0.25">
      <c r="B4389" s="131">
        <f t="shared" si="68"/>
        <v>4387</v>
      </c>
      <c r="E4389" s="218" t="e">
        <f>VLOOKUP(D4389,Z$4:AB4389,2,FALSE)</f>
        <v>#N/A</v>
      </c>
      <c r="F4389" s="218" t="e">
        <f>VLOOKUP(D4389,Z$4:AB4389,3,FALSE)</f>
        <v>#N/A</v>
      </c>
    </row>
    <row r="4390" spans="2:6" x14ac:dyDescent="0.25">
      <c r="B4390" s="131">
        <f t="shared" si="68"/>
        <v>4388</v>
      </c>
      <c r="E4390" s="218" t="e">
        <f>VLOOKUP(D4390,Z$4:AB4390,2,FALSE)</f>
        <v>#N/A</v>
      </c>
      <c r="F4390" s="218" t="e">
        <f>VLOOKUP(D4390,Z$4:AB4390,3,FALSE)</f>
        <v>#N/A</v>
      </c>
    </row>
    <row r="4391" spans="2:6" x14ac:dyDescent="0.25">
      <c r="B4391" s="131">
        <f t="shared" si="68"/>
        <v>4389</v>
      </c>
      <c r="E4391" s="218" t="e">
        <f>VLOOKUP(D4391,Z$4:AB4391,2,FALSE)</f>
        <v>#N/A</v>
      </c>
      <c r="F4391" s="218" t="e">
        <f>VLOOKUP(D4391,Z$4:AB4391,3,FALSE)</f>
        <v>#N/A</v>
      </c>
    </row>
    <row r="4392" spans="2:6" x14ac:dyDescent="0.25">
      <c r="B4392" s="131">
        <f t="shared" si="68"/>
        <v>4390</v>
      </c>
      <c r="E4392" s="218" t="e">
        <f>VLOOKUP(D4392,Z$4:AB4392,2,FALSE)</f>
        <v>#N/A</v>
      </c>
      <c r="F4392" s="218" t="e">
        <f>VLOOKUP(D4392,Z$4:AB4392,3,FALSE)</f>
        <v>#N/A</v>
      </c>
    </row>
    <row r="4393" spans="2:6" x14ac:dyDescent="0.25">
      <c r="B4393" s="131">
        <f t="shared" si="68"/>
        <v>4391</v>
      </c>
      <c r="E4393" s="218" t="e">
        <f>VLOOKUP(D4393,Z$4:AB4393,2,FALSE)</f>
        <v>#N/A</v>
      </c>
      <c r="F4393" s="218" t="e">
        <f>VLOOKUP(D4393,Z$4:AB4393,3,FALSE)</f>
        <v>#N/A</v>
      </c>
    </row>
    <row r="4394" spans="2:6" x14ac:dyDescent="0.25">
      <c r="B4394" s="131">
        <f t="shared" si="68"/>
        <v>4392</v>
      </c>
      <c r="E4394" s="218" t="e">
        <f>VLOOKUP(D4394,Z$4:AB4394,2,FALSE)</f>
        <v>#N/A</v>
      </c>
      <c r="F4394" s="218" t="e">
        <f>VLOOKUP(D4394,Z$4:AB4394,3,FALSE)</f>
        <v>#N/A</v>
      </c>
    </row>
    <row r="4395" spans="2:6" x14ac:dyDescent="0.25">
      <c r="B4395" s="131">
        <f t="shared" si="68"/>
        <v>4393</v>
      </c>
      <c r="E4395" s="218" t="e">
        <f>VLOOKUP(D4395,Z$4:AB4395,2,FALSE)</f>
        <v>#N/A</v>
      </c>
      <c r="F4395" s="218" t="e">
        <f>VLOOKUP(D4395,Z$4:AB4395,3,FALSE)</f>
        <v>#N/A</v>
      </c>
    </row>
    <row r="4396" spans="2:6" x14ac:dyDescent="0.25">
      <c r="B4396" s="131">
        <f t="shared" si="68"/>
        <v>4394</v>
      </c>
      <c r="E4396" s="218" t="e">
        <f>VLOOKUP(D4396,Z$4:AB4396,2,FALSE)</f>
        <v>#N/A</v>
      </c>
      <c r="F4396" s="218" t="e">
        <f>VLOOKUP(D4396,Z$4:AB4396,3,FALSE)</f>
        <v>#N/A</v>
      </c>
    </row>
    <row r="4397" spans="2:6" x14ac:dyDescent="0.25">
      <c r="B4397" s="131">
        <f t="shared" si="68"/>
        <v>4395</v>
      </c>
      <c r="E4397" s="218" t="e">
        <f>VLOOKUP(D4397,Z$4:AB4397,2,FALSE)</f>
        <v>#N/A</v>
      </c>
      <c r="F4397" s="218" t="e">
        <f>VLOOKUP(D4397,Z$4:AB4397,3,FALSE)</f>
        <v>#N/A</v>
      </c>
    </row>
    <row r="4398" spans="2:6" x14ac:dyDescent="0.25">
      <c r="B4398" s="131">
        <f t="shared" si="68"/>
        <v>4396</v>
      </c>
      <c r="E4398" s="218" t="e">
        <f>VLOOKUP(D4398,Z$4:AB4398,2,FALSE)</f>
        <v>#N/A</v>
      </c>
      <c r="F4398" s="218" t="e">
        <f>VLOOKUP(D4398,Z$4:AB4398,3,FALSE)</f>
        <v>#N/A</v>
      </c>
    </row>
    <row r="4399" spans="2:6" x14ac:dyDescent="0.25">
      <c r="B4399" s="131">
        <f t="shared" si="68"/>
        <v>4397</v>
      </c>
      <c r="E4399" s="218" t="e">
        <f>VLOOKUP(D4399,Z$4:AB4399,2,FALSE)</f>
        <v>#N/A</v>
      </c>
      <c r="F4399" s="218" t="e">
        <f>VLOOKUP(D4399,Z$4:AB4399,3,FALSE)</f>
        <v>#N/A</v>
      </c>
    </row>
    <row r="4400" spans="2:6" x14ac:dyDescent="0.25">
      <c r="B4400" s="131">
        <f t="shared" si="68"/>
        <v>4398</v>
      </c>
      <c r="E4400" s="218" t="e">
        <f>VLOOKUP(D4400,Z$4:AB4400,2,FALSE)</f>
        <v>#N/A</v>
      </c>
      <c r="F4400" s="218" t="e">
        <f>VLOOKUP(D4400,Z$4:AB4400,3,FALSE)</f>
        <v>#N/A</v>
      </c>
    </row>
    <row r="4401" spans="2:6" x14ac:dyDescent="0.25">
      <c r="B4401" s="131">
        <f t="shared" si="68"/>
        <v>4399</v>
      </c>
      <c r="E4401" s="218" t="e">
        <f>VLOOKUP(D4401,Z$4:AB4401,2,FALSE)</f>
        <v>#N/A</v>
      </c>
      <c r="F4401" s="218" t="e">
        <f>VLOOKUP(D4401,Z$4:AB4401,3,FALSE)</f>
        <v>#N/A</v>
      </c>
    </row>
    <row r="4402" spans="2:6" x14ac:dyDescent="0.25">
      <c r="B4402" s="131">
        <f t="shared" si="68"/>
        <v>4400</v>
      </c>
      <c r="E4402" s="218" t="e">
        <f>VLOOKUP(D4402,Z$4:AB4402,2,FALSE)</f>
        <v>#N/A</v>
      </c>
      <c r="F4402" s="218" t="e">
        <f>VLOOKUP(D4402,Z$4:AB4402,3,FALSE)</f>
        <v>#N/A</v>
      </c>
    </row>
    <row r="4403" spans="2:6" x14ac:dyDescent="0.25">
      <c r="B4403" s="131">
        <f t="shared" si="68"/>
        <v>4401</v>
      </c>
      <c r="E4403" s="218" t="e">
        <f>VLOOKUP(D4403,Z$4:AB4403,2,FALSE)</f>
        <v>#N/A</v>
      </c>
      <c r="F4403" s="218" t="e">
        <f>VLOOKUP(D4403,Z$4:AB4403,3,FALSE)</f>
        <v>#N/A</v>
      </c>
    </row>
    <row r="4404" spans="2:6" x14ac:dyDescent="0.25">
      <c r="B4404" s="131">
        <f t="shared" ref="B4404:B4467" si="69">ROW()-2</f>
        <v>4402</v>
      </c>
      <c r="E4404" s="218" t="e">
        <f>VLOOKUP(D4404,Z$4:AB4404,2,FALSE)</f>
        <v>#N/A</v>
      </c>
      <c r="F4404" s="218" t="e">
        <f>VLOOKUP(D4404,Z$4:AB4404,3,FALSE)</f>
        <v>#N/A</v>
      </c>
    </row>
    <row r="4405" spans="2:6" x14ac:dyDescent="0.25">
      <c r="B4405" s="131">
        <f t="shared" si="69"/>
        <v>4403</v>
      </c>
      <c r="E4405" s="218" t="e">
        <f>VLOOKUP(D4405,Z$4:AB4405,2,FALSE)</f>
        <v>#N/A</v>
      </c>
      <c r="F4405" s="218" t="e">
        <f>VLOOKUP(D4405,Z$4:AB4405,3,FALSE)</f>
        <v>#N/A</v>
      </c>
    </row>
    <row r="4406" spans="2:6" x14ac:dyDescent="0.25">
      <c r="B4406" s="131">
        <f t="shared" si="69"/>
        <v>4404</v>
      </c>
      <c r="E4406" s="218" t="e">
        <f>VLOOKUP(D4406,Z$4:AB4406,2,FALSE)</f>
        <v>#N/A</v>
      </c>
      <c r="F4406" s="218" t="e">
        <f>VLOOKUP(D4406,Z$4:AB4406,3,FALSE)</f>
        <v>#N/A</v>
      </c>
    </row>
    <row r="4407" spans="2:6" x14ac:dyDescent="0.25">
      <c r="B4407" s="131">
        <f t="shared" si="69"/>
        <v>4405</v>
      </c>
      <c r="E4407" s="218" t="e">
        <f>VLOOKUP(D4407,Z$4:AB4407,2,FALSE)</f>
        <v>#N/A</v>
      </c>
      <c r="F4407" s="218" t="e">
        <f>VLOOKUP(D4407,Z$4:AB4407,3,FALSE)</f>
        <v>#N/A</v>
      </c>
    </row>
    <row r="4408" spans="2:6" x14ac:dyDescent="0.25">
      <c r="B4408" s="131">
        <f t="shared" si="69"/>
        <v>4406</v>
      </c>
      <c r="E4408" s="218" t="e">
        <f>VLOOKUP(D4408,Z$4:AB4408,2,FALSE)</f>
        <v>#N/A</v>
      </c>
      <c r="F4408" s="218" t="e">
        <f>VLOOKUP(D4408,Z$4:AB4408,3,FALSE)</f>
        <v>#N/A</v>
      </c>
    </row>
    <row r="4409" spans="2:6" x14ac:dyDescent="0.25">
      <c r="B4409" s="131">
        <f t="shared" si="69"/>
        <v>4407</v>
      </c>
      <c r="E4409" s="218" t="e">
        <f>VLOOKUP(D4409,Z$4:AB4409,2,FALSE)</f>
        <v>#N/A</v>
      </c>
      <c r="F4409" s="218" t="e">
        <f>VLOOKUP(D4409,Z$4:AB4409,3,FALSE)</f>
        <v>#N/A</v>
      </c>
    </row>
    <row r="4410" spans="2:6" x14ac:dyDescent="0.25">
      <c r="B4410" s="131">
        <f t="shared" si="69"/>
        <v>4408</v>
      </c>
      <c r="E4410" s="218" t="e">
        <f>VLOOKUP(D4410,Z$4:AB4410,2,FALSE)</f>
        <v>#N/A</v>
      </c>
      <c r="F4410" s="218" t="e">
        <f>VLOOKUP(D4410,Z$4:AB4410,3,FALSE)</f>
        <v>#N/A</v>
      </c>
    </row>
    <row r="4411" spans="2:6" x14ac:dyDescent="0.25">
      <c r="B4411" s="131">
        <f t="shared" si="69"/>
        <v>4409</v>
      </c>
      <c r="E4411" s="218" t="e">
        <f>VLOOKUP(D4411,Z$4:AB4411,2,FALSE)</f>
        <v>#N/A</v>
      </c>
      <c r="F4411" s="218" t="e">
        <f>VLOOKUP(D4411,Z$4:AB4411,3,FALSE)</f>
        <v>#N/A</v>
      </c>
    </row>
    <row r="4412" spans="2:6" x14ac:dyDescent="0.25">
      <c r="B4412" s="131">
        <f t="shared" si="69"/>
        <v>4410</v>
      </c>
      <c r="E4412" s="218" t="e">
        <f>VLOOKUP(D4412,Z$4:AB4412,2,FALSE)</f>
        <v>#N/A</v>
      </c>
      <c r="F4412" s="218" t="e">
        <f>VLOOKUP(D4412,Z$4:AB4412,3,FALSE)</f>
        <v>#N/A</v>
      </c>
    </row>
    <row r="4413" spans="2:6" x14ac:dyDescent="0.25">
      <c r="B4413" s="131">
        <f t="shared" si="69"/>
        <v>4411</v>
      </c>
      <c r="E4413" s="218" t="e">
        <f>VLOOKUP(D4413,Z$4:AB4413,2,FALSE)</f>
        <v>#N/A</v>
      </c>
      <c r="F4413" s="218" t="e">
        <f>VLOOKUP(D4413,Z$4:AB4413,3,FALSE)</f>
        <v>#N/A</v>
      </c>
    </row>
    <row r="4414" spans="2:6" x14ac:dyDescent="0.25">
      <c r="B4414" s="131">
        <f t="shared" si="69"/>
        <v>4412</v>
      </c>
      <c r="E4414" s="218" t="e">
        <f>VLOOKUP(D4414,Z$4:AB4414,2,FALSE)</f>
        <v>#N/A</v>
      </c>
      <c r="F4414" s="218" t="e">
        <f>VLOOKUP(D4414,Z$4:AB4414,3,FALSE)</f>
        <v>#N/A</v>
      </c>
    </row>
    <row r="4415" spans="2:6" x14ac:dyDescent="0.25">
      <c r="B4415" s="131">
        <f t="shared" si="69"/>
        <v>4413</v>
      </c>
      <c r="E4415" s="218" t="e">
        <f>VLOOKUP(D4415,Z$4:AB4415,2,FALSE)</f>
        <v>#N/A</v>
      </c>
      <c r="F4415" s="218" t="e">
        <f>VLOOKUP(D4415,Z$4:AB4415,3,FALSE)</f>
        <v>#N/A</v>
      </c>
    </row>
    <row r="4416" spans="2:6" x14ac:dyDescent="0.25">
      <c r="B4416" s="131">
        <f t="shared" si="69"/>
        <v>4414</v>
      </c>
      <c r="E4416" s="218" t="e">
        <f>VLOOKUP(D4416,Z$4:AB4416,2,FALSE)</f>
        <v>#N/A</v>
      </c>
      <c r="F4416" s="218" t="e">
        <f>VLOOKUP(D4416,Z$4:AB4416,3,FALSE)</f>
        <v>#N/A</v>
      </c>
    </row>
    <row r="4417" spans="2:6" x14ac:dyDescent="0.25">
      <c r="B4417" s="131">
        <f t="shared" si="69"/>
        <v>4415</v>
      </c>
      <c r="E4417" s="218" t="e">
        <f>VLOOKUP(D4417,Z$4:AB4417,2,FALSE)</f>
        <v>#N/A</v>
      </c>
      <c r="F4417" s="218" t="e">
        <f>VLOOKUP(D4417,Z$4:AB4417,3,FALSE)</f>
        <v>#N/A</v>
      </c>
    </row>
    <row r="4418" spans="2:6" x14ac:dyDescent="0.25">
      <c r="B4418" s="131">
        <f t="shared" si="69"/>
        <v>4416</v>
      </c>
      <c r="E4418" s="218" t="e">
        <f>VLOOKUP(D4418,Z$4:AB4418,2,FALSE)</f>
        <v>#N/A</v>
      </c>
      <c r="F4418" s="218" t="e">
        <f>VLOOKUP(D4418,Z$4:AB4418,3,FALSE)</f>
        <v>#N/A</v>
      </c>
    </row>
    <row r="4419" spans="2:6" x14ac:dyDescent="0.25">
      <c r="B4419" s="131">
        <f t="shared" si="69"/>
        <v>4417</v>
      </c>
      <c r="E4419" s="218" t="e">
        <f>VLOOKUP(D4419,Z$4:AB4419,2,FALSE)</f>
        <v>#N/A</v>
      </c>
      <c r="F4419" s="218" t="e">
        <f>VLOOKUP(D4419,Z$4:AB4419,3,FALSE)</f>
        <v>#N/A</v>
      </c>
    </row>
    <row r="4420" spans="2:6" x14ac:dyDescent="0.25">
      <c r="B4420" s="131">
        <f t="shared" si="69"/>
        <v>4418</v>
      </c>
      <c r="E4420" s="218" t="e">
        <f>VLOOKUP(D4420,Z$4:AB4420,2,FALSE)</f>
        <v>#N/A</v>
      </c>
      <c r="F4420" s="218" t="e">
        <f>VLOOKUP(D4420,Z$4:AB4420,3,FALSE)</f>
        <v>#N/A</v>
      </c>
    </row>
    <row r="4421" spans="2:6" x14ac:dyDescent="0.25">
      <c r="B4421" s="131">
        <f t="shared" si="69"/>
        <v>4419</v>
      </c>
      <c r="E4421" s="218" t="e">
        <f>VLOOKUP(D4421,Z$4:AB4421,2,FALSE)</f>
        <v>#N/A</v>
      </c>
      <c r="F4421" s="218" t="e">
        <f>VLOOKUP(D4421,Z$4:AB4421,3,FALSE)</f>
        <v>#N/A</v>
      </c>
    </row>
    <row r="4422" spans="2:6" x14ac:dyDescent="0.25">
      <c r="B4422" s="131">
        <f t="shared" si="69"/>
        <v>4420</v>
      </c>
      <c r="E4422" s="218" t="e">
        <f>VLOOKUP(D4422,Z$4:AB4422,2,FALSE)</f>
        <v>#N/A</v>
      </c>
      <c r="F4422" s="218" t="e">
        <f>VLOOKUP(D4422,Z$4:AB4422,3,FALSE)</f>
        <v>#N/A</v>
      </c>
    </row>
    <row r="4423" spans="2:6" x14ac:dyDescent="0.25">
      <c r="B4423" s="131">
        <f t="shared" si="69"/>
        <v>4421</v>
      </c>
      <c r="E4423" s="218" t="e">
        <f>VLOOKUP(D4423,Z$4:AB4423,2,FALSE)</f>
        <v>#N/A</v>
      </c>
      <c r="F4423" s="218" t="e">
        <f>VLOOKUP(D4423,Z$4:AB4423,3,FALSE)</f>
        <v>#N/A</v>
      </c>
    </row>
    <row r="4424" spans="2:6" x14ac:dyDescent="0.25">
      <c r="B4424" s="131">
        <f t="shared" si="69"/>
        <v>4422</v>
      </c>
      <c r="E4424" s="218" t="e">
        <f>VLOOKUP(D4424,Z$4:AB4424,2,FALSE)</f>
        <v>#N/A</v>
      </c>
      <c r="F4424" s="218" t="e">
        <f>VLOOKUP(D4424,Z$4:AB4424,3,FALSE)</f>
        <v>#N/A</v>
      </c>
    </row>
    <row r="4425" spans="2:6" x14ac:dyDescent="0.25">
      <c r="B4425" s="131">
        <f t="shared" si="69"/>
        <v>4423</v>
      </c>
      <c r="E4425" s="218" t="e">
        <f>VLOOKUP(D4425,Z$4:AB4425,2,FALSE)</f>
        <v>#N/A</v>
      </c>
      <c r="F4425" s="218" t="e">
        <f>VLOOKUP(D4425,Z$4:AB4425,3,FALSE)</f>
        <v>#N/A</v>
      </c>
    </row>
    <row r="4426" spans="2:6" x14ac:dyDescent="0.25">
      <c r="B4426" s="131">
        <f t="shared" si="69"/>
        <v>4424</v>
      </c>
      <c r="E4426" s="218" t="e">
        <f>VLOOKUP(D4426,Z$4:AB4426,2,FALSE)</f>
        <v>#N/A</v>
      </c>
      <c r="F4426" s="218" t="e">
        <f>VLOOKUP(D4426,Z$4:AB4426,3,FALSE)</f>
        <v>#N/A</v>
      </c>
    </row>
    <row r="4427" spans="2:6" x14ac:dyDescent="0.25">
      <c r="B4427" s="131">
        <f t="shared" si="69"/>
        <v>4425</v>
      </c>
      <c r="E4427" s="218" t="e">
        <f>VLOOKUP(D4427,Z$4:AB4427,2,FALSE)</f>
        <v>#N/A</v>
      </c>
      <c r="F4427" s="218" t="e">
        <f>VLOOKUP(D4427,Z$4:AB4427,3,FALSE)</f>
        <v>#N/A</v>
      </c>
    </row>
    <row r="4428" spans="2:6" x14ac:dyDescent="0.25">
      <c r="B4428" s="131">
        <f t="shared" si="69"/>
        <v>4426</v>
      </c>
      <c r="E4428" s="218" t="e">
        <f>VLOOKUP(D4428,Z$4:AB4428,2,FALSE)</f>
        <v>#N/A</v>
      </c>
      <c r="F4428" s="218" t="e">
        <f>VLOOKUP(D4428,Z$4:AB4428,3,FALSE)</f>
        <v>#N/A</v>
      </c>
    </row>
    <row r="4429" spans="2:6" x14ac:dyDescent="0.25">
      <c r="B4429" s="131">
        <f t="shared" si="69"/>
        <v>4427</v>
      </c>
      <c r="E4429" s="218" t="e">
        <f>VLOOKUP(D4429,Z$4:AB4429,2,FALSE)</f>
        <v>#N/A</v>
      </c>
      <c r="F4429" s="218" t="e">
        <f>VLOOKUP(D4429,Z$4:AB4429,3,FALSE)</f>
        <v>#N/A</v>
      </c>
    </row>
    <row r="4430" spans="2:6" x14ac:dyDescent="0.25">
      <c r="B4430" s="131">
        <f t="shared" si="69"/>
        <v>4428</v>
      </c>
      <c r="E4430" s="218" t="e">
        <f>VLOOKUP(D4430,Z$4:AB4430,2,FALSE)</f>
        <v>#N/A</v>
      </c>
      <c r="F4430" s="218" t="e">
        <f>VLOOKUP(D4430,Z$4:AB4430,3,FALSE)</f>
        <v>#N/A</v>
      </c>
    </row>
    <row r="4431" spans="2:6" x14ac:dyDescent="0.25">
      <c r="B4431" s="131">
        <f t="shared" si="69"/>
        <v>4429</v>
      </c>
      <c r="E4431" s="218" t="e">
        <f>VLOOKUP(D4431,Z$4:AB4431,2,FALSE)</f>
        <v>#N/A</v>
      </c>
      <c r="F4431" s="218" t="e">
        <f>VLOOKUP(D4431,Z$4:AB4431,3,FALSE)</f>
        <v>#N/A</v>
      </c>
    </row>
    <row r="4432" spans="2:6" x14ac:dyDescent="0.25">
      <c r="B4432" s="131">
        <f t="shared" si="69"/>
        <v>4430</v>
      </c>
      <c r="E4432" s="218" t="e">
        <f>VLOOKUP(D4432,Z$4:AB4432,2,FALSE)</f>
        <v>#N/A</v>
      </c>
      <c r="F4432" s="218" t="e">
        <f>VLOOKUP(D4432,Z$4:AB4432,3,FALSE)</f>
        <v>#N/A</v>
      </c>
    </row>
    <row r="4433" spans="2:6" x14ac:dyDescent="0.25">
      <c r="B4433" s="131">
        <f t="shared" si="69"/>
        <v>4431</v>
      </c>
      <c r="E4433" s="218" t="e">
        <f>VLOOKUP(D4433,Z$4:AB4433,2,FALSE)</f>
        <v>#N/A</v>
      </c>
      <c r="F4433" s="218" t="e">
        <f>VLOOKUP(D4433,Z$4:AB4433,3,FALSE)</f>
        <v>#N/A</v>
      </c>
    </row>
    <row r="4434" spans="2:6" x14ac:dyDescent="0.25">
      <c r="B4434" s="131">
        <f t="shared" si="69"/>
        <v>4432</v>
      </c>
      <c r="E4434" s="218" t="e">
        <f>VLOOKUP(D4434,Z$4:AB4434,2,FALSE)</f>
        <v>#N/A</v>
      </c>
      <c r="F4434" s="218" t="e">
        <f>VLOOKUP(D4434,Z$4:AB4434,3,FALSE)</f>
        <v>#N/A</v>
      </c>
    </row>
    <row r="4435" spans="2:6" x14ac:dyDescent="0.25">
      <c r="B4435" s="131">
        <f t="shared" si="69"/>
        <v>4433</v>
      </c>
      <c r="E4435" s="218" t="e">
        <f>VLOOKUP(D4435,Z$4:AB4435,2,FALSE)</f>
        <v>#N/A</v>
      </c>
      <c r="F4435" s="218" t="e">
        <f>VLOOKUP(D4435,Z$4:AB4435,3,FALSE)</f>
        <v>#N/A</v>
      </c>
    </row>
    <row r="4436" spans="2:6" x14ac:dyDescent="0.25">
      <c r="B4436" s="131">
        <f t="shared" si="69"/>
        <v>4434</v>
      </c>
      <c r="E4436" s="218" t="e">
        <f>VLOOKUP(D4436,Z$4:AB4436,2,FALSE)</f>
        <v>#N/A</v>
      </c>
      <c r="F4436" s="218" t="e">
        <f>VLOOKUP(D4436,Z$4:AB4436,3,FALSE)</f>
        <v>#N/A</v>
      </c>
    </row>
    <row r="4437" spans="2:6" x14ac:dyDescent="0.25">
      <c r="B4437" s="131">
        <f t="shared" si="69"/>
        <v>4435</v>
      </c>
      <c r="E4437" s="218" t="e">
        <f>VLOOKUP(D4437,Z$4:AB4437,2,FALSE)</f>
        <v>#N/A</v>
      </c>
      <c r="F4437" s="218" t="e">
        <f>VLOOKUP(D4437,Z$4:AB4437,3,FALSE)</f>
        <v>#N/A</v>
      </c>
    </row>
    <row r="4438" spans="2:6" x14ac:dyDescent="0.25">
      <c r="B4438" s="131">
        <f t="shared" si="69"/>
        <v>4436</v>
      </c>
      <c r="E4438" s="218" t="e">
        <f>VLOOKUP(D4438,Z$4:AB4438,2,FALSE)</f>
        <v>#N/A</v>
      </c>
      <c r="F4438" s="218" t="e">
        <f>VLOOKUP(D4438,Z$4:AB4438,3,FALSE)</f>
        <v>#N/A</v>
      </c>
    </row>
    <row r="4439" spans="2:6" x14ac:dyDescent="0.25">
      <c r="B4439" s="131">
        <f t="shared" si="69"/>
        <v>4437</v>
      </c>
      <c r="E4439" s="218" t="e">
        <f>VLOOKUP(D4439,Z$4:AB4439,2,FALSE)</f>
        <v>#N/A</v>
      </c>
      <c r="F4439" s="218" t="e">
        <f>VLOOKUP(D4439,Z$4:AB4439,3,FALSE)</f>
        <v>#N/A</v>
      </c>
    </row>
    <row r="4440" spans="2:6" x14ac:dyDescent="0.25">
      <c r="B4440" s="131">
        <f t="shared" si="69"/>
        <v>4438</v>
      </c>
      <c r="E4440" s="218" t="e">
        <f>VLOOKUP(D4440,Z$4:AB4440,2,FALSE)</f>
        <v>#N/A</v>
      </c>
      <c r="F4440" s="218" t="e">
        <f>VLOOKUP(D4440,Z$4:AB4440,3,FALSE)</f>
        <v>#N/A</v>
      </c>
    </row>
    <row r="4441" spans="2:6" x14ac:dyDescent="0.25">
      <c r="B4441" s="131">
        <f t="shared" si="69"/>
        <v>4439</v>
      </c>
      <c r="E4441" s="218" t="e">
        <f>VLOOKUP(D4441,Z$4:AB4441,2,FALSE)</f>
        <v>#N/A</v>
      </c>
      <c r="F4441" s="218" t="e">
        <f>VLOOKUP(D4441,Z$4:AB4441,3,FALSE)</f>
        <v>#N/A</v>
      </c>
    </row>
    <row r="4442" spans="2:6" x14ac:dyDescent="0.25">
      <c r="B4442" s="131">
        <f t="shared" si="69"/>
        <v>4440</v>
      </c>
      <c r="E4442" s="218" t="e">
        <f>VLOOKUP(D4442,Z$4:AB4442,2,FALSE)</f>
        <v>#N/A</v>
      </c>
      <c r="F4442" s="218" t="e">
        <f>VLOOKUP(D4442,Z$4:AB4442,3,FALSE)</f>
        <v>#N/A</v>
      </c>
    </row>
    <row r="4443" spans="2:6" x14ac:dyDescent="0.25">
      <c r="B4443" s="131">
        <f t="shared" si="69"/>
        <v>4441</v>
      </c>
      <c r="E4443" s="218" t="e">
        <f>VLOOKUP(D4443,Z$4:AB4443,2,FALSE)</f>
        <v>#N/A</v>
      </c>
      <c r="F4443" s="218" t="e">
        <f>VLOOKUP(D4443,Z$4:AB4443,3,FALSE)</f>
        <v>#N/A</v>
      </c>
    </row>
    <row r="4444" spans="2:6" x14ac:dyDescent="0.25">
      <c r="B4444" s="131">
        <f t="shared" si="69"/>
        <v>4442</v>
      </c>
      <c r="E4444" s="218" t="e">
        <f>VLOOKUP(D4444,Z$4:AB4444,2,FALSE)</f>
        <v>#N/A</v>
      </c>
      <c r="F4444" s="218" t="e">
        <f>VLOOKUP(D4444,Z$4:AB4444,3,FALSE)</f>
        <v>#N/A</v>
      </c>
    </row>
    <row r="4445" spans="2:6" x14ac:dyDescent="0.25">
      <c r="B4445" s="131">
        <f t="shared" si="69"/>
        <v>4443</v>
      </c>
      <c r="E4445" s="218" t="e">
        <f>VLOOKUP(D4445,Z$4:AB4445,2,FALSE)</f>
        <v>#N/A</v>
      </c>
      <c r="F4445" s="218" t="e">
        <f>VLOOKUP(D4445,Z$4:AB4445,3,FALSE)</f>
        <v>#N/A</v>
      </c>
    </row>
    <row r="4446" spans="2:6" x14ac:dyDescent="0.25">
      <c r="B4446" s="131">
        <f t="shared" si="69"/>
        <v>4444</v>
      </c>
      <c r="E4446" s="218" t="e">
        <f>VLOOKUP(D4446,Z$4:AB4446,2,FALSE)</f>
        <v>#N/A</v>
      </c>
      <c r="F4446" s="218" t="e">
        <f>VLOOKUP(D4446,Z$4:AB4446,3,FALSE)</f>
        <v>#N/A</v>
      </c>
    </row>
    <row r="4447" spans="2:6" x14ac:dyDescent="0.25">
      <c r="B4447" s="131">
        <f t="shared" si="69"/>
        <v>4445</v>
      </c>
      <c r="E4447" s="218" t="e">
        <f>VLOOKUP(D4447,Z$4:AB4447,2,FALSE)</f>
        <v>#N/A</v>
      </c>
      <c r="F4447" s="218" t="e">
        <f>VLOOKUP(D4447,Z$4:AB4447,3,FALSE)</f>
        <v>#N/A</v>
      </c>
    </row>
    <row r="4448" spans="2:6" x14ac:dyDescent="0.25">
      <c r="B4448" s="131">
        <f t="shared" si="69"/>
        <v>4446</v>
      </c>
      <c r="E4448" s="218" t="e">
        <f>VLOOKUP(D4448,Z$4:AB4448,2,FALSE)</f>
        <v>#N/A</v>
      </c>
      <c r="F4448" s="218" t="e">
        <f>VLOOKUP(D4448,Z$4:AB4448,3,FALSE)</f>
        <v>#N/A</v>
      </c>
    </row>
    <row r="4449" spans="2:6" x14ac:dyDescent="0.25">
      <c r="B4449" s="131">
        <f t="shared" si="69"/>
        <v>4447</v>
      </c>
      <c r="E4449" s="218" t="e">
        <f>VLOOKUP(D4449,Z$4:AB4449,2,FALSE)</f>
        <v>#N/A</v>
      </c>
      <c r="F4449" s="218" t="e">
        <f>VLOOKUP(D4449,Z$4:AB4449,3,FALSE)</f>
        <v>#N/A</v>
      </c>
    </row>
    <row r="4450" spans="2:6" x14ac:dyDescent="0.25">
      <c r="B4450" s="131">
        <f t="shared" si="69"/>
        <v>4448</v>
      </c>
      <c r="E4450" s="218" t="e">
        <f>VLOOKUP(D4450,Z$4:AB4450,2,FALSE)</f>
        <v>#N/A</v>
      </c>
      <c r="F4450" s="218" t="e">
        <f>VLOOKUP(D4450,Z$4:AB4450,3,FALSE)</f>
        <v>#N/A</v>
      </c>
    </row>
    <row r="4451" spans="2:6" x14ac:dyDescent="0.25">
      <c r="B4451" s="131">
        <f t="shared" si="69"/>
        <v>4449</v>
      </c>
      <c r="E4451" s="218" t="e">
        <f>VLOOKUP(D4451,Z$4:AB4451,2,FALSE)</f>
        <v>#N/A</v>
      </c>
      <c r="F4451" s="218" t="e">
        <f>VLOOKUP(D4451,Z$4:AB4451,3,FALSE)</f>
        <v>#N/A</v>
      </c>
    </row>
    <row r="4452" spans="2:6" x14ac:dyDescent="0.25">
      <c r="B4452" s="131">
        <f t="shared" si="69"/>
        <v>4450</v>
      </c>
      <c r="E4452" s="218" t="e">
        <f>VLOOKUP(D4452,Z$4:AB4452,2,FALSE)</f>
        <v>#N/A</v>
      </c>
      <c r="F4452" s="218" t="e">
        <f>VLOOKUP(D4452,Z$4:AB4452,3,FALSE)</f>
        <v>#N/A</v>
      </c>
    </row>
    <row r="4453" spans="2:6" x14ac:dyDescent="0.25">
      <c r="B4453" s="131">
        <f t="shared" si="69"/>
        <v>4451</v>
      </c>
      <c r="E4453" s="218" t="e">
        <f>VLOOKUP(D4453,Z$4:AB4453,2,FALSE)</f>
        <v>#N/A</v>
      </c>
      <c r="F4453" s="218" t="e">
        <f>VLOOKUP(D4453,Z$4:AB4453,3,FALSE)</f>
        <v>#N/A</v>
      </c>
    </row>
    <row r="4454" spans="2:6" x14ac:dyDescent="0.25">
      <c r="B4454" s="131">
        <f t="shared" si="69"/>
        <v>4452</v>
      </c>
      <c r="E4454" s="218" t="e">
        <f>VLOOKUP(D4454,Z$4:AB4454,2,FALSE)</f>
        <v>#N/A</v>
      </c>
      <c r="F4454" s="218" t="e">
        <f>VLOOKUP(D4454,Z$4:AB4454,3,FALSE)</f>
        <v>#N/A</v>
      </c>
    </row>
    <row r="4455" spans="2:6" x14ac:dyDescent="0.25">
      <c r="B4455" s="131">
        <f t="shared" si="69"/>
        <v>4453</v>
      </c>
      <c r="E4455" s="218" t="e">
        <f>VLOOKUP(D4455,Z$4:AB4455,2,FALSE)</f>
        <v>#N/A</v>
      </c>
      <c r="F4455" s="218" t="e">
        <f>VLOOKUP(D4455,Z$4:AB4455,3,FALSE)</f>
        <v>#N/A</v>
      </c>
    </row>
    <row r="4456" spans="2:6" x14ac:dyDescent="0.25">
      <c r="B4456" s="131">
        <f t="shared" si="69"/>
        <v>4454</v>
      </c>
      <c r="E4456" s="218" t="e">
        <f>VLOOKUP(D4456,Z$4:AB4456,2,FALSE)</f>
        <v>#N/A</v>
      </c>
      <c r="F4456" s="218" t="e">
        <f>VLOOKUP(D4456,Z$4:AB4456,3,FALSE)</f>
        <v>#N/A</v>
      </c>
    </row>
    <row r="4457" spans="2:6" x14ac:dyDescent="0.25">
      <c r="B4457" s="131">
        <f t="shared" si="69"/>
        <v>4455</v>
      </c>
      <c r="E4457" s="218" t="e">
        <f>VLOOKUP(D4457,Z$4:AB4457,2,FALSE)</f>
        <v>#N/A</v>
      </c>
      <c r="F4457" s="218" t="e">
        <f>VLOOKUP(D4457,Z$4:AB4457,3,FALSE)</f>
        <v>#N/A</v>
      </c>
    </row>
    <row r="4458" spans="2:6" x14ac:dyDescent="0.25">
      <c r="B4458" s="131">
        <f t="shared" si="69"/>
        <v>4456</v>
      </c>
      <c r="E4458" s="218" t="e">
        <f>VLOOKUP(D4458,Z$4:AB4458,2,FALSE)</f>
        <v>#N/A</v>
      </c>
      <c r="F4458" s="218" t="e">
        <f>VLOOKUP(D4458,Z$4:AB4458,3,FALSE)</f>
        <v>#N/A</v>
      </c>
    </row>
    <row r="4459" spans="2:6" x14ac:dyDescent="0.25">
      <c r="B4459" s="131">
        <f t="shared" si="69"/>
        <v>4457</v>
      </c>
      <c r="E4459" s="218" t="e">
        <f>VLOOKUP(D4459,Z$4:AB4459,2,FALSE)</f>
        <v>#N/A</v>
      </c>
      <c r="F4459" s="218" t="e">
        <f>VLOOKUP(D4459,Z$4:AB4459,3,FALSE)</f>
        <v>#N/A</v>
      </c>
    </row>
    <row r="4460" spans="2:6" x14ac:dyDescent="0.25">
      <c r="B4460" s="131">
        <f t="shared" si="69"/>
        <v>4458</v>
      </c>
      <c r="E4460" s="218" t="e">
        <f>VLOOKUP(D4460,Z$4:AB4460,2,FALSE)</f>
        <v>#N/A</v>
      </c>
      <c r="F4460" s="218" t="e">
        <f>VLOOKUP(D4460,Z$4:AB4460,3,FALSE)</f>
        <v>#N/A</v>
      </c>
    </row>
    <row r="4461" spans="2:6" x14ac:dyDescent="0.25">
      <c r="B4461" s="131">
        <f t="shared" si="69"/>
        <v>4459</v>
      </c>
      <c r="E4461" s="218" t="e">
        <f>VLOOKUP(D4461,Z$4:AB4461,2,FALSE)</f>
        <v>#N/A</v>
      </c>
      <c r="F4461" s="218" t="e">
        <f>VLOOKUP(D4461,Z$4:AB4461,3,FALSE)</f>
        <v>#N/A</v>
      </c>
    </row>
    <row r="4462" spans="2:6" x14ac:dyDescent="0.25">
      <c r="B4462" s="131">
        <f t="shared" si="69"/>
        <v>4460</v>
      </c>
      <c r="E4462" s="218" t="e">
        <f>VLOOKUP(D4462,Z$4:AB4462,2,FALSE)</f>
        <v>#N/A</v>
      </c>
      <c r="F4462" s="218" t="e">
        <f>VLOOKUP(D4462,Z$4:AB4462,3,FALSE)</f>
        <v>#N/A</v>
      </c>
    </row>
    <row r="4463" spans="2:6" x14ac:dyDescent="0.25">
      <c r="B4463" s="131">
        <f t="shared" si="69"/>
        <v>4461</v>
      </c>
      <c r="E4463" s="218" t="e">
        <f>VLOOKUP(D4463,Z$4:AB4463,2,FALSE)</f>
        <v>#N/A</v>
      </c>
      <c r="F4463" s="218" t="e">
        <f>VLOOKUP(D4463,Z$4:AB4463,3,FALSE)</f>
        <v>#N/A</v>
      </c>
    </row>
    <row r="4464" spans="2:6" x14ac:dyDescent="0.25">
      <c r="B4464" s="131">
        <f t="shared" si="69"/>
        <v>4462</v>
      </c>
      <c r="E4464" s="218" t="e">
        <f>VLOOKUP(D4464,Z$4:AB4464,2,FALSE)</f>
        <v>#N/A</v>
      </c>
      <c r="F4464" s="218" t="e">
        <f>VLOOKUP(D4464,Z$4:AB4464,3,FALSE)</f>
        <v>#N/A</v>
      </c>
    </row>
    <row r="4465" spans="2:6" x14ac:dyDescent="0.25">
      <c r="B4465" s="131">
        <f t="shared" si="69"/>
        <v>4463</v>
      </c>
      <c r="E4465" s="218" t="e">
        <f>VLOOKUP(D4465,Z$4:AB4465,2,FALSE)</f>
        <v>#N/A</v>
      </c>
      <c r="F4465" s="218" t="e">
        <f>VLOOKUP(D4465,Z$4:AB4465,3,FALSE)</f>
        <v>#N/A</v>
      </c>
    </row>
    <row r="4466" spans="2:6" x14ac:dyDescent="0.25">
      <c r="B4466" s="131">
        <f t="shared" si="69"/>
        <v>4464</v>
      </c>
      <c r="E4466" s="218" t="e">
        <f>VLOOKUP(D4466,Z$4:AB4466,2,FALSE)</f>
        <v>#N/A</v>
      </c>
      <c r="F4466" s="218" t="e">
        <f>VLOOKUP(D4466,Z$4:AB4466,3,FALSE)</f>
        <v>#N/A</v>
      </c>
    </row>
    <row r="4467" spans="2:6" x14ac:dyDescent="0.25">
      <c r="B4467" s="131">
        <f t="shared" si="69"/>
        <v>4465</v>
      </c>
      <c r="E4467" s="218" t="e">
        <f>VLOOKUP(D4467,Z$4:AB4467,2,FALSE)</f>
        <v>#N/A</v>
      </c>
      <c r="F4467" s="218" t="e">
        <f>VLOOKUP(D4467,Z$4:AB4467,3,FALSE)</f>
        <v>#N/A</v>
      </c>
    </row>
    <row r="4468" spans="2:6" x14ac:dyDescent="0.25">
      <c r="B4468" s="131">
        <f t="shared" ref="B4468:B4531" si="70">ROW()-2</f>
        <v>4466</v>
      </c>
      <c r="E4468" s="218" t="e">
        <f>VLOOKUP(D4468,Z$4:AB4468,2,FALSE)</f>
        <v>#N/A</v>
      </c>
      <c r="F4468" s="218" t="e">
        <f>VLOOKUP(D4468,Z$4:AB4468,3,FALSE)</f>
        <v>#N/A</v>
      </c>
    </row>
    <row r="4469" spans="2:6" x14ac:dyDescent="0.25">
      <c r="B4469" s="131">
        <f t="shared" si="70"/>
        <v>4467</v>
      </c>
      <c r="E4469" s="218" t="e">
        <f>VLOOKUP(D4469,Z$4:AB4469,2,FALSE)</f>
        <v>#N/A</v>
      </c>
      <c r="F4469" s="218" t="e">
        <f>VLOOKUP(D4469,Z$4:AB4469,3,FALSE)</f>
        <v>#N/A</v>
      </c>
    </row>
    <row r="4470" spans="2:6" x14ac:dyDescent="0.25">
      <c r="B4470" s="131">
        <f t="shared" si="70"/>
        <v>4468</v>
      </c>
      <c r="E4470" s="218" t="e">
        <f>VLOOKUP(D4470,Z$4:AB4470,2,FALSE)</f>
        <v>#N/A</v>
      </c>
      <c r="F4470" s="218" t="e">
        <f>VLOOKUP(D4470,Z$4:AB4470,3,FALSE)</f>
        <v>#N/A</v>
      </c>
    </row>
    <row r="4471" spans="2:6" x14ac:dyDescent="0.25">
      <c r="B4471" s="131">
        <f t="shared" si="70"/>
        <v>4469</v>
      </c>
      <c r="E4471" s="218" t="e">
        <f>VLOOKUP(D4471,Z$4:AB4471,2,FALSE)</f>
        <v>#N/A</v>
      </c>
      <c r="F4471" s="218" t="e">
        <f>VLOOKUP(D4471,Z$4:AB4471,3,FALSE)</f>
        <v>#N/A</v>
      </c>
    </row>
    <row r="4472" spans="2:6" x14ac:dyDescent="0.25">
      <c r="B4472" s="131">
        <f t="shared" si="70"/>
        <v>4470</v>
      </c>
      <c r="E4472" s="218" t="e">
        <f>VLOOKUP(D4472,Z$4:AB4472,2,FALSE)</f>
        <v>#N/A</v>
      </c>
      <c r="F4472" s="218" t="e">
        <f>VLOOKUP(D4472,Z$4:AB4472,3,FALSE)</f>
        <v>#N/A</v>
      </c>
    </row>
    <row r="4473" spans="2:6" x14ac:dyDescent="0.25">
      <c r="B4473" s="131">
        <f t="shared" si="70"/>
        <v>4471</v>
      </c>
      <c r="E4473" s="218" t="e">
        <f>VLOOKUP(D4473,Z$4:AB4473,2,FALSE)</f>
        <v>#N/A</v>
      </c>
      <c r="F4473" s="218" t="e">
        <f>VLOOKUP(D4473,Z$4:AB4473,3,FALSE)</f>
        <v>#N/A</v>
      </c>
    </row>
    <row r="4474" spans="2:6" x14ac:dyDescent="0.25">
      <c r="B4474" s="131">
        <f t="shared" si="70"/>
        <v>4472</v>
      </c>
      <c r="E4474" s="218" t="e">
        <f>VLOOKUP(D4474,Z$4:AB4474,2,FALSE)</f>
        <v>#N/A</v>
      </c>
      <c r="F4474" s="218" t="e">
        <f>VLOOKUP(D4474,Z$4:AB4474,3,FALSE)</f>
        <v>#N/A</v>
      </c>
    </row>
    <row r="4475" spans="2:6" x14ac:dyDescent="0.25">
      <c r="B4475" s="131">
        <f t="shared" si="70"/>
        <v>4473</v>
      </c>
      <c r="E4475" s="218" t="e">
        <f>VLOOKUP(D4475,Z$4:AB4475,2,FALSE)</f>
        <v>#N/A</v>
      </c>
      <c r="F4475" s="218" t="e">
        <f>VLOOKUP(D4475,Z$4:AB4475,3,FALSE)</f>
        <v>#N/A</v>
      </c>
    </row>
    <row r="4476" spans="2:6" x14ac:dyDescent="0.25">
      <c r="B4476" s="131">
        <f t="shared" si="70"/>
        <v>4474</v>
      </c>
      <c r="E4476" s="218" t="e">
        <f>VLOOKUP(D4476,Z$4:AB4476,2,FALSE)</f>
        <v>#N/A</v>
      </c>
      <c r="F4476" s="218" t="e">
        <f>VLOOKUP(D4476,Z$4:AB4476,3,FALSE)</f>
        <v>#N/A</v>
      </c>
    </row>
    <row r="4477" spans="2:6" x14ac:dyDescent="0.25">
      <c r="B4477" s="131">
        <f t="shared" si="70"/>
        <v>4475</v>
      </c>
      <c r="E4477" s="218" t="e">
        <f>VLOOKUP(D4477,Z$4:AB4477,2,FALSE)</f>
        <v>#N/A</v>
      </c>
      <c r="F4477" s="218" t="e">
        <f>VLOOKUP(D4477,Z$4:AB4477,3,FALSE)</f>
        <v>#N/A</v>
      </c>
    </row>
    <row r="4478" spans="2:6" x14ac:dyDescent="0.25">
      <c r="B4478" s="131">
        <f t="shared" si="70"/>
        <v>4476</v>
      </c>
      <c r="E4478" s="218" t="e">
        <f>VLOOKUP(D4478,Z$4:AB4478,2,FALSE)</f>
        <v>#N/A</v>
      </c>
      <c r="F4478" s="218" t="e">
        <f>VLOOKUP(D4478,Z$4:AB4478,3,FALSE)</f>
        <v>#N/A</v>
      </c>
    </row>
    <row r="4479" spans="2:6" x14ac:dyDescent="0.25">
      <c r="B4479" s="131">
        <f t="shared" si="70"/>
        <v>4477</v>
      </c>
      <c r="E4479" s="218" t="e">
        <f>VLOOKUP(D4479,Z$4:AB4479,2,FALSE)</f>
        <v>#N/A</v>
      </c>
      <c r="F4479" s="218" t="e">
        <f>VLOOKUP(D4479,Z$4:AB4479,3,FALSE)</f>
        <v>#N/A</v>
      </c>
    </row>
    <row r="4480" spans="2:6" x14ac:dyDescent="0.25">
      <c r="B4480" s="131">
        <f t="shared" si="70"/>
        <v>4478</v>
      </c>
      <c r="E4480" s="218" t="e">
        <f>VLOOKUP(D4480,Z$4:AB4480,2,FALSE)</f>
        <v>#N/A</v>
      </c>
      <c r="F4480" s="218" t="e">
        <f>VLOOKUP(D4480,Z$4:AB4480,3,FALSE)</f>
        <v>#N/A</v>
      </c>
    </row>
    <row r="4481" spans="2:6" x14ac:dyDescent="0.25">
      <c r="B4481" s="131">
        <f t="shared" si="70"/>
        <v>4479</v>
      </c>
      <c r="E4481" s="218" t="e">
        <f>VLOOKUP(D4481,Z$4:AB4481,2,FALSE)</f>
        <v>#N/A</v>
      </c>
      <c r="F4481" s="218" t="e">
        <f>VLOOKUP(D4481,Z$4:AB4481,3,FALSE)</f>
        <v>#N/A</v>
      </c>
    </row>
    <row r="4482" spans="2:6" x14ac:dyDescent="0.25">
      <c r="B4482" s="131">
        <f t="shared" si="70"/>
        <v>4480</v>
      </c>
      <c r="E4482" s="218" t="e">
        <f>VLOOKUP(D4482,Z$4:AB4482,2,FALSE)</f>
        <v>#N/A</v>
      </c>
      <c r="F4482" s="218" t="e">
        <f>VLOOKUP(D4482,Z$4:AB4482,3,FALSE)</f>
        <v>#N/A</v>
      </c>
    </row>
    <row r="4483" spans="2:6" x14ac:dyDescent="0.25">
      <c r="B4483" s="131">
        <f t="shared" si="70"/>
        <v>4481</v>
      </c>
      <c r="E4483" s="218" t="e">
        <f>VLOOKUP(D4483,Z$4:AB4483,2,FALSE)</f>
        <v>#N/A</v>
      </c>
      <c r="F4483" s="218" t="e">
        <f>VLOOKUP(D4483,Z$4:AB4483,3,FALSE)</f>
        <v>#N/A</v>
      </c>
    </row>
    <row r="4484" spans="2:6" x14ac:dyDescent="0.25">
      <c r="B4484" s="131">
        <f t="shared" si="70"/>
        <v>4482</v>
      </c>
      <c r="E4484" s="218" t="e">
        <f>VLOOKUP(D4484,Z$4:AB4484,2,FALSE)</f>
        <v>#N/A</v>
      </c>
      <c r="F4484" s="218" t="e">
        <f>VLOOKUP(D4484,Z$4:AB4484,3,FALSE)</f>
        <v>#N/A</v>
      </c>
    </row>
    <row r="4485" spans="2:6" x14ac:dyDescent="0.25">
      <c r="B4485" s="131">
        <f t="shared" si="70"/>
        <v>4483</v>
      </c>
      <c r="E4485" s="218" t="e">
        <f>VLOOKUP(D4485,Z$4:AB4485,2,FALSE)</f>
        <v>#N/A</v>
      </c>
      <c r="F4485" s="218" t="e">
        <f>VLOOKUP(D4485,Z$4:AB4485,3,FALSE)</f>
        <v>#N/A</v>
      </c>
    </row>
    <row r="4486" spans="2:6" x14ac:dyDescent="0.25">
      <c r="B4486" s="131">
        <f t="shared" si="70"/>
        <v>4484</v>
      </c>
      <c r="E4486" s="218" t="e">
        <f>VLOOKUP(D4486,Z$4:AB4486,2,FALSE)</f>
        <v>#N/A</v>
      </c>
      <c r="F4486" s="218" t="e">
        <f>VLOOKUP(D4486,Z$4:AB4486,3,FALSE)</f>
        <v>#N/A</v>
      </c>
    </row>
    <row r="4487" spans="2:6" x14ac:dyDescent="0.25">
      <c r="B4487" s="131">
        <f t="shared" si="70"/>
        <v>4485</v>
      </c>
      <c r="E4487" s="218" t="e">
        <f>VLOOKUP(D4487,Z$4:AB4487,2,FALSE)</f>
        <v>#N/A</v>
      </c>
      <c r="F4487" s="218" t="e">
        <f>VLOOKUP(D4487,Z$4:AB4487,3,FALSE)</f>
        <v>#N/A</v>
      </c>
    </row>
    <row r="4488" spans="2:6" x14ac:dyDescent="0.25">
      <c r="B4488" s="131">
        <f t="shared" si="70"/>
        <v>4486</v>
      </c>
      <c r="E4488" s="218" t="e">
        <f>VLOOKUP(D4488,Z$4:AB4488,2,FALSE)</f>
        <v>#N/A</v>
      </c>
      <c r="F4488" s="218" t="e">
        <f>VLOOKUP(D4488,Z$4:AB4488,3,FALSE)</f>
        <v>#N/A</v>
      </c>
    </row>
    <row r="4489" spans="2:6" x14ac:dyDescent="0.25">
      <c r="B4489" s="131">
        <f t="shared" si="70"/>
        <v>4487</v>
      </c>
      <c r="E4489" s="218" t="e">
        <f>VLOOKUP(D4489,Z$4:AB4489,2,FALSE)</f>
        <v>#N/A</v>
      </c>
      <c r="F4489" s="218" t="e">
        <f>VLOOKUP(D4489,Z$4:AB4489,3,FALSE)</f>
        <v>#N/A</v>
      </c>
    </row>
    <row r="4490" spans="2:6" x14ac:dyDescent="0.25">
      <c r="B4490" s="131">
        <f t="shared" si="70"/>
        <v>4488</v>
      </c>
      <c r="E4490" s="218" t="e">
        <f>VLOOKUP(D4490,Z$4:AB4490,2,FALSE)</f>
        <v>#N/A</v>
      </c>
      <c r="F4490" s="218" t="e">
        <f>VLOOKUP(D4490,Z$4:AB4490,3,FALSE)</f>
        <v>#N/A</v>
      </c>
    </row>
    <row r="4491" spans="2:6" x14ac:dyDescent="0.25">
      <c r="B4491" s="131">
        <f t="shared" si="70"/>
        <v>4489</v>
      </c>
      <c r="E4491" s="218" t="e">
        <f>VLOOKUP(D4491,Z$4:AB4491,2,FALSE)</f>
        <v>#N/A</v>
      </c>
      <c r="F4491" s="218" t="e">
        <f>VLOOKUP(D4491,Z$4:AB4491,3,FALSE)</f>
        <v>#N/A</v>
      </c>
    </row>
    <row r="4492" spans="2:6" x14ac:dyDescent="0.25">
      <c r="B4492" s="131">
        <f t="shared" si="70"/>
        <v>4490</v>
      </c>
      <c r="E4492" s="218" t="e">
        <f>VLOOKUP(D4492,Z$4:AB4492,2,FALSE)</f>
        <v>#N/A</v>
      </c>
      <c r="F4492" s="218" t="e">
        <f>VLOOKUP(D4492,Z$4:AB4492,3,FALSE)</f>
        <v>#N/A</v>
      </c>
    </row>
    <row r="4493" spans="2:6" x14ac:dyDescent="0.25">
      <c r="B4493" s="131">
        <f t="shared" si="70"/>
        <v>4491</v>
      </c>
      <c r="E4493" s="218" t="e">
        <f>VLOOKUP(D4493,Z$4:AB4493,2,FALSE)</f>
        <v>#N/A</v>
      </c>
      <c r="F4493" s="218" t="e">
        <f>VLOOKUP(D4493,Z$4:AB4493,3,FALSE)</f>
        <v>#N/A</v>
      </c>
    </row>
    <row r="4494" spans="2:6" x14ac:dyDescent="0.25">
      <c r="B4494" s="131">
        <f t="shared" si="70"/>
        <v>4492</v>
      </c>
      <c r="E4494" s="218" t="e">
        <f>VLOOKUP(D4494,Z$4:AB4494,2,FALSE)</f>
        <v>#N/A</v>
      </c>
      <c r="F4494" s="218" t="e">
        <f>VLOOKUP(D4494,Z$4:AB4494,3,FALSE)</f>
        <v>#N/A</v>
      </c>
    </row>
    <row r="4495" spans="2:6" x14ac:dyDescent="0.25">
      <c r="B4495" s="131">
        <f t="shared" si="70"/>
        <v>4493</v>
      </c>
      <c r="E4495" s="218" t="e">
        <f>VLOOKUP(D4495,Z$4:AB4495,2,FALSE)</f>
        <v>#N/A</v>
      </c>
      <c r="F4495" s="218" t="e">
        <f>VLOOKUP(D4495,Z$4:AB4495,3,FALSE)</f>
        <v>#N/A</v>
      </c>
    </row>
    <row r="4496" spans="2:6" x14ac:dyDescent="0.25">
      <c r="B4496" s="131">
        <f t="shared" si="70"/>
        <v>4494</v>
      </c>
      <c r="E4496" s="218" t="e">
        <f>VLOOKUP(D4496,Z$4:AB4496,2,FALSE)</f>
        <v>#N/A</v>
      </c>
      <c r="F4496" s="218" t="e">
        <f>VLOOKUP(D4496,Z$4:AB4496,3,FALSE)</f>
        <v>#N/A</v>
      </c>
    </row>
    <row r="4497" spans="2:6" x14ac:dyDescent="0.25">
      <c r="B4497" s="131">
        <f t="shared" si="70"/>
        <v>4495</v>
      </c>
      <c r="E4497" s="218" t="e">
        <f>VLOOKUP(D4497,Z$4:AB4497,2,FALSE)</f>
        <v>#N/A</v>
      </c>
      <c r="F4497" s="218" t="e">
        <f>VLOOKUP(D4497,Z$4:AB4497,3,FALSE)</f>
        <v>#N/A</v>
      </c>
    </row>
    <row r="4498" spans="2:6" x14ac:dyDescent="0.25">
      <c r="B4498" s="131">
        <f t="shared" si="70"/>
        <v>4496</v>
      </c>
      <c r="E4498" s="218" t="e">
        <f>VLOOKUP(D4498,Z$4:AB4498,2,FALSE)</f>
        <v>#N/A</v>
      </c>
      <c r="F4498" s="218" t="e">
        <f>VLOOKUP(D4498,Z$4:AB4498,3,FALSE)</f>
        <v>#N/A</v>
      </c>
    </row>
    <row r="4499" spans="2:6" x14ac:dyDescent="0.25">
      <c r="B4499" s="131">
        <f t="shared" si="70"/>
        <v>4497</v>
      </c>
      <c r="E4499" s="218" t="e">
        <f>VLOOKUP(D4499,Z$4:AB4499,2,FALSE)</f>
        <v>#N/A</v>
      </c>
      <c r="F4499" s="218" t="e">
        <f>VLOOKUP(D4499,Z$4:AB4499,3,FALSE)</f>
        <v>#N/A</v>
      </c>
    </row>
    <row r="4500" spans="2:6" x14ac:dyDescent="0.25">
      <c r="B4500" s="131">
        <f t="shared" si="70"/>
        <v>4498</v>
      </c>
      <c r="E4500" s="218" t="e">
        <f>VLOOKUP(D4500,Z$4:AB4500,2,FALSE)</f>
        <v>#N/A</v>
      </c>
      <c r="F4500" s="218" t="e">
        <f>VLOOKUP(D4500,Z$4:AB4500,3,FALSE)</f>
        <v>#N/A</v>
      </c>
    </row>
    <row r="4501" spans="2:6" x14ac:dyDescent="0.25">
      <c r="B4501" s="131">
        <f t="shared" si="70"/>
        <v>4499</v>
      </c>
      <c r="E4501" s="218" t="e">
        <f>VLOOKUP(D4501,Z$4:AB4501,2,FALSE)</f>
        <v>#N/A</v>
      </c>
      <c r="F4501" s="218" t="e">
        <f>VLOOKUP(D4501,Z$4:AB4501,3,FALSE)</f>
        <v>#N/A</v>
      </c>
    </row>
    <row r="4502" spans="2:6" x14ac:dyDescent="0.25">
      <c r="B4502" s="131">
        <f t="shared" si="70"/>
        <v>4500</v>
      </c>
      <c r="E4502" s="218" t="e">
        <f>VLOOKUP(D4502,Z$4:AB4502,2,FALSE)</f>
        <v>#N/A</v>
      </c>
      <c r="F4502" s="218" t="e">
        <f>VLOOKUP(D4502,Z$4:AB4502,3,FALSE)</f>
        <v>#N/A</v>
      </c>
    </row>
    <row r="4503" spans="2:6" x14ac:dyDescent="0.25">
      <c r="B4503" s="131">
        <f t="shared" si="70"/>
        <v>4501</v>
      </c>
      <c r="E4503" s="218" t="e">
        <f>VLOOKUP(D4503,Z$4:AB4503,2,FALSE)</f>
        <v>#N/A</v>
      </c>
      <c r="F4503" s="218" t="e">
        <f>VLOOKUP(D4503,Z$4:AB4503,3,FALSE)</f>
        <v>#N/A</v>
      </c>
    </row>
    <row r="4504" spans="2:6" x14ac:dyDescent="0.25">
      <c r="B4504" s="131">
        <f t="shared" si="70"/>
        <v>4502</v>
      </c>
      <c r="E4504" s="218" t="e">
        <f>VLOOKUP(D4504,Z$4:AB4504,2,FALSE)</f>
        <v>#N/A</v>
      </c>
      <c r="F4504" s="218" t="e">
        <f>VLOOKUP(D4504,Z$4:AB4504,3,FALSE)</f>
        <v>#N/A</v>
      </c>
    </row>
    <row r="4505" spans="2:6" x14ac:dyDescent="0.25">
      <c r="B4505" s="131">
        <f t="shared" si="70"/>
        <v>4503</v>
      </c>
      <c r="E4505" s="218" t="e">
        <f>VLOOKUP(D4505,Z$4:AB4505,2,FALSE)</f>
        <v>#N/A</v>
      </c>
      <c r="F4505" s="218" t="e">
        <f>VLOOKUP(D4505,Z$4:AB4505,3,FALSE)</f>
        <v>#N/A</v>
      </c>
    </row>
    <row r="4506" spans="2:6" x14ac:dyDescent="0.25">
      <c r="B4506" s="131">
        <f t="shared" si="70"/>
        <v>4504</v>
      </c>
      <c r="E4506" s="218" t="e">
        <f>VLOOKUP(D4506,Z$4:AB4506,2,FALSE)</f>
        <v>#N/A</v>
      </c>
      <c r="F4506" s="218" t="e">
        <f>VLOOKUP(D4506,Z$4:AB4506,3,FALSE)</f>
        <v>#N/A</v>
      </c>
    </row>
    <row r="4507" spans="2:6" x14ac:dyDescent="0.25">
      <c r="B4507" s="131">
        <f t="shared" si="70"/>
        <v>4505</v>
      </c>
      <c r="E4507" s="218" t="e">
        <f>VLOOKUP(D4507,Z$4:AB4507,2,FALSE)</f>
        <v>#N/A</v>
      </c>
      <c r="F4507" s="218" t="e">
        <f>VLOOKUP(D4507,Z$4:AB4507,3,FALSE)</f>
        <v>#N/A</v>
      </c>
    </row>
    <row r="4508" spans="2:6" x14ac:dyDescent="0.25">
      <c r="B4508" s="131">
        <f t="shared" si="70"/>
        <v>4506</v>
      </c>
      <c r="E4508" s="218" t="e">
        <f>VLOOKUP(D4508,Z$4:AB4508,2,FALSE)</f>
        <v>#N/A</v>
      </c>
      <c r="F4508" s="218" t="e">
        <f>VLOOKUP(D4508,Z$4:AB4508,3,FALSE)</f>
        <v>#N/A</v>
      </c>
    </row>
    <row r="4509" spans="2:6" x14ac:dyDescent="0.25">
      <c r="B4509" s="131">
        <f t="shared" si="70"/>
        <v>4507</v>
      </c>
      <c r="E4509" s="218" t="e">
        <f>VLOOKUP(D4509,Z$4:AB4509,2,FALSE)</f>
        <v>#N/A</v>
      </c>
      <c r="F4509" s="218" t="e">
        <f>VLOOKUP(D4509,Z$4:AB4509,3,FALSE)</f>
        <v>#N/A</v>
      </c>
    </row>
    <row r="4510" spans="2:6" x14ac:dyDescent="0.25">
      <c r="B4510" s="131">
        <f t="shared" si="70"/>
        <v>4508</v>
      </c>
      <c r="E4510" s="218" t="e">
        <f>VLOOKUP(D4510,Z$4:AB4510,2,FALSE)</f>
        <v>#N/A</v>
      </c>
      <c r="F4510" s="218" t="e">
        <f>VLOOKUP(D4510,Z$4:AB4510,3,FALSE)</f>
        <v>#N/A</v>
      </c>
    </row>
    <row r="4511" spans="2:6" x14ac:dyDescent="0.25">
      <c r="B4511" s="131">
        <f t="shared" si="70"/>
        <v>4509</v>
      </c>
      <c r="E4511" s="218" t="e">
        <f>VLOOKUP(D4511,Z$4:AB4511,2,FALSE)</f>
        <v>#N/A</v>
      </c>
      <c r="F4511" s="218" t="e">
        <f>VLOOKUP(D4511,Z$4:AB4511,3,FALSE)</f>
        <v>#N/A</v>
      </c>
    </row>
    <row r="4512" spans="2:6" x14ac:dyDescent="0.25">
      <c r="B4512" s="131">
        <f t="shared" si="70"/>
        <v>4510</v>
      </c>
      <c r="E4512" s="218" t="e">
        <f>VLOOKUP(D4512,Z$4:AB4512,2,FALSE)</f>
        <v>#N/A</v>
      </c>
      <c r="F4512" s="218" t="e">
        <f>VLOOKUP(D4512,Z$4:AB4512,3,FALSE)</f>
        <v>#N/A</v>
      </c>
    </row>
    <row r="4513" spans="2:6" x14ac:dyDescent="0.25">
      <c r="B4513" s="131">
        <f t="shared" si="70"/>
        <v>4511</v>
      </c>
      <c r="E4513" s="218" t="e">
        <f>VLOOKUP(D4513,Z$4:AB4513,2,FALSE)</f>
        <v>#N/A</v>
      </c>
      <c r="F4513" s="218" t="e">
        <f>VLOOKUP(D4513,Z$4:AB4513,3,FALSE)</f>
        <v>#N/A</v>
      </c>
    </row>
    <row r="4514" spans="2:6" x14ac:dyDescent="0.25">
      <c r="B4514" s="131">
        <f t="shared" si="70"/>
        <v>4512</v>
      </c>
      <c r="E4514" s="218" t="e">
        <f>VLOOKUP(D4514,Z$4:AB4514,2,FALSE)</f>
        <v>#N/A</v>
      </c>
      <c r="F4514" s="218" t="e">
        <f>VLOOKUP(D4514,Z$4:AB4514,3,FALSE)</f>
        <v>#N/A</v>
      </c>
    </row>
    <row r="4515" spans="2:6" x14ac:dyDescent="0.25">
      <c r="B4515" s="131">
        <f t="shared" si="70"/>
        <v>4513</v>
      </c>
      <c r="E4515" s="218" t="e">
        <f>VLOOKUP(D4515,Z$4:AB4515,2,FALSE)</f>
        <v>#N/A</v>
      </c>
      <c r="F4515" s="218" t="e">
        <f>VLOOKUP(D4515,Z$4:AB4515,3,FALSE)</f>
        <v>#N/A</v>
      </c>
    </row>
    <row r="4516" spans="2:6" x14ac:dyDescent="0.25">
      <c r="B4516" s="131">
        <f t="shared" si="70"/>
        <v>4514</v>
      </c>
      <c r="E4516" s="218" t="e">
        <f>VLOOKUP(D4516,Z$4:AB4516,2,FALSE)</f>
        <v>#N/A</v>
      </c>
      <c r="F4516" s="218" t="e">
        <f>VLOOKUP(D4516,Z$4:AB4516,3,FALSE)</f>
        <v>#N/A</v>
      </c>
    </row>
    <row r="4517" spans="2:6" x14ac:dyDescent="0.25">
      <c r="B4517" s="131">
        <f t="shared" si="70"/>
        <v>4515</v>
      </c>
      <c r="E4517" s="218" t="e">
        <f>VLOOKUP(D4517,Z$4:AB4517,2,FALSE)</f>
        <v>#N/A</v>
      </c>
      <c r="F4517" s="218" t="e">
        <f>VLOOKUP(D4517,Z$4:AB4517,3,FALSE)</f>
        <v>#N/A</v>
      </c>
    </row>
    <row r="4518" spans="2:6" x14ac:dyDescent="0.25">
      <c r="B4518" s="131">
        <f t="shared" si="70"/>
        <v>4516</v>
      </c>
      <c r="E4518" s="218" t="e">
        <f>VLOOKUP(D4518,Z$4:AB4518,2,FALSE)</f>
        <v>#N/A</v>
      </c>
      <c r="F4518" s="218" t="e">
        <f>VLOOKUP(D4518,Z$4:AB4518,3,FALSE)</f>
        <v>#N/A</v>
      </c>
    </row>
    <row r="4519" spans="2:6" x14ac:dyDescent="0.25">
      <c r="B4519" s="131">
        <f t="shared" si="70"/>
        <v>4517</v>
      </c>
      <c r="E4519" s="218" t="e">
        <f>VLOOKUP(D4519,Z$4:AB4519,2,FALSE)</f>
        <v>#N/A</v>
      </c>
      <c r="F4519" s="218" t="e">
        <f>VLOOKUP(D4519,Z$4:AB4519,3,FALSE)</f>
        <v>#N/A</v>
      </c>
    </row>
    <row r="4520" spans="2:6" x14ac:dyDescent="0.25">
      <c r="B4520" s="131">
        <f t="shared" si="70"/>
        <v>4518</v>
      </c>
      <c r="E4520" s="218" t="e">
        <f>VLOOKUP(D4520,Z$4:AB4520,2,FALSE)</f>
        <v>#N/A</v>
      </c>
      <c r="F4520" s="218" t="e">
        <f>VLOOKUP(D4520,Z$4:AB4520,3,FALSE)</f>
        <v>#N/A</v>
      </c>
    </row>
    <row r="4521" spans="2:6" x14ac:dyDescent="0.25">
      <c r="B4521" s="131">
        <f t="shared" si="70"/>
        <v>4519</v>
      </c>
      <c r="E4521" s="218" t="e">
        <f>VLOOKUP(D4521,Z$4:AB4521,2,FALSE)</f>
        <v>#N/A</v>
      </c>
      <c r="F4521" s="218" t="e">
        <f>VLOOKUP(D4521,Z$4:AB4521,3,FALSE)</f>
        <v>#N/A</v>
      </c>
    </row>
    <row r="4522" spans="2:6" x14ac:dyDescent="0.25">
      <c r="B4522" s="131">
        <f t="shared" si="70"/>
        <v>4520</v>
      </c>
      <c r="E4522" s="218" t="e">
        <f>VLOOKUP(D4522,Z$4:AB4522,2,FALSE)</f>
        <v>#N/A</v>
      </c>
      <c r="F4522" s="218" t="e">
        <f>VLOOKUP(D4522,Z$4:AB4522,3,FALSE)</f>
        <v>#N/A</v>
      </c>
    </row>
    <row r="4523" spans="2:6" x14ac:dyDescent="0.25">
      <c r="B4523" s="131">
        <f t="shared" si="70"/>
        <v>4521</v>
      </c>
      <c r="E4523" s="218" t="e">
        <f>VLOOKUP(D4523,Z$4:AB4523,2,FALSE)</f>
        <v>#N/A</v>
      </c>
      <c r="F4523" s="218" t="e">
        <f>VLOOKUP(D4523,Z$4:AB4523,3,FALSE)</f>
        <v>#N/A</v>
      </c>
    </row>
    <row r="4524" spans="2:6" x14ac:dyDescent="0.25">
      <c r="B4524" s="131">
        <f t="shared" si="70"/>
        <v>4522</v>
      </c>
      <c r="E4524" s="218" t="e">
        <f>VLOOKUP(D4524,Z$4:AB4524,2,FALSE)</f>
        <v>#N/A</v>
      </c>
      <c r="F4524" s="218" t="e">
        <f>VLOOKUP(D4524,Z$4:AB4524,3,FALSE)</f>
        <v>#N/A</v>
      </c>
    </row>
    <row r="4525" spans="2:6" x14ac:dyDescent="0.25">
      <c r="B4525" s="131">
        <f t="shared" si="70"/>
        <v>4523</v>
      </c>
      <c r="E4525" s="218" t="e">
        <f>VLOOKUP(D4525,Z$4:AB4525,2,FALSE)</f>
        <v>#N/A</v>
      </c>
      <c r="F4525" s="218" t="e">
        <f>VLOOKUP(D4525,Z$4:AB4525,3,FALSE)</f>
        <v>#N/A</v>
      </c>
    </row>
    <row r="4526" spans="2:6" x14ac:dyDescent="0.25">
      <c r="B4526" s="131">
        <f t="shared" si="70"/>
        <v>4524</v>
      </c>
      <c r="E4526" s="218" t="e">
        <f>VLOOKUP(D4526,Z$4:AB4526,2,FALSE)</f>
        <v>#N/A</v>
      </c>
      <c r="F4526" s="218" t="e">
        <f>VLOOKUP(D4526,Z$4:AB4526,3,FALSE)</f>
        <v>#N/A</v>
      </c>
    </row>
    <row r="4527" spans="2:6" x14ac:dyDescent="0.25">
      <c r="B4527" s="131">
        <f t="shared" si="70"/>
        <v>4525</v>
      </c>
      <c r="E4527" s="218" t="e">
        <f>VLOOKUP(D4527,Z$4:AB4527,2,FALSE)</f>
        <v>#N/A</v>
      </c>
      <c r="F4527" s="218" t="e">
        <f>VLOOKUP(D4527,Z$4:AB4527,3,FALSE)</f>
        <v>#N/A</v>
      </c>
    </row>
    <row r="4528" spans="2:6" x14ac:dyDescent="0.25">
      <c r="B4528" s="131">
        <f t="shared" si="70"/>
        <v>4526</v>
      </c>
      <c r="E4528" s="218" t="e">
        <f>VLOOKUP(D4528,Z$4:AB4528,2,FALSE)</f>
        <v>#N/A</v>
      </c>
      <c r="F4528" s="218" t="e">
        <f>VLOOKUP(D4528,Z$4:AB4528,3,FALSE)</f>
        <v>#N/A</v>
      </c>
    </row>
    <row r="4529" spans="2:6" x14ac:dyDescent="0.25">
      <c r="B4529" s="131">
        <f t="shared" si="70"/>
        <v>4527</v>
      </c>
      <c r="E4529" s="218" t="e">
        <f>VLOOKUP(D4529,Z$4:AB4529,2,FALSE)</f>
        <v>#N/A</v>
      </c>
      <c r="F4529" s="218" t="e">
        <f>VLOOKUP(D4529,Z$4:AB4529,3,FALSE)</f>
        <v>#N/A</v>
      </c>
    </row>
    <row r="4530" spans="2:6" x14ac:dyDescent="0.25">
      <c r="B4530" s="131">
        <f t="shared" si="70"/>
        <v>4528</v>
      </c>
      <c r="E4530" s="218" t="e">
        <f>VLOOKUP(D4530,Z$4:AB4530,2,FALSE)</f>
        <v>#N/A</v>
      </c>
      <c r="F4530" s="218" t="e">
        <f>VLOOKUP(D4530,Z$4:AB4530,3,FALSE)</f>
        <v>#N/A</v>
      </c>
    </row>
    <row r="4531" spans="2:6" x14ac:dyDescent="0.25">
      <c r="B4531" s="131">
        <f t="shared" si="70"/>
        <v>4529</v>
      </c>
      <c r="E4531" s="218" t="e">
        <f>VLOOKUP(D4531,Z$4:AB4531,2,FALSE)</f>
        <v>#N/A</v>
      </c>
      <c r="F4531" s="218" t="e">
        <f>VLOOKUP(D4531,Z$4:AB4531,3,FALSE)</f>
        <v>#N/A</v>
      </c>
    </row>
    <row r="4532" spans="2:6" x14ac:dyDescent="0.25">
      <c r="B4532" s="131">
        <f t="shared" ref="B4532:B4595" si="71">ROW()-2</f>
        <v>4530</v>
      </c>
      <c r="E4532" s="218" t="e">
        <f>VLOOKUP(D4532,Z$4:AB4532,2,FALSE)</f>
        <v>#N/A</v>
      </c>
      <c r="F4532" s="218" t="e">
        <f>VLOOKUP(D4532,Z$4:AB4532,3,FALSE)</f>
        <v>#N/A</v>
      </c>
    </row>
    <row r="4533" spans="2:6" x14ac:dyDescent="0.25">
      <c r="B4533" s="131">
        <f t="shared" si="71"/>
        <v>4531</v>
      </c>
      <c r="E4533" s="218" t="e">
        <f>VLOOKUP(D4533,Z$4:AB4533,2,FALSE)</f>
        <v>#N/A</v>
      </c>
      <c r="F4533" s="218" t="e">
        <f>VLOOKUP(D4533,Z$4:AB4533,3,FALSE)</f>
        <v>#N/A</v>
      </c>
    </row>
    <row r="4534" spans="2:6" x14ac:dyDescent="0.25">
      <c r="B4534" s="131">
        <f t="shared" si="71"/>
        <v>4532</v>
      </c>
      <c r="E4534" s="218" t="e">
        <f>VLOOKUP(D4534,Z$4:AB4534,2,FALSE)</f>
        <v>#N/A</v>
      </c>
      <c r="F4534" s="218" t="e">
        <f>VLOOKUP(D4534,Z$4:AB4534,3,FALSE)</f>
        <v>#N/A</v>
      </c>
    </row>
    <row r="4535" spans="2:6" x14ac:dyDescent="0.25">
      <c r="B4535" s="131">
        <f t="shared" si="71"/>
        <v>4533</v>
      </c>
      <c r="E4535" s="218" t="e">
        <f>VLOOKUP(D4535,Z$4:AB4535,2,FALSE)</f>
        <v>#N/A</v>
      </c>
      <c r="F4535" s="218" t="e">
        <f>VLOOKUP(D4535,Z$4:AB4535,3,FALSE)</f>
        <v>#N/A</v>
      </c>
    </row>
    <row r="4536" spans="2:6" x14ac:dyDescent="0.25">
      <c r="B4536" s="131">
        <f t="shared" si="71"/>
        <v>4534</v>
      </c>
      <c r="E4536" s="218" t="e">
        <f>VLOOKUP(D4536,Z$4:AB4536,2,FALSE)</f>
        <v>#N/A</v>
      </c>
      <c r="F4536" s="218" t="e">
        <f>VLOOKUP(D4536,Z$4:AB4536,3,FALSE)</f>
        <v>#N/A</v>
      </c>
    </row>
    <row r="4537" spans="2:6" x14ac:dyDescent="0.25">
      <c r="B4537" s="131">
        <f t="shared" si="71"/>
        <v>4535</v>
      </c>
      <c r="E4537" s="218" t="e">
        <f>VLOOKUP(D4537,Z$4:AB4537,2,FALSE)</f>
        <v>#N/A</v>
      </c>
      <c r="F4537" s="218" t="e">
        <f>VLOOKUP(D4537,Z$4:AB4537,3,FALSE)</f>
        <v>#N/A</v>
      </c>
    </row>
    <row r="4538" spans="2:6" x14ac:dyDescent="0.25">
      <c r="B4538" s="131">
        <f t="shared" si="71"/>
        <v>4536</v>
      </c>
      <c r="E4538" s="218" t="e">
        <f>VLOOKUP(D4538,Z$4:AB4538,2,FALSE)</f>
        <v>#N/A</v>
      </c>
      <c r="F4538" s="218" t="e">
        <f>VLOOKUP(D4538,Z$4:AB4538,3,FALSE)</f>
        <v>#N/A</v>
      </c>
    </row>
    <row r="4539" spans="2:6" x14ac:dyDescent="0.25">
      <c r="B4539" s="131">
        <f t="shared" si="71"/>
        <v>4537</v>
      </c>
      <c r="E4539" s="218" t="e">
        <f>VLOOKUP(D4539,Z$4:AB4539,2,FALSE)</f>
        <v>#N/A</v>
      </c>
      <c r="F4539" s="218" t="e">
        <f>VLOOKUP(D4539,Z$4:AB4539,3,FALSE)</f>
        <v>#N/A</v>
      </c>
    </row>
    <row r="4540" spans="2:6" x14ac:dyDescent="0.25">
      <c r="B4540" s="131">
        <f t="shared" si="71"/>
        <v>4538</v>
      </c>
      <c r="E4540" s="218" t="e">
        <f>VLOOKUP(D4540,Z$4:AB4540,2,FALSE)</f>
        <v>#N/A</v>
      </c>
      <c r="F4540" s="218" t="e">
        <f>VLOOKUP(D4540,Z$4:AB4540,3,FALSE)</f>
        <v>#N/A</v>
      </c>
    </row>
    <row r="4541" spans="2:6" x14ac:dyDescent="0.25">
      <c r="B4541" s="131">
        <f t="shared" si="71"/>
        <v>4539</v>
      </c>
      <c r="E4541" s="218" t="e">
        <f>VLOOKUP(D4541,Z$4:AB4541,2,FALSE)</f>
        <v>#N/A</v>
      </c>
      <c r="F4541" s="218" t="e">
        <f>VLOOKUP(D4541,Z$4:AB4541,3,FALSE)</f>
        <v>#N/A</v>
      </c>
    </row>
    <row r="4542" spans="2:6" x14ac:dyDescent="0.25">
      <c r="B4542" s="131">
        <f t="shared" si="71"/>
        <v>4540</v>
      </c>
      <c r="E4542" s="218" t="e">
        <f>VLOOKUP(D4542,Z$4:AB4542,2,FALSE)</f>
        <v>#N/A</v>
      </c>
      <c r="F4542" s="218" t="e">
        <f>VLOOKUP(D4542,Z$4:AB4542,3,FALSE)</f>
        <v>#N/A</v>
      </c>
    </row>
    <row r="4543" spans="2:6" x14ac:dyDescent="0.25">
      <c r="B4543" s="131">
        <f t="shared" si="71"/>
        <v>4541</v>
      </c>
      <c r="E4543" s="218" t="e">
        <f>VLOOKUP(D4543,Z$4:AB4543,2,FALSE)</f>
        <v>#N/A</v>
      </c>
      <c r="F4543" s="218" t="e">
        <f>VLOOKUP(D4543,Z$4:AB4543,3,FALSE)</f>
        <v>#N/A</v>
      </c>
    </row>
    <row r="4544" spans="2:6" x14ac:dyDescent="0.25">
      <c r="B4544" s="131">
        <f t="shared" si="71"/>
        <v>4542</v>
      </c>
      <c r="E4544" s="218" t="e">
        <f>VLOOKUP(D4544,Z$4:AB4544,2,FALSE)</f>
        <v>#N/A</v>
      </c>
      <c r="F4544" s="218" t="e">
        <f>VLOOKUP(D4544,Z$4:AB4544,3,FALSE)</f>
        <v>#N/A</v>
      </c>
    </row>
    <row r="4545" spans="2:6" x14ac:dyDescent="0.25">
      <c r="B4545" s="131">
        <f t="shared" si="71"/>
        <v>4543</v>
      </c>
      <c r="E4545" s="218" t="e">
        <f>VLOOKUP(D4545,Z$4:AB4545,2,FALSE)</f>
        <v>#N/A</v>
      </c>
      <c r="F4545" s="218" t="e">
        <f>VLOOKUP(D4545,Z$4:AB4545,3,FALSE)</f>
        <v>#N/A</v>
      </c>
    </row>
    <row r="4546" spans="2:6" x14ac:dyDescent="0.25">
      <c r="B4546" s="131">
        <f t="shared" si="71"/>
        <v>4544</v>
      </c>
      <c r="E4546" s="218" t="e">
        <f>VLOOKUP(D4546,Z$4:AB4546,2,FALSE)</f>
        <v>#N/A</v>
      </c>
      <c r="F4546" s="218" t="e">
        <f>VLOOKUP(D4546,Z$4:AB4546,3,FALSE)</f>
        <v>#N/A</v>
      </c>
    </row>
    <row r="4547" spans="2:6" x14ac:dyDescent="0.25">
      <c r="B4547" s="131">
        <f t="shared" si="71"/>
        <v>4545</v>
      </c>
      <c r="E4547" s="218" t="e">
        <f>VLOOKUP(D4547,Z$4:AB4547,2,FALSE)</f>
        <v>#N/A</v>
      </c>
      <c r="F4547" s="218" t="e">
        <f>VLOOKUP(D4547,Z$4:AB4547,3,FALSE)</f>
        <v>#N/A</v>
      </c>
    </row>
    <row r="4548" spans="2:6" x14ac:dyDescent="0.25">
      <c r="B4548" s="131">
        <f t="shared" si="71"/>
        <v>4546</v>
      </c>
      <c r="E4548" s="218" t="e">
        <f>VLOOKUP(D4548,Z$4:AB4548,2,FALSE)</f>
        <v>#N/A</v>
      </c>
      <c r="F4548" s="218" t="e">
        <f>VLOOKUP(D4548,Z$4:AB4548,3,FALSE)</f>
        <v>#N/A</v>
      </c>
    </row>
    <row r="4549" spans="2:6" x14ac:dyDescent="0.25">
      <c r="B4549" s="131">
        <f t="shared" si="71"/>
        <v>4547</v>
      </c>
      <c r="E4549" s="218" t="e">
        <f>VLOOKUP(D4549,Z$4:AB4549,2,FALSE)</f>
        <v>#N/A</v>
      </c>
      <c r="F4549" s="218" t="e">
        <f>VLOOKUP(D4549,Z$4:AB4549,3,FALSE)</f>
        <v>#N/A</v>
      </c>
    </row>
    <row r="4550" spans="2:6" x14ac:dyDescent="0.25">
      <c r="B4550" s="131">
        <f t="shared" si="71"/>
        <v>4548</v>
      </c>
      <c r="E4550" s="218" t="e">
        <f>VLOOKUP(D4550,Z$4:AB4550,2,FALSE)</f>
        <v>#N/A</v>
      </c>
      <c r="F4550" s="218" t="e">
        <f>VLOOKUP(D4550,Z$4:AB4550,3,FALSE)</f>
        <v>#N/A</v>
      </c>
    </row>
    <row r="4551" spans="2:6" x14ac:dyDescent="0.25">
      <c r="B4551" s="131">
        <f t="shared" si="71"/>
        <v>4549</v>
      </c>
      <c r="E4551" s="218" t="e">
        <f>VLOOKUP(D4551,Z$4:AB4551,2,FALSE)</f>
        <v>#N/A</v>
      </c>
      <c r="F4551" s="218" t="e">
        <f>VLOOKUP(D4551,Z$4:AB4551,3,FALSE)</f>
        <v>#N/A</v>
      </c>
    </row>
    <row r="4552" spans="2:6" x14ac:dyDescent="0.25">
      <c r="B4552" s="131">
        <f t="shared" si="71"/>
        <v>4550</v>
      </c>
      <c r="E4552" s="218" t="e">
        <f>VLOOKUP(D4552,Z$4:AB4552,2,FALSE)</f>
        <v>#N/A</v>
      </c>
      <c r="F4552" s="218" t="e">
        <f>VLOOKUP(D4552,Z$4:AB4552,3,FALSE)</f>
        <v>#N/A</v>
      </c>
    </row>
    <row r="4553" spans="2:6" x14ac:dyDescent="0.25">
      <c r="B4553" s="131">
        <f t="shared" si="71"/>
        <v>4551</v>
      </c>
      <c r="E4553" s="218" t="e">
        <f>VLOOKUP(D4553,Z$4:AB4553,2,FALSE)</f>
        <v>#N/A</v>
      </c>
      <c r="F4553" s="218" t="e">
        <f>VLOOKUP(D4553,Z$4:AB4553,3,FALSE)</f>
        <v>#N/A</v>
      </c>
    </row>
    <row r="4554" spans="2:6" x14ac:dyDescent="0.25">
      <c r="B4554" s="131">
        <f t="shared" si="71"/>
        <v>4552</v>
      </c>
      <c r="E4554" s="218" t="e">
        <f>VLOOKUP(D4554,Z$4:AB4554,2,FALSE)</f>
        <v>#N/A</v>
      </c>
      <c r="F4554" s="218" t="e">
        <f>VLOOKUP(D4554,Z$4:AB4554,3,FALSE)</f>
        <v>#N/A</v>
      </c>
    </row>
    <row r="4555" spans="2:6" x14ac:dyDescent="0.25">
      <c r="B4555" s="131">
        <f t="shared" si="71"/>
        <v>4553</v>
      </c>
      <c r="E4555" s="218" t="e">
        <f>VLOOKUP(D4555,Z$4:AB4555,2,FALSE)</f>
        <v>#N/A</v>
      </c>
      <c r="F4555" s="218" t="e">
        <f>VLOOKUP(D4555,Z$4:AB4555,3,FALSE)</f>
        <v>#N/A</v>
      </c>
    </row>
    <row r="4556" spans="2:6" x14ac:dyDescent="0.25">
      <c r="B4556" s="131">
        <f t="shared" si="71"/>
        <v>4554</v>
      </c>
      <c r="E4556" s="218" t="e">
        <f>VLOOKUP(D4556,Z$4:AB4556,2,FALSE)</f>
        <v>#N/A</v>
      </c>
      <c r="F4556" s="218" t="e">
        <f>VLOOKUP(D4556,Z$4:AB4556,3,FALSE)</f>
        <v>#N/A</v>
      </c>
    </row>
    <row r="4557" spans="2:6" x14ac:dyDescent="0.25">
      <c r="B4557" s="131">
        <f t="shared" si="71"/>
        <v>4555</v>
      </c>
      <c r="E4557" s="218" t="e">
        <f>VLOOKUP(D4557,Z$4:AB4557,2,FALSE)</f>
        <v>#N/A</v>
      </c>
      <c r="F4557" s="218" t="e">
        <f>VLOOKUP(D4557,Z$4:AB4557,3,FALSE)</f>
        <v>#N/A</v>
      </c>
    </row>
    <row r="4558" spans="2:6" x14ac:dyDescent="0.25">
      <c r="B4558" s="131">
        <f t="shared" si="71"/>
        <v>4556</v>
      </c>
      <c r="E4558" s="218" t="e">
        <f>VLOOKUP(D4558,Z$4:AB4558,2,FALSE)</f>
        <v>#N/A</v>
      </c>
      <c r="F4558" s="218" t="e">
        <f>VLOOKUP(D4558,Z$4:AB4558,3,FALSE)</f>
        <v>#N/A</v>
      </c>
    </row>
    <row r="4559" spans="2:6" x14ac:dyDescent="0.25">
      <c r="B4559" s="131">
        <f t="shared" si="71"/>
        <v>4557</v>
      </c>
      <c r="E4559" s="218" t="e">
        <f>VLOOKUP(D4559,Z$4:AB4559,2,FALSE)</f>
        <v>#N/A</v>
      </c>
      <c r="F4559" s="218" t="e">
        <f>VLOOKUP(D4559,Z$4:AB4559,3,FALSE)</f>
        <v>#N/A</v>
      </c>
    </row>
    <row r="4560" spans="2:6" x14ac:dyDescent="0.25">
      <c r="B4560" s="131">
        <f t="shared" si="71"/>
        <v>4558</v>
      </c>
      <c r="E4560" s="218" t="e">
        <f>VLOOKUP(D4560,Z$4:AB4560,2,FALSE)</f>
        <v>#N/A</v>
      </c>
      <c r="F4560" s="218" t="e">
        <f>VLOOKUP(D4560,Z$4:AB4560,3,FALSE)</f>
        <v>#N/A</v>
      </c>
    </row>
    <row r="4561" spans="2:6" x14ac:dyDescent="0.25">
      <c r="B4561" s="131">
        <f t="shared" si="71"/>
        <v>4559</v>
      </c>
      <c r="E4561" s="218" t="e">
        <f>VLOOKUP(D4561,Z$4:AB4561,2,FALSE)</f>
        <v>#N/A</v>
      </c>
      <c r="F4561" s="218" t="e">
        <f>VLOOKUP(D4561,Z$4:AB4561,3,FALSE)</f>
        <v>#N/A</v>
      </c>
    </row>
    <row r="4562" spans="2:6" x14ac:dyDescent="0.25">
      <c r="B4562" s="131">
        <f t="shared" si="71"/>
        <v>4560</v>
      </c>
      <c r="E4562" s="218" t="e">
        <f>VLOOKUP(D4562,Z$4:AB4562,2,FALSE)</f>
        <v>#N/A</v>
      </c>
      <c r="F4562" s="218" t="e">
        <f>VLOOKUP(D4562,Z$4:AB4562,3,FALSE)</f>
        <v>#N/A</v>
      </c>
    </row>
    <row r="4563" spans="2:6" x14ac:dyDescent="0.25">
      <c r="B4563" s="131">
        <f t="shared" si="71"/>
        <v>4561</v>
      </c>
      <c r="E4563" s="218" t="e">
        <f>VLOOKUP(D4563,Z$4:AB4563,2,FALSE)</f>
        <v>#N/A</v>
      </c>
      <c r="F4563" s="218" t="e">
        <f>VLOOKUP(D4563,Z$4:AB4563,3,FALSE)</f>
        <v>#N/A</v>
      </c>
    </row>
    <row r="4564" spans="2:6" x14ac:dyDescent="0.25">
      <c r="B4564" s="131">
        <f t="shared" si="71"/>
        <v>4562</v>
      </c>
      <c r="E4564" s="218" t="e">
        <f>VLOOKUP(D4564,Z$4:AB4564,2,FALSE)</f>
        <v>#N/A</v>
      </c>
      <c r="F4564" s="218" t="e">
        <f>VLOOKUP(D4564,Z$4:AB4564,3,FALSE)</f>
        <v>#N/A</v>
      </c>
    </row>
    <row r="4565" spans="2:6" x14ac:dyDescent="0.25">
      <c r="B4565" s="131">
        <f t="shared" si="71"/>
        <v>4563</v>
      </c>
      <c r="E4565" s="218" t="e">
        <f>VLOOKUP(D4565,Z$4:AB4565,2,FALSE)</f>
        <v>#N/A</v>
      </c>
      <c r="F4565" s="218" t="e">
        <f>VLOOKUP(D4565,Z$4:AB4565,3,FALSE)</f>
        <v>#N/A</v>
      </c>
    </row>
    <row r="4566" spans="2:6" x14ac:dyDescent="0.25">
      <c r="B4566" s="131">
        <f t="shared" si="71"/>
        <v>4564</v>
      </c>
      <c r="E4566" s="218" t="e">
        <f>VLOOKUP(D4566,Z$4:AB4566,2,FALSE)</f>
        <v>#N/A</v>
      </c>
      <c r="F4566" s="218" t="e">
        <f>VLOOKUP(D4566,Z$4:AB4566,3,FALSE)</f>
        <v>#N/A</v>
      </c>
    </row>
    <row r="4567" spans="2:6" x14ac:dyDescent="0.25">
      <c r="B4567" s="131">
        <f t="shared" si="71"/>
        <v>4565</v>
      </c>
      <c r="E4567" s="218" t="e">
        <f>VLOOKUP(D4567,Z$4:AB4567,2,FALSE)</f>
        <v>#N/A</v>
      </c>
      <c r="F4567" s="218" t="e">
        <f>VLOOKUP(D4567,Z$4:AB4567,3,FALSE)</f>
        <v>#N/A</v>
      </c>
    </row>
    <row r="4568" spans="2:6" x14ac:dyDescent="0.25">
      <c r="B4568" s="131">
        <f t="shared" si="71"/>
        <v>4566</v>
      </c>
      <c r="E4568" s="218" t="e">
        <f>VLOOKUP(D4568,Z$4:AB4568,2,FALSE)</f>
        <v>#N/A</v>
      </c>
      <c r="F4568" s="218" t="e">
        <f>VLOOKUP(D4568,Z$4:AB4568,3,FALSE)</f>
        <v>#N/A</v>
      </c>
    </row>
    <row r="4569" spans="2:6" x14ac:dyDescent="0.25">
      <c r="B4569" s="131">
        <f t="shared" si="71"/>
        <v>4567</v>
      </c>
      <c r="E4569" s="218" t="e">
        <f>VLOOKUP(D4569,Z$4:AB4569,2,FALSE)</f>
        <v>#N/A</v>
      </c>
      <c r="F4569" s="218" t="e">
        <f>VLOOKUP(D4569,Z$4:AB4569,3,FALSE)</f>
        <v>#N/A</v>
      </c>
    </row>
    <row r="4570" spans="2:6" x14ac:dyDescent="0.25">
      <c r="B4570" s="131">
        <f t="shared" si="71"/>
        <v>4568</v>
      </c>
      <c r="E4570" s="218" t="e">
        <f>VLOOKUP(D4570,Z$4:AB4570,2,FALSE)</f>
        <v>#N/A</v>
      </c>
      <c r="F4570" s="218" t="e">
        <f>VLOOKUP(D4570,Z$4:AB4570,3,FALSE)</f>
        <v>#N/A</v>
      </c>
    </row>
    <row r="4571" spans="2:6" x14ac:dyDescent="0.25">
      <c r="B4571" s="131">
        <f t="shared" si="71"/>
        <v>4569</v>
      </c>
      <c r="E4571" s="218" t="e">
        <f>VLOOKUP(D4571,Z$4:AB4571,2,FALSE)</f>
        <v>#N/A</v>
      </c>
      <c r="F4571" s="218" t="e">
        <f>VLOOKUP(D4571,Z$4:AB4571,3,FALSE)</f>
        <v>#N/A</v>
      </c>
    </row>
    <row r="4572" spans="2:6" x14ac:dyDescent="0.25">
      <c r="B4572" s="131">
        <f t="shared" si="71"/>
        <v>4570</v>
      </c>
      <c r="E4572" s="218" t="e">
        <f>VLOOKUP(D4572,Z$4:AB4572,2,FALSE)</f>
        <v>#N/A</v>
      </c>
      <c r="F4572" s="218" t="e">
        <f>VLOOKUP(D4572,Z$4:AB4572,3,FALSE)</f>
        <v>#N/A</v>
      </c>
    </row>
    <row r="4573" spans="2:6" x14ac:dyDescent="0.25">
      <c r="B4573" s="131">
        <f t="shared" si="71"/>
        <v>4571</v>
      </c>
      <c r="E4573" s="218" t="e">
        <f>VLOOKUP(D4573,Z$4:AB4573,2,FALSE)</f>
        <v>#N/A</v>
      </c>
      <c r="F4573" s="218" t="e">
        <f>VLOOKUP(D4573,Z$4:AB4573,3,FALSE)</f>
        <v>#N/A</v>
      </c>
    </row>
    <row r="4574" spans="2:6" x14ac:dyDescent="0.25">
      <c r="B4574" s="131">
        <f t="shared" si="71"/>
        <v>4572</v>
      </c>
      <c r="E4574" s="218" t="e">
        <f>VLOOKUP(D4574,Z$4:AB4574,2,FALSE)</f>
        <v>#N/A</v>
      </c>
      <c r="F4574" s="218" t="e">
        <f>VLOOKUP(D4574,Z$4:AB4574,3,FALSE)</f>
        <v>#N/A</v>
      </c>
    </row>
    <row r="4575" spans="2:6" x14ac:dyDescent="0.25">
      <c r="B4575" s="131">
        <f t="shared" si="71"/>
        <v>4573</v>
      </c>
      <c r="E4575" s="218" t="e">
        <f>VLOOKUP(D4575,Z$4:AB4575,2,FALSE)</f>
        <v>#N/A</v>
      </c>
      <c r="F4575" s="218" t="e">
        <f>VLOOKUP(D4575,Z$4:AB4575,3,FALSE)</f>
        <v>#N/A</v>
      </c>
    </row>
    <row r="4576" spans="2:6" x14ac:dyDescent="0.25">
      <c r="B4576" s="131">
        <f t="shared" si="71"/>
        <v>4574</v>
      </c>
      <c r="E4576" s="218" t="e">
        <f>VLOOKUP(D4576,Z$4:AB4576,2,FALSE)</f>
        <v>#N/A</v>
      </c>
      <c r="F4576" s="218" t="e">
        <f>VLOOKUP(D4576,Z$4:AB4576,3,FALSE)</f>
        <v>#N/A</v>
      </c>
    </row>
    <row r="4577" spans="2:6" x14ac:dyDescent="0.25">
      <c r="B4577" s="131">
        <f t="shared" si="71"/>
        <v>4575</v>
      </c>
      <c r="E4577" s="218" t="e">
        <f>VLOOKUP(D4577,Z$4:AB4577,2,FALSE)</f>
        <v>#N/A</v>
      </c>
      <c r="F4577" s="218" t="e">
        <f>VLOOKUP(D4577,Z$4:AB4577,3,FALSE)</f>
        <v>#N/A</v>
      </c>
    </row>
    <row r="4578" spans="2:6" x14ac:dyDescent="0.25">
      <c r="B4578" s="131">
        <f t="shared" si="71"/>
        <v>4576</v>
      </c>
      <c r="E4578" s="218" t="e">
        <f>VLOOKUP(D4578,Z$4:AB4578,2,FALSE)</f>
        <v>#N/A</v>
      </c>
      <c r="F4578" s="218" t="e">
        <f>VLOOKUP(D4578,Z$4:AB4578,3,FALSE)</f>
        <v>#N/A</v>
      </c>
    </row>
    <row r="4579" spans="2:6" x14ac:dyDescent="0.25">
      <c r="B4579" s="131">
        <f t="shared" si="71"/>
        <v>4577</v>
      </c>
      <c r="E4579" s="218" t="e">
        <f>VLOOKUP(D4579,Z$4:AB4579,2,FALSE)</f>
        <v>#N/A</v>
      </c>
      <c r="F4579" s="218" t="e">
        <f>VLOOKUP(D4579,Z$4:AB4579,3,FALSE)</f>
        <v>#N/A</v>
      </c>
    </row>
    <row r="4580" spans="2:6" x14ac:dyDescent="0.25">
      <c r="B4580" s="131">
        <f t="shared" si="71"/>
        <v>4578</v>
      </c>
      <c r="E4580" s="218" t="e">
        <f>VLOOKUP(D4580,Z$4:AB4580,2,FALSE)</f>
        <v>#N/A</v>
      </c>
      <c r="F4580" s="218" t="e">
        <f>VLOOKUP(D4580,Z$4:AB4580,3,FALSE)</f>
        <v>#N/A</v>
      </c>
    </row>
    <row r="4581" spans="2:6" x14ac:dyDescent="0.25">
      <c r="B4581" s="131">
        <f t="shared" si="71"/>
        <v>4579</v>
      </c>
      <c r="E4581" s="218" t="e">
        <f>VLOOKUP(D4581,Z$4:AB4581,2,FALSE)</f>
        <v>#N/A</v>
      </c>
      <c r="F4581" s="218" t="e">
        <f>VLOOKUP(D4581,Z$4:AB4581,3,FALSE)</f>
        <v>#N/A</v>
      </c>
    </row>
    <row r="4582" spans="2:6" x14ac:dyDescent="0.25">
      <c r="B4582" s="131">
        <f t="shared" si="71"/>
        <v>4580</v>
      </c>
      <c r="E4582" s="218" t="e">
        <f>VLOOKUP(D4582,Z$4:AB4582,2,FALSE)</f>
        <v>#N/A</v>
      </c>
      <c r="F4582" s="218" t="e">
        <f>VLOOKUP(D4582,Z$4:AB4582,3,FALSE)</f>
        <v>#N/A</v>
      </c>
    </row>
    <row r="4583" spans="2:6" x14ac:dyDescent="0.25">
      <c r="B4583" s="131">
        <f t="shared" si="71"/>
        <v>4581</v>
      </c>
      <c r="E4583" s="218" t="e">
        <f>VLOOKUP(D4583,Z$4:AB4583,2,FALSE)</f>
        <v>#N/A</v>
      </c>
      <c r="F4583" s="218" t="e">
        <f>VLOOKUP(D4583,Z$4:AB4583,3,FALSE)</f>
        <v>#N/A</v>
      </c>
    </row>
    <row r="4584" spans="2:6" x14ac:dyDescent="0.25">
      <c r="B4584" s="131">
        <f t="shared" si="71"/>
        <v>4582</v>
      </c>
      <c r="E4584" s="218" t="e">
        <f>VLOOKUP(D4584,Z$4:AB4584,2,FALSE)</f>
        <v>#N/A</v>
      </c>
      <c r="F4584" s="218" t="e">
        <f>VLOOKUP(D4584,Z$4:AB4584,3,FALSE)</f>
        <v>#N/A</v>
      </c>
    </row>
    <row r="4585" spans="2:6" x14ac:dyDescent="0.25">
      <c r="B4585" s="131">
        <f t="shared" si="71"/>
        <v>4583</v>
      </c>
      <c r="E4585" s="218" t="e">
        <f>VLOOKUP(D4585,Z$4:AB4585,2,FALSE)</f>
        <v>#N/A</v>
      </c>
      <c r="F4585" s="218" t="e">
        <f>VLOOKUP(D4585,Z$4:AB4585,3,FALSE)</f>
        <v>#N/A</v>
      </c>
    </row>
    <row r="4586" spans="2:6" x14ac:dyDescent="0.25">
      <c r="B4586" s="131">
        <f t="shared" si="71"/>
        <v>4584</v>
      </c>
      <c r="E4586" s="218" t="e">
        <f>VLOOKUP(D4586,Z$4:AB4586,2,FALSE)</f>
        <v>#N/A</v>
      </c>
      <c r="F4586" s="218" t="e">
        <f>VLOOKUP(D4586,Z$4:AB4586,3,FALSE)</f>
        <v>#N/A</v>
      </c>
    </row>
    <row r="4587" spans="2:6" x14ac:dyDescent="0.25">
      <c r="B4587" s="131">
        <f t="shared" si="71"/>
        <v>4585</v>
      </c>
      <c r="E4587" s="218" t="e">
        <f>VLOOKUP(D4587,Z$4:AB4587,2,FALSE)</f>
        <v>#N/A</v>
      </c>
      <c r="F4587" s="218" t="e">
        <f>VLOOKUP(D4587,Z$4:AB4587,3,FALSE)</f>
        <v>#N/A</v>
      </c>
    </row>
    <row r="4588" spans="2:6" x14ac:dyDescent="0.25">
      <c r="B4588" s="131">
        <f t="shared" si="71"/>
        <v>4586</v>
      </c>
      <c r="E4588" s="218" t="e">
        <f>VLOOKUP(D4588,Z$4:AB4588,2,FALSE)</f>
        <v>#N/A</v>
      </c>
      <c r="F4588" s="218" t="e">
        <f>VLOOKUP(D4588,Z$4:AB4588,3,FALSE)</f>
        <v>#N/A</v>
      </c>
    </row>
    <row r="4589" spans="2:6" x14ac:dyDescent="0.25">
      <c r="B4589" s="131">
        <f t="shared" si="71"/>
        <v>4587</v>
      </c>
      <c r="E4589" s="218" t="e">
        <f>VLOOKUP(D4589,Z$4:AB4589,2,FALSE)</f>
        <v>#N/A</v>
      </c>
      <c r="F4589" s="218" t="e">
        <f>VLOOKUP(D4589,Z$4:AB4589,3,FALSE)</f>
        <v>#N/A</v>
      </c>
    </row>
    <row r="4590" spans="2:6" x14ac:dyDescent="0.25">
      <c r="B4590" s="131">
        <f t="shared" si="71"/>
        <v>4588</v>
      </c>
      <c r="E4590" s="218" t="e">
        <f>VLOOKUP(D4590,Z$4:AB4590,2,FALSE)</f>
        <v>#N/A</v>
      </c>
      <c r="F4590" s="218" t="e">
        <f>VLOOKUP(D4590,Z$4:AB4590,3,FALSE)</f>
        <v>#N/A</v>
      </c>
    </row>
    <row r="4591" spans="2:6" x14ac:dyDescent="0.25">
      <c r="B4591" s="131">
        <f t="shared" si="71"/>
        <v>4589</v>
      </c>
      <c r="E4591" s="218" t="e">
        <f>VLOOKUP(D4591,Z$4:AB4591,2,FALSE)</f>
        <v>#N/A</v>
      </c>
      <c r="F4591" s="218" t="e">
        <f>VLOOKUP(D4591,Z$4:AB4591,3,FALSE)</f>
        <v>#N/A</v>
      </c>
    </row>
    <row r="4592" spans="2:6" x14ac:dyDescent="0.25">
      <c r="B4592" s="131">
        <f t="shared" si="71"/>
        <v>4590</v>
      </c>
      <c r="E4592" s="218" t="e">
        <f>VLOOKUP(D4592,Z$4:AB4592,2,FALSE)</f>
        <v>#N/A</v>
      </c>
      <c r="F4592" s="218" t="e">
        <f>VLOOKUP(D4592,Z$4:AB4592,3,FALSE)</f>
        <v>#N/A</v>
      </c>
    </row>
    <row r="4593" spans="2:6" x14ac:dyDescent="0.25">
      <c r="B4593" s="131">
        <f t="shared" si="71"/>
        <v>4591</v>
      </c>
      <c r="E4593" s="218" t="e">
        <f>VLOOKUP(D4593,Z$4:AB4593,2,FALSE)</f>
        <v>#N/A</v>
      </c>
      <c r="F4593" s="218" t="e">
        <f>VLOOKUP(D4593,Z$4:AB4593,3,FALSE)</f>
        <v>#N/A</v>
      </c>
    </row>
    <row r="4594" spans="2:6" x14ac:dyDescent="0.25">
      <c r="B4594" s="131">
        <f t="shared" si="71"/>
        <v>4592</v>
      </c>
      <c r="E4594" s="218" t="e">
        <f>VLOOKUP(D4594,Z$4:AB4594,2,FALSE)</f>
        <v>#N/A</v>
      </c>
      <c r="F4594" s="218" t="e">
        <f>VLOOKUP(D4594,Z$4:AB4594,3,FALSE)</f>
        <v>#N/A</v>
      </c>
    </row>
    <row r="4595" spans="2:6" x14ac:dyDescent="0.25">
      <c r="B4595" s="131">
        <f t="shared" si="71"/>
        <v>4593</v>
      </c>
      <c r="E4595" s="218" t="e">
        <f>VLOOKUP(D4595,Z$4:AB4595,2,FALSE)</f>
        <v>#N/A</v>
      </c>
      <c r="F4595" s="218" t="e">
        <f>VLOOKUP(D4595,Z$4:AB4595,3,FALSE)</f>
        <v>#N/A</v>
      </c>
    </row>
    <row r="4596" spans="2:6" x14ac:dyDescent="0.25">
      <c r="B4596" s="131">
        <f t="shared" ref="B4596:B4659" si="72">ROW()-2</f>
        <v>4594</v>
      </c>
      <c r="E4596" s="218" t="e">
        <f>VLOOKUP(D4596,Z$4:AB4596,2,FALSE)</f>
        <v>#N/A</v>
      </c>
      <c r="F4596" s="218" t="e">
        <f>VLOOKUP(D4596,Z$4:AB4596,3,FALSE)</f>
        <v>#N/A</v>
      </c>
    </row>
    <row r="4597" spans="2:6" x14ac:dyDescent="0.25">
      <c r="B4597" s="131">
        <f t="shared" si="72"/>
        <v>4595</v>
      </c>
      <c r="E4597" s="218" t="e">
        <f>VLOOKUP(D4597,Z$4:AB4597,2,FALSE)</f>
        <v>#N/A</v>
      </c>
      <c r="F4597" s="218" t="e">
        <f>VLOOKUP(D4597,Z$4:AB4597,3,FALSE)</f>
        <v>#N/A</v>
      </c>
    </row>
    <row r="4598" spans="2:6" x14ac:dyDescent="0.25">
      <c r="B4598" s="131">
        <f t="shared" si="72"/>
        <v>4596</v>
      </c>
      <c r="E4598" s="218" t="e">
        <f>VLOOKUP(D4598,Z$4:AB4598,2,FALSE)</f>
        <v>#N/A</v>
      </c>
      <c r="F4598" s="218" t="e">
        <f>VLOOKUP(D4598,Z$4:AB4598,3,FALSE)</f>
        <v>#N/A</v>
      </c>
    </row>
    <row r="4599" spans="2:6" x14ac:dyDescent="0.25">
      <c r="B4599" s="131">
        <f t="shared" si="72"/>
        <v>4597</v>
      </c>
      <c r="E4599" s="218" t="e">
        <f>VLOOKUP(D4599,Z$4:AB4599,2,FALSE)</f>
        <v>#N/A</v>
      </c>
      <c r="F4599" s="218" t="e">
        <f>VLOOKUP(D4599,Z$4:AB4599,3,FALSE)</f>
        <v>#N/A</v>
      </c>
    </row>
    <row r="4600" spans="2:6" x14ac:dyDescent="0.25">
      <c r="B4600" s="131">
        <f t="shared" si="72"/>
        <v>4598</v>
      </c>
      <c r="E4600" s="218" t="e">
        <f>VLOOKUP(D4600,Z$4:AB4600,2,FALSE)</f>
        <v>#N/A</v>
      </c>
      <c r="F4600" s="218" t="e">
        <f>VLOOKUP(D4600,Z$4:AB4600,3,FALSE)</f>
        <v>#N/A</v>
      </c>
    </row>
    <row r="4601" spans="2:6" x14ac:dyDescent="0.25">
      <c r="B4601" s="131">
        <f t="shared" si="72"/>
        <v>4599</v>
      </c>
      <c r="E4601" s="218" t="e">
        <f>VLOOKUP(D4601,Z$4:AB4601,2,FALSE)</f>
        <v>#N/A</v>
      </c>
      <c r="F4601" s="218" t="e">
        <f>VLOOKUP(D4601,Z$4:AB4601,3,FALSE)</f>
        <v>#N/A</v>
      </c>
    </row>
    <row r="4602" spans="2:6" x14ac:dyDescent="0.25">
      <c r="B4602" s="131">
        <f t="shared" si="72"/>
        <v>4600</v>
      </c>
      <c r="E4602" s="218" t="e">
        <f>VLOOKUP(D4602,Z$4:AB4602,2,FALSE)</f>
        <v>#N/A</v>
      </c>
      <c r="F4602" s="218" t="e">
        <f>VLOOKUP(D4602,Z$4:AB4602,3,FALSE)</f>
        <v>#N/A</v>
      </c>
    </row>
    <row r="4603" spans="2:6" x14ac:dyDescent="0.25">
      <c r="B4603" s="131">
        <f t="shared" si="72"/>
        <v>4601</v>
      </c>
      <c r="E4603" s="218" t="e">
        <f>VLOOKUP(D4603,Z$4:AB4603,2,FALSE)</f>
        <v>#N/A</v>
      </c>
      <c r="F4603" s="218" t="e">
        <f>VLOOKUP(D4603,Z$4:AB4603,3,FALSE)</f>
        <v>#N/A</v>
      </c>
    </row>
    <row r="4604" spans="2:6" x14ac:dyDescent="0.25">
      <c r="B4604" s="131">
        <f t="shared" si="72"/>
        <v>4602</v>
      </c>
      <c r="E4604" s="218" t="e">
        <f>VLOOKUP(D4604,Z$4:AB4604,2,FALSE)</f>
        <v>#N/A</v>
      </c>
      <c r="F4604" s="218" t="e">
        <f>VLOOKUP(D4604,Z$4:AB4604,3,FALSE)</f>
        <v>#N/A</v>
      </c>
    </row>
    <row r="4605" spans="2:6" x14ac:dyDescent="0.25">
      <c r="B4605" s="131">
        <f t="shared" si="72"/>
        <v>4603</v>
      </c>
      <c r="E4605" s="218" t="e">
        <f>VLOOKUP(D4605,Z$4:AB4605,2,FALSE)</f>
        <v>#N/A</v>
      </c>
      <c r="F4605" s="218" t="e">
        <f>VLOOKUP(D4605,Z$4:AB4605,3,FALSE)</f>
        <v>#N/A</v>
      </c>
    </row>
    <row r="4606" spans="2:6" x14ac:dyDescent="0.25">
      <c r="B4606" s="131">
        <f t="shared" si="72"/>
        <v>4604</v>
      </c>
      <c r="E4606" s="218" t="e">
        <f>VLOOKUP(D4606,Z$4:AB4606,2,FALSE)</f>
        <v>#N/A</v>
      </c>
      <c r="F4606" s="218" t="e">
        <f>VLOOKUP(D4606,Z$4:AB4606,3,FALSE)</f>
        <v>#N/A</v>
      </c>
    </row>
    <row r="4607" spans="2:6" x14ac:dyDescent="0.25">
      <c r="B4607" s="131">
        <f t="shared" si="72"/>
        <v>4605</v>
      </c>
      <c r="E4607" s="218" t="e">
        <f>VLOOKUP(D4607,Z$4:AB4607,2,FALSE)</f>
        <v>#N/A</v>
      </c>
      <c r="F4607" s="218" t="e">
        <f>VLOOKUP(D4607,Z$4:AB4607,3,FALSE)</f>
        <v>#N/A</v>
      </c>
    </row>
    <row r="4608" spans="2:6" x14ac:dyDescent="0.25">
      <c r="B4608" s="131">
        <f t="shared" si="72"/>
        <v>4606</v>
      </c>
      <c r="E4608" s="218" t="e">
        <f>VLOOKUP(D4608,Z$4:AB4608,2,FALSE)</f>
        <v>#N/A</v>
      </c>
      <c r="F4608" s="218" t="e">
        <f>VLOOKUP(D4608,Z$4:AB4608,3,FALSE)</f>
        <v>#N/A</v>
      </c>
    </row>
    <row r="4609" spans="2:6" x14ac:dyDescent="0.25">
      <c r="B4609" s="131">
        <f t="shared" si="72"/>
        <v>4607</v>
      </c>
      <c r="E4609" s="218" t="e">
        <f>VLOOKUP(D4609,Z$4:AB4609,2,FALSE)</f>
        <v>#N/A</v>
      </c>
      <c r="F4609" s="218" t="e">
        <f>VLOOKUP(D4609,Z$4:AB4609,3,FALSE)</f>
        <v>#N/A</v>
      </c>
    </row>
    <row r="4610" spans="2:6" x14ac:dyDescent="0.25">
      <c r="B4610" s="131">
        <f t="shared" si="72"/>
        <v>4608</v>
      </c>
      <c r="E4610" s="218" t="e">
        <f>VLOOKUP(D4610,Z$4:AB4610,2,FALSE)</f>
        <v>#N/A</v>
      </c>
      <c r="F4610" s="218" t="e">
        <f>VLOOKUP(D4610,Z$4:AB4610,3,FALSE)</f>
        <v>#N/A</v>
      </c>
    </row>
    <row r="4611" spans="2:6" x14ac:dyDescent="0.25">
      <c r="B4611" s="131">
        <f t="shared" si="72"/>
        <v>4609</v>
      </c>
      <c r="E4611" s="218" t="e">
        <f>VLOOKUP(D4611,Z$4:AB4611,2,FALSE)</f>
        <v>#N/A</v>
      </c>
      <c r="F4611" s="218" t="e">
        <f>VLOOKUP(D4611,Z$4:AB4611,3,FALSE)</f>
        <v>#N/A</v>
      </c>
    </row>
    <row r="4612" spans="2:6" x14ac:dyDescent="0.25">
      <c r="B4612" s="131">
        <f t="shared" si="72"/>
        <v>4610</v>
      </c>
      <c r="E4612" s="218" t="e">
        <f>VLOOKUP(D4612,Z$4:AB4612,2,FALSE)</f>
        <v>#N/A</v>
      </c>
      <c r="F4612" s="218" t="e">
        <f>VLOOKUP(D4612,Z$4:AB4612,3,FALSE)</f>
        <v>#N/A</v>
      </c>
    </row>
    <row r="4613" spans="2:6" x14ac:dyDescent="0.25">
      <c r="B4613" s="131">
        <f t="shared" si="72"/>
        <v>4611</v>
      </c>
      <c r="E4613" s="218" t="e">
        <f>VLOOKUP(D4613,Z$4:AB4613,2,FALSE)</f>
        <v>#N/A</v>
      </c>
      <c r="F4613" s="218" t="e">
        <f>VLOOKUP(D4613,Z$4:AB4613,3,FALSE)</f>
        <v>#N/A</v>
      </c>
    </row>
    <row r="4614" spans="2:6" x14ac:dyDescent="0.25">
      <c r="B4614" s="131">
        <f t="shared" si="72"/>
        <v>4612</v>
      </c>
      <c r="E4614" s="218" t="e">
        <f>VLOOKUP(D4614,Z$4:AB4614,2,FALSE)</f>
        <v>#N/A</v>
      </c>
      <c r="F4614" s="218" t="e">
        <f>VLOOKUP(D4614,Z$4:AB4614,3,FALSE)</f>
        <v>#N/A</v>
      </c>
    </row>
    <row r="4615" spans="2:6" x14ac:dyDescent="0.25">
      <c r="B4615" s="131">
        <f t="shared" si="72"/>
        <v>4613</v>
      </c>
      <c r="E4615" s="218" t="e">
        <f>VLOOKUP(D4615,Z$4:AB4615,2,FALSE)</f>
        <v>#N/A</v>
      </c>
      <c r="F4615" s="218" t="e">
        <f>VLOOKUP(D4615,Z$4:AB4615,3,FALSE)</f>
        <v>#N/A</v>
      </c>
    </row>
    <row r="4616" spans="2:6" x14ac:dyDescent="0.25">
      <c r="B4616" s="131">
        <f t="shared" si="72"/>
        <v>4614</v>
      </c>
      <c r="E4616" s="218" t="e">
        <f>VLOOKUP(D4616,Z$4:AB4616,2,FALSE)</f>
        <v>#N/A</v>
      </c>
      <c r="F4616" s="218" t="e">
        <f>VLOOKUP(D4616,Z$4:AB4616,3,FALSE)</f>
        <v>#N/A</v>
      </c>
    </row>
    <row r="4617" spans="2:6" x14ac:dyDescent="0.25">
      <c r="B4617" s="131">
        <f t="shared" si="72"/>
        <v>4615</v>
      </c>
      <c r="E4617" s="218" t="e">
        <f>VLOOKUP(D4617,Z$4:AB4617,2,FALSE)</f>
        <v>#N/A</v>
      </c>
      <c r="F4617" s="218" t="e">
        <f>VLOOKUP(D4617,Z$4:AB4617,3,FALSE)</f>
        <v>#N/A</v>
      </c>
    </row>
    <row r="4618" spans="2:6" x14ac:dyDescent="0.25">
      <c r="B4618" s="131">
        <f t="shared" si="72"/>
        <v>4616</v>
      </c>
      <c r="E4618" s="218" t="e">
        <f>VLOOKUP(D4618,Z$4:AB4618,2,FALSE)</f>
        <v>#N/A</v>
      </c>
      <c r="F4618" s="218" t="e">
        <f>VLOOKUP(D4618,Z$4:AB4618,3,FALSE)</f>
        <v>#N/A</v>
      </c>
    </row>
    <row r="4619" spans="2:6" x14ac:dyDescent="0.25">
      <c r="B4619" s="131">
        <f t="shared" si="72"/>
        <v>4617</v>
      </c>
      <c r="E4619" s="218" t="e">
        <f>VLOOKUP(D4619,Z$4:AB4619,2,FALSE)</f>
        <v>#N/A</v>
      </c>
      <c r="F4619" s="218" t="e">
        <f>VLOOKUP(D4619,Z$4:AB4619,3,FALSE)</f>
        <v>#N/A</v>
      </c>
    </row>
    <row r="4620" spans="2:6" x14ac:dyDescent="0.25">
      <c r="B4620" s="131">
        <f t="shared" si="72"/>
        <v>4618</v>
      </c>
      <c r="E4620" s="218" t="e">
        <f>VLOOKUP(D4620,Z$4:AB4620,2,FALSE)</f>
        <v>#N/A</v>
      </c>
      <c r="F4620" s="218" t="e">
        <f>VLOOKUP(D4620,Z$4:AB4620,3,FALSE)</f>
        <v>#N/A</v>
      </c>
    </row>
    <row r="4621" spans="2:6" x14ac:dyDescent="0.25">
      <c r="B4621" s="131">
        <f t="shared" si="72"/>
        <v>4619</v>
      </c>
      <c r="E4621" s="218" t="e">
        <f>VLOOKUP(D4621,Z$4:AB4621,2,FALSE)</f>
        <v>#N/A</v>
      </c>
      <c r="F4621" s="218" t="e">
        <f>VLOOKUP(D4621,Z$4:AB4621,3,FALSE)</f>
        <v>#N/A</v>
      </c>
    </row>
    <row r="4622" spans="2:6" x14ac:dyDescent="0.25">
      <c r="B4622" s="131">
        <f t="shared" si="72"/>
        <v>4620</v>
      </c>
      <c r="E4622" s="218" t="e">
        <f>VLOOKUP(D4622,Z$4:AB4622,2,FALSE)</f>
        <v>#N/A</v>
      </c>
      <c r="F4622" s="218" t="e">
        <f>VLOOKUP(D4622,Z$4:AB4622,3,FALSE)</f>
        <v>#N/A</v>
      </c>
    </row>
    <row r="4623" spans="2:6" x14ac:dyDescent="0.25">
      <c r="B4623" s="131">
        <f t="shared" si="72"/>
        <v>4621</v>
      </c>
      <c r="E4623" s="218" t="e">
        <f>VLOOKUP(D4623,Z$4:AB4623,2,FALSE)</f>
        <v>#N/A</v>
      </c>
      <c r="F4623" s="218" t="e">
        <f>VLOOKUP(D4623,Z$4:AB4623,3,FALSE)</f>
        <v>#N/A</v>
      </c>
    </row>
    <row r="4624" spans="2:6" x14ac:dyDescent="0.25">
      <c r="B4624" s="131">
        <f t="shared" si="72"/>
        <v>4622</v>
      </c>
      <c r="E4624" s="218" t="e">
        <f>VLOOKUP(D4624,Z$4:AB4624,2,FALSE)</f>
        <v>#N/A</v>
      </c>
      <c r="F4624" s="218" t="e">
        <f>VLOOKUP(D4624,Z$4:AB4624,3,FALSE)</f>
        <v>#N/A</v>
      </c>
    </row>
    <row r="4625" spans="2:6" x14ac:dyDescent="0.25">
      <c r="B4625" s="131">
        <f t="shared" si="72"/>
        <v>4623</v>
      </c>
      <c r="E4625" s="218" t="e">
        <f>VLOOKUP(D4625,Z$4:AB4625,2,FALSE)</f>
        <v>#N/A</v>
      </c>
      <c r="F4625" s="218" t="e">
        <f>VLOOKUP(D4625,Z$4:AB4625,3,FALSE)</f>
        <v>#N/A</v>
      </c>
    </row>
    <row r="4626" spans="2:6" x14ac:dyDescent="0.25">
      <c r="B4626" s="131">
        <f t="shared" si="72"/>
        <v>4624</v>
      </c>
      <c r="E4626" s="218" t="e">
        <f>VLOOKUP(D4626,Z$4:AB4626,2,FALSE)</f>
        <v>#N/A</v>
      </c>
      <c r="F4626" s="218" t="e">
        <f>VLOOKUP(D4626,Z$4:AB4626,3,FALSE)</f>
        <v>#N/A</v>
      </c>
    </row>
    <row r="4627" spans="2:6" x14ac:dyDescent="0.25">
      <c r="B4627" s="131">
        <f t="shared" si="72"/>
        <v>4625</v>
      </c>
      <c r="E4627" s="218" t="e">
        <f>VLOOKUP(D4627,Z$4:AB4627,2,FALSE)</f>
        <v>#N/A</v>
      </c>
      <c r="F4627" s="218" t="e">
        <f>VLOOKUP(D4627,Z$4:AB4627,3,FALSE)</f>
        <v>#N/A</v>
      </c>
    </row>
    <row r="4628" spans="2:6" x14ac:dyDescent="0.25">
      <c r="B4628" s="131">
        <f t="shared" si="72"/>
        <v>4626</v>
      </c>
      <c r="E4628" s="218" t="e">
        <f>VLOOKUP(D4628,Z$4:AB4628,2,FALSE)</f>
        <v>#N/A</v>
      </c>
      <c r="F4628" s="218" t="e">
        <f>VLOOKUP(D4628,Z$4:AB4628,3,FALSE)</f>
        <v>#N/A</v>
      </c>
    </row>
    <row r="4629" spans="2:6" x14ac:dyDescent="0.25">
      <c r="B4629" s="131">
        <f t="shared" si="72"/>
        <v>4627</v>
      </c>
      <c r="E4629" s="218" t="e">
        <f>VLOOKUP(D4629,Z$4:AB4629,2,FALSE)</f>
        <v>#N/A</v>
      </c>
      <c r="F4629" s="218" t="e">
        <f>VLOOKUP(D4629,Z$4:AB4629,3,FALSE)</f>
        <v>#N/A</v>
      </c>
    </row>
    <row r="4630" spans="2:6" x14ac:dyDescent="0.25">
      <c r="B4630" s="131">
        <f t="shared" si="72"/>
        <v>4628</v>
      </c>
      <c r="E4630" s="218" t="e">
        <f>VLOOKUP(D4630,Z$4:AB4630,2,FALSE)</f>
        <v>#N/A</v>
      </c>
      <c r="F4630" s="218" t="e">
        <f>VLOOKUP(D4630,Z$4:AB4630,3,FALSE)</f>
        <v>#N/A</v>
      </c>
    </row>
    <row r="4631" spans="2:6" x14ac:dyDescent="0.25">
      <c r="B4631" s="131">
        <f t="shared" si="72"/>
        <v>4629</v>
      </c>
      <c r="E4631" s="218" t="e">
        <f>VLOOKUP(D4631,Z$4:AB4631,2,FALSE)</f>
        <v>#N/A</v>
      </c>
      <c r="F4631" s="218" t="e">
        <f>VLOOKUP(D4631,Z$4:AB4631,3,FALSE)</f>
        <v>#N/A</v>
      </c>
    </row>
    <row r="4632" spans="2:6" x14ac:dyDescent="0.25">
      <c r="B4632" s="131">
        <f t="shared" si="72"/>
        <v>4630</v>
      </c>
      <c r="E4632" s="218" t="e">
        <f>VLOOKUP(D4632,Z$4:AB4632,2,FALSE)</f>
        <v>#N/A</v>
      </c>
      <c r="F4632" s="218" t="e">
        <f>VLOOKUP(D4632,Z$4:AB4632,3,FALSE)</f>
        <v>#N/A</v>
      </c>
    </row>
    <row r="4633" spans="2:6" x14ac:dyDescent="0.25">
      <c r="B4633" s="131">
        <f t="shared" si="72"/>
        <v>4631</v>
      </c>
      <c r="E4633" s="218" t="e">
        <f>VLOOKUP(D4633,Z$4:AB4633,2,FALSE)</f>
        <v>#N/A</v>
      </c>
      <c r="F4633" s="218" t="e">
        <f>VLOOKUP(D4633,Z$4:AB4633,3,FALSE)</f>
        <v>#N/A</v>
      </c>
    </row>
    <row r="4634" spans="2:6" x14ac:dyDescent="0.25">
      <c r="B4634" s="131">
        <f t="shared" si="72"/>
        <v>4632</v>
      </c>
      <c r="E4634" s="218" t="e">
        <f>VLOOKUP(D4634,Z$4:AB4634,2,FALSE)</f>
        <v>#N/A</v>
      </c>
      <c r="F4634" s="218" t="e">
        <f>VLOOKUP(D4634,Z$4:AB4634,3,FALSE)</f>
        <v>#N/A</v>
      </c>
    </row>
    <row r="4635" spans="2:6" x14ac:dyDescent="0.25">
      <c r="B4635" s="131">
        <f t="shared" si="72"/>
        <v>4633</v>
      </c>
      <c r="E4635" s="218" t="e">
        <f>VLOOKUP(D4635,Z$4:AB4635,2,FALSE)</f>
        <v>#N/A</v>
      </c>
      <c r="F4635" s="218" t="e">
        <f>VLOOKUP(D4635,Z$4:AB4635,3,FALSE)</f>
        <v>#N/A</v>
      </c>
    </row>
    <row r="4636" spans="2:6" x14ac:dyDescent="0.25">
      <c r="B4636" s="131">
        <f t="shared" si="72"/>
        <v>4634</v>
      </c>
      <c r="E4636" s="218" t="e">
        <f>VLOOKUP(D4636,Z$4:AB4636,2,FALSE)</f>
        <v>#N/A</v>
      </c>
      <c r="F4636" s="218" t="e">
        <f>VLOOKUP(D4636,Z$4:AB4636,3,FALSE)</f>
        <v>#N/A</v>
      </c>
    </row>
    <row r="4637" spans="2:6" x14ac:dyDescent="0.25">
      <c r="B4637" s="131">
        <f t="shared" si="72"/>
        <v>4635</v>
      </c>
      <c r="E4637" s="218" t="e">
        <f>VLOOKUP(D4637,Z$4:AB4637,2,FALSE)</f>
        <v>#N/A</v>
      </c>
      <c r="F4637" s="218" t="e">
        <f>VLOOKUP(D4637,Z$4:AB4637,3,FALSE)</f>
        <v>#N/A</v>
      </c>
    </row>
    <row r="4638" spans="2:6" x14ac:dyDescent="0.25">
      <c r="B4638" s="131">
        <f t="shared" si="72"/>
        <v>4636</v>
      </c>
      <c r="E4638" s="218" t="e">
        <f>VLOOKUP(D4638,Z$4:AB4638,2,FALSE)</f>
        <v>#N/A</v>
      </c>
      <c r="F4638" s="218" t="e">
        <f>VLOOKUP(D4638,Z$4:AB4638,3,FALSE)</f>
        <v>#N/A</v>
      </c>
    </row>
    <row r="4639" spans="2:6" x14ac:dyDescent="0.25">
      <c r="B4639" s="131">
        <f t="shared" si="72"/>
        <v>4637</v>
      </c>
      <c r="E4639" s="218" t="e">
        <f>VLOOKUP(D4639,Z$4:AB4639,2,FALSE)</f>
        <v>#N/A</v>
      </c>
      <c r="F4639" s="218" t="e">
        <f>VLOOKUP(D4639,Z$4:AB4639,3,FALSE)</f>
        <v>#N/A</v>
      </c>
    </row>
    <row r="4640" spans="2:6" x14ac:dyDescent="0.25">
      <c r="B4640" s="131">
        <f t="shared" si="72"/>
        <v>4638</v>
      </c>
      <c r="E4640" s="218" t="e">
        <f>VLOOKUP(D4640,Z$4:AB4640,2,FALSE)</f>
        <v>#N/A</v>
      </c>
      <c r="F4640" s="218" t="e">
        <f>VLOOKUP(D4640,Z$4:AB4640,3,FALSE)</f>
        <v>#N/A</v>
      </c>
    </row>
    <row r="4641" spans="2:6" x14ac:dyDescent="0.25">
      <c r="B4641" s="131">
        <f t="shared" si="72"/>
        <v>4639</v>
      </c>
      <c r="E4641" s="218" t="e">
        <f>VLOOKUP(D4641,Z$4:AB4641,2,FALSE)</f>
        <v>#N/A</v>
      </c>
      <c r="F4641" s="218" t="e">
        <f>VLOOKUP(D4641,Z$4:AB4641,3,FALSE)</f>
        <v>#N/A</v>
      </c>
    </row>
    <row r="4642" spans="2:6" x14ac:dyDescent="0.25">
      <c r="B4642" s="131">
        <f t="shared" si="72"/>
        <v>4640</v>
      </c>
      <c r="E4642" s="218" t="e">
        <f>VLOOKUP(D4642,Z$4:AB4642,2,FALSE)</f>
        <v>#N/A</v>
      </c>
      <c r="F4642" s="218" t="e">
        <f>VLOOKUP(D4642,Z$4:AB4642,3,FALSE)</f>
        <v>#N/A</v>
      </c>
    </row>
    <row r="4643" spans="2:6" x14ac:dyDescent="0.25">
      <c r="B4643" s="131">
        <f t="shared" si="72"/>
        <v>4641</v>
      </c>
      <c r="E4643" s="218" t="e">
        <f>VLOOKUP(D4643,Z$4:AB4643,2,FALSE)</f>
        <v>#N/A</v>
      </c>
      <c r="F4643" s="218" t="e">
        <f>VLOOKUP(D4643,Z$4:AB4643,3,FALSE)</f>
        <v>#N/A</v>
      </c>
    </row>
    <row r="4644" spans="2:6" x14ac:dyDescent="0.25">
      <c r="B4644" s="131">
        <f t="shared" si="72"/>
        <v>4642</v>
      </c>
      <c r="E4644" s="218" t="e">
        <f>VLOOKUP(D4644,Z$4:AB4644,2,FALSE)</f>
        <v>#N/A</v>
      </c>
      <c r="F4644" s="218" t="e">
        <f>VLOOKUP(D4644,Z$4:AB4644,3,FALSE)</f>
        <v>#N/A</v>
      </c>
    </row>
    <row r="4645" spans="2:6" x14ac:dyDescent="0.25">
      <c r="B4645" s="131">
        <f t="shared" si="72"/>
        <v>4643</v>
      </c>
      <c r="E4645" s="218" t="e">
        <f>VLOOKUP(D4645,Z$4:AB4645,2,FALSE)</f>
        <v>#N/A</v>
      </c>
      <c r="F4645" s="218" t="e">
        <f>VLOOKUP(D4645,Z$4:AB4645,3,FALSE)</f>
        <v>#N/A</v>
      </c>
    </row>
    <row r="4646" spans="2:6" x14ac:dyDescent="0.25">
      <c r="B4646" s="131">
        <f t="shared" si="72"/>
        <v>4644</v>
      </c>
      <c r="E4646" s="218" t="e">
        <f>VLOOKUP(D4646,Z$4:AB4646,2,FALSE)</f>
        <v>#N/A</v>
      </c>
      <c r="F4646" s="218" t="e">
        <f>VLOOKUP(D4646,Z$4:AB4646,3,FALSE)</f>
        <v>#N/A</v>
      </c>
    </row>
    <row r="4647" spans="2:6" x14ac:dyDescent="0.25">
      <c r="B4647" s="131">
        <f t="shared" si="72"/>
        <v>4645</v>
      </c>
      <c r="E4647" s="218" t="e">
        <f>VLOOKUP(D4647,Z$4:AB4647,2,FALSE)</f>
        <v>#N/A</v>
      </c>
      <c r="F4647" s="218" t="e">
        <f>VLOOKUP(D4647,Z$4:AB4647,3,FALSE)</f>
        <v>#N/A</v>
      </c>
    </row>
    <row r="4648" spans="2:6" x14ac:dyDescent="0.25">
      <c r="B4648" s="131">
        <f t="shared" si="72"/>
        <v>4646</v>
      </c>
      <c r="E4648" s="218" t="e">
        <f>VLOOKUP(D4648,Z$4:AB4648,2,FALSE)</f>
        <v>#N/A</v>
      </c>
      <c r="F4648" s="218" t="e">
        <f>VLOOKUP(D4648,Z$4:AB4648,3,FALSE)</f>
        <v>#N/A</v>
      </c>
    </row>
    <row r="4649" spans="2:6" x14ac:dyDescent="0.25">
      <c r="B4649" s="131">
        <f t="shared" si="72"/>
        <v>4647</v>
      </c>
      <c r="E4649" s="218" t="e">
        <f>VLOOKUP(D4649,Z$4:AB4649,2,FALSE)</f>
        <v>#N/A</v>
      </c>
      <c r="F4649" s="218" t="e">
        <f>VLOOKUP(D4649,Z$4:AB4649,3,FALSE)</f>
        <v>#N/A</v>
      </c>
    </row>
    <row r="4650" spans="2:6" x14ac:dyDescent="0.25">
      <c r="B4650" s="131">
        <f t="shared" si="72"/>
        <v>4648</v>
      </c>
      <c r="E4650" s="218" t="e">
        <f>VLOOKUP(D4650,Z$4:AB4650,2,FALSE)</f>
        <v>#N/A</v>
      </c>
      <c r="F4650" s="218" t="e">
        <f>VLOOKUP(D4650,Z$4:AB4650,3,FALSE)</f>
        <v>#N/A</v>
      </c>
    </row>
    <row r="4651" spans="2:6" x14ac:dyDescent="0.25">
      <c r="B4651" s="131">
        <f t="shared" si="72"/>
        <v>4649</v>
      </c>
      <c r="E4651" s="218" t="e">
        <f>VLOOKUP(D4651,Z$4:AB4651,2,FALSE)</f>
        <v>#N/A</v>
      </c>
      <c r="F4651" s="218" t="e">
        <f>VLOOKUP(D4651,Z$4:AB4651,3,FALSE)</f>
        <v>#N/A</v>
      </c>
    </row>
    <row r="4652" spans="2:6" x14ac:dyDescent="0.25">
      <c r="B4652" s="131">
        <f t="shared" si="72"/>
        <v>4650</v>
      </c>
      <c r="E4652" s="218" t="e">
        <f>VLOOKUP(D4652,Z$4:AB4652,2,FALSE)</f>
        <v>#N/A</v>
      </c>
      <c r="F4652" s="218" t="e">
        <f>VLOOKUP(D4652,Z$4:AB4652,3,FALSE)</f>
        <v>#N/A</v>
      </c>
    </row>
    <row r="4653" spans="2:6" x14ac:dyDescent="0.25">
      <c r="B4653" s="131">
        <f t="shared" si="72"/>
        <v>4651</v>
      </c>
      <c r="E4653" s="218" t="e">
        <f>VLOOKUP(D4653,Z$4:AB4653,2,FALSE)</f>
        <v>#N/A</v>
      </c>
      <c r="F4653" s="218" t="e">
        <f>VLOOKUP(D4653,Z$4:AB4653,3,FALSE)</f>
        <v>#N/A</v>
      </c>
    </row>
    <row r="4654" spans="2:6" x14ac:dyDescent="0.25">
      <c r="B4654" s="131">
        <f t="shared" si="72"/>
        <v>4652</v>
      </c>
      <c r="E4654" s="218" t="e">
        <f>VLOOKUP(D4654,Z$4:AB4654,2,FALSE)</f>
        <v>#N/A</v>
      </c>
      <c r="F4654" s="218" t="e">
        <f>VLOOKUP(D4654,Z$4:AB4654,3,FALSE)</f>
        <v>#N/A</v>
      </c>
    </row>
    <row r="4655" spans="2:6" x14ac:dyDescent="0.25">
      <c r="B4655" s="131">
        <f t="shared" si="72"/>
        <v>4653</v>
      </c>
      <c r="E4655" s="218" t="e">
        <f>VLOOKUP(D4655,Z$4:AB4655,2,FALSE)</f>
        <v>#N/A</v>
      </c>
      <c r="F4655" s="218" t="e">
        <f>VLOOKUP(D4655,Z$4:AB4655,3,FALSE)</f>
        <v>#N/A</v>
      </c>
    </row>
    <row r="4656" spans="2:6" x14ac:dyDescent="0.25">
      <c r="B4656" s="131">
        <f t="shared" si="72"/>
        <v>4654</v>
      </c>
      <c r="E4656" s="218" t="e">
        <f>VLOOKUP(D4656,Z$4:AB4656,2,FALSE)</f>
        <v>#N/A</v>
      </c>
      <c r="F4656" s="218" t="e">
        <f>VLOOKUP(D4656,Z$4:AB4656,3,FALSE)</f>
        <v>#N/A</v>
      </c>
    </row>
    <row r="4657" spans="2:6" x14ac:dyDescent="0.25">
      <c r="B4657" s="131">
        <f t="shared" si="72"/>
        <v>4655</v>
      </c>
      <c r="E4657" s="218" t="e">
        <f>VLOOKUP(D4657,Z$4:AB4657,2,FALSE)</f>
        <v>#N/A</v>
      </c>
      <c r="F4657" s="218" t="e">
        <f>VLOOKUP(D4657,Z$4:AB4657,3,FALSE)</f>
        <v>#N/A</v>
      </c>
    </row>
    <row r="4658" spans="2:6" x14ac:dyDescent="0.25">
      <c r="B4658" s="131">
        <f t="shared" si="72"/>
        <v>4656</v>
      </c>
      <c r="E4658" s="218" t="e">
        <f>VLOOKUP(D4658,Z$4:AB4658,2,FALSE)</f>
        <v>#N/A</v>
      </c>
      <c r="F4658" s="218" t="e">
        <f>VLOOKUP(D4658,Z$4:AB4658,3,FALSE)</f>
        <v>#N/A</v>
      </c>
    </row>
    <row r="4659" spans="2:6" x14ac:dyDescent="0.25">
      <c r="B4659" s="131">
        <f t="shared" si="72"/>
        <v>4657</v>
      </c>
      <c r="E4659" s="218" t="e">
        <f>VLOOKUP(D4659,Z$4:AB4659,2,FALSE)</f>
        <v>#N/A</v>
      </c>
      <c r="F4659" s="218" t="e">
        <f>VLOOKUP(D4659,Z$4:AB4659,3,FALSE)</f>
        <v>#N/A</v>
      </c>
    </row>
    <row r="4660" spans="2:6" x14ac:dyDescent="0.25">
      <c r="B4660" s="131">
        <f t="shared" ref="B4660:B4723" si="73">ROW()-2</f>
        <v>4658</v>
      </c>
      <c r="E4660" s="218" t="e">
        <f>VLOOKUP(D4660,Z$4:AB4660,2,FALSE)</f>
        <v>#N/A</v>
      </c>
      <c r="F4660" s="218" t="e">
        <f>VLOOKUP(D4660,Z$4:AB4660,3,FALSE)</f>
        <v>#N/A</v>
      </c>
    </row>
    <row r="4661" spans="2:6" x14ac:dyDescent="0.25">
      <c r="B4661" s="131">
        <f t="shared" si="73"/>
        <v>4659</v>
      </c>
      <c r="E4661" s="218" t="e">
        <f>VLOOKUP(D4661,Z$4:AB4661,2,FALSE)</f>
        <v>#N/A</v>
      </c>
      <c r="F4661" s="218" t="e">
        <f>VLOOKUP(D4661,Z$4:AB4661,3,FALSE)</f>
        <v>#N/A</v>
      </c>
    </row>
    <row r="4662" spans="2:6" x14ac:dyDescent="0.25">
      <c r="B4662" s="131">
        <f t="shared" si="73"/>
        <v>4660</v>
      </c>
      <c r="E4662" s="218" t="e">
        <f>VLOOKUP(D4662,Z$4:AB4662,2,FALSE)</f>
        <v>#N/A</v>
      </c>
      <c r="F4662" s="218" t="e">
        <f>VLOOKUP(D4662,Z$4:AB4662,3,FALSE)</f>
        <v>#N/A</v>
      </c>
    </row>
    <row r="4663" spans="2:6" x14ac:dyDescent="0.25">
      <c r="B4663" s="131">
        <f t="shared" si="73"/>
        <v>4661</v>
      </c>
      <c r="E4663" s="218" t="e">
        <f>VLOOKUP(D4663,Z$4:AB4663,2,FALSE)</f>
        <v>#N/A</v>
      </c>
      <c r="F4663" s="218" t="e">
        <f>VLOOKUP(D4663,Z$4:AB4663,3,FALSE)</f>
        <v>#N/A</v>
      </c>
    </row>
    <row r="4664" spans="2:6" x14ac:dyDescent="0.25">
      <c r="B4664" s="131">
        <f t="shared" si="73"/>
        <v>4662</v>
      </c>
      <c r="E4664" s="218" t="e">
        <f>VLOOKUP(D4664,Z$4:AB4664,2,FALSE)</f>
        <v>#N/A</v>
      </c>
      <c r="F4664" s="218" t="e">
        <f>VLOOKUP(D4664,Z$4:AB4664,3,FALSE)</f>
        <v>#N/A</v>
      </c>
    </row>
    <row r="4665" spans="2:6" x14ac:dyDescent="0.25">
      <c r="B4665" s="131">
        <f t="shared" si="73"/>
        <v>4663</v>
      </c>
      <c r="E4665" s="218" t="e">
        <f>VLOOKUP(D4665,Z$4:AB4665,2,FALSE)</f>
        <v>#N/A</v>
      </c>
      <c r="F4665" s="218" t="e">
        <f>VLOOKUP(D4665,Z$4:AB4665,3,FALSE)</f>
        <v>#N/A</v>
      </c>
    </row>
    <row r="4666" spans="2:6" x14ac:dyDescent="0.25">
      <c r="B4666" s="131">
        <f t="shared" si="73"/>
        <v>4664</v>
      </c>
      <c r="E4666" s="218" t="e">
        <f>VLOOKUP(D4666,Z$4:AB4666,2,FALSE)</f>
        <v>#N/A</v>
      </c>
      <c r="F4666" s="218" t="e">
        <f>VLOOKUP(D4666,Z$4:AB4666,3,FALSE)</f>
        <v>#N/A</v>
      </c>
    </row>
    <row r="4667" spans="2:6" x14ac:dyDescent="0.25">
      <c r="B4667" s="131">
        <f t="shared" si="73"/>
        <v>4665</v>
      </c>
      <c r="E4667" s="218" t="e">
        <f>VLOOKUP(D4667,Z$4:AB4667,2,FALSE)</f>
        <v>#N/A</v>
      </c>
      <c r="F4667" s="218" t="e">
        <f>VLOOKUP(D4667,Z$4:AB4667,3,FALSE)</f>
        <v>#N/A</v>
      </c>
    </row>
    <row r="4668" spans="2:6" x14ac:dyDescent="0.25">
      <c r="B4668" s="131">
        <f t="shared" si="73"/>
        <v>4666</v>
      </c>
      <c r="E4668" s="218" t="e">
        <f>VLOOKUP(D4668,Z$4:AB4668,2,FALSE)</f>
        <v>#N/A</v>
      </c>
      <c r="F4668" s="218" t="e">
        <f>VLOOKUP(D4668,Z$4:AB4668,3,FALSE)</f>
        <v>#N/A</v>
      </c>
    </row>
    <row r="4669" spans="2:6" x14ac:dyDescent="0.25">
      <c r="B4669" s="131">
        <f t="shared" si="73"/>
        <v>4667</v>
      </c>
      <c r="E4669" s="218" t="e">
        <f>VLOOKUP(D4669,Z$4:AB4669,2,FALSE)</f>
        <v>#N/A</v>
      </c>
      <c r="F4669" s="218" t="e">
        <f>VLOOKUP(D4669,Z$4:AB4669,3,FALSE)</f>
        <v>#N/A</v>
      </c>
    </row>
    <row r="4670" spans="2:6" x14ac:dyDescent="0.25">
      <c r="B4670" s="131">
        <f t="shared" si="73"/>
        <v>4668</v>
      </c>
      <c r="E4670" s="218" t="e">
        <f>VLOOKUP(D4670,Z$4:AB4670,2,FALSE)</f>
        <v>#N/A</v>
      </c>
      <c r="F4670" s="218" t="e">
        <f>VLOOKUP(D4670,Z$4:AB4670,3,FALSE)</f>
        <v>#N/A</v>
      </c>
    </row>
    <row r="4671" spans="2:6" x14ac:dyDescent="0.25">
      <c r="B4671" s="131">
        <f t="shared" si="73"/>
        <v>4669</v>
      </c>
      <c r="E4671" s="218" t="e">
        <f>VLOOKUP(D4671,Z$4:AB4671,2,FALSE)</f>
        <v>#N/A</v>
      </c>
      <c r="F4671" s="218" t="e">
        <f>VLOOKUP(D4671,Z$4:AB4671,3,FALSE)</f>
        <v>#N/A</v>
      </c>
    </row>
    <row r="4672" spans="2:6" x14ac:dyDescent="0.25">
      <c r="B4672" s="131">
        <f t="shared" si="73"/>
        <v>4670</v>
      </c>
      <c r="E4672" s="218" t="e">
        <f>VLOOKUP(D4672,Z$4:AB4672,2,FALSE)</f>
        <v>#N/A</v>
      </c>
      <c r="F4672" s="218" t="e">
        <f>VLOOKUP(D4672,Z$4:AB4672,3,FALSE)</f>
        <v>#N/A</v>
      </c>
    </row>
    <row r="4673" spans="2:6" x14ac:dyDescent="0.25">
      <c r="B4673" s="131">
        <f t="shared" si="73"/>
        <v>4671</v>
      </c>
      <c r="E4673" s="218" t="e">
        <f>VLOOKUP(D4673,Z$4:AB4673,2,FALSE)</f>
        <v>#N/A</v>
      </c>
      <c r="F4673" s="218" t="e">
        <f>VLOOKUP(D4673,Z$4:AB4673,3,FALSE)</f>
        <v>#N/A</v>
      </c>
    </row>
    <row r="4674" spans="2:6" x14ac:dyDescent="0.25">
      <c r="B4674" s="131">
        <f t="shared" si="73"/>
        <v>4672</v>
      </c>
      <c r="E4674" s="218" t="e">
        <f>VLOOKUP(D4674,Z$4:AB4674,2,FALSE)</f>
        <v>#N/A</v>
      </c>
      <c r="F4674" s="218" t="e">
        <f>VLOOKUP(D4674,Z$4:AB4674,3,FALSE)</f>
        <v>#N/A</v>
      </c>
    </row>
    <row r="4675" spans="2:6" x14ac:dyDescent="0.25">
      <c r="B4675" s="131">
        <f t="shared" si="73"/>
        <v>4673</v>
      </c>
      <c r="E4675" s="218" t="e">
        <f>VLOOKUP(D4675,Z$4:AB4675,2,FALSE)</f>
        <v>#N/A</v>
      </c>
      <c r="F4675" s="218" t="e">
        <f>VLOOKUP(D4675,Z$4:AB4675,3,FALSE)</f>
        <v>#N/A</v>
      </c>
    </row>
    <row r="4676" spans="2:6" x14ac:dyDescent="0.25">
      <c r="B4676" s="131">
        <f t="shared" si="73"/>
        <v>4674</v>
      </c>
      <c r="E4676" s="218" t="e">
        <f>VLOOKUP(D4676,Z$4:AB4676,2,FALSE)</f>
        <v>#N/A</v>
      </c>
      <c r="F4676" s="218" t="e">
        <f>VLOOKUP(D4676,Z$4:AB4676,3,FALSE)</f>
        <v>#N/A</v>
      </c>
    </row>
    <row r="4677" spans="2:6" x14ac:dyDescent="0.25">
      <c r="B4677" s="131">
        <f t="shared" si="73"/>
        <v>4675</v>
      </c>
      <c r="E4677" s="218" t="e">
        <f>VLOOKUP(D4677,Z$4:AB4677,2,FALSE)</f>
        <v>#N/A</v>
      </c>
      <c r="F4677" s="218" t="e">
        <f>VLOOKUP(D4677,Z$4:AB4677,3,FALSE)</f>
        <v>#N/A</v>
      </c>
    </row>
    <row r="4678" spans="2:6" x14ac:dyDescent="0.25">
      <c r="B4678" s="131">
        <f t="shared" si="73"/>
        <v>4676</v>
      </c>
      <c r="E4678" s="218" t="e">
        <f>VLOOKUP(D4678,Z$4:AB4678,2,FALSE)</f>
        <v>#N/A</v>
      </c>
      <c r="F4678" s="218" t="e">
        <f>VLOOKUP(D4678,Z$4:AB4678,3,FALSE)</f>
        <v>#N/A</v>
      </c>
    </row>
    <row r="4679" spans="2:6" x14ac:dyDescent="0.25">
      <c r="B4679" s="131">
        <f t="shared" si="73"/>
        <v>4677</v>
      </c>
      <c r="E4679" s="218" t="e">
        <f>VLOOKUP(D4679,Z$4:AB4679,2,FALSE)</f>
        <v>#N/A</v>
      </c>
      <c r="F4679" s="218" t="e">
        <f>VLOOKUP(D4679,Z$4:AB4679,3,FALSE)</f>
        <v>#N/A</v>
      </c>
    </row>
    <row r="4680" spans="2:6" x14ac:dyDescent="0.25">
      <c r="B4680" s="131">
        <f t="shared" si="73"/>
        <v>4678</v>
      </c>
      <c r="E4680" s="218" t="e">
        <f>VLOOKUP(D4680,Z$4:AB4680,2,FALSE)</f>
        <v>#N/A</v>
      </c>
      <c r="F4680" s="218" t="e">
        <f>VLOOKUP(D4680,Z$4:AB4680,3,FALSE)</f>
        <v>#N/A</v>
      </c>
    </row>
    <row r="4681" spans="2:6" x14ac:dyDescent="0.25">
      <c r="B4681" s="131">
        <f t="shared" si="73"/>
        <v>4679</v>
      </c>
      <c r="E4681" s="218" t="e">
        <f>VLOOKUP(D4681,Z$4:AB4681,2,FALSE)</f>
        <v>#N/A</v>
      </c>
      <c r="F4681" s="218" t="e">
        <f>VLOOKUP(D4681,Z$4:AB4681,3,FALSE)</f>
        <v>#N/A</v>
      </c>
    </row>
    <row r="4682" spans="2:6" x14ac:dyDescent="0.25">
      <c r="B4682" s="131">
        <f t="shared" si="73"/>
        <v>4680</v>
      </c>
      <c r="E4682" s="218" t="e">
        <f>VLOOKUP(D4682,Z$4:AB4682,2,FALSE)</f>
        <v>#N/A</v>
      </c>
      <c r="F4682" s="218" t="e">
        <f>VLOOKUP(D4682,Z$4:AB4682,3,FALSE)</f>
        <v>#N/A</v>
      </c>
    </row>
    <row r="4683" spans="2:6" x14ac:dyDescent="0.25">
      <c r="B4683" s="131">
        <f t="shared" si="73"/>
        <v>4681</v>
      </c>
      <c r="E4683" s="218" t="e">
        <f>VLOOKUP(D4683,Z$4:AB4683,2,FALSE)</f>
        <v>#N/A</v>
      </c>
      <c r="F4683" s="218" t="e">
        <f>VLOOKUP(D4683,Z$4:AB4683,3,FALSE)</f>
        <v>#N/A</v>
      </c>
    </row>
    <row r="4684" spans="2:6" x14ac:dyDescent="0.25">
      <c r="B4684" s="131">
        <f t="shared" si="73"/>
        <v>4682</v>
      </c>
      <c r="E4684" s="218" t="e">
        <f>VLOOKUP(D4684,Z$4:AB4684,2,FALSE)</f>
        <v>#N/A</v>
      </c>
      <c r="F4684" s="218" t="e">
        <f>VLOOKUP(D4684,Z$4:AB4684,3,FALSE)</f>
        <v>#N/A</v>
      </c>
    </row>
    <row r="4685" spans="2:6" x14ac:dyDescent="0.25">
      <c r="B4685" s="131">
        <f t="shared" si="73"/>
        <v>4683</v>
      </c>
      <c r="E4685" s="218" t="e">
        <f>VLOOKUP(D4685,Z$4:AB4685,2,FALSE)</f>
        <v>#N/A</v>
      </c>
      <c r="F4685" s="218" t="e">
        <f>VLOOKUP(D4685,Z$4:AB4685,3,FALSE)</f>
        <v>#N/A</v>
      </c>
    </row>
    <row r="4686" spans="2:6" x14ac:dyDescent="0.25">
      <c r="B4686" s="131">
        <f t="shared" si="73"/>
        <v>4684</v>
      </c>
      <c r="E4686" s="218" t="e">
        <f>VLOOKUP(D4686,Z$4:AB4686,2,FALSE)</f>
        <v>#N/A</v>
      </c>
      <c r="F4686" s="218" t="e">
        <f>VLOOKUP(D4686,Z$4:AB4686,3,FALSE)</f>
        <v>#N/A</v>
      </c>
    </row>
    <row r="4687" spans="2:6" x14ac:dyDescent="0.25">
      <c r="B4687" s="131">
        <f t="shared" si="73"/>
        <v>4685</v>
      </c>
      <c r="E4687" s="218" t="e">
        <f>VLOOKUP(D4687,Z$4:AB4687,2,FALSE)</f>
        <v>#N/A</v>
      </c>
      <c r="F4687" s="218" t="e">
        <f>VLOOKUP(D4687,Z$4:AB4687,3,FALSE)</f>
        <v>#N/A</v>
      </c>
    </row>
    <row r="4688" spans="2:6" x14ac:dyDescent="0.25">
      <c r="B4688" s="131">
        <f t="shared" si="73"/>
        <v>4686</v>
      </c>
      <c r="E4688" s="218" t="e">
        <f>VLOOKUP(D4688,Z$4:AB4688,2,FALSE)</f>
        <v>#N/A</v>
      </c>
      <c r="F4688" s="218" t="e">
        <f>VLOOKUP(D4688,Z$4:AB4688,3,FALSE)</f>
        <v>#N/A</v>
      </c>
    </row>
    <row r="4689" spans="2:6" x14ac:dyDescent="0.25">
      <c r="B4689" s="131">
        <f t="shared" si="73"/>
        <v>4687</v>
      </c>
      <c r="E4689" s="218" t="e">
        <f>VLOOKUP(D4689,Z$4:AB4689,2,FALSE)</f>
        <v>#N/A</v>
      </c>
      <c r="F4689" s="218" t="e">
        <f>VLOOKUP(D4689,Z$4:AB4689,3,FALSE)</f>
        <v>#N/A</v>
      </c>
    </row>
    <row r="4690" spans="2:6" x14ac:dyDescent="0.25">
      <c r="B4690" s="131">
        <f t="shared" si="73"/>
        <v>4688</v>
      </c>
      <c r="E4690" s="218" t="e">
        <f>VLOOKUP(D4690,Z$4:AB4690,2,FALSE)</f>
        <v>#N/A</v>
      </c>
      <c r="F4690" s="218" t="e">
        <f>VLOOKUP(D4690,Z$4:AB4690,3,FALSE)</f>
        <v>#N/A</v>
      </c>
    </row>
    <row r="4691" spans="2:6" x14ac:dyDescent="0.25">
      <c r="B4691" s="131">
        <f t="shared" si="73"/>
        <v>4689</v>
      </c>
      <c r="E4691" s="218" t="e">
        <f>VLOOKUP(D4691,Z$4:AB4691,2,FALSE)</f>
        <v>#N/A</v>
      </c>
      <c r="F4691" s="218" t="e">
        <f>VLOOKUP(D4691,Z$4:AB4691,3,FALSE)</f>
        <v>#N/A</v>
      </c>
    </row>
    <row r="4692" spans="2:6" x14ac:dyDescent="0.25">
      <c r="B4692" s="131">
        <f t="shared" si="73"/>
        <v>4690</v>
      </c>
      <c r="E4692" s="218" t="e">
        <f>VLOOKUP(D4692,Z$4:AB4692,2,FALSE)</f>
        <v>#N/A</v>
      </c>
      <c r="F4692" s="218" t="e">
        <f>VLOOKUP(D4692,Z$4:AB4692,3,FALSE)</f>
        <v>#N/A</v>
      </c>
    </row>
    <row r="4693" spans="2:6" x14ac:dyDescent="0.25">
      <c r="B4693" s="131">
        <f t="shared" si="73"/>
        <v>4691</v>
      </c>
      <c r="E4693" s="218" t="e">
        <f>VLOOKUP(D4693,Z$4:AB4693,2,FALSE)</f>
        <v>#N/A</v>
      </c>
      <c r="F4693" s="218" t="e">
        <f>VLOOKUP(D4693,Z$4:AB4693,3,FALSE)</f>
        <v>#N/A</v>
      </c>
    </row>
    <row r="4694" spans="2:6" x14ac:dyDescent="0.25">
      <c r="B4694" s="131">
        <f t="shared" si="73"/>
        <v>4692</v>
      </c>
      <c r="E4694" s="218" t="e">
        <f>VLOOKUP(D4694,Z$4:AB4694,2,FALSE)</f>
        <v>#N/A</v>
      </c>
      <c r="F4694" s="218" t="e">
        <f>VLOOKUP(D4694,Z$4:AB4694,3,FALSE)</f>
        <v>#N/A</v>
      </c>
    </row>
    <row r="4695" spans="2:6" x14ac:dyDescent="0.25">
      <c r="B4695" s="131">
        <f t="shared" si="73"/>
        <v>4693</v>
      </c>
      <c r="E4695" s="218" t="e">
        <f>VLOOKUP(D4695,Z$4:AB4695,2,FALSE)</f>
        <v>#N/A</v>
      </c>
      <c r="F4695" s="218" t="e">
        <f>VLOOKUP(D4695,Z$4:AB4695,3,FALSE)</f>
        <v>#N/A</v>
      </c>
    </row>
    <row r="4696" spans="2:6" x14ac:dyDescent="0.25">
      <c r="B4696" s="131">
        <f t="shared" si="73"/>
        <v>4694</v>
      </c>
      <c r="E4696" s="218" t="e">
        <f>VLOOKUP(D4696,Z$4:AB4696,2,FALSE)</f>
        <v>#N/A</v>
      </c>
      <c r="F4696" s="218" t="e">
        <f>VLOOKUP(D4696,Z$4:AB4696,3,FALSE)</f>
        <v>#N/A</v>
      </c>
    </row>
    <row r="4697" spans="2:6" x14ac:dyDescent="0.25">
      <c r="B4697" s="131">
        <f t="shared" si="73"/>
        <v>4695</v>
      </c>
      <c r="E4697" s="218" t="e">
        <f>VLOOKUP(D4697,Z$4:AB4697,2,FALSE)</f>
        <v>#N/A</v>
      </c>
      <c r="F4697" s="218" t="e">
        <f>VLOOKUP(D4697,Z$4:AB4697,3,FALSE)</f>
        <v>#N/A</v>
      </c>
    </row>
    <row r="4698" spans="2:6" x14ac:dyDescent="0.25">
      <c r="B4698" s="131">
        <f t="shared" si="73"/>
        <v>4696</v>
      </c>
      <c r="E4698" s="218" t="e">
        <f>VLOOKUP(D4698,Z$4:AB4698,2,FALSE)</f>
        <v>#N/A</v>
      </c>
      <c r="F4698" s="218" t="e">
        <f>VLOOKUP(D4698,Z$4:AB4698,3,FALSE)</f>
        <v>#N/A</v>
      </c>
    </row>
    <row r="4699" spans="2:6" x14ac:dyDescent="0.25">
      <c r="B4699" s="131">
        <f t="shared" si="73"/>
        <v>4697</v>
      </c>
      <c r="E4699" s="218" t="e">
        <f>VLOOKUP(D4699,Z$4:AB4699,2,FALSE)</f>
        <v>#N/A</v>
      </c>
      <c r="F4699" s="218" t="e">
        <f>VLOOKUP(D4699,Z$4:AB4699,3,FALSE)</f>
        <v>#N/A</v>
      </c>
    </row>
    <row r="4700" spans="2:6" x14ac:dyDescent="0.25">
      <c r="B4700" s="131">
        <f t="shared" si="73"/>
        <v>4698</v>
      </c>
      <c r="E4700" s="218" t="e">
        <f>VLOOKUP(D4700,Z$4:AB4700,2,FALSE)</f>
        <v>#N/A</v>
      </c>
      <c r="F4700" s="218" t="e">
        <f>VLOOKUP(D4700,Z$4:AB4700,3,FALSE)</f>
        <v>#N/A</v>
      </c>
    </row>
    <row r="4701" spans="2:6" x14ac:dyDescent="0.25">
      <c r="B4701" s="131">
        <f t="shared" si="73"/>
        <v>4699</v>
      </c>
      <c r="E4701" s="218" t="e">
        <f>VLOOKUP(D4701,Z$4:AB4701,2,FALSE)</f>
        <v>#N/A</v>
      </c>
      <c r="F4701" s="218" t="e">
        <f>VLOOKUP(D4701,Z$4:AB4701,3,FALSE)</f>
        <v>#N/A</v>
      </c>
    </row>
    <row r="4702" spans="2:6" x14ac:dyDescent="0.25">
      <c r="B4702" s="131">
        <f t="shared" si="73"/>
        <v>4700</v>
      </c>
      <c r="E4702" s="218" t="e">
        <f>VLOOKUP(D4702,Z$4:AB4702,2,FALSE)</f>
        <v>#N/A</v>
      </c>
      <c r="F4702" s="218" t="e">
        <f>VLOOKUP(D4702,Z$4:AB4702,3,FALSE)</f>
        <v>#N/A</v>
      </c>
    </row>
    <row r="4703" spans="2:6" x14ac:dyDescent="0.25">
      <c r="B4703" s="131">
        <f t="shared" si="73"/>
        <v>4701</v>
      </c>
      <c r="E4703" s="218" t="e">
        <f>VLOOKUP(D4703,Z$4:AB4703,2,FALSE)</f>
        <v>#N/A</v>
      </c>
      <c r="F4703" s="218" t="e">
        <f>VLOOKUP(D4703,Z$4:AB4703,3,FALSE)</f>
        <v>#N/A</v>
      </c>
    </row>
    <row r="4704" spans="2:6" x14ac:dyDescent="0.25">
      <c r="B4704" s="131">
        <f t="shared" si="73"/>
        <v>4702</v>
      </c>
      <c r="E4704" s="218" t="e">
        <f>VLOOKUP(D4704,Z$4:AB4704,2,FALSE)</f>
        <v>#N/A</v>
      </c>
      <c r="F4704" s="218" t="e">
        <f>VLOOKUP(D4704,Z$4:AB4704,3,FALSE)</f>
        <v>#N/A</v>
      </c>
    </row>
    <row r="4705" spans="2:6" x14ac:dyDescent="0.25">
      <c r="B4705" s="131">
        <f t="shared" si="73"/>
        <v>4703</v>
      </c>
      <c r="E4705" s="218" t="e">
        <f>VLOOKUP(D4705,Z$4:AB4705,2,FALSE)</f>
        <v>#N/A</v>
      </c>
      <c r="F4705" s="218" t="e">
        <f>VLOOKUP(D4705,Z$4:AB4705,3,FALSE)</f>
        <v>#N/A</v>
      </c>
    </row>
    <row r="4706" spans="2:6" x14ac:dyDescent="0.25">
      <c r="B4706" s="131">
        <f t="shared" si="73"/>
        <v>4704</v>
      </c>
      <c r="E4706" s="218" t="e">
        <f>VLOOKUP(D4706,Z$4:AB4706,2,FALSE)</f>
        <v>#N/A</v>
      </c>
      <c r="F4706" s="218" t="e">
        <f>VLOOKUP(D4706,Z$4:AB4706,3,FALSE)</f>
        <v>#N/A</v>
      </c>
    </row>
    <row r="4707" spans="2:6" x14ac:dyDescent="0.25">
      <c r="B4707" s="131">
        <f t="shared" si="73"/>
        <v>4705</v>
      </c>
      <c r="E4707" s="218" t="e">
        <f>VLOOKUP(D4707,Z$4:AB4707,2,FALSE)</f>
        <v>#N/A</v>
      </c>
      <c r="F4707" s="218" t="e">
        <f>VLOOKUP(D4707,Z$4:AB4707,3,FALSE)</f>
        <v>#N/A</v>
      </c>
    </row>
    <row r="4708" spans="2:6" x14ac:dyDescent="0.25">
      <c r="B4708" s="131">
        <f t="shared" si="73"/>
        <v>4706</v>
      </c>
      <c r="E4708" s="218" t="e">
        <f>VLOOKUP(D4708,Z$4:AB4708,2,FALSE)</f>
        <v>#N/A</v>
      </c>
      <c r="F4708" s="218" t="e">
        <f>VLOOKUP(D4708,Z$4:AB4708,3,FALSE)</f>
        <v>#N/A</v>
      </c>
    </row>
    <row r="4709" spans="2:6" x14ac:dyDescent="0.25">
      <c r="B4709" s="131">
        <f t="shared" si="73"/>
        <v>4707</v>
      </c>
      <c r="E4709" s="218" t="e">
        <f>VLOOKUP(D4709,Z$4:AB4709,2,FALSE)</f>
        <v>#N/A</v>
      </c>
      <c r="F4709" s="218" t="e">
        <f>VLOOKUP(D4709,Z$4:AB4709,3,FALSE)</f>
        <v>#N/A</v>
      </c>
    </row>
    <row r="4710" spans="2:6" x14ac:dyDescent="0.25">
      <c r="B4710" s="131">
        <f t="shared" si="73"/>
        <v>4708</v>
      </c>
      <c r="E4710" s="218" t="e">
        <f>VLOOKUP(D4710,Z$4:AB4710,2,FALSE)</f>
        <v>#N/A</v>
      </c>
      <c r="F4710" s="218" t="e">
        <f>VLOOKUP(D4710,Z$4:AB4710,3,FALSE)</f>
        <v>#N/A</v>
      </c>
    </row>
    <row r="4711" spans="2:6" x14ac:dyDescent="0.25">
      <c r="B4711" s="131">
        <f t="shared" si="73"/>
        <v>4709</v>
      </c>
      <c r="E4711" s="218" t="e">
        <f>VLOOKUP(D4711,Z$4:AB4711,2,FALSE)</f>
        <v>#N/A</v>
      </c>
      <c r="F4711" s="218" t="e">
        <f>VLOOKUP(D4711,Z$4:AB4711,3,FALSE)</f>
        <v>#N/A</v>
      </c>
    </row>
    <row r="4712" spans="2:6" x14ac:dyDescent="0.25">
      <c r="B4712" s="131">
        <f t="shared" si="73"/>
        <v>4710</v>
      </c>
      <c r="E4712" s="218" t="e">
        <f>VLOOKUP(D4712,Z$4:AB4712,2,FALSE)</f>
        <v>#N/A</v>
      </c>
      <c r="F4712" s="218" t="e">
        <f>VLOOKUP(D4712,Z$4:AB4712,3,FALSE)</f>
        <v>#N/A</v>
      </c>
    </row>
    <row r="4713" spans="2:6" x14ac:dyDescent="0.25">
      <c r="B4713" s="131">
        <f t="shared" si="73"/>
        <v>4711</v>
      </c>
      <c r="E4713" s="218" t="e">
        <f>VLOOKUP(D4713,Z$4:AB4713,2,FALSE)</f>
        <v>#N/A</v>
      </c>
      <c r="F4713" s="218" t="e">
        <f>VLOOKUP(D4713,Z$4:AB4713,3,FALSE)</f>
        <v>#N/A</v>
      </c>
    </row>
    <row r="4714" spans="2:6" x14ac:dyDescent="0.25">
      <c r="B4714" s="131">
        <f t="shared" si="73"/>
        <v>4712</v>
      </c>
      <c r="E4714" s="218" t="e">
        <f>VLOOKUP(D4714,Z$4:AB4714,2,FALSE)</f>
        <v>#N/A</v>
      </c>
      <c r="F4714" s="218" t="e">
        <f>VLOOKUP(D4714,Z$4:AB4714,3,FALSE)</f>
        <v>#N/A</v>
      </c>
    </row>
    <row r="4715" spans="2:6" x14ac:dyDescent="0.25">
      <c r="B4715" s="131">
        <f t="shared" si="73"/>
        <v>4713</v>
      </c>
      <c r="E4715" s="218" t="e">
        <f>VLOOKUP(D4715,Z$4:AB4715,2,FALSE)</f>
        <v>#N/A</v>
      </c>
      <c r="F4715" s="218" t="e">
        <f>VLOOKUP(D4715,Z$4:AB4715,3,FALSE)</f>
        <v>#N/A</v>
      </c>
    </row>
    <row r="4716" spans="2:6" x14ac:dyDescent="0.25">
      <c r="B4716" s="131">
        <f t="shared" si="73"/>
        <v>4714</v>
      </c>
      <c r="E4716" s="218" t="e">
        <f>VLOOKUP(D4716,Z$4:AB4716,2,FALSE)</f>
        <v>#N/A</v>
      </c>
      <c r="F4716" s="218" t="e">
        <f>VLOOKUP(D4716,Z$4:AB4716,3,FALSE)</f>
        <v>#N/A</v>
      </c>
    </row>
    <row r="4717" spans="2:6" x14ac:dyDescent="0.25">
      <c r="B4717" s="131">
        <f t="shared" si="73"/>
        <v>4715</v>
      </c>
      <c r="E4717" s="218" t="e">
        <f>VLOOKUP(D4717,Z$4:AB4717,2,FALSE)</f>
        <v>#N/A</v>
      </c>
      <c r="F4717" s="218" t="e">
        <f>VLOOKUP(D4717,Z$4:AB4717,3,FALSE)</f>
        <v>#N/A</v>
      </c>
    </row>
    <row r="4718" spans="2:6" x14ac:dyDescent="0.25">
      <c r="B4718" s="131">
        <f t="shared" si="73"/>
        <v>4716</v>
      </c>
      <c r="E4718" s="218" t="e">
        <f>VLOOKUP(D4718,Z$4:AB4718,2,FALSE)</f>
        <v>#N/A</v>
      </c>
      <c r="F4718" s="218" t="e">
        <f>VLOOKUP(D4718,Z$4:AB4718,3,FALSE)</f>
        <v>#N/A</v>
      </c>
    </row>
    <row r="4719" spans="2:6" x14ac:dyDescent="0.25">
      <c r="B4719" s="131">
        <f t="shared" si="73"/>
        <v>4717</v>
      </c>
      <c r="E4719" s="218" t="e">
        <f>VLOOKUP(D4719,Z$4:AB4719,2,FALSE)</f>
        <v>#N/A</v>
      </c>
      <c r="F4719" s="218" t="e">
        <f>VLOOKUP(D4719,Z$4:AB4719,3,FALSE)</f>
        <v>#N/A</v>
      </c>
    </row>
    <row r="4720" spans="2:6" x14ac:dyDescent="0.25">
      <c r="B4720" s="131">
        <f t="shared" si="73"/>
        <v>4718</v>
      </c>
      <c r="E4720" s="218" t="e">
        <f>VLOOKUP(D4720,Z$4:AB4720,2,FALSE)</f>
        <v>#N/A</v>
      </c>
      <c r="F4720" s="218" t="e">
        <f>VLOOKUP(D4720,Z$4:AB4720,3,FALSE)</f>
        <v>#N/A</v>
      </c>
    </row>
    <row r="4721" spans="2:6" x14ac:dyDescent="0.25">
      <c r="B4721" s="131">
        <f t="shared" si="73"/>
        <v>4719</v>
      </c>
      <c r="E4721" s="218" t="e">
        <f>VLOOKUP(D4721,Z$4:AB4721,2,FALSE)</f>
        <v>#N/A</v>
      </c>
      <c r="F4721" s="218" t="e">
        <f>VLOOKUP(D4721,Z$4:AB4721,3,FALSE)</f>
        <v>#N/A</v>
      </c>
    </row>
    <row r="4722" spans="2:6" x14ac:dyDescent="0.25">
      <c r="B4722" s="131">
        <f t="shared" si="73"/>
        <v>4720</v>
      </c>
      <c r="E4722" s="218" t="e">
        <f>VLOOKUP(D4722,Z$4:AB4722,2,FALSE)</f>
        <v>#N/A</v>
      </c>
      <c r="F4722" s="218" t="e">
        <f>VLOOKUP(D4722,Z$4:AB4722,3,FALSE)</f>
        <v>#N/A</v>
      </c>
    </row>
    <row r="4723" spans="2:6" x14ac:dyDescent="0.25">
      <c r="B4723" s="131">
        <f t="shared" si="73"/>
        <v>4721</v>
      </c>
      <c r="E4723" s="218" t="e">
        <f>VLOOKUP(D4723,Z$4:AB4723,2,FALSE)</f>
        <v>#N/A</v>
      </c>
      <c r="F4723" s="218" t="e">
        <f>VLOOKUP(D4723,Z$4:AB4723,3,FALSE)</f>
        <v>#N/A</v>
      </c>
    </row>
    <row r="4724" spans="2:6" x14ac:dyDescent="0.25">
      <c r="B4724" s="131">
        <f t="shared" ref="B4724:B4787" si="74">ROW()-2</f>
        <v>4722</v>
      </c>
      <c r="E4724" s="218" t="e">
        <f>VLOOKUP(D4724,Z$4:AB4724,2,FALSE)</f>
        <v>#N/A</v>
      </c>
      <c r="F4724" s="218" t="e">
        <f>VLOOKUP(D4724,Z$4:AB4724,3,FALSE)</f>
        <v>#N/A</v>
      </c>
    </row>
    <row r="4725" spans="2:6" x14ac:dyDescent="0.25">
      <c r="B4725" s="131">
        <f t="shared" si="74"/>
        <v>4723</v>
      </c>
      <c r="E4725" s="218" t="e">
        <f>VLOOKUP(D4725,Z$4:AB4725,2,FALSE)</f>
        <v>#N/A</v>
      </c>
      <c r="F4725" s="218" t="e">
        <f>VLOOKUP(D4725,Z$4:AB4725,3,FALSE)</f>
        <v>#N/A</v>
      </c>
    </row>
    <row r="4726" spans="2:6" x14ac:dyDescent="0.25">
      <c r="B4726" s="131">
        <f t="shared" si="74"/>
        <v>4724</v>
      </c>
      <c r="E4726" s="218" t="e">
        <f>VLOOKUP(D4726,Z$4:AB4726,2,FALSE)</f>
        <v>#N/A</v>
      </c>
      <c r="F4726" s="218" t="e">
        <f>VLOOKUP(D4726,Z$4:AB4726,3,FALSE)</f>
        <v>#N/A</v>
      </c>
    </row>
    <row r="4727" spans="2:6" x14ac:dyDescent="0.25">
      <c r="B4727" s="131">
        <f t="shared" si="74"/>
        <v>4725</v>
      </c>
      <c r="E4727" s="218" t="e">
        <f>VLOOKUP(D4727,Z$4:AB4727,2,FALSE)</f>
        <v>#N/A</v>
      </c>
      <c r="F4727" s="218" t="e">
        <f>VLOOKUP(D4727,Z$4:AB4727,3,FALSE)</f>
        <v>#N/A</v>
      </c>
    </row>
    <row r="4728" spans="2:6" x14ac:dyDescent="0.25">
      <c r="B4728" s="131">
        <f t="shared" si="74"/>
        <v>4726</v>
      </c>
      <c r="E4728" s="218" t="e">
        <f>VLOOKUP(D4728,Z$4:AB4728,2,FALSE)</f>
        <v>#N/A</v>
      </c>
      <c r="F4728" s="218" t="e">
        <f>VLOOKUP(D4728,Z$4:AB4728,3,FALSE)</f>
        <v>#N/A</v>
      </c>
    </row>
    <row r="4729" spans="2:6" x14ac:dyDescent="0.25">
      <c r="B4729" s="131">
        <f t="shared" si="74"/>
        <v>4727</v>
      </c>
      <c r="E4729" s="218" t="e">
        <f>VLOOKUP(D4729,Z$4:AB4729,2,FALSE)</f>
        <v>#N/A</v>
      </c>
      <c r="F4729" s="218" t="e">
        <f>VLOOKUP(D4729,Z$4:AB4729,3,FALSE)</f>
        <v>#N/A</v>
      </c>
    </row>
    <row r="4730" spans="2:6" x14ac:dyDescent="0.25">
      <c r="B4730" s="131">
        <f t="shared" si="74"/>
        <v>4728</v>
      </c>
      <c r="E4730" s="218" t="e">
        <f>VLOOKUP(D4730,Z$4:AB4730,2,FALSE)</f>
        <v>#N/A</v>
      </c>
      <c r="F4730" s="218" t="e">
        <f>VLOOKUP(D4730,Z$4:AB4730,3,FALSE)</f>
        <v>#N/A</v>
      </c>
    </row>
    <row r="4731" spans="2:6" x14ac:dyDescent="0.25">
      <c r="B4731" s="131">
        <f t="shared" si="74"/>
        <v>4729</v>
      </c>
      <c r="E4731" s="218" t="e">
        <f>VLOOKUP(D4731,Z$4:AB4731,2,FALSE)</f>
        <v>#N/A</v>
      </c>
      <c r="F4731" s="218" t="e">
        <f>VLOOKUP(D4731,Z$4:AB4731,3,FALSE)</f>
        <v>#N/A</v>
      </c>
    </row>
    <row r="4732" spans="2:6" x14ac:dyDescent="0.25">
      <c r="B4732" s="131">
        <f t="shared" si="74"/>
        <v>4730</v>
      </c>
      <c r="E4732" s="218" t="e">
        <f>VLOOKUP(D4732,Z$4:AB4732,2,FALSE)</f>
        <v>#N/A</v>
      </c>
      <c r="F4732" s="218" t="e">
        <f>VLOOKUP(D4732,Z$4:AB4732,3,FALSE)</f>
        <v>#N/A</v>
      </c>
    </row>
    <row r="4733" spans="2:6" x14ac:dyDescent="0.25">
      <c r="B4733" s="131">
        <f t="shared" si="74"/>
        <v>4731</v>
      </c>
      <c r="E4733" s="218" t="e">
        <f>VLOOKUP(D4733,Z$4:AB4733,2,FALSE)</f>
        <v>#N/A</v>
      </c>
      <c r="F4733" s="218" t="e">
        <f>VLOOKUP(D4733,Z$4:AB4733,3,FALSE)</f>
        <v>#N/A</v>
      </c>
    </row>
    <row r="4734" spans="2:6" x14ac:dyDescent="0.25">
      <c r="B4734" s="131">
        <f t="shared" si="74"/>
        <v>4732</v>
      </c>
      <c r="E4734" s="218" t="e">
        <f>VLOOKUP(D4734,Z$4:AB4734,2,FALSE)</f>
        <v>#N/A</v>
      </c>
      <c r="F4734" s="218" t="e">
        <f>VLOOKUP(D4734,Z$4:AB4734,3,FALSE)</f>
        <v>#N/A</v>
      </c>
    </row>
    <row r="4735" spans="2:6" x14ac:dyDescent="0.25">
      <c r="B4735" s="131">
        <f t="shared" si="74"/>
        <v>4733</v>
      </c>
      <c r="E4735" s="218" t="e">
        <f>VLOOKUP(D4735,Z$4:AB4735,2,FALSE)</f>
        <v>#N/A</v>
      </c>
      <c r="F4735" s="218" t="e">
        <f>VLOOKUP(D4735,Z$4:AB4735,3,FALSE)</f>
        <v>#N/A</v>
      </c>
    </row>
    <row r="4736" spans="2:6" x14ac:dyDescent="0.25">
      <c r="B4736" s="131">
        <f t="shared" si="74"/>
        <v>4734</v>
      </c>
      <c r="E4736" s="218" t="e">
        <f>VLOOKUP(D4736,Z$4:AB4736,2,FALSE)</f>
        <v>#N/A</v>
      </c>
      <c r="F4736" s="218" t="e">
        <f>VLOOKUP(D4736,Z$4:AB4736,3,FALSE)</f>
        <v>#N/A</v>
      </c>
    </row>
    <row r="4737" spans="2:6" x14ac:dyDescent="0.25">
      <c r="B4737" s="131">
        <f t="shared" si="74"/>
        <v>4735</v>
      </c>
      <c r="E4737" s="218" t="e">
        <f>VLOOKUP(D4737,Z$4:AB4737,2,FALSE)</f>
        <v>#N/A</v>
      </c>
      <c r="F4737" s="218" t="e">
        <f>VLOOKUP(D4737,Z$4:AB4737,3,FALSE)</f>
        <v>#N/A</v>
      </c>
    </row>
    <row r="4738" spans="2:6" x14ac:dyDescent="0.25">
      <c r="B4738" s="131">
        <f t="shared" si="74"/>
        <v>4736</v>
      </c>
      <c r="E4738" s="218" t="e">
        <f>VLOOKUP(D4738,Z$4:AB4738,2,FALSE)</f>
        <v>#N/A</v>
      </c>
      <c r="F4738" s="218" t="e">
        <f>VLOOKUP(D4738,Z$4:AB4738,3,FALSE)</f>
        <v>#N/A</v>
      </c>
    </row>
    <row r="4739" spans="2:6" x14ac:dyDescent="0.25">
      <c r="B4739" s="131">
        <f t="shared" si="74"/>
        <v>4737</v>
      </c>
      <c r="E4739" s="218" t="e">
        <f>VLOOKUP(D4739,Z$4:AB4739,2,FALSE)</f>
        <v>#N/A</v>
      </c>
      <c r="F4739" s="218" t="e">
        <f>VLOOKUP(D4739,Z$4:AB4739,3,FALSE)</f>
        <v>#N/A</v>
      </c>
    </row>
    <row r="4740" spans="2:6" x14ac:dyDescent="0.25">
      <c r="B4740" s="131">
        <f t="shared" si="74"/>
        <v>4738</v>
      </c>
      <c r="E4740" s="218" t="e">
        <f>VLOOKUP(D4740,Z$4:AB4740,2,FALSE)</f>
        <v>#N/A</v>
      </c>
      <c r="F4740" s="218" t="e">
        <f>VLOOKUP(D4740,Z$4:AB4740,3,FALSE)</f>
        <v>#N/A</v>
      </c>
    </row>
    <row r="4741" spans="2:6" x14ac:dyDescent="0.25">
      <c r="B4741" s="131">
        <f t="shared" si="74"/>
        <v>4739</v>
      </c>
      <c r="E4741" s="218" t="e">
        <f>VLOOKUP(D4741,Z$4:AB4741,2,FALSE)</f>
        <v>#N/A</v>
      </c>
      <c r="F4741" s="218" t="e">
        <f>VLOOKUP(D4741,Z$4:AB4741,3,FALSE)</f>
        <v>#N/A</v>
      </c>
    </row>
    <row r="4742" spans="2:6" x14ac:dyDescent="0.25">
      <c r="B4742" s="131">
        <f t="shared" si="74"/>
        <v>4740</v>
      </c>
      <c r="E4742" s="218" t="e">
        <f>VLOOKUP(D4742,Z$4:AB4742,2,FALSE)</f>
        <v>#N/A</v>
      </c>
      <c r="F4742" s="218" t="e">
        <f>VLOOKUP(D4742,Z$4:AB4742,3,FALSE)</f>
        <v>#N/A</v>
      </c>
    </row>
    <row r="4743" spans="2:6" x14ac:dyDescent="0.25">
      <c r="B4743" s="131">
        <f t="shared" si="74"/>
        <v>4741</v>
      </c>
      <c r="E4743" s="218" t="e">
        <f>VLOOKUP(D4743,Z$4:AB4743,2,FALSE)</f>
        <v>#N/A</v>
      </c>
      <c r="F4743" s="218" t="e">
        <f>VLOOKUP(D4743,Z$4:AB4743,3,FALSE)</f>
        <v>#N/A</v>
      </c>
    </row>
    <row r="4744" spans="2:6" x14ac:dyDescent="0.25">
      <c r="B4744" s="131">
        <f t="shared" si="74"/>
        <v>4742</v>
      </c>
      <c r="E4744" s="218" t="e">
        <f>VLOOKUP(D4744,Z$4:AB4744,2,FALSE)</f>
        <v>#N/A</v>
      </c>
      <c r="F4744" s="218" t="e">
        <f>VLOOKUP(D4744,Z$4:AB4744,3,FALSE)</f>
        <v>#N/A</v>
      </c>
    </row>
    <row r="4745" spans="2:6" x14ac:dyDescent="0.25">
      <c r="B4745" s="131">
        <f t="shared" si="74"/>
        <v>4743</v>
      </c>
      <c r="E4745" s="218" t="e">
        <f>VLOOKUP(D4745,Z$4:AB4745,2,FALSE)</f>
        <v>#N/A</v>
      </c>
      <c r="F4745" s="218" t="e">
        <f>VLOOKUP(D4745,Z$4:AB4745,3,FALSE)</f>
        <v>#N/A</v>
      </c>
    </row>
    <row r="4746" spans="2:6" x14ac:dyDescent="0.25">
      <c r="B4746" s="131">
        <f t="shared" si="74"/>
        <v>4744</v>
      </c>
      <c r="E4746" s="218" t="e">
        <f>VLOOKUP(D4746,Z$4:AB4746,2,FALSE)</f>
        <v>#N/A</v>
      </c>
      <c r="F4746" s="218" t="e">
        <f>VLOOKUP(D4746,Z$4:AB4746,3,FALSE)</f>
        <v>#N/A</v>
      </c>
    </row>
    <row r="4747" spans="2:6" x14ac:dyDescent="0.25">
      <c r="B4747" s="131">
        <f t="shared" si="74"/>
        <v>4745</v>
      </c>
      <c r="E4747" s="218" t="e">
        <f>VLOOKUP(D4747,Z$4:AB4747,2,FALSE)</f>
        <v>#N/A</v>
      </c>
      <c r="F4747" s="218" t="e">
        <f>VLOOKUP(D4747,Z$4:AB4747,3,FALSE)</f>
        <v>#N/A</v>
      </c>
    </row>
    <row r="4748" spans="2:6" x14ac:dyDescent="0.25">
      <c r="B4748" s="131">
        <f t="shared" si="74"/>
        <v>4746</v>
      </c>
      <c r="E4748" s="218" t="e">
        <f>VLOOKUP(D4748,Z$4:AB4748,2,FALSE)</f>
        <v>#N/A</v>
      </c>
      <c r="F4748" s="218" t="e">
        <f>VLOOKUP(D4748,Z$4:AB4748,3,FALSE)</f>
        <v>#N/A</v>
      </c>
    </row>
    <row r="4749" spans="2:6" x14ac:dyDescent="0.25">
      <c r="B4749" s="131">
        <f t="shared" si="74"/>
        <v>4747</v>
      </c>
      <c r="E4749" s="218" t="e">
        <f>VLOOKUP(D4749,Z$4:AB4749,2,FALSE)</f>
        <v>#N/A</v>
      </c>
      <c r="F4749" s="218" t="e">
        <f>VLOOKUP(D4749,Z$4:AB4749,3,FALSE)</f>
        <v>#N/A</v>
      </c>
    </row>
    <row r="4750" spans="2:6" x14ac:dyDescent="0.25">
      <c r="B4750" s="131">
        <f t="shared" si="74"/>
        <v>4748</v>
      </c>
      <c r="E4750" s="218" t="e">
        <f>VLOOKUP(D4750,Z$4:AB4750,2,FALSE)</f>
        <v>#N/A</v>
      </c>
      <c r="F4750" s="218" t="e">
        <f>VLOOKUP(D4750,Z$4:AB4750,3,FALSE)</f>
        <v>#N/A</v>
      </c>
    </row>
    <row r="4751" spans="2:6" x14ac:dyDescent="0.25">
      <c r="B4751" s="131">
        <f t="shared" si="74"/>
        <v>4749</v>
      </c>
      <c r="E4751" s="218" t="e">
        <f>VLOOKUP(D4751,Z$4:AB4751,2,FALSE)</f>
        <v>#N/A</v>
      </c>
      <c r="F4751" s="218" t="e">
        <f>VLOOKUP(D4751,Z$4:AB4751,3,FALSE)</f>
        <v>#N/A</v>
      </c>
    </row>
    <row r="4752" spans="2:6" x14ac:dyDescent="0.25">
      <c r="B4752" s="131">
        <f t="shared" si="74"/>
        <v>4750</v>
      </c>
      <c r="E4752" s="218" t="e">
        <f>VLOOKUP(D4752,Z$4:AB4752,2,FALSE)</f>
        <v>#N/A</v>
      </c>
      <c r="F4752" s="218" t="e">
        <f>VLOOKUP(D4752,Z$4:AB4752,3,FALSE)</f>
        <v>#N/A</v>
      </c>
    </row>
    <row r="4753" spans="2:6" x14ac:dyDescent="0.25">
      <c r="B4753" s="131">
        <f t="shared" si="74"/>
        <v>4751</v>
      </c>
      <c r="E4753" s="218" t="e">
        <f>VLOOKUP(D4753,Z$4:AB4753,2,FALSE)</f>
        <v>#N/A</v>
      </c>
      <c r="F4753" s="218" t="e">
        <f>VLOOKUP(D4753,Z$4:AB4753,3,FALSE)</f>
        <v>#N/A</v>
      </c>
    </row>
    <row r="4754" spans="2:6" x14ac:dyDescent="0.25">
      <c r="B4754" s="131">
        <f t="shared" si="74"/>
        <v>4752</v>
      </c>
      <c r="E4754" s="218" t="e">
        <f>VLOOKUP(D4754,Z$4:AB4754,2,FALSE)</f>
        <v>#N/A</v>
      </c>
      <c r="F4754" s="218" t="e">
        <f>VLOOKUP(D4754,Z$4:AB4754,3,FALSE)</f>
        <v>#N/A</v>
      </c>
    </row>
    <row r="4755" spans="2:6" x14ac:dyDescent="0.25">
      <c r="B4755" s="131">
        <f t="shared" si="74"/>
        <v>4753</v>
      </c>
      <c r="E4755" s="218" t="e">
        <f>VLOOKUP(D4755,Z$4:AB4755,2,FALSE)</f>
        <v>#N/A</v>
      </c>
      <c r="F4755" s="218" t="e">
        <f>VLOOKUP(D4755,Z$4:AB4755,3,FALSE)</f>
        <v>#N/A</v>
      </c>
    </row>
    <row r="4756" spans="2:6" x14ac:dyDescent="0.25">
      <c r="B4756" s="131">
        <f t="shared" si="74"/>
        <v>4754</v>
      </c>
      <c r="E4756" s="218" t="e">
        <f>VLOOKUP(D4756,Z$4:AB4756,2,FALSE)</f>
        <v>#N/A</v>
      </c>
      <c r="F4756" s="218" t="e">
        <f>VLOOKUP(D4756,Z$4:AB4756,3,FALSE)</f>
        <v>#N/A</v>
      </c>
    </row>
    <row r="4757" spans="2:6" x14ac:dyDescent="0.25">
      <c r="B4757" s="131">
        <f t="shared" si="74"/>
        <v>4755</v>
      </c>
      <c r="E4757" s="218" t="e">
        <f>VLOOKUP(D4757,Z$4:AB4757,2,FALSE)</f>
        <v>#N/A</v>
      </c>
      <c r="F4757" s="218" t="e">
        <f>VLOOKUP(D4757,Z$4:AB4757,3,FALSE)</f>
        <v>#N/A</v>
      </c>
    </row>
    <row r="4758" spans="2:6" x14ac:dyDescent="0.25">
      <c r="B4758" s="131">
        <f t="shared" si="74"/>
        <v>4756</v>
      </c>
      <c r="E4758" s="218" t="e">
        <f>VLOOKUP(D4758,Z$4:AB4758,2,FALSE)</f>
        <v>#N/A</v>
      </c>
      <c r="F4758" s="218" t="e">
        <f>VLOOKUP(D4758,Z$4:AB4758,3,FALSE)</f>
        <v>#N/A</v>
      </c>
    </row>
    <row r="4759" spans="2:6" x14ac:dyDescent="0.25">
      <c r="B4759" s="131">
        <f t="shared" si="74"/>
        <v>4757</v>
      </c>
      <c r="E4759" s="218" t="e">
        <f>VLOOKUP(D4759,Z$4:AB4759,2,FALSE)</f>
        <v>#N/A</v>
      </c>
      <c r="F4759" s="218" t="e">
        <f>VLOOKUP(D4759,Z$4:AB4759,3,FALSE)</f>
        <v>#N/A</v>
      </c>
    </row>
    <row r="4760" spans="2:6" x14ac:dyDescent="0.25">
      <c r="B4760" s="131">
        <f t="shared" si="74"/>
        <v>4758</v>
      </c>
      <c r="E4760" s="218" t="e">
        <f>VLOOKUP(D4760,Z$4:AB4760,2,FALSE)</f>
        <v>#N/A</v>
      </c>
      <c r="F4760" s="218" t="e">
        <f>VLOOKUP(D4760,Z$4:AB4760,3,FALSE)</f>
        <v>#N/A</v>
      </c>
    </row>
    <row r="4761" spans="2:6" x14ac:dyDescent="0.25">
      <c r="B4761" s="131">
        <f t="shared" si="74"/>
        <v>4759</v>
      </c>
      <c r="E4761" s="218" t="e">
        <f>VLOOKUP(D4761,Z$4:AB4761,2,FALSE)</f>
        <v>#N/A</v>
      </c>
      <c r="F4761" s="218" t="e">
        <f>VLOOKUP(D4761,Z$4:AB4761,3,FALSE)</f>
        <v>#N/A</v>
      </c>
    </row>
    <row r="4762" spans="2:6" x14ac:dyDescent="0.25">
      <c r="B4762" s="131">
        <f t="shared" si="74"/>
        <v>4760</v>
      </c>
      <c r="E4762" s="218" t="e">
        <f>VLOOKUP(D4762,Z$4:AB4762,2,FALSE)</f>
        <v>#N/A</v>
      </c>
      <c r="F4762" s="218" t="e">
        <f>VLOOKUP(D4762,Z$4:AB4762,3,FALSE)</f>
        <v>#N/A</v>
      </c>
    </row>
    <row r="4763" spans="2:6" x14ac:dyDescent="0.25">
      <c r="B4763" s="131">
        <f t="shared" si="74"/>
        <v>4761</v>
      </c>
      <c r="E4763" s="218" t="e">
        <f>VLOOKUP(D4763,Z$4:AB4763,2,FALSE)</f>
        <v>#N/A</v>
      </c>
      <c r="F4763" s="218" t="e">
        <f>VLOOKUP(D4763,Z$4:AB4763,3,FALSE)</f>
        <v>#N/A</v>
      </c>
    </row>
    <row r="4764" spans="2:6" x14ac:dyDescent="0.25">
      <c r="B4764" s="131">
        <f t="shared" si="74"/>
        <v>4762</v>
      </c>
      <c r="E4764" s="218" t="e">
        <f>VLOOKUP(D4764,Z$4:AB4764,2,FALSE)</f>
        <v>#N/A</v>
      </c>
      <c r="F4764" s="218" t="e">
        <f>VLOOKUP(D4764,Z$4:AB4764,3,FALSE)</f>
        <v>#N/A</v>
      </c>
    </row>
    <row r="4765" spans="2:6" x14ac:dyDescent="0.25">
      <c r="B4765" s="131">
        <f t="shared" si="74"/>
        <v>4763</v>
      </c>
      <c r="E4765" s="218" t="e">
        <f>VLOOKUP(D4765,Z$4:AB4765,2,FALSE)</f>
        <v>#N/A</v>
      </c>
      <c r="F4765" s="218" t="e">
        <f>VLOOKUP(D4765,Z$4:AB4765,3,FALSE)</f>
        <v>#N/A</v>
      </c>
    </row>
    <row r="4766" spans="2:6" x14ac:dyDescent="0.25">
      <c r="B4766" s="131">
        <f t="shared" si="74"/>
        <v>4764</v>
      </c>
      <c r="E4766" s="218" t="e">
        <f>VLOOKUP(D4766,Z$4:AB4766,2,FALSE)</f>
        <v>#N/A</v>
      </c>
      <c r="F4766" s="218" t="e">
        <f>VLOOKUP(D4766,Z$4:AB4766,3,FALSE)</f>
        <v>#N/A</v>
      </c>
    </row>
    <row r="4767" spans="2:6" x14ac:dyDescent="0.25">
      <c r="B4767" s="131">
        <f t="shared" si="74"/>
        <v>4765</v>
      </c>
      <c r="E4767" s="218" t="e">
        <f>VLOOKUP(D4767,Z$4:AB4767,2,FALSE)</f>
        <v>#N/A</v>
      </c>
      <c r="F4767" s="218" t="e">
        <f>VLOOKUP(D4767,Z$4:AB4767,3,FALSE)</f>
        <v>#N/A</v>
      </c>
    </row>
    <row r="4768" spans="2:6" x14ac:dyDescent="0.25">
      <c r="B4768" s="131">
        <f t="shared" si="74"/>
        <v>4766</v>
      </c>
      <c r="E4768" s="218" t="e">
        <f>VLOOKUP(D4768,Z$4:AB4768,2,FALSE)</f>
        <v>#N/A</v>
      </c>
      <c r="F4768" s="218" t="e">
        <f>VLOOKUP(D4768,Z$4:AB4768,3,FALSE)</f>
        <v>#N/A</v>
      </c>
    </row>
    <row r="4769" spans="2:6" x14ac:dyDescent="0.25">
      <c r="B4769" s="131">
        <f t="shared" si="74"/>
        <v>4767</v>
      </c>
      <c r="E4769" s="218" t="e">
        <f>VLOOKUP(D4769,Z$4:AB4769,2,FALSE)</f>
        <v>#N/A</v>
      </c>
      <c r="F4769" s="218" t="e">
        <f>VLOOKUP(D4769,Z$4:AB4769,3,FALSE)</f>
        <v>#N/A</v>
      </c>
    </row>
    <row r="4770" spans="2:6" x14ac:dyDescent="0.25">
      <c r="B4770" s="131">
        <f t="shared" si="74"/>
        <v>4768</v>
      </c>
      <c r="E4770" s="218" t="e">
        <f>VLOOKUP(D4770,Z$4:AB4770,2,FALSE)</f>
        <v>#N/A</v>
      </c>
      <c r="F4770" s="218" t="e">
        <f>VLOOKUP(D4770,Z$4:AB4770,3,FALSE)</f>
        <v>#N/A</v>
      </c>
    </row>
    <row r="4771" spans="2:6" x14ac:dyDescent="0.25">
      <c r="B4771" s="131">
        <f t="shared" si="74"/>
        <v>4769</v>
      </c>
      <c r="E4771" s="218" t="e">
        <f>VLOOKUP(D4771,Z$4:AB4771,2,FALSE)</f>
        <v>#N/A</v>
      </c>
      <c r="F4771" s="218" t="e">
        <f>VLOOKUP(D4771,Z$4:AB4771,3,FALSE)</f>
        <v>#N/A</v>
      </c>
    </row>
    <row r="4772" spans="2:6" x14ac:dyDescent="0.25">
      <c r="B4772" s="131">
        <f t="shared" si="74"/>
        <v>4770</v>
      </c>
      <c r="E4772" s="218" t="e">
        <f>VLOOKUP(D4772,Z$4:AB4772,2,FALSE)</f>
        <v>#N/A</v>
      </c>
      <c r="F4772" s="218" t="e">
        <f>VLOOKUP(D4772,Z$4:AB4772,3,FALSE)</f>
        <v>#N/A</v>
      </c>
    </row>
    <row r="4773" spans="2:6" x14ac:dyDescent="0.25">
      <c r="B4773" s="131">
        <f t="shared" si="74"/>
        <v>4771</v>
      </c>
      <c r="E4773" s="218" t="e">
        <f>VLOOKUP(D4773,Z$4:AB4773,2,FALSE)</f>
        <v>#N/A</v>
      </c>
      <c r="F4773" s="218" t="e">
        <f>VLOOKUP(D4773,Z$4:AB4773,3,FALSE)</f>
        <v>#N/A</v>
      </c>
    </row>
    <row r="4774" spans="2:6" x14ac:dyDescent="0.25">
      <c r="B4774" s="131">
        <f t="shared" si="74"/>
        <v>4772</v>
      </c>
      <c r="E4774" s="218" t="e">
        <f>VLOOKUP(D4774,Z$4:AB4774,2,FALSE)</f>
        <v>#N/A</v>
      </c>
      <c r="F4774" s="218" t="e">
        <f>VLOOKUP(D4774,Z$4:AB4774,3,FALSE)</f>
        <v>#N/A</v>
      </c>
    </row>
    <row r="4775" spans="2:6" x14ac:dyDescent="0.25">
      <c r="B4775" s="131">
        <f t="shared" si="74"/>
        <v>4773</v>
      </c>
      <c r="E4775" s="218" t="e">
        <f>VLOOKUP(D4775,Z$4:AB4775,2,FALSE)</f>
        <v>#N/A</v>
      </c>
      <c r="F4775" s="218" t="e">
        <f>VLOOKUP(D4775,Z$4:AB4775,3,FALSE)</f>
        <v>#N/A</v>
      </c>
    </row>
    <row r="4776" spans="2:6" x14ac:dyDescent="0.25">
      <c r="B4776" s="131">
        <f t="shared" si="74"/>
        <v>4774</v>
      </c>
      <c r="E4776" s="218" t="e">
        <f>VLOOKUP(D4776,Z$4:AB4776,2,FALSE)</f>
        <v>#N/A</v>
      </c>
      <c r="F4776" s="218" t="e">
        <f>VLOOKUP(D4776,Z$4:AB4776,3,FALSE)</f>
        <v>#N/A</v>
      </c>
    </row>
    <row r="4777" spans="2:6" x14ac:dyDescent="0.25">
      <c r="B4777" s="131">
        <f t="shared" si="74"/>
        <v>4775</v>
      </c>
      <c r="E4777" s="218" t="e">
        <f>VLOOKUP(D4777,Z$4:AB4777,2,FALSE)</f>
        <v>#N/A</v>
      </c>
      <c r="F4777" s="218" t="e">
        <f>VLOOKUP(D4777,Z$4:AB4777,3,FALSE)</f>
        <v>#N/A</v>
      </c>
    </row>
    <row r="4778" spans="2:6" x14ac:dyDescent="0.25">
      <c r="B4778" s="131">
        <f t="shared" si="74"/>
        <v>4776</v>
      </c>
      <c r="E4778" s="218" t="e">
        <f>VLOOKUP(D4778,Z$4:AB4778,2,FALSE)</f>
        <v>#N/A</v>
      </c>
      <c r="F4778" s="218" t="e">
        <f>VLOOKUP(D4778,Z$4:AB4778,3,FALSE)</f>
        <v>#N/A</v>
      </c>
    </row>
    <row r="4779" spans="2:6" x14ac:dyDescent="0.25">
      <c r="B4779" s="131">
        <f t="shared" si="74"/>
        <v>4777</v>
      </c>
      <c r="E4779" s="218" t="e">
        <f>VLOOKUP(D4779,Z$4:AB4779,2,FALSE)</f>
        <v>#N/A</v>
      </c>
      <c r="F4779" s="218" t="e">
        <f>VLOOKUP(D4779,Z$4:AB4779,3,FALSE)</f>
        <v>#N/A</v>
      </c>
    </row>
    <row r="4780" spans="2:6" x14ac:dyDescent="0.25">
      <c r="B4780" s="131">
        <f t="shared" si="74"/>
        <v>4778</v>
      </c>
      <c r="E4780" s="218" t="e">
        <f>VLOOKUP(D4780,Z$4:AB4780,2,FALSE)</f>
        <v>#N/A</v>
      </c>
      <c r="F4780" s="218" t="e">
        <f>VLOOKUP(D4780,Z$4:AB4780,3,FALSE)</f>
        <v>#N/A</v>
      </c>
    </row>
    <row r="4781" spans="2:6" x14ac:dyDescent="0.25">
      <c r="B4781" s="131">
        <f t="shared" si="74"/>
        <v>4779</v>
      </c>
      <c r="E4781" s="218" t="e">
        <f>VLOOKUP(D4781,Z$4:AB4781,2,FALSE)</f>
        <v>#N/A</v>
      </c>
      <c r="F4781" s="218" t="e">
        <f>VLOOKUP(D4781,Z$4:AB4781,3,FALSE)</f>
        <v>#N/A</v>
      </c>
    </row>
    <row r="4782" spans="2:6" x14ac:dyDescent="0.25">
      <c r="B4782" s="131">
        <f t="shared" si="74"/>
        <v>4780</v>
      </c>
      <c r="E4782" s="218" t="e">
        <f>VLOOKUP(D4782,Z$4:AB4782,2,FALSE)</f>
        <v>#N/A</v>
      </c>
      <c r="F4782" s="218" t="e">
        <f>VLOOKUP(D4782,Z$4:AB4782,3,FALSE)</f>
        <v>#N/A</v>
      </c>
    </row>
    <row r="4783" spans="2:6" x14ac:dyDescent="0.25">
      <c r="B4783" s="131">
        <f t="shared" si="74"/>
        <v>4781</v>
      </c>
      <c r="E4783" s="218" t="e">
        <f>VLOOKUP(D4783,Z$4:AB4783,2,FALSE)</f>
        <v>#N/A</v>
      </c>
      <c r="F4783" s="218" t="e">
        <f>VLOOKUP(D4783,Z$4:AB4783,3,FALSE)</f>
        <v>#N/A</v>
      </c>
    </row>
    <row r="4784" spans="2:6" x14ac:dyDescent="0.25">
      <c r="B4784" s="131">
        <f t="shared" si="74"/>
        <v>4782</v>
      </c>
      <c r="E4784" s="218" t="e">
        <f>VLOOKUP(D4784,Z$4:AB4784,2,FALSE)</f>
        <v>#N/A</v>
      </c>
      <c r="F4784" s="218" t="e">
        <f>VLOOKUP(D4784,Z$4:AB4784,3,FALSE)</f>
        <v>#N/A</v>
      </c>
    </row>
    <row r="4785" spans="2:6" x14ac:dyDescent="0.25">
      <c r="B4785" s="131">
        <f t="shared" si="74"/>
        <v>4783</v>
      </c>
      <c r="E4785" s="218" t="e">
        <f>VLOOKUP(D4785,Z$4:AB4785,2,FALSE)</f>
        <v>#N/A</v>
      </c>
      <c r="F4785" s="218" t="e">
        <f>VLOOKUP(D4785,Z$4:AB4785,3,FALSE)</f>
        <v>#N/A</v>
      </c>
    </row>
    <row r="4786" spans="2:6" x14ac:dyDescent="0.25">
      <c r="B4786" s="131">
        <f t="shared" si="74"/>
        <v>4784</v>
      </c>
      <c r="E4786" s="218" t="e">
        <f>VLOOKUP(D4786,Z$4:AB4786,2,FALSE)</f>
        <v>#N/A</v>
      </c>
      <c r="F4786" s="218" t="e">
        <f>VLOOKUP(D4786,Z$4:AB4786,3,FALSE)</f>
        <v>#N/A</v>
      </c>
    </row>
    <row r="4787" spans="2:6" x14ac:dyDescent="0.25">
      <c r="B4787" s="131">
        <f t="shared" si="74"/>
        <v>4785</v>
      </c>
      <c r="E4787" s="218" t="e">
        <f>VLOOKUP(D4787,Z$4:AB4787,2,FALSE)</f>
        <v>#N/A</v>
      </c>
      <c r="F4787" s="218" t="e">
        <f>VLOOKUP(D4787,Z$4:AB4787,3,FALSE)</f>
        <v>#N/A</v>
      </c>
    </row>
    <row r="4788" spans="2:6" x14ac:dyDescent="0.25">
      <c r="B4788" s="131">
        <f t="shared" ref="B4788:B4851" si="75">ROW()-2</f>
        <v>4786</v>
      </c>
      <c r="E4788" s="218" t="e">
        <f>VLOOKUP(D4788,Z$4:AB4788,2,FALSE)</f>
        <v>#N/A</v>
      </c>
      <c r="F4788" s="218" t="e">
        <f>VLOOKUP(D4788,Z$4:AB4788,3,FALSE)</f>
        <v>#N/A</v>
      </c>
    </row>
    <row r="4789" spans="2:6" x14ac:dyDescent="0.25">
      <c r="B4789" s="131">
        <f t="shared" si="75"/>
        <v>4787</v>
      </c>
      <c r="E4789" s="218" t="e">
        <f>VLOOKUP(D4789,Z$4:AB4789,2,FALSE)</f>
        <v>#N/A</v>
      </c>
      <c r="F4789" s="218" t="e">
        <f>VLOOKUP(D4789,Z$4:AB4789,3,FALSE)</f>
        <v>#N/A</v>
      </c>
    </row>
    <row r="4790" spans="2:6" x14ac:dyDescent="0.25">
      <c r="B4790" s="131">
        <f t="shared" si="75"/>
        <v>4788</v>
      </c>
      <c r="E4790" s="218" t="e">
        <f>VLOOKUP(D4790,Z$4:AB4790,2,FALSE)</f>
        <v>#N/A</v>
      </c>
      <c r="F4790" s="218" t="e">
        <f>VLOOKUP(D4790,Z$4:AB4790,3,FALSE)</f>
        <v>#N/A</v>
      </c>
    </row>
    <row r="4791" spans="2:6" x14ac:dyDescent="0.25">
      <c r="B4791" s="131">
        <f t="shared" si="75"/>
        <v>4789</v>
      </c>
      <c r="E4791" s="218" t="e">
        <f>VLOOKUP(D4791,Z$4:AB4791,2,FALSE)</f>
        <v>#N/A</v>
      </c>
      <c r="F4791" s="218" t="e">
        <f>VLOOKUP(D4791,Z$4:AB4791,3,FALSE)</f>
        <v>#N/A</v>
      </c>
    </row>
    <row r="4792" spans="2:6" x14ac:dyDescent="0.25">
      <c r="B4792" s="131">
        <f t="shared" si="75"/>
        <v>4790</v>
      </c>
      <c r="E4792" s="218" t="e">
        <f>VLOOKUP(D4792,Z$4:AB4792,2,FALSE)</f>
        <v>#N/A</v>
      </c>
      <c r="F4792" s="218" t="e">
        <f>VLOOKUP(D4792,Z$4:AB4792,3,FALSE)</f>
        <v>#N/A</v>
      </c>
    </row>
    <row r="4793" spans="2:6" x14ac:dyDescent="0.25">
      <c r="B4793" s="131">
        <f t="shared" si="75"/>
        <v>4791</v>
      </c>
      <c r="E4793" s="218" t="e">
        <f>VLOOKUP(D4793,Z$4:AB4793,2,FALSE)</f>
        <v>#N/A</v>
      </c>
      <c r="F4793" s="218" t="e">
        <f>VLOOKUP(D4793,Z$4:AB4793,3,FALSE)</f>
        <v>#N/A</v>
      </c>
    </row>
    <row r="4794" spans="2:6" x14ac:dyDescent="0.25">
      <c r="B4794" s="131">
        <f t="shared" si="75"/>
        <v>4792</v>
      </c>
      <c r="E4794" s="218" t="e">
        <f>VLOOKUP(D4794,Z$4:AB4794,2,FALSE)</f>
        <v>#N/A</v>
      </c>
      <c r="F4794" s="218" t="e">
        <f>VLOOKUP(D4794,Z$4:AB4794,3,FALSE)</f>
        <v>#N/A</v>
      </c>
    </row>
    <row r="4795" spans="2:6" x14ac:dyDescent="0.25">
      <c r="B4795" s="131">
        <f t="shared" si="75"/>
        <v>4793</v>
      </c>
      <c r="E4795" s="218" t="e">
        <f>VLOOKUP(D4795,Z$4:AB4795,2,FALSE)</f>
        <v>#N/A</v>
      </c>
      <c r="F4795" s="218" t="e">
        <f>VLOOKUP(D4795,Z$4:AB4795,3,FALSE)</f>
        <v>#N/A</v>
      </c>
    </row>
    <row r="4796" spans="2:6" x14ac:dyDescent="0.25">
      <c r="B4796" s="131">
        <f t="shared" si="75"/>
        <v>4794</v>
      </c>
      <c r="E4796" s="218" t="e">
        <f>VLOOKUP(D4796,Z$4:AB4796,2,FALSE)</f>
        <v>#N/A</v>
      </c>
      <c r="F4796" s="218" t="e">
        <f>VLOOKUP(D4796,Z$4:AB4796,3,FALSE)</f>
        <v>#N/A</v>
      </c>
    </row>
    <row r="4797" spans="2:6" x14ac:dyDescent="0.25">
      <c r="B4797" s="131">
        <f t="shared" si="75"/>
        <v>4795</v>
      </c>
      <c r="E4797" s="218" t="e">
        <f>VLOOKUP(D4797,Z$4:AB4797,2,FALSE)</f>
        <v>#N/A</v>
      </c>
      <c r="F4797" s="218" t="e">
        <f>VLOOKUP(D4797,Z$4:AB4797,3,FALSE)</f>
        <v>#N/A</v>
      </c>
    </row>
    <row r="4798" spans="2:6" x14ac:dyDescent="0.25">
      <c r="B4798" s="131">
        <f t="shared" si="75"/>
        <v>4796</v>
      </c>
      <c r="E4798" s="218" t="e">
        <f>VLOOKUP(D4798,Z$4:AB4798,2,FALSE)</f>
        <v>#N/A</v>
      </c>
      <c r="F4798" s="218" t="e">
        <f>VLOOKUP(D4798,Z$4:AB4798,3,FALSE)</f>
        <v>#N/A</v>
      </c>
    </row>
    <row r="4799" spans="2:6" x14ac:dyDescent="0.25">
      <c r="B4799" s="131">
        <f t="shared" si="75"/>
        <v>4797</v>
      </c>
      <c r="E4799" s="218" t="e">
        <f>VLOOKUP(D4799,Z$4:AB4799,2,FALSE)</f>
        <v>#N/A</v>
      </c>
      <c r="F4799" s="218" t="e">
        <f>VLOOKUP(D4799,Z$4:AB4799,3,FALSE)</f>
        <v>#N/A</v>
      </c>
    </row>
    <row r="4800" spans="2:6" x14ac:dyDescent="0.25">
      <c r="B4800" s="131">
        <f t="shared" si="75"/>
        <v>4798</v>
      </c>
      <c r="E4800" s="218" t="e">
        <f>VLOOKUP(D4800,Z$4:AB4800,2,FALSE)</f>
        <v>#N/A</v>
      </c>
      <c r="F4800" s="218" t="e">
        <f>VLOOKUP(D4800,Z$4:AB4800,3,FALSE)</f>
        <v>#N/A</v>
      </c>
    </row>
    <row r="4801" spans="2:6" x14ac:dyDescent="0.25">
      <c r="B4801" s="131">
        <f t="shared" si="75"/>
        <v>4799</v>
      </c>
      <c r="E4801" s="218" t="e">
        <f>VLOOKUP(D4801,Z$4:AB4801,2,FALSE)</f>
        <v>#N/A</v>
      </c>
      <c r="F4801" s="218" t="e">
        <f>VLOOKUP(D4801,Z$4:AB4801,3,FALSE)</f>
        <v>#N/A</v>
      </c>
    </row>
    <row r="4802" spans="2:6" x14ac:dyDescent="0.25">
      <c r="B4802" s="131">
        <f t="shared" si="75"/>
        <v>4800</v>
      </c>
      <c r="E4802" s="218" t="e">
        <f>VLOOKUP(D4802,Z$4:AB4802,2,FALSE)</f>
        <v>#N/A</v>
      </c>
      <c r="F4802" s="218" t="e">
        <f>VLOOKUP(D4802,Z$4:AB4802,3,FALSE)</f>
        <v>#N/A</v>
      </c>
    </row>
    <row r="4803" spans="2:6" x14ac:dyDescent="0.25">
      <c r="B4803" s="131">
        <f t="shared" si="75"/>
        <v>4801</v>
      </c>
      <c r="E4803" s="218" t="e">
        <f>VLOOKUP(D4803,Z$4:AB4803,2,FALSE)</f>
        <v>#N/A</v>
      </c>
      <c r="F4803" s="218" t="e">
        <f>VLOOKUP(D4803,Z$4:AB4803,3,FALSE)</f>
        <v>#N/A</v>
      </c>
    </row>
    <row r="4804" spans="2:6" x14ac:dyDescent="0.25">
      <c r="B4804" s="131">
        <f t="shared" si="75"/>
        <v>4802</v>
      </c>
      <c r="E4804" s="218" t="e">
        <f>VLOOKUP(D4804,Z$4:AB4804,2,FALSE)</f>
        <v>#N/A</v>
      </c>
      <c r="F4804" s="218" t="e">
        <f>VLOOKUP(D4804,Z$4:AB4804,3,FALSE)</f>
        <v>#N/A</v>
      </c>
    </row>
    <row r="4805" spans="2:6" x14ac:dyDescent="0.25">
      <c r="B4805" s="131">
        <f t="shared" si="75"/>
        <v>4803</v>
      </c>
      <c r="E4805" s="218" t="e">
        <f>VLOOKUP(D4805,Z$4:AB4805,2,FALSE)</f>
        <v>#N/A</v>
      </c>
      <c r="F4805" s="218" t="e">
        <f>VLOOKUP(D4805,Z$4:AB4805,3,FALSE)</f>
        <v>#N/A</v>
      </c>
    </row>
    <row r="4806" spans="2:6" x14ac:dyDescent="0.25">
      <c r="B4806" s="131">
        <f t="shared" si="75"/>
        <v>4804</v>
      </c>
      <c r="E4806" s="218" t="e">
        <f>VLOOKUP(D4806,Z$4:AB4806,2,FALSE)</f>
        <v>#N/A</v>
      </c>
      <c r="F4806" s="218" t="e">
        <f>VLOOKUP(D4806,Z$4:AB4806,3,FALSE)</f>
        <v>#N/A</v>
      </c>
    </row>
    <row r="4807" spans="2:6" x14ac:dyDescent="0.25">
      <c r="B4807" s="131">
        <f t="shared" si="75"/>
        <v>4805</v>
      </c>
      <c r="E4807" s="218" t="e">
        <f>VLOOKUP(D4807,Z$4:AB4807,2,FALSE)</f>
        <v>#N/A</v>
      </c>
      <c r="F4807" s="218" t="e">
        <f>VLOOKUP(D4807,Z$4:AB4807,3,FALSE)</f>
        <v>#N/A</v>
      </c>
    </row>
    <row r="4808" spans="2:6" x14ac:dyDescent="0.25">
      <c r="B4808" s="131">
        <f t="shared" si="75"/>
        <v>4806</v>
      </c>
      <c r="E4808" s="218" t="e">
        <f>VLOOKUP(D4808,Z$4:AB4808,2,FALSE)</f>
        <v>#N/A</v>
      </c>
      <c r="F4808" s="218" t="e">
        <f>VLOOKUP(D4808,Z$4:AB4808,3,FALSE)</f>
        <v>#N/A</v>
      </c>
    </row>
    <row r="4809" spans="2:6" x14ac:dyDescent="0.25">
      <c r="B4809" s="131">
        <f t="shared" si="75"/>
        <v>4807</v>
      </c>
      <c r="E4809" s="218" t="e">
        <f>VLOOKUP(D4809,Z$4:AB4809,2,FALSE)</f>
        <v>#N/A</v>
      </c>
      <c r="F4809" s="218" t="e">
        <f>VLOOKUP(D4809,Z$4:AB4809,3,FALSE)</f>
        <v>#N/A</v>
      </c>
    </row>
    <row r="4810" spans="2:6" x14ac:dyDescent="0.25">
      <c r="B4810" s="131">
        <f t="shared" si="75"/>
        <v>4808</v>
      </c>
      <c r="E4810" s="218" t="e">
        <f>VLOOKUP(D4810,Z$4:AB4810,2,FALSE)</f>
        <v>#N/A</v>
      </c>
      <c r="F4810" s="218" t="e">
        <f>VLOOKUP(D4810,Z$4:AB4810,3,FALSE)</f>
        <v>#N/A</v>
      </c>
    </row>
    <row r="4811" spans="2:6" x14ac:dyDescent="0.25">
      <c r="B4811" s="131">
        <f t="shared" si="75"/>
        <v>4809</v>
      </c>
      <c r="E4811" s="218" t="e">
        <f>VLOOKUP(D4811,Z$4:AB4811,2,FALSE)</f>
        <v>#N/A</v>
      </c>
      <c r="F4811" s="218" t="e">
        <f>VLOOKUP(D4811,Z$4:AB4811,3,FALSE)</f>
        <v>#N/A</v>
      </c>
    </row>
    <row r="4812" spans="2:6" x14ac:dyDescent="0.25">
      <c r="B4812" s="131">
        <f t="shared" si="75"/>
        <v>4810</v>
      </c>
      <c r="E4812" s="218" t="e">
        <f>VLOOKUP(D4812,Z$4:AB4812,2,FALSE)</f>
        <v>#N/A</v>
      </c>
      <c r="F4812" s="218" t="e">
        <f>VLOOKUP(D4812,Z$4:AB4812,3,FALSE)</f>
        <v>#N/A</v>
      </c>
    </row>
    <row r="4813" spans="2:6" x14ac:dyDescent="0.25">
      <c r="B4813" s="131">
        <f t="shared" si="75"/>
        <v>4811</v>
      </c>
      <c r="E4813" s="218" t="e">
        <f>VLOOKUP(D4813,Z$4:AB4813,2,FALSE)</f>
        <v>#N/A</v>
      </c>
      <c r="F4813" s="218" t="e">
        <f>VLOOKUP(D4813,Z$4:AB4813,3,FALSE)</f>
        <v>#N/A</v>
      </c>
    </row>
    <row r="4814" spans="2:6" x14ac:dyDescent="0.25">
      <c r="B4814" s="131">
        <f t="shared" si="75"/>
        <v>4812</v>
      </c>
      <c r="E4814" s="218" t="e">
        <f>VLOOKUP(D4814,Z$4:AB4814,2,FALSE)</f>
        <v>#N/A</v>
      </c>
      <c r="F4814" s="218" t="e">
        <f>VLOOKUP(D4814,Z$4:AB4814,3,FALSE)</f>
        <v>#N/A</v>
      </c>
    </row>
    <row r="4815" spans="2:6" x14ac:dyDescent="0.25">
      <c r="B4815" s="131">
        <f t="shared" si="75"/>
        <v>4813</v>
      </c>
      <c r="E4815" s="218" t="e">
        <f>VLOOKUP(D4815,Z$4:AB4815,2,FALSE)</f>
        <v>#N/A</v>
      </c>
      <c r="F4815" s="218" t="e">
        <f>VLOOKUP(D4815,Z$4:AB4815,3,FALSE)</f>
        <v>#N/A</v>
      </c>
    </row>
    <row r="4816" spans="2:6" x14ac:dyDescent="0.25">
      <c r="B4816" s="131">
        <f t="shared" si="75"/>
        <v>4814</v>
      </c>
      <c r="E4816" s="218" t="e">
        <f>VLOOKUP(D4816,Z$4:AB4816,2,FALSE)</f>
        <v>#N/A</v>
      </c>
      <c r="F4816" s="218" t="e">
        <f>VLOOKUP(D4816,Z$4:AB4816,3,FALSE)</f>
        <v>#N/A</v>
      </c>
    </row>
    <row r="4817" spans="2:6" x14ac:dyDescent="0.25">
      <c r="B4817" s="131">
        <f t="shared" si="75"/>
        <v>4815</v>
      </c>
      <c r="E4817" s="218" t="e">
        <f>VLOOKUP(D4817,Z$4:AB4817,2,FALSE)</f>
        <v>#N/A</v>
      </c>
      <c r="F4817" s="218" t="e">
        <f>VLOOKUP(D4817,Z$4:AB4817,3,FALSE)</f>
        <v>#N/A</v>
      </c>
    </row>
    <row r="4818" spans="2:6" x14ac:dyDescent="0.25">
      <c r="B4818" s="131">
        <f t="shared" si="75"/>
        <v>4816</v>
      </c>
      <c r="E4818" s="218" t="e">
        <f>VLOOKUP(D4818,Z$4:AB4818,2,FALSE)</f>
        <v>#N/A</v>
      </c>
      <c r="F4818" s="218" t="e">
        <f>VLOOKUP(D4818,Z$4:AB4818,3,FALSE)</f>
        <v>#N/A</v>
      </c>
    </row>
    <row r="4819" spans="2:6" x14ac:dyDescent="0.25">
      <c r="B4819" s="131">
        <f t="shared" si="75"/>
        <v>4817</v>
      </c>
      <c r="E4819" s="218" t="e">
        <f>VLOOKUP(D4819,Z$4:AB4819,2,FALSE)</f>
        <v>#N/A</v>
      </c>
      <c r="F4819" s="218" t="e">
        <f>VLOOKUP(D4819,Z$4:AB4819,3,FALSE)</f>
        <v>#N/A</v>
      </c>
    </row>
    <row r="4820" spans="2:6" x14ac:dyDescent="0.25">
      <c r="B4820" s="131">
        <f t="shared" si="75"/>
        <v>4818</v>
      </c>
      <c r="E4820" s="218" t="e">
        <f>VLOOKUP(D4820,Z$4:AB4820,2,FALSE)</f>
        <v>#N/A</v>
      </c>
      <c r="F4820" s="218" t="e">
        <f>VLOOKUP(D4820,Z$4:AB4820,3,FALSE)</f>
        <v>#N/A</v>
      </c>
    </row>
    <row r="4821" spans="2:6" x14ac:dyDescent="0.25">
      <c r="B4821" s="131">
        <f t="shared" si="75"/>
        <v>4819</v>
      </c>
      <c r="E4821" s="218" t="e">
        <f>VLOOKUP(D4821,Z$4:AB4821,2,FALSE)</f>
        <v>#N/A</v>
      </c>
      <c r="F4821" s="218" t="e">
        <f>VLOOKUP(D4821,Z$4:AB4821,3,FALSE)</f>
        <v>#N/A</v>
      </c>
    </row>
    <row r="4822" spans="2:6" x14ac:dyDescent="0.25">
      <c r="B4822" s="131">
        <f t="shared" si="75"/>
        <v>4820</v>
      </c>
      <c r="E4822" s="218" t="e">
        <f>VLOOKUP(D4822,Z$4:AB4822,2,FALSE)</f>
        <v>#N/A</v>
      </c>
      <c r="F4822" s="218" t="e">
        <f>VLOOKUP(D4822,Z$4:AB4822,3,FALSE)</f>
        <v>#N/A</v>
      </c>
    </row>
    <row r="4823" spans="2:6" x14ac:dyDescent="0.25">
      <c r="B4823" s="131">
        <f t="shared" si="75"/>
        <v>4821</v>
      </c>
      <c r="E4823" s="218" t="e">
        <f>VLOOKUP(D4823,Z$4:AB4823,2,FALSE)</f>
        <v>#N/A</v>
      </c>
      <c r="F4823" s="218" t="e">
        <f>VLOOKUP(D4823,Z$4:AB4823,3,FALSE)</f>
        <v>#N/A</v>
      </c>
    </row>
    <row r="4824" spans="2:6" x14ac:dyDescent="0.25">
      <c r="B4824" s="131">
        <f t="shared" si="75"/>
        <v>4822</v>
      </c>
      <c r="E4824" s="218" t="e">
        <f>VLOOKUP(D4824,Z$4:AB4824,2,FALSE)</f>
        <v>#N/A</v>
      </c>
      <c r="F4824" s="218" t="e">
        <f>VLOOKUP(D4824,Z$4:AB4824,3,FALSE)</f>
        <v>#N/A</v>
      </c>
    </row>
    <row r="4825" spans="2:6" x14ac:dyDescent="0.25">
      <c r="B4825" s="131">
        <f t="shared" si="75"/>
        <v>4823</v>
      </c>
      <c r="E4825" s="218" t="e">
        <f>VLOOKUP(D4825,Z$4:AB4825,2,FALSE)</f>
        <v>#N/A</v>
      </c>
      <c r="F4825" s="218" t="e">
        <f>VLOOKUP(D4825,Z$4:AB4825,3,FALSE)</f>
        <v>#N/A</v>
      </c>
    </row>
    <row r="4826" spans="2:6" x14ac:dyDescent="0.25">
      <c r="B4826" s="131">
        <f t="shared" si="75"/>
        <v>4824</v>
      </c>
      <c r="E4826" s="218" t="e">
        <f>VLOOKUP(D4826,Z$4:AB4826,2,FALSE)</f>
        <v>#N/A</v>
      </c>
      <c r="F4826" s="218" t="e">
        <f>VLOOKUP(D4826,Z$4:AB4826,3,FALSE)</f>
        <v>#N/A</v>
      </c>
    </row>
    <row r="4827" spans="2:6" x14ac:dyDescent="0.25">
      <c r="B4827" s="131">
        <f t="shared" si="75"/>
        <v>4825</v>
      </c>
      <c r="E4827" s="218" t="e">
        <f>VLOOKUP(D4827,Z$4:AB4827,2,FALSE)</f>
        <v>#N/A</v>
      </c>
      <c r="F4827" s="218" t="e">
        <f>VLOOKUP(D4827,Z$4:AB4827,3,FALSE)</f>
        <v>#N/A</v>
      </c>
    </row>
    <row r="4828" spans="2:6" x14ac:dyDescent="0.25">
      <c r="B4828" s="131">
        <f t="shared" si="75"/>
        <v>4826</v>
      </c>
      <c r="E4828" s="218" t="e">
        <f>VLOOKUP(D4828,Z$4:AB4828,2,FALSE)</f>
        <v>#N/A</v>
      </c>
      <c r="F4828" s="218" t="e">
        <f>VLOOKUP(D4828,Z$4:AB4828,3,FALSE)</f>
        <v>#N/A</v>
      </c>
    </row>
    <row r="4829" spans="2:6" x14ac:dyDescent="0.25">
      <c r="B4829" s="131">
        <f t="shared" si="75"/>
        <v>4827</v>
      </c>
      <c r="E4829" s="218" t="e">
        <f>VLOOKUP(D4829,Z$4:AB4829,2,FALSE)</f>
        <v>#N/A</v>
      </c>
      <c r="F4829" s="218" t="e">
        <f>VLOOKUP(D4829,Z$4:AB4829,3,FALSE)</f>
        <v>#N/A</v>
      </c>
    </row>
    <row r="4830" spans="2:6" x14ac:dyDescent="0.25">
      <c r="B4830" s="131">
        <f t="shared" si="75"/>
        <v>4828</v>
      </c>
      <c r="E4830" s="218" t="e">
        <f>VLOOKUP(D4830,Z$4:AB4830,2,FALSE)</f>
        <v>#N/A</v>
      </c>
      <c r="F4830" s="218" t="e">
        <f>VLOOKUP(D4830,Z$4:AB4830,3,FALSE)</f>
        <v>#N/A</v>
      </c>
    </row>
    <row r="4831" spans="2:6" x14ac:dyDescent="0.25">
      <c r="B4831" s="131">
        <f t="shared" si="75"/>
        <v>4829</v>
      </c>
      <c r="E4831" s="218" t="e">
        <f>VLOOKUP(D4831,Z$4:AB4831,2,FALSE)</f>
        <v>#N/A</v>
      </c>
      <c r="F4831" s="218" t="e">
        <f>VLOOKUP(D4831,Z$4:AB4831,3,FALSE)</f>
        <v>#N/A</v>
      </c>
    </row>
    <row r="4832" spans="2:6" x14ac:dyDescent="0.25">
      <c r="B4832" s="131">
        <f t="shared" si="75"/>
        <v>4830</v>
      </c>
      <c r="E4832" s="218" t="e">
        <f>VLOOKUP(D4832,Z$4:AB4832,2,FALSE)</f>
        <v>#N/A</v>
      </c>
      <c r="F4832" s="218" t="e">
        <f>VLOOKUP(D4832,Z$4:AB4832,3,FALSE)</f>
        <v>#N/A</v>
      </c>
    </row>
    <row r="4833" spans="2:6" x14ac:dyDescent="0.25">
      <c r="B4833" s="131">
        <f t="shared" si="75"/>
        <v>4831</v>
      </c>
      <c r="E4833" s="218" t="e">
        <f>VLOOKUP(D4833,Z$4:AB4833,2,FALSE)</f>
        <v>#N/A</v>
      </c>
      <c r="F4833" s="218" t="e">
        <f>VLOOKUP(D4833,Z$4:AB4833,3,FALSE)</f>
        <v>#N/A</v>
      </c>
    </row>
    <row r="4834" spans="2:6" x14ac:dyDescent="0.25">
      <c r="B4834" s="131">
        <f t="shared" si="75"/>
        <v>4832</v>
      </c>
      <c r="E4834" s="218" t="e">
        <f>VLOOKUP(D4834,Z$4:AB4834,2,FALSE)</f>
        <v>#N/A</v>
      </c>
      <c r="F4834" s="218" t="e">
        <f>VLOOKUP(D4834,Z$4:AB4834,3,FALSE)</f>
        <v>#N/A</v>
      </c>
    </row>
    <row r="4835" spans="2:6" x14ac:dyDescent="0.25">
      <c r="B4835" s="131">
        <f t="shared" si="75"/>
        <v>4833</v>
      </c>
      <c r="E4835" s="218" t="e">
        <f>VLOOKUP(D4835,Z$4:AB4835,2,FALSE)</f>
        <v>#N/A</v>
      </c>
      <c r="F4835" s="218" t="e">
        <f>VLOOKUP(D4835,Z$4:AB4835,3,FALSE)</f>
        <v>#N/A</v>
      </c>
    </row>
    <row r="4836" spans="2:6" x14ac:dyDescent="0.25">
      <c r="B4836" s="131">
        <f t="shared" si="75"/>
        <v>4834</v>
      </c>
      <c r="E4836" s="218" t="e">
        <f>VLOOKUP(D4836,Z$4:AB4836,2,FALSE)</f>
        <v>#N/A</v>
      </c>
      <c r="F4836" s="218" t="e">
        <f>VLOOKUP(D4836,Z$4:AB4836,3,FALSE)</f>
        <v>#N/A</v>
      </c>
    </row>
    <row r="4837" spans="2:6" x14ac:dyDescent="0.25">
      <c r="B4837" s="131">
        <f t="shared" si="75"/>
        <v>4835</v>
      </c>
      <c r="E4837" s="218" t="e">
        <f>VLOOKUP(D4837,Z$4:AB4837,2,FALSE)</f>
        <v>#N/A</v>
      </c>
      <c r="F4837" s="218" t="e">
        <f>VLOOKUP(D4837,Z$4:AB4837,3,FALSE)</f>
        <v>#N/A</v>
      </c>
    </row>
    <row r="4838" spans="2:6" x14ac:dyDescent="0.25">
      <c r="B4838" s="131">
        <f t="shared" si="75"/>
        <v>4836</v>
      </c>
      <c r="E4838" s="218" t="e">
        <f>VLOOKUP(D4838,Z$4:AB4838,2,FALSE)</f>
        <v>#N/A</v>
      </c>
      <c r="F4838" s="218" t="e">
        <f>VLOOKUP(D4838,Z$4:AB4838,3,FALSE)</f>
        <v>#N/A</v>
      </c>
    </row>
    <row r="4839" spans="2:6" x14ac:dyDescent="0.25">
      <c r="B4839" s="131">
        <f t="shared" si="75"/>
        <v>4837</v>
      </c>
      <c r="E4839" s="218" t="e">
        <f>VLOOKUP(D4839,Z$4:AB4839,2,FALSE)</f>
        <v>#N/A</v>
      </c>
      <c r="F4839" s="218" t="e">
        <f>VLOOKUP(D4839,Z$4:AB4839,3,FALSE)</f>
        <v>#N/A</v>
      </c>
    </row>
    <row r="4840" spans="2:6" x14ac:dyDescent="0.25">
      <c r="B4840" s="131">
        <f t="shared" si="75"/>
        <v>4838</v>
      </c>
      <c r="E4840" s="218" t="e">
        <f>VLOOKUP(D4840,Z$4:AB4840,2,FALSE)</f>
        <v>#N/A</v>
      </c>
      <c r="F4840" s="218" t="e">
        <f>VLOOKUP(D4840,Z$4:AB4840,3,FALSE)</f>
        <v>#N/A</v>
      </c>
    </row>
    <row r="4841" spans="2:6" x14ac:dyDescent="0.25">
      <c r="B4841" s="131">
        <f t="shared" si="75"/>
        <v>4839</v>
      </c>
      <c r="E4841" s="218" t="e">
        <f>VLOOKUP(D4841,Z$4:AB4841,2,FALSE)</f>
        <v>#N/A</v>
      </c>
      <c r="F4841" s="218" t="e">
        <f>VLOOKUP(D4841,Z$4:AB4841,3,FALSE)</f>
        <v>#N/A</v>
      </c>
    </row>
    <row r="4842" spans="2:6" x14ac:dyDescent="0.25">
      <c r="B4842" s="131">
        <f t="shared" si="75"/>
        <v>4840</v>
      </c>
      <c r="E4842" s="218" t="e">
        <f>VLOOKUP(D4842,Z$4:AB4842,2,FALSE)</f>
        <v>#N/A</v>
      </c>
      <c r="F4842" s="218" t="e">
        <f>VLOOKUP(D4842,Z$4:AB4842,3,FALSE)</f>
        <v>#N/A</v>
      </c>
    </row>
    <row r="4843" spans="2:6" x14ac:dyDescent="0.25">
      <c r="B4843" s="131">
        <f t="shared" si="75"/>
        <v>4841</v>
      </c>
      <c r="E4843" s="218" t="e">
        <f>VLOOKUP(D4843,Z$4:AB4843,2,FALSE)</f>
        <v>#N/A</v>
      </c>
      <c r="F4843" s="218" t="e">
        <f>VLOOKUP(D4843,Z$4:AB4843,3,FALSE)</f>
        <v>#N/A</v>
      </c>
    </row>
    <row r="4844" spans="2:6" x14ac:dyDescent="0.25">
      <c r="B4844" s="131">
        <f t="shared" si="75"/>
        <v>4842</v>
      </c>
      <c r="E4844" s="218" t="e">
        <f>VLOOKUP(D4844,Z$4:AB4844,2,FALSE)</f>
        <v>#N/A</v>
      </c>
      <c r="F4844" s="218" t="e">
        <f>VLOOKUP(D4844,Z$4:AB4844,3,FALSE)</f>
        <v>#N/A</v>
      </c>
    </row>
    <row r="4845" spans="2:6" x14ac:dyDescent="0.25">
      <c r="B4845" s="131">
        <f t="shared" si="75"/>
        <v>4843</v>
      </c>
      <c r="E4845" s="218" t="e">
        <f>VLOOKUP(D4845,Z$4:AB4845,2,FALSE)</f>
        <v>#N/A</v>
      </c>
      <c r="F4845" s="218" t="e">
        <f>VLOOKUP(D4845,Z$4:AB4845,3,FALSE)</f>
        <v>#N/A</v>
      </c>
    </row>
    <row r="4846" spans="2:6" x14ac:dyDescent="0.25">
      <c r="B4846" s="131">
        <f t="shared" si="75"/>
        <v>4844</v>
      </c>
      <c r="E4846" s="218" t="e">
        <f>VLOOKUP(D4846,Z$4:AB4846,2,FALSE)</f>
        <v>#N/A</v>
      </c>
      <c r="F4846" s="218" t="e">
        <f>VLOOKUP(D4846,Z$4:AB4846,3,FALSE)</f>
        <v>#N/A</v>
      </c>
    </row>
    <row r="4847" spans="2:6" x14ac:dyDescent="0.25">
      <c r="B4847" s="131">
        <f t="shared" si="75"/>
        <v>4845</v>
      </c>
      <c r="E4847" s="218" t="e">
        <f>VLOOKUP(D4847,Z$4:AB4847,2,FALSE)</f>
        <v>#N/A</v>
      </c>
      <c r="F4847" s="218" t="e">
        <f>VLOOKUP(D4847,Z$4:AB4847,3,FALSE)</f>
        <v>#N/A</v>
      </c>
    </row>
    <row r="4848" spans="2:6" x14ac:dyDescent="0.25">
      <c r="B4848" s="131">
        <f t="shared" si="75"/>
        <v>4846</v>
      </c>
      <c r="E4848" s="218" t="e">
        <f>VLOOKUP(D4848,Z$4:AB4848,2,FALSE)</f>
        <v>#N/A</v>
      </c>
      <c r="F4848" s="218" t="e">
        <f>VLOOKUP(D4848,Z$4:AB4848,3,FALSE)</f>
        <v>#N/A</v>
      </c>
    </row>
    <row r="4849" spans="2:6" x14ac:dyDescent="0.25">
      <c r="B4849" s="131">
        <f t="shared" si="75"/>
        <v>4847</v>
      </c>
      <c r="E4849" s="218" t="e">
        <f>VLOOKUP(D4849,Z$4:AB4849,2,FALSE)</f>
        <v>#N/A</v>
      </c>
      <c r="F4849" s="218" t="e">
        <f>VLOOKUP(D4849,Z$4:AB4849,3,FALSE)</f>
        <v>#N/A</v>
      </c>
    </row>
    <row r="4850" spans="2:6" x14ac:dyDescent="0.25">
      <c r="B4850" s="131">
        <f t="shared" si="75"/>
        <v>4848</v>
      </c>
      <c r="E4850" s="218" t="e">
        <f>VLOOKUP(D4850,Z$4:AB4850,2,FALSE)</f>
        <v>#N/A</v>
      </c>
      <c r="F4850" s="218" t="e">
        <f>VLOOKUP(D4850,Z$4:AB4850,3,FALSE)</f>
        <v>#N/A</v>
      </c>
    </row>
    <row r="4851" spans="2:6" x14ac:dyDescent="0.25">
      <c r="B4851" s="131">
        <f t="shared" si="75"/>
        <v>4849</v>
      </c>
      <c r="E4851" s="218" t="e">
        <f>VLOOKUP(D4851,Z$4:AB4851,2,FALSE)</f>
        <v>#N/A</v>
      </c>
      <c r="F4851" s="218" t="e">
        <f>VLOOKUP(D4851,Z$4:AB4851,3,FALSE)</f>
        <v>#N/A</v>
      </c>
    </row>
    <row r="4852" spans="2:6" x14ac:dyDescent="0.25">
      <c r="B4852" s="131">
        <f t="shared" ref="B4852:B4915" si="76">ROW()-2</f>
        <v>4850</v>
      </c>
      <c r="E4852" s="218" t="e">
        <f>VLOOKUP(D4852,Z$4:AB4852,2,FALSE)</f>
        <v>#N/A</v>
      </c>
      <c r="F4852" s="218" t="e">
        <f>VLOOKUP(D4852,Z$4:AB4852,3,FALSE)</f>
        <v>#N/A</v>
      </c>
    </row>
    <row r="4853" spans="2:6" x14ac:dyDescent="0.25">
      <c r="B4853" s="131">
        <f t="shared" si="76"/>
        <v>4851</v>
      </c>
      <c r="E4853" s="218" t="e">
        <f>VLOOKUP(D4853,Z$4:AB4853,2,FALSE)</f>
        <v>#N/A</v>
      </c>
      <c r="F4853" s="218" t="e">
        <f>VLOOKUP(D4853,Z$4:AB4853,3,FALSE)</f>
        <v>#N/A</v>
      </c>
    </row>
    <row r="4854" spans="2:6" x14ac:dyDescent="0.25">
      <c r="B4854" s="131">
        <f t="shared" si="76"/>
        <v>4852</v>
      </c>
      <c r="E4854" s="218" t="e">
        <f>VLOOKUP(D4854,Z$4:AB4854,2,FALSE)</f>
        <v>#N/A</v>
      </c>
      <c r="F4854" s="218" t="e">
        <f>VLOOKUP(D4854,Z$4:AB4854,3,FALSE)</f>
        <v>#N/A</v>
      </c>
    </row>
    <row r="4855" spans="2:6" x14ac:dyDescent="0.25">
      <c r="B4855" s="131">
        <f t="shared" si="76"/>
        <v>4853</v>
      </c>
      <c r="E4855" s="218" t="e">
        <f>VLOOKUP(D4855,Z$4:AB4855,2,FALSE)</f>
        <v>#N/A</v>
      </c>
      <c r="F4855" s="218" t="e">
        <f>VLOOKUP(D4855,Z$4:AB4855,3,FALSE)</f>
        <v>#N/A</v>
      </c>
    </row>
    <row r="4856" spans="2:6" x14ac:dyDescent="0.25">
      <c r="B4856" s="131">
        <f t="shared" si="76"/>
        <v>4854</v>
      </c>
      <c r="E4856" s="218" t="e">
        <f>VLOOKUP(D4856,Z$4:AB4856,2,FALSE)</f>
        <v>#N/A</v>
      </c>
      <c r="F4856" s="218" t="e">
        <f>VLOOKUP(D4856,Z$4:AB4856,3,FALSE)</f>
        <v>#N/A</v>
      </c>
    </row>
    <row r="4857" spans="2:6" x14ac:dyDescent="0.25">
      <c r="B4857" s="131">
        <f t="shared" si="76"/>
        <v>4855</v>
      </c>
      <c r="E4857" s="218" t="e">
        <f>VLOOKUP(D4857,Z$4:AB4857,2,FALSE)</f>
        <v>#N/A</v>
      </c>
      <c r="F4857" s="218" t="e">
        <f>VLOOKUP(D4857,Z$4:AB4857,3,FALSE)</f>
        <v>#N/A</v>
      </c>
    </row>
    <row r="4858" spans="2:6" x14ac:dyDescent="0.25">
      <c r="B4858" s="131">
        <f t="shared" si="76"/>
        <v>4856</v>
      </c>
      <c r="E4858" s="218" t="e">
        <f>VLOOKUP(D4858,Z$4:AB4858,2,FALSE)</f>
        <v>#N/A</v>
      </c>
      <c r="F4858" s="218" t="e">
        <f>VLOOKUP(D4858,Z$4:AB4858,3,FALSE)</f>
        <v>#N/A</v>
      </c>
    </row>
    <row r="4859" spans="2:6" x14ac:dyDescent="0.25">
      <c r="B4859" s="131">
        <f t="shared" si="76"/>
        <v>4857</v>
      </c>
      <c r="E4859" s="218" t="e">
        <f>VLOOKUP(D4859,Z$4:AB4859,2,FALSE)</f>
        <v>#N/A</v>
      </c>
      <c r="F4859" s="218" t="e">
        <f>VLOOKUP(D4859,Z$4:AB4859,3,FALSE)</f>
        <v>#N/A</v>
      </c>
    </row>
    <row r="4860" spans="2:6" x14ac:dyDescent="0.25">
      <c r="B4860" s="131">
        <f t="shared" si="76"/>
        <v>4858</v>
      </c>
      <c r="E4860" s="218" t="e">
        <f>VLOOKUP(D4860,Z$4:AB4860,2,FALSE)</f>
        <v>#N/A</v>
      </c>
      <c r="F4860" s="218" t="e">
        <f>VLOOKUP(D4860,Z$4:AB4860,3,FALSE)</f>
        <v>#N/A</v>
      </c>
    </row>
    <row r="4861" spans="2:6" x14ac:dyDescent="0.25">
      <c r="B4861" s="131">
        <f t="shared" si="76"/>
        <v>4859</v>
      </c>
      <c r="E4861" s="218" t="e">
        <f>VLOOKUP(D4861,Z$4:AB4861,2,FALSE)</f>
        <v>#N/A</v>
      </c>
      <c r="F4861" s="218" t="e">
        <f>VLOOKUP(D4861,Z$4:AB4861,3,FALSE)</f>
        <v>#N/A</v>
      </c>
    </row>
    <row r="4862" spans="2:6" x14ac:dyDescent="0.25">
      <c r="B4862" s="131">
        <f t="shared" si="76"/>
        <v>4860</v>
      </c>
      <c r="E4862" s="218" t="e">
        <f>VLOOKUP(D4862,Z$4:AB4862,2,FALSE)</f>
        <v>#N/A</v>
      </c>
      <c r="F4862" s="218" t="e">
        <f>VLOOKUP(D4862,Z$4:AB4862,3,FALSE)</f>
        <v>#N/A</v>
      </c>
    </row>
    <row r="4863" spans="2:6" x14ac:dyDescent="0.25">
      <c r="B4863" s="131">
        <f t="shared" si="76"/>
        <v>4861</v>
      </c>
      <c r="E4863" s="218" t="e">
        <f>VLOOKUP(D4863,Z$4:AB4863,2,FALSE)</f>
        <v>#N/A</v>
      </c>
      <c r="F4863" s="218" t="e">
        <f>VLOOKUP(D4863,Z$4:AB4863,3,FALSE)</f>
        <v>#N/A</v>
      </c>
    </row>
    <row r="4864" spans="2:6" x14ac:dyDescent="0.25">
      <c r="B4864" s="131">
        <f t="shared" si="76"/>
        <v>4862</v>
      </c>
      <c r="E4864" s="218" t="e">
        <f>VLOOKUP(D4864,Z$4:AB4864,2,FALSE)</f>
        <v>#N/A</v>
      </c>
      <c r="F4864" s="218" t="e">
        <f>VLOOKUP(D4864,Z$4:AB4864,3,FALSE)</f>
        <v>#N/A</v>
      </c>
    </row>
    <row r="4865" spans="2:6" x14ac:dyDescent="0.25">
      <c r="B4865" s="131">
        <f t="shared" si="76"/>
        <v>4863</v>
      </c>
      <c r="E4865" s="218" t="e">
        <f>VLOOKUP(D4865,Z$4:AB4865,2,FALSE)</f>
        <v>#N/A</v>
      </c>
      <c r="F4865" s="218" t="e">
        <f>VLOOKUP(D4865,Z$4:AB4865,3,FALSE)</f>
        <v>#N/A</v>
      </c>
    </row>
    <row r="4866" spans="2:6" x14ac:dyDescent="0.25">
      <c r="B4866" s="131">
        <f t="shared" si="76"/>
        <v>4864</v>
      </c>
      <c r="E4866" s="218" t="e">
        <f>VLOOKUP(D4866,Z$4:AB4866,2,FALSE)</f>
        <v>#N/A</v>
      </c>
      <c r="F4866" s="218" t="e">
        <f>VLOOKUP(D4866,Z$4:AB4866,3,FALSE)</f>
        <v>#N/A</v>
      </c>
    </row>
    <row r="4867" spans="2:6" x14ac:dyDescent="0.25">
      <c r="B4867" s="131">
        <f t="shared" si="76"/>
        <v>4865</v>
      </c>
      <c r="E4867" s="218" t="e">
        <f>VLOOKUP(D4867,Z$4:AB4867,2,FALSE)</f>
        <v>#N/A</v>
      </c>
      <c r="F4867" s="218" t="e">
        <f>VLOOKUP(D4867,Z$4:AB4867,3,FALSE)</f>
        <v>#N/A</v>
      </c>
    </row>
    <row r="4868" spans="2:6" x14ac:dyDescent="0.25">
      <c r="B4868" s="131">
        <f t="shared" si="76"/>
        <v>4866</v>
      </c>
      <c r="E4868" s="218" t="e">
        <f>VLOOKUP(D4868,Z$4:AB4868,2,FALSE)</f>
        <v>#N/A</v>
      </c>
      <c r="F4868" s="218" t="e">
        <f>VLOOKUP(D4868,Z$4:AB4868,3,FALSE)</f>
        <v>#N/A</v>
      </c>
    </row>
    <row r="4869" spans="2:6" x14ac:dyDescent="0.25">
      <c r="B4869" s="131">
        <f t="shared" si="76"/>
        <v>4867</v>
      </c>
      <c r="E4869" s="218" t="e">
        <f>VLOOKUP(D4869,Z$4:AB4869,2,FALSE)</f>
        <v>#N/A</v>
      </c>
      <c r="F4869" s="218" t="e">
        <f>VLOOKUP(D4869,Z$4:AB4869,3,FALSE)</f>
        <v>#N/A</v>
      </c>
    </row>
    <row r="4870" spans="2:6" x14ac:dyDescent="0.25">
      <c r="B4870" s="131">
        <f t="shared" si="76"/>
        <v>4868</v>
      </c>
      <c r="E4870" s="218" t="e">
        <f>VLOOKUP(D4870,Z$4:AB4870,2,FALSE)</f>
        <v>#N/A</v>
      </c>
      <c r="F4870" s="218" t="e">
        <f>VLOOKUP(D4870,Z$4:AB4870,3,FALSE)</f>
        <v>#N/A</v>
      </c>
    </row>
    <row r="4871" spans="2:6" x14ac:dyDescent="0.25">
      <c r="B4871" s="131">
        <f t="shared" si="76"/>
        <v>4869</v>
      </c>
      <c r="E4871" s="218" t="e">
        <f>VLOOKUP(D4871,Z$4:AB4871,2,FALSE)</f>
        <v>#N/A</v>
      </c>
      <c r="F4871" s="218" t="e">
        <f>VLOOKUP(D4871,Z$4:AB4871,3,FALSE)</f>
        <v>#N/A</v>
      </c>
    </row>
    <row r="4872" spans="2:6" x14ac:dyDescent="0.25">
      <c r="B4872" s="131">
        <f t="shared" si="76"/>
        <v>4870</v>
      </c>
      <c r="E4872" s="218" t="e">
        <f>VLOOKUP(D4872,Z$4:AB4872,2,FALSE)</f>
        <v>#N/A</v>
      </c>
      <c r="F4872" s="218" t="e">
        <f>VLOOKUP(D4872,Z$4:AB4872,3,FALSE)</f>
        <v>#N/A</v>
      </c>
    </row>
    <row r="4873" spans="2:6" x14ac:dyDescent="0.25">
      <c r="B4873" s="131">
        <f t="shared" si="76"/>
        <v>4871</v>
      </c>
      <c r="E4873" s="218" t="e">
        <f>VLOOKUP(D4873,Z$4:AB4873,2,FALSE)</f>
        <v>#N/A</v>
      </c>
      <c r="F4873" s="218" t="e">
        <f>VLOOKUP(D4873,Z$4:AB4873,3,FALSE)</f>
        <v>#N/A</v>
      </c>
    </row>
    <row r="4874" spans="2:6" x14ac:dyDescent="0.25">
      <c r="B4874" s="131">
        <f t="shared" si="76"/>
        <v>4872</v>
      </c>
      <c r="E4874" s="218" t="e">
        <f>VLOOKUP(D4874,Z$4:AB4874,2,FALSE)</f>
        <v>#N/A</v>
      </c>
      <c r="F4874" s="218" t="e">
        <f>VLOOKUP(D4874,Z$4:AB4874,3,FALSE)</f>
        <v>#N/A</v>
      </c>
    </row>
    <row r="4875" spans="2:6" x14ac:dyDescent="0.25">
      <c r="B4875" s="131">
        <f t="shared" si="76"/>
        <v>4873</v>
      </c>
      <c r="E4875" s="218" t="e">
        <f>VLOOKUP(D4875,Z$4:AB4875,2,FALSE)</f>
        <v>#N/A</v>
      </c>
      <c r="F4875" s="218" t="e">
        <f>VLOOKUP(D4875,Z$4:AB4875,3,FALSE)</f>
        <v>#N/A</v>
      </c>
    </row>
    <row r="4876" spans="2:6" x14ac:dyDescent="0.25">
      <c r="B4876" s="131">
        <f t="shared" si="76"/>
        <v>4874</v>
      </c>
      <c r="E4876" s="218" t="e">
        <f>VLOOKUP(D4876,Z$4:AB4876,2,FALSE)</f>
        <v>#N/A</v>
      </c>
      <c r="F4876" s="218" t="e">
        <f>VLOOKUP(D4876,Z$4:AB4876,3,FALSE)</f>
        <v>#N/A</v>
      </c>
    </row>
    <row r="4877" spans="2:6" x14ac:dyDescent="0.25">
      <c r="B4877" s="131">
        <f t="shared" si="76"/>
        <v>4875</v>
      </c>
      <c r="E4877" s="218" t="e">
        <f>VLOOKUP(D4877,Z$4:AB4877,2,FALSE)</f>
        <v>#N/A</v>
      </c>
      <c r="F4877" s="218" t="e">
        <f>VLOOKUP(D4877,Z$4:AB4877,3,FALSE)</f>
        <v>#N/A</v>
      </c>
    </row>
    <row r="4878" spans="2:6" x14ac:dyDescent="0.25">
      <c r="B4878" s="131">
        <f t="shared" si="76"/>
        <v>4876</v>
      </c>
      <c r="E4878" s="218" t="e">
        <f>VLOOKUP(D4878,Z$4:AB4878,2,FALSE)</f>
        <v>#N/A</v>
      </c>
      <c r="F4878" s="218" t="e">
        <f>VLOOKUP(D4878,Z$4:AB4878,3,FALSE)</f>
        <v>#N/A</v>
      </c>
    </row>
    <row r="4879" spans="2:6" x14ac:dyDescent="0.25">
      <c r="B4879" s="131">
        <f t="shared" si="76"/>
        <v>4877</v>
      </c>
      <c r="E4879" s="218" t="e">
        <f>VLOOKUP(D4879,Z$4:AB4879,2,FALSE)</f>
        <v>#N/A</v>
      </c>
      <c r="F4879" s="218" t="e">
        <f>VLOOKUP(D4879,Z$4:AB4879,3,FALSE)</f>
        <v>#N/A</v>
      </c>
    </row>
    <row r="4880" spans="2:6" x14ac:dyDescent="0.25">
      <c r="B4880" s="131">
        <f t="shared" si="76"/>
        <v>4878</v>
      </c>
      <c r="E4880" s="218" t="e">
        <f>VLOOKUP(D4880,Z$4:AB4880,2,FALSE)</f>
        <v>#N/A</v>
      </c>
      <c r="F4880" s="218" t="e">
        <f>VLOOKUP(D4880,Z$4:AB4880,3,FALSE)</f>
        <v>#N/A</v>
      </c>
    </row>
    <row r="4881" spans="2:6" x14ac:dyDescent="0.25">
      <c r="B4881" s="131">
        <f t="shared" si="76"/>
        <v>4879</v>
      </c>
      <c r="E4881" s="218" t="e">
        <f>VLOOKUP(D4881,Z$4:AB4881,2,FALSE)</f>
        <v>#N/A</v>
      </c>
      <c r="F4881" s="218" t="e">
        <f>VLOOKUP(D4881,Z$4:AB4881,3,FALSE)</f>
        <v>#N/A</v>
      </c>
    </row>
    <row r="4882" spans="2:6" x14ac:dyDescent="0.25">
      <c r="B4882" s="131">
        <f t="shared" si="76"/>
        <v>4880</v>
      </c>
      <c r="E4882" s="218" t="e">
        <f>VLOOKUP(D4882,Z$4:AB4882,2,FALSE)</f>
        <v>#N/A</v>
      </c>
      <c r="F4882" s="218" t="e">
        <f>VLOOKUP(D4882,Z$4:AB4882,3,FALSE)</f>
        <v>#N/A</v>
      </c>
    </row>
    <row r="4883" spans="2:6" x14ac:dyDescent="0.25">
      <c r="B4883" s="131">
        <f t="shared" si="76"/>
        <v>4881</v>
      </c>
      <c r="E4883" s="218" t="e">
        <f>VLOOKUP(D4883,Z$4:AB4883,2,FALSE)</f>
        <v>#N/A</v>
      </c>
      <c r="F4883" s="218" t="e">
        <f>VLOOKUP(D4883,Z$4:AB4883,3,FALSE)</f>
        <v>#N/A</v>
      </c>
    </row>
    <row r="4884" spans="2:6" x14ac:dyDescent="0.25">
      <c r="B4884" s="131">
        <f t="shared" si="76"/>
        <v>4882</v>
      </c>
      <c r="E4884" s="218" t="e">
        <f>VLOOKUP(D4884,Z$4:AB4884,2,FALSE)</f>
        <v>#N/A</v>
      </c>
      <c r="F4884" s="218" t="e">
        <f>VLOOKUP(D4884,Z$4:AB4884,3,FALSE)</f>
        <v>#N/A</v>
      </c>
    </row>
    <row r="4885" spans="2:6" x14ac:dyDescent="0.25">
      <c r="B4885" s="131">
        <f t="shared" si="76"/>
        <v>4883</v>
      </c>
      <c r="E4885" s="218" t="e">
        <f>VLOOKUP(D4885,Z$4:AB4885,2,FALSE)</f>
        <v>#N/A</v>
      </c>
      <c r="F4885" s="218" t="e">
        <f>VLOOKUP(D4885,Z$4:AB4885,3,FALSE)</f>
        <v>#N/A</v>
      </c>
    </row>
    <row r="4886" spans="2:6" x14ac:dyDescent="0.25">
      <c r="B4886" s="131">
        <f t="shared" si="76"/>
        <v>4884</v>
      </c>
      <c r="E4886" s="218" t="e">
        <f>VLOOKUP(D4886,Z$4:AB4886,2,FALSE)</f>
        <v>#N/A</v>
      </c>
      <c r="F4886" s="218" t="e">
        <f>VLOOKUP(D4886,Z$4:AB4886,3,FALSE)</f>
        <v>#N/A</v>
      </c>
    </row>
    <row r="4887" spans="2:6" x14ac:dyDescent="0.25">
      <c r="B4887" s="131">
        <f t="shared" si="76"/>
        <v>4885</v>
      </c>
      <c r="E4887" s="218" t="e">
        <f>VLOOKUP(D4887,Z$4:AB4887,2,FALSE)</f>
        <v>#N/A</v>
      </c>
      <c r="F4887" s="218" t="e">
        <f>VLOOKUP(D4887,Z$4:AB4887,3,FALSE)</f>
        <v>#N/A</v>
      </c>
    </row>
    <row r="4888" spans="2:6" x14ac:dyDescent="0.25">
      <c r="B4888" s="131">
        <f t="shared" si="76"/>
        <v>4886</v>
      </c>
      <c r="E4888" s="218" t="e">
        <f>VLOOKUP(D4888,Z$4:AB4888,2,FALSE)</f>
        <v>#N/A</v>
      </c>
      <c r="F4888" s="218" t="e">
        <f>VLOOKUP(D4888,Z$4:AB4888,3,FALSE)</f>
        <v>#N/A</v>
      </c>
    </row>
    <row r="4889" spans="2:6" x14ac:dyDescent="0.25">
      <c r="B4889" s="131">
        <f t="shared" si="76"/>
        <v>4887</v>
      </c>
      <c r="E4889" s="218" t="e">
        <f>VLOOKUP(D4889,Z$4:AB4889,2,FALSE)</f>
        <v>#N/A</v>
      </c>
      <c r="F4889" s="218" t="e">
        <f>VLOOKUP(D4889,Z$4:AB4889,3,FALSE)</f>
        <v>#N/A</v>
      </c>
    </row>
    <row r="4890" spans="2:6" x14ac:dyDescent="0.25">
      <c r="B4890" s="131">
        <f t="shared" si="76"/>
        <v>4888</v>
      </c>
      <c r="E4890" s="218" t="e">
        <f>VLOOKUP(D4890,Z$4:AB4890,2,FALSE)</f>
        <v>#N/A</v>
      </c>
      <c r="F4890" s="218" t="e">
        <f>VLOOKUP(D4890,Z$4:AB4890,3,FALSE)</f>
        <v>#N/A</v>
      </c>
    </row>
    <row r="4891" spans="2:6" x14ac:dyDescent="0.25">
      <c r="B4891" s="131">
        <f t="shared" si="76"/>
        <v>4889</v>
      </c>
      <c r="E4891" s="218" t="e">
        <f>VLOOKUP(D4891,Z$4:AB4891,2,FALSE)</f>
        <v>#N/A</v>
      </c>
      <c r="F4891" s="218" t="e">
        <f>VLOOKUP(D4891,Z$4:AB4891,3,FALSE)</f>
        <v>#N/A</v>
      </c>
    </row>
    <row r="4892" spans="2:6" x14ac:dyDescent="0.25">
      <c r="B4892" s="131">
        <f t="shared" si="76"/>
        <v>4890</v>
      </c>
      <c r="E4892" s="218" t="e">
        <f>VLOOKUP(D4892,Z$4:AB4892,2,FALSE)</f>
        <v>#N/A</v>
      </c>
      <c r="F4892" s="218" t="e">
        <f>VLOOKUP(D4892,Z$4:AB4892,3,FALSE)</f>
        <v>#N/A</v>
      </c>
    </row>
    <row r="4893" spans="2:6" x14ac:dyDescent="0.25">
      <c r="B4893" s="131">
        <f t="shared" si="76"/>
        <v>4891</v>
      </c>
      <c r="E4893" s="218" t="e">
        <f>VLOOKUP(D4893,Z$4:AB4893,2,FALSE)</f>
        <v>#N/A</v>
      </c>
      <c r="F4893" s="218" t="e">
        <f>VLOOKUP(D4893,Z$4:AB4893,3,FALSE)</f>
        <v>#N/A</v>
      </c>
    </row>
    <row r="4894" spans="2:6" x14ac:dyDescent="0.25">
      <c r="B4894" s="131">
        <f t="shared" si="76"/>
        <v>4892</v>
      </c>
      <c r="E4894" s="218" t="e">
        <f>VLOOKUP(D4894,Z$4:AB4894,2,FALSE)</f>
        <v>#N/A</v>
      </c>
      <c r="F4894" s="218" t="e">
        <f>VLOOKUP(D4894,Z$4:AB4894,3,FALSE)</f>
        <v>#N/A</v>
      </c>
    </row>
    <row r="4895" spans="2:6" x14ac:dyDescent="0.25">
      <c r="B4895" s="131">
        <f t="shared" si="76"/>
        <v>4893</v>
      </c>
      <c r="E4895" s="218" t="e">
        <f>VLOOKUP(D4895,Z$4:AB4895,2,FALSE)</f>
        <v>#N/A</v>
      </c>
      <c r="F4895" s="218" t="e">
        <f>VLOOKUP(D4895,Z$4:AB4895,3,FALSE)</f>
        <v>#N/A</v>
      </c>
    </row>
    <row r="4896" spans="2:6" x14ac:dyDescent="0.25">
      <c r="B4896" s="131">
        <f t="shared" si="76"/>
        <v>4894</v>
      </c>
      <c r="E4896" s="218" t="e">
        <f>VLOOKUP(D4896,Z$4:AB4896,2,FALSE)</f>
        <v>#N/A</v>
      </c>
      <c r="F4896" s="218" t="e">
        <f>VLOOKUP(D4896,Z$4:AB4896,3,FALSE)</f>
        <v>#N/A</v>
      </c>
    </row>
    <row r="4897" spans="2:6" x14ac:dyDescent="0.25">
      <c r="B4897" s="131">
        <f t="shared" si="76"/>
        <v>4895</v>
      </c>
      <c r="E4897" s="218" t="e">
        <f>VLOOKUP(D4897,Z$4:AB4897,2,FALSE)</f>
        <v>#N/A</v>
      </c>
      <c r="F4897" s="218" t="e">
        <f>VLOOKUP(D4897,Z$4:AB4897,3,FALSE)</f>
        <v>#N/A</v>
      </c>
    </row>
    <row r="4898" spans="2:6" x14ac:dyDescent="0.25">
      <c r="B4898" s="131">
        <f t="shared" si="76"/>
        <v>4896</v>
      </c>
      <c r="E4898" s="218" t="e">
        <f>VLOOKUP(D4898,Z$4:AB4898,2,FALSE)</f>
        <v>#N/A</v>
      </c>
      <c r="F4898" s="218" t="e">
        <f>VLOOKUP(D4898,Z$4:AB4898,3,FALSE)</f>
        <v>#N/A</v>
      </c>
    </row>
    <row r="4899" spans="2:6" x14ac:dyDescent="0.25">
      <c r="B4899" s="131">
        <f t="shared" si="76"/>
        <v>4897</v>
      </c>
      <c r="E4899" s="218" t="e">
        <f>VLOOKUP(D4899,Z$4:AB4899,2,FALSE)</f>
        <v>#N/A</v>
      </c>
      <c r="F4899" s="218" t="e">
        <f>VLOOKUP(D4899,Z$4:AB4899,3,FALSE)</f>
        <v>#N/A</v>
      </c>
    </row>
    <row r="4900" spans="2:6" x14ac:dyDescent="0.25">
      <c r="B4900" s="131">
        <f t="shared" si="76"/>
        <v>4898</v>
      </c>
      <c r="E4900" s="218" t="e">
        <f>VLOOKUP(D4900,Z$4:AB4900,2,FALSE)</f>
        <v>#N/A</v>
      </c>
      <c r="F4900" s="218" t="e">
        <f>VLOOKUP(D4900,Z$4:AB4900,3,FALSE)</f>
        <v>#N/A</v>
      </c>
    </row>
    <row r="4901" spans="2:6" x14ac:dyDescent="0.25">
      <c r="B4901" s="131">
        <f t="shared" si="76"/>
        <v>4899</v>
      </c>
      <c r="E4901" s="218" t="e">
        <f>VLOOKUP(D4901,Z$4:AB4901,2,FALSE)</f>
        <v>#N/A</v>
      </c>
      <c r="F4901" s="218" t="e">
        <f>VLOOKUP(D4901,Z$4:AB4901,3,FALSE)</f>
        <v>#N/A</v>
      </c>
    </row>
    <row r="4902" spans="2:6" x14ac:dyDescent="0.25">
      <c r="B4902" s="131">
        <f t="shared" si="76"/>
        <v>4900</v>
      </c>
      <c r="E4902" s="218" t="e">
        <f>VLOOKUP(D4902,Z$4:AB4902,2,FALSE)</f>
        <v>#N/A</v>
      </c>
      <c r="F4902" s="218" t="e">
        <f>VLOOKUP(D4902,Z$4:AB4902,3,FALSE)</f>
        <v>#N/A</v>
      </c>
    </row>
    <row r="4903" spans="2:6" x14ac:dyDescent="0.25">
      <c r="B4903" s="131">
        <f t="shared" si="76"/>
        <v>4901</v>
      </c>
      <c r="E4903" s="218" t="e">
        <f>VLOOKUP(D4903,Z$4:AB4903,2,FALSE)</f>
        <v>#N/A</v>
      </c>
      <c r="F4903" s="218" t="e">
        <f>VLOOKUP(D4903,Z$4:AB4903,3,FALSE)</f>
        <v>#N/A</v>
      </c>
    </row>
    <row r="4904" spans="2:6" x14ac:dyDescent="0.25">
      <c r="B4904" s="131">
        <f t="shared" si="76"/>
        <v>4902</v>
      </c>
      <c r="E4904" s="218" t="e">
        <f>VLOOKUP(D4904,Z$4:AB4904,2,FALSE)</f>
        <v>#N/A</v>
      </c>
      <c r="F4904" s="218" t="e">
        <f>VLOOKUP(D4904,Z$4:AB4904,3,FALSE)</f>
        <v>#N/A</v>
      </c>
    </row>
    <row r="4905" spans="2:6" x14ac:dyDescent="0.25">
      <c r="B4905" s="131">
        <f t="shared" si="76"/>
        <v>4903</v>
      </c>
      <c r="E4905" s="218" t="e">
        <f>VLOOKUP(D4905,Z$4:AB4905,2,FALSE)</f>
        <v>#N/A</v>
      </c>
      <c r="F4905" s="218" t="e">
        <f>VLOOKUP(D4905,Z$4:AB4905,3,FALSE)</f>
        <v>#N/A</v>
      </c>
    </row>
    <row r="4906" spans="2:6" x14ac:dyDescent="0.25">
      <c r="B4906" s="131">
        <f t="shared" si="76"/>
        <v>4904</v>
      </c>
      <c r="E4906" s="218" t="e">
        <f>VLOOKUP(D4906,Z$4:AB4906,2,FALSE)</f>
        <v>#N/A</v>
      </c>
      <c r="F4906" s="218" t="e">
        <f>VLOOKUP(D4906,Z$4:AB4906,3,FALSE)</f>
        <v>#N/A</v>
      </c>
    </row>
    <row r="4907" spans="2:6" x14ac:dyDescent="0.25">
      <c r="B4907" s="131">
        <f t="shared" si="76"/>
        <v>4905</v>
      </c>
      <c r="E4907" s="218" t="e">
        <f>VLOOKUP(D4907,Z$4:AB4907,2,FALSE)</f>
        <v>#N/A</v>
      </c>
      <c r="F4907" s="218" t="e">
        <f>VLOOKUP(D4907,Z$4:AB4907,3,FALSE)</f>
        <v>#N/A</v>
      </c>
    </row>
    <row r="4908" spans="2:6" x14ac:dyDescent="0.25">
      <c r="B4908" s="131">
        <f t="shared" si="76"/>
        <v>4906</v>
      </c>
      <c r="E4908" s="218" t="e">
        <f>VLOOKUP(D4908,Z$4:AB4908,2,FALSE)</f>
        <v>#N/A</v>
      </c>
      <c r="F4908" s="218" t="e">
        <f>VLOOKUP(D4908,Z$4:AB4908,3,FALSE)</f>
        <v>#N/A</v>
      </c>
    </row>
    <row r="4909" spans="2:6" x14ac:dyDescent="0.25">
      <c r="B4909" s="131">
        <f t="shared" si="76"/>
        <v>4907</v>
      </c>
      <c r="E4909" s="218" t="e">
        <f>VLOOKUP(D4909,Z$4:AB4909,2,FALSE)</f>
        <v>#N/A</v>
      </c>
      <c r="F4909" s="218" t="e">
        <f>VLOOKUP(D4909,Z$4:AB4909,3,FALSE)</f>
        <v>#N/A</v>
      </c>
    </row>
    <row r="4910" spans="2:6" x14ac:dyDescent="0.25">
      <c r="B4910" s="131">
        <f t="shared" si="76"/>
        <v>4908</v>
      </c>
      <c r="E4910" s="218" t="e">
        <f>VLOOKUP(D4910,Z$4:AB4910,2,FALSE)</f>
        <v>#N/A</v>
      </c>
      <c r="F4910" s="218" t="e">
        <f>VLOOKUP(D4910,Z$4:AB4910,3,FALSE)</f>
        <v>#N/A</v>
      </c>
    </row>
    <row r="4911" spans="2:6" x14ac:dyDescent="0.25">
      <c r="B4911" s="131">
        <f t="shared" si="76"/>
        <v>4909</v>
      </c>
      <c r="E4911" s="218" t="e">
        <f>VLOOKUP(D4911,Z$4:AB4911,2,FALSE)</f>
        <v>#N/A</v>
      </c>
      <c r="F4911" s="218" t="e">
        <f>VLOOKUP(D4911,Z$4:AB4911,3,FALSE)</f>
        <v>#N/A</v>
      </c>
    </row>
    <row r="4912" spans="2:6" x14ac:dyDescent="0.25">
      <c r="B4912" s="131">
        <f t="shared" si="76"/>
        <v>4910</v>
      </c>
      <c r="E4912" s="218" t="e">
        <f>VLOOKUP(D4912,Z$4:AB4912,2,FALSE)</f>
        <v>#N/A</v>
      </c>
      <c r="F4912" s="218" t="e">
        <f>VLOOKUP(D4912,Z$4:AB4912,3,FALSE)</f>
        <v>#N/A</v>
      </c>
    </row>
    <row r="4913" spans="2:6" x14ac:dyDescent="0.25">
      <c r="B4913" s="131">
        <f t="shared" si="76"/>
        <v>4911</v>
      </c>
      <c r="E4913" s="218" t="e">
        <f>VLOOKUP(D4913,Z$4:AB4913,2,FALSE)</f>
        <v>#N/A</v>
      </c>
      <c r="F4913" s="218" t="e">
        <f>VLOOKUP(D4913,Z$4:AB4913,3,FALSE)</f>
        <v>#N/A</v>
      </c>
    </row>
    <row r="4914" spans="2:6" x14ac:dyDescent="0.25">
      <c r="B4914" s="131">
        <f t="shared" si="76"/>
        <v>4912</v>
      </c>
      <c r="E4914" s="218" t="e">
        <f>VLOOKUP(D4914,Z$4:AB4914,2,FALSE)</f>
        <v>#N/A</v>
      </c>
      <c r="F4914" s="218" t="e">
        <f>VLOOKUP(D4914,Z$4:AB4914,3,FALSE)</f>
        <v>#N/A</v>
      </c>
    </row>
    <row r="4915" spans="2:6" x14ac:dyDescent="0.25">
      <c r="B4915" s="131">
        <f t="shared" si="76"/>
        <v>4913</v>
      </c>
      <c r="E4915" s="218" t="e">
        <f>VLOOKUP(D4915,Z$4:AB4915,2,FALSE)</f>
        <v>#N/A</v>
      </c>
      <c r="F4915" s="218" t="e">
        <f>VLOOKUP(D4915,Z$4:AB4915,3,FALSE)</f>
        <v>#N/A</v>
      </c>
    </row>
    <row r="4916" spans="2:6" x14ac:dyDescent="0.25">
      <c r="B4916" s="131">
        <f t="shared" ref="B4916:B4979" si="77">ROW()-2</f>
        <v>4914</v>
      </c>
      <c r="E4916" s="218" t="e">
        <f>VLOOKUP(D4916,Z$4:AB4916,2,FALSE)</f>
        <v>#N/A</v>
      </c>
      <c r="F4916" s="218" t="e">
        <f>VLOOKUP(D4916,Z$4:AB4916,3,FALSE)</f>
        <v>#N/A</v>
      </c>
    </row>
    <row r="4917" spans="2:6" x14ac:dyDescent="0.25">
      <c r="B4917" s="131">
        <f t="shared" si="77"/>
        <v>4915</v>
      </c>
      <c r="E4917" s="218" t="e">
        <f>VLOOKUP(D4917,Z$4:AB4917,2,FALSE)</f>
        <v>#N/A</v>
      </c>
      <c r="F4917" s="218" t="e">
        <f>VLOOKUP(D4917,Z$4:AB4917,3,FALSE)</f>
        <v>#N/A</v>
      </c>
    </row>
    <row r="4918" spans="2:6" x14ac:dyDescent="0.25">
      <c r="B4918" s="131">
        <f t="shared" si="77"/>
        <v>4916</v>
      </c>
      <c r="E4918" s="218" t="e">
        <f>VLOOKUP(D4918,Z$4:AB4918,2,FALSE)</f>
        <v>#N/A</v>
      </c>
      <c r="F4918" s="218" t="e">
        <f>VLOOKUP(D4918,Z$4:AB4918,3,FALSE)</f>
        <v>#N/A</v>
      </c>
    </row>
    <row r="4919" spans="2:6" x14ac:dyDescent="0.25">
      <c r="B4919" s="131">
        <f t="shared" si="77"/>
        <v>4917</v>
      </c>
      <c r="E4919" s="218" t="e">
        <f>VLOOKUP(D4919,Z$4:AB4919,2,FALSE)</f>
        <v>#N/A</v>
      </c>
      <c r="F4919" s="218" t="e">
        <f>VLOOKUP(D4919,Z$4:AB4919,3,FALSE)</f>
        <v>#N/A</v>
      </c>
    </row>
    <row r="4920" spans="2:6" x14ac:dyDescent="0.25">
      <c r="B4920" s="131">
        <f t="shared" si="77"/>
        <v>4918</v>
      </c>
      <c r="E4920" s="218" t="e">
        <f>VLOOKUP(D4920,Z$4:AB4920,2,FALSE)</f>
        <v>#N/A</v>
      </c>
      <c r="F4920" s="218" t="e">
        <f>VLOOKUP(D4920,Z$4:AB4920,3,FALSE)</f>
        <v>#N/A</v>
      </c>
    </row>
    <row r="4921" spans="2:6" x14ac:dyDescent="0.25">
      <c r="B4921" s="131">
        <f t="shared" si="77"/>
        <v>4919</v>
      </c>
      <c r="E4921" s="218" t="e">
        <f>VLOOKUP(D4921,Z$4:AB4921,2,FALSE)</f>
        <v>#N/A</v>
      </c>
      <c r="F4921" s="218" t="e">
        <f>VLOOKUP(D4921,Z$4:AB4921,3,FALSE)</f>
        <v>#N/A</v>
      </c>
    </row>
    <row r="4922" spans="2:6" x14ac:dyDescent="0.25">
      <c r="B4922" s="131">
        <f t="shared" si="77"/>
        <v>4920</v>
      </c>
      <c r="E4922" s="218" t="e">
        <f>VLOOKUP(D4922,Z$4:AB4922,2,FALSE)</f>
        <v>#N/A</v>
      </c>
      <c r="F4922" s="218" t="e">
        <f>VLOOKUP(D4922,Z$4:AB4922,3,FALSE)</f>
        <v>#N/A</v>
      </c>
    </row>
    <row r="4923" spans="2:6" x14ac:dyDescent="0.25">
      <c r="B4923" s="131">
        <f t="shared" si="77"/>
        <v>4921</v>
      </c>
      <c r="E4923" s="218" t="e">
        <f>VLOOKUP(D4923,Z$4:AB4923,2,FALSE)</f>
        <v>#N/A</v>
      </c>
      <c r="F4923" s="218" t="e">
        <f>VLOOKUP(D4923,Z$4:AB4923,3,FALSE)</f>
        <v>#N/A</v>
      </c>
    </row>
    <row r="4924" spans="2:6" x14ac:dyDescent="0.25">
      <c r="B4924" s="131">
        <f t="shared" si="77"/>
        <v>4922</v>
      </c>
      <c r="E4924" s="218" t="e">
        <f>VLOOKUP(D4924,Z$4:AB4924,2,FALSE)</f>
        <v>#N/A</v>
      </c>
      <c r="F4924" s="218" t="e">
        <f>VLOOKUP(D4924,Z$4:AB4924,3,FALSE)</f>
        <v>#N/A</v>
      </c>
    </row>
    <row r="4925" spans="2:6" x14ac:dyDescent="0.25">
      <c r="B4925" s="131">
        <f t="shared" si="77"/>
        <v>4923</v>
      </c>
      <c r="E4925" s="218" t="e">
        <f>VLOOKUP(D4925,Z$4:AB4925,2,FALSE)</f>
        <v>#N/A</v>
      </c>
      <c r="F4925" s="218" t="e">
        <f>VLOOKUP(D4925,Z$4:AB4925,3,FALSE)</f>
        <v>#N/A</v>
      </c>
    </row>
    <row r="4926" spans="2:6" x14ac:dyDescent="0.25">
      <c r="B4926" s="131">
        <f t="shared" si="77"/>
        <v>4924</v>
      </c>
      <c r="E4926" s="218" t="e">
        <f>VLOOKUP(D4926,Z$4:AB4926,2,FALSE)</f>
        <v>#N/A</v>
      </c>
      <c r="F4926" s="218" t="e">
        <f>VLOOKUP(D4926,Z$4:AB4926,3,FALSE)</f>
        <v>#N/A</v>
      </c>
    </row>
    <row r="4927" spans="2:6" x14ac:dyDescent="0.25">
      <c r="B4927" s="131">
        <f t="shared" si="77"/>
        <v>4925</v>
      </c>
      <c r="E4927" s="218" t="e">
        <f>VLOOKUP(D4927,Z$4:AB4927,2,FALSE)</f>
        <v>#N/A</v>
      </c>
      <c r="F4927" s="218" t="e">
        <f>VLOOKUP(D4927,Z$4:AB4927,3,FALSE)</f>
        <v>#N/A</v>
      </c>
    </row>
    <row r="4928" spans="2:6" x14ac:dyDescent="0.25">
      <c r="B4928" s="131">
        <f t="shared" si="77"/>
        <v>4926</v>
      </c>
      <c r="E4928" s="218" t="e">
        <f>VLOOKUP(D4928,Z$4:AB4928,2,FALSE)</f>
        <v>#N/A</v>
      </c>
      <c r="F4928" s="218" t="e">
        <f>VLOOKUP(D4928,Z$4:AB4928,3,FALSE)</f>
        <v>#N/A</v>
      </c>
    </row>
    <row r="4929" spans="2:6" x14ac:dyDescent="0.25">
      <c r="B4929" s="131">
        <f t="shared" si="77"/>
        <v>4927</v>
      </c>
      <c r="E4929" s="218" t="e">
        <f>VLOOKUP(D4929,Z$4:AB4929,2,FALSE)</f>
        <v>#N/A</v>
      </c>
      <c r="F4929" s="218" t="e">
        <f>VLOOKUP(D4929,Z$4:AB4929,3,FALSE)</f>
        <v>#N/A</v>
      </c>
    </row>
    <row r="4930" spans="2:6" x14ac:dyDescent="0.25">
      <c r="B4930" s="131">
        <f t="shared" si="77"/>
        <v>4928</v>
      </c>
      <c r="E4930" s="218" t="e">
        <f>VLOOKUP(D4930,Z$4:AB4930,2,FALSE)</f>
        <v>#N/A</v>
      </c>
      <c r="F4930" s="218" t="e">
        <f>VLOOKUP(D4930,Z$4:AB4930,3,FALSE)</f>
        <v>#N/A</v>
      </c>
    </row>
    <row r="4931" spans="2:6" x14ac:dyDescent="0.25">
      <c r="B4931" s="131">
        <f t="shared" si="77"/>
        <v>4929</v>
      </c>
      <c r="E4931" s="218" t="e">
        <f>VLOOKUP(D4931,Z$4:AB4931,2,FALSE)</f>
        <v>#N/A</v>
      </c>
      <c r="F4931" s="218" t="e">
        <f>VLOOKUP(D4931,Z$4:AB4931,3,FALSE)</f>
        <v>#N/A</v>
      </c>
    </row>
    <row r="4932" spans="2:6" x14ac:dyDescent="0.25">
      <c r="B4932" s="131">
        <f t="shared" si="77"/>
        <v>4930</v>
      </c>
      <c r="E4932" s="218" t="e">
        <f>VLOOKUP(D4932,Z$4:AB4932,2,FALSE)</f>
        <v>#N/A</v>
      </c>
      <c r="F4932" s="218" t="e">
        <f>VLOOKUP(D4932,Z$4:AB4932,3,FALSE)</f>
        <v>#N/A</v>
      </c>
    </row>
    <row r="4933" spans="2:6" x14ac:dyDescent="0.25">
      <c r="B4933" s="131">
        <f t="shared" si="77"/>
        <v>4931</v>
      </c>
      <c r="E4933" s="218" t="e">
        <f>VLOOKUP(D4933,Z$4:AB4933,2,FALSE)</f>
        <v>#N/A</v>
      </c>
      <c r="F4933" s="218" t="e">
        <f>VLOOKUP(D4933,Z$4:AB4933,3,FALSE)</f>
        <v>#N/A</v>
      </c>
    </row>
    <row r="4934" spans="2:6" x14ac:dyDescent="0.25">
      <c r="B4934" s="131">
        <f t="shared" si="77"/>
        <v>4932</v>
      </c>
      <c r="E4934" s="218" t="e">
        <f>VLOOKUP(D4934,Z$4:AB4934,2,FALSE)</f>
        <v>#N/A</v>
      </c>
      <c r="F4934" s="218" t="e">
        <f>VLOOKUP(D4934,Z$4:AB4934,3,FALSE)</f>
        <v>#N/A</v>
      </c>
    </row>
    <row r="4935" spans="2:6" x14ac:dyDescent="0.25">
      <c r="B4935" s="131">
        <f t="shared" si="77"/>
        <v>4933</v>
      </c>
      <c r="E4935" s="218" t="e">
        <f>VLOOKUP(D4935,Z$4:AB4935,2,FALSE)</f>
        <v>#N/A</v>
      </c>
      <c r="F4935" s="218" t="e">
        <f>VLOOKUP(D4935,Z$4:AB4935,3,FALSE)</f>
        <v>#N/A</v>
      </c>
    </row>
    <row r="4936" spans="2:6" x14ac:dyDescent="0.25">
      <c r="B4936" s="131">
        <f t="shared" si="77"/>
        <v>4934</v>
      </c>
      <c r="E4936" s="218" t="e">
        <f>VLOOKUP(D4936,Z$4:AB4936,2,FALSE)</f>
        <v>#N/A</v>
      </c>
      <c r="F4936" s="218" t="e">
        <f>VLOOKUP(D4936,Z$4:AB4936,3,FALSE)</f>
        <v>#N/A</v>
      </c>
    </row>
    <row r="4937" spans="2:6" x14ac:dyDescent="0.25">
      <c r="B4937" s="131">
        <f t="shared" si="77"/>
        <v>4935</v>
      </c>
      <c r="E4937" s="218" t="e">
        <f>VLOOKUP(D4937,Z$4:AB4937,2,FALSE)</f>
        <v>#N/A</v>
      </c>
      <c r="F4937" s="218" t="e">
        <f>VLOOKUP(D4937,Z$4:AB4937,3,FALSE)</f>
        <v>#N/A</v>
      </c>
    </row>
    <row r="4938" spans="2:6" x14ac:dyDescent="0.25">
      <c r="B4938" s="131">
        <f t="shared" si="77"/>
        <v>4936</v>
      </c>
      <c r="E4938" s="218" t="e">
        <f>VLOOKUP(D4938,Z$4:AB4938,2,FALSE)</f>
        <v>#N/A</v>
      </c>
      <c r="F4938" s="218" t="e">
        <f>VLOOKUP(D4938,Z$4:AB4938,3,FALSE)</f>
        <v>#N/A</v>
      </c>
    </row>
    <row r="4939" spans="2:6" x14ac:dyDescent="0.25">
      <c r="B4939" s="131">
        <f t="shared" si="77"/>
        <v>4937</v>
      </c>
      <c r="E4939" s="218" t="e">
        <f>VLOOKUP(D4939,Z$4:AB4939,2,FALSE)</f>
        <v>#N/A</v>
      </c>
      <c r="F4939" s="218" t="e">
        <f>VLOOKUP(D4939,Z$4:AB4939,3,FALSE)</f>
        <v>#N/A</v>
      </c>
    </row>
    <row r="4940" spans="2:6" x14ac:dyDescent="0.25">
      <c r="B4940" s="131">
        <f t="shared" si="77"/>
        <v>4938</v>
      </c>
      <c r="E4940" s="218" t="e">
        <f>VLOOKUP(D4940,Z$4:AB4940,2,FALSE)</f>
        <v>#N/A</v>
      </c>
      <c r="F4940" s="218" t="e">
        <f>VLOOKUP(D4940,Z$4:AB4940,3,FALSE)</f>
        <v>#N/A</v>
      </c>
    </row>
    <row r="4941" spans="2:6" x14ac:dyDescent="0.25">
      <c r="B4941" s="131">
        <f t="shared" si="77"/>
        <v>4939</v>
      </c>
      <c r="E4941" s="218" t="e">
        <f>VLOOKUP(D4941,Z$4:AB4941,2,FALSE)</f>
        <v>#N/A</v>
      </c>
      <c r="F4941" s="218" t="e">
        <f>VLOOKUP(D4941,Z$4:AB4941,3,FALSE)</f>
        <v>#N/A</v>
      </c>
    </row>
    <row r="4942" spans="2:6" x14ac:dyDescent="0.25">
      <c r="B4942" s="131">
        <f t="shared" si="77"/>
        <v>4940</v>
      </c>
      <c r="E4942" s="218" t="e">
        <f>VLOOKUP(D4942,Z$4:AB4942,2,FALSE)</f>
        <v>#N/A</v>
      </c>
      <c r="F4942" s="218" t="e">
        <f>VLOOKUP(D4942,Z$4:AB4942,3,FALSE)</f>
        <v>#N/A</v>
      </c>
    </row>
    <row r="4943" spans="2:6" x14ac:dyDescent="0.25">
      <c r="B4943" s="131">
        <f t="shared" si="77"/>
        <v>4941</v>
      </c>
      <c r="E4943" s="218" t="e">
        <f>VLOOKUP(D4943,Z$4:AB4943,2,FALSE)</f>
        <v>#N/A</v>
      </c>
      <c r="F4943" s="218" t="e">
        <f>VLOOKUP(D4943,Z$4:AB4943,3,FALSE)</f>
        <v>#N/A</v>
      </c>
    </row>
    <row r="4944" spans="2:6" x14ac:dyDescent="0.25">
      <c r="B4944" s="131">
        <f t="shared" si="77"/>
        <v>4942</v>
      </c>
      <c r="E4944" s="218" t="e">
        <f>VLOOKUP(D4944,Z$4:AB4944,2,FALSE)</f>
        <v>#N/A</v>
      </c>
      <c r="F4944" s="218" t="e">
        <f>VLOOKUP(D4944,Z$4:AB4944,3,FALSE)</f>
        <v>#N/A</v>
      </c>
    </row>
    <row r="4945" spans="2:6" x14ac:dyDescent="0.25">
      <c r="B4945" s="131">
        <f t="shared" si="77"/>
        <v>4943</v>
      </c>
      <c r="E4945" s="218" t="e">
        <f>VLOOKUP(D4945,Z$4:AB4945,2,FALSE)</f>
        <v>#N/A</v>
      </c>
      <c r="F4945" s="218" t="e">
        <f>VLOOKUP(D4945,Z$4:AB4945,3,FALSE)</f>
        <v>#N/A</v>
      </c>
    </row>
    <row r="4946" spans="2:6" x14ac:dyDescent="0.25">
      <c r="B4946" s="131">
        <f t="shared" si="77"/>
        <v>4944</v>
      </c>
      <c r="E4946" s="218" t="e">
        <f>VLOOKUP(D4946,Z$4:AB4946,2,FALSE)</f>
        <v>#N/A</v>
      </c>
      <c r="F4946" s="218" t="e">
        <f>VLOOKUP(D4946,Z$4:AB4946,3,FALSE)</f>
        <v>#N/A</v>
      </c>
    </row>
    <row r="4947" spans="2:6" x14ac:dyDescent="0.25">
      <c r="B4947" s="131">
        <f t="shared" si="77"/>
        <v>4945</v>
      </c>
      <c r="E4947" s="218" t="e">
        <f>VLOOKUP(D4947,Z$4:AB4947,2,FALSE)</f>
        <v>#N/A</v>
      </c>
      <c r="F4947" s="218" t="e">
        <f>VLOOKUP(D4947,Z$4:AB4947,3,FALSE)</f>
        <v>#N/A</v>
      </c>
    </row>
    <row r="4948" spans="2:6" x14ac:dyDescent="0.25">
      <c r="B4948" s="131">
        <f t="shared" si="77"/>
        <v>4946</v>
      </c>
      <c r="E4948" s="218" t="e">
        <f>VLOOKUP(D4948,Z$4:AB4948,2,FALSE)</f>
        <v>#N/A</v>
      </c>
      <c r="F4948" s="218" t="e">
        <f>VLOOKUP(D4948,Z$4:AB4948,3,FALSE)</f>
        <v>#N/A</v>
      </c>
    </row>
    <row r="4949" spans="2:6" x14ac:dyDescent="0.25">
      <c r="B4949" s="131">
        <f t="shared" si="77"/>
        <v>4947</v>
      </c>
      <c r="E4949" s="218" t="e">
        <f>VLOOKUP(D4949,Z$4:AB4949,2,FALSE)</f>
        <v>#N/A</v>
      </c>
      <c r="F4949" s="218" t="e">
        <f>VLOOKUP(D4949,Z$4:AB4949,3,FALSE)</f>
        <v>#N/A</v>
      </c>
    </row>
    <row r="4950" spans="2:6" x14ac:dyDescent="0.25">
      <c r="B4950" s="131">
        <f t="shared" si="77"/>
        <v>4948</v>
      </c>
      <c r="E4950" s="218" t="e">
        <f>VLOOKUP(D4950,Z$4:AB4950,2,FALSE)</f>
        <v>#N/A</v>
      </c>
      <c r="F4950" s="218" t="e">
        <f>VLOOKUP(D4950,Z$4:AB4950,3,FALSE)</f>
        <v>#N/A</v>
      </c>
    </row>
    <row r="4951" spans="2:6" x14ac:dyDescent="0.25">
      <c r="B4951" s="131">
        <f t="shared" si="77"/>
        <v>4949</v>
      </c>
      <c r="E4951" s="218" t="e">
        <f>VLOOKUP(D4951,Z$4:AB4951,2,FALSE)</f>
        <v>#N/A</v>
      </c>
      <c r="F4951" s="218" t="e">
        <f>VLOOKUP(D4951,Z$4:AB4951,3,FALSE)</f>
        <v>#N/A</v>
      </c>
    </row>
    <row r="4952" spans="2:6" x14ac:dyDescent="0.25">
      <c r="B4952" s="131">
        <f t="shared" si="77"/>
        <v>4950</v>
      </c>
      <c r="E4952" s="218" t="e">
        <f>VLOOKUP(D4952,Z$4:AB4952,2,FALSE)</f>
        <v>#N/A</v>
      </c>
      <c r="F4952" s="218" t="e">
        <f>VLOOKUP(D4952,Z$4:AB4952,3,FALSE)</f>
        <v>#N/A</v>
      </c>
    </row>
    <row r="4953" spans="2:6" x14ac:dyDescent="0.25">
      <c r="B4953" s="131">
        <f t="shared" si="77"/>
        <v>4951</v>
      </c>
      <c r="E4953" s="218" t="e">
        <f>VLOOKUP(D4953,Z$4:AB4953,2,FALSE)</f>
        <v>#N/A</v>
      </c>
      <c r="F4953" s="218" t="e">
        <f>VLOOKUP(D4953,Z$4:AB4953,3,FALSE)</f>
        <v>#N/A</v>
      </c>
    </row>
    <row r="4954" spans="2:6" x14ac:dyDescent="0.25">
      <c r="B4954" s="131">
        <f t="shared" si="77"/>
        <v>4952</v>
      </c>
      <c r="E4954" s="218" t="e">
        <f>VLOOKUP(D4954,Z$4:AB4954,2,FALSE)</f>
        <v>#N/A</v>
      </c>
      <c r="F4954" s="218" t="e">
        <f>VLOOKUP(D4954,Z$4:AB4954,3,FALSE)</f>
        <v>#N/A</v>
      </c>
    </row>
    <row r="4955" spans="2:6" x14ac:dyDescent="0.25">
      <c r="B4955" s="131">
        <f t="shared" si="77"/>
        <v>4953</v>
      </c>
      <c r="E4955" s="218" t="e">
        <f>VLOOKUP(D4955,Z$4:AB4955,2,FALSE)</f>
        <v>#N/A</v>
      </c>
      <c r="F4955" s="218" t="e">
        <f>VLOOKUP(D4955,Z$4:AB4955,3,FALSE)</f>
        <v>#N/A</v>
      </c>
    </row>
    <row r="4956" spans="2:6" x14ac:dyDescent="0.25">
      <c r="B4956" s="131">
        <f t="shared" si="77"/>
        <v>4954</v>
      </c>
      <c r="E4956" s="218" t="e">
        <f>VLOOKUP(D4956,Z$4:AB4956,2,FALSE)</f>
        <v>#N/A</v>
      </c>
      <c r="F4956" s="218" t="e">
        <f>VLOOKUP(D4956,Z$4:AB4956,3,FALSE)</f>
        <v>#N/A</v>
      </c>
    </row>
    <row r="4957" spans="2:6" x14ac:dyDescent="0.25">
      <c r="B4957" s="131">
        <f t="shared" si="77"/>
        <v>4955</v>
      </c>
      <c r="E4957" s="218" t="e">
        <f>VLOOKUP(D4957,Z$4:AB4957,2,FALSE)</f>
        <v>#N/A</v>
      </c>
      <c r="F4957" s="218" t="e">
        <f>VLOOKUP(D4957,Z$4:AB4957,3,FALSE)</f>
        <v>#N/A</v>
      </c>
    </row>
    <row r="4958" spans="2:6" x14ac:dyDescent="0.25">
      <c r="B4958" s="131">
        <f t="shared" si="77"/>
        <v>4956</v>
      </c>
      <c r="E4958" s="218" t="e">
        <f>VLOOKUP(D4958,Z$4:AB4958,2,FALSE)</f>
        <v>#N/A</v>
      </c>
      <c r="F4958" s="218" t="e">
        <f>VLOOKUP(D4958,Z$4:AB4958,3,FALSE)</f>
        <v>#N/A</v>
      </c>
    </row>
    <row r="4959" spans="2:6" x14ac:dyDescent="0.25">
      <c r="B4959" s="131">
        <f t="shared" si="77"/>
        <v>4957</v>
      </c>
      <c r="E4959" s="218" t="e">
        <f>VLOOKUP(D4959,Z$4:AB4959,2,FALSE)</f>
        <v>#N/A</v>
      </c>
      <c r="F4959" s="218" t="e">
        <f>VLOOKUP(D4959,Z$4:AB4959,3,FALSE)</f>
        <v>#N/A</v>
      </c>
    </row>
    <row r="4960" spans="2:6" x14ac:dyDescent="0.25">
      <c r="B4960" s="131">
        <f t="shared" si="77"/>
        <v>4958</v>
      </c>
      <c r="E4960" s="218" t="e">
        <f>VLOOKUP(D4960,Z$4:AB4960,2,FALSE)</f>
        <v>#N/A</v>
      </c>
      <c r="F4960" s="218" t="e">
        <f>VLOOKUP(D4960,Z$4:AB4960,3,FALSE)</f>
        <v>#N/A</v>
      </c>
    </row>
    <row r="4961" spans="2:6" x14ac:dyDescent="0.25">
      <c r="B4961" s="131">
        <f t="shared" si="77"/>
        <v>4959</v>
      </c>
      <c r="E4961" s="218" t="e">
        <f>VLOOKUP(D4961,Z$4:AB4961,2,FALSE)</f>
        <v>#N/A</v>
      </c>
      <c r="F4961" s="218" t="e">
        <f>VLOOKUP(D4961,Z$4:AB4961,3,FALSE)</f>
        <v>#N/A</v>
      </c>
    </row>
    <row r="4962" spans="2:6" x14ac:dyDescent="0.25">
      <c r="B4962" s="131">
        <f t="shared" si="77"/>
        <v>4960</v>
      </c>
      <c r="E4962" s="218" t="e">
        <f>VLOOKUP(D4962,Z$4:AB4962,2,FALSE)</f>
        <v>#N/A</v>
      </c>
      <c r="F4962" s="218" t="e">
        <f>VLOOKUP(D4962,Z$4:AB4962,3,FALSE)</f>
        <v>#N/A</v>
      </c>
    </row>
    <row r="4963" spans="2:6" x14ac:dyDescent="0.25">
      <c r="B4963" s="131">
        <f t="shared" si="77"/>
        <v>4961</v>
      </c>
      <c r="E4963" s="218" t="e">
        <f>VLOOKUP(D4963,Z$4:AB4963,2,FALSE)</f>
        <v>#N/A</v>
      </c>
      <c r="F4963" s="218" t="e">
        <f>VLOOKUP(D4963,Z$4:AB4963,3,FALSE)</f>
        <v>#N/A</v>
      </c>
    </row>
    <row r="4964" spans="2:6" x14ac:dyDescent="0.25">
      <c r="B4964" s="131">
        <f t="shared" si="77"/>
        <v>4962</v>
      </c>
      <c r="E4964" s="218" t="e">
        <f>VLOOKUP(D4964,Z$4:AB4964,2,FALSE)</f>
        <v>#N/A</v>
      </c>
      <c r="F4964" s="218" t="e">
        <f>VLOOKUP(D4964,Z$4:AB4964,3,FALSE)</f>
        <v>#N/A</v>
      </c>
    </row>
    <row r="4965" spans="2:6" x14ac:dyDescent="0.25">
      <c r="B4965" s="131">
        <f t="shared" si="77"/>
        <v>4963</v>
      </c>
      <c r="E4965" s="218" t="e">
        <f>VLOOKUP(D4965,Z$4:AB4965,2,FALSE)</f>
        <v>#N/A</v>
      </c>
      <c r="F4965" s="218" t="e">
        <f>VLOOKUP(D4965,Z$4:AB4965,3,FALSE)</f>
        <v>#N/A</v>
      </c>
    </row>
    <row r="4966" spans="2:6" x14ac:dyDescent="0.25">
      <c r="B4966" s="131">
        <f t="shared" si="77"/>
        <v>4964</v>
      </c>
      <c r="E4966" s="218" t="e">
        <f>VLOOKUP(D4966,Z$4:AB4966,2,FALSE)</f>
        <v>#N/A</v>
      </c>
      <c r="F4966" s="218" t="e">
        <f>VLOOKUP(D4966,Z$4:AB4966,3,FALSE)</f>
        <v>#N/A</v>
      </c>
    </row>
    <row r="4967" spans="2:6" x14ac:dyDescent="0.25">
      <c r="B4967" s="131">
        <f t="shared" si="77"/>
        <v>4965</v>
      </c>
      <c r="E4967" s="218" t="e">
        <f>VLOOKUP(D4967,Z$4:AB4967,2,FALSE)</f>
        <v>#N/A</v>
      </c>
      <c r="F4967" s="218" t="e">
        <f>VLOOKUP(D4967,Z$4:AB4967,3,FALSE)</f>
        <v>#N/A</v>
      </c>
    </row>
    <row r="4968" spans="2:6" x14ac:dyDescent="0.25">
      <c r="B4968" s="131">
        <f t="shared" si="77"/>
        <v>4966</v>
      </c>
      <c r="E4968" s="218" t="e">
        <f>VLOOKUP(D4968,Z$4:AB4968,2,FALSE)</f>
        <v>#N/A</v>
      </c>
      <c r="F4968" s="218" t="e">
        <f>VLOOKUP(D4968,Z$4:AB4968,3,FALSE)</f>
        <v>#N/A</v>
      </c>
    </row>
    <row r="4969" spans="2:6" x14ac:dyDescent="0.25">
      <c r="B4969" s="131">
        <f t="shared" si="77"/>
        <v>4967</v>
      </c>
      <c r="E4969" s="218" t="e">
        <f>VLOOKUP(D4969,Z$4:AB4969,2,FALSE)</f>
        <v>#N/A</v>
      </c>
      <c r="F4969" s="218" t="e">
        <f>VLOOKUP(D4969,Z$4:AB4969,3,FALSE)</f>
        <v>#N/A</v>
      </c>
    </row>
    <row r="4970" spans="2:6" x14ac:dyDescent="0.25">
      <c r="B4970" s="131">
        <f t="shared" si="77"/>
        <v>4968</v>
      </c>
      <c r="E4970" s="218" t="e">
        <f>VLOOKUP(D4970,Z$4:AB4970,2,FALSE)</f>
        <v>#N/A</v>
      </c>
      <c r="F4970" s="218" t="e">
        <f>VLOOKUP(D4970,Z$4:AB4970,3,FALSE)</f>
        <v>#N/A</v>
      </c>
    </row>
    <row r="4971" spans="2:6" x14ac:dyDescent="0.25">
      <c r="B4971" s="131">
        <f t="shared" si="77"/>
        <v>4969</v>
      </c>
      <c r="E4971" s="218" t="e">
        <f>VLOOKUP(D4971,Z$4:AB4971,2,FALSE)</f>
        <v>#N/A</v>
      </c>
      <c r="F4971" s="218" t="e">
        <f>VLOOKUP(D4971,Z$4:AB4971,3,FALSE)</f>
        <v>#N/A</v>
      </c>
    </row>
    <row r="4972" spans="2:6" x14ac:dyDescent="0.25">
      <c r="B4972" s="131">
        <f t="shared" si="77"/>
        <v>4970</v>
      </c>
      <c r="E4972" s="218" t="e">
        <f>VLOOKUP(D4972,Z$4:AB4972,2,FALSE)</f>
        <v>#N/A</v>
      </c>
      <c r="F4972" s="218" t="e">
        <f>VLOOKUP(D4972,Z$4:AB4972,3,FALSE)</f>
        <v>#N/A</v>
      </c>
    </row>
    <row r="4973" spans="2:6" x14ac:dyDescent="0.25">
      <c r="B4973" s="131">
        <f t="shared" si="77"/>
        <v>4971</v>
      </c>
      <c r="E4973" s="218" t="e">
        <f>VLOOKUP(D4973,Z$4:AB4973,2,FALSE)</f>
        <v>#N/A</v>
      </c>
      <c r="F4973" s="218" t="e">
        <f>VLOOKUP(D4973,Z$4:AB4973,3,FALSE)</f>
        <v>#N/A</v>
      </c>
    </row>
    <row r="4974" spans="2:6" x14ac:dyDescent="0.25">
      <c r="B4974" s="131">
        <f t="shared" si="77"/>
        <v>4972</v>
      </c>
      <c r="E4974" s="218" t="e">
        <f>VLOOKUP(D4974,Z$4:AB4974,2,FALSE)</f>
        <v>#N/A</v>
      </c>
      <c r="F4974" s="218" t="e">
        <f>VLOOKUP(D4974,Z$4:AB4974,3,FALSE)</f>
        <v>#N/A</v>
      </c>
    </row>
    <row r="4975" spans="2:6" x14ac:dyDescent="0.25">
      <c r="B4975" s="131">
        <f t="shared" si="77"/>
        <v>4973</v>
      </c>
      <c r="E4975" s="218" t="e">
        <f>VLOOKUP(D4975,Z$4:AB4975,2,FALSE)</f>
        <v>#N/A</v>
      </c>
      <c r="F4975" s="218" t="e">
        <f>VLOOKUP(D4975,Z$4:AB4975,3,FALSE)</f>
        <v>#N/A</v>
      </c>
    </row>
    <row r="4976" spans="2:6" x14ac:dyDescent="0.25">
      <c r="B4976" s="131">
        <f t="shared" si="77"/>
        <v>4974</v>
      </c>
      <c r="E4976" s="218" t="e">
        <f>VLOOKUP(D4976,Z$4:AB4976,2,FALSE)</f>
        <v>#N/A</v>
      </c>
      <c r="F4976" s="218" t="e">
        <f>VLOOKUP(D4976,Z$4:AB4976,3,FALSE)</f>
        <v>#N/A</v>
      </c>
    </row>
    <row r="4977" spans="2:6" x14ac:dyDescent="0.25">
      <c r="B4977" s="131">
        <f t="shared" si="77"/>
        <v>4975</v>
      </c>
      <c r="E4977" s="218" t="e">
        <f>VLOOKUP(D4977,Z$4:AB4977,2,FALSE)</f>
        <v>#N/A</v>
      </c>
      <c r="F4977" s="218" t="e">
        <f>VLOOKUP(D4977,Z$4:AB4977,3,FALSE)</f>
        <v>#N/A</v>
      </c>
    </row>
    <row r="4978" spans="2:6" x14ac:dyDescent="0.25">
      <c r="B4978" s="131">
        <f t="shared" si="77"/>
        <v>4976</v>
      </c>
      <c r="E4978" s="218" t="e">
        <f>VLOOKUP(D4978,Z$4:AB4978,2,FALSE)</f>
        <v>#N/A</v>
      </c>
      <c r="F4978" s="218" t="e">
        <f>VLOOKUP(D4978,Z$4:AB4978,3,FALSE)</f>
        <v>#N/A</v>
      </c>
    </row>
    <row r="4979" spans="2:6" x14ac:dyDescent="0.25">
      <c r="B4979" s="131">
        <f t="shared" si="77"/>
        <v>4977</v>
      </c>
      <c r="E4979" s="218" t="e">
        <f>VLOOKUP(D4979,Z$4:AB4979,2,FALSE)</f>
        <v>#N/A</v>
      </c>
      <c r="F4979" s="218" t="e">
        <f>VLOOKUP(D4979,Z$4:AB4979,3,FALSE)</f>
        <v>#N/A</v>
      </c>
    </row>
    <row r="4980" spans="2:6" x14ac:dyDescent="0.25">
      <c r="B4980" s="131">
        <f t="shared" ref="B4980:B5043" si="78">ROW()-2</f>
        <v>4978</v>
      </c>
      <c r="E4980" s="218" t="e">
        <f>VLOOKUP(D4980,Z$4:AB4980,2,FALSE)</f>
        <v>#N/A</v>
      </c>
      <c r="F4980" s="218" t="e">
        <f>VLOOKUP(D4980,Z$4:AB4980,3,FALSE)</f>
        <v>#N/A</v>
      </c>
    </row>
    <row r="4981" spans="2:6" x14ac:dyDescent="0.25">
      <c r="B4981" s="131">
        <f t="shared" si="78"/>
        <v>4979</v>
      </c>
      <c r="E4981" s="218" t="e">
        <f>VLOOKUP(D4981,Z$4:AB4981,2,FALSE)</f>
        <v>#N/A</v>
      </c>
      <c r="F4981" s="218" t="e">
        <f>VLOOKUP(D4981,Z$4:AB4981,3,FALSE)</f>
        <v>#N/A</v>
      </c>
    </row>
    <row r="4982" spans="2:6" x14ac:dyDescent="0.25">
      <c r="B4982" s="131">
        <f t="shared" si="78"/>
        <v>4980</v>
      </c>
      <c r="E4982" s="218" t="e">
        <f>VLOOKUP(D4982,Z$4:AB4982,2,FALSE)</f>
        <v>#N/A</v>
      </c>
      <c r="F4982" s="218" t="e">
        <f>VLOOKUP(D4982,Z$4:AB4982,3,FALSE)</f>
        <v>#N/A</v>
      </c>
    </row>
    <row r="4983" spans="2:6" x14ac:dyDescent="0.25">
      <c r="B4983" s="131">
        <f t="shared" si="78"/>
        <v>4981</v>
      </c>
      <c r="E4983" s="218" t="e">
        <f>VLOOKUP(D4983,Z$4:AB4983,2,FALSE)</f>
        <v>#N/A</v>
      </c>
      <c r="F4983" s="218" t="e">
        <f>VLOOKUP(D4983,Z$4:AB4983,3,FALSE)</f>
        <v>#N/A</v>
      </c>
    </row>
    <row r="4984" spans="2:6" x14ac:dyDescent="0.25">
      <c r="B4984" s="131">
        <f t="shared" si="78"/>
        <v>4982</v>
      </c>
      <c r="E4984" s="218" t="e">
        <f>VLOOKUP(D4984,Z$4:AB4984,2,FALSE)</f>
        <v>#N/A</v>
      </c>
      <c r="F4984" s="218" t="e">
        <f>VLOOKUP(D4984,Z$4:AB4984,3,FALSE)</f>
        <v>#N/A</v>
      </c>
    </row>
    <row r="4985" spans="2:6" x14ac:dyDescent="0.25">
      <c r="B4985" s="131">
        <f t="shared" si="78"/>
        <v>4983</v>
      </c>
      <c r="E4985" s="218" t="e">
        <f>VLOOKUP(D4985,Z$4:AB4985,2,FALSE)</f>
        <v>#N/A</v>
      </c>
      <c r="F4985" s="218" t="e">
        <f>VLOOKUP(D4985,Z$4:AB4985,3,FALSE)</f>
        <v>#N/A</v>
      </c>
    </row>
    <row r="4986" spans="2:6" x14ac:dyDescent="0.25">
      <c r="B4986" s="131">
        <f t="shared" si="78"/>
        <v>4984</v>
      </c>
      <c r="E4986" s="218" t="e">
        <f>VLOOKUP(D4986,Z$4:AB4986,2,FALSE)</f>
        <v>#N/A</v>
      </c>
      <c r="F4986" s="218" t="e">
        <f>VLOOKUP(D4986,Z$4:AB4986,3,FALSE)</f>
        <v>#N/A</v>
      </c>
    </row>
    <row r="4987" spans="2:6" x14ac:dyDescent="0.25">
      <c r="B4987" s="131">
        <f t="shared" si="78"/>
        <v>4985</v>
      </c>
      <c r="E4987" s="218" t="e">
        <f>VLOOKUP(D4987,Z$4:AB4987,2,FALSE)</f>
        <v>#N/A</v>
      </c>
      <c r="F4987" s="218" t="e">
        <f>VLOOKUP(D4987,Z$4:AB4987,3,FALSE)</f>
        <v>#N/A</v>
      </c>
    </row>
    <row r="4988" spans="2:6" x14ac:dyDescent="0.25">
      <c r="B4988" s="131">
        <f t="shared" si="78"/>
        <v>4986</v>
      </c>
      <c r="E4988" s="218" t="e">
        <f>VLOOKUP(D4988,Z$4:AB4988,2,FALSE)</f>
        <v>#N/A</v>
      </c>
      <c r="F4988" s="218" t="e">
        <f>VLOOKUP(D4988,Z$4:AB4988,3,FALSE)</f>
        <v>#N/A</v>
      </c>
    </row>
    <row r="4989" spans="2:6" x14ac:dyDescent="0.25">
      <c r="B4989" s="131">
        <f t="shared" si="78"/>
        <v>4987</v>
      </c>
      <c r="E4989" s="218" t="e">
        <f>VLOOKUP(D4989,Z$4:AB4989,2,FALSE)</f>
        <v>#N/A</v>
      </c>
      <c r="F4989" s="218" t="e">
        <f>VLOOKUP(D4989,Z$4:AB4989,3,FALSE)</f>
        <v>#N/A</v>
      </c>
    </row>
    <row r="4990" spans="2:6" x14ac:dyDescent="0.25">
      <c r="B4990" s="131">
        <f t="shared" si="78"/>
        <v>4988</v>
      </c>
      <c r="E4990" s="218" t="e">
        <f>VLOOKUP(D4990,Z$4:AB4990,2,FALSE)</f>
        <v>#N/A</v>
      </c>
      <c r="F4990" s="218" t="e">
        <f>VLOOKUP(D4990,Z$4:AB4990,3,FALSE)</f>
        <v>#N/A</v>
      </c>
    </row>
    <row r="4991" spans="2:6" x14ac:dyDescent="0.25">
      <c r="B4991" s="131">
        <f t="shared" si="78"/>
        <v>4989</v>
      </c>
      <c r="E4991" s="218" t="e">
        <f>VLOOKUP(D4991,Z$4:AB4991,2,FALSE)</f>
        <v>#N/A</v>
      </c>
      <c r="F4991" s="218" t="e">
        <f>VLOOKUP(D4991,Z$4:AB4991,3,FALSE)</f>
        <v>#N/A</v>
      </c>
    </row>
    <row r="4992" spans="2:6" x14ac:dyDescent="0.25">
      <c r="B4992" s="131">
        <f t="shared" si="78"/>
        <v>4990</v>
      </c>
      <c r="E4992" s="218" t="e">
        <f>VLOOKUP(D4992,Z$4:AB4992,2,FALSE)</f>
        <v>#N/A</v>
      </c>
      <c r="F4992" s="218" t="e">
        <f>VLOOKUP(D4992,Z$4:AB4992,3,FALSE)</f>
        <v>#N/A</v>
      </c>
    </row>
    <row r="4993" spans="2:6" x14ac:dyDescent="0.25">
      <c r="B4993" s="131">
        <f t="shared" si="78"/>
        <v>4991</v>
      </c>
      <c r="E4993" s="218" t="e">
        <f>VLOOKUP(D4993,Z$4:AB4993,2,FALSE)</f>
        <v>#N/A</v>
      </c>
      <c r="F4993" s="218" t="e">
        <f>VLOOKUP(D4993,Z$4:AB4993,3,FALSE)</f>
        <v>#N/A</v>
      </c>
    </row>
    <row r="4994" spans="2:6" x14ac:dyDescent="0.25">
      <c r="B4994" s="131">
        <f t="shared" si="78"/>
        <v>4992</v>
      </c>
      <c r="E4994" s="218" t="e">
        <f>VLOOKUP(D4994,Z$4:AB4994,2,FALSE)</f>
        <v>#N/A</v>
      </c>
      <c r="F4994" s="218" t="e">
        <f>VLOOKUP(D4994,Z$4:AB4994,3,FALSE)</f>
        <v>#N/A</v>
      </c>
    </row>
    <row r="4995" spans="2:6" x14ac:dyDescent="0.25">
      <c r="B4995" s="131">
        <f t="shared" si="78"/>
        <v>4993</v>
      </c>
      <c r="E4995" s="218" t="e">
        <f>VLOOKUP(D4995,Z$4:AB4995,2,FALSE)</f>
        <v>#N/A</v>
      </c>
      <c r="F4995" s="218" t="e">
        <f>VLOOKUP(D4995,Z$4:AB4995,3,FALSE)</f>
        <v>#N/A</v>
      </c>
    </row>
    <row r="4996" spans="2:6" x14ac:dyDescent="0.25">
      <c r="B4996" s="131">
        <f t="shared" si="78"/>
        <v>4994</v>
      </c>
      <c r="E4996" s="218" t="e">
        <f>VLOOKUP(D4996,Z$4:AB4996,2,FALSE)</f>
        <v>#N/A</v>
      </c>
      <c r="F4996" s="218" t="e">
        <f>VLOOKUP(D4996,Z$4:AB4996,3,FALSE)</f>
        <v>#N/A</v>
      </c>
    </row>
    <row r="4997" spans="2:6" x14ac:dyDescent="0.25">
      <c r="B4997" s="131">
        <f t="shared" si="78"/>
        <v>4995</v>
      </c>
      <c r="E4997" s="218" t="e">
        <f>VLOOKUP(D4997,Z$4:AB4997,2,FALSE)</f>
        <v>#N/A</v>
      </c>
      <c r="F4997" s="218" t="e">
        <f>VLOOKUP(D4997,Z$4:AB4997,3,FALSE)</f>
        <v>#N/A</v>
      </c>
    </row>
    <row r="4998" spans="2:6" x14ac:dyDescent="0.25">
      <c r="B4998" s="131">
        <f t="shared" si="78"/>
        <v>4996</v>
      </c>
      <c r="E4998" s="218" t="e">
        <f>VLOOKUP(D4998,Z$4:AB4998,2,FALSE)</f>
        <v>#N/A</v>
      </c>
      <c r="F4998" s="218" t="e">
        <f>VLOOKUP(D4998,Z$4:AB4998,3,FALSE)</f>
        <v>#N/A</v>
      </c>
    </row>
    <row r="4999" spans="2:6" x14ac:dyDescent="0.25">
      <c r="B4999" s="131">
        <f t="shared" si="78"/>
        <v>4997</v>
      </c>
      <c r="E4999" s="218" t="e">
        <f>VLOOKUP(D4999,Z$4:AB4999,2,FALSE)</f>
        <v>#N/A</v>
      </c>
      <c r="F4999" s="218" t="e">
        <f>VLOOKUP(D4999,Z$4:AB4999,3,FALSE)</f>
        <v>#N/A</v>
      </c>
    </row>
    <row r="5000" spans="2:6" x14ac:dyDescent="0.25">
      <c r="B5000" s="131">
        <f t="shared" si="78"/>
        <v>4998</v>
      </c>
      <c r="E5000" s="218" t="e">
        <f>VLOOKUP(D5000,Z$4:AB5000,2,FALSE)</f>
        <v>#N/A</v>
      </c>
      <c r="F5000" s="218" t="e">
        <f>VLOOKUP(D5000,Z$4:AB5000,3,FALSE)</f>
        <v>#N/A</v>
      </c>
    </row>
    <row r="5001" spans="2:6" x14ac:dyDescent="0.25">
      <c r="B5001" s="131">
        <f t="shared" si="78"/>
        <v>4999</v>
      </c>
      <c r="E5001" s="218" t="e">
        <f>VLOOKUP(D5001,Z$4:AB5001,2,FALSE)</f>
        <v>#N/A</v>
      </c>
      <c r="F5001" s="218" t="e">
        <f>VLOOKUP(D5001,Z$4:AB5001,3,FALSE)</f>
        <v>#N/A</v>
      </c>
    </row>
    <row r="5002" spans="2:6" x14ac:dyDescent="0.25">
      <c r="B5002" s="131">
        <f t="shared" si="78"/>
        <v>5000</v>
      </c>
      <c r="E5002" s="218" t="e">
        <f>VLOOKUP(D5002,Z$4:AB5002,2,FALSE)</f>
        <v>#N/A</v>
      </c>
      <c r="F5002" s="218" t="e">
        <f>VLOOKUP(D5002,Z$4:AB5002,3,FALSE)</f>
        <v>#N/A</v>
      </c>
    </row>
    <row r="5003" spans="2:6" x14ac:dyDescent="0.25">
      <c r="B5003" s="131">
        <f t="shared" si="78"/>
        <v>5001</v>
      </c>
      <c r="E5003" s="218" t="e">
        <f>VLOOKUP(D5003,Z$4:AB5003,2,FALSE)</f>
        <v>#N/A</v>
      </c>
      <c r="F5003" s="218" t="e">
        <f>VLOOKUP(D5003,Z$4:AB5003,3,FALSE)</f>
        <v>#N/A</v>
      </c>
    </row>
    <row r="5004" spans="2:6" x14ac:dyDescent="0.25">
      <c r="B5004" s="131">
        <f t="shared" si="78"/>
        <v>5002</v>
      </c>
      <c r="E5004" s="218" t="e">
        <f>VLOOKUP(D5004,Z$4:AB5004,2,FALSE)</f>
        <v>#N/A</v>
      </c>
      <c r="F5004" s="218" t="e">
        <f>VLOOKUP(D5004,Z$4:AB5004,3,FALSE)</f>
        <v>#N/A</v>
      </c>
    </row>
    <row r="5005" spans="2:6" x14ac:dyDescent="0.25">
      <c r="B5005" s="131">
        <f t="shared" si="78"/>
        <v>5003</v>
      </c>
      <c r="E5005" s="218" t="e">
        <f>VLOOKUP(D5005,Z$4:AB5005,2,FALSE)</f>
        <v>#N/A</v>
      </c>
      <c r="F5005" s="218" t="e">
        <f>VLOOKUP(D5005,Z$4:AB5005,3,FALSE)</f>
        <v>#N/A</v>
      </c>
    </row>
    <row r="5006" spans="2:6" x14ac:dyDescent="0.25">
      <c r="B5006" s="131">
        <f t="shared" si="78"/>
        <v>5004</v>
      </c>
      <c r="E5006" s="218" t="e">
        <f>VLOOKUP(D5006,Z$4:AB5006,2,FALSE)</f>
        <v>#N/A</v>
      </c>
      <c r="F5006" s="218" t="e">
        <f>VLOOKUP(D5006,Z$4:AB5006,3,FALSE)</f>
        <v>#N/A</v>
      </c>
    </row>
    <row r="5007" spans="2:6" x14ac:dyDescent="0.25">
      <c r="B5007" s="131">
        <f t="shared" si="78"/>
        <v>5005</v>
      </c>
      <c r="E5007" s="218" t="e">
        <f>VLOOKUP(D5007,Z$4:AB5007,2,FALSE)</f>
        <v>#N/A</v>
      </c>
      <c r="F5007" s="218" t="e">
        <f>VLOOKUP(D5007,Z$4:AB5007,3,FALSE)</f>
        <v>#N/A</v>
      </c>
    </row>
    <row r="5008" spans="2:6" x14ac:dyDescent="0.25">
      <c r="B5008" s="131">
        <f t="shared" si="78"/>
        <v>5006</v>
      </c>
      <c r="E5008" s="218" t="e">
        <f>VLOOKUP(D5008,Z$4:AB5008,2,FALSE)</f>
        <v>#N/A</v>
      </c>
      <c r="F5008" s="218" t="e">
        <f>VLOOKUP(D5008,Z$4:AB5008,3,FALSE)</f>
        <v>#N/A</v>
      </c>
    </row>
    <row r="5009" spans="2:6" x14ac:dyDescent="0.25">
      <c r="B5009" s="131">
        <f t="shared" si="78"/>
        <v>5007</v>
      </c>
      <c r="E5009" s="218" t="e">
        <f>VLOOKUP(D5009,Z$4:AB5009,2,FALSE)</f>
        <v>#N/A</v>
      </c>
      <c r="F5009" s="218" t="e">
        <f>VLOOKUP(D5009,Z$4:AB5009,3,FALSE)</f>
        <v>#N/A</v>
      </c>
    </row>
    <row r="5010" spans="2:6" x14ac:dyDescent="0.25">
      <c r="B5010" s="131">
        <f t="shared" si="78"/>
        <v>5008</v>
      </c>
      <c r="E5010" s="218" t="e">
        <f>VLOOKUP(D5010,Z$4:AB5010,2,FALSE)</f>
        <v>#N/A</v>
      </c>
      <c r="F5010" s="218" t="e">
        <f>VLOOKUP(D5010,Z$4:AB5010,3,FALSE)</f>
        <v>#N/A</v>
      </c>
    </row>
    <row r="5011" spans="2:6" x14ac:dyDescent="0.25">
      <c r="B5011" s="131">
        <f t="shared" si="78"/>
        <v>5009</v>
      </c>
      <c r="E5011" s="218" t="e">
        <f>VLOOKUP(D5011,Z$4:AB5011,2,FALSE)</f>
        <v>#N/A</v>
      </c>
      <c r="F5011" s="218" t="e">
        <f>VLOOKUP(D5011,Z$4:AB5011,3,FALSE)</f>
        <v>#N/A</v>
      </c>
    </row>
    <row r="5012" spans="2:6" x14ac:dyDescent="0.25">
      <c r="B5012" s="131">
        <f t="shared" si="78"/>
        <v>5010</v>
      </c>
      <c r="E5012" s="218" t="e">
        <f>VLOOKUP(D5012,Z$4:AB5012,2,FALSE)</f>
        <v>#N/A</v>
      </c>
      <c r="F5012" s="218" t="e">
        <f>VLOOKUP(D5012,Z$4:AB5012,3,FALSE)</f>
        <v>#N/A</v>
      </c>
    </row>
    <row r="5013" spans="2:6" x14ac:dyDescent="0.25">
      <c r="B5013" s="131">
        <f t="shared" si="78"/>
        <v>5011</v>
      </c>
      <c r="E5013" s="218" t="e">
        <f>VLOOKUP(D5013,Z$4:AB5013,2,FALSE)</f>
        <v>#N/A</v>
      </c>
      <c r="F5013" s="218" t="e">
        <f>VLOOKUP(D5013,Z$4:AB5013,3,FALSE)</f>
        <v>#N/A</v>
      </c>
    </row>
    <row r="5014" spans="2:6" x14ac:dyDescent="0.25">
      <c r="B5014" s="131">
        <f t="shared" si="78"/>
        <v>5012</v>
      </c>
      <c r="E5014" s="218" t="e">
        <f>VLOOKUP(D5014,Z$4:AB5014,2,FALSE)</f>
        <v>#N/A</v>
      </c>
      <c r="F5014" s="218" t="e">
        <f>VLOOKUP(D5014,Z$4:AB5014,3,FALSE)</f>
        <v>#N/A</v>
      </c>
    </row>
    <row r="5015" spans="2:6" x14ac:dyDescent="0.25">
      <c r="B5015" s="131">
        <f t="shared" si="78"/>
        <v>5013</v>
      </c>
      <c r="E5015" s="218" t="e">
        <f>VLOOKUP(D5015,Z$4:AB5015,2,FALSE)</f>
        <v>#N/A</v>
      </c>
      <c r="F5015" s="218" t="e">
        <f>VLOOKUP(D5015,Z$4:AB5015,3,FALSE)</f>
        <v>#N/A</v>
      </c>
    </row>
    <row r="5016" spans="2:6" x14ac:dyDescent="0.25">
      <c r="B5016" s="131">
        <f t="shared" si="78"/>
        <v>5014</v>
      </c>
      <c r="E5016" s="218" t="e">
        <f>VLOOKUP(D5016,Z$4:AB5016,2,FALSE)</f>
        <v>#N/A</v>
      </c>
      <c r="F5016" s="218" t="e">
        <f>VLOOKUP(D5016,Z$4:AB5016,3,FALSE)</f>
        <v>#N/A</v>
      </c>
    </row>
    <row r="5017" spans="2:6" x14ac:dyDescent="0.25">
      <c r="B5017" s="131">
        <f t="shared" si="78"/>
        <v>5015</v>
      </c>
      <c r="E5017" s="218" t="e">
        <f>VLOOKUP(D5017,Z$4:AB5017,2,FALSE)</f>
        <v>#N/A</v>
      </c>
      <c r="F5017" s="218" t="e">
        <f>VLOOKUP(D5017,Z$4:AB5017,3,FALSE)</f>
        <v>#N/A</v>
      </c>
    </row>
    <row r="5018" spans="2:6" x14ac:dyDescent="0.25">
      <c r="B5018" s="131">
        <f t="shared" si="78"/>
        <v>5016</v>
      </c>
      <c r="E5018" s="218" t="e">
        <f>VLOOKUP(D5018,Z$4:AB5018,2,FALSE)</f>
        <v>#N/A</v>
      </c>
      <c r="F5018" s="218" t="e">
        <f>VLOOKUP(D5018,Z$4:AB5018,3,FALSE)</f>
        <v>#N/A</v>
      </c>
    </row>
    <row r="5019" spans="2:6" x14ac:dyDescent="0.25">
      <c r="B5019" s="131">
        <f t="shared" si="78"/>
        <v>5017</v>
      </c>
      <c r="E5019" s="218" t="e">
        <f>VLOOKUP(D5019,Z$4:AB5019,2,FALSE)</f>
        <v>#N/A</v>
      </c>
      <c r="F5019" s="218" t="e">
        <f>VLOOKUP(D5019,Z$4:AB5019,3,FALSE)</f>
        <v>#N/A</v>
      </c>
    </row>
    <row r="5020" spans="2:6" x14ac:dyDescent="0.25">
      <c r="B5020" s="131">
        <f t="shared" si="78"/>
        <v>5018</v>
      </c>
      <c r="E5020" s="218" t="e">
        <f>VLOOKUP(D5020,Z$4:AB5020,2,FALSE)</f>
        <v>#N/A</v>
      </c>
      <c r="F5020" s="218" t="e">
        <f>VLOOKUP(D5020,Z$4:AB5020,3,FALSE)</f>
        <v>#N/A</v>
      </c>
    </row>
    <row r="5021" spans="2:6" x14ac:dyDescent="0.25">
      <c r="B5021" s="131">
        <f t="shared" si="78"/>
        <v>5019</v>
      </c>
      <c r="E5021" s="218" t="e">
        <f>VLOOKUP(D5021,Z$4:AB5021,2,FALSE)</f>
        <v>#N/A</v>
      </c>
      <c r="F5021" s="218" t="e">
        <f>VLOOKUP(D5021,Z$4:AB5021,3,FALSE)</f>
        <v>#N/A</v>
      </c>
    </row>
    <row r="5022" spans="2:6" x14ac:dyDescent="0.25">
      <c r="B5022" s="131">
        <f t="shared" si="78"/>
        <v>5020</v>
      </c>
      <c r="E5022" s="218" t="e">
        <f>VLOOKUP(D5022,Z$4:AB5022,2,FALSE)</f>
        <v>#N/A</v>
      </c>
      <c r="F5022" s="218" t="e">
        <f>VLOOKUP(D5022,Z$4:AB5022,3,FALSE)</f>
        <v>#N/A</v>
      </c>
    </row>
    <row r="5023" spans="2:6" x14ac:dyDescent="0.25">
      <c r="B5023" s="131">
        <f t="shared" si="78"/>
        <v>5021</v>
      </c>
      <c r="E5023" s="218" t="e">
        <f>VLOOKUP(D5023,Z$4:AB5023,2,FALSE)</f>
        <v>#N/A</v>
      </c>
      <c r="F5023" s="218" t="e">
        <f>VLOOKUP(D5023,Z$4:AB5023,3,FALSE)</f>
        <v>#N/A</v>
      </c>
    </row>
    <row r="5024" spans="2:6" x14ac:dyDescent="0.25">
      <c r="B5024" s="131">
        <f t="shared" si="78"/>
        <v>5022</v>
      </c>
      <c r="E5024" s="218" t="e">
        <f>VLOOKUP(D5024,Z$4:AB5024,2,FALSE)</f>
        <v>#N/A</v>
      </c>
      <c r="F5024" s="218" t="e">
        <f>VLOOKUP(D5024,Z$4:AB5024,3,FALSE)</f>
        <v>#N/A</v>
      </c>
    </row>
    <row r="5025" spans="2:6" x14ac:dyDescent="0.25">
      <c r="B5025" s="131">
        <f t="shared" si="78"/>
        <v>5023</v>
      </c>
      <c r="E5025" s="218" t="e">
        <f>VLOOKUP(D5025,Z$4:AB5025,2,FALSE)</f>
        <v>#N/A</v>
      </c>
      <c r="F5025" s="218" t="e">
        <f>VLOOKUP(D5025,Z$4:AB5025,3,FALSE)</f>
        <v>#N/A</v>
      </c>
    </row>
    <row r="5026" spans="2:6" x14ac:dyDescent="0.25">
      <c r="B5026" s="131">
        <f t="shared" si="78"/>
        <v>5024</v>
      </c>
      <c r="E5026" s="218" t="e">
        <f>VLOOKUP(D5026,Z$4:AB5026,2,FALSE)</f>
        <v>#N/A</v>
      </c>
      <c r="F5026" s="218" t="e">
        <f>VLOOKUP(D5026,Z$4:AB5026,3,FALSE)</f>
        <v>#N/A</v>
      </c>
    </row>
    <row r="5027" spans="2:6" x14ac:dyDescent="0.25">
      <c r="B5027" s="131">
        <f t="shared" si="78"/>
        <v>5025</v>
      </c>
      <c r="E5027" s="218" t="e">
        <f>VLOOKUP(D5027,Z$4:AB5027,2,FALSE)</f>
        <v>#N/A</v>
      </c>
      <c r="F5027" s="218" t="e">
        <f>VLOOKUP(D5027,Z$4:AB5027,3,FALSE)</f>
        <v>#N/A</v>
      </c>
    </row>
    <row r="5028" spans="2:6" x14ac:dyDescent="0.25">
      <c r="B5028" s="131">
        <f t="shared" si="78"/>
        <v>5026</v>
      </c>
      <c r="E5028" s="218" t="e">
        <f>VLOOKUP(D5028,Z$4:AB5028,2,FALSE)</f>
        <v>#N/A</v>
      </c>
      <c r="F5028" s="218" t="e">
        <f>VLOOKUP(D5028,Z$4:AB5028,3,FALSE)</f>
        <v>#N/A</v>
      </c>
    </row>
    <row r="5029" spans="2:6" x14ac:dyDescent="0.25">
      <c r="B5029" s="131">
        <f t="shared" si="78"/>
        <v>5027</v>
      </c>
      <c r="E5029" s="218" t="e">
        <f>VLOOKUP(D5029,Z$4:AB5029,2,FALSE)</f>
        <v>#N/A</v>
      </c>
      <c r="F5029" s="218" t="e">
        <f>VLOOKUP(D5029,Z$4:AB5029,3,FALSE)</f>
        <v>#N/A</v>
      </c>
    </row>
    <row r="5030" spans="2:6" x14ac:dyDescent="0.25">
      <c r="B5030" s="131">
        <f t="shared" si="78"/>
        <v>5028</v>
      </c>
      <c r="E5030" s="218" t="e">
        <f>VLOOKUP(D5030,Z$4:AB5030,2,FALSE)</f>
        <v>#N/A</v>
      </c>
      <c r="F5030" s="218" t="e">
        <f>VLOOKUP(D5030,Z$4:AB5030,3,FALSE)</f>
        <v>#N/A</v>
      </c>
    </row>
    <row r="5031" spans="2:6" x14ac:dyDescent="0.25">
      <c r="B5031" s="131">
        <f t="shared" si="78"/>
        <v>5029</v>
      </c>
      <c r="E5031" s="218" t="e">
        <f>VLOOKUP(D5031,Z$4:AB5031,2,FALSE)</f>
        <v>#N/A</v>
      </c>
      <c r="F5031" s="218" t="e">
        <f>VLOOKUP(D5031,Z$4:AB5031,3,FALSE)</f>
        <v>#N/A</v>
      </c>
    </row>
    <row r="5032" spans="2:6" x14ac:dyDescent="0.25">
      <c r="B5032" s="131">
        <f t="shared" si="78"/>
        <v>5030</v>
      </c>
      <c r="E5032" s="218" t="e">
        <f>VLOOKUP(D5032,Z$4:AB5032,2,FALSE)</f>
        <v>#N/A</v>
      </c>
      <c r="F5032" s="218" t="e">
        <f>VLOOKUP(D5032,Z$4:AB5032,3,FALSE)</f>
        <v>#N/A</v>
      </c>
    </row>
    <row r="5033" spans="2:6" x14ac:dyDescent="0.25">
      <c r="B5033" s="131">
        <f t="shared" si="78"/>
        <v>5031</v>
      </c>
      <c r="E5033" s="218" t="e">
        <f>VLOOKUP(D5033,Z$4:AB5033,2,FALSE)</f>
        <v>#N/A</v>
      </c>
      <c r="F5033" s="218" t="e">
        <f>VLOOKUP(D5033,Z$4:AB5033,3,FALSE)</f>
        <v>#N/A</v>
      </c>
    </row>
    <row r="5034" spans="2:6" x14ac:dyDescent="0.25">
      <c r="B5034" s="131">
        <f t="shared" si="78"/>
        <v>5032</v>
      </c>
      <c r="E5034" s="218" t="e">
        <f>VLOOKUP(D5034,Z$4:AB5034,2,FALSE)</f>
        <v>#N/A</v>
      </c>
      <c r="F5034" s="218" t="e">
        <f>VLOOKUP(D5034,Z$4:AB5034,3,FALSE)</f>
        <v>#N/A</v>
      </c>
    </row>
    <row r="5035" spans="2:6" x14ac:dyDescent="0.25">
      <c r="B5035" s="131">
        <f t="shared" si="78"/>
        <v>5033</v>
      </c>
      <c r="E5035" s="218" t="e">
        <f>VLOOKUP(D5035,Z$4:AB5035,2,FALSE)</f>
        <v>#N/A</v>
      </c>
      <c r="F5035" s="218" t="e">
        <f>VLOOKUP(D5035,Z$4:AB5035,3,FALSE)</f>
        <v>#N/A</v>
      </c>
    </row>
    <row r="5036" spans="2:6" x14ac:dyDescent="0.25">
      <c r="B5036" s="131">
        <f t="shared" si="78"/>
        <v>5034</v>
      </c>
      <c r="E5036" s="218" t="e">
        <f>VLOOKUP(D5036,Z$4:AB5036,2,FALSE)</f>
        <v>#N/A</v>
      </c>
      <c r="F5036" s="218" t="e">
        <f>VLOOKUP(D5036,Z$4:AB5036,3,FALSE)</f>
        <v>#N/A</v>
      </c>
    </row>
    <row r="5037" spans="2:6" x14ac:dyDescent="0.25">
      <c r="B5037" s="131">
        <f t="shared" si="78"/>
        <v>5035</v>
      </c>
      <c r="E5037" s="218" t="e">
        <f>VLOOKUP(D5037,Z$4:AB5037,2,FALSE)</f>
        <v>#N/A</v>
      </c>
      <c r="F5037" s="218" t="e">
        <f>VLOOKUP(D5037,Z$4:AB5037,3,FALSE)</f>
        <v>#N/A</v>
      </c>
    </row>
    <row r="5038" spans="2:6" x14ac:dyDescent="0.25">
      <c r="B5038" s="131">
        <f t="shared" si="78"/>
        <v>5036</v>
      </c>
      <c r="E5038" s="218" t="e">
        <f>VLOOKUP(D5038,Z$4:AB5038,2,FALSE)</f>
        <v>#N/A</v>
      </c>
      <c r="F5038" s="218" t="e">
        <f>VLOOKUP(D5038,Z$4:AB5038,3,FALSE)</f>
        <v>#N/A</v>
      </c>
    </row>
    <row r="5039" spans="2:6" x14ac:dyDescent="0.25">
      <c r="B5039" s="131">
        <f t="shared" si="78"/>
        <v>5037</v>
      </c>
      <c r="E5039" s="218" t="e">
        <f>VLOOKUP(D5039,Z$4:AB5039,2,FALSE)</f>
        <v>#N/A</v>
      </c>
      <c r="F5039" s="218" t="e">
        <f>VLOOKUP(D5039,Z$4:AB5039,3,FALSE)</f>
        <v>#N/A</v>
      </c>
    </row>
    <row r="5040" spans="2:6" x14ac:dyDescent="0.25">
      <c r="B5040" s="131">
        <f t="shared" si="78"/>
        <v>5038</v>
      </c>
      <c r="E5040" s="218" t="e">
        <f>VLOOKUP(D5040,Z$4:AB5040,2,FALSE)</f>
        <v>#N/A</v>
      </c>
      <c r="F5040" s="218" t="e">
        <f>VLOOKUP(D5040,Z$4:AB5040,3,FALSE)</f>
        <v>#N/A</v>
      </c>
    </row>
    <row r="5041" spans="2:6" x14ac:dyDescent="0.25">
      <c r="B5041" s="131">
        <f t="shared" si="78"/>
        <v>5039</v>
      </c>
      <c r="E5041" s="218" t="e">
        <f>VLOOKUP(D5041,Z$4:AB5041,2,FALSE)</f>
        <v>#N/A</v>
      </c>
      <c r="F5041" s="218" t="e">
        <f>VLOOKUP(D5041,Z$4:AB5041,3,FALSE)</f>
        <v>#N/A</v>
      </c>
    </row>
    <row r="5042" spans="2:6" x14ac:dyDescent="0.25">
      <c r="B5042" s="131">
        <f t="shared" si="78"/>
        <v>5040</v>
      </c>
      <c r="E5042" s="218" t="e">
        <f>VLOOKUP(D5042,Z$4:AB5042,2,FALSE)</f>
        <v>#N/A</v>
      </c>
      <c r="F5042" s="218" t="e">
        <f>VLOOKUP(D5042,Z$4:AB5042,3,FALSE)</f>
        <v>#N/A</v>
      </c>
    </row>
    <row r="5043" spans="2:6" x14ac:dyDescent="0.25">
      <c r="B5043" s="131">
        <f t="shared" si="78"/>
        <v>5041</v>
      </c>
      <c r="E5043" s="218" t="e">
        <f>VLOOKUP(D5043,Z$4:AB5043,2,FALSE)</f>
        <v>#N/A</v>
      </c>
      <c r="F5043" s="218" t="e">
        <f>VLOOKUP(D5043,Z$4:AB5043,3,FALSE)</f>
        <v>#N/A</v>
      </c>
    </row>
    <row r="5044" spans="2:6" x14ac:dyDescent="0.25">
      <c r="B5044" s="131">
        <f t="shared" ref="B5044:B5107" si="79">ROW()-2</f>
        <v>5042</v>
      </c>
      <c r="E5044" s="218" t="e">
        <f>VLOOKUP(D5044,Z$4:AB5044,2,FALSE)</f>
        <v>#N/A</v>
      </c>
      <c r="F5044" s="218" t="e">
        <f>VLOOKUP(D5044,Z$4:AB5044,3,FALSE)</f>
        <v>#N/A</v>
      </c>
    </row>
    <row r="5045" spans="2:6" x14ac:dyDescent="0.25">
      <c r="B5045" s="131">
        <f t="shared" si="79"/>
        <v>5043</v>
      </c>
      <c r="E5045" s="218" t="e">
        <f>VLOOKUP(D5045,Z$4:AB5045,2,FALSE)</f>
        <v>#N/A</v>
      </c>
      <c r="F5045" s="218" t="e">
        <f>VLOOKUP(D5045,Z$4:AB5045,3,FALSE)</f>
        <v>#N/A</v>
      </c>
    </row>
    <row r="5046" spans="2:6" x14ac:dyDescent="0.25">
      <c r="B5046" s="131">
        <f t="shared" si="79"/>
        <v>5044</v>
      </c>
      <c r="E5046" s="218" t="e">
        <f>VLOOKUP(D5046,Z$4:AB5046,2,FALSE)</f>
        <v>#N/A</v>
      </c>
      <c r="F5046" s="218" t="e">
        <f>VLOOKUP(D5046,Z$4:AB5046,3,FALSE)</f>
        <v>#N/A</v>
      </c>
    </row>
    <row r="5047" spans="2:6" x14ac:dyDescent="0.25">
      <c r="B5047" s="131">
        <f t="shared" si="79"/>
        <v>5045</v>
      </c>
      <c r="E5047" s="218" t="e">
        <f>VLOOKUP(D5047,Z$4:AB5047,2,FALSE)</f>
        <v>#N/A</v>
      </c>
      <c r="F5047" s="218" t="e">
        <f>VLOOKUP(D5047,Z$4:AB5047,3,FALSE)</f>
        <v>#N/A</v>
      </c>
    </row>
    <row r="5048" spans="2:6" x14ac:dyDescent="0.25">
      <c r="B5048" s="131">
        <f t="shared" si="79"/>
        <v>5046</v>
      </c>
      <c r="E5048" s="218" t="e">
        <f>VLOOKUP(D5048,Z$4:AB5048,2,FALSE)</f>
        <v>#N/A</v>
      </c>
      <c r="F5048" s="218" t="e">
        <f>VLOOKUP(D5048,Z$4:AB5048,3,FALSE)</f>
        <v>#N/A</v>
      </c>
    </row>
    <row r="5049" spans="2:6" x14ac:dyDescent="0.25">
      <c r="B5049" s="131">
        <f t="shared" si="79"/>
        <v>5047</v>
      </c>
      <c r="E5049" s="218" t="e">
        <f>VLOOKUP(D5049,Z$4:AB5049,2,FALSE)</f>
        <v>#N/A</v>
      </c>
      <c r="F5049" s="218" t="e">
        <f>VLOOKUP(D5049,Z$4:AB5049,3,FALSE)</f>
        <v>#N/A</v>
      </c>
    </row>
    <row r="5050" spans="2:6" x14ac:dyDescent="0.25">
      <c r="B5050" s="131">
        <f t="shared" si="79"/>
        <v>5048</v>
      </c>
      <c r="E5050" s="218" t="e">
        <f>VLOOKUP(D5050,Z$4:AB5050,2,FALSE)</f>
        <v>#N/A</v>
      </c>
      <c r="F5050" s="218" t="e">
        <f>VLOOKUP(D5050,Z$4:AB5050,3,FALSE)</f>
        <v>#N/A</v>
      </c>
    </row>
    <row r="5051" spans="2:6" x14ac:dyDescent="0.25">
      <c r="B5051" s="131">
        <f t="shared" si="79"/>
        <v>5049</v>
      </c>
      <c r="E5051" s="218" t="e">
        <f>VLOOKUP(D5051,Z$4:AB5051,2,FALSE)</f>
        <v>#N/A</v>
      </c>
      <c r="F5051" s="218" t="e">
        <f>VLOOKUP(D5051,Z$4:AB5051,3,FALSE)</f>
        <v>#N/A</v>
      </c>
    </row>
    <row r="5052" spans="2:6" x14ac:dyDescent="0.25">
      <c r="B5052" s="131">
        <f t="shared" si="79"/>
        <v>5050</v>
      </c>
      <c r="E5052" s="218" t="e">
        <f>VLOOKUP(D5052,Z$4:AB5052,2,FALSE)</f>
        <v>#N/A</v>
      </c>
      <c r="F5052" s="218" t="e">
        <f>VLOOKUP(D5052,Z$4:AB5052,3,FALSE)</f>
        <v>#N/A</v>
      </c>
    </row>
    <row r="5053" spans="2:6" x14ac:dyDescent="0.25">
      <c r="B5053" s="131">
        <f t="shared" si="79"/>
        <v>5051</v>
      </c>
      <c r="E5053" s="218" t="e">
        <f>VLOOKUP(D5053,Z$4:AB5053,2,FALSE)</f>
        <v>#N/A</v>
      </c>
      <c r="F5053" s="218" t="e">
        <f>VLOOKUP(D5053,Z$4:AB5053,3,FALSE)</f>
        <v>#N/A</v>
      </c>
    </row>
    <row r="5054" spans="2:6" x14ac:dyDescent="0.25">
      <c r="B5054" s="131">
        <f t="shared" si="79"/>
        <v>5052</v>
      </c>
      <c r="E5054" s="218" t="e">
        <f>VLOOKUP(D5054,Z$4:AB5054,2,FALSE)</f>
        <v>#N/A</v>
      </c>
      <c r="F5054" s="218" t="e">
        <f>VLOOKUP(D5054,Z$4:AB5054,3,FALSE)</f>
        <v>#N/A</v>
      </c>
    </row>
    <row r="5055" spans="2:6" x14ac:dyDescent="0.25">
      <c r="B5055" s="131">
        <f t="shared" si="79"/>
        <v>5053</v>
      </c>
      <c r="E5055" s="218" t="e">
        <f>VLOOKUP(D5055,Z$4:AB5055,2,FALSE)</f>
        <v>#N/A</v>
      </c>
      <c r="F5055" s="218" t="e">
        <f>VLOOKUP(D5055,Z$4:AB5055,3,FALSE)</f>
        <v>#N/A</v>
      </c>
    </row>
    <row r="5056" spans="2:6" x14ac:dyDescent="0.25">
      <c r="B5056" s="131">
        <f t="shared" si="79"/>
        <v>5054</v>
      </c>
      <c r="E5056" s="218" t="e">
        <f>VLOOKUP(D5056,Z$4:AB5056,2,FALSE)</f>
        <v>#N/A</v>
      </c>
      <c r="F5056" s="218" t="e">
        <f>VLOOKUP(D5056,Z$4:AB5056,3,FALSE)</f>
        <v>#N/A</v>
      </c>
    </row>
    <row r="5057" spans="2:6" x14ac:dyDescent="0.25">
      <c r="B5057" s="131">
        <f t="shared" si="79"/>
        <v>5055</v>
      </c>
      <c r="E5057" s="218" t="e">
        <f>VLOOKUP(D5057,Z$4:AB5057,2,FALSE)</f>
        <v>#N/A</v>
      </c>
      <c r="F5057" s="218" t="e">
        <f>VLOOKUP(D5057,Z$4:AB5057,3,FALSE)</f>
        <v>#N/A</v>
      </c>
    </row>
    <row r="5058" spans="2:6" x14ac:dyDescent="0.25">
      <c r="B5058" s="131">
        <f t="shared" si="79"/>
        <v>5056</v>
      </c>
      <c r="E5058" s="218" t="e">
        <f>VLOOKUP(D5058,Z$4:AB5058,2,FALSE)</f>
        <v>#N/A</v>
      </c>
      <c r="F5058" s="218" t="e">
        <f>VLOOKUP(D5058,Z$4:AB5058,3,FALSE)</f>
        <v>#N/A</v>
      </c>
    </row>
    <row r="5059" spans="2:6" x14ac:dyDescent="0.25">
      <c r="B5059" s="131">
        <f t="shared" si="79"/>
        <v>5057</v>
      </c>
      <c r="E5059" s="218" t="e">
        <f>VLOOKUP(D5059,Z$4:AB5059,2,FALSE)</f>
        <v>#N/A</v>
      </c>
      <c r="F5059" s="218" t="e">
        <f>VLOOKUP(D5059,Z$4:AB5059,3,FALSE)</f>
        <v>#N/A</v>
      </c>
    </row>
    <row r="5060" spans="2:6" x14ac:dyDescent="0.25">
      <c r="B5060" s="131">
        <f t="shared" si="79"/>
        <v>5058</v>
      </c>
      <c r="E5060" s="218" t="e">
        <f>VLOOKUP(D5060,Z$4:AB5060,2,FALSE)</f>
        <v>#N/A</v>
      </c>
      <c r="F5060" s="218" t="e">
        <f>VLOOKUP(D5060,Z$4:AB5060,3,FALSE)</f>
        <v>#N/A</v>
      </c>
    </row>
    <row r="5061" spans="2:6" x14ac:dyDescent="0.25">
      <c r="B5061" s="131">
        <f t="shared" si="79"/>
        <v>5059</v>
      </c>
      <c r="E5061" s="218" t="e">
        <f>VLOOKUP(D5061,Z$4:AB5061,2,FALSE)</f>
        <v>#N/A</v>
      </c>
      <c r="F5061" s="218" t="e">
        <f>VLOOKUP(D5061,Z$4:AB5061,3,FALSE)</f>
        <v>#N/A</v>
      </c>
    </row>
    <row r="5062" spans="2:6" x14ac:dyDescent="0.25">
      <c r="B5062" s="131">
        <f t="shared" si="79"/>
        <v>5060</v>
      </c>
      <c r="E5062" s="218" t="e">
        <f>VLOOKUP(D5062,Z$4:AB5062,2,FALSE)</f>
        <v>#N/A</v>
      </c>
      <c r="F5062" s="218" t="e">
        <f>VLOOKUP(D5062,Z$4:AB5062,3,FALSE)</f>
        <v>#N/A</v>
      </c>
    </row>
    <row r="5063" spans="2:6" x14ac:dyDescent="0.25">
      <c r="B5063" s="131">
        <f t="shared" si="79"/>
        <v>5061</v>
      </c>
      <c r="E5063" s="218" t="e">
        <f>VLOOKUP(D5063,Z$4:AB5063,2,FALSE)</f>
        <v>#N/A</v>
      </c>
      <c r="F5063" s="218" t="e">
        <f>VLOOKUP(D5063,Z$4:AB5063,3,FALSE)</f>
        <v>#N/A</v>
      </c>
    </row>
    <row r="5064" spans="2:6" x14ac:dyDescent="0.25">
      <c r="B5064" s="131">
        <f t="shared" si="79"/>
        <v>5062</v>
      </c>
      <c r="E5064" s="218" t="e">
        <f>VLOOKUP(D5064,Z$4:AB5064,2,FALSE)</f>
        <v>#N/A</v>
      </c>
      <c r="F5064" s="218" t="e">
        <f>VLOOKUP(D5064,Z$4:AB5064,3,FALSE)</f>
        <v>#N/A</v>
      </c>
    </row>
    <row r="5065" spans="2:6" x14ac:dyDescent="0.25">
      <c r="B5065" s="131">
        <f t="shared" si="79"/>
        <v>5063</v>
      </c>
      <c r="E5065" s="218" t="e">
        <f>VLOOKUP(D5065,Z$4:AB5065,2,FALSE)</f>
        <v>#N/A</v>
      </c>
      <c r="F5065" s="218" t="e">
        <f>VLOOKUP(D5065,Z$4:AB5065,3,FALSE)</f>
        <v>#N/A</v>
      </c>
    </row>
    <row r="5066" spans="2:6" x14ac:dyDescent="0.25">
      <c r="B5066" s="131">
        <f t="shared" si="79"/>
        <v>5064</v>
      </c>
      <c r="E5066" s="218" t="e">
        <f>VLOOKUP(D5066,Z$4:AB5066,2,FALSE)</f>
        <v>#N/A</v>
      </c>
      <c r="F5066" s="218" t="e">
        <f>VLOOKUP(D5066,Z$4:AB5066,3,FALSE)</f>
        <v>#N/A</v>
      </c>
    </row>
    <row r="5067" spans="2:6" x14ac:dyDescent="0.25">
      <c r="B5067" s="131">
        <f t="shared" si="79"/>
        <v>5065</v>
      </c>
      <c r="E5067" s="218" t="e">
        <f>VLOOKUP(D5067,Z$4:AB5067,2,FALSE)</f>
        <v>#N/A</v>
      </c>
      <c r="F5067" s="218" t="e">
        <f>VLOOKUP(D5067,Z$4:AB5067,3,FALSE)</f>
        <v>#N/A</v>
      </c>
    </row>
    <row r="5068" spans="2:6" x14ac:dyDescent="0.25">
      <c r="B5068" s="131">
        <f t="shared" si="79"/>
        <v>5066</v>
      </c>
      <c r="E5068" s="218" t="e">
        <f>VLOOKUP(D5068,Z$4:AB5068,2,FALSE)</f>
        <v>#N/A</v>
      </c>
      <c r="F5068" s="218" t="e">
        <f>VLOOKUP(D5068,Z$4:AB5068,3,FALSE)</f>
        <v>#N/A</v>
      </c>
    </row>
    <row r="5069" spans="2:6" x14ac:dyDescent="0.25">
      <c r="B5069" s="131">
        <f t="shared" si="79"/>
        <v>5067</v>
      </c>
      <c r="E5069" s="218" t="e">
        <f>VLOOKUP(D5069,Z$4:AB5069,2,FALSE)</f>
        <v>#N/A</v>
      </c>
      <c r="F5069" s="218" t="e">
        <f>VLOOKUP(D5069,Z$4:AB5069,3,FALSE)</f>
        <v>#N/A</v>
      </c>
    </row>
    <row r="5070" spans="2:6" x14ac:dyDescent="0.25">
      <c r="B5070" s="131">
        <f t="shared" si="79"/>
        <v>5068</v>
      </c>
      <c r="E5070" s="218" t="e">
        <f>VLOOKUP(D5070,Z$4:AB5070,2,FALSE)</f>
        <v>#N/A</v>
      </c>
      <c r="F5070" s="218" t="e">
        <f>VLOOKUP(D5070,Z$4:AB5070,3,FALSE)</f>
        <v>#N/A</v>
      </c>
    </row>
    <row r="5071" spans="2:6" x14ac:dyDescent="0.25">
      <c r="B5071" s="131">
        <f t="shared" si="79"/>
        <v>5069</v>
      </c>
      <c r="E5071" s="218" t="e">
        <f>VLOOKUP(D5071,Z$4:AB5071,2,FALSE)</f>
        <v>#N/A</v>
      </c>
      <c r="F5071" s="218" t="e">
        <f>VLOOKUP(D5071,Z$4:AB5071,3,FALSE)</f>
        <v>#N/A</v>
      </c>
    </row>
    <row r="5072" spans="2:6" x14ac:dyDescent="0.25">
      <c r="B5072" s="131">
        <f t="shared" si="79"/>
        <v>5070</v>
      </c>
      <c r="E5072" s="218" t="e">
        <f>VLOOKUP(D5072,Z$4:AB5072,2,FALSE)</f>
        <v>#N/A</v>
      </c>
      <c r="F5072" s="218" t="e">
        <f>VLOOKUP(D5072,Z$4:AB5072,3,FALSE)</f>
        <v>#N/A</v>
      </c>
    </row>
    <row r="5073" spans="2:6" x14ac:dyDescent="0.25">
      <c r="B5073" s="131">
        <f t="shared" si="79"/>
        <v>5071</v>
      </c>
      <c r="E5073" s="218" t="e">
        <f>VLOOKUP(D5073,Z$4:AB5073,2,FALSE)</f>
        <v>#N/A</v>
      </c>
      <c r="F5073" s="218" t="e">
        <f>VLOOKUP(D5073,Z$4:AB5073,3,FALSE)</f>
        <v>#N/A</v>
      </c>
    </row>
    <row r="5074" spans="2:6" x14ac:dyDescent="0.25">
      <c r="B5074" s="131">
        <f t="shared" si="79"/>
        <v>5072</v>
      </c>
      <c r="E5074" s="218" t="e">
        <f>VLOOKUP(D5074,Z$4:AB5074,2,FALSE)</f>
        <v>#N/A</v>
      </c>
      <c r="F5074" s="218" t="e">
        <f>VLOOKUP(D5074,Z$4:AB5074,3,FALSE)</f>
        <v>#N/A</v>
      </c>
    </row>
    <row r="5075" spans="2:6" x14ac:dyDescent="0.25">
      <c r="B5075" s="131">
        <f t="shared" si="79"/>
        <v>5073</v>
      </c>
      <c r="E5075" s="218" t="e">
        <f>VLOOKUP(D5075,Z$4:AB5075,2,FALSE)</f>
        <v>#N/A</v>
      </c>
      <c r="F5075" s="218" t="e">
        <f>VLOOKUP(D5075,Z$4:AB5075,3,FALSE)</f>
        <v>#N/A</v>
      </c>
    </row>
    <row r="5076" spans="2:6" x14ac:dyDescent="0.25">
      <c r="B5076" s="131">
        <f t="shared" si="79"/>
        <v>5074</v>
      </c>
      <c r="E5076" s="218" t="e">
        <f>VLOOKUP(D5076,Z$4:AB5076,2,FALSE)</f>
        <v>#N/A</v>
      </c>
      <c r="F5076" s="218" t="e">
        <f>VLOOKUP(D5076,Z$4:AB5076,3,FALSE)</f>
        <v>#N/A</v>
      </c>
    </row>
    <row r="5077" spans="2:6" x14ac:dyDescent="0.25">
      <c r="B5077" s="131">
        <f t="shared" si="79"/>
        <v>5075</v>
      </c>
      <c r="E5077" s="218" t="e">
        <f>VLOOKUP(D5077,Z$4:AB5077,2,FALSE)</f>
        <v>#N/A</v>
      </c>
      <c r="F5077" s="218" t="e">
        <f>VLOOKUP(D5077,Z$4:AB5077,3,FALSE)</f>
        <v>#N/A</v>
      </c>
    </row>
    <row r="5078" spans="2:6" x14ac:dyDescent="0.25">
      <c r="B5078" s="131">
        <f t="shared" si="79"/>
        <v>5076</v>
      </c>
      <c r="E5078" s="218" t="e">
        <f>VLOOKUP(D5078,Z$4:AB5078,2,FALSE)</f>
        <v>#N/A</v>
      </c>
      <c r="F5078" s="218" t="e">
        <f>VLOOKUP(D5078,Z$4:AB5078,3,FALSE)</f>
        <v>#N/A</v>
      </c>
    </row>
    <row r="5079" spans="2:6" x14ac:dyDescent="0.25">
      <c r="B5079" s="131">
        <f t="shared" si="79"/>
        <v>5077</v>
      </c>
      <c r="E5079" s="218" t="e">
        <f>VLOOKUP(D5079,Z$4:AB5079,2,FALSE)</f>
        <v>#N/A</v>
      </c>
      <c r="F5079" s="218" t="e">
        <f>VLOOKUP(D5079,Z$4:AB5079,3,FALSE)</f>
        <v>#N/A</v>
      </c>
    </row>
    <row r="5080" spans="2:6" x14ac:dyDescent="0.25">
      <c r="B5080" s="131">
        <f t="shared" si="79"/>
        <v>5078</v>
      </c>
      <c r="E5080" s="218" t="e">
        <f>VLOOKUP(D5080,Z$4:AB5080,2,FALSE)</f>
        <v>#N/A</v>
      </c>
      <c r="F5080" s="218" t="e">
        <f>VLOOKUP(D5080,Z$4:AB5080,3,FALSE)</f>
        <v>#N/A</v>
      </c>
    </row>
    <row r="5081" spans="2:6" x14ac:dyDescent="0.25">
      <c r="B5081" s="131">
        <f t="shared" si="79"/>
        <v>5079</v>
      </c>
      <c r="E5081" s="218" t="e">
        <f>VLOOKUP(D5081,Z$4:AB5081,2,FALSE)</f>
        <v>#N/A</v>
      </c>
      <c r="F5081" s="218" t="e">
        <f>VLOOKUP(D5081,Z$4:AB5081,3,FALSE)</f>
        <v>#N/A</v>
      </c>
    </row>
    <row r="5082" spans="2:6" x14ac:dyDescent="0.25">
      <c r="B5082" s="131">
        <f t="shared" si="79"/>
        <v>5080</v>
      </c>
      <c r="E5082" s="218" t="e">
        <f>VLOOKUP(D5082,Z$4:AB5082,2,FALSE)</f>
        <v>#N/A</v>
      </c>
      <c r="F5082" s="218" t="e">
        <f>VLOOKUP(D5082,Z$4:AB5082,3,FALSE)</f>
        <v>#N/A</v>
      </c>
    </row>
    <row r="5083" spans="2:6" x14ac:dyDescent="0.25">
      <c r="B5083" s="131">
        <f t="shared" si="79"/>
        <v>5081</v>
      </c>
      <c r="E5083" s="218" t="e">
        <f>VLOOKUP(D5083,Z$4:AB5083,2,FALSE)</f>
        <v>#N/A</v>
      </c>
      <c r="F5083" s="218" t="e">
        <f>VLOOKUP(D5083,Z$4:AB5083,3,FALSE)</f>
        <v>#N/A</v>
      </c>
    </row>
    <row r="5084" spans="2:6" x14ac:dyDescent="0.25">
      <c r="B5084" s="131">
        <f t="shared" si="79"/>
        <v>5082</v>
      </c>
      <c r="E5084" s="218" t="e">
        <f>VLOOKUP(D5084,Z$4:AB5084,2,FALSE)</f>
        <v>#N/A</v>
      </c>
      <c r="F5084" s="218" t="e">
        <f>VLOOKUP(D5084,Z$4:AB5084,3,FALSE)</f>
        <v>#N/A</v>
      </c>
    </row>
    <row r="5085" spans="2:6" x14ac:dyDescent="0.25">
      <c r="B5085" s="131">
        <f t="shared" si="79"/>
        <v>5083</v>
      </c>
      <c r="E5085" s="218" t="e">
        <f>VLOOKUP(D5085,Z$4:AB5085,2,FALSE)</f>
        <v>#N/A</v>
      </c>
      <c r="F5085" s="218" t="e">
        <f>VLOOKUP(D5085,Z$4:AB5085,3,FALSE)</f>
        <v>#N/A</v>
      </c>
    </row>
    <row r="5086" spans="2:6" x14ac:dyDescent="0.25">
      <c r="B5086" s="131">
        <f t="shared" si="79"/>
        <v>5084</v>
      </c>
      <c r="E5086" s="218" t="e">
        <f>VLOOKUP(D5086,Z$4:AB5086,2,FALSE)</f>
        <v>#N/A</v>
      </c>
      <c r="F5086" s="218" t="e">
        <f>VLOOKUP(D5086,Z$4:AB5086,3,FALSE)</f>
        <v>#N/A</v>
      </c>
    </row>
    <row r="5087" spans="2:6" x14ac:dyDescent="0.25">
      <c r="B5087" s="131">
        <f t="shared" si="79"/>
        <v>5085</v>
      </c>
      <c r="E5087" s="218" t="e">
        <f>VLOOKUP(D5087,Z$4:AB5087,2,FALSE)</f>
        <v>#N/A</v>
      </c>
      <c r="F5087" s="218" t="e">
        <f>VLOOKUP(D5087,Z$4:AB5087,3,FALSE)</f>
        <v>#N/A</v>
      </c>
    </row>
    <row r="5088" spans="2:6" x14ac:dyDescent="0.25">
      <c r="B5088" s="131">
        <f t="shared" si="79"/>
        <v>5086</v>
      </c>
      <c r="E5088" s="218" t="e">
        <f>VLOOKUP(D5088,Z$4:AB5088,2,FALSE)</f>
        <v>#N/A</v>
      </c>
      <c r="F5088" s="218" t="e">
        <f>VLOOKUP(D5088,Z$4:AB5088,3,FALSE)</f>
        <v>#N/A</v>
      </c>
    </row>
    <row r="5089" spans="2:6" x14ac:dyDescent="0.25">
      <c r="B5089" s="131">
        <f t="shared" si="79"/>
        <v>5087</v>
      </c>
      <c r="E5089" s="218" t="e">
        <f>VLOOKUP(D5089,Z$4:AB5089,2,FALSE)</f>
        <v>#N/A</v>
      </c>
      <c r="F5089" s="218" t="e">
        <f>VLOOKUP(D5089,Z$4:AB5089,3,FALSE)</f>
        <v>#N/A</v>
      </c>
    </row>
    <row r="5090" spans="2:6" x14ac:dyDescent="0.25">
      <c r="B5090" s="131">
        <f t="shared" si="79"/>
        <v>5088</v>
      </c>
      <c r="E5090" s="218" t="e">
        <f>VLOOKUP(D5090,Z$4:AB5090,2,FALSE)</f>
        <v>#N/A</v>
      </c>
      <c r="F5090" s="218" t="e">
        <f>VLOOKUP(D5090,Z$4:AB5090,3,FALSE)</f>
        <v>#N/A</v>
      </c>
    </row>
    <row r="5091" spans="2:6" x14ac:dyDescent="0.25">
      <c r="B5091" s="131">
        <f t="shared" si="79"/>
        <v>5089</v>
      </c>
      <c r="E5091" s="218" t="e">
        <f>VLOOKUP(D5091,Z$4:AB5091,2,FALSE)</f>
        <v>#N/A</v>
      </c>
      <c r="F5091" s="218" t="e">
        <f>VLOOKUP(D5091,Z$4:AB5091,3,FALSE)</f>
        <v>#N/A</v>
      </c>
    </row>
    <row r="5092" spans="2:6" x14ac:dyDescent="0.25">
      <c r="B5092" s="131">
        <f t="shared" si="79"/>
        <v>5090</v>
      </c>
      <c r="E5092" s="218" t="e">
        <f>VLOOKUP(D5092,Z$4:AB5092,2,FALSE)</f>
        <v>#N/A</v>
      </c>
      <c r="F5092" s="218" t="e">
        <f>VLOOKUP(D5092,Z$4:AB5092,3,FALSE)</f>
        <v>#N/A</v>
      </c>
    </row>
    <row r="5093" spans="2:6" x14ac:dyDescent="0.25">
      <c r="B5093" s="131">
        <f t="shared" si="79"/>
        <v>5091</v>
      </c>
      <c r="E5093" s="218" t="e">
        <f>VLOOKUP(D5093,Z$4:AB5093,2,FALSE)</f>
        <v>#N/A</v>
      </c>
      <c r="F5093" s="218" t="e">
        <f>VLOOKUP(D5093,Z$4:AB5093,3,FALSE)</f>
        <v>#N/A</v>
      </c>
    </row>
    <row r="5094" spans="2:6" x14ac:dyDescent="0.25">
      <c r="B5094" s="131">
        <f t="shared" si="79"/>
        <v>5092</v>
      </c>
      <c r="E5094" s="218" t="e">
        <f>VLOOKUP(D5094,Z$4:AB5094,2,FALSE)</f>
        <v>#N/A</v>
      </c>
      <c r="F5094" s="218" t="e">
        <f>VLOOKUP(D5094,Z$4:AB5094,3,FALSE)</f>
        <v>#N/A</v>
      </c>
    </row>
    <row r="5095" spans="2:6" x14ac:dyDescent="0.25">
      <c r="B5095" s="131">
        <f t="shared" si="79"/>
        <v>5093</v>
      </c>
      <c r="E5095" s="218" t="e">
        <f>VLOOKUP(D5095,Z$4:AB5095,2,FALSE)</f>
        <v>#N/A</v>
      </c>
      <c r="F5095" s="218" t="e">
        <f>VLOOKUP(D5095,Z$4:AB5095,3,FALSE)</f>
        <v>#N/A</v>
      </c>
    </row>
    <row r="5096" spans="2:6" x14ac:dyDescent="0.25">
      <c r="B5096" s="131">
        <f t="shared" si="79"/>
        <v>5094</v>
      </c>
      <c r="E5096" s="218" t="e">
        <f>VLOOKUP(D5096,Z$4:AB5096,2,FALSE)</f>
        <v>#N/A</v>
      </c>
      <c r="F5096" s="218" t="e">
        <f>VLOOKUP(D5096,Z$4:AB5096,3,FALSE)</f>
        <v>#N/A</v>
      </c>
    </row>
    <row r="5097" spans="2:6" x14ac:dyDescent="0.25">
      <c r="B5097" s="131">
        <f t="shared" si="79"/>
        <v>5095</v>
      </c>
      <c r="E5097" s="218" t="e">
        <f>VLOOKUP(D5097,Z$4:AB5097,2,FALSE)</f>
        <v>#N/A</v>
      </c>
      <c r="F5097" s="218" t="e">
        <f>VLOOKUP(D5097,Z$4:AB5097,3,FALSE)</f>
        <v>#N/A</v>
      </c>
    </row>
    <row r="5098" spans="2:6" x14ac:dyDescent="0.25">
      <c r="B5098" s="131">
        <f t="shared" si="79"/>
        <v>5096</v>
      </c>
      <c r="E5098" s="218" t="e">
        <f>VLOOKUP(D5098,Z$4:AB5098,2,FALSE)</f>
        <v>#N/A</v>
      </c>
      <c r="F5098" s="218" t="e">
        <f>VLOOKUP(D5098,Z$4:AB5098,3,FALSE)</f>
        <v>#N/A</v>
      </c>
    </row>
    <row r="5099" spans="2:6" x14ac:dyDescent="0.25">
      <c r="B5099" s="131">
        <f t="shared" si="79"/>
        <v>5097</v>
      </c>
      <c r="E5099" s="218" t="e">
        <f>VLOOKUP(D5099,Z$4:AB5099,2,FALSE)</f>
        <v>#N/A</v>
      </c>
      <c r="F5099" s="218" t="e">
        <f>VLOOKUP(D5099,Z$4:AB5099,3,FALSE)</f>
        <v>#N/A</v>
      </c>
    </row>
    <row r="5100" spans="2:6" x14ac:dyDescent="0.25">
      <c r="B5100" s="131">
        <f t="shared" si="79"/>
        <v>5098</v>
      </c>
      <c r="E5100" s="218" t="e">
        <f>VLOOKUP(D5100,Z$4:AB5100,2,FALSE)</f>
        <v>#N/A</v>
      </c>
      <c r="F5100" s="218" t="e">
        <f>VLOOKUP(D5100,Z$4:AB5100,3,FALSE)</f>
        <v>#N/A</v>
      </c>
    </row>
    <row r="5101" spans="2:6" x14ac:dyDescent="0.25">
      <c r="B5101" s="131">
        <f t="shared" si="79"/>
        <v>5099</v>
      </c>
      <c r="E5101" s="218" t="e">
        <f>VLOOKUP(D5101,Z$4:AB5101,2,FALSE)</f>
        <v>#N/A</v>
      </c>
      <c r="F5101" s="218" t="e">
        <f>VLOOKUP(D5101,Z$4:AB5101,3,FALSE)</f>
        <v>#N/A</v>
      </c>
    </row>
    <row r="5102" spans="2:6" x14ac:dyDescent="0.25">
      <c r="B5102" s="131">
        <f t="shared" si="79"/>
        <v>5100</v>
      </c>
      <c r="E5102" s="218" t="e">
        <f>VLOOKUP(D5102,Z$4:AB5102,2,FALSE)</f>
        <v>#N/A</v>
      </c>
      <c r="F5102" s="218" t="e">
        <f>VLOOKUP(D5102,Z$4:AB5102,3,FALSE)</f>
        <v>#N/A</v>
      </c>
    </row>
    <row r="5103" spans="2:6" x14ac:dyDescent="0.25">
      <c r="B5103" s="131">
        <f t="shared" si="79"/>
        <v>5101</v>
      </c>
      <c r="E5103" s="218" t="e">
        <f>VLOOKUP(D5103,Z$4:AB5103,2,FALSE)</f>
        <v>#N/A</v>
      </c>
      <c r="F5103" s="218" t="e">
        <f>VLOOKUP(D5103,Z$4:AB5103,3,FALSE)</f>
        <v>#N/A</v>
      </c>
    </row>
    <row r="5104" spans="2:6" x14ac:dyDescent="0.25">
      <c r="B5104" s="131">
        <f t="shared" si="79"/>
        <v>5102</v>
      </c>
      <c r="E5104" s="218" t="e">
        <f>VLOOKUP(D5104,Z$4:AB5104,2,FALSE)</f>
        <v>#N/A</v>
      </c>
      <c r="F5104" s="218" t="e">
        <f>VLOOKUP(D5104,Z$4:AB5104,3,FALSE)</f>
        <v>#N/A</v>
      </c>
    </row>
    <row r="5105" spans="2:6" x14ac:dyDescent="0.25">
      <c r="B5105" s="131">
        <f t="shared" si="79"/>
        <v>5103</v>
      </c>
      <c r="E5105" s="218" t="e">
        <f>VLOOKUP(D5105,Z$4:AB5105,2,FALSE)</f>
        <v>#N/A</v>
      </c>
      <c r="F5105" s="218" t="e">
        <f>VLOOKUP(D5105,Z$4:AB5105,3,FALSE)</f>
        <v>#N/A</v>
      </c>
    </row>
    <row r="5106" spans="2:6" x14ac:dyDescent="0.25">
      <c r="B5106" s="131">
        <f t="shared" si="79"/>
        <v>5104</v>
      </c>
      <c r="E5106" s="218" t="e">
        <f>VLOOKUP(D5106,Z$4:AB5106,2,FALSE)</f>
        <v>#N/A</v>
      </c>
      <c r="F5106" s="218" t="e">
        <f>VLOOKUP(D5106,Z$4:AB5106,3,FALSE)</f>
        <v>#N/A</v>
      </c>
    </row>
    <row r="5107" spans="2:6" x14ac:dyDescent="0.25">
      <c r="B5107" s="131">
        <f t="shared" si="79"/>
        <v>5105</v>
      </c>
      <c r="E5107" s="218" t="e">
        <f>VLOOKUP(D5107,Z$4:AB5107,2,FALSE)</f>
        <v>#N/A</v>
      </c>
      <c r="F5107" s="218" t="e">
        <f>VLOOKUP(D5107,Z$4:AB5107,3,FALSE)</f>
        <v>#N/A</v>
      </c>
    </row>
    <row r="5108" spans="2:6" x14ac:dyDescent="0.25">
      <c r="B5108" s="131">
        <f t="shared" ref="B5108:B5171" si="80">ROW()-2</f>
        <v>5106</v>
      </c>
      <c r="E5108" s="218" t="e">
        <f>VLOOKUP(D5108,Z$4:AB5108,2,FALSE)</f>
        <v>#N/A</v>
      </c>
      <c r="F5108" s="218" t="e">
        <f>VLOOKUP(D5108,Z$4:AB5108,3,FALSE)</f>
        <v>#N/A</v>
      </c>
    </row>
    <row r="5109" spans="2:6" x14ac:dyDescent="0.25">
      <c r="B5109" s="131">
        <f t="shared" si="80"/>
        <v>5107</v>
      </c>
      <c r="E5109" s="218" t="e">
        <f>VLOOKUP(D5109,Z$4:AB5109,2,FALSE)</f>
        <v>#N/A</v>
      </c>
      <c r="F5109" s="218" t="e">
        <f>VLOOKUP(D5109,Z$4:AB5109,3,FALSE)</f>
        <v>#N/A</v>
      </c>
    </row>
    <row r="5110" spans="2:6" x14ac:dyDescent="0.25">
      <c r="B5110" s="131">
        <f t="shared" si="80"/>
        <v>5108</v>
      </c>
      <c r="E5110" s="218" t="e">
        <f>VLOOKUP(D5110,Z$4:AB5110,2,FALSE)</f>
        <v>#N/A</v>
      </c>
      <c r="F5110" s="218" t="e">
        <f>VLOOKUP(D5110,Z$4:AB5110,3,FALSE)</f>
        <v>#N/A</v>
      </c>
    </row>
    <row r="5111" spans="2:6" x14ac:dyDescent="0.25">
      <c r="B5111" s="131">
        <f t="shared" si="80"/>
        <v>5109</v>
      </c>
      <c r="E5111" s="218" t="e">
        <f>VLOOKUP(D5111,Z$4:AB5111,2,FALSE)</f>
        <v>#N/A</v>
      </c>
      <c r="F5111" s="218" t="e">
        <f>VLOOKUP(D5111,Z$4:AB5111,3,FALSE)</f>
        <v>#N/A</v>
      </c>
    </row>
    <row r="5112" spans="2:6" x14ac:dyDescent="0.25">
      <c r="B5112" s="131">
        <f t="shared" si="80"/>
        <v>5110</v>
      </c>
      <c r="E5112" s="218" t="e">
        <f>VLOOKUP(D5112,Z$4:AB5112,2,FALSE)</f>
        <v>#N/A</v>
      </c>
      <c r="F5112" s="218" t="e">
        <f>VLOOKUP(D5112,Z$4:AB5112,3,FALSE)</f>
        <v>#N/A</v>
      </c>
    </row>
    <row r="5113" spans="2:6" x14ac:dyDescent="0.25">
      <c r="B5113" s="131">
        <f t="shared" si="80"/>
        <v>5111</v>
      </c>
      <c r="E5113" s="218" t="e">
        <f>VLOOKUP(D5113,Z$4:AB5113,2,FALSE)</f>
        <v>#N/A</v>
      </c>
      <c r="F5113" s="218" t="e">
        <f>VLOOKUP(D5113,Z$4:AB5113,3,FALSE)</f>
        <v>#N/A</v>
      </c>
    </row>
    <row r="5114" spans="2:6" x14ac:dyDescent="0.25">
      <c r="B5114" s="131">
        <f t="shared" si="80"/>
        <v>5112</v>
      </c>
      <c r="E5114" s="218" t="e">
        <f>VLOOKUP(D5114,Z$4:AB5114,2,FALSE)</f>
        <v>#N/A</v>
      </c>
      <c r="F5114" s="218" t="e">
        <f>VLOOKUP(D5114,Z$4:AB5114,3,FALSE)</f>
        <v>#N/A</v>
      </c>
    </row>
    <row r="5115" spans="2:6" x14ac:dyDescent="0.25">
      <c r="B5115" s="131">
        <f t="shared" si="80"/>
        <v>5113</v>
      </c>
      <c r="E5115" s="218" t="e">
        <f>VLOOKUP(D5115,Z$4:AB5115,2,FALSE)</f>
        <v>#N/A</v>
      </c>
      <c r="F5115" s="218" t="e">
        <f>VLOOKUP(D5115,Z$4:AB5115,3,FALSE)</f>
        <v>#N/A</v>
      </c>
    </row>
    <row r="5116" spans="2:6" x14ac:dyDescent="0.25">
      <c r="B5116" s="131">
        <f t="shared" si="80"/>
        <v>5114</v>
      </c>
      <c r="E5116" s="218" t="e">
        <f>VLOOKUP(D5116,Z$4:AB5116,2,FALSE)</f>
        <v>#N/A</v>
      </c>
      <c r="F5116" s="218" t="e">
        <f>VLOOKUP(D5116,Z$4:AB5116,3,FALSE)</f>
        <v>#N/A</v>
      </c>
    </row>
    <row r="5117" spans="2:6" x14ac:dyDescent="0.25">
      <c r="B5117" s="131">
        <f t="shared" si="80"/>
        <v>5115</v>
      </c>
      <c r="E5117" s="218" t="e">
        <f>VLOOKUP(D5117,Z$4:AB5117,2,FALSE)</f>
        <v>#N/A</v>
      </c>
      <c r="F5117" s="218" t="e">
        <f>VLOOKUP(D5117,Z$4:AB5117,3,FALSE)</f>
        <v>#N/A</v>
      </c>
    </row>
    <row r="5118" spans="2:6" x14ac:dyDescent="0.25">
      <c r="B5118" s="131">
        <f t="shared" si="80"/>
        <v>5116</v>
      </c>
      <c r="E5118" s="218" t="e">
        <f>VLOOKUP(D5118,Z$4:AB5118,2,FALSE)</f>
        <v>#N/A</v>
      </c>
      <c r="F5118" s="218" t="e">
        <f>VLOOKUP(D5118,Z$4:AB5118,3,FALSE)</f>
        <v>#N/A</v>
      </c>
    </row>
    <row r="5119" spans="2:6" x14ac:dyDescent="0.25">
      <c r="B5119" s="131">
        <f t="shared" si="80"/>
        <v>5117</v>
      </c>
      <c r="E5119" s="218" t="e">
        <f>VLOOKUP(D5119,Z$4:AB5119,2,FALSE)</f>
        <v>#N/A</v>
      </c>
      <c r="F5119" s="218" t="e">
        <f>VLOOKUP(D5119,Z$4:AB5119,3,FALSE)</f>
        <v>#N/A</v>
      </c>
    </row>
    <row r="5120" spans="2:6" x14ac:dyDescent="0.25">
      <c r="B5120" s="131">
        <f t="shared" si="80"/>
        <v>5118</v>
      </c>
      <c r="E5120" s="218" t="e">
        <f>VLOOKUP(D5120,Z$4:AB5120,2,FALSE)</f>
        <v>#N/A</v>
      </c>
      <c r="F5120" s="218" t="e">
        <f>VLOOKUP(D5120,Z$4:AB5120,3,FALSE)</f>
        <v>#N/A</v>
      </c>
    </row>
    <row r="5121" spans="2:6" x14ac:dyDescent="0.25">
      <c r="B5121" s="131">
        <f t="shared" si="80"/>
        <v>5119</v>
      </c>
      <c r="E5121" s="218" t="e">
        <f>VLOOKUP(D5121,Z$4:AB5121,2,FALSE)</f>
        <v>#N/A</v>
      </c>
      <c r="F5121" s="218" t="e">
        <f>VLOOKUP(D5121,Z$4:AB5121,3,FALSE)</f>
        <v>#N/A</v>
      </c>
    </row>
    <row r="5122" spans="2:6" x14ac:dyDescent="0.25">
      <c r="B5122" s="131">
        <f t="shared" si="80"/>
        <v>5120</v>
      </c>
      <c r="E5122" s="218" t="e">
        <f>VLOOKUP(D5122,Z$4:AB5122,2,FALSE)</f>
        <v>#N/A</v>
      </c>
      <c r="F5122" s="218" t="e">
        <f>VLOOKUP(D5122,Z$4:AB5122,3,FALSE)</f>
        <v>#N/A</v>
      </c>
    </row>
    <row r="5123" spans="2:6" x14ac:dyDescent="0.25">
      <c r="B5123" s="131">
        <f t="shared" si="80"/>
        <v>5121</v>
      </c>
      <c r="E5123" s="218" t="e">
        <f>VLOOKUP(D5123,Z$4:AB5123,2,FALSE)</f>
        <v>#N/A</v>
      </c>
      <c r="F5123" s="218" t="e">
        <f>VLOOKUP(D5123,Z$4:AB5123,3,FALSE)</f>
        <v>#N/A</v>
      </c>
    </row>
    <row r="5124" spans="2:6" x14ac:dyDescent="0.25">
      <c r="B5124" s="131">
        <f t="shared" si="80"/>
        <v>5122</v>
      </c>
      <c r="E5124" s="218" t="e">
        <f>VLOOKUP(D5124,Z$4:AB5124,2,FALSE)</f>
        <v>#N/A</v>
      </c>
      <c r="F5124" s="218" t="e">
        <f>VLOOKUP(D5124,Z$4:AB5124,3,FALSE)</f>
        <v>#N/A</v>
      </c>
    </row>
    <row r="5125" spans="2:6" x14ac:dyDescent="0.25">
      <c r="B5125" s="131">
        <f t="shared" si="80"/>
        <v>5123</v>
      </c>
      <c r="E5125" s="218" t="e">
        <f>VLOOKUP(D5125,Z$4:AB5125,2,FALSE)</f>
        <v>#N/A</v>
      </c>
      <c r="F5125" s="218" t="e">
        <f>VLOOKUP(D5125,Z$4:AB5125,3,FALSE)</f>
        <v>#N/A</v>
      </c>
    </row>
    <row r="5126" spans="2:6" x14ac:dyDescent="0.25">
      <c r="B5126" s="131">
        <f t="shared" si="80"/>
        <v>5124</v>
      </c>
      <c r="E5126" s="218" t="e">
        <f>VLOOKUP(D5126,Z$4:AB5126,2,FALSE)</f>
        <v>#N/A</v>
      </c>
      <c r="F5126" s="218" t="e">
        <f>VLOOKUP(D5126,Z$4:AB5126,3,FALSE)</f>
        <v>#N/A</v>
      </c>
    </row>
    <row r="5127" spans="2:6" x14ac:dyDescent="0.25">
      <c r="B5127" s="131">
        <f t="shared" si="80"/>
        <v>5125</v>
      </c>
      <c r="E5127" s="218" t="e">
        <f>VLOOKUP(D5127,Z$4:AB5127,2,FALSE)</f>
        <v>#N/A</v>
      </c>
      <c r="F5127" s="218" t="e">
        <f>VLOOKUP(D5127,Z$4:AB5127,3,FALSE)</f>
        <v>#N/A</v>
      </c>
    </row>
    <row r="5128" spans="2:6" x14ac:dyDescent="0.25">
      <c r="B5128" s="131">
        <f t="shared" si="80"/>
        <v>5126</v>
      </c>
      <c r="E5128" s="218" t="e">
        <f>VLOOKUP(D5128,Z$4:AB5128,2,FALSE)</f>
        <v>#N/A</v>
      </c>
      <c r="F5128" s="218" t="e">
        <f>VLOOKUP(D5128,Z$4:AB5128,3,FALSE)</f>
        <v>#N/A</v>
      </c>
    </row>
    <row r="5129" spans="2:6" x14ac:dyDescent="0.25">
      <c r="B5129" s="131">
        <f t="shared" si="80"/>
        <v>5127</v>
      </c>
      <c r="E5129" s="218" t="e">
        <f>VLOOKUP(D5129,Z$4:AB5129,2,FALSE)</f>
        <v>#N/A</v>
      </c>
      <c r="F5129" s="218" t="e">
        <f>VLOOKUP(D5129,Z$4:AB5129,3,FALSE)</f>
        <v>#N/A</v>
      </c>
    </row>
    <row r="5130" spans="2:6" x14ac:dyDescent="0.25">
      <c r="B5130" s="131">
        <f t="shared" si="80"/>
        <v>5128</v>
      </c>
      <c r="E5130" s="218" t="e">
        <f>VLOOKUP(D5130,Z$4:AB5130,2,FALSE)</f>
        <v>#N/A</v>
      </c>
      <c r="F5130" s="218" t="e">
        <f>VLOOKUP(D5130,Z$4:AB5130,3,FALSE)</f>
        <v>#N/A</v>
      </c>
    </row>
    <row r="5131" spans="2:6" x14ac:dyDescent="0.25">
      <c r="B5131" s="131">
        <f t="shared" si="80"/>
        <v>5129</v>
      </c>
      <c r="E5131" s="218" t="e">
        <f>VLOOKUP(D5131,Z$4:AB5131,2,FALSE)</f>
        <v>#N/A</v>
      </c>
      <c r="F5131" s="218" t="e">
        <f>VLOOKUP(D5131,Z$4:AB5131,3,FALSE)</f>
        <v>#N/A</v>
      </c>
    </row>
    <row r="5132" spans="2:6" x14ac:dyDescent="0.25">
      <c r="B5132" s="131">
        <f t="shared" si="80"/>
        <v>5130</v>
      </c>
      <c r="E5132" s="218" t="e">
        <f>VLOOKUP(D5132,Z$4:AB5132,2,FALSE)</f>
        <v>#N/A</v>
      </c>
      <c r="F5132" s="218" t="e">
        <f>VLOOKUP(D5132,Z$4:AB5132,3,FALSE)</f>
        <v>#N/A</v>
      </c>
    </row>
    <row r="5133" spans="2:6" x14ac:dyDescent="0.25">
      <c r="B5133" s="131">
        <f t="shared" si="80"/>
        <v>5131</v>
      </c>
      <c r="E5133" s="218" t="e">
        <f>VLOOKUP(D5133,Z$4:AB5133,2,FALSE)</f>
        <v>#N/A</v>
      </c>
      <c r="F5133" s="218" t="e">
        <f>VLOOKUP(D5133,Z$4:AB5133,3,FALSE)</f>
        <v>#N/A</v>
      </c>
    </row>
    <row r="5134" spans="2:6" x14ac:dyDescent="0.25">
      <c r="B5134" s="131">
        <f t="shared" si="80"/>
        <v>5132</v>
      </c>
      <c r="E5134" s="218" t="e">
        <f>VLOOKUP(D5134,Z$4:AB5134,2,FALSE)</f>
        <v>#N/A</v>
      </c>
      <c r="F5134" s="218" t="e">
        <f>VLOOKUP(D5134,Z$4:AB5134,3,FALSE)</f>
        <v>#N/A</v>
      </c>
    </row>
    <row r="5135" spans="2:6" x14ac:dyDescent="0.25">
      <c r="B5135" s="131">
        <f t="shared" si="80"/>
        <v>5133</v>
      </c>
      <c r="E5135" s="218" t="e">
        <f>VLOOKUP(D5135,Z$4:AB5135,2,FALSE)</f>
        <v>#N/A</v>
      </c>
      <c r="F5135" s="218" t="e">
        <f>VLOOKUP(D5135,Z$4:AB5135,3,FALSE)</f>
        <v>#N/A</v>
      </c>
    </row>
    <row r="5136" spans="2:6" x14ac:dyDescent="0.25">
      <c r="B5136" s="131">
        <f t="shared" si="80"/>
        <v>5134</v>
      </c>
      <c r="E5136" s="218" t="e">
        <f>VLOOKUP(D5136,Z$4:AB5136,2,FALSE)</f>
        <v>#N/A</v>
      </c>
      <c r="F5136" s="218" t="e">
        <f>VLOOKUP(D5136,Z$4:AB5136,3,FALSE)</f>
        <v>#N/A</v>
      </c>
    </row>
    <row r="5137" spans="2:6" x14ac:dyDescent="0.25">
      <c r="B5137" s="131">
        <f t="shared" si="80"/>
        <v>5135</v>
      </c>
      <c r="E5137" s="218" t="e">
        <f>VLOOKUP(D5137,Z$4:AB5137,2,FALSE)</f>
        <v>#N/A</v>
      </c>
      <c r="F5137" s="218" t="e">
        <f>VLOOKUP(D5137,Z$4:AB5137,3,FALSE)</f>
        <v>#N/A</v>
      </c>
    </row>
    <row r="5138" spans="2:6" x14ac:dyDescent="0.25">
      <c r="B5138" s="131">
        <f t="shared" si="80"/>
        <v>5136</v>
      </c>
      <c r="E5138" s="218" t="e">
        <f>VLOOKUP(D5138,Z$4:AB5138,2,FALSE)</f>
        <v>#N/A</v>
      </c>
      <c r="F5138" s="218" t="e">
        <f>VLOOKUP(D5138,Z$4:AB5138,3,FALSE)</f>
        <v>#N/A</v>
      </c>
    </row>
    <row r="5139" spans="2:6" x14ac:dyDescent="0.25">
      <c r="B5139" s="131">
        <f t="shared" si="80"/>
        <v>5137</v>
      </c>
      <c r="E5139" s="218" t="e">
        <f>VLOOKUP(D5139,Z$4:AB5139,2,FALSE)</f>
        <v>#N/A</v>
      </c>
      <c r="F5139" s="218" t="e">
        <f>VLOOKUP(D5139,Z$4:AB5139,3,FALSE)</f>
        <v>#N/A</v>
      </c>
    </row>
    <row r="5140" spans="2:6" x14ac:dyDescent="0.25">
      <c r="B5140" s="131">
        <f t="shared" si="80"/>
        <v>5138</v>
      </c>
      <c r="E5140" s="218" t="e">
        <f>VLOOKUP(D5140,Z$4:AB5140,2,FALSE)</f>
        <v>#N/A</v>
      </c>
      <c r="F5140" s="218" t="e">
        <f>VLOOKUP(D5140,Z$4:AB5140,3,FALSE)</f>
        <v>#N/A</v>
      </c>
    </row>
    <row r="5141" spans="2:6" x14ac:dyDescent="0.25">
      <c r="B5141" s="131">
        <f t="shared" si="80"/>
        <v>5139</v>
      </c>
      <c r="E5141" s="218" t="e">
        <f>VLOOKUP(D5141,Z$4:AB5141,2,FALSE)</f>
        <v>#N/A</v>
      </c>
      <c r="F5141" s="218" t="e">
        <f>VLOOKUP(D5141,Z$4:AB5141,3,FALSE)</f>
        <v>#N/A</v>
      </c>
    </row>
    <row r="5142" spans="2:6" x14ac:dyDescent="0.25">
      <c r="B5142" s="131">
        <f t="shared" si="80"/>
        <v>5140</v>
      </c>
      <c r="E5142" s="218" t="e">
        <f>VLOOKUP(D5142,Z$4:AB5142,2,FALSE)</f>
        <v>#N/A</v>
      </c>
      <c r="F5142" s="218" t="e">
        <f>VLOOKUP(D5142,Z$4:AB5142,3,FALSE)</f>
        <v>#N/A</v>
      </c>
    </row>
    <row r="5143" spans="2:6" x14ac:dyDescent="0.25">
      <c r="B5143" s="131">
        <f t="shared" si="80"/>
        <v>5141</v>
      </c>
      <c r="E5143" s="218" t="e">
        <f>VLOOKUP(D5143,Z$4:AB5143,2,FALSE)</f>
        <v>#N/A</v>
      </c>
      <c r="F5143" s="218" t="e">
        <f>VLOOKUP(D5143,Z$4:AB5143,3,FALSE)</f>
        <v>#N/A</v>
      </c>
    </row>
    <row r="5144" spans="2:6" x14ac:dyDescent="0.25">
      <c r="B5144" s="131">
        <f t="shared" si="80"/>
        <v>5142</v>
      </c>
      <c r="E5144" s="218" t="e">
        <f>VLOOKUP(D5144,Z$4:AB5144,2,FALSE)</f>
        <v>#N/A</v>
      </c>
      <c r="F5144" s="218" t="e">
        <f>VLOOKUP(D5144,Z$4:AB5144,3,FALSE)</f>
        <v>#N/A</v>
      </c>
    </row>
    <row r="5145" spans="2:6" x14ac:dyDescent="0.25">
      <c r="B5145" s="131">
        <f t="shared" si="80"/>
        <v>5143</v>
      </c>
      <c r="E5145" s="218" t="e">
        <f>VLOOKUP(D5145,Z$4:AB5145,2,FALSE)</f>
        <v>#N/A</v>
      </c>
      <c r="F5145" s="218" t="e">
        <f>VLOOKUP(D5145,Z$4:AB5145,3,FALSE)</f>
        <v>#N/A</v>
      </c>
    </row>
    <row r="5146" spans="2:6" x14ac:dyDescent="0.25">
      <c r="B5146" s="131">
        <f t="shared" si="80"/>
        <v>5144</v>
      </c>
      <c r="E5146" s="218" t="e">
        <f>VLOOKUP(D5146,Z$4:AB5146,2,FALSE)</f>
        <v>#N/A</v>
      </c>
      <c r="F5146" s="218" t="e">
        <f>VLOOKUP(D5146,Z$4:AB5146,3,FALSE)</f>
        <v>#N/A</v>
      </c>
    </row>
    <row r="5147" spans="2:6" x14ac:dyDescent="0.25">
      <c r="B5147" s="131">
        <f t="shared" si="80"/>
        <v>5145</v>
      </c>
      <c r="E5147" s="218" t="e">
        <f>VLOOKUP(D5147,Z$4:AB5147,2,FALSE)</f>
        <v>#N/A</v>
      </c>
      <c r="F5147" s="218" t="e">
        <f>VLOOKUP(D5147,Z$4:AB5147,3,FALSE)</f>
        <v>#N/A</v>
      </c>
    </row>
    <row r="5148" spans="2:6" x14ac:dyDescent="0.25">
      <c r="B5148" s="131">
        <f t="shared" si="80"/>
        <v>5146</v>
      </c>
      <c r="E5148" s="218" t="e">
        <f>VLOOKUP(D5148,Z$4:AB5148,2,FALSE)</f>
        <v>#N/A</v>
      </c>
      <c r="F5148" s="218" t="e">
        <f>VLOOKUP(D5148,Z$4:AB5148,3,FALSE)</f>
        <v>#N/A</v>
      </c>
    </row>
    <row r="5149" spans="2:6" x14ac:dyDescent="0.25">
      <c r="B5149" s="131">
        <f t="shared" si="80"/>
        <v>5147</v>
      </c>
      <c r="E5149" s="218" t="e">
        <f>VLOOKUP(D5149,Z$4:AB5149,2,FALSE)</f>
        <v>#N/A</v>
      </c>
      <c r="F5149" s="218" t="e">
        <f>VLOOKUP(D5149,Z$4:AB5149,3,FALSE)</f>
        <v>#N/A</v>
      </c>
    </row>
    <row r="5150" spans="2:6" x14ac:dyDescent="0.25">
      <c r="B5150" s="131">
        <f t="shared" si="80"/>
        <v>5148</v>
      </c>
      <c r="E5150" s="218" t="e">
        <f>VLOOKUP(D5150,Z$4:AB5150,2,FALSE)</f>
        <v>#N/A</v>
      </c>
      <c r="F5150" s="218" t="e">
        <f>VLOOKUP(D5150,Z$4:AB5150,3,FALSE)</f>
        <v>#N/A</v>
      </c>
    </row>
    <row r="5151" spans="2:6" x14ac:dyDescent="0.25">
      <c r="B5151" s="131">
        <f t="shared" si="80"/>
        <v>5149</v>
      </c>
      <c r="E5151" s="218" t="e">
        <f>VLOOKUP(D5151,Z$4:AB5151,2,FALSE)</f>
        <v>#N/A</v>
      </c>
      <c r="F5151" s="218" t="e">
        <f>VLOOKUP(D5151,Z$4:AB5151,3,FALSE)</f>
        <v>#N/A</v>
      </c>
    </row>
    <row r="5152" spans="2:6" x14ac:dyDescent="0.25">
      <c r="B5152" s="131">
        <f t="shared" si="80"/>
        <v>5150</v>
      </c>
      <c r="E5152" s="218" t="e">
        <f>VLOOKUP(D5152,Z$4:AB5152,2,FALSE)</f>
        <v>#N/A</v>
      </c>
      <c r="F5152" s="218" t="e">
        <f>VLOOKUP(D5152,Z$4:AB5152,3,FALSE)</f>
        <v>#N/A</v>
      </c>
    </row>
    <row r="5153" spans="2:6" x14ac:dyDescent="0.25">
      <c r="B5153" s="131">
        <f t="shared" si="80"/>
        <v>5151</v>
      </c>
      <c r="E5153" s="218" t="e">
        <f>VLOOKUP(D5153,Z$4:AB5153,2,FALSE)</f>
        <v>#N/A</v>
      </c>
      <c r="F5153" s="218" t="e">
        <f>VLOOKUP(D5153,Z$4:AB5153,3,FALSE)</f>
        <v>#N/A</v>
      </c>
    </row>
    <row r="5154" spans="2:6" x14ac:dyDescent="0.25">
      <c r="B5154" s="131">
        <f t="shared" si="80"/>
        <v>5152</v>
      </c>
      <c r="E5154" s="218" t="e">
        <f>VLOOKUP(D5154,Z$4:AB5154,2,FALSE)</f>
        <v>#N/A</v>
      </c>
      <c r="F5154" s="218" t="e">
        <f>VLOOKUP(D5154,Z$4:AB5154,3,FALSE)</f>
        <v>#N/A</v>
      </c>
    </row>
    <row r="5155" spans="2:6" x14ac:dyDescent="0.25">
      <c r="B5155" s="131">
        <f t="shared" si="80"/>
        <v>5153</v>
      </c>
      <c r="E5155" s="218" t="e">
        <f>VLOOKUP(D5155,Z$4:AB5155,2,FALSE)</f>
        <v>#N/A</v>
      </c>
      <c r="F5155" s="218" t="e">
        <f>VLOOKUP(D5155,Z$4:AB5155,3,FALSE)</f>
        <v>#N/A</v>
      </c>
    </row>
    <row r="5156" spans="2:6" x14ac:dyDescent="0.25">
      <c r="B5156" s="131">
        <f t="shared" si="80"/>
        <v>5154</v>
      </c>
      <c r="E5156" s="218" t="e">
        <f>VLOOKUP(D5156,Z$4:AB5156,2,FALSE)</f>
        <v>#N/A</v>
      </c>
      <c r="F5156" s="218" t="e">
        <f>VLOOKUP(D5156,Z$4:AB5156,3,FALSE)</f>
        <v>#N/A</v>
      </c>
    </row>
    <row r="5157" spans="2:6" x14ac:dyDescent="0.25">
      <c r="B5157" s="131">
        <f t="shared" si="80"/>
        <v>5155</v>
      </c>
      <c r="E5157" s="218" t="e">
        <f>VLOOKUP(D5157,Z$4:AB5157,2,FALSE)</f>
        <v>#N/A</v>
      </c>
      <c r="F5157" s="218" t="e">
        <f>VLOOKUP(D5157,Z$4:AB5157,3,FALSE)</f>
        <v>#N/A</v>
      </c>
    </row>
    <row r="5158" spans="2:6" x14ac:dyDescent="0.25">
      <c r="B5158" s="131">
        <f t="shared" si="80"/>
        <v>5156</v>
      </c>
      <c r="E5158" s="218" t="e">
        <f>VLOOKUP(D5158,Z$4:AB5158,2,FALSE)</f>
        <v>#N/A</v>
      </c>
      <c r="F5158" s="218" t="e">
        <f>VLOOKUP(D5158,Z$4:AB5158,3,FALSE)</f>
        <v>#N/A</v>
      </c>
    </row>
    <row r="5159" spans="2:6" x14ac:dyDescent="0.25">
      <c r="B5159" s="131">
        <f t="shared" si="80"/>
        <v>5157</v>
      </c>
      <c r="E5159" s="218" t="e">
        <f>VLOOKUP(D5159,Z$4:AB5159,2,FALSE)</f>
        <v>#N/A</v>
      </c>
      <c r="F5159" s="218" t="e">
        <f>VLOOKUP(D5159,Z$4:AB5159,3,FALSE)</f>
        <v>#N/A</v>
      </c>
    </row>
    <row r="5160" spans="2:6" x14ac:dyDescent="0.25">
      <c r="B5160" s="131">
        <f t="shared" si="80"/>
        <v>5158</v>
      </c>
      <c r="E5160" s="218" t="e">
        <f>VLOOKUP(D5160,Z$4:AB5160,2,FALSE)</f>
        <v>#N/A</v>
      </c>
      <c r="F5160" s="218" t="e">
        <f>VLOOKUP(D5160,Z$4:AB5160,3,FALSE)</f>
        <v>#N/A</v>
      </c>
    </row>
    <row r="5161" spans="2:6" x14ac:dyDescent="0.25">
      <c r="B5161" s="131">
        <f t="shared" si="80"/>
        <v>5159</v>
      </c>
      <c r="E5161" s="218" t="e">
        <f>VLOOKUP(D5161,Z$4:AB5161,2,FALSE)</f>
        <v>#N/A</v>
      </c>
      <c r="F5161" s="218" t="e">
        <f>VLOOKUP(D5161,Z$4:AB5161,3,FALSE)</f>
        <v>#N/A</v>
      </c>
    </row>
    <row r="5162" spans="2:6" x14ac:dyDescent="0.25">
      <c r="B5162" s="131">
        <f t="shared" si="80"/>
        <v>5160</v>
      </c>
      <c r="E5162" s="218" t="e">
        <f>VLOOKUP(D5162,Z$4:AB5162,2,FALSE)</f>
        <v>#N/A</v>
      </c>
      <c r="F5162" s="218" t="e">
        <f>VLOOKUP(D5162,Z$4:AB5162,3,FALSE)</f>
        <v>#N/A</v>
      </c>
    </row>
    <row r="5163" spans="2:6" x14ac:dyDescent="0.25">
      <c r="B5163" s="131">
        <f t="shared" si="80"/>
        <v>5161</v>
      </c>
      <c r="E5163" s="218" t="e">
        <f>VLOOKUP(D5163,Z$4:AB5163,2,FALSE)</f>
        <v>#N/A</v>
      </c>
      <c r="F5163" s="218" t="e">
        <f>VLOOKUP(D5163,Z$4:AB5163,3,FALSE)</f>
        <v>#N/A</v>
      </c>
    </row>
    <row r="5164" spans="2:6" x14ac:dyDescent="0.25">
      <c r="B5164" s="131">
        <f t="shared" si="80"/>
        <v>5162</v>
      </c>
      <c r="E5164" s="218" t="e">
        <f>VLOOKUP(D5164,Z$4:AB5164,2,FALSE)</f>
        <v>#N/A</v>
      </c>
      <c r="F5164" s="218" t="e">
        <f>VLOOKUP(D5164,Z$4:AB5164,3,FALSE)</f>
        <v>#N/A</v>
      </c>
    </row>
    <row r="5165" spans="2:6" x14ac:dyDescent="0.25">
      <c r="B5165" s="131">
        <f t="shared" si="80"/>
        <v>5163</v>
      </c>
      <c r="E5165" s="218" t="e">
        <f>VLOOKUP(D5165,Z$4:AB5165,2,FALSE)</f>
        <v>#N/A</v>
      </c>
      <c r="F5165" s="218" t="e">
        <f>VLOOKUP(D5165,Z$4:AB5165,3,FALSE)</f>
        <v>#N/A</v>
      </c>
    </row>
    <row r="5166" spans="2:6" x14ac:dyDescent="0.25">
      <c r="B5166" s="131">
        <f t="shared" si="80"/>
        <v>5164</v>
      </c>
      <c r="E5166" s="218" t="e">
        <f>VLOOKUP(D5166,Z$4:AB5166,2,FALSE)</f>
        <v>#N/A</v>
      </c>
      <c r="F5166" s="218" t="e">
        <f>VLOOKUP(D5166,Z$4:AB5166,3,FALSE)</f>
        <v>#N/A</v>
      </c>
    </row>
    <row r="5167" spans="2:6" x14ac:dyDescent="0.25">
      <c r="B5167" s="131">
        <f t="shared" si="80"/>
        <v>5165</v>
      </c>
      <c r="E5167" s="218" t="e">
        <f>VLOOKUP(D5167,Z$4:AB5167,2,FALSE)</f>
        <v>#N/A</v>
      </c>
      <c r="F5167" s="218" t="e">
        <f>VLOOKUP(D5167,Z$4:AB5167,3,FALSE)</f>
        <v>#N/A</v>
      </c>
    </row>
    <row r="5168" spans="2:6" x14ac:dyDescent="0.25">
      <c r="B5168" s="131">
        <f t="shared" si="80"/>
        <v>5166</v>
      </c>
      <c r="E5168" s="218" t="e">
        <f>VLOOKUP(D5168,Z$4:AB5168,2,FALSE)</f>
        <v>#N/A</v>
      </c>
      <c r="F5168" s="218" t="e">
        <f>VLOOKUP(D5168,Z$4:AB5168,3,FALSE)</f>
        <v>#N/A</v>
      </c>
    </row>
    <row r="5169" spans="2:6" x14ac:dyDescent="0.25">
      <c r="B5169" s="131">
        <f t="shared" si="80"/>
        <v>5167</v>
      </c>
      <c r="E5169" s="218" t="e">
        <f>VLOOKUP(D5169,Z$4:AB5169,2,FALSE)</f>
        <v>#N/A</v>
      </c>
      <c r="F5169" s="218" t="e">
        <f>VLOOKUP(D5169,Z$4:AB5169,3,FALSE)</f>
        <v>#N/A</v>
      </c>
    </row>
    <row r="5170" spans="2:6" x14ac:dyDescent="0.25">
      <c r="B5170" s="131">
        <f t="shared" si="80"/>
        <v>5168</v>
      </c>
      <c r="E5170" s="218" t="e">
        <f>VLOOKUP(D5170,Z$4:AB5170,2,FALSE)</f>
        <v>#N/A</v>
      </c>
      <c r="F5170" s="218" t="e">
        <f>VLOOKUP(D5170,Z$4:AB5170,3,FALSE)</f>
        <v>#N/A</v>
      </c>
    </row>
    <row r="5171" spans="2:6" x14ac:dyDescent="0.25">
      <c r="B5171" s="131">
        <f t="shared" si="80"/>
        <v>5169</v>
      </c>
      <c r="E5171" s="218" t="e">
        <f>VLOOKUP(D5171,Z$4:AB5171,2,FALSE)</f>
        <v>#N/A</v>
      </c>
      <c r="F5171" s="218" t="e">
        <f>VLOOKUP(D5171,Z$4:AB5171,3,FALSE)</f>
        <v>#N/A</v>
      </c>
    </row>
    <row r="5172" spans="2:6" x14ac:dyDescent="0.25">
      <c r="B5172" s="131">
        <f t="shared" ref="B5172:B5235" si="81">ROW()-2</f>
        <v>5170</v>
      </c>
      <c r="E5172" s="218" t="e">
        <f>VLOOKUP(D5172,Z$4:AB5172,2,FALSE)</f>
        <v>#N/A</v>
      </c>
      <c r="F5172" s="218" t="e">
        <f>VLOOKUP(D5172,Z$4:AB5172,3,FALSE)</f>
        <v>#N/A</v>
      </c>
    </row>
    <row r="5173" spans="2:6" x14ac:dyDescent="0.25">
      <c r="B5173" s="131">
        <f t="shared" si="81"/>
        <v>5171</v>
      </c>
      <c r="E5173" s="218" t="e">
        <f>VLOOKUP(D5173,Z$4:AB5173,2,FALSE)</f>
        <v>#N/A</v>
      </c>
      <c r="F5173" s="218" t="e">
        <f>VLOOKUP(D5173,Z$4:AB5173,3,FALSE)</f>
        <v>#N/A</v>
      </c>
    </row>
    <row r="5174" spans="2:6" x14ac:dyDescent="0.25">
      <c r="B5174" s="131">
        <f t="shared" si="81"/>
        <v>5172</v>
      </c>
      <c r="E5174" s="218" t="e">
        <f>VLOOKUP(D5174,Z$4:AB5174,2,FALSE)</f>
        <v>#N/A</v>
      </c>
      <c r="F5174" s="218" t="e">
        <f>VLOOKUP(D5174,Z$4:AB5174,3,FALSE)</f>
        <v>#N/A</v>
      </c>
    </row>
    <row r="5175" spans="2:6" x14ac:dyDescent="0.25">
      <c r="B5175" s="131">
        <f t="shared" si="81"/>
        <v>5173</v>
      </c>
      <c r="E5175" s="218" t="e">
        <f>VLOOKUP(D5175,Z$4:AB5175,2,FALSE)</f>
        <v>#N/A</v>
      </c>
      <c r="F5175" s="218" t="e">
        <f>VLOOKUP(D5175,Z$4:AB5175,3,FALSE)</f>
        <v>#N/A</v>
      </c>
    </row>
    <row r="5176" spans="2:6" x14ac:dyDescent="0.25">
      <c r="B5176" s="131">
        <f t="shared" si="81"/>
        <v>5174</v>
      </c>
      <c r="E5176" s="218" t="e">
        <f>VLOOKUP(D5176,Z$4:AB5176,2,FALSE)</f>
        <v>#N/A</v>
      </c>
      <c r="F5176" s="218" t="e">
        <f>VLOOKUP(D5176,Z$4:AB5176,3,FALSE)</f>
        <v>#N/A</v>
      </c>
    </row>
    <row r="5177" spans="2:6" x14ac:dyDescent="0.25">
      <c r="B5177" s="131">
        <f t="shared" si="81"/>
        <v>5175</v>
      </c>
      <c r="E5177" s="218" t="e">
        <f>VLOOKUP(D5177,Z$4:AB5177,2,FALSE)</f>
        <v>#N/A</v>
      </c>
      <c r="F5177" s="218" t="e">
        <f>VLOOKUP(D5177,Z$4:AB5177,3,FALSE)</f>
        <v>#N/A</v>
      </c>
    </row>
    <row r="5178" spans="2:6" x14ac:dyDescent="0.25">
      <c r="B5178" s="131">
        <f t="shared" si="81"/>
        <v>5176</v>
      </c>
      <c r="E5178" s="218" t="e">
        <f>VLOOKUP(D5178,Z$4:AB5178,2,FALSE)</f>
        <v>#N/A</v>
      </c>
      <c r="F5178" s="218" t="e">
        <f>VLOOKUP(D5178,Z$4:AB5178,3,FALSE)</f>
        <v>#N/A</v>
      </c>
    </row>
    <row r="5179" spans="2:6" x14ac:dyDescent="0.25">
      <c r="B5179" s="131">
        <f t="shared" si="81"/>
        <v>5177</v>
      </c>
      <c r="E5179" s="218" t="e">
        <f>VLOOKUP(D5179,Z$4:AB5179,2,FALSE)</f>
        <v>#N/A</v>
      </c>
      <c r="F5179" s="218" t="e">
        <f>VLOOKUP(D5179,Z$4:AB5179,3,FALSE)</f>
        <v>#N/A</v>
      </c>
    </row>
    <row r="5180" spans="2:6" x14ac:dyDescent="0.25">
      <c r="B5180" s="131">
        <f t="shared" si="81"/>
        <v>5178</v>
      </c>
      <c r="E5180" s="218" t="e">
        <f>VLOOKUP(D5180,Z$4:AB5180,2,FALSE)</f>
        <v>#N/A</v>
      </c>
      <c r="F5180" s="218" t="e">
        <f>VLOOKUP(D5180,Z$4:AB5180,3,FALSE)</f>
        <v>#N/A</v>
      </c>
    </row>
    <row r="5181" spans="2:6" x14ac:dyDescent="0.25">
      <c r="B5181" s="131">
        <f t="shared" si="81"/>
        <v>5179</v>
      </c>
      <c r="E5181" s="218" t="e">
        <f>VLOOKUP(D5181,Z$4:AB5181,2,FALSE)</f>
        <v>#N/A</v>
      </c>
      <c r="F5181" s="218" t="e">
        <f>VLOOKUP(D5181,Z$4:AB5181,3,FALSE)</f>
        <v>#N/A</v>
      </c>
    </row>
    <row r="5182" spans="2:6" x14ac:dyDescent="0.25">
      <c r="B5182" s="131">
        <f t="shared" si="81"/>
        <v>5180</v>
      </c>
      <c r="E5182" s="218" t="e">
        <f>VLOOKUP(D5182,Z$4:AB5182,2,FALSE)</f>
        <v>#N/A</v>
      </c>
      <c r="F5182" s="218" t="e">
        <f>VLOOKUP(D5182,Z$4:AB5182,3,FALSE)</f>
        <v>#N/A</v>
      </c>
    </row>
    <row r="5183" spans="2:6" x14ac:dyDescent="0.25">
      <c r="B5183" s="131">
        <f t="shared" si="81"/>
        <v>5181</v>
      </c>
      <c r="E5183" s="218" t="e">
        <f>VLOOKUP(D5183,Z$4:AB5183,2,FALSE)</f>
        <v>#N/A</v>
      </c>
      <c r="F5183" s="218" t="e">
        <f>VLOOKUP(D5183,Z$4:AB5183,3,FALSE)</f>
        <v>#N/A</v>
      </c>
    </row>
    <row r="5184" spans="2:6" x14ac:dyDescent="0.25">
      <c r="B5184" s="131">
        <f t="shared" si="81"/>
        <v>5182</v>
      </c>
      <c r="E5184" s="218" t="e">
        <f>VLOOKUP(D5184,Z$4:AB5184,2,FALSE)</f>
        <v>#N/A</v>
      </c>
      <c r="F5184" s="218" t="e">
        <f>VLOOKUP(D5184,Z$4:AB5184,3,FALSE)</f>
        <v>#N/A</v>
      </c>
    </row>
    <row r="5185" spans="2:6" x14ac:dyDescent="0.25">
      <c r="B5185" s="131">
        <f t="shared" si="81"/>
        <v>5183</v>
      </c>
      <c r="E5185" s="218" t="e">
        <f>VLOOKUP(D5185,Z$4:AB5185,2,FALSE)</f>
        <v>#N/A</v>
      </c>
      <c r="F5185" s="218" t="e">
        <f>VLOOKUP(D5185,Z$4:AB5185,3,FALSE)</f>
        <v>#N/A</v>
      </c>
    </row>
    <row r="5186" spans="2:6" x14ac:dyDescent="0.25">
      <c r="B5186" s="131">
        <f t="shared" si="81"/>
        <v>5184</v>
      </c>
      <c r="E5186" s="218" t="e">
        <f>VLOOKUP(D5186,Z$4:AB5186,2,FALSE)</f>
        <v>#N/A</v>
      </c>
      <c r="F5186" s="218" t="e">
        <f>VLOOKUP(D5186,Z$4:AB5186,3,FALSE)</f>
        <v>#N/A</v>
      </c>
    </row>
    <row r="5187" spans="2:6" x14ac:dyDescent="0.25">
      <c r="B5187" s="131">
        <f t="shared" si="81"/>
        <v>5185</v>
      </c>
      <c r="E5187" s="218" t="e">
        <f>VLOOKUP(D5187,Z$4:AB5187,2,FALSE)</f>
        <v>#N/A</v>
      </c>
      <c r="F5187" s="218" t="e">
        <f>VLOOKUP(D5187,Z$4:AB5187,3,FALSE)</f>
        <v>#N/A</v>
      </c>
    </row>
    <row r="5188" spans="2:6" x14ac:dyDescent="0.25">
      <c r="B5188" s="131">
        <f t="shared" si="81"/>
        <v>5186</v>
      </c>
      <c r="E5188" s="218" t="e">
        <f>VLOOKUP(D5188,Z$4:AB5188,2,FALSE)</f>
        <v>#N/A</v>
      </c>
      <c r="F5188" s="218" t="e">
        <f>VLOOKUP(D5188,Z$4:AB5188,3,FALSE)</f>
        <v>#N/A</v>
      </c>
    </row>
    <row r="5189" spans="2:6" x14ac:dyDescent="0.25">
      <c r="B5189" s="131">
        <f t="shared" si="81"/>
        <v>5187</v>
      </c>
      <c r="E5189" s="218" t="e">
        <f>VLOOKUP(D5189,Z$4:AB5189,2,FALSE)</f>
        <v>#N/A</v>
      </c>
      <c r="F5189" s="218" t="e">
        <f>VLOOKUP(D5189,Z$4:AB5189,3,FALSE)</f>
        <v>#N/A</v>
      </c>
    </row>
    <row r="5190" spans="2:6" x14ac:dyDescent="0.25">
      <c r="B5190" s="131">
        <f t="shared" si="81"/>
        <v>5188</v>
      </c>
      <c r="E5190" s="218" t="e">
        <f>VLOOKUP(D5190,Z$4:AB5190,2,FALSE)</f>
        <v>#N/A</v>
      </c>
      <c r="F5190" s="218" t="e">
        <f>VLOOKUP(D5190,Z$4:AB5190,3,FALSE)</f>
        <v>#N/A</v>
      </c>
    </row>
    <row r="5191" spans="2:6" x14ac:dyDescent="0.25">
      <c r="B5191" s="131">
        <f t="shared" si="81"/>
        <v>5189</v>
      </c>
      <c r="E5191" s="218" t="e">
        <f>VLOOKUP(D5191,Z$4:AB5191,2,FALSE)</f>
        <v>#N/A</v>
      </c>
      <c r="F5191" s="218" t="e">
        <f>VLOOKUP(D5191,Z$4:AB5191,3,FALSE)</f>
        <v>#N/A</v>
      </c>
    </row>
    <row r="5192" spans="2:6" x14ac:dyDescent="0.25">
      <c r="B5192" s="131">
        <f t="shared" si="81"/>
        <v>5190</v>
      </c>
      <c r="E5192" s="218" t="e">
        <f>VLOOKUP(D5192,Z$4:AB5192,2,FALSE)</f>
        <v>#N/A</v>
      </c>
      <c r="F5192" s="218" t="e">
        <f>VLOOKUP(D5192,Z$4:AB5192,3,FALSE)</f>
        <v>#N/A</v>
      </c>
    </row>
    <row r="5193" spans="2:6" x14ac:dyDescent="0.25">
      <c r="B5193" s="131">
        <f t="shared" si="81"/>
        <v>5191</v>
      </c>
      <c r="E5193" s="218" t="e">
        <f>VLOOKUP(D5193,Z$4:AB5193,2,FALSE)</f>
        <v>#N/A</v>
      </c>
      <c r="F5193" s="218" t="e">
        <f>VLOOKUP(D5193,Z$4:AB5193,3,FALSE)</f>
        <v>#N/A</v>
      </c>
    </row>
    <row r="5194" spans="2:6" x14ac:dyDescent="0.25">
      <c r="B5194" s="131">
        <f t="shared" si="81"/>
        <v>5192</v>
      </c>
      <c r="E5194" s="218" t="e">
        <f>VLOOKUP(D5194,Z$4:AB5194,2,FALSE)</f>
        <v>#N/A</v>
      </c>
      <c r="F5194" s="218" t="e">
        <f>VLOOKUP(D5194,Z$4:AB5194,3,FALSE)</f>
        <v>#N/A</v>
      </c>
    </row>
    <row r="5195" spans="2:6" x14ac:dyDescent="0.25">
      <c r="B5195" s="131">
        <f t="shared" si="81"/>
        <v>5193</v>
      </c>
      <c r="E5195" s="218" t="e">
        <f>VLOOKUP(D5195,Z$4:AB5195,2,FALSE)</f>
        <v>#N/A</v>
      </c>
      <c r="F5195" s="218" t="e">
        <f>VLOOKUP(D5195,Z$4:AB5195,3,FALSE)</f>
        <v>#N/A</v>
      </c>
    </row>
    <row r="5196" spans="2:6" x14ac:dyDescent="0.25">
      <c r="B5196" s="131">
        <f t="shared" si="81"/>
        <v>5194</v>
      </c>
      <c r="E5196" s="218" t="e">
        <f>VLOOKUP(D5196,Z$4:AB5196,2,FALSE)</f>
        <v>#N/A</v>
      </c>
      <c r="F5196" s="218" t="e">
        <f>VLOOKUP(D5196,Z$4:AB5196,3,FALSE)</f>
        <v>#N/A</v>
      </c>
    </row>
    <row r="5197" spans="2:6" x14ac:dyDescent="0.25">
      <c r="B5197" s="131">
        <f t="shared" si="81"/>
        <v>5195</v>
      </c>
      <c r="E5197" s="218" t="e">
        <f>VLOOKUP(D5197,Z$4:AB5197,2,FALSE)</f>
        <v>#N/A</v>
      </c>
      <c r="F5197" s="218" t="e">
        <f>VLOOKUP(D5197,Z$4:AB5197,3,FALSE)</f>
        <v>#N/A</v>
      </c>
    </row>
    <row r="5198" spans="2:6" x14ac:dyDescent="0.25">
      <c r="B5198" s="131">
        <f t="shared" si="81"/>
        <v>5196</v>
      </c>
      <c r="E5198" s="218" t="e">
        <f>VLOOKUP(D5198,Z$4:AB5198,2,FALSE)</f>
        <v>#N/A</v>
      </c>
      <c r="F5198" s="218" t="e">
        <f>VLOOKUP(D5198,Z$4:AB5198,3,FALSE)</f>
        <v>#N/A</v>
      </c>
    </row>
    <row r="5199" spans="2:6" x14ac:dyDescent="0.25">
      <c r="B5199" s="131">
        <f t="shared" si="81"/>
        <v>5197</v>
      </c>
      <c r="E5199" s="218" t="e">
        <f>VLOOKUP(D5199,Z$4:AB5199,2,FALSE)</f>
        <v>#N/A</v>
      </c>
      <c r="F5199" s="218" t="e">
        <f>VLOOKUP(D5199,Z$4:AB5199,3,FALSE)</f>
        <v>#N/A</v>
      </c>
    </row>
    <row r="5200" spans="2:6" x14ac:dyDescent="0.25">
      <c r="B5200" s="131">
        <f t="shared" si="81"/>
        <v>5198</v>
      </c>
      <c r="E5200" s="218" t="e">
        <f>VLOOKUP(D5200,Z$4:AB5200,2,FALSE)</f>
        <v>#N/A</v>
      </c>
      <c r="F5200" s="218" t="e">
        <f>VLOOKUP(D5200,Z$4:AB5200,3,FALSE)</f>
        <v>#N/A</v>
      </c>
    </row>
    <row r="5201" spans="2:6" x14ac:dyDescent="0.25">
      <c r="B5201" s="131">
        <f t="shared" si="81"/>
        <v>5199</v>
      </c>
      <c r="E5201" s="218" t="e">
        <f>VLOOKUP(D5201,Z$4:AB5201,2,FALSE)</f>
        <v>#N/A</v>
      </c>
      <c r="F5201" s="218" t="e">
        <f>VLOOKUP(D5201,Z$4:AB5201,3,FALSE)</f>
        <v>#N/A</v>
      </c>
    </row>
    <row r="5202" spans="2:6" x14ac:dyDescent="0.25">
      <c r="B5202" s="131">
        <f t="shared" si="81"/>
        <v>5200</v>
      </c>
      <c r="E5202" s="218" t="e">
        <f>VLOOKUP(D5202,Z$4:AB5202,2,FALSE)</f>
        <v>#N/A</v>
      </c>
      <c r="F5202" s="218" t="e">
        <f>VLOOKUP(D5202,Z$4:AB5202,3,FALSE)</f>
        <v>#N/A</v>
      </c>
    </row>
    <row r="5203" spans="2:6" x14ac:dyDescent="0.25">
      <c r="B5203" s="131">
        <f t="shared" si="81"/>
        <v>5201</v>
      </c>
      <c r="E5203" s="218" t="e">
        <f>VLOOKUP(D5203,Z$4:AB5203,2,FALSE)</f>
        <v>#N/A</v>
      </c>
      <c r="F5203" s="218" t="e">
        <f>VLOOKUP(D5203,Z$4:AB5203,3,FALSE)</f>
        <v>#N/A</v>
      </c>
    </row>
    <row r="5204" spans="2:6" x14ac:dyDescent="0.25">
      <c r="B5204" s="131">
        <f t="shared" si="81"/>
        <v>5202</v>
      </c>
      <c r="E5204" s="218" t="e">
        <f>VLOOKUP(D5204,Z$4:AB5204,2,FALSE)</f>
        <v>#N/A</v>
      </c>
      <c r="F5204" s="218" t="e">
        <f>VLOOKUP(D5204,Z$4:AB5204,3,FALSE)</f>
        <v>#N/A</v>
      </c>
    </row>
    <row r="5205" spans="2:6" x14ac:dyDescent="0.25">
      <c r="B5205" s="131">
        <f t="shared" si="81"/>
        <v>5203</v>
      </c>
      <c r="E5205" s="218" t="e">
        <f>VLOOKUP(D5205,Z$4:AB5205,2,FALSE)</f>
        <v>#N/A</v>
      </c>
      <c r="F5205" s="218" t="e">
        <f>VLOOKUP(D5205,Z$4:AB5205,3,FALSE)</f>
        <v>#N/A</v>
      </c>
    </row>
    <row r="5206" spans="2:6" x14ac:dyDescent="0.25">
      <c r="B5206" s="131">
        <f t="shared" si="81"/>
        <v>5204</v>
      </c>
      <c r="E5206" s="218" t="e">
        <f>VLOOKUP(D5206,Z$4:AB5206,2,FALSE)</f>
        <v>#N/A</v>
      </c>
      <c r="F5206" s="218" t="e">
        <f>VLOOKUP(D5206,Z$4:AB5206,3,FALSE)</f>
        <v>#N/A</v>
      </c>
    </row>
    <row r="5207" spans="2:6" x14ac:dyDescent="0.25">
      <c r="B5207" s="131">
        <f t="shared" si="81"/>
        <v>5205</v>
      </c>
      <c r="E5207" s="218" t="e">
        <f>VLOOKUP(D5207,Z$4:AB5207,2,FALSE)</f>
        <v>#N/A</v>
      </c>
      <c r="F5207" s="218" t="e">
        <f>VLOOKUP(D5207,Z$4:AB5207,3,FALSE)</f>
        <v>#N/A</v>
      </c>
    </row>
    <row r="5208" spans="2:6" x14ac:dyDescent="0.25">
      <c r="B5208" s="131">
        <f t="shared" si="81"/>
        <v>5206</v>
      </c>
      <c r="E5208" s="218" t="e">
        <f>VLOOKUP(D5208,Z$4:AB5208,2,FALSE)</f>
        <v>#N/A</v>
      </c>
      <c r="F5208" s="218" t="e">
        <f>VLOOKUP(D5208,Z$4:AB5208,3,FALSE)</f>
        <v>#N/A</v>
      </c>
    </row>
    <row r="5209" spans="2:6" x14ac:dyDescent="0.25">
      <c r="B5209" s="131">
        <f t="shared" si="81"/>
        <v>5207</v>
      </c>
      <c r="E5209" s="218" t="e">
        <f>VLOOKUP(D5209,Z$4:AB5209,2,FALSE)</f>
        <v>#N/A</v>
      </c>
      <c r="F5209" s="218" t="e">
        <f>VLOOKUP(D5209,Z$4:AB5209,3,FALSE)</f>
        <v>#N/A</v>
      </c>
    </row>
    <row r="5210" spans="2:6" x14ac:dyDescent="0.25">
      <c r="B5210" s="131">
        <f t="shared" si="81"/>
        <v>5208</v>
      </c>
      <c r="E5210" s="218" t="e">
        <f>VLOOKUP(D5210,Z$4:AB5210,2,FALSE)</f>
        <v>#N/A</v>
      </c>
      <c r="F5210" s="218" t="e">
        <f>VLOOKUP(D5210,Z$4:AB5210,3,FALSE)</f>
        <v>#N/A</v>
      </c>
    </row>
    <row r="5211" spans="2:6" x14ac:dyDescent="0.25">
      <c r="B5211" s="131">
        <f t="shared" si="81"/>
        <v>5209</v>
      </c>
      <c r="E5211" s="218" t="e">
        <f>VLOOKUP(D5211,Z$4:AB5211,2,FALSE)</f>
        <v>#N/A</v>
      </c>
      <c r="F5211" s="218" t="e">
        <f>VLOOKUP(D5211,Z$4:AB5211,3,FALSE)</f>
        <v>#N/A</v>
      </c>
    </row>
    <row r="5212" spans="2:6" x14ac:dyDescent="0.25">
      <c r="B5212" s="131">
        <f t="shared" si="81"/>
        <v>5210</v>
      </c>
      <c r="E5212" s="218" t="e">
        <f>VLOOKUP(D5212,Z$4:AB5212,2,FALSE)</f>
        <v>#N/A</v>
      </c>
      <c r="F5212" s="218" t="e">
        <f>VLOOKUP(D5212,Z$4:AB5212,3,FALSE)</f>
        <v>#N/A</v>
      </c>
    </row>
    <row r="5213" spans="2:6" x14ac:dyDescent="0.25">
      <c r="B5213" s="131">
        <f t="shared" si="81"/>
        <v>5211</v>
      </c>
      <c r="E5213" s="218" t="e">
        <f>VLOOKUP(D5213,Z$4:AB5213,2,FALSE)</f>
        <v>#N/A</v>
      </c>
      <c r="F5213" s="218" t="e">
        <f>VLOOKUP(D5213,Z$4:AB5213,3,FALSE)</f>
        <v>#N/A</v>
      </c>
    </row>
    <row r="5214" spans="2:6" x14ac:dyDescent="0.25">
      <c r="B5214" s="131">
        <f t="shared" si="81"/>
        <v>5212</v>
      </c>
      <c r="E5214" s="218" t="e">
        <f>VLOOKUP(D5214,Z$4:AB5214,2,FALSE)</f>
        <v>#N/A</v>
      </c>
      <c r="F5214" s="218" t="e">
        <f>VLOOKUP(D5214,Z$4:AB5214,3,FALSE)</f>
        <v>#N/A</v>
      </c>
    </row>
    <row r="5215" spans="2:6" x14ac:dyDescent="0.25">
      <c r="B5215" s="131">
        <f t="shared" si="81"/>
        <v>5213</v>
      </c>
      <c r="E5215" s="218" t="e">
        <f>VLOOKUP(D5215,Z$4:AB5215,2,FALSE)</f>
        <v>#N/A</v>
      </c>
      <c r="F5215" s="218" t="e">
        <f>VLOOKUP(D5215,Z$4:AB5215,3,FALSE)</f>
        <v>#N/A</v>
      </c>
    </row>
    <row r="5216" spans="2:6" x14ac:dyDescent="0.25">
      <c r="B5216" s="131">
        <f t="shared" si="81"/>
        <v>5214</v>
      </c>
      <c r="E5216" s="218" t="e">
        <f>VLOOKUP(D5216,Z$4:AB5216,2,FALSE)</f>
        <v>#N/A</v>
      </c>
      <c r="F5216" s="218" t="e">
        <f>VLOOKUP(D5216,Z$4:AB5216,3,FALSE)</f>
        <v>#N/A</v>
      </c>
    </row>
    <row r="5217" spans="2:6" x14ac:dyDescent="0.25">
      <c r="B5217" s="131">
        <f t="shared" si="81"/>
        <v>5215</v>
      </c>
      <c r="E5217" s="218" t="e">
        <f>VLOOKUP(D5217,Z$4:AB5217,2,FALSE)</f>
        <v>#N/A</v>
      </c>
      <c r="F5217" s="218" t="e">
        <f>VLOOKUP(D5217,Z$4:AB5217,3,FALSE)</f>
        <v>#N/A</v>
      </c>
    </row>
    <row r="5218" spans="2:6" x14ac:dyDescent="0.25">
      <c r="B5218" s="131">
        <f t="shared" si="81"/>
        <v>5216</v>
      </c>
      <c r="E5218" s="218" t="e">
        <f>VLOOKUP(D5218,Z$4:AB5218,2,FALSE)</f>
        <v>#N/A</v>
      </c>
      <c r="F5218" s="218" t="e">
        <f>VLOOKUP(D5218,Z$4:AB5218,3,FALSE)</f>
        <v>#N/A</v>
      </c>
    </row>
    <row r="5219" spans="2:6" x14ac:dyDescent="0.25">
      <c r="B5219" s="131">
        <f t="shared" si="81"/>
        <v>5217</v>
      </c>
      <c r="E5219" s="218" t="e">
        <f>VLOOKUP(D5219,Z$4:AB5219,2,FALSE)</f>
        <v>#N/A</v>
      </c>
      <c r="F5219" s="218" t="e">
        <f>VLOOKUP(D5219,Z$4:AB5219,3,FALSE)</f>
        <v>#N/A</v>
      </c>
    </row>
    <row r="5220" spans="2:6" x14ac:dyDescent="0.25">
      <c r="B5220" s="131">
        <f t="shared" si="81"/>
        <v>5218</v>
      </c>
      <c r="E5220" s="218" t="e">
        <f>VLOOKUP(D5220,Z$4:AB5220,2,FALSE)</f>
        <v>#N/A</v>
      </c>
      <c r="F5220" s="218" t="e">
        <f>VLOOKUP(D5220,Z$4:AB5220,3,FALSE)</f>
        <v>#N/A</v>
      </c>
    </row>
    <row r="5221" spans="2:6" x14ac:dyDescent="0.25">
      <c r="B5221" s="131">
        <f t="shared" si="81"/>
        <v>5219</v>
      </c>
      <c r="E5221" s="218" t="e">
        <f>VLOOKUP(D5221,Z$4:AB5221,2,FALSE)</f>
        <v>#N/A</v>
      </c>
      <c r="F5221" s="218" t="e">
        <f>VLOOKUP(D5221,Z$4:AB5221,3,FALSE)</f>
        <v>#N/A</v>
      </c>
    </row>
    <row r="5222" spans="2:6" x14ac:dyDescent="0.25">
      <c r="B5222" s="131">
        <f t="shared" si="81"/>
        <v>5220</v>
      </c>
      <c r="E5222" s="218" t="e">
        <f>VLOOKUP(D5222,Z$4:AB5222,2,FALSE)</f>
        <v>#N/A</v>
      </c>
      <c r="F5222" s="218" t="e">
        <f>VLOOKUP(D5222,Z$4:AB5222,3,FALSE)</f>
        <v>#N/A</v>
      </c>
    </row>
    <row r="5223" spans="2:6" x14ac:dyDescent="0.25">
      <c r="B5223" s="131">
        <f t="shared" si="81"/>
        <v>5221</v>
      </c>
      <c r="E5223" s="218" t="e">
        <f>VLOOKUP(D5223,Z$4:AB5223,2,FALSE)</f>
        <v>#N/A</v>
      </c>
      <c r="F5223" s="218" t="e">
        <f>VLOOKUP(D5223,Z$4:AB5223,3,FALSE)</f>
        <v>#N/A</v>
      </c>
    </row>
    <row r="5224" spans="2:6" x14ac:dyDescent="0.25">
      <c r="B5224" s="131">
        <f t="shared" si="81"/>
        <v>5222</v>
      </c>
      <c r="E5224" s="218" t="e">
        <f>VLOOKUP(D5224,Z$4:AB5224,2,FALSE)</f>
        <v>#N/A</v>
      </c>
      <c r="F5224" s="218" t="e">
        <f>VLOOKUP(D5224,Z$4:AB5224,3,FALSE)</f>
        <v>#N/A</v>
      </c>
    </row>
    <row r="5225" spans="2:6" x14ac:dyDescent="0.25">
      <c r="B5225" s="131">
        <f t="shared" si="81"/>
        <v>5223</v>
      </c>
      <c r="E5225" s="218" t="e">
        <f>VLOOKUP(D5225,Z$4:AB5225,2,FALSE)</f>
        <v>#N/A</v>
      </c>
      <c r="F5225" s="218" t="e">
        <f>VLOOKUP(D5225,Z$4:AB5225,3,FALSE)</f>
        <v>#N/A</v>
      </c>
    </row>
    <row r="5226" spans="2:6" x14ac:dyDescent="0.25">
      <c r="B5226" s="131">
        <f t="shared" si="81"/>
        <v>5224</v>
      </c>
      <c r="E5226" s="218" t="e">
        <f>VLOOKUP(D5226,Z$4:AB5226,2,FALSE)</f>
        <v>#N/A</v>
      </c>
      <c r="F5226" s="218" t="e">
        <f>VLOOKUP(D5226,Z$4:AB5226,3,FALSE)</f>
        <v>#N/A</v>
      </c>
    </row>
    <row r="5227" spans="2:6" x14ac:dyDescent="0.25">
      <c r="B5227" s="131">
        <f t="shared" si="81"/>
        <v>5225</v>
      </c>
      <c r="E5227" s="218" t="e">
        <f>VLOOKUP(D5227,Z$4:AB5227,2,FALSE)</f>
        <v>#N/A</v>
      </c>
      <c r="F5227" s="218" t="e">
        <f>VLOOKUP(D5227,Z$4:AB5227,3,FALSE)</f>
        <v>#N/A</v>
      </c>
    </row>
    <row r="5228" spans="2:6" x14ac:dyDescent="0.25">
      <c r="B5228" s="131">
        <f t="shared" si="81"/>
        <v>5226</v>
      </c>
      <c r="E5228" s="218" t="e">
        <f>VLOOKUP(D5228,Z$4:AB5228,2,FALSE)</f>
        <v>#N/A</v>
      </c>
      <c r="F5228" s="218" t="e">
        <f>VLOOKUP(D5228,Z$4:AB5228,3,FALSE)</f>
        <v>#N/A</v>
      </c>
    </row>
    <row r="5229" spans="2:6" x14ac:dyDescent="0.25">
      <c r="B5229" s="131">
        <f t="shared" si="81"/>
        <v>5227</v>
      </c>
      <c r="E5229" s="218" t="e">
        <f>VLOOKUP(D5229,Z$4:AB5229,2,FALSE)</f>
        <v>#N/A</v>
      </c>
      <c r="F5229" s="218" t="e">
        <f>VLOOKUP(D5229,Z$4:AB5229,3,FALSE)</f>
        <v>#N/A</v>
      </c>
    </row>
    <row r="5230" spans="2:6" x14ac:dyDescent="0.25">
      <c r="B5230" s="131">
        <f t="shared" si="81"/>
        <v>5228</v>
      </c>
      <c r="E5230" s="218" t="e">
        <f>VLOOKUP(D5230,Z$4:AB5230,2,FALSE)</f>
        <v>#N/A</v>
      </c>
      <c r="F5230" s="218" t="e">
        <f>VLOOKUP(D5230,Z$4:AB5230,3,FALSE)</f>
        <v>#N/A</v>
      </c>
    </row>
    <row r="5231" spans="2:6" x14ac:dyDescent="0.25">
      <c r="B5231" s="131">
        <f t="shared" si="81"/>
        <v>5229</v>
      </c>
      <c r="E5231" s="218" t="e">
        <f>VLOOKUP(D5231,Z$4:AB5231,2,FALSE)</f>
        <v>#N/A</v>
      </c>
      <c r="F5231" s="218" t="e">
        <f>VLOOKUP(D5231,Z$4:AB5231,3,FALSE)</f>
        <v>#N/A</v>
      </c>
    </row>
    <row r="5232" spans="2:6" x14ac:dyDescent="0.25">
      <c r="B5232" s="131">
        <f t="shared" si="81"/>
        <v>5230</v>
      </c>
      <c r="E5232" s="218" t="e">
        <f>VLOOKUP(D5232,Z$4:AB5232,2,FALSE)</f>
        <v>#N/A</v>
      </c>
      <c r="F5232" s="218" t="e">
        <f>VLOOKUP(D5232,Z$4:AB5232,3,FALSE)</f>
        <v>#N/A</v>
      </c>
    </row>
    <row r="5233" spans="2:6" x14ac:dyDescent="0.25">
      <c r="B5233" s="131">
        <f t="shared" si="81"/>
        <v>5231</v>
      </c>
      <c r="E5233" s="218" t="e">
        <f>VLOOKUP(D5233,Z$4:AB5233,2,FALSE)</f>
        <v>#N/A</v>
      </c>
      <c r="F5233" s="218" t="e">
        <f>VLOOKUP(D5233,Z$4:AB5233,3,FALSE)</f>
        <v>#N/A</v>
      </c>
    </row>
    <row r="5234" spans="2:6" x14ac:dyDescent="0.25">
      <c r="B5234" s="131">
        <f t="shared" si="81"/>
        <v>5232</v>
      </c>
      <c r="E5234" s="218" t="e">
        <f>VLOOKUP(D5234,Z$4:AB5234,2,FALSE)</f>
        <v>#N/A</v>
      </c>
      <c r="F5234" s="218" t="e">
        <f>VLOOKUP(D5234,Z$4:AB5234,3,FALSE)</f>
        <v>#N/A</v>
      </c>
    </row>
    <row r="5235" spans="2:6" x14ac:dyDescent="0.25">
      <c r="B5235" s="131">
        <f t="shared" si="81"/>
        <v>5233</v>
      </c>
      <c r="E5235" s="218" t="e">
        <f>VLOOKUP(D5235,Z$4:AB5235,2,FALSE)</f>
        <v>#N/A</v>
      </c>
      <c r="F5235" s="218" t="e">
        <f>VLOOKUP(D5235,Z$4:AB5235,3,FALSE)</f>
        <v>#N/A</v>
      </c>
    </row>
    <row r="5236" spans="2:6" x14ac:dyDescent="0.25">
      <c r="B5236" s="131">
        <f t="shared" ref="B5236:B5299" si="82">ROW()-2</f>
        <v>5234</v>
      </c>
      <c r="E5236" s="218" t="e">
        <f>VLOOKUP(D5236,Z$4:AB5236,2,FALSE)</f>
        <v>#N/A</v>
      </c>
      <c r="F5236" s="218" t="e">
        <f>VLOOKUP(D5236,Z$4:AB5236,3,FALSE)</f>
        <v>#N/A</v>
      </c>
    </row>
    <row r="5237" spans="2:6" x14ac:dyDescent="0.25">
      <c r="B5237" s="131">
        <f t="shared" si="82"/>
        <v>5235</v>
      </c>
      <c r="E5237" s="218" t="e">
        <f>VLOOKUP(D5237,Z$4:AB5237,2,FALSE)</f>
        <v>#N/A</v>
      </c>
      <c r="F5237" s="218" t="e">
        <f>VLOOKUP(D5237,Z$4:AB5237,3,FALSE)</f>
        <v>#N/A</v>
      </c>
    </row>
    <row r="5238" spans="2:6" x14ac:dyDescent="0.25">
      <c r="B5238" s="131">
        <f t="shared" si="82"/>
        <v>5236</v>
      </c>
      <c r="E5238" s="218" t="e">
        <f>VLOOKUP(D5238,Z$4:AB5238,2,FALSE)</f>
        <v>#N/A</v>
      </c>
      <c r="F5238" s="218" t="e">
        <f>VLOOKUP(D5238,Z$4:AB5238,3,FALSE)</f>
        <v>#N/A</v>
      </c>
    </row>
    <row r="5239" spans="2:6" x14ac:dyDescent="0.25">
      <c r="B5239" s="131">
        <f t="shared" si="82"/>
        <v>5237</v>
      </c>
      <c r="E5239" s="218" t="e">
        <f>VLOOKUP(D5239,Z$4:AB5239,2,FALSE)</f>
        <v>#N/A</v>
      </c>
      <c r="F5239" s="218" t="e">
        <f>VLOOKUP(D5239,Z$4:AB5239,3,FALSE)</f>
        <v>#N/A</v>
      </c>
    </row>
    <row r="5240" spans="2:6" x14ac:dyDescent="0.25">
      <c r="B5240" s="131">
        <f t="shared" si="82"/>
        <v>5238</v>
      </c>
      <c r="E5240" s="218" t="e">
        <f>VLOOKUP(D5240,Z$4:AB5240,2,FALSE)</f>
        <v>#N/A</v>
      </c>
      <c r="F5240" s="218" t="e">
        <f>VLOOKUP(D5240,Z$4:AB5240,3,FALSE)</f>
        <v>#N/A</v>
      </c>
    </row>
    <row r="5241" spans="2:6" x14ac:dyDescent="0.25">
      <c r="B5241" s="131">
        <f t="shared" si="82"/>
        <v>5239</v>
      </c>
      <c r="E5241" s="218" t="e">
        <f>VLOOKUP(D5241,Z$4:AB5241,2,FALSE)</f>
        <v>#N/A</v>
      </c>
      <c r="F5241" s="218" t="e">
        <f>VLOOKUP(D5241,Z$4:AB5241,3,FALSE)</f>
        <v>#N/A</v>
      </c>
    </row>
    <row r="5242" spans="2:6" x14ac:dyDescent="0.25">
      <c r="B5242" s="131">
        <f t="shared" si="82"/>
        <v>5240</v>
      </c>
      <c r="E5242" s="218" t="e">
        <f>VLOOKUP(D5242,Z$4:AB5242,2,FALSE)</f>
        <v>#N/A</v>
      </c>
      <c r="F5242" s="218" t="e">
        <f>VLOOKUP(D5242,Z$4:AB5242,3,FALSE)</f>
        <v>#N/A</v>
      </c>
    </row>
    <row r="5243" spans="2:6" x14ac:dyDescent="0.25">
      <c r="B5243" s="131">
        <f t="shared" si="82"/>
        <v>5241</v>
      </c>
      <c r="E5243" s="218" t="e">
        <f>VLOOKUP(D5243,Z$4:AB5243,2,FALSE)</f>
        <v>#N/A</v>
      </c>
      <c r="F5243" s="218" t="e">
        <f>VLOOKUP(D5243,Z$4:AB5243,3,FALSE)</f>
        <v>#N/A</v>
      </c>
    </row>
    <row r="5244" spans="2:6" x14ac:dyDescent="0.25">
      <c r="B5244" s="131">
        <f t="shared" si="82"/>
        <v>5242</v>
      </c>
      <c r="E5244" s="218" t="e">
        <f>VLOOKUP(D5244,Z$4:AB5244,2,FALSE)</f>
        <v>#N/A</v>
      </c>
      <c r="F5244" s="218" t="e">
        <f>VLOOKUP(D5244,Z$4:AB5244,3,FALSE)</f>
        <v>#N/A</v>
      </c>
    </row>
    <row r="5245" spans="2:6" x14ac:dyDescent="0.25">
      <c r="B5245" s="131">
        <f t="shared" si="82"/>
        <v>5243</v>
      </c>
      <c r="E5245" s="218" t="e">
        <f>VLOOKUP(D5245,Z$4:AB5245,2,FALSE)</f>
        <v>#N/A</v>
      </c>
      <c r="F5245" s="218" t="e">
        <f>VLOOKUP(D5245,Z$4:AB5245,3,FALSE)</f>
        <v>#N/A</v>
      </c>
    </row>
    <row r="5246" spans="2:6" x14ac:dyDescent="0.25">
      <c r="B5246" s="131">
        <f t="shared" si="82"/>
        <v>5244</v>
      </c>
      <c r="E5246" s="218" t="e">
        <f>VLOOKUP(D5246,Z$4:AB5246,2,FALSE)</f>
        <v>#N/A</v>
      </c>
      <c r="F5246" s="218" t="e">
        <f>VLOOKUP(D5246,Z$4:AB5246,3,FALSE)</f>
        <v>#N/A</v>
      </c>
    </row>
    <row r="5247" spans="2:6" x14ac:dyDescent="0.25">
      <c r="B5247" s="131">
        <f t="shared" si="82"/>
        <v>5245</v>
      </c>
      <c r="E5247" s="218" t="e">
        <f>VLOOKUP(D5247,Z$4:AB5247,2,FALSE)</f>
        <v>#N/A</v>
      </c>
      <c r="F5247" s="218" t="e">
        <f>VLOOKUP(D5247,Z$4:AB5247,3,FALSE)</f>
        <v>#N/A</v>
      </c>
    </row>
    <row r="5248" spans="2:6" x14ac:dyDescent="0.25">
      <c r="B5248" s="131">
        <f t="shared" si="82"/>
        <v>5246</v>
      </c>
      <c r="E5248" s="218" t="e">
        <f>VLOOKUP(D5248,Z$4:AB5248,2,FALSE)</f>
        <v>#N/A</v>
      </c>
      <c r="F5248" s="218" t="e">
        <f>VLOOKUP(D5248,Z$4:AB5248,3,FALSE)</f>
        <v>#N/A</v>
      </c>
    </row>
    <row r="5249" spans="2:6" x14ac:dyDescent="0.25">
      <c r="B5249" s="131">
        <f t="shared" si="82"/>
        <v>5247</v>
      </c>
      <c r="E5249" s="218" t="e">
        <f>VLOOKUP(D5249,Z$4:AB5249,2,FALSE)</f>
        <v>#N/A</v>
      </c>
      <c r="F5249" s="218" t="e">
        <f>VLOOKUP(D5249,Z$4:AB5249,3,FALSE)</f>
        <v>#N/A</v>
      </c>
    </row>
    <row r="5250" spans="2:6" x14ac:dyDescent="0.25">
      <c r="B5250" s="131">
        <f t="shared" si="82"/>
        <v>5248</v>
      </c>
      <c r="E5250" s="218" t="e">
        <f>VLOOKUP(D5250,Z$4:AB5250,2,FALSE)</f>
        <v>#N/A</v>
      </c>
      <c r="F5250" s="218" t="e">
        <f>VLOOKUP(D5250,Z$4:AB5250,3,FALSE)</f>
        <v>#N/A</v>
      </c>
    </row>
    <row r="5251" spans="2:6" x14ac:dyDescent="0.25">
      <c r="B5251" s="131">
        <f t="shared" si="82"/>
        <v>5249</v>
      </c>
      <c r="E5251" s="218" t="e">
        <f>VLOOKUP(D5251,Z$4:AB5251,2,FALSE)</f>
        <v>#N/A</v>
      </c>
      <c r="F5251" s="218" t="e">
        <f>VLOOKUP(D5251,Z$4:AB5251,3,FALSE)</f>
        <v>#N/A</v>
      </c>
    </row>
    <row r="5252" spans="2:6" x14ac:dyDescent="0.25">
      <c r="B5252" s="131">
        <f t="shared" si="82"/>
        <v>5250</v>
      </c>
      <c r="E5252" s="218" t="e">
        <f>VLOOKUP(D5252,Z$4:AB5252,2,FALSE)</f>
        <v>#N/A</v>
      </c>
      <c r="F5252" s="218" t="e">
        <f>VLOOKUP(D5252,Z$4:AB5252,3,FALSE)</f>
        <v>#N/A</v>
      </c>
    </row>
    <row r="5253" spans="2:6" x14ac:dyDescent="0.25">
      <c r="B5253" s="131">
        <f t="shared" si="82"/>
        <v>5251</v>
      </c>
      <c r="E5253" s="218" t="e">
        <f>VLOOKUP(D5253,Z$4:AB5253,2,FALSE)</f>
        <v>#N/A</v>
      </c>
      <c r="F5253" s="218" t="e">
        <f>VLOOKUP(D5253,Z$4:AB5253,3,FALSE)</f>
        <v>#N/A</v>
      </c>
    </row>
    <row r="5254" spans="2:6" x14ac:dyDescent="0.25">
      <c r="B5254" s="131">
        <f t="shared" si="82"/>
        <v>5252</v>
      </c>
      <c r="E5254" s="218" t="e">
        <f>VLOOKUP(D5254,Z$4:AB5254,2,FALSE)</f>
        <v>#N/A</v>
      </c>
      <c r="F5254" s="218" t="e">
        <f>VLOOKUP(D5254,Z$4:AB5254,3,FALSE)</f>
        <v>#N/A</v>
      </c>
    </row>
    <row r="5255" spans="2:6" x14ac:dyDescent="0.25">
      <c r="B5255" s="131">
        <f t="shared" si="82"/>
        <v>5253</v>
      </c>
      <c r="E5255" s="218" t="e">
        <f>VLOOKUP(D5255,Z$4:AB5255,2,FALSE)</f>
        <v>#N/A</v>
      </c>
      <c r="F5255" s="218" t="e">
        <f>VLOOKUP(D5255,Z$4:AB5255,3,FALSE)</f>
        <v>#N/A</v>
      </c>
    </row>
    <row r="5256" spans="2:6" x14ac:dyDescent="0.25">
      <c r="B5256" s="131">
        <f t="shared" si="82"/>
        <v>5254</v>
      </c>
      <c r="E5256" s="218" t="e">
        <f>VLOOKUP(D5256,Z$4:AB5256,2,FALSE)</f>
        <v>#N/A</v>
      </c>
      <c r="F5256" s="218" t="e">
        <f>VLOOKUP(D5256,Z$4:AB5256,3,FALSE)</f>
        <v>#N/A</v>
      </c>
    </row>
    <row r="5257" spans="2:6" x14ac:dyDescent="0.25">
      <c r="B5257" s="131">
        <f t="shared" si="82"/>
        <v>5255</v>
      </c>
      <c r="E5257" s="218" t="e">
        <f>VLOOKUP(D5257,Z$4:AB5257,2,FALSE)</f>
        <v>#N/A</v>
      </c>
      <c r="F5257" s="218" t="e">
        <f>VLOOKUP(D5257,Z$4:AB5257,3,FALSE)</f>
        <v>#N/A</v>
      </c>
    </row>
    <row r="5258" spans="2:6" x14ac:dyDescent="0.25">
      <c r="B5258" s="131">
        <f t="shared" si="82"/>
        <v>5256</v>
      </c>
      <c r="E5258" s="218" t="e">
        <f>VLOOKUP(D5258,Z$4:AB5258,2,FALSE)</f>
        <v>#N/A</v>
      </c>
      <c r="F5258" s="218" t="e">
        <f>VLOOKUP(D5258,Z$4:AB5258,3,FALSE)</f>
        <v>#N/A</v>
      </c>
    </row>
    <row r="5259" spans="2:6" x14ac:dyDescent="0.25">
      <c r="B5259" s="131">
        <f t="shared" si="82"/>
        <v>5257</v>
      </c>
      <c r="E5259" s="218" t="e">
        <f>VLOOKUP(D5259,Z$4:AB5259,2,FALSE)</f>
        <v>#N/A</v>
      </c>
      <c r="F5259" s="218" t="e">
        <f>VLOOKUP(D5259,Z$4:AB5259,3,FALSE)</f>
        <v>#N/A</v>
      </c>
    </row>
    <row r="5260" spans="2:6" x14ac:dyDescent="0.25">
      <c r="B5260" s="131">
        <f t="shared" si="82"/>
        <v>5258</v>
      </c>
      <c r="E5260" s="218" t="e">
        <f>VLOOKUP(D5260,Z$4:AB5260,2,FALSE)</f>
        <v>#N/A</v>
      </c>
      <c r="F5260" s="218" t="e">
        <f>VLOOKUP(D5260,Z$4:AB5260,3,FALSE)</f>
        <v>#N/A</v>
      </c>
    </row>
    <row r="5261" spans="2:6" x14ac:dyDescent="0.25">
      <c r="B5261" s="131">
        <f t="shared" si="82"/>
        <v>5259</v>
      </c>
      <c r="E5261" s="218" t="e">
        <f>VLOOKUP(D5261,Z$4:AB5261,2,FALSE)</f>
        <v>#N/A</v>
      </c>
      <c r="F5261" s="218" t="e">
        <f>VLOOKUP(D5261,Z$4:AB5261,3,FALSE)</f>
        <v>#N/A</v>
      </c>
    </row>
    <row r="5262" spans="2:6" x14ac:dyDescent="0.25">
      <c r="B5262" s="131">
        <f t="shared" si="82"/>
        <v>5260</v>
      </c>
      <c r="E5262" s="218" t="e">
        <f>VLOOKUP(D5262,Z$4:AB5262,2,FALSE)</f>
        <v>#N/A</v>
      </c>
      <c r="F5262" s="218" t="e">
        <f>VLOOKUP(D5262,Z$4:AB5262,3,FALSE)</f>
        <v>#N/A</v>
      </c>
    </row>
    <row r="5263" spans="2:6" x14ac:dyDescent="0.25">
      <c r="B5263" s="131">
        <f t="shared" si="82"/>
        <v>5261</v>
      </c>
      <c r="E5263" s="218" t="e">
        <f>VLOOKUP(D5263,Z$4:AB5263,2,FALSE)</f>
        <v>#N/A</v>
      </c>
      <c r="F5263" s="218" t="e">
        <f>VLOOKUP(D5263,Z$4:AB5263,3,FALSE)</f>
        <v>#N/A</v>
      </c>
    </row>
    <row r="5264" spans="2:6" x14ac:dyDescent="0.25">
      <c r="B5264" s="131">
        <f t="shared" si="82"/>
        <v>5262</v>
      </c>
      <c r="E5264" s="218" t="e">
        <f>VLOOKUP(D5264,Z$4:AB5264,2,FALSE)</f>
        <v>#N/A</v>
      </c>
      <c r="F5264" s="218" t="e">
        <f>VLOOKUP(D5264,Z$4:AB5264,3,FALSE)</f>
        <v>#N/A</v>
      </c>
    </row>
    <row r="5265" spans="2:6" x14ac:dyDescent="0.25">
      <c r="B5265" s="131">
        <f t="shared" si="82"/>
        <v>5263</v>
      </c>
      <c r="E5265" s="218" t="e">
        <f>VLOOKUP(D5265,Z$4:AB5265,2,FALSE)</f>
        <v>#N/A</v>
      </c>
      <c r="F5265" s="218" t="e">
        <f>VLOOKUP(D5265,Z$4:AB5265,3,FALSE)</f>
        <v>#N/A</v>
      </c>
    </row>
    <row r="5266" spans="2:6" x14ac:dyDescent="0.25">
      <c r="B5266" s="131">
        <f t="shared" si="82"/>
        <v>5264</v>
      </c>
      <c r="E5266" s="218" t="e">
        <f>VLOOKUP(D5266,Z$4:AB5266,2,FALSE)</f>
        <v>#N/A</v>
      </c>
      <c r="F5266" s="218" t="e">
        <f>VLOOKUP(D5266,Z$4:AB5266,3,FALSE)</f>
        <v>#N/A</v>
      </c>
    </row>
    <row r="5267" spans="2:6" x14ac:dyDescent="0.25">
      <c r="B5267" s="131">
        <f t="shared" si="82"/>
        <v>5265</v>
      </c>
      <c r="E5267" s="218" t="e">
        <f>VLOOKUP(D5267,Z$4:AB5267,2,FALSE)</f>
        <v>#N/A</v>
      </c>
      <c r="F5267" s="218" t="e">
        <f>VLOOKUP(D5267,Z$4:AB5267,3,FALSE)</f>
        <v>#N/A</v>
      </c>
    </row>
    <row r="5268" spans="2:6" x14ac:dyDescent="0.25">
      <c r="B5268" s="131">
        <f t="shared" si="82"/>
        <v>5266</v>
      </c>
      <c r="E5268" s="218" t="e">
        <f>VLOOKUP(D5268,Z$4:AB5268,2,FALSE)</f>
        <v>#N/A</v>
      </c>
      <c r="F5268" s="218" t="e">
        <f>VLOOKUP(D5268,Z$4:AB5268,3,FALSE)</f>
        <v>#N/A</v>
      </c>
    </row>
    <row r="5269" spans="2:6" x14ac:dyDescent="0.25">
      <c r="B5269" s="131">
        <f t="shared" si="82"/>
        <v>5267</v>
      </c>
      <c r="E5269" s="218" t="e">
        <f>VLOOKUP(D5269,Z$4:AB5269,2,FALSE)</f>
        <v>#N/A</v>
      </c>
      <c r="F5269" s="218" t="e">
        <f>VLOOKUP(D5269,Z$4:AB5269,3,FALSE)</f>
        <v>#N/A</v>
      </c>
    </row>
    <row r="5270" spans="2:6" x14ac:dyDescent="0.25">
      <c r="B5270" s="131">
        <f t="shared" si="82"/>
        <v>5268</v>
      </c>
      <c r="E5270" s="218" t="e">
        <f>VLOOKUP(D5270,Z$4:AB5270,2,FALSE)</f>
        <v>#N/A</v>
      </c>
      <c r="F5270" s="218" t="e">
        <f>VLOOKUP(D5270,Z$4:AB5270,3,FALSE)</f>
        <v>#N/A</v>
      </c>
    </row>
    <row r="5271" spans="2:6" x14ac:dyDescent="0.25">
      <c r="B5271" s="131">
        <f t="shared" si="82"/>
        <v>5269</v>
      </c>
      <c r="E5271" s="218" t="e">
        <f>VLOOKUP(D5271,Z$4:AB5271,2,FALSE)</f>
        <v>#N/A</v>
      </c>
      <c r="F5271" s="218" t="e">
        <f>VLOOKUP(D5271,Z$4:AB5271,3,FALSE)</f>
        <v>#N/A</v>
      </c>
    </row>
    <row r="5272" spans="2:6" x14ac:dyDescent="0.25">
      <c r="B5272" s="131">
        <f t="shared" si="82"/>
        <v>5270</v>
      </c>
      <c r="E5272" s="218" t="e">
        <f>VLOOKUP(D5272,Z$4:AB5272,2,FALSE)</f>
        <v>#N/A</v>
      </c>
      <c r="F5272" s="218" t="e">
        <f>VLOOKUP(D5272,Z$4:AB5272,3,FALSE)</f>
        <v>#N/A</v>
      </c>
    </row>
    <row r="5273" spans="2:6" x14ac:dyDescent="0.25">
      <c r="B5273" s="131">
        <f t="shared" si="82"/>
        <v>5271</v>
      </c>
      <c r="E5273" s="218" t="e">
        <f>VLOOKUP(D5273,Z$4:AB5273,2,FALSE)</f>
        <v>#N/A</v>
      </c>
      <c r="F5273" s="218" t="e">
        <f>VLOOKUP(D5273,Z$4:AB5273,3,FALSE)</f>
        <v>#N/A</v>
      </c>
    </row>
    <row r="5274" spans="2:6" x14ac:dyDescent="0.25">
      <c r="B5274" s="131">
        <f t="shared" si="82"/>
        <v>5272</v>
      </c>
      <c r="E5274" s="218" t="e">
        <f>VLOOKUP(D5274,Z$4:AB5274,2,FALSE)</f>
        <v>#N/A</v>
      </c>
      <c r="F5274" s="218" t="e">
        <f>VLOOKUP(D5274,Z$4:AB5274,3,FALSE)</f>
        <v>#N/A</v>
      </c>
    </row>
    <row r="5275" spans="2:6" x14ac:dyDescent="0.25">
      <c r="B5275" s="131">
        <f t="shared" si="82"/>
        <v>5273</v>
      </c>
      <c r="E5275" s="218" t="e">
        <f>VLOOKUP(D5275,Z$4:AB5275,2,FALSE)</f>
        <v>#N/A</v>
      </c>
      <c r="F5275" s="218" t="e">
        <f>VLOOKUP(D5275,Z$4:AB5275,3,FALSE)</f>
        <v>#N/A</v>
      </c>
    </row>
    <row r="5276" spans="2:6" x14ac:dyDescent="0.25">
      <c r="B5276" s="131">
        <f t="shared" si="82"/>
        <v>5274</v>
      </c>
      <c r="E5276" s="218" t="e">
        <f>VLOOKUP(D5276,Z$4:AB5276,2,FALSE)</f>
        <v>#N/A</v>
      </c>
      <c r="F5276" s="218" t="e">
        <f>VLOOKUP(D5276,Z$4:AB5276,3,FALSE)</f>
        <v>#N/A</v>
      </c>
    </row>
    <row r="5277" spans="2:6" x14ac:dyDescent="0.25">
      <c r="B5277" s="131">
        <f t="shared" si="82"/>
        <v>5275</v>
      </c>
      <c r="E5277" s="218" t="e">
        <f>VLOOKUP(D5277,Z$4:AB5277,2,FALSE)</f>
        <v>#N/A</v>
      </c>
      <c r="F5277" s="218" t="e">
        <f>VLOOKUP(D5277,Z$4:AB5277,3,FALSE)</f>
        <v>#N/A</v>
      </c>
    </row>
    <row r="5278" spans="2:6" x14ac:dyDescent="0.25">
      <c r="B5278" s="131">
        <f t="shared" si="82"/>
        <v>5276</v>
      </c>
      <c r="E5278" s="218" t="e">
        <f>VLOOKUP(D5278,Z$4:AB5278,2,FALSE)</f>
        <v>#N/A</v>
      </c>
      <c r="F5278" s="218" t="e">
        <f>VLOOKUP(D5278,Z$4:AB5278,3,FALSE)</f>
        <v>#N/A</v>
      </c>
    </row>
    <row r="5279" spans="2:6" x14ac:dyDescent="0.25">
      <c r="B5279" s="131">
        <f t="shared" si="82"/>
        <v>5277</v>
      </c>
      <c r="E5279" s="218" t="e">
        <f>VLOOKUP(D5279,Z$4:AB5279,2,FALSE)</f>
        <v>#N/A</v>
      </c>
      <c r="F5279" s="218" t="e">
        <f>VLOOKUP(D5279,Z$4:AB5279,3,FALSE)</f>
        <v>#N/A</v>
      </c>
    </row>
    <row r="5280" spans="2:6" x14ac:dyDescent="0.25">
      <c r="B5280" s="131">
        <f t="shared" si="82"/>
        <v>5278</v>
      </c>
      <c r="E5280" s="218" t="e">
        <f>VLOOKUP(D5280,Z$4:AB5280,2,FALSE)</f>
        <v>#N/A</v>
      </c>
      <c r="F5280" s="218" t="e">
        <f>VLOOKUP(D5280,Z$4:AB5280,3,FALSE)</f>
        <v>#N/A</v>
      </c>
    </row>
    <row r="5281" spans="2:6" x14ac:dyDescent="0.25">
      <c r="B5281" s="131">
        <f t="shared" si="82"/>
        <v>5279</v>
      </c>
      <c r="E5281" s="218" t="e">
        <f>VLOOKUP(D5281,Z$4:AB5281,2,FALSE)</f>
        <v>#N/A</v>
      </c>
      <c r="F5281" s="218" t="e">
        <f>VLOOKUP(D5281,Z$4:AB5281,3,FALSE)</f>
        <v>#N/A</v>
      </c>
    </row>
    <row r="5282" spans="2:6" x14ac:dyDescent="0.25">
      <c r="B5282" s="131">
        <f t="shared" si="82"/>
        <v>5280</v>
      </c>
      <c r="E5282" s="218" t="e">
        <f>VLOOKUP(D5282,Z$4:AB5282,2,FALSE)</f>
        <v>#N/A</v>
      </c>
      <c r="F5282" s="218" t="e">
        <f>VLOOKUP(D5282,Z$4:AB5282,3,FALSE)</f>
        <v>#N/A</v>
      </c>
    </row>
    <row r="5283" spans="2:6" x14ac:dyDescent="0.25">
      <c r="B5283" s="131">
        <f t="shared" si="82"/>
        <v>5281</v>
      </c>
      <c r="E5283" s="218" t="e">
        <f>VLOOKUP(D5283,Z$4:AB5283,2,FALSE)</f>
        <v>#N/A</v>
      </c>
      <c r="F5283" s="218" t="e">
        <f>VLOOKUP(D5283,Z$4:AB5283,3,FALSE)</f>
        <v>#N/A</v>
      </c>
    </row>
    <row r="5284" spans="2:6" x14ac:dyDescent="0.25">
      <c r="B5284" s="131">
        <f t="shared" si="82"/>
        <v>5282</v>
      </c>
      <c r="E5284" s="218" t="e">
        <f>VLOOKUP(D5284,Z$4:AB5284,2,FALSE)</f>
        <v>#N/A</v>
      </c>
      <c r="F5284" s="218" t="e">
        <f>VLOOKUP(D5284,Z$4:AB5284,3,FALSE)</f>
        <v>#N/A</v>
      </c>
    </row>
    <row r="5285" spans="2:6" x14ac:dyDescent="0.25">
      <c r="B5285" s="131">
        <f t="shared" si="82"/>
        <v>5283</v>
      </c>
      <c r="E5285" s="218" t="e">
        <f>VLOOKUP(D5285,Z$4:AB5285,2,FALSE)</f>
        <v>#N/A</v>
      </c>
      <c r="F5285" s="218" t="e">
        <f>VLOOKUP(D5285,Z$4:AB5285,3,FALSE)</f>
        <v>#N/A</v>
      </c>
    </row>
    <row r="5286" spans="2:6" x14ac:dyDescent="0.25">
      <c r="B5286" s="131">
        <f t="shared" si="82"/>
        <v>5284</v>
      </c>
      <c r="E5286" s="218" t="e">
        <f>VLOOKUP(D5286,Z$4:AB5286,2,FALSE)</f>
        <v>#N/A</v>
      </c>
      <c r="F5286" s="218" t="e">
        <f>VLOOKUP(D5286,Z$4:AB5286,3,FALSE)</f>
        <v>#N/A</v>
      </c>
    </row>
    <row r="5287" spans="2:6" x14ac:dyDescent="0.25">
      <c r="B5287" s="131">
        <f t="shared" si="82"/>
        <v>5285</v>
      </c>
      <c r="E5287" s="218" t="e">
        <f>VLOOKUP(D5287,Z$4:AB5287,2,FALSE)</f>
        <v>#N/A</v>
      </c>
      <c r="F5287" s="218" t="e">
        <f>VLOOKUP(D5287,Z$4:AB5287,3,FALSE)</f>
        <v>#N/A</v>
      </c>
    </row>
    <row r="5288" spans="2:6" x14ac:dyDescent="0.25">
      <c r="B5288" s="131">
        <f t="shared" si="82"/>
        <v>5286</v>
      </c>
      <c r="E5288" s="218" t="e">
        <f>VLOOKUP(D5288,Z$4:AB5288,2,FALSE)</f>
        <v>#N/A</v>
      </c>
      <c r="F5288" s="218" t="e">
        <f>VLOOKUP(D5288,Z$4:AB5288,3,FALSE)</f>
        <v>#N/A</v>
      </c>
    </row>
    <row r="5289" spans="2:6" x14ac:dyDescent="0.25">
      <c r="B5289" s="131">
        <f t="shared" si="82"/>
        <v>5287</v>
      </c>
      <c r="E5289" s="218" t="e">
        <f>VLOOKUP(D5289,Z$4:AB5289,2,FALSE)</f>
        <v>#N/A</v>
      </c>
      <c r="F5289" s="218" t="e">
        <f>VLOOKUP(D5289,Z$4:AB5289,3,FALSE)</f>
        <v>#N/A</v>
      </c>
    </row>
    <row r="5290" spans="2:6" x14ac:dyDescent="0.25">
      <c r="B5290" s="131">
        <f t="shared" si="82"/>
        <v>5288</v>
      </c>
      <c r="E5290" s="218" t="e">
        <f>VLOOKUP(D5290,Z$4:AB5290,2,FALSE)</f>
        <v>#N/A</v>
      </c>
      <c r="F5290" s="218" t="e">
        <f>VLOOKUP(D5290,Z$4:AB5290,3,FALSE)</f>
        <v>#N/A</v>
      </c>
    </row>
    <row r="5291" spans="2:6" x14ac:dyDescent="0.25">
      <c r="B5291" s="131">
        <f t="shared" si="82"/>
        <v>5289</v>
      </c>
      <c r="E5291" s="218" t="e">
        <f>VLOOKUP(D5291,Z$4:AB5291,2,FALSE)</f>
        <v>#N/A</v>
      </c>
      <c r="F5291" s="218" t="e">
        <f>VLOOKUP(D5291,Z$4:AB5291,3,FALSE)</f>
        <v>#N/A</v>
      </c>
    </row>
    <row r="5292" spans="2:6" x14ac:dyDescent="0.25">
      <c r="B5292" s="131">
        <f t="shared" si="82"/>
        <v>5290</v>
      </c>
      <c r="E5292" s="218" t="e">
        <f>VLOOKUP(D5292,Z$4:AB5292,2,FALSE)</f>
        <v>#N/A</v>
      </c>
      <c r="F5292" s="218" t="e">
        <f>VLOOKUP(D5292,Z$4:AB5292,3,FALSE)</f>
        <v>#N/A</v>
      </c>
    </row>
    <row r="5293" spans="2:6" x14ac:dyDescent="0.25">
      <c r="B5293" s="131">
        <f t="shared" si="82"/>
        <v>5291</v>
      </c>
      <c r="E5293" s="218" t="e">
        <f>VLOOKUP(D5293,Z$4:AB5293,2,FALSE)</f>
        <v>#N/A</v>
      </c>
      <c r="F5293" s="218" t="e">
        <f>VLOOKUP(D5293,Z$4:AB5293,3,FALSE)</f>
        <v>#N/A</v>
      </c>
    </row>
    <row r="5294" spans="2:6" x14ac:dyDescent="0.25">
      <c r="B5294" s="131">
        <f t="shared" si="82"/>
        <v>5292</v>
      </c>
      <c r="E5294" s="218" t="e">
        <f>VLOOKUP(D5294,Z$4:AB5294,2,FALSE)</f>
        <v>#N/A</v>
      </c>
      <c r="F5294" s="218" t="e">
        <f>VLOOKUP(D5294,Z$4:AB5294,3,FALSE)</f>
        <v>#N/A</v>
      </c>
    </row>
    <row r="5295" spans="2:6" x14ac:dyDescent="0.25">
      <c r="B5295" s="131">
        <f t="shared" si="82"/>
        <v>5293</v>
      </c>
      <c r="E5295" s="218" t="e">
        <f>VLOOKUP(D5295,Z$4:AB5295,2,FALSE)</f>
        <v>#N/A</v>
      </c>
      <c r="F5295" s="218" t="e">
        <f>VLOOKUP(D5295,Z$4:AB5295,3,FALSE)</f>
        <v>#N/A</v>
      </c>
    </row>
    <row r="5296" spans="2:6" x14ac:dyDescent="0.25">
      <c r="B5296" s="131">
        <f t="shared" si="82"/>
        <v>5294</v>
      </c>
      <c r="E5296" s="218" t="e">
        <f>VLOOKUP(D5296,Z$4:AB5296,2,FALSE)</f>
        <v>#N/A</v>
      </c>
      <c r="F5296" s="218" t="e">
        <f>VLOOKUP(D5296,Z$4:AB5296,3,FALSE)</f>
        <v>#N/A</v>
      </c>
    </row>
    <row r="5297" spans="2:6" x14ac:dyDescent="0.25">
      <c r="B5297" s="131">
        <f t="shared" si="82"/>
        <v>5295</v>
      </c>
      <c r="E5297" s="218" t="e">
        <f>VLOOKUP(D5297,Z$4:AB5297,2,FALSE)</f>
        <v>#N/A</v>
      </c>
      <c r="F5297" s="218" t="e">
        <f>VLOOKUP(D5297,Z$4:AB5297,3,FALSE)</f>
        <v>#N/A</v>
      </c>
    </row>
    <row r="5298" spans="2:6" x14ac:dyDescent="0.25">
      <c r="B5298" s="131">
        <f t="shared" si="82"/>
        <v>5296</v>
      </c>
      <c r="E5298" s="218" t="e">
        <f>VLOOKUP(D5298,Z$4:AB5298,2,FALSE)</f>
        <v>#N/A</v>
      </c>
      <c r="F5298" s="218" t="e">
        <f>VLOOKUP(D5298,Z$4:AB5298,3,FALSE)</f>
        <v>#N/A</v>
      </c>
    </row>
    <row r="5299" spans="2:6" x14ac:dyDescent="0.25">
      <c r="B5299" s="131">
        <f t="shared" si="82"/>
        <v>5297</v>
      </c>
      <c r="E5299" s="218" t="e">
        <f>VLOOKUP(D5299,Z$4:AB5299,2,FALSE)</f>
        <v>#N/A</v>
      </c>
      <c r="F5299" s="218" t="e">
        <f>VLOOKUP(D5299,Z$4:AB5299,3,FALSE)</f>
        <v>#N/A</v>
      </c>
    </row>
    <row r="5300" spans="2:6" x14ac:dyDescent="0.25">
      <c r="B5300" s="131">
        <f t="shared" ref="B5300:B5363" si="83">ROW()-2</f>
        <v>5298</v>
      </c>
      <c r="E5300" s="218" t="e">
        <f>VLOOKUP(D5300,Z$4:AB5300,2,FALSE)</f>
        <v>#N/A</v>
      </c>
      <c r="F5300" s="218" t="e">
        <f>VLOOKUP(D5300,Z$4:AB5300,3,FALSE)</f>
        <v>#N/A</v>
      </c>
    </row>
    <row r="5301" spans="2:6" x14ac:dyDescent="0.25">
      <c r="B5301" s="131">
        <f t="shared" si="83"/>
        <v>5299</v>
      </c>
      <c r="E5301" s="218" t="e">
        <f>VLOOKUP(D5301,Z$4:AB5301,2,FALSE)</f>
        <v>#N/A</v>
      </c>
      <c r="F5301" s="218" t="e">
        <f>VLOOKUP(D5301,Z$4:AB5301,3,FALSE)</f>
        <v>#N/A</v>
      </c>
    </row>
    <row r="5302" spans="2:6" x14ac:dyDescent="0.25">
      <c r="B5302" s="131">
        <f t="shared" si="83"/>
        <v>5300</v>
      </c>
      <c r="E5302" s="218" t="e">
        <f>VLOOKUP(D5302,Z$4:AB5302,2,FALSE)</f>
        <v>#N/A</v>
      </c>
      <c r="F5302" s="218" t="e">
        <f>VLOOKUP(D5302,Z$4:AB5302,3,FALSE)</f>
        <v>#N/A</v>
      </c>
    </row>
    <row r="5303" spans="2:6" x14ac:dyDescent="0.25">
      <c r="B5303" s="131">
        <f t="shared" si="83"/>
        <v>5301</v>
      </c>
      <c r="E5303" s="218" t="e">
        <f>VLOOKUP(D5303,Z$4:AB5303,2,FALSE)</f>
        <v>#N/A</v>
      </c>
      <c r="F5303" s="218" t="e">
        <f>VLOOKUP(D5303,Z$4:AB5303,3,FALSE)</f>
        <v>#N/A</v>
      </c>
    </row>
    <row r="5304" spans="2:6" x14ac:dyDescent="0.25">
      <c r="B5304" s="131">
        <f t="shared" si="83"/>
        <v>5302</v>
      </c>
      <c r="E5304" s="218" t="e">
        <f>VLOOKUP(D5304,Z$4:AB5304,2,FALSE)</f>
        <v>#N/A</v>
      </c>
      <c r="F5304" s="218" t="e">
        <f>VLOOKUP(D5304,Z$4:AB5304,3,FALSE)</f>
        <v>#N/A</v>
      </c>
    </row>
    <row r="5305" spans="2:6" x14ac:dyDescent="0.25">
      <c r="B5305" s="131">
        <f t="shared" si="83"/>
        <v>5303</v>
      </c>
      <c r="E5305" s="218" t="e">
        <f>VLOOKUP(D5305,Z$4:AB5305,2,FALSE)</f>
        <v>#N/A</v>
      </c>
      <c r="F5305" s="218" t="e">
        <f>VLOOKUP(D5305,Z$4:AB5305,3,FALSE)</f>
        <v>#N/A</v>
      </c>
    </row>
    <row r="5306" spans="2:6" x14ac:dyDescent="0.25">
      <c r="B5306" s="131">
        <f t="shared" si="83"/>
        <v>5304</v>
      </c>
      <c r="E5306" s="218" t="e">
        <f>VLOOKUP(D5306,Z$4:AB5306,2,FALSE)</f>
        <v>#N/A</v>
      </c>
      <c r="F5306" s="218" t="e">
        <f>VLOOKUP(D5306,Z$4:AB5306,3,FALSE)</f>
        <v>#N/A</v>
      </c>
    </row>
    <row r="5307" spans="2:6" x14ac:dyDescent="0.25">
      <c r="B5307" s="131">
        <f t="shared" si="83"/>
        <v>5305</v>
      </c>
      <c r="E5307" s="218" t="e">
        <f>VLOOKUP(D5307,Z$4:AB5307,2,FALSE)</f>
        <v>#N/A</v>
      </c>
      <c r="F5307" s="218" t="e">
        <f>VLOOKUP(D5307,Z$4:AB5307,3,FALSE)</f>
        <v>#N/A</v>
      </c>
    </row>
    <row r="5308" spans="2:6" x14ac:dyDescent="0.25">
      <c r="B5308" s="131">
        <f t="shared" si="83"/>
        <v>5306</v>
      </c>
      <c r="E5308" s="218" t="e">
        <f>VLOOKUP(D5308,Z$4:AB5308,2,FALSE)</f>
        <v>#N/A</v>
      </c>
      <c r="F5308" s="218" t="e">
        <f>VLOOKUP(D5308,Z$4:AB5308,3,FALSE)</f>
        <v>#N/A</v>
      </c>
    </row>
    <row r="5309" spans="2:6" x14ac:dyDescent="0.25">
      <c r="B5309" s="131">
        <f t="shared" si="83"/>
        <v>5307</v>
      </c>
      <c r="E5309" s="218" t="e">
        <f>VLOOKUP(D5309,Z$4:AB5309,2,FALSE)</f>
        <v>#N/A</v>
      </c>
      <c r="F5309" s="218" t="e">
        <f>VLOOKUP(D5309,Z$4:AB5309,3,FALSE)</f>
        <v>#N/A</v>
      </c>
    </row>
    <row r="5310" spans="2:6" x14ac:dyDescent="0.25">
      <c r="B5310" s="131">
        <f t="shared" si="83"/>
        <v>5308</v>
      </c>
      <c r="E5310" s="218" t="e">
        <f>VLOOKUP(D5310,Z$4:AB5310,2,FALSE)</f>
        <v>#N/A</v>
      </c>
      <c r="F5310" s="218" t="e">
        <f>VLOOKUP(D5310,Z$4:AB5310,3,FALSE)</f>
        <v>#N/A</v>
      </c>
    </row>
    <row r="5311" spans="2:6" x14ac:dyDescent="0.25">
      <c r="B5311" s="131">
        <f t="shared" si="83"/>
        <v>5309</v>
      </c>
      <c r="E5311" s="218" t="e">
        <f>VLOOKUP(D5311,Z$4:AB5311,2,FALSE)</f>
        <v>#N/A</v>
      </c>
      <c r="F5311" s="218" t="e">
        <f>VLOOKUP(D5311,Z$4:AB5311,3,FALSE)</f>
        <v>#N/A</v>
      </c>
    </row>
    <row r="5312" spans="2:6" x14ac:dyDescent="0.25">
      <c r="B5312" s="131">
        <f t="shared" si="83"/>
        <v>5310</v>
      </c>
      <c r="E5312" s="218" t="e">
        <f>VLOOKUP(D5312,Z$4:AB5312,2,FALSE)</f>
        <v>#N/A</v>
      </c>
      <c r="F5312" s="218" t="e">
        <f>VLOOKUP(D5312,Z$4:AB5312,3,FALSE)</f>
        <v>#N/A</v>
      </c>
    </row>
    <row r="5313" spans="2:6" x14ac:dyDescent="0.25">
      <c r="B5313" s="131">
        <f t="shared" si="83"/>
        <v>5311</v>
      </c>
      <c r="E5313" s="218" t="e">
        <f>VLOOKUP(D5313,Z$4:AB5313,2,FALSE)</f>
        <v>#N/A</v>
      </c>
      <c r="F5313" s="218" t="e">
        <f>VLOOKUP(D5313,Z$4:AB5313,3,FALSE)</f>
        <v>#N/A</v>
      </c>
    </row>
    <row r="5314" spans="2:6" x14ac:dyDescent="0.25">
      <c r="B5314" s="131">
        <f t="shared" si="83"/>
        <v>5312</v>
      </c>
      <c r="E5314" s="218" t="e">
        <f>VLOOKUP(D5314,Z$4:AB5314,2,FALSE)</f>
        <v>#N/A</v>
      </c>
      <c r="F5314" s="218" t="e">
        <f>VLOOKUP(D5314,Z$4:AB5314,3,FALSE)</f>
        <v>#N/A</v>
      </c>
    </row>
    <row r="5315" spans="2:6" x14ac:dyDescent="0.25">
      <c r="B5315" s="131">
        <f t="shared" si="83"/>
        <v>5313</v>
      </c>
      <c r="E5315" s="218" t="e">
        <f>VLOOKUP(D5315,Z$4:AB5315,2,FALSE)</f>
        <v>#N/A</v>
      </c>
      <c r="F5315" s="218" t="e">
        <f>VLOOKUP(D5315,Z$4:AB5315,3,FALSE)</f>
        <v>#N/A</v>
      </c>
    </row>
    <row r="5316" spans="2:6" x14ac:dyDescent="0.25">
      <c r="B5316" s="131">
        <f t="shared" si="83"/>
        <v>5314</v>
      </c>
      <c r="E5316" s="218" t="e">
        <f>VLOOKUP(D5316,Z$4:AB5316,2,FALSE)</f>
        <v>#N/A</v>
      </c>
      <c r="F5316" s="218" t="e">
        <f>VLOOKUP(D5316,Z$4:AB5316,3,FALSE)</f>
        <v>#N/A</v>
      </c>
    </row>
    <row r="5317" spans="2:6" x14ac:dyDescent="0.25">
      <c r="B5317" s="131">
        <f t="shared" si="83"/>
        <v>5315</v>
      </c>
      <c r="E5317" s="218" t="e">
        <f>VLOOKUP(D5317,Z$4:AB5317,2,FALSE)</f>
        <v>#N/A</v>
      </c>
      <c r="F5317" s="218" t="e">
        <f>VLOOKUP(D5317,Z$4:AB5317,3,FALSE)</f>
        <v>#N/A</v>
      </c>
    </row>
    <row r="5318" spans="2:6" x14ac:dyDescent="0.25">
      <c r="B5318" s="131">
        <f t="shared" si="83"/>
        <v>5316</v>
      </c>
      <c r="E5318" s="218" t="e">
        <f>VLOOKUP(D5318,Z$4:AB5318,2,FALSE)</f>
        <v>#N/A</v>
      </c>
      <c r="F5318" s="218" t="e">
        <f>VLOOKUP(D5318,Z$4:AB5318,3,FALSE)</f>
        <v>#N/A</v>
      </c>
    </row>
    <row r="5319" spans="2:6" x14ac:dyDescent="0.25">
      <c r="B5319" s="131">
        <f t="shared" si="83"/>
        <v>5317</v>
      </c>
      <c r="E5319" s="218" t="e">
        <f>VLOOKUP(D5319,Z$4:AB5319,2,FALSE)</f>
        <v>#N/A</v>
      </c>
      <c r="F5319" s="218" t="e">
        <f>VLOOKUP(D5319,Z$4:AB5319,3,FALSE)</f>
        <v>#N/A</v>
      </c>
    </row>
    <row r="5320" spans="2:6" x14ac:dyDescent="0.25">
      <c r="B5320" s="131">
        <f t="shared" si="83"/>
        <v>5318</v>
      </c>
      <c r="E5320" s="218" t="e">
        <f>VLOOKUP(D5320,Z$4:AB5320,2,FALSE)</f>
        <v>#N/A</v>
      </c>
      <c r="F5320" s="218" t="e">
        <f>VLOOKUP(D5320,Z$4:AB5320,3,FALSE)</f>
        <v>#N/A</v>
      </c>
    </row>
    <row r="5321" spans="2:6" x14ac:dyDescent="0.25">
      <c r="B5321" s="131">
        <f t="shared" si="83"/>
        <v>5319</v>
      </c>
      <c r="E5321" s="218" t="e">
        <f>VLOOKUP(D5321,Z$4:AB5321,2,FALSE)</f>
        <v>#N/A</v>
      </c>
      <c r="F5321" s="218" t="e">
        <f>VLOOKUP(D5321,Z$4:AB5321,3,FALSE)</f>
        <v>#N/A</v>
      </c>
    </row>
    <row r="5322" spans="2:6" x14ac:dyDescent="0.25">
      <c r="B5322" s="131">
        <f t="shared" si="83"/>
        <v>5320</v>
      </c>
      <c r="E5322" s="218" t="e">
        <f>VLOOKUP(D5322,Z$4:AB5322,2,FALSE)</f>
        <v>#N/A</v>
      </c>
      <c r="F5322" s="218" t="e">
        <f>VLOOKUP(D5322,Z$4:AB5322,3,FALSE)</f>
        <v>#N/A</v>
      </c>
    </row>
    <row r="5323" spans="2:6" x14ac:dyDescent="0.25">
      <c r="B5323" s="131">
        <f t="shared" si="83"/>
        <v>5321</v>
      </c>
      <c r="E5323" s="218" t="e">
        <f>VLOOKUP(D5323,Z$4:AB5323,2,FALSE)</f>
        <v>#N/A</v>
      </c>
      <c r="F5323" s="218" t="e">
        <f>VLOOKUP(D5323,Z$4:AB5323,3,FALSE)</f>
        <v>#N/A</v>
      </c>
    </row>
    <row r="5324" spans="2:6" x14ac:dyDescent="0.25">
      <c r="B5324" s="131">
        <f t="shared" si="83"/>
        <v>5322</v>
      </c>
      <c r="E5324" s="218" t="e">
        <f>VLOOKUP(D5324,Z$4:AB5324,2,FALSE)</f>
        <v>#N/A</v>
      </c>
      <c r="F5324" s="218" t="e">
        <f>VLOOKUP(D5324,Z$4:AB5324,3,FALSE)</f>
        <v>#N/A</v>
      </c>
    </row>
    <row r="5325" spans="2:6" x14ac:dyDescent="0.25">
      <c r="B5325" s="131">
        <f t="shared" si="83"/>
        <v>5323</v>
      </c>
      <c r="E5325" s="218" t="e">
        <f>VLOOKUP(D5325,Z$4:AB5325,2,FALSE)</f>
        <v>#N/A</v>
      </c>
      <c r="F5325" s="218" t="e">
        <f>VLOOKUP(D5325,Z$4:AB5325,3,FALSE)</f>
        <v>#N/A</v>
      </c>
    </row>
    <row r="5326" spans="2:6" x14ac:dyDescent="0.25">
      <c r="B5326" s="131">
        <f t="shared" si="83"/>
        <v>5324</v>
      </c>
      <c r="E5326" s="218" t="e">
        <f>VLOOKUP(D5326,Z$4:AB5326,2,FALSE)</f>
        <v>#N/A</v>
      </c>
      <c r="F5326" s="218" t="e">
        <f>VLOOKUP(D5326,Z$4:AB5326,3,FALSE)</f>
        <v>#N/A</v>
      </c>
    </row>
    <row r="5327" spans="2:6" x14ac:dyDescent="0.25">
      <c r="B5327" s="131">
        <f t="shared" si="83"/>
        <v>5325</v>
      </c>
      <c r="E5327" s="218" t="e">
        <f>VLOOKUP(D5327,Z$4:AB5327,2,FALSE)</f>
        <v>#N/A</v>
      </c>
      <c r="F5327" s="218" t="e">
        <f>VLOOKUP(D5327,Z$4:AB5327,3,FALSE)</f>
        <v>#N/A</v>
      </c>
    </row>
    <row r="5328" spans="2:6" x14ac:dyDescent="0.25">
      <c r="B5328" s="131">
        <f t="shared" si="83"/>
        <v>5326</v>
      </c>
      <c r="E5328" s="218" t="e">
        <f>VLOOKUP(D5328,Z$4:AB5328,2,FALSE)</f>
        <v>#N/A</v>
      </c>
      <c r="F5328" s="218" t="e">
        <f>VLOOKUP(D5328,Z$4:AB5328,3,FALSE)</f>
        <v>#N/A</v>
      </c>
    </row>
    <row r="5329" spans="2:6" x14ac:dyDescent="0.25">
      <c r="B5329" s="131">
        <f t="shared" si="83"/>
        <v>5327</v>
      </c>
      <c r="E5329" s="218" t="e">
        <f>VLOOKUP(D5329,Z$4:AB5329,2,FALSE)</f>
        <v>#N/A</v>
      </c>
      <c r="F5329" s="218" t="e">
        <f>VLOOKUP(D5329,Z$4:AB5329,3,FALSE)</f>
        <v>#N/A</v>
      </c>
    </row>
    <row r="5330" spans="2:6" x14ac:dyDescent="0.25">
      <c r="B5330" s="131">
        <f t="shared" si="83"/>
        <v>5328</v>
      </c>
      <c r="E5330" s="218" t="e">
        <f>VLOOKUP(D5330,Z$4:AB5330,2,FALSE)</f>
        <v>#N/A</v>
      </c>
      <c r="F5330" s="218" t="e">
        <f>VLOOKUP(D5330,Z$4:AB5330,3,FALSE)</f>
        <v>#N/A</v>
      </c>
    </row>
    <row r="5331" spans="2:6" x14ac:dyDescent="0.25">
      <c r="B5331" s="131">
        <f t="shared" si="83"/>
        <v>5329</v>
      </c>
      <c r="E5331" s="218" t="e">
        <f>VLOOKUP(D5331,Z$4:AB5331,2,FALSE)</f>
        <v>#N/A</v>
      </c>
      <c r="F5331" s="218" t="e">
        <f>VLOOKUP(D5331,Z$4:AB5331,3,FALSE)</f>
        <v>#N/A</v>
      </c>
    </row>
    <row r="5332" spans="2:6" x14ac:dyDescent="0.25">
      <c r="B5332" s="131">
        <f t="shared" si="83"/>
        <v>5330</v>
      </c>
      <c r="E5332" s="218" t="e">
        <f>VLOOKUP(D5332,Z$4:AB5332,2,FALSE)</f>
        <v>#N/A</v>
      </c>
      <c r="F5332" s="218" t="e">
        <f>VLOOKUP(D5332,Z$4:AB5332,3,FALSE)</f>
        <v>#N/A</v>
      </c>
    </row>
    <row r="5333" spans="2:6" x14ac:dyDescent="0.25">
      <c r="B5333" s="131">
        <f t="shared" si="83"/>
        <v>5331</v>
      </c>
      <c r="E5333" s="218" t="e">
        <f>VLOOKUP(D5333,Z$4:AB5333,2,FALSE)</f>
        <v>#N/A</v>
      </c>
      <c r="F5333" s="218" t="e">
        <f>VLOOKUP(D5333,Z$4:AB5333,3,FALSE)</f>
        <v>#N/A</v>
      </c>
    </row>
    <row r="5334" spans="2:6" x14ac:dyDescent="0.25">
      <c r="B5334" s="131">
        <f t="shared" si="83"/>
        <v>5332</v>
      </c>
      <c r="E5334" s="218" t="e">
        <f>VLOOKUP(D5334,Z$4:AB5334,2,FALSE)</f>
        <v>#N/A</v>
      </c>
      <c r="F5334" s="218" t="e">
        <f>VLOOKUP(D5334,Z$4:AB5334,3,FALSE)</f>
        <v>#N/A</v>
      </c>
    </row>
    <row r="5335" spans="2:6" x14ac:dyDescent="0.25">
      <c r="B5335" s="131">
        <f t="shared" si="83"/>
        <v>5333</v>
      </c>
      <c r="E5335" s="218" t="e">
        <f>VLOOKUP(D5335,Z$4:AB5335,2,FALSE)</f>
        <v>#N/A</v>
      </c>
      <c r="F5335" s="218" t="e">
        <f>VLOOKUP(D5335,Z$4:AB5335,3,FALSE)</f>
        <v>#N/A</v>
      </c>
    </row>
    <row r="5336" spans="2:6" x14ac:dyDescent="0.25">
      <c r="B5336" s="131">
        <f t="shared" si="83"/>
        <v>5334</v>
      </c>
      <c r="E5336" s="218" t="e">
        <f>VLOOKUP(D5336,Z$4:AB5336,2,FALSE)</f>
        <v>#N/A</v>
      </c>
      <c r="F5336" s="218" t="e">
        <f>VLOOKUP(D5336,Z$4:AB5336,3,FALSE)</f>
        <v>#N/A</v>
      </c>
    </row>
    <row r="5337" spans="2:6" x14ac:dyDescent="0.25">
      <c r="B5337" s="131">
        <f t="shared" si="83"/>
        <v>5335</v>
      </c>
      <c r="E5337" s="218" t="e">
        <f>VLOOKUP(D5337,Z$4:AB5337,2,FALSE)</f>
        <v>#N/A</v>
      </c>
      <c r="F5337" s="218" t="e">
        <f>VLOOKUP(D5337,Z$4:AB5337,3,FALSE)</f>
        <v>#N/A</v>
      </c>
    </row>
    <row r="5338" spans="2:6" x14ac:dyDescent="0.25">
      <c r="B5338" s="131">
        <f t="shared" si="83"/>
        <v>5336</v>
      </c>
      <c r="E5338" s="218" t="e">
        <f>VLOOKUP(D5338,Z$4:AB5338,2,FALSE)</f>
        <v>#N/A</v>
      </c>
      <c r="F5338" s="218" t="e">
        <f>VLOOKUP(D5338,Z$4:AB5338,3,FALSE)</f>
        <v>#N/A</v>
      </c>
    </row>
    <row r="5339" spans="2:6" x14ac:dyDescent="0.25">
      <c r="B5339" s="131">
        <f t="shared" si="83"/>
        <v>5337</v>
      </c>
      <c r="E5339" s="218" t="e">
        <f>VLOOKUP(D5339,Z$4:AB5339,2,FALSE)</f>
        <v>#N/A</v>
      </c>
      <c r="F5339" s="218" t="e">
        <f>VLOOKUP(D5339,Z$4:AB5339,3,FALSE)</f>
        <v>#N/A</v>
      </c>
    </row>
    <row r="5340" spans="2:6" x14ac:dyDescent="0.25">
      <c r="B5340" s="131">
        <f t="shared" si="83"/>
        <v>5338</v>
      </c>
      <c r="E5340" s="218" t="e">
        <f>VLOOKUP(D5340,Z$4:AB5340,2,FALSE)</f>
        <v>#N/A</v>
      </c>
      <c r="F5340" s="218" t="e">
        <f>VLOOKUP(D5340,Z$4:AB5340,3,FALSE)</f>
        <v>#N/A</v>
      </c>
    </row>
    <row r="5341" spans="2:6" x14ac:dyDescent="0.25">
      <c r="B5341" s="131">
        <f t="shared" si="83"/>
        <v>5339</v>
      </c>
      <c r="E5341" s="218" t="e">
        <f>VLOOKUP(D5341,Z$4:AB5341,2,FALSE)</f>
        <v>#N/A</v>
      </c>
      <c r="F5341" s="218" t="e">
        <f>VLOOKUP(D5341,Z$4:AB5341,3,FALSE)</f>
        <v>#N/A</v>
      </c>
    </row>
    <row r="5342" spans="2:6" x14ac:dyDescent="0.25">
      <c r="B5342" s="131">
        <f t="shared" si="83"/>
        <v>5340</v>
      </c>
      <c r="E5342" s="218" t="e">
        <f>VLOOKUP(D5342,Z$4:AB5342,2,FALSE)</f>
        <v>#N/A</v>
      </c>
      <c r="F5342" s="218" t="e">
        <f>VLOOKUP(D5342,Z$4:AB5342,3,FALSE)</f>
        <v>#N/A</v>
      </c>
    </row>
    <row r="5343" spans="2:6" x14ac:dyDescent="0.25">
      <c r="B5343" s="131">
        <f t="shared" si="83"/>
        <v>5341</v>
      </c>
      <c r="E5343" s="218" t="e">
        <f>VLOOKUP(D5343,Z$4:AB5343,2,FALSE)</f>
        <v>#N/A</v>
      </c>
      <c r="F5343" s="218" t="e">
        <f>VLOOKUP(D5343,Z$4:AB5343,3,FALSE)</f>
        <v>#N/A</v>
      </c>
    </row>
    <row r="5344" spans="2:6" x14ac:dyDescent="0.25">
      <c r="B5344" s="131">
        <f t="shared" si="83"/>
        <v>5342</v>
      </c>
      <c r="E5344" s="218" t="e">
        <f>VLOOKUP(D5344,Z$4:AB5344,2,FALSE)</f>
        <v>#N/A</v>
      </c>
      <c r="F5344" s="218" t="e">
        <f>VLOOKUP(D5344,Z$4:AB5344,3,FALSE)</f>
        <v>#N/A</v>
      </c>
    </row>
    <row r="5345" spans="2:6" x14ac:dyDescent="0.25">
      <c r="B5345" s="131">
        <f t="shared" si="83"/>
        <v>5343</v>
      </c>
      <c r="E5345" s="218" t="e">
        <f>VLOOKUP(D5345,Z$4:AB5345,2,FALSE)</f>
        <v>#N/A</v>
      </c>
      <c r="F5345" s="218" t="e">
        <f>VLOOKUP(D5345,Z$4:AB5345,3,FALSE)</f>
        <v>#N/A</v>
      </c>
    </row>
    <row r="5346" spans="2:6" x14ac:dyDescent="0.25">
      <c r="B5346" s="131">
        <f t="shared" si="83"/>
        <v>5344</v>
      </c>
      <c r="E5346" s="218" t="e">
        <f>VLOOKUP(D5346,Z$4:AB5346,2,FALSE)</f>
        <v>#N/A</v>
      </c>
      <c r="F5346" s="218" t="e">
        <f>VLOOKUP(D5346,Z$4:AB5346,3,FALSE)</f>
        <v>#N/A</v>
      </c>
    </row>
    <row r="5347" spans="2:6" x14ac:dyDescent="0.25">
      <c r="B5347" s="131">
        <f t="shared" si="83"/>
        <v>5345</v>
      </c>
      <c r="E5347" s="218" t="e">
        <f>VLOOKUP(D5347,Z$4:AB5347,2,FALSE)</f>
        <v>#N/A</v>
      </c>
      <c r="F5347" s="218" t="e">
        <f>VLOOKUP(D5347,Z$4:AB5347,3,FALSE)</f>
        <v>#N/A</v>
      </c>
    </row>
    <row r="5348" spans="2:6" x14ac:dyDescent="0.25">
      <c r="B5348" s="131">
        <f t="shared" si="83"/>
        <v>5346</v>
      </c>
      <c r="E5348" s="218" t="e">
        <f>VLOOKUP(D5348,Z$4:AB5348,2,FALSE)</f>
        <v>#N/A</v>
      </c>
      <c r="F5348" s="218" t="e">
        <f>VLOOKUP(D5348,Z$4:AB5348,3,FALSE)</f>
        <v>#N/A</v>
      </c>
    </row>
    <row r="5349" spans="2:6" x14ac:dyDescent="0.25">
      <c r="B5349" s="131">
        <f t="shared" si="83"/>
        <v>5347</v>
      </c>
      <c r="E5349" s="218" t="e">
        <f>VLOOKUP(D5349,Z$4:AB5349,2,FALSE)</f>
        <v>#N/A</v>
      </c>
      <c r="F5349" s="218" t="e">
        <f>VLOOKUP(D5349,Z$4:AB5349,3,FALSE)</f>
        <v>#N/A</v>
      </c>
    </row>
    <row r="5350" spans="2:6" x14ac:dyDescent="0.25">
      <c r="B5350" s="131">
        <f t="shared" si="83"/>
        <v>5348</v>
      </c>
      <c r="E5350" s="218" t="e">
        <f>VLOOKUP(D5350,Z$4:AB5350,2,FALSE)</f>
        <v>#N/A</v>
      </c>
      <c r="F5350" s="218" t="e">
        <f>VLOOKUP(D5350,Z$4:AB5350,3,FALSE)</f>
        <v>#N/A</v>
      </c>
    </row>
    <row r="5351" spans="2:6" x14ac:dyDescent="0.25">
      <c r="B5351" s="131">
        <f t="shared" si="83"/>
        <v>5349</v>
      </c>
      <c r="E5351" s="218" t="e">
        <f>VLOOKUP(D5351,Z$4:AB5351,2,FALSE)</f>
        <v>#N/A</v>
      </c>
      <c r="F5351" s="218" t="e">
        <f>VLOOKUP(D5351,Z$4:AB5351,3,FALSE)</f>
        <v>#N/A</v>
      </c>
    </row>
    <row r="5352" spans="2:6" x14ac:dyDescent="0.25">
      <c r="B5352" s="131">
        <f t="shared" si="83"/>
        <v>5350</v>
      </c>
      <c r="E5352" s="218" t="e">
        <f>VLOOKUP(D5352,Z$4:AB5352,2,FALSE)</f>
        <v>#N/A</v>
      </c>
      <c r="F5352" s="218" t="e">
        <f>VLOOKUP(D5352,Z$4:AB5352,3,FALSE)</f>
        <v>#N/A</v>
      </c>
    </row>
    <row r="5353" spans="2:6" x14ac:dyDescent="0.25">
      <c r="B5353" s="131">
        <f t="shared" si="83"/>
        <v>5351</v>
      </c>
      <c r="E5353" s="218" t="e">
        <f>VLOOKUP(D5353,Z$4:AB5353,2,FALSE)</f>
        <v>#N/A</v>
      </c>
      <c r="F5353" s="218" t="e">
        <f>VLOOKUP(D5353,Z$4:AB5353,3,FALSE)</f>
        <v>#N/A</v>
      </c>
    </row>
    <row r="5354" spans="2:6" x14ac:dyDescent="0.25">
      <c r="B5354" s="131">
        <f t="shared" si="83"/>
        <v>5352</v>
      </c>
      <c r="E5354" s="218" t="e">
        <f>VLOOKUP(D5354,Z$4:AB5354,2,FALSE)</f>
        <v>#N/A</v>
      </c>
      <c r="F5354" s="218" t="e">
        <f>VLOOKUP(D5354,Z$4:AB5354,3,FALSE)</f>
        <v>#N/A</v>
      </c>
    </row>
    <row r="5355" spans="2:6" x14ac:dyDescent="0.25">
      <c r="B5355" s="131">
        <f t="shared" si="83"/>
        <v>5353</v>
      </c>
      <c r="E5355" s="218" t="e">
        <f>VLOOKUP(D5355,Z$4:AB5355,2,FALSE)</f>
        <v>#N/A</v>
      </c>
      <c r="F5355" s="218" t="e">
        <f>VLOOKUP(D5355,Z$4:AB5355,3,FALSE)</f>
        <v>#N/A</v>
      </c>
    </row>
    <row r="5356" spans="2:6" x14ac:dyDescent="0.25">
      <c r="B5356" s="131">
        <f t="shared" si="83"/>
        <v>5354</v>
      </c>
      <c r="E5356" s="218" t="e">
        <f>VLOOKUP(D5356,Z$4:AB5356,2,FALSE)</f>
        <v>#N/A</v>
      </c>
      <c r="F5356" s="218" t="e">
        <f>VLOOKUP(D5356,Z$4:AB5356,3,FALSE)</f>
        <v>#N/A</v>
      </c>
    </row>
    <row r="5357" spans="2:6" x14ac:dyDescent="0.25">
      <c r="B5357" s="131">
        <f t="shared" si="83"/>
        <v>5355</v>
      </c>
      <c r="E5357" s="218" t="e">
        <f>VLOOKUP(D5357,Z$4:AB5357,2,FALSE)</f>
        <v>#N/A</v>
      </c>
      <c r="F5357" s="218" t="e">
        <f>VLOOKUP(D5357,Z$4:AB5357,3,FALSE)</f>
        <v>#N/A</v>
      </c>
    </row>
    <row r="5358" spans="2:6" x14ac:dyDescent="0.25">
      <c r="B5358" s="131">
        <f t="shared" si="83"/>
        <v>5356</v>
      </c>
      <c r="E5358" s="218" t="e">
        <f>VLOOKUP(D5358,Z$4:AB5358,2,FALSE)</f>
        <v>#N/A</v>
      </c>
      <c r="F5358" s="218" t="e">
        <f>VLOOKUP(D5358,Z$4:AB5358,3,FALSE)</f>
        <v>#N/A</v>
      </c>
    </row>
    <row r="5359" spans="2:6" x14ac:dyDescent="0.25">
      <c r="B5359" s="131">
        <f t="shared" si="83"/>
        <v>5357</v>
      </c>
      <c r="E5359" s="218" t="e">
        <f>VLOOKUP(D5359,Z$4:AB5359,2,FALSE)</f>
        <v>#N/A</v>
      </c>
      <c r="F5359" s="218" t="e">
        <f>VLOOKUP(D5359,Z$4:AB5359,3,FALSE)</f>
        <v>#N/A</v>
      </c>
    </row>
    <row r="5360" spans="2:6" x14ac:dyDescent="0.25">
      <c r="B5360" s="131">
        <f t="shared" si="83"/>
        <v>5358</v>
      </c>
      <c r="E5360" s="218" t="e">
        <f>VLOOKUP(D5360,Z$4:AB5360,2,FALSE)</f>
        <v>#N/A</v>
      </c>
      <c r="F5360" s="218" t="e">
        <f>VLOOKUP(D5360,Z$4:AB5360,3,FALSE)</f>
        <v>#N/A</v>
      </c>
    </row>
    <row r="5361" spans="2:6" x14ac:dyDescent="0.25">
      <c r="B5361" s="131">
        <f t="shared" si="83"/>
        <v>5359</v>
      </c>
      <c r="E5361" s="218" t="e">
        <f>VLOOKUP(D5361,Z$4:AB5361,2,FALSE)</f>
        <v>#N/A</v>
      </c>
      <c r="F5361" s="218" t="e">
        <f>VLOOKUP(D5361,Z$4:AB5361,3,FALSE)</f>
        <v>#N/A</v>
      </c>
    </row>
    <row r="5362" spans="2:6" x14ac:dyDescent="0.25">
      <c r="B5362" s="131">
        <f t="shared" si="83"/>
        <v>5360</v>
      </c>
      <c r="E5362" s="218" t="e">
        <f>VLOOKUP(D5362,Z$4:AB5362,2,FALSE)</f>
        <v>#N/A</v>
      </c>
      <c r="F5362" s="218" t="e">
        <f>VLOOKUP(D5362,Z$4:AB5362,3,FALSE)</f>
        <v>#N/A</v>
      </c>
    </row>
    <row r="5363" spans="2:6" x14ac:dyDescent="0.25">
      <c r="B5363" s="131">
        <f t="shared" si="83"/>
        <v>5361</v>
      </c>
      <c r="E5363" s="218" t="e">
        <f>VLOOKUP(D5363,Z$4:AB5363,2,FALSE)</f>
        <v>#N/A</v>
      </c>
      <c r="F5363" s="218" t="e">
        <f>VLOOKUP(D5363,Z$4:AB5363,3,FALSE)</f>
        <v>#N/A</v>
      </c>
    </row>
    <row r="5364" spans="2:6" x14ac:dyDescent="0.25">
      <c r="B5364" s="131">
        <f t="shared" ref="B5364:B5427" si="84">ROW()-2</f>
        <v>5362</v>
      </c>
      <c r="E5364" s="218" t="e">
        <f>VLOOKUP(D5364,Z$4:AB5364,2,FALSE)</f>
        <v>#N/A</v>
      </c>
      <c r="F5364" s="218" t="e">
        <f>VLOOKUP(D5364,Z$4:AB5364,3,FALSE)</f>
        <v>#N/A</v>
      </c>
    </row>
    <row r="5365" spans="2:6" x14ac:dyDescent="0.25">
      <c r="B5365" s="131">
        <f t="shared" si="84"/>
        <v>5363</v>
      </c>
      <c r="E5365" s="218" t="e">
        <f>VLOOKUP(D5365,Z$4:AB5365,2,FALSE)</f>
        <v>#N/A</v>
      </c>
      <c r="F5365" s="218" t="e">
        <f>VLOOKUP(D5365,Z$4:AB5365,3,FALSE)</f>
        <v>#N/A</v>
      </c>
    </row>
    <row r="5366" spans="2:6" x14ac:dyDescent="0.25">
      <c r="B5366" s="131">
        <f t="shared" si="84"/>
        <v>5364</v>
      </c>
      <c r="E5366" s="218" t="e">
        <f>VLOOKUP(D5366,Z$4:AB5366,2,FALSE)</f>
        <v>#N/A</v>
      </c>
      <c r="F5366" s="218" t="e">
        <f>VLOOKUP(D5366,Z$4:AB5366,3,FALSE)</f>
        <v>#N/A</v>
      </c>
    </row>
    <row r="5367" spans="2:6" x14ac:dyDescent="0.25">
      <c r="B5367" s="131">
        <f t="shared" si="84"/>
        <v>5365</v>
      </c>
      <c r="E5367" s="218" t="e">
        <f>VLOOKUP(D5367,Z$4:AB5367,2,FALSE)</f>
        <v>#N/A</v>
      </c>
      <c r="F5367" s="218" t="e">
        <f>VLOOKUP(D5367,Z$4:AB5367,3,FALSE)</f>
        <v>#N/A</v>
      </c>
    </row>
    <row r="5368" spans="2:6" x14ac:dyDescent="0.25">
      <c r="B5368" s="131">
        <f t="shared" si="84"/>
        <v>5366</v>
      </c>
      <c r="E5368" s="218" t="e">
        <f>VLOOKUP(D5368,Z$4:AB5368,2,FALSE)</f>
        <v>#N/A</v>
      </c>
      <c r="F5368" s="218" t="e">
        <f>VLOOKUP(D5368,Z$4:AB5368,3,FALSE)</f>
        <v>#N/A</v>
      </c>
    </row>
    <row r="5369" spans="2:6" x14ac:dyDescent="0.25">
      <c r="B5369" s="131">
        <f t="shared" si="84"/>
        <v>5367</v>
      </c>
      <c r="E5369" s="218" t="e">
        <f>VLOOKUP(D5369,Z$4:AB5369,2,FALSE)</f>
        <v>#N/A</v>
      </c>
      <c r="F5369" s="218" t="e">
        <f>VLOOKUP(D5369,Z$4:AB5369,3,FALSE)</f>
        <v>#N/A</v>
      </c>
    </row>
    <row r="5370" spans="2:6" x14ac:dyDescent="0.25">
      <c r="B5370" s="131">
        <f t="shared" si="84"/>
        <v>5368</v>
      </c>
      <c r="E5370" s="218" t="e">
        <f>VLOOKUP(D5370,Z$4:AB5370,2,FALSE)</f>
        <v>#N/A</v>
      </c>
      <c r="F5370" s="218" t="e">
        <f>VLOOKUP(D5370,Z$4:AB5370,3,FALSE)</f>
        <v>#N/A</v>
      </c>
    </row>
    <row r="5371" spans="2:6" x14ac:dyDescent="0.25">
      <c r="B5371" s="131">
        <f t="shared" si="84"/>
        <v>5369</v>
      </c>
      <c r="E5371" s="218" t="e">
        <f>VLOOKUP(D5371,Z$4:AB5371,2,FALSE)</f>
        <v>#N/A</v>
      </c>
      <c r="F5371" s="218" t="e">
        <f>VLOOKUP(D5371,Z$4:AB5371,3,FALSE)</f>
        <v>#N/A</v>
      </c>
    </row>
    <row r="5372" spans="2:6" x14ac:dyDescent="0.25">
      <c r="B5372" s="131">
        <f t="shared" si="84"/>
        <v>5370</v>
      </c>
      <c r="E5372" s="218" t="e">
        <f>VLOOKUP(D5372,Z$4:AB5372,2,FALSE)</f>
        <v>#N/A</v>
      </c>
      <c r="F5372" s="218" t="e">
        <f>VLOOKUP(D5372,Z$4:AB5372,3,FALSE)</f>
        <v>#N/A</v>
      </c>
    </row>
    <row r="5373" spans="2:6" x14ac:dyDescent="0.25">
      <c r="B5373" s="131">
        <f t="shared" si="84"/>
        <v>5371</v>
      </c>
      <c r="E5373" s="218" t="e">
        <f>VLOOKUP(D5373,Z$4:AB5373,2,FALSE)</f>
        <v>#N/A</v>
      </c>
      <c r="F5373" s="218" t="e">
        <f>VLOOKUP(D5373,Z$4:AB5373,3,FALSE)</f>
        <v>#N/A</v>
      </c>
    </row>
    <row r="5374" spans="2:6" x14ac:dyDescent="0.25">
      <c r="B5374" s="131">
        <f t="shared" si="84"/>
        <v>5372</v>
      </c>
      <c r="E5374" s="218" t="e">
        <f>VLOOKUP(D5374,Z$4:AB5374,2,FALSE)</f>
        <v>#N/A</v>
      </c>
      <c r="F5374" s="218" t="e">
        <f>VLOOKUP(D5374,Z$4:AB5374,3,FALSE)</f>
        <v>#N/A</v>
      </c>
    </row>
    <row r="5375" spans="2:6" x14ac:dyDescent="0.25">
      <c r="B5375" s="131">
        <f t="shared" si="84"/>
        <v>5373</v>
      </c>
      <c r="E5375" s="218" t="e">
        <f>VLOOKUP(D5375,Z$4:AB5375,2,FALSE)</f>
        <v>#N/A</v>
      </c>
      <c r="F5375" s="218" t="e">
        <f>VLOOKUP(D5375,Z$4:AB5375,3,FALSE)</f>
        <v>#N/A</v>
      </c>
    </row>
    <row r="5376" spans="2:6" x14ac:dyDescent="0.25">
      <c r="B5376" s="131">
        <f t="shared" si="84"/>
        <v>5374</v>
      </c>
      <c r="E5376" s="218" t="e">
        <f>VLOOKUP(D5376,Z$4:AB5376,2,FALSE)</f>
        <v>#N/A</v>
      </c>
      <c r="F5376" s="218" t="e">
        <f>VLOOKUP(D5376,Z$4:AB5376,3,FALSE)</f>
        <v>#N/A</v>
      </c>
    </row>
    <row r="5377" spans="2:6" x14ac:dyDescent="0.25">
      <c r="B5377" s="131">
        <f t="shared" si="84"/>
        <v>5375</v>
      </c>
      <c r="E5377" s="218" t="e">
        <f>VLOOKUP(D5377,Z$4:AB5377,2,FALSE)</f>
        <v>#N/A</v>
      </c>
      <c r="F5377" s="218" t="e">
        <f>VLOOKUP(D5377,Z$4:AB5377,3,FALSE)</f>
        <v>#N/A</v>
      </c>
    </row>
    <row r="5378" spans="2:6" x14ac:dyDescent="0.25">
      <c r="B5378" s="131">
        <f t="shared" si="84"/>
        <v>5376</v>
      </c>
      <c r="E5378" s="218" t="e">
        <f>VLOOKUP(D5378,Z$4:AB5378,2,FALSE)</f>
        <v>#N/A</v>
      </c>
      <c r="F5378" s="218" t="e">
        <f>VLOOKUP(D5378,Z$4:AB5378,3,FALSE)</f>
        <v>#N/A</v>
      </c>
    </row>
    <row r="5379" spans="2:6" x14ac:dyDescent="0.25">
      <c r="B5379" s="131">
        <f t="shared" si="84"/>
        <v>5377</v>
      </c>
      <c r="E5379" s="218" t="e">
        <f>VLOOKUP(D5379,Z$4:AB5379,2,FALSE)</f>
        <v>#N/A</v>
      </c>
      <c r="F5379" s="218" t="e">
        <f>VLOOKUP(D5379,Z$4:AB5379,3,FALSE)</f>
        <v>#N/A</v>
      </c>
    </row>
    <row r="5380" spans="2:6" x14ac:dyDescent="0.25">
      <c r="B5380" s="131">
        <f t="shared" si="84"/>
        <v>5378</v>
      </c>
      <c r="E5380" s="218" t="e">
        <f>VLOOKUP(D5380,Z$4:AB5380,2,FALSE)</f>
        <v>#N/A</v>
      </c>
      <c r="F5380" s="218" t="e">
        <f>VLOOKUP(D5380,Z$4:AB5380,3,FALSE)</f>
        <v>#N/A</v>
      </c>
    </row>
    <row r="5381" spans="2:6" x14ac:dyDescent="0.25">
      <c r="B5381" s="131">
        <f t="shared" si="84"/>
        <v>5379</v>
      </c>
      <c r="E5381" s="218" t="e">
        <f>VLOOKUP(D5381,Z$4:AB5381,2,FALSE)</f>
        <v>#N/A</v>
      </c>
      <c r="F5381" s="218" t="e">
        <f>VLOOKUP(D5381,Z$4:AB5381,3,FALSE)</f>
        <v>#N/A</v>
      </c>
    </row>
    <row r="5382" spans="2:6" x14ac:dyDescent="0.25">
      <c r="B5382" s="131">
        <f t="shared" si="84"/>
        <v>5380</v>
      </c>
      <c r="E5382" s="218" t="e">
        <f>VLOOKUP(D5382,Z$4:AB5382,2,FALSE)</f>
        <v>#N/A</v>
      </c>
      <c r="F5382" s="218" t="e">
        <f>VLOOKUP(D5382,Z$4:AB5382,3,FALSE)</f>
        <v>#N/A</v>
      </c>
    </row>
    <row r="5383" spans="2:6" x14ac:dyDescent="0.25">
      <c r="B5383" s="131">
        <f t="shared" si="84"/>
        <v>5381</v>
      </c>
      <c r="E5383" s="218" t="e">
        <f>VLOOKUP(D5383,Z$4:AB5383,2,FALSE)</f>
        <v>#N/A</v>
      </c>
      <c r="F5383" s="218" t="e">
        <f>VLOOKUP(D5383,Z$4:AB5383,3,FALSE)</f>
        <v>#N/A</v>
      </c>
    </row>
    <row r="5384" spans="2:6" x14ac:dyDescent="0.25">
      <c r="B5384" s="131">
        <f t="shared" si="84"/>
        <v>5382</v>
      </c>
      <c r="E5384" s="218" t="e">
        <f>VLOOKUP(D5384,Z$4:AB5384,2,FALSE)</f>
        <v>#N/A</v>
      </c>
      <c r="F5384" s="218" t="e">
        <f>VLOOKUP(D5384,Z$4:AB5384,3,FALSE)</f>
        <v>#N/A</v>
      </c>
    </row>
    <row r="5385" spans="2:6" x14ac:dyDescent="0.25">
      <c r="B5385" s="131">
        <f t="shared" si="84"/>
        <v>5383</v>
      </c>
      <c r="E5385" s="218" t="e">
        <f>VLOOKUP(D5385,Z$4:AB5385,2,FALSE)</f>
        <v>#N/A</v>
      </c>
      <c r="F5385" s="218" t="e">
        <f>VLOOKUP(D5385,Z$4:AB5385,3,FALSE)</f>
        <v>#N/A</v>
      </c>
    </row>
    <row r="5386" spans="2:6" x14ac:dyDescent="0.25">
      <c r="B5386" s="131">
        <f t="shared" si="84"/>
        <v>5384</v>
      </c>
      <c r="E5386" s="218" t="e">
        <f>VLOOKUP(D5386,Z$4:AB5386,2,FALSE)</f>
        <v>#N/A</v>
      </c>
      <c r="F5386" s="218" t="e">
        <f>VLOOKUP(D5386,Z$4:AB5386,3,FALSE)</f>
        <v>#N/A</v>
      </c>
    </row>
    <row r="5387" spans="2:6" x14ac:dyDescent="0.25">
      <c r="B5387" s="131">
        <f t="shared" si="84"/>
        <v>5385</v>
      </c>
      <c r="E5387" s="218" t="e">
        <f>VLOOKUP(D5387,Z$4:AB5387,2,FALSE)</f>
        <v>#N/A</v>
      </c>
      <c r="F5387" s="218" t="e">
        <f>VLOOKUP(D5387,Z$4:AB5387,3,FALSE)</f>
        <v>#N/A</v>
      </c>
    </row>
    <row r="5388" spans="2:6" x14ac:dyDescent="0.25">
      <c r="B5388" s="131">
        <f t="shared" si="84"/>
        <v>5386</v>
      </c>
      <c r="E5388" s="218" t="e">
        <f>VLOOKUP(D5388,Z$4:AB5388,2,FALSE)</f>
        <v>#N/A</v>
      </c>
      <c r="F5388" s="218" t="e">
        <f>VLOOKUP(D5388,Z$4:AB5388,3,FALSE)</f>
        <v>#N/A</v>
      </c>
    </row>
    <row r="5389" spans="2:6" x14ac:dyDescent="0.25">
      <c r="B5389" s="131">
        <f t="shared" si="84"/>
        <v>5387</v>
      </c>
      <c r="E5389" s="218" t="e">
        <f>VLOOKUP(D5389,Z$4:AB5389,2,FALSE)</f>
        <v>#N/A</v>
      </c>
      <c r="F5389" s="218" t="e">
        <f>VLOOKUP(D5389,Z$4:AB5389,3,FALSE)</f>
        <v>#N/A</v>
      </c>
    </row>
    <row r="5390" spans="2:6" x14ac:dyDescent="0.25">
      <c r="B5390" s="131">
        <f t="shared" si="84"/>
        <v>5388</v>
      </c>
      <c r="E5390" s="218" t="e">
        <f>VLOOKUP(D5390,Z$4:AB5390,2,FALSE)</f>
        <v>#N/A</v>
      </c>
      <c r="F5390" s="218" t="e">
        <f>VLOOKUP(D5390,Z$4:AB5390,3,FALSE)</f>
        <v>#N/A</v>
      </c>
    </row>
    <row r="5391" spans="2:6" x14ac:dyDescent="0.25">
      <c r="B5391" s="131">
        <f t="shared" si="84"/>
        <v>5389</v>
      </c>
      <c r="E5391" s="218" t="e">
        <f>VLOOKUP(D5391,Z$4:AB5391,2,FALSE)</f>
        <v>#N/A</v>
      </c>
      <c r="F5391" s="218" t="e">
        <f>VLOOKUP(D5391,Z$4:AB5391,3,FALSE)</f>
        <v>#N/A</v>
      </c>
    </row>
    <row r="5392" spans="2:6" x14ac:dyDescent="0.25">
      <c r="B5392" s="131">
        <f t="shared" si="84"/>
        <v>5390</v>
      </c>
      <c r="E5392" s="218" t="e">
        <f>VLOOKUP(D5392,Z$4:AB5392,2,FALSE)</f>
        <v>#N/A</v>
      </c>
      <c r="F5392" s="218" t="e">
        <f>VLOOKUP(D5392,Z$4:AB5392,3,FALSE)</f>
        <v>#N/A</v>
      </c>
    </row>
    <row r="5393" spans="2:6" x14ac:dyDescent="0.25">
      <c r="B5393" s="131">
        <f t="shared" si="84"/>
        <v>5391</v>
      </c>
      <c r="E5393" s="218" t="e">
        <f>VLOOKUP(D5393,Z$4:AB5393,2,FALSE)</f>
        <v>#N/A</v>
      </c>
      <c r="F5393" s="218" t="e">
        <f>VLOOKUP(D5393,Z$4:AB5393,3,FALSE)</f>
        <v>#N/A</v>
      </c>
    </row>
    <row r="5394" spans="2:6" x14ac:dyDescent="0.25">
      <c r="B5394" s="131">
        <f t="shared" si="84"/>
        <v>5392</v>
      </c>
      <c r="E5394" s="218" t="e">
        <f>VLOOKUP(D5394,Z$4:AB5394,2,FALSE)</f>
        <v>#N/A</v>
      </c>
      <c r="F5394" s="218" t="e">
        <f>VLOOKUP(D5394,Z$4:AB5394,3,FALSE)</f>
        <v>#N/A</v>
      </c>
    </row>
    <row r="5395" spans="2:6" x14ac:dyDescent="0.25">
      <c r="B5395" s="131">
        <f t="shared" si="84"/>
        <v>5393</v>
      </c>
      <c r="E5395" s="218" t="e">
        <f>VLOOKUP(D5395,Z$4:AB5395,2,FALSE)</f>
        <v>#N/A</v>
      </c>
      <c r="F5395" s="218" t="e">
        <f>VLOOKUP(D5395,Z$4:AB5395,3,FALSE)</f>
        <v>#N/A</v>
      </c>
    </row>
    <row r="5396" spans="2:6" x14ac:dyDescent="0.25">
      <c r="B5396" s="131">
        <f t="shared" si="84"/>
        <v>5394</v>
      </c>
      <c r="E5396" s="218" t="e">
        <f>VLOOKUP(D5396,Z$4:AB5396,2,FALSE)</f>
        <v>#N/A</v>
      </c>
      <c r="F5396" s="218" t="e">
        <f>VLOOKUP(D5396,Z$4:AB5396,3,FALSE)</f>
        <v>#N/A</v>
      </c>
    </row>
    <row r="5397" spans="2:6" x14ac:dyDescent="0.25">
      <c r="B5397" s="131">
        <f t="shared" si="84"/>
        <v>5395</v>
      </c>
      <c r="E5397" s="218" t="e">
        <f>VLOOKUP(D5397,Z$4:AB5397,2,FALSE)</f>
        <v>#N/A</v>
      </c>
      <c r="F5397" s="218" t="e">
        <f>VLOOKUP(D5397,Z$4:AB5397,3,FALSE)</f>
        <v>#N/A</v>
      </c>
    </row>
    <row r="5398" spans="2:6" x14ac:dyDescent="0.25">
      <c r="B5398" s="131">
        <f t="shared" si="84"/>
        <v>5396</v>
      </c>
      <c r="E5398" s="218" t="e">
        <f>VLOOKUP(D5398,Z$4:AB5398,2,FALSE)</f>
        <v>#N/A</v>
      </c>
      <c r="F5398" s="218" t="e">
        <f>VLOOKUP(D5398,Z$4:AB5398,3,FALSE)</f>
        <v>#N/A</v>
      </c>
    </row>
    <row r="5399" spans="2:6" x14ac:dyDescent="0.25">
      <c r="B5399" s="131">
        <f t="shared" si="84"/>
        <v>5397</v>
      </c>
      <c r="E5399" s="218" t="e">
        <f>VLOOKUP(D5399,Z$4:AB5399,2,FALSE)</f>
        <v>#N/A</v>
      </c>
      <c r="F5399" s="218" t="e">
        <f>VLOOKUP(D5399,Z$4:AB5399,3,FALSE)</f>
        <v>#N/A</v>
      </c>
    </row>
    <row r="5400" spans="2:6" x14ac:dyDescent="0.25">
      <c r="B5400" s="131">
        <f t="shared" si="84"/>
        <v>5398</v>
      </c>
      <c r="E5400" s="218" t="e">
        <f>VLOOKUP(D5400,Z$4:AB5400,2,FALSE)</f>
        <v>#N/A</v>
      </c>
      <c r="F5400" s="218" t="e">
        <f>VLOOKUP(D5400,Z$4:AB5400,3,FALSE)</f>
        <v>#N/A</v>
      </c>
    </row>
    <row r="5401" spans="2:6" x14ac:dyDescent="0.25">
      <c r="B5401" s="131">
        <f t="shared" si="84"/>
        <v>5399</v>
      </c>
      <c r="E5401" s="218" t="e">
        <f>VLOOKUP(D5401,Z$4:AB5401,2,FALSE)</f>
        <v>#N/A</v>
      </c>
      <c r="F5401" s="218" t="e">
        <f>VLOOKUP(D5401,Z$4:AB5401,3,FALSE)</f>
        <v>#N/A</v>
      </c>
    </row>
    <row r="5402" spans="2:6" x14ac:dyDescent="0.25">
      <c r="B5402" s="131">
        <f t="shared" si="84"/>
        <v>5400</v>
      </c>
      <c r="E5402" s="218" t="e">
        <f>VLOOKUP(D5402,Z$4:AB5402,2,FALSE)</f>
        <v>#N/A</v>
      </c>
      <c r="F5402" s="218" t="e">
        <f>VLOOKUP(D5402,Z$4:AB5402,3,FALSE)</f>
        <v>#N/A</v>
      </c>
    </row>
    <row r="5403" spans="2:6" x14ac:dyDescent="0.25">
      <c r="B5403" s="131">
        <f t="shared" si="84"/>
        <v>5401</v>
      </c>
      <c r="E5403" s="218" t="e">
        <f>VLOOKUP(D5403,Z$4:AB5403,2,FALSE)</f>
        <v>#N/A</v>
      </c>
      <c r="F5403" s="218" t="e">
        <f>VLOOKUP(D5403,Z$4:AB5403,3,FALSE)</f>
        <v>#N/A</v>
      </c>
    </row>
    <row r="5404" spans="2:6" x14ac:dyDescent="0.25">
      <c r="B5404" s="131">
        <f t="shared" si="84"/>
        <v>5402</v>
      </c>
      <c r="E5404" s="218" t="e">
        <f>VLOOKUP(D5404,Z$4:AB5404,2,FALSE)</f>
        <v>#N/A</v>
      </c>
      <c r="F5404" s="218" t="e">
        <f>VLOOKUP(D5404,Z$4:AB5404,3,FALSE)</f>
        <v>#N/A</v>
      </c>
    </row>
    <row r="5405" spans="2:6" x14ac:dyDescent="0.25">
      <c r="B5405" s="131">
        <f t="shared" si="84"/>
        <v>5403</v>
      </c>
      <c r="E5405" s="218" t="e">
        <f>VLOOKUP(D5405,Z$4:AB5405,2,FALSE)</f>
        <v>#N/A</v>
      </c>
      <c r="F5405" s="218" t="e">
        <f>VLOOKUP(D5405,Z$4:AB5405,3,FALSE)</f>
        <v>#N/A</v>
      </c>
    </row>
    <row r="5406" spans="2:6" x14ac:dyDescent="0.25">
      <c r="B5406" s="131">
        <f t="shared" si="84"/>
        <v>5404</v>
      </c>
      <c r="E5406" s="218" t="e">
        <f>VLOOKUP(D5406,Z$4:AB5406,2,FALSE)</f>
        <v>#N/A</v>
      </c>
      <c r="F5406" s="218" t="e">
        <f>VLOOKUP(D5406,Z$4:AB5406,3,FALSE)</f>
        <v>#N/A</v>
      </c>
    </row>
    <row r="5407" spans="2:6" x14ac:dyDescent="0.25">
      <c r="B5407" s="131">
        <f t="shared" si="84"/>
        <v>5405</v>
      </c>
      <c r="E5407" s="218" t="e">
        <f>VLOOKUP(D5407,Z$4:AB5407,2,FALSE)</f>
        <v>#N/A</v>
      </c>
      <c r="F5407" s="218" t="e">
        <f>VLOOKUP(D5407,Z$4:AB5407,3,FALSE)</f>
        <v>#N/A</v>
      </c>
    </row>
    <row r="5408" spans="2:6" x14ac:dyDescent="0.25">
      <c r="B5408" s="131">
        <f t="shared" si="84"/>
        <v>5406</v>
      </c>
      <c r="E5408" s="218" t="e">
        <f>VLOOKUP(D5408,Z$4:AB5408,2,FALSE)</f>
        <v>#N/A</v>
      </c>
      <c r="F5408" s="218" t="e">
        <f>VLOOKUP(D5408,Z$4:AB5408,3,FALSE)</f>
        <v>#N/A</v>
      </c>
    </row>
    <row r="5409" spans="2:6" x14ac:dyDescent="0.25">
      <c r="B5409" s="131">
        <f t="shared" si="84"/>
        <v>5407</v>
      </c>
      <c r="E5409" s="218" t="e">
        <f>VLOOKUP(D5409,Z$4:AB5409,2,FALSE)</f>
        <v>#N/A</v>
      </c>
      <c r="F5409" s="218" t="e">
        <f>VLOOKUP(D5409,Z$4:AB5409,3,FALSE)</f>
        <v>#N/A</v>
      </c>
    </row>
    <row r="5410" spans="2:6" x14ac:dyDescent="0.25">
      <c r="B5410" s="131">
        <f t="shared" si="84"/>
        <v>5408</v>
      </c>
      <c r="E5410" s="218" t="e">
        <f>VLOOKUP(D5410,Z$4:AB5410,2,FALSE)</f>
        <v>#N/A</v>
      </c>
      <c r="F5410" s="218" t="e">
        <f>VLOOKUP(D5410,Z$4:AB5410,3,FALSE)</f>
        <v>#N/A</v>
      </c>
    </row>
    <row r="5411" spans="2:6" x14ac:dyDescent="0.25">
      <c r="B5411" s="131">
        <f t="shared" si="84"/>
        <v>5409</v>
      </c>
      <c r="E5411" s="218" t="e">
        <f>VLOOKUP(D5411,Z$4:AB5411,2,FALSE)</f>
        <v>#N/A</v>
      </c>
      <c r="F5411" s="218" t="e">
        <f>VLOOKUP(D5411,Z$4:AB5411,3,FALSE)</f>
        <v>#N/A</v>
      </c>
    </row>
    <row r="5412" spans="2:6" x14ac:dyDescent="0.25">
      <c r="B5412" s="131">
        <f t="shared" si="84"/>
        <v>5410</v>
      </c>
      <c r="E5412" s="218" t="e">
        <f>VLOOKUP(D5412,Z$4:AB5412,2,FALSE)</f>
        <v>#N/A</v>
      </c>
      <c r="F5412" s="218" t="e">
        <f>VLOOKUP(D5412,Z$4:AB5412,3,FALSE)</f>
        <v>#N/A</v>
      </c>
    </row>
    <row r="5413" spans="2:6" x14ac:dyDescent="0.25">
      <c r="B5413" s="131">
        <f t="shared" si="84"/>
        <v>5411</v>
      </c>
      <c r="E5413" s="218" t="e">
        <f>VLOOKUP(D5413,Z$4:AB5413,2,FALSE)</f>
        <v>#N/A</v>
      </c>
      <c r="F5413" s="218" t="e">
        <f>VLOOKUP(D5413,Z$4:AB5413,3,FALSE)</f>
        <v>#N/A</v>
      </c>
    </row>
    <row r="5414" spans="2:6" x14ac:dyDescent="0.25">
      <c r="B5414" s="131">
        <f t="shared" si="84"/>
        <v>5412</v>
      </c>
      <c r="E5414" s="218" t="e">
        <f>VLOOKUP(D5414,Z$4:AB5414,2,FALSE)</f>
        <v>#N/A</v>
      </c>
      <c r="F5414" s="218" t="e">
        <f>VLOOKUP(D5414,Z$4:AB5414,3,FALSE)</f>
        <v>#N/A</v>
      </c>
    </row>
    <row r="5415" spans="2:6" x14ac:dyDescent="0.25">
      <c r="B5415" s="131">
        <f t="shared" si="84"/>
        <v>5413</v>
      </c>
      <c r="E5415" s="218" t="e">
        <f>VLOOKUP(D5415,Z$4:AB5415,2,FALSE)</f>
        <v>#N/A</v>
      </c>
      <c r="F5415" s="218" t="e">
        <f>VLOOKUP(D5415,Z$4:AB5415,3,FALSE)</f>
        <v>#N/A</v>
      </c>
    </row>
    <row r="5416" spans="2:6" x14ac:dyDescent="0.25">
      <c r="B5416" s="131">
        <f t="shared" si="84"/>
        <v>5414</v>
      </c>
      <c r="E5416" s="218" t="e">
        <f>VLOOKUP(D5416,Z$4:AB5416,2,FALSE)</f>
        <v>#N/A</v>
      </c>
      <c r="F5416" s="218" t="e">
        <f>VLOOKUP(D5416,Z$4:AB5416,3,FALSE)</f>
        <v>#N/A</v>
      </c>
    </row>
    <row r="5417" spans="2:6" x14ac:dyDescent="0.25">
      <c r="B5417" s="131">
        <f t="shared" si="84"/>
        <v>5415</v>
      </c>
      <c r="E5417" s="218" t="e">
        <f>VLOOKUP(D5417,Z$4:AB5417,2,FALSE)</f>
        <v>#N/A</v>
      </c>
      <c r="F5417" s="218" t="e">
        <f>VLOOKUP(D5417,Z$4:AB5417,3,FALSE)</f>
        <v>#N/A</v>
      </c>
    </row>
    <row r="5418" spans="2:6" x14ac:dyDescent="0.25">
      <c r="B5418" s="131">
        <f t="shared" si="84"/>
        <v>5416</v>
      </c>
      <c r="E5418" s="218" t="e">
        <f>VLOOKUP(D5418,Z$4:AB5418,2,FALSE)</f>
        <v>#N/A</v>
      </c>
      <c r="F5418" s="218" t="e">
        <f>VLOOKUP(D5418,Z$4:AB5418,3,FALSE)</f>
        <v>#N/A</v>
      </c>
    </row>
    <row r="5419" spans="2:6" x14ac:dyDescent="0.25">
      <c r="B5419" s="131">
        <f t="shared" si="84"/>
        <v>5417</v>
      </c>
      <c r="E5419" s="218" t="e">
        <f>VLOOKUP(D5419,Z$4:AB5419,2,FALSE)</f>
        <v>#N/A</v>
      </c>
      <c r="F5419" s="218" t="e">
        <f>VLOOKUP(D5419,Z$4:AB5419,3,FALSE)</f>
        <v>#N/A</v>
      </c>
    </row>
    <row r="5420" spans="2:6" x14ac:dyDescent="0.25">
      <c r="B5420" s="131">
        <f t="shared" si="84"/>
        <v>5418</v>
      </c>
      <c r="E5420" s="218" t="e">
        <f>VLOOKUP(D5420,Z$4:AB5420,2,FALSE)</f>
        <v>#N/A</v>
      </c>
      <c r="F5420" s="218" t="e">
        <f>VLOOKUP(D5420,Z$4:AB5420,3,FALSE)</f>
        <v>#N/A</v>
      </c>
    </row>
    <row r="5421" spans="2:6" x14ac:dyDescent="0.25">
      <c r="B5421" s="131">
        <f t="shared" si="84"/>
        <v>5419</v>
      </c>
      <c r="E5421" s="218" t="e">
        <f>VLOOKUP(D5421,Z$4:AB5421,2,FALSE)</f>
        <v>#N/A</v>
      </c>
      <c r="F5421" s="218" t="e">
        <f>VLOOKUP(D5421,Z$4:AB5421,3,FALSE)</f>
        <v>#N/A</v>
      </c>
    </row>
    <row r="5422" spans="2:6" x14ac:dyDescent="0.25">
      <c r="B5422" s="131">
        <f t="shared" si="84"/>
        <v>5420</v>
      </c>
      <c r="E5422" s="218" t="e">
        <f>VLOOKUP(D5422,Z$4:AB5422,2,FALSE)</f>
        <v>#N/A</v>
      </c>
      <c r="F5422" s="218" t="e">
        <f>VLOOKUP(D5422,Z$4:AB5422,3,FALSE)</f>
        <v>#N/A</v>
      </c>
    </row>
    <row r="5423" spans="2:6" x14ac:dyDescent="0.25">
      <c r="B5423" s="131">
        <f t="shared" si="84"/>
        <v>5421</v>
      </c>
      <c r="E5423" s="218" t="e">
        <f>VLOOKUP(D5423,Z$4:AB5423,2,FALSE)</f>
        <v>#N/A</v>
      </c>
      <c r="F5423" s="218" t="e">
        <f>VLOOKUP(D5423,Z$4:AB5423,3,FALSE)</f>
        <v>#N/A</v>
      </c>
    </row>
    <row r="5424" spans="2:6" x14ac:dyDescent="0.25">
      <c r="B5424" s="131">
        <f t="shared" si="84"/>
        <v>5422</v>
      </c>
      <c r="E5424" s="218" t="e">
        <f>VLOOKUP(D5424,Z$4:AB5424,2,FALSE)</f>
        <v>#N/A</v>
      </c>
      <c r="F5424" s="218" t="e">
        <f>VLOOKUP(D5424,Z$4:AB5424,3,FALSE)</f>
        <v>#N/A</v>
      </c>
    </row>
    <row r="5425" spans="2:6" x14ac:dyDescent="0.25">
      <c r="B5425" s="131">
        <f t="shared" si="84"/>
        <v>5423</v>
      </c>
      <c r="E5425" s="218" t="e">
        <f>VLOOKUP(D5425,Z$4:AB5425,2,FALSE)</f>
        <v>#N/A</v>
      </c>
      <c r="F5425" s="218" t="e">
        <f>VLOOKUP(D5425,Z$4:AB5425,3,FALSE)</f>
        <v>#N/A</v>
      </c>
    </row>
    <row r="5426" spans="2:6" x14ac:dyDescent="0.25">
      <c r="B5426" s="131">
        <f t="shared" si="84"/>
        <v>5424</v>
      </c>
      <c r="E5426" s="218" t="e">
        <f>VLOOKUP(D5426,Z$4:AB5426,2,FALSE)</f>
        <v>#N/A</v>
      </c>
      <c r="F5426" s="218" t="e">
        <f>VLOOKUP(D5426,Z$4:AB5426,3,FALSE)</f>
        <v>#N/A</v>
      </c>
    </row>
    <row r="5427" spans="2:6" x14ac:dyDescent="0.25">
      <c r="B5427" s="131">
        <f t="shared" si="84"/>
        <v>5425</v>
      </c>
      <c r="E5427" s="218" t="e">
        <f>VLOOKUP(D5427,Z$4:AB5427,2,FALSE)</f>
        <v>#N/A</v>
      </c>
      <c r="F5427" s="218" t="e">
        <f>VLOOKUP(D5427,Z$4:AB5427,3,FALSE)</f>
        <v>#N/A</v>
      </c>
    </row>
    <row r="5428" spans="2:6" x14ac:dyDescent="0.25">
      <c r="B5428" s="131">
        <f t="shared" ref="B5428:B5491" si="85">ROW()-2</f>
        <v>5426</v>
      </c>
      <c r="E5428" s="218" t="e">
        <f>VLOOKUP(D5428,Z$4:AB5428,2,FALSE)</f>
        <v>#N/A</v>
      </c>
      <c r="F5428" s="218" t="e">
        <f>VLOOKUP(D5428,Z$4:AB5428,3,FALSE)</f>
        <v>#N/A</v>
      </c>
    </row>
    <row r="5429" spans="2:6" x14ac:dyDescent="0.25">
      <c r="B5429" s="131">
        <f t="shared" si="85"/>
        <v>5427</v>
      </c>
      <c r="E5429" s="218" t="e">
        <f>VLOOKUP(D5429,Z$4:AB5429,2,FALSE)</f>
        <v>#N/A</v>
      </c>
      <c r="F5429" s="218" t="e">
        <f>VLOOKUP(D5429,Z$4:AB5429,3,FALSE)</f>
        <v>#N/A</v>
      </c>
    </row>
    <row r="5430" spans="2:6" x14ac:dyDescent="0.25">
      <c r="B5430" s="131">
        <f t="shared" si="85"/>
        <v>5428</v>
      </c>
      <c r="E5430" s="218" t="e">
        <f>VLOOKUP(D5430,Z$4:AB5430,2,FALSE)</f>
        <v>#N/A</v>
      </c>
      <c r="F5430" s="218" t="e">
        <f>VLOOKUP(D5430,Z$4:AB5430,3,FALSE)</f>
        <v>#N/A</v>
      </c>
    </row>
    <row r="5431" spans="2:6" x14ac:dyDescent="0.25">
      <c r="B5431" s="131">
        <f t="shared" si="85"/>
        <v>5429</v>
      </c>
      <c r="E5431" s="218" t="e">
        <f>VLOOKUP(D5431,Z$4:AB5431,2,FALSE)</f>
        <v>#N/A</v>
      </c>
      <c r="F5431" s="218" t="e">
        <f>VLOOKUP(D5431,Z$4:AB5431,3,FALSE)</f>
        <v>#N/A</v>
      </c>
    </row>
    <row r="5432" spans="2:6" x14ac:dyDescent="0.25">
      <c r="B5432" s="131">
        <f t="shared" si="85"/>
        <v>5430</v>
      </c>
      <c r="E5432" s="218" t="e">
        <f>VLOOKUP(D5432,Z$4:AB5432,2,FALSE)</f>
        <v>#N/A</v>
      </c>
      <c r="F5432" s="218" t="e">
        <f>VLOOKUP(D5432,Z$4:AB5432,3,FALSE)</f>
        <v>#N/A</v>
      </c>
    </row>
    <row r="5433" spans="2:6" x14ac:dyDescent="0.25">
      <c r="B5433" s="131">
        <f t="shared" si="85"/>
        <v>5431</v>
      </c>
      <c r="E5433" s="218" t="e">
        <f>VLOOKUP(D5433,Z$4:AB5433,2,FALSE)</f>
        <v>#N/A</v>
      </c>
      <c r="F5433" s="218" t="e">
        <f>VLOOKUP(D5433,Z$4:AB5433,3,FALSE)</f>
        <v>#N/A</v>
      </c>
    </row>
    <row r="5434" spans="2:6" x14ac:dyDescent="0.25">
      <c r="B5434" s="131">
        <f t="shared" si="85"/>
        <v>5432</v>
      </c>
      <c r="E5434" s="218" t="e">
        <f>VLOOKUP(D5434,Z$4:AB5434,2,FALSE)</f>
        <v>#N/A</v>
      </c>
      <c r="F5434" s="218" t="e">
        <f>VLOOKUP(D5434,Z$4:AB5434,3,FALSE)</f>
        <v>#N/A</v>
      </c>
    </row>
    <row r="5435" spans="2:6" x14ac:dyDescent="0.25">
      <c r="B5435" s="131">
        <f t="shared" si="85"/>
        <v>5433</v>
      </c>
      <c r="E5435" s="218" t="e">
        <f>VLOOKUP(D5435,Z$4:AB5435,2,FALSE)</f>
        <v>#N/A</v>
      </c>
      <c r="F5435" s="218" t="e">
        <f>VLOOKUP(D5435,Z$4:AB5435,3,FALSE)</f>
        <v>#N/A</v>
      </c>
    </row>
    <row r="5436" spans="2:6" x14ac:dyDescent="0.25">
      <c r="B5436" s="131">
        <f t="shared" si="85"/>
        <v>5434</v>
      </c>
      <c r="E5436" s="218" t="e">
        <f>VLOOKUP(D5436,Z$4:AB5436,2,FALSE)</f>
        <v>#N/A</v>
      </c>
      <c r="F5436" s="218" t="e">
        <f>VLOOKUP(D5436,Z$4:AB5436,3,FALSE)</f>
        <v>#N/A</v>
      </c>
    </row>
    <row r="5437" spans="2:6" x14ac:dyDescent="0.25">
      <c r="B5437" s="131">
        <f t="shared" si="85"/>
        <v>5435</v>
      </c>
      <c r="E5437" s="218" t="e">
        <f>VLOOKUP(D5437,Z$4:AB5437,2,FALSE)</f>
        <v>#N/A</v>
      </c>
      <c r="F5437" s="218" t="e">
        <f>VLOOKUP(D5437,Z$4:AB5437,3,FALSE)</f>
        <v>#N/A</v>
      </c>
    </row>
    <row r="5438" spans="2:6" x14ac:dyDescent="0.25">
      <c r="B5438" s="131">
        <f t="shared" si="85"/>
        <v>5436</v>
      </c>
      <c r="E5438" s="218" t="e">
        <f>VLOOKUP(D5438,Z$4:AB5438,2,FALSE)</f>
        <v>#N/A</v>
      </c>
      <c r="F5438" s="218" t="e">
        <f>VLOOKUP(D5438,Z$4:AB5438,3,FALSE)</f>
        <v>#N/A</v>
      </c>
    </row>
    <row r="5439" spans="2:6" x14ac:dyDescent="0.25">
      <c r="B5439" s="131">
        <f t="shared" si="85"/>
        <v>5437</v>
      </c>
      <c r="E5439" s="218" t="e">
        <f>VLOOKUP(D5439,Z$4:AB5439,2,FALSE)</f>
        <v>#N/A</v>
      </c>
      <c r="F5439" s="218" t="e">
        <f>VLOOKUP(D5439,Z$4:AB5439,3,FALSE)</f>
        <v>#N/A</v>
      </c>
    </row>
    <row r="5440" spans="2:6" x14ac:dyDescent="0.25">
      <c r="B5440" s="131">
        <f t="shared" si="85"/>
        <v>5438</v>
      </c>
      <c r="E5440" s="218" t="e">
        <f>VLOOKUP(D5440,Z$4:AB5440,2,FALSE)</f>
        <v>#N/A</v>
      </c>
      <c r="F5440" s="218" t="e">
        <f>VLOOKUP(D5440,Z$4:AB5440,3,FALSE)</f>
        <v>#N/A</v>
      </c>
    </row>
    <row r="5441" spans="2:6" x14ac:dyDescent="0.25">
      <c r="B5441" s="131">
        <f t="shared" si="85"/>
        <v>5439</v>
      </c>
      <c r="E5441" s="218" t="e">
        <f>VLOOKUP(D5441,Z$4:AB5441,2,FALSE)</f>
        <v>#N/A</v>
      </c>
      <c r="F5441" s="218" t="e">
        <f>VLOOKUP(D5441,Z$4:AB5441,3,FALSE)</f>
        <v>#N/A</v>
      </c>
    </row>
    <row r="5442" spans="2:6" x14ac:dyDescent="0.25">
      <c r="B5442" s="131">
        <f t="shared" si="85"/>
        <v>5440</v>
      </c>
      <c r="E5442" s="218" t="e">
        <f>VLOOKUP(D5442,Z$4:AB5442,2,FALSE)</f>
        <v>#N/A</v>
      </c>
      <c r="F5442" s="218" t="e">
        <f>VLOOKUP(D5442,Z$4:AB5442,3,FALSE)</f>
        <v>#N/A</v>
      </c>
    </row>
    <row r="5443" spans="2:6" x14ac:dyDescent="0.25">
      <c r="B5443" s="131">
        <f t="shared" si="85"/>
        <v>5441</v>
      </c>
      <c r="E5443" s="218" t="e">
        <f>VLOOKUP(D5443,Z$4:AB5443,2,FALSE)</f>
        <v>#N/A</v>
      </c>
      <c r="F5443" s="218" t="e">
        <f>VLOOKUP(D5443,Z$4:AB5443,3,FALSE)</f>
        <v>#N/A</v>
      </c>
    </row>
    <row r="5444" spans="2:6" x14ac:dyDescent="0.25">
      <c r="B5444" s="131">
        <f t="shared" si="85"/>
        <v>5442</v>
      </c>
      <c r="E5444" s="218" t="e">
        <f>VLOOKUP(D5444,Z$4:AB5444,2,FALSE)</f>
        <v>#N/A</v>
      </c>
      <c r="F5444" s="218" t="e">
        <f>VLOOKUP(D5444,Z$4:AB5444,3,FALSE)</f>
        <v>#N/A</v>
      </c>
    </row>
    <row r="5445" spans="2:6" x14ac:dyDescent="0.25">
      <c r="B5445" s="131">
        <f t="shared" si="85"/>
        <v>5443</v>
      </c>
      <c r="E5445" s="218" t="e">
        <f>VLOOKUP(D5445,Z$4:AB5445,2,FALSE)</f>
        <v>#N/A</v>
      </c>
      <c r="F5445" s="218" t="e">
        <f>VLOOKUP(D5445,Z$4:AB5445,3,FALSE)</f>
        <v>#N/A</v>
      </c>
    </row>
    <row r="5446" spans="2:6" x14ac:dyDescent="0.25">
      <c r="B5446" s="131">
        <f t="shared" si="85"/>
        <v>5444</v>
      </c>
      <c r="E5446" s="218" t="e">
        <f>VLOOKUP(D5446,Z$4:AB5446,2,FALSE)</f>
        <v>#N/A</v>
      </c>
      <c r="F5446" s="218" t="e">
        <f>VLOOKUP(D5446,Z$4:AB5446,3,FALSE)</f>
        <v>#N/A</v>
      </c>
    </row>
    <row r="5447" spans="2:6" x14ac:dyDescent="0.25">
      <c r="B5447" s="131">
        <f t="shared" si="85"/>
        <v>5445</v>
      </c>
      <c r="E5447" s="218" t="e">
        <f>VLOOKUP(D5447,Z$4:AB5447,2,FALSE)</f>
        <v>#N/A</v>
      </c>
      <c r="F5447" s="218" t="e">
        <f>VLOOKUP(D5447,Z$4:AB5447,3,FALSE)</f>
        <v>#N/A</v>
      </c>
    </row>
    <row r="5448" spans="2:6" x14ac:dyDescent="0.25">
      <c r="B5448" s="131">
        <f t="shared" si="85"/>
        <v>5446</v>
      </c>
      <c r="E5448" s="218" t="e">
        <f>VLOOKUP(D5448,Z$4:AB5448,2,FALSE)</f>
        <v>#N/A</v>
      </c>
      <c r="F5448" s="218" t="e">
        <f>VLOOKUP(D5448,Z$4:AB5448,3,FALSE)</f>
        <v>#N/A</v>
      </c>
    </row>
    <row r="5449" spans="2:6" x14ac:dyDescent="0.25">
      <c r="B5449" s="131">
        <f t="shared" si="85"/>
        <v>5447</v>
      </c>
      <c r="E5449" s="218" t="e">
        <f>VLOOKUP(D5449,Z$4:AB5449,2,FALSE)</f>
        <v>#N/A</v>
      </c>
      <c r="F5449" s="218" t="e">
        <f>VLOOKUP(D5449,Z$4:AB5449,3,FALSE)</f>
        <v>#N/A</v>
      </c>
    </row>
    <row r="5450" spans="2:6" x14ac:dyDescent="0.25">
      <c r="B5450" s="131">
        <f t="shared" si="85"/>
        <v>5448</v>
      </c>
      <c r="E5450" s="218" t="e">
        <f>VLOOKUP(D5450,Z$4:AB5450,2,FALSE)</f>
        <v>#N/A</v>
      </c>
      <c r="F5450" s="218" t="e">
        <f>VLOOKUP(D5450,Z$4:AB5450,3,FALSE)</f>
        <v>#N/A</v>
      </c>
    </row>
    <row r="5451" spans="2:6" x14ac:dyDescent="0.25">
      <c r="B5451" s="131">
        <f t="shared" si="85"/>
        <v>5449</v>
      </c>
      <c r="E5451" s="218" t="e">
        <f>VLOOKUP(D5451,Z$4:AB5451,2,FALSE)</f>
        <v>#N/A</v>
      </c>
      <c r="F5451" s="218" t="e">
        <f>VLOOKUP(D5451,Z$4:AB5451,3,FALSE)</f>
        <v>#N/A</v>
      </c>
    </row>
    <row r="5452" spans="2:6" x14ac:dyDescent="0.25">
      <c r="B5452" s="131">
        <f t="shared" si="85"/>
        <v>5450</v>
      </c>
      <c r="E5452" s="218" t="e">
        <f>VLOOKUP(D5452,Z$4:AB5452,2,FALSE)</f>
        <v>#N/A</v>
      </c>
      <c r="F5452" s="218" t="e">
        <f>VLOOKUP(D5452,Z$4:AB5452,3,FALSE)</f>
        <v>#N/A</v>
      </c>
    </row>
    <row r="5453" spans="2:6" x14ac:dyDescent="0.25">
      <c r="B5453" s="131">
        <f t="shared" si="85"/>
        <v>5451</v>
      </c>
      <c r="E5453" s="218" t="e">
        <f>VLOOKUP(D5453,Z$4:AB5453,2,FALSE)</f>
        <v>#N/A</v>
      </c>
      <c r="F5453" s="218" t="e">
        <f>VLOOKUP(D5453,Z$4:AB5453,3,FALSE)</f>
        <v>#N/A</v>
      </c>
    </row>
    <row r="5454" spans="2:6" x14ac:dyDescent="0.25">
      <c r="B5454" s="131">
        <f t="shared" si="85"/>
        <v>5452</v>
      </c>
      <c r="E5454" s="218" t="e">
        <f>VLOOKUP(D5454,Z$4:AB5454,2,FALSE)</f>
        <v>#N/A</v>
      </c>
      <c r="F5454" s="218" t="e">
        <f>VLOOKUP(D5454,Z$4:AB5454,3,FALSE)</f>
        <v>#N/A</v>
      </c>
    </row>
    <row r="5455" spans="2:6" x14ac:dyDescent="0.25">
      <c r="B5455" s="131">
        <f t="shared" si="85"/>
        <v>5453</v>
      </c>
      <c r="E5455" s="218" t="e">
        <f>VLOOKUP(D5455,Z$4:AB5455,2,FALSE)</f>
        <v>#N/A</v>
      </c>
      <c r="F5455" s="218" t="e">
        <f>VLOOKUP(D5455,Z$4:AB5455,3,FALSE)</f>
        <v>#N/A</v>
      </c>
    </row>
    <row r="5456" spans="2:6" x14ac:dyDescent="0.25">
      <c r="B5456" s="131">
        <f t="shared" si="85"/>
        <v>5454</v>
      </c>
      <c r="E5456" s="218" t="e">
        <f>VLOOKUP(D5456,Z$4:AB5456,2,FALSE)</f>
        <v>#N/A</v>
      </c>
      <c r="F5456" s="218" t="e">
        <f>VLOOKUP(D5456,Z$4:AB5456,3,FALSE)</f>
        <v>#N/A</v>
      </c>
    </row>
    <row r="5457" spans="2:6" x14ac:dyDescent="0.25">
      <c r="B5457" s="131">
        <f t="shared" si="85"/>
        <v>5455</v>
      </c>
      <c r="E5457" s="218" t="e">
        <f>VLOOKUP(D5457,Z$4:AB5457,2,FALSE)</f>
        <v>#N/A</v>
      </c>
      <c r="F5457" s="218" t="e">
        <f>VLOOKUP(D5457,Z$4:AB5457,3,FALSE)</f>
        <v>#N/A</v>
      </c>
    </row>
    <row r="5458" spans="2:6" x14ac:dyDescent="0.25">
      <c r="B5458" s="131">
        <f t="shared" si="85"/>
        <v>5456</v>
      </c>
      <c r="E5458" s="218" t="e">
        <f>VLOOKUP(D5458,Z$4:AB5458,2,FALSE)</f>
        <v>#N/A</v>
      </c>
      <c r="F5458" s="218" t="e">
        <f>VLOOKUP(D5458,Z$4:AB5458,3,FALSE)</f>
        <v>#N/A</v>
      </c>
    </row>
    <row r="5459" spans="2:6" x14ac:dyDescent="0.25">
      <c r="B5459" s="131">
        <f t="shared" si="85"/>
        <v>5457</v>
      </c>
      <c r="E5459" s="218" t="e">
        <f>VLOOKUP(D5459,Z$4:AB5459,2,FALSE)</f>
        <v>#N/A</v>
      </c>
      <c r="F5459" s="218" t="e">
        <f>VLOOKUP(D5459,Z$4:AB5459,3,FALSE)</f>
        <v>#N/A</v>
      </c>
    </row>
    <row r="5460" spans="2:6" x14ac:dyDescent="0.25">
      <c r="B5460" s="131">
        <f t="shared" si="85"/>
        <v>5458</v>
      </c>
      <c r="E5460" s="218" t="e">
        <f>VLOOKUP(D5460,Z$4:AB5460,2,FALSE)</f>
        <v>#N/A</v>
      </c>
      <c r="F5460" s="218" t="e">
        <f>VLOOKUP(D5460,Z$4:AB5460,3,FALSE)</f>
        <v>#N/A</v>
      </c>
    </row>
    <row r="5461" spans="2:6" x14ac:dyDescent="0.25">
      <c r="B5461" s="131">
        <f t="shared" si="85"/>
        <v>5459</v>
      </c>
      <c r="E5461" s="218" t="e">
        <f>VLOOKUP(D5461,Z$4:AB5461,2,FALSE)</f>
        <v>#N/A</v>
      </c>
      <c r="F5461" s="218" t="e">
        <f>VLOOKUP(D5461,Z$4:AB5461,3,FALSE)</f>
        <v>#N/A</v>
      </c>
    </row>
    <row r="5462" spans="2:6" x14ac:dyDescent="0.25">
      <c r="B5462" s="131">
        <f t="shared" si="85"/>
        <v>5460</v>
      </c>
      <c r="E5462" s="218" t="e">
        <f>VLOOKUP(D5462,Z$4:AB5462,2,FALSE)</f>
        <v>#N/A</v>
      </c>
      <c r="F5462" s="218" t="e">
        <f>VLOOKUP(D5462,Z$4:AB5462,3,FALSE)</f>
        <v>#N/A</v>
      </c>
    </row>
    <row r="5463" spans="2:6" x14ac:dyDescent="0.25">
      <c r="B5463" s="131">
        <f t="shared" si="85"/>
        <v>5461</v>
      </c>
      <c r="E5463" s="218" t="e">
        <f>VLOOKUP(D5463,Z$4:AB5463,2,FALSE)</f>
        <v>#N/A</v>
      </c>
      <c r="F5463" s="218" t="e">
        <f>VLOOKUP(D5463,Z$4:AB5463,3,FALSE)</f>
        <v>#N/A</v>
      </c>
    </row>
    <row r="5464" spans="2:6" x14ac:dyDescent="0.25">
      <c r="B5464" s="131">
        <f t="shared" si="85"/>
        <v>5462</v>
      </c>
      <c r="E5464" s="218" t="e">
        <f>VLOOKUP(D5464,Z$4:AB5464,2,FALSE)</f>
        <v>#N/A</v>
      </c>
      <c r="F5464" s="218" t="e">
        <f>VLOOKUP(D5464,Z$4:AB5464,3,FALSE)</f>
        <v>#N/A</v>
      </c>
    </row>
    <row r="5465" spans="2:6" x14ac:dyDescent="0.25">
      <c r="B5465" s="131">
        <f t="shared" si="85"/>
        <v>5463</v>
      </c>
      <c r="E5465" s="218" t="e">
        <f>VLOOKUP(D5465,Z$4:AB5465,2,FALSE)</f>
        <v>#N/A</v>
      </c>
      <c r="F5465" s="218" t="e">
        <f>VLOOKUP(D5465,Z$4:AB5465,3,FALSE)</f>
        <v>#N/A</v>
      </c>
    </row>
    <row r="5466" spans="2:6" x14ac:dyDescent="0.25">
      <c r="B5466" s="131">
        <f t="shared" si="85"/>
        <v>5464</v>
      </c>
      <c r="E5466" s="218" t="e">
        <f>VLOOKUP(D5466,Z$4:AB5466,2,FALSE)</f>
        <v>#N/A</v>
      </c>
      <c r="F5466" s="218" t="e">
        <f>VLOOKUP(D5466,Z$4:AB5466,3,FALSE)</f>
        <v>#N/A</v>
      </c>
    </row>
    <row r="5467" spans="2:6" x14ac:dyDescent="0.25">
      <c r="B5467" s="131">
        <f t="shared" si="85"/>
        <v>5465</v>
      </c>
      <c r="E5467" s="218" t="e">
        <f>VLOOKUP(D5467,Z$4:AB5467,2,FALSE)</f>
        <v>#N/A</v>
      </c>
      <c r="F5467" s="218" t="e">
        <f>VLOOKUP(D5467,Z$4:AB5467,3,FALSE)</f>
        <v>#N/A</v>
      </c>
    </row>
    <row r="5468" spans="2:6" x14ac:dyDescent="0.25">
      <c r="B5468" s="131">
        <f t="shared" si="85"/>
        <v>5466</v>
      </c>
      <c r="E5468" s="218" t="e">
        <f>VLOOKUP(D5468,Z$4:AB5468,2,FALSE)</f>
        <v>#N/A</v>
      </c>
      <c r="F5468" s="218" t="e">
        <f>VLOOKUP(D5468,Z$4:AB5468,3,FALSE)</f>
        <v>#N/A</v>
      </c>
    </row>
    <row r="5469" spans="2:6" x14ac:dyDescent="0.25">
      <c r="B5469" s="131">
        <f t="shared" si="85"/>
        <v>5467</v>
      </c>
      <c r="E5469" s="218" t="e">
        <f>VLOOKUP(D5469,Z$4:AB5469,2,FALSE)</f>
        <v>#N/A</v>
      </c>
      <c r="F5469" s="218" t="e">
        <f>VLOOKUP(D5469,Z$4:AB5469,3,FALSE)</f>
        <v>#N/A</v>
      </c>
    </row>
    <row r="5470" spans="2:6" x14ac:dyDescent="0.25">
      <c r="B5470" s="131">
        <f t="shared" si="85"/>
        <v>5468</v>
      </c>
      <c r="E5470" s="218" t="e">
        <f>VLOOKUP(D5470,Z$4:AB5470,2,FALSE)</f>
        <v>#N/A</v>
      </c>
      <c r="F5470" s="218" t="e">
        <f>VLOOKUP(D5470,Z$4:AB5470,3,FALSE)</f>
        <v>#N/A</v>
      </c>
    </row>
    <row r="5471" spans="2:6" x14ac:dyDescent="0.25">
      <c r="B5471" s="131">
        <f t="shared" si="85"/>
        <v>5469</v>
      </c>
      <c r="E5471" s="218" t="e">
        <f>VLOOKUP(D5471,Z$4:AB5471,2,FALSE)</f>
        <v>#N/A</v>
      </c>
      <c r="F5471" s="218" t="e">
        <f>VLOOKUP(D5471,Z$4:AB5471,3,FALSE)</f>
        <v>#N/A</v>
      </c>
    </row>
    <row r="5472" spans="2:6" x14ac:dyDescent="0.25">
      <c r="B5472" s="131">
        <f t="shared" si="85"/>
        <v>5470</v>
      </c>
      <c r="E5472" s="218" t="e">
        <f>VLOOKUP(D5472,Z$4:AB5472,2,FALSE)</f>
        <v>#N/A</v>
      </c>
      <c r="F5472" s="218" t="e">
        <f>VLOOKUP(D5472,Z$4:AB5472,3,FALSE)</f>
        <v>#N/A</v>
      </c>
    </row>
    <row r="5473" spans="2:6" x14ac:dyDescent="0.25">
      <c r="B5473" s="131">
        <f t="shared" si="85"/>
        <v>5471</v>
      </c>
      <c r="E5473" s="218" t="e">
        <f>VLOOKUP(D5473,Z$4:AB5473,2,FALSE)</f>
        <v>#N/A</v>
      </c>
      <c r="F5473" s="218" t="e">
        <f>VLOOKUP(D5473,Z$4:AB5473,3,FALSE)</f>
        <v>#N/A</v>
      </c>
    </row>
    <row r="5474" spans="2:6" x14ac:dyDescent="0.25">
      <c r="B5474" s="131">
        <f t="shared" si="85"/>
        <v>5472</v>
      </c>
      <c r="E5474" s="218" t="e">
        <f>VLOOKUP(D5474,Z$4:AB5474,2,FALSE)</f>
        <v>#N/A</v>
      </c>
      <c r="F5474" s="218" t="e">
        <f>VLOOKUP(D5474,Z$4:AB5474,3,FALSE)</f>
        <v>#N/A</v>
      </c>
    </row>
    <row r="5475" spans="2:6" x14ac:dyDescent="0.25">
      <c r="B5475" s="131">
        <f t="shared" si="85"/>
        <v>5473</v>
      </c>
      <c r="E5475" s="218" t="e">
        <f>VLOOKUP(D5475,Z$4:AB5475,2,FALSE)</f>
        <v>#N/A</v>
      </c>
      <c r="F5475" s="218" t="e">
        <f>VLOOKUP(D5475,Z$4:AB5475,3,FALSE)</f>
        <v>#N/A</v>
      </c>
    </row>
    <row r="5476" spans="2:6" x14ac:dyDescent="0.25">
      <c r="B5476" s="131">
        <f t="shared" si="85"/>
        <v>5474</v>
      </c>
      <c r="E5476" s="218" t="e">
        <f>VLOOKUP(D5476,Z$4:AB5476,2,FALSE)</f>
        <v>#N/A</v>
      </c>
      <c r="F5476" s="218" t="e">
        <f>VLOOKUP(D5476,Z$4:AB5476,3,FALSE)</f>
        <v>#N/A</v>
      </c>
    </row>
    <row r="5477" spans="2:6" x14ac:dyDescent="0.25">
      <c r="B5477" s="131">
        <f t="shared" si="85"/>
        <v>5475</v>
      </c>
      <c r="E5477" s="218" t="e">
        <f>VLOOKUP(D5477,Z$4:AB5477,2,FALSE)</f>
        <v>#N/A</v>
      </c>
      <c r="F5477" s="218" t="e">
        <f>VLOOKUP(D5477,Z$4:AB5477,3,FALSE)</f>
        <v>#N/A</v>
      </c>
    </row>
    <row r="5478" spans="2:6" x14ac:dyDescent="0.25">
      <c r="B5478" s="131">
        <f t="shared" si="85"/>
        <v>5476</v>
      </c>
      <c r="E5478" s="218" t="e">
        <f>VLOOKUP(D5478,Z$4:AB5478,2,FALSE)</f>
        <v>#N/A</v>
      </c>
      <c r="F5478" s="218" t="e">
        <f>VLOOKUP(D5478,Z$4:AB5478,3,FALSE)</f>
        <v>#N/A</v>
      </c>
    </row>
    <row r="5479" spans="2:6" x14ac:dyDescent="0.25">
      <c r="B5479" s="131">
        <f t="shared" si="85"/>
        <v>5477</v>
      </c>
      <c r="E5479" s="218" t="e">
        <f>VLOOKUP(D5479,Z$4:AB5479,2,FALSE)</f>
        <v>#N/A</v>
      </c>
      <c r="F5479" s="218" t="e">
        <f>VLOOKUP(D5479,Z$4:AB5479,3,FALSE)</f>
        <v>#N/A</v>
      </c>
    </row>
    <row r="5480" spans="2:6" x14ac:dyDescent="0.25">
      <c r="B5480" s="131">
        <f t="shared" si="85"/>
        <v>5478</v>
      </c>
      <c r="E5480" s="218" t="e">
        <f>VLOOKUP(D5480,Z$4:AB5480,2,FALSE)</f>
        <v>#N/A</v>
      </c>
      <c r="F5480" s="218" t="e">
        <f>VLOOKUP(D5480,Z$4:AB5480,3,FALSE)</f>
        <v>#N/A</v>
      </c>
    </row>
    <row r="5481" spans="2:6" x14ac:dyDescent="0.25">
      <c r="B5481" s="131">
        <f t="shared" si="85"/>
        <v>5479</v>
      </c>
      <c r="E5481" s="218" t="e">
        <f>VLOOKUP(D5481,Z$4:AB5481,2,FALSE)</f>
        <v>#N/A</v>
      </c>
      <c r="F5481" s="218" t="e">
        <f>VLOOKUP(D5481,Z$4:AB5481,3,FALSE)</f>
        <v>#N/A</v>
      </c>
    </row>
    <row r="5482" spans="2:6" x14ac:dyDescent="0.25">
      <c r="B5482" s="131">
        <f t="shared" si="85"/>
        <v>5480</v>
      </c>
      <c r="E5482" s="218" t="e">
        <f>VLOOKUP(D5482,Z$4:AB5482,2,FALSE)</f>
        <v>#N/A</v>
      </c>
      <c r="F5482" s="218" t="e">
        <f>VLOOKUP(D5482,Z$4:AB5482,3,FALSE)</f>
        <v>#N/A</v>
      </c>
    </row>
    <row r="5483" spans="2:6" x14ac:dyDescent="0.25">
      <c r="B5483" s="131">
        <f t="shared" si="85"/>
        <v>5481</v>
      </c>
      <c r="E5483" s="218" t="e">
        <f>VLOOKUP(D5483,Z$4:AB5483,2,FALSE)</f>
        <v>#N/A</v>
      </c>
      <c r="F5483" s="218" t="e">
        <f>VLOOKUP(D5483,Z$4:AB5483,3,FALSE)</f>
        <v>#N/A</v>
      </c>
    </row>
    <row r="5484" spans="2:6" x14ac:dyDescent="0.25">
      <c r="B5484" s="131">
        <f t="shared" si="85"/>
        <v>5482</v>
      </c>
      <c r="E5484" s="218" t="e">
        <f>VLOOKUP(D5484,Z$4:AB5484,2,FALSE)</f>
        <v>#N/A</v>
      </c>
      <c r="F5484" s="218" t="e">
        <f>VLOOKUP(D5484,Z$4:AB5484,3,FALSE)</f>
        <v>#N/A</v>
      </c>
    </row>
    <row r="5485" spans="2:6" x14ac:dyDescent="0.25">
      <c r="B5485" s="131">
        <f t="shared" si="85"/>
        <v>5483</v>
      </c>
      <c r="E5485" s="218" t="e">
        <f>VLOOKUP(D5485,Z$4:AB5485,2,FALSE)</f>
        <v>#N/A</v>
      </c>
      <c r="F5485" s="218" t="e">
        <f>VLOOKUP(D5485,Z$4:AB5485,3,FALSE)</f>
        <v>#N/A</v>
      </c>
    </row>
    <row r="5486" spans="2:6" x14ac:dyDescent="0.25">
      <c r="B5486" s="131">
        <f t="shared" si="85"/>
        <v>5484</v>
      </c>
      <c r="E5486" s="218" t="e">
        <f>VLOOKUP(D5486,Z$4:AB5486,2,FALSE)</f>
        <v>#N/A</v>
      </c>
      <c r="F5486" s="218" t="e">
        <f>VLOOKUP(D5486,Z$4:AB5486,3,FALSE)</f>
        <v>#N/A</v>
      </c>
    </row>
    <row r="5487" spans="2:6" x14ac:dyDescent="0.25">
      <c r="B5487" s="131">
        <f t="shared" si="85"/>
        <v>5485</v>
      </c>
      <c r="E5487" s="218" t="e">
        <f>VLOOKUP(D5487,Z$4:AB5487,2,FALSE)</f>
        <v>#N/A</v>
      </c>
      <c r="F5487" s="218" t="e">
        <f>VLOOKUP(D5487,Z$4:AB5487,3,FALSE)</f>
        <v>#N/A</v>
      </c>
    </row>
    <row r="5488" spans="2:6" x14ac:dyDescent="0.25">
      <c r="B5488" s="131">
        <f t="shared" si="85"/>
        <v>5486</v>
      </c>
      <c r="E5488" s="218" t="e">
        <f>VLOOKUP(D5488,Z$4:AB5488,2,FALSE)</f>
        <v>#N/A</v>
      </c>
      <c r="F5488" s="218" t="e">
        <f>VLOOKUP(D5488,Z$4:AB5488,3,FALSE)</f>
        <v>#N/A</v>
      </c>
    </row>
    <row r="5489" spans="2:6" x14ac:dyDescent="0.25">
      <c r="B5489" s="131">
        <f t="shared" si="85"/>
        <v>5487</v>
      </c>
      <c r="E5489" s="218" t="e">
        <f>VLOOKUP(D5489,Z$4:AB5489,2,FALSE)</f>
        <v>#N/A</v>
      </c>
      <c r="F5489" s="218" t="e">
        <f>VLOOKUP(D5489,Z$4:AB5489,3,FALSE)</f>
        <v>#N/A</v>
      </c>
    </row>
    <row r="5490" spans="2:6" x14ac:dyDescent="0.25">
      <c r="B5490" s="131">
        <f t="shared" si="85"/>
        <v>5488</v>
      </c>
      <c r="E5490" s="218" t="e">
        <f>VLOOKUP(D5490,Z$4:AB5490,2,FALSE)</f>
        <v>#N/A</v>
      </c>
      <c r="F5490" s="218" t="e">
        <f>VLOOKUP(D5490,Z$4:AB5490,3,FALSE)</f>
        <v>#N/A</v>
      </c>
    </row>
    <row r="5491" spans="2:6" x14ac:dyDescent="0.25">
      <c r="B5491" s="131">
        <f t="shared" si="85"/>
        <v>5489</v>
      </c>
      <c r="E5491" s="218" t="e">
        <f>VLOOKUP(D5491,Z$4:AB5491,2,FALSE)</f>
        <v>#N/A</v>
      </c>
      <c r="F5491" s="218" t="e">
        <f>VLOOKUP(D5491,Z$4:AB5491,3,FALSE)</f>
        <v>#N/A</v>
      </c>
    </row>
    <row r="5492" spans="2:6" x14ac:dyDescent="0.25">
      <c r="B5492" s="131">
        <f t="shared" ref="B5492:B5555" si="86">ROW()-2</f>
        <v>5490</v>
      </c>
      <c r="E5492" s="218" t="e">
        <f>VLOOKUP(D5492,Z$4:AB5492,2,FALSE)</f>
        <v>#N/A</v>
      </c>
      <c r="F5492" s="218" t="e">
        <f>VLOOKUP(D5492,Z$4:AB5492,3,FALSE)</f>
        <v>#N/A</v>
      </c>
    </row>
    <row r="5493" spans="2:6" x14ac:dyDescent="0.25">
      <c r="B5493" s="131">
        <f t="shared" si="86"/>
        <v>5491</v>
      </c>
      <c r="E5493" s="218" t="e">
        <f>VLOOKUP(D5493,Z$4:AB5493,2,FALSE)</f>
        <v>#N/A</v>
      </c>
      <c r="F5493" s="218" t="e">
        <f>VLOOKUP(D5493,Z$4:AB5493,3,FALSE)</f>
        <v>#N/A</v>
      </c>
    </row>
    <row r="5494" spans="2:6" x14ac:dyDescent="0.25">
      <c r="B5494" s="131">
        <f t="shared" si="86"/>
        <v>5492</v>
      </c>
      <c r="E5494" s="218" t="e">
        <f>VLOOKUP(D5494,Z$4:AB5494,2,FALSE)</f>
        <v>#N/A</v>
      </c>
      <c r="F5494" s="218" t="e">
        <f>VLOOKUP(D5494,Z$4:AB5494,3,FALSE)</f>
        <v>#N/A</v>
      </c>
    </row>
    <row r="5495" spans="2:6" x14ac:dyDescent="0.25">
      <c r="B5495" s="131">
        <f t="shared" si="86"/>
        <v>5493</v>
      </c>
      <c r="E5495" s="218" t="e">
        <f>VLOOKUP(D5495,Z$4:AB5495,2,FALSE)</f>
        <v>#N/A</v>
      </c>
      <c r="F5495" s="218" t="e">
        <f>VLOOKUP(D5495,Z$4:AB5495,3,FALSE)</f>
        <v>#N/A</v>
      </c>
    </row>
    <row r="5496" spans="2:6" x14ac:dyDescent="0.25">
      <c r="B5496" s="131">
        <f t="shared" si="86"/>
        <v>5494</v>
      </c>
      <c r="E5496" s="218" t="e">
        <f>VLOOKUP(D5496,Z$4:AB5496,2,FALSE)</f>
        <v>#N/A</v>
      </c>
      <c r="F5496" s="218" t="e">
        <f>VLOOKUP(D5496,Z$4:AB5496,3,FALSE)</f>
        <v>#N/A</v>
      </c>
    </row>
    <row r="5497" spans="2:6" x14ac:dyDescent="0.25">
      <c r="B5497" s="131">
        <f t="shared" si="86"/>
        <v>5495</v>
      </c>
      <c r="E5497" s="218" t="e">
        <f>VLOOKUP(D5497,Z$4:AB5497,2,FALSE)</f>
        <v>#N/A</v>
      </c>
      <c r="F5497" s="218" t="e">
        <f>VLOOKUP(D5497,Z$4:AB5497,3,FALSE)</f>
        <v>#N/A</v>
      </c>
    </row>
    <row r="5498" spans="2:6" x14ac:dyDescent="0.25">
      <c r="B5498" s="131">
        <f t="shared" si="86"/>
        <v>5496</v>
      </c>
      <c r="E5498" s="218" t="e">
        <f>VLOOKUP(D5498,Z$4:AB5498,2,FALSE)</f>
        <v>#N/A</v>
      </c>
      <c r="F5498" s="218" t="e">
        <f>VLOOKUP(D5498,Z$4:AB5498,3,FALSE)</f>
        <v>#N/A</v>
      </c>
    </row>
    <row r="5499" spans="2:6" x14ac:dyDescent="0.25">
      <c r="B5499" s="131">
        <f t="shared" si="86"/>
        <v>5497</v>
      </c>
      <c r="E5499" s="218" t="e">
        <f>VLOOKUP(D5499,Z$4:AB5499,2,FALSE)</f>
        <v>#N/A</v>
      </c>
      <c r="F5499" s="218" t="e">
        <f>VLOOKUP(D5499,Z$4:AB5499,3,FALSE)</f>
        <v>#N/A</v>
      </c>
    </row>
    <row r="5500" spans="2:6" x14ac:dyDescent="0.25">
      <c r="B5500" s="131">
        <f t="shared" si="86"/>
        <v>5498</v>
      </c>
      <c r="E5500" s="218" t="e">
        <f>VLOOKUP(D5500,Z$4:AB5500,2,FALSE)</f>
        <v>#N/A</v>
      </c>
      <c r="F5500" s="218" t="e">
        <f>VLOOKUP(D5500,Z$4:AB5500,3,FALSE)</f>
        <v>#N/A</v>
      </c>
    </row>
    <row r="5501" spans="2:6" x14ac:dyDescent="0.25">
      <c r="B5501" s="131">
        <f t="shared" si="86"/>
        <v>5499</v>
      </c>
      <c r="E5501" s="218" t="e">
        <f>VLOOKUP(D5501,Z$4:AB5501,2,FALSE)</f>
        <v>#N/A</v>
      </c>
      <c r="F5501" s="218" t="e">
        <f>VLOOKUP(D5501,Z$4:AB5501,3,FALSE)</f>
        <v>#N/A</v>
      </c>
    </row>
    <row r="5502" spans="2:6" x14ac:dyDescent="0.25">
      <c r="B5502" s="131">
        <f t="shared" si="86"/>
        <v>5500</v>
      </c>
      <c r="E5502" s="218" t="e">
        <f>VLOOKUP(D5502,Z$4:AB5502,2,FALSE)</f>
        <v>#N/A</v>
      </c>
      <c r="F5502" s="218" t="e">
        <f>VLOOKUP(D5502,Z$4:AB5502,3,FALSE)</f>
        <v>#N/A</v>
      </c>
    </row>
    <row r="5503" spans="2:6" x14ac:dyDescent="0.25">
      <c r="B5503" s="131">
        <f t="shared" si="86"/>
        <v>5501</v>
      </c>
      <c r="E5503" s="218" t="e">
        <f>VLOOKUP(D5503,Z$4:AB5503,2,FALSE)</f>
        <v>#N/A</v>
      </c>
      <c r="F5503" s="218" t="e">
        <f>VLOOKUP(D5503,Z$4:AB5503,3,FALSE)</f>
        <v>#N/A</v>
      </c>
    </row>
    <row r="5504" spans="2:6" x14ac:dyDescent="0.25">
      <c r="B5504" s="131">
        <f t="shared" si="86"/>
        <v>5502</v>
      </c>
      <c r="E5504" s="218" t="e">
        <f>VLOOKUP(D5504,Z$4:AB5504,2,FALSE)</f>
        <v>#N/A</v>
      </c>
      <c r="F5504" s="218" t="e">
        <f>VLOOKUP(D5504,Z$4:AB5504,3,FALSE)</f>
        <v>#N/A</v>
      </c>
    </row>
    <row r="5505" spans="2:6" x14ac:dyDescent="0.25">
      <c r="B5505" s="131">
        <f t="shared" si="86"/>
        <v>5503</v>
      </c>
      <c r="E5505" s="218" t="e">
        <f>VLOOKUP(D5505,Z$4:AB5505,2,FALSE)</f>
        <v>#N/A</v>
      </c>
      <c r="F5505" s="218" t="e">
        <f>VLOOKUP(D5505,Z$4:AB5505,3,FALSE)</f>
        <v>#N/A</v>
      </c>
    </row>
    <row r="5506" spans="2:6" x14ac:dyDescent="0.25">
      <c r="B5506" s="131">
        <f t="shared" si="86"/>
        <v>5504</v>
      </c>
      <c r="E5506" s="218" t="e">
        <f>VLOOKUP(D5506,Z$4:AB5506,2,FALSE)</f>
        <v>#N/A</v>
      </c>
      <c r="F5506" s="218" t="e">
        <f>VLOOKUP(D5506,Z$4:AB5506,3,FALSE)</f>
        <v>#N/A</v>
      </c>
    </row>
    <row r="5507" spans="2:6" x14ac:dyDescent="0.25">
      <c r="B5507" s="131">
        <f t="shared" si="86"/>
        <v>5505</v>
      </c>
      <c r="E5507" s="218" t="e">
        <f>VLOOKUP(D5507,Z$4:AB5507,2,FALSE)</f>
        <v>#N/A</v>
      </c>
      <c r="F5507" s="218" t="e">
        <f>VLOOKUP(D5507,Z$4:AB5507,3,FALSE)</f>
        <v>#N/A</v>
      </c>
    </row>
    <row r="5508" spans="2:6" x14ac:dyDescent="0.25">
      <c r="B5508" s="131">
        <f t="shared" si="86"/>
        <v>5506</v>
      </c>
      <c r="E5508" s="218" t="e">
        <f>VLOOKUP(D5508,Z$4:AB5508,2,FALSE)</f>
        <v>#N/A</v>
      </c>
      <c r="F5508" s="218" t="e">
        <f>VLOOKUP(D5508,Z$4:AB5508,3,FALSE)</f>
        <v>#N/A</v>
      </c>
    </row>
    <row r="5509" spans="2:6" x14ac:dyDescent="0.25">
      <c r="B5509" s="131">
        <f t="shared" si="86"/>
        <v>5507</v>
      </c>
      <c r="E5509" s="218" t="e">
        <f>VLOOKUP(D5509,Z$4:AB5509,2,FALSE)</f>
        <v>#N/A</v>
      </c>
      <c r="F5509" s="218" t="e">
        <f>VLOOKUP(D5509,Z$4:AB5509,3,FALSE)</f>
        <v>#N/A</v>
      </c>
    </row>
    <row r="5510" spans="2:6" x14ac:dyDescent="0.25">
      <c r="B5510" s="131">
        <f t="shared" si="86"/>
        <v>5508</v>
      </c>
      <c r="E5510" s="218" t="e">
        <f>VLOOKUP(D5510,Z$4:AB5510,2,FALSE)</f>
        <v>#N/A</v>
      </c>
      <c r="F5510" s="218" t="e">
        <f>VLOOKUP(D5510,Z$4:AB5510,3,FALSE)</f>
        <v>#N/A</v>
      </c>
    </row>
    <row r="5511" spans="2:6" x14ac:dyDescent="0.25">
      <c r="B5511" s="131">
        <f t="shared" si="86"/>
        <v>5509</v>
      </c>
      <c r="E5511" s="218" t="e">
        <f>VLOOKUP(D5511,Z$4:AB5511,2,FALSE)</f>
        <v>#N/A</v>
      </c>
      <c r="F5511" s="218" t="e">
        <f>VLOOKUP(D5511,Z$4:AB5511,3,FALSE)</f>
        <v>#N/A</v>
      </c>
    </row>
    <row r="5512" spans="2:6" x14ac:dyDescent="0.25">
      <c r="B5512" s="131">
        <f t="shared" si="86"/>
        <v>5510</v>
      </c>
      <c r="E5512" s="218" t="e">
        <f>VLOOKUP(D5512,Z$4:AB5512,2,FALSE)</f>
        <v>#N/A</v>
      </c>
      <c r="F5512" s="218" t="e">
        <f>VLOOKUP(D5512,Z$4:AB5512,3,FALSE)</f>
        <v>#N/A</v>
      </c>
    </row>
    <row r="5513" spans="2:6" x14ac:dyDescent="0.25">
      <c r="B5513" s="131">
        <f t="shared" si="86"/>
        <v>5511</v>
      </c>
      <c r="E5513" s="218" t="e">
        <f>VLOOKUP(D5513,Z$4:AB5513,2,FALSE)</f>
        <v>#N/A</v>
      </c>
      <c r="F5513" s="218" t="e">
        <f>VLOOKUP(D5513,Z$4:AB5513,3,FALSE)</f>
        <v>#N/A</v>
      </c>
    </row>
    <row r="5514" spans="2:6" x14ac:dyDescent="0.25">
      <c r="B5514" s="131">
        <f t="shared" si="86"/>
        <v>5512</v>
      </c>
      <c r="E5514" s="218" t="e">
        <f>VLOOKUP(D5514,Z$4:AB5514,2,FALSE)</f>
        <v>#N/A</v>
      </c>
      <c r="F5514" s="218" t="e">
        <f>VLOOKUP(D5514,Z$4:AB5514,3,FALSE)</f>
        <v>#N/A</v>
      </c>
    </row>
    <row r="5515" spans="2:6" x14ac:dyDescent="0.25">
      <c r="B5515" s="131">
        <f t="shared" si="86"/>
        <v>5513</v>
      </c>
      <c r="E5515" s="218" t="e">
        <f>VLOOKUP(D5515,Z$4:AB5515,2,FALSE)</f>
        <v>#N/A</v>
      </c>
      <c r="F5515" s="218" t="e">
        <f>VLOOKUP(D5515,Z$4:AB5515,3,FALSE)</f>
        <v>#N/A</v>
      </c>
    </row>
    <row r="5516" spans="2:6" x14ac:dyDescent="0.25">
      <c r="B5516" s="131">
        <f t="shared" si="86"/>
        <v>5514</v>
      </c>
      <c r="E5516" s="218" t="e">
        <f>VLOOKUP(D5516,Z$4:AB5516,2,FALSE)</f>
        <v>#N/A</v>
      </c>
      <c r="F5516" s="218" t="e">
        <f>VLOOKUP(D5516,Z$4:AB5516,3,FALSE)</f>
        <v>#N/A</v>
      </c>
    </row>
    <row r="5517" spans="2:6" x14ac:dyDescent="0.25">
      <c r="B5517" s="131">
        <f t="shared" si="86"/>
        <v>5515</v>
      </c>
      <c r="E5517" s="218" t="e">
        <f>VLOOKUP(D5517,Z$4:AB5517,2,FALSE)</f>
        <v>#N/A</v>
      </c>
      <c r="F5517" s="218" t="e">
        <f>VLOOKUP(D5517,Z$4:AB5517,3,FALSE)</f>
        <v>#N/A</v>
      </c>
    </row>
    <row r="5518" spans="2:6" x14ac:dyDescent="0.25">
      <c r="B5518" s="131">
        <f t="shared" si="86"/>
        <v>5516</v>
      </c>
      <c r="E5518" s="218" t="e">
        <f>VLOOKUP(D5518,Z$4:AB5518,2,FALSE)</f>
        <v>#N/A</v>
      </c>
      <c r="F5518" s="218" t="e">
        <f>VLOOKUP(D5518,Z$4:AB5518,3,FALSE)</f>
        <v>#N/A</v>
      </c>
    </row>
    <row r="5519" spans="2:6" x14ac:dyDescent="0.25">
      <c r="B5519" s="131">
        <f t="shared" si="86"/>
        <v>5517</v>
      </c>
      <c r="E5519" s="218" t="e">
        <f>VLOOKUP(D5519,Z$4:AB5519,2,FALSE)</f>
        <v>#N/A</v>
      </c>
      <c r="F5519" s="218" t="e">
        <f>VLOOKUP(D5519,Z$4:AB5519,3,FALSE)</f>
        <v>#N/A</v>
      </c>
    </row>
    <row r="5520" spans="2:6" x14ac:dyDescent="0.25">
      <c r="B5520" s="131">
        <f t="shared" si="86"/>
        <v>5518</v>
      </c>
      <c r="E5520" s="218" t="e">
        <f>VLOOKUP(D5520,Z$4:AB5520,2,FALSE)</f>
        <v>#N/A</v>
      </c>
      <c r="F5520" s="218" t="e">
        <f>VLOOKUP(D5520,Z$4:AB5520,3,FALSE)</f>
        <v>#N/A</v>
      </c>
    </row>
    <row r="5521" spans="2:6" x14ac:dyDescent="0.25">
      <c r="B5521" s="131">
        <f t="shared" si="86"/>
        <v>5519</v>
      </c>
      <c r="E5521" s="218" t="e">
        <f>VLOOKUP(D5521,Z$4:AB5521,2,FALSE)</f>
        <v>#N/A</v>
      </c>
      <c r="F5521" s="218" t="e">
        <f>VLOOKUP(D5521,Z$4:AB5521,3,FALSE)</f>
        <v>#N/A</v>
      </c>
    </row>
    <row r="5522" spans="2:6" x14ac:dyDescent="0.25">
      <c r="B5522" s="131">
        <f t="shared" si="86"/>
        <v>5520</v>
      </c>
      <c r="E5522" s="218" t="e">
        <f>VLOOKUP(D5522,Z$4:AB5522,2,FALSE)</f>
        <v>#N/A</v>
      </c>
      <c r="F5522" s="218" t="e">
        <f>VLOOKUP(D5522,Z$4:AB5522,3,FALSE)</f>
        <v>#N/A</v>
      </c>
    </row>
    <row r="5523" spans="2:6" x14ac:dyDescent="0.25">
      <c r="B5523" s="131">
        <f t="shared" si="86"/>
        <v>5521</v>
      </c>
      <c r="E5523" s="218" t="e">
        <f>VLOOKUP(D5523,Z$4:AB5523,2,FALSE)</f>
        <v>#N/A</v>
      </c>
      <c r="F5523" s="218" t="e">
        <f>VLOOKUP(D5523,Z$4:AB5523,3,FALSE)</f>
        <v>#N/A</v>
      </c>
    </row>
    <row r="5524" spans="2:6" x14ac:dyDescent="0.25">
      <c r="B5524" s="131">
        <f t="shared" si="86"/>
        <v>5522</v>
      </c>
      <c r="E5524" s="218" t="e">
        <f>VLOOKUP(D5524,Z$4:AB5524,2,FALSE)</f>
        <v>#N/A</v>
      </c>
      <c r="F5524" s="218" t="e">
        <f>VLOOKUP(D5524,Z$4:AB5524,3,FALSE)</f>
        <v>#N/A</v>
      </c>
    </row>
    <row r="5525" spans="2:6" x14ac:dyDescent="0.25">
      <c r="B5525" s="131">
        <f t="shared" si="86"/>
        <v>5523</v>
      </c>
      <c r="E5525" s="218" t="e">
        <f>VLOOKUP(D5525,Z$4:AB5525,2,FALSE)</f>
        <v>#N/A</v>
      </c>
      <c r="F5525" s="218" t="e">
        <f>VLOOKUP(D5525,Z$4:AB5525,3,FALSE)</f>
        <v>#N/A</v>
      </c>
    </row>
    <row r="5526" spans="2:6" x14ac:dyDescent="0.25">
      <c r="B5526" s="131">
        <f t="shared" si="86"/>
        <v>5524</v>
      </c>
      <c r="E5526" s="218" t="e">
        <f>VLOOKUP(D5526,Z$4:AB5526,2,FALSE)</f>
        <v>#N/A</v>
      </c>
      <c r="F5526" s="218" t="e">
        <f>VLOOKUP(D5526,Z$4:AB5526,3,FALSE)</f>
        <v>#N/A</v>
      </c>
    </row>
    <row r="5527" spans="2:6" x14ac:dyDescent="0.25">
      <c r="B5527" s="131">
        <f t="shared" si="86"/>
        <v>5525</v>
      </c>
      <c r="E5527" s="218" t="e">
        <f>VLOOKUP(D5527,Z$4:AB5527,2,FALSE)</f>
        <v>#N/A</v>
      </c>
      <c r="F5527" s="218" t="e">
        <f>VLOOKUP(D5527,Z$4:AB5527,3,FALSE)</f>
        <v>#N/A</v>
      </c>
    </row>
    <row r="5528" spans="2:6" x14ac:dyDescent="0.25">
      <c r="B5528" s="131">
        <f t="shared" si="86"/>
        <v>5526</v>
      </c>
      <c r="E5528" s="218" t="e">
        <f>VLOOKUP(D5528,Z$4:AB5528,2,FALSE)</f>
        <v>#N/A</v>
      </c>
      <c r="F5528" s="218" t="e">
        <f>VLOOKUP(D5528,Z$4:AB5528,3,FALSE)</f>
        <v>#N/A</v>
      </c>
    </row>
    <row r="5529" spans="2:6" x14ac:dyDescent="0.25">
      <c r="B5529" s="131">
        <f t="shared" si="86"/>
        <v>5527</v>
      </c>
      <c r="E5529" s="218" t="e">
        <f>VLOOKUP(D5529,Z$4:AB5529,2,FALSE)</f>
        <v>#N/A</v>
      </c>
      <c r="F5529" s="218" t="e">
        <f>VLOOKUP(D5529,Z$4:AB5529,3,FALSE)</f>
        <v>#N/A</v>
      </c>
    </row>
    <row r="5530" spans="2:6" x14ac:dyDescent="0.25">
      <c r="B5530" s="131">
        <f t="shared" si="86"/>
        <v>5528</v>
      </c>
      <c r="E5530" s="218" t="e">
        <f>VLOOKUP(D5530,Z$4:AB5530,2,FALSE)</f>
        <v>#N/A</v>
      </c>
      <c r="F5530" s="218" t="e">
        <f>VLOOKUP(D5530,Z$4:AB5530,3,FALSE)</f>
        <v>#N/A</v>
      </c>
    </row>
    <row r="5531" spans="2:6" x14ac:dyDescent="0.25">
      <c r="B5531" s="131">
        <f t="shared" si="86"/>
        <v>5529</v>
      </c>
      <c r="E5531" s="218" t="e">
        <f>VLOOKUP(D5531,Z$4:AB5531,2,FALSE)</f>
        <v>#N/A</v>
      </c>
      <c r="F5531" s="218" t="e">
        <f>VLOOKUP(D5531,Z$4:AB5531,3,FALSE)</f>
        <v>#N/A</v>
      </c>
    </row>
    <row r="5532" spans="2:6" x14ac:dyDescent="0.25">
      <c r="B5532" s="131">
        <f t="shared" si="86"/>
        <v>5530</v>
      </c>
      <c r="E5532" s="218" t="e">
        <f>VLOOKUP(D5532,Z$4:AB5532,2,FALSE)</f>
        <v>#N/A</v>
      </c>
      <c r="F5532" s="218" t="e">
        <f>VLOOKUP(D5532,Z$4:AB5532,3,FALSE)</f>
        <v>#N/A</v>
      </c>
    </row>
    <row r="5533" spans="2:6" x14ac:dyDescent="0.25">
      <c r="B5533" s="131">
        <f t="shared" si="86"/>
        <v>5531</v>
      </c>
      <c r="E5533" s="218" t="e">
        <f>VLOOKUP(D5533,Z$4:AB5533,2,FALSE)</f>
        <v>#N/A</v>
      </c>
      <c r="F5533" s="218" t="e">
        <f>VLOOKUP(D5533,Z$4:AB5533,3,FALSE)</f>
        <v>#N/A</v>
      </c>
    </row>
    <row r="5534" spans="2:6" x14ac:dyDescent="0.25">
      <c r="B5534" s="131">
        <f t="shared" si="86"/>
        <v>5532</v>
      </c>
      <c r="E5534" s="218" t="e">
        <f>VLOOKUP(D5534,Z$4:AB5534,2,FALSE)</f>
        <v>#N/A</v>
      </c>
      <c r="F5534" s="218" t="e">
        <f>VLOOKUP(D5534,Z$4:AB5534,3,FALSE)</f>
        <v>#N/A</v>
      </c>
    </row>
    <row r="5535" spans="2:6" x14ac:dyDescent="0.25">
      <c r="B5535" s="131">
        <f t="shared" si="86"/>
        <v>5533</v>
      </c>
      <c r="E5535" s="218" t="e">
        <f>VLOOKUP(D5535,Z$4:AB5535,2,FALSE)</f>
        <v>#N/A</v>
      </c>
      <c r="F5535" s="218" t="e">
        <f>VLOOKUP(D5535,Z$4:AB5535,3,FALSE)</f>
        <v>#N/A</v>
      </c>
    </row>
    <row r="5536" spans="2:6" x14ac:dyDescent="0.25">
      <c r="B5536" s="131">
        <f t="shared" si="86"/>
        <v>5534</v>
      </c>
      <c r="E5536" s="218" t="e">
        <f>VLOOKUP(D5536,Z$4:AB5536,2,FALSE)</f>
        <v>#N/A</v>
      </c>
      <c r="F5536" s="218" t="e">
        <f>VLOOKUP(D5536,Z$4:AB5536,3,FALSE)</f>
        <v>#N/A</v>
      </c>
    </row>
    <row r="5537" spans="2:6" x14ac:dyDescent="0.25">
      <c r="B5537" s="131">
        <f t="shared" si="86"/>
        <v>5535</v>
      </c>
      <c r="E5537" s="218" t="e">
        <f>VLOOKUP(D5537,Z$4:AB5537,2,FALSE)</f>
        <v>#N/A</v>
      </c>
      <c r="F5537" s="218" t="e">
        <f>VLOOKUP(D5537,Z$4:AB5537,3,FALSE)</f>
        <v>#N/A</v>
      </c>
    </row>
    <row r="5538" spans="2:6" x14ac:dyDescent="0.25">
      <c r="B5538" s="131">
        <f t="shared" si="86"/>
        <v>5536</v>
      </c>
      <c r="E5538" s="218" t="e">
        <f>VLOOKUP(D5538,Z$4:AB5538,2,FALSE)</f>
        <v>#N/A</v>
      </c>
      <c r="F5538" s="218" t="e">
        <f>VLOOKUP(D5538,Z$4:AB5538,3,FALSE)</f>
        <v>#N/A</v>
      </c>
    </row>
    <row r="5539" spans="2:6" x14ac:dyDescent="0.25">
      <c r="B5539" s="131">
        <f t="shared" si="86"/>
        <v>5537</v>
      </c>
      <c r="E5539" s="218" t="e">
        <f>VLOOKUP(D5539,Z$4:AB5539,2,FALSE)</f>
        <v>#N/A</v>
      </c>
      <c r="F5539" s="218" t="e">
        <f>VLOOKUP(D5539,Z$4:AB5539,3,FALSE)</f>
        <v>#N/A</v>
      </c>
    </row>
    <row r="5540" spans="2:6" x14ac:dyDescent="0.25">
      <c r="B5540" s="131">
        <f t="shared" si="86"/>
        <v>5538</v>
      </c>
      <c r="E5540" s="218" t="e">
        <f>VLOOKUP(D5540,Z$4:AB5540,2,FALSE)</f>
        <v>#N/A</v>
      </c>
      <c r="F5540" s="218" t="e">
        <f>VLOOKUP(D5540,Z$4:AB5540,3,FALSE)</f>
        <v>#N/A</v>
      </c>
    </row>
    <row r="5541" spans="2:6" x14ac:dyDescent="0.25">
      <c r="B5541" s="131">
        <f t="shared" si="86"/>
        <v>5539</v>
      </c>
      <c r="E5541" s="218" t="e">
        <f>VLOOKUP(D5541,Z$4:AB5541,2,FALSE)</f>
        <v>#N/A</v>
      </c>
      <c r="F5541" s="218" t="e">
        <f>VLOOKUP(D5541,Z$4:AB5541,3,FALSE)</f>
        <v>#N/A</v>
      </c>
    </row>
    <row r="5542" spans="2:6" x14ac:dyDescent="0.25">
      <c r="B5542" s="131">
        <f t="shared" si="86"/>
        <v>5540</v>
      </c>
      <c r="E5542" s="218" t="e">
        <f>VLOOKUP(D5542,Z$4:AB5542,2,FALSE)</f>
        <v>#N/A</v>
      </c>
      <c r="F5542" s="218" t="e">
        <f>VLOOKUP(D5542,Z$4:AB5542,3,FALSE)</f>
        <v>#N/A</v>
      </c>
    </row>
    <row r="5543" spans="2:6" x14ac:dyDescent="0.25">
      <c r="B5543" s="131">
        <f t="shared" si="86"/>
        <v>5541</v>
      </c>
      <c r="E5543" s="218" t="e">
        <f>VLOOKUP(D5543,Z$4:AB5543,2,FALSE)</f>
        <v>#N/A</v>
      </c>
      <c r="F5543" s="218" t="e">
        <f>VLOOKUP(D5543,Z$4:AB5543,3,FALSE)</f>
        <v>#N/A</v>
      </c>
    </row>
    <row r="5544" spans="2:6" x14ac:dyDescent="0.25">
      <c r="B5544" s="131">
        <f t="shared" si="86"/>
        <v>5542</v>
      </c>
      <c r="E5544" s="218" t="e">
        <f>VLOOKUP(D5544,Z$4:AB5544,2,FALSE)</f>
        <v>#N/A</v>
      </c>
      <c r="F5544" s="218" t="e">
        <f>VLOOKUP(D5544,Z$4:AB5544,3,FALSE)</f>
        <v>#N/A</v>
      </c>
    </row>
    <row r="5545" spans="2:6" x14ac:dyDescent="0.25">
      <c r="B5545" s="131">
        <f t="shared" si="86"/>
        <v>5543</v>
      </c>
      <c r="E5545" s="218" t="e">
        <f>VLOOKUP(D5545,Z$4:AB5545,2,FALSE)</f>
        <v>#N/A</v>
      </c>
      <c r="F5545" s="218" t="e">
        <f>VLOOKUP(D5545,Z$4:AB5545,3,FALSE)</f>
        <v>#N/A</v>
      </c>
    </row>
    <row r="5546" spans="2:6" x14ac:dyDescent="0.25">
      <c r="B5546" s="131">
        <f t="shared" si="86"/>
        <v>5544</v>
      </c>
      <c r="E5546" s="218" t="e">
        <f>VLOOKUP(D5546,Z$4:AB5546,2,FALSE)</f>
        <v>#N/A</v>
      </c>
      <c r="F5546" s="218" t="e">
        <f>VLOOKUP(D5546,Z$4:AB5546,3,FALSE)</f>
        <v>#N/A</v>
      </c>
    </row>
    <row r="5547" spans="2:6" x14ac:dyDescent="0.25">
      <c r="B5547" s="131">
        <f t="shared" si="86"/>
        <v>5545</v>
      </c>
      <c r="E5547" s="218" t="e">
        <f>VLOOKUP(D5547,Z$4:AB5547,2,FALSE)</f>
        <v>#N/A</v>
      </c>
      <c r="F5547" s="218" t="e">
        <f>VLOOKUP(D5547,Z$4:AB5547,3,FALSE)</f>
        <v>#N/A</v>
      </c>
    </row>
    <row r="5548" spans="2:6" x14ac:dyDescent="0.25">
      <c r="B5548" s="131">
        <f t="shared" si="86"/>
        <v>5546</v>
      </c>
      <c r="E5548" s="218" t="e">
        <f>VLOOKUP(D5548,Z$4:AB5548,2,FALSE)</f>
        <v>#N/A</v>
      </c>
      <c r="F5548" s="218" t="e">
        <f>VLOOKUP(D5548,Z$4:AB5548,3,FALSE)</f>
        <v>#N/A</v>
      </c>
    </row>
    <row r="5549" spans="2:6" x14ac:dyDescent="0.25">
      <c r="B5549" s="131">
        <f t="shared" si="86"/>
        <v>5547</v>
      </c>
      <c r="E5549" s="218" t="e">
        <f>VLOOKUP(D5549,Z$4:AB5549,2,FALSE)</f>
        <v>#N/A</v>
      </c>
      <c r="F5549" s="218" t="e">
        <f>VLOOKUP(D5549,Z$4:AB5549,3,FALSE)</f>
        <v>#N/A</v>
      </c>
    </row>
    <row r="5550" spans="2:6" x14ac:dyDescent="0.25">
      <c r="B5550" s="131">
        <f t="shared" si="86"/>
        <v>5548</v>
      </c>
      <c r="E5550" s="218" t="e">
        <f>VLOOKUP(D5550,Z$4:AB5550,2,FALSE)</f>
        <v>#N/A</v>
      </c>
      <c r="F5550" s="218" t="e">
        <f>VLOOKUP(D5550,Z$4:AB5550,3,FALSE)</f>
        <v>#N/A</v>
      </c>
    </row>
    <row r="5551" spans="2:6" x14ac:dyDescent="0.25">
      <c r="B5551" s="131">
        <f t="shared" si="86"/>
        <v>5549</v>
      </c>
      <c r="E5551" s="218" t="e">
        <f>VLOOKUP(D5551,Z$4:AB5551,2,FALSE)</f>
        <v>#N/A</v>
      </c>
      <c r="F5551" s="218" t="e">
        <f>VLOOKUP(D5551,Z$4:AB5551,3,FALSE)</f>
        <v>#N/A</v>
      </c>
    </row>
    <row r="5552" spans="2:6" x14ac:dyDescent="0.25">
      <c r="B5552" s="131">
        <f t="shared" si="86"/>
        <v>5550</v>
      </c>
      <c r="E5552" s="218" t="e">
        <f>VLOOKUP(D5552,Z$4:AB5552,2,FALSE)</f>
        <v>#N/A</v>
      </c>
      <c r="F5552" s="218" t="e">
        <f>VLOOKUP(D5552,Z$4:AB5552,3,FALSE)</f>
        <v>#N/A</v>
      </c>
    </row>
    <row r="5553" spans="2:6" x14ac:dyDescent="0.25">
      <c r="B5553" s="131">
        <f t="shared" si="86"/>
        <v>5551</v>
      </c>
      <c r="E5553" s="218" t="e">
        <f>VLOOKUP(D5553,Z$4:AB5553,2,FALSE)</f>
        <v>#N/A</v>
      </c>
      <c r="F5553" s="218" t="e">
        <f>VLOOKUP(D5553,Z$4:AB5553,3,FALSE)</f>
        <v>#N/A</v>
      </c>
    </row>
    <row r="5554" spans="2:6" x14ac:dyDescent="0.25">
      <c r="B5554" s="131">
        <f t="shared" si="86"/>
        <v>5552</v>
      </c>
      <c r="E5554" s="218" t="e">
        <f>VLOOKUP(D5554,Z$4:AB5554,2,FALSE)</f>
        <v>#N/A</v>
      </c>
      <c r="F5554" s="218" t="e">
        <f>VLOOKUP(D5554,Z$4:AB5554,3,FALSE)</f>
        <v>#N/A</v>
      </c>
    </row>
    <row r="5555" spans="2:6" x14ac:dyDescent="0.25">
      <c r="B5555" s="131">
        <f t="shared" si="86"/>
        <v>5553</v>
      </c>
      <c r="E5555" s="218" t="e">
        <f>VLOOKUP(D5555,Z$4:AB5555,2,FALSE)</f>
        <v>#N/A</v>
      </c>
      <c r="F5555" s="218" t="e">
        <f>VLOOKUP(D5555,Z$4:AB5555,3,FALSE)</f>
        <v>#N/A</v>
      </c>
    </row>
    <row r="5556" spans="2:6" x14ac:dyDescent="0.25">
      <c r="B5556" s="131">
        <f t="shared" ref="B5556:B5619" si="87">ROW()-2</f>
        <v>5554</v>
      </c>
      <c r="E5556" s="218" t="e">
        <f>VLOOKUP(D5556,Z$4:AB5556,2,FALSE)</f>
        <v>#N/A</v>
      </c>
      <c r="F5556" s="218" t="e">
        <f>VLOOKUP(D5556,Z$4:AB5556,3,FALSE)</f>
        <v>#N/A</v>
      </c>
    </row>
    <row r="5557" spans="2:6" x14ac:dyDescent="0.25">
      <c r="B5557" s="131">
        <f t="shared" si="87"/>
        <v>5555</v>
      </c>
      <c r="E5557" s="218" t="e">
        <f>VLOOKUP(D5557,Z$4:AB5557,2,FALSE)</f>
        <v>#N/A</v>
      </c>
      <c r="F5557" s="218" t="e">
        <f>VLOOKUP(D5557,Z$4:AB5557,3,FALSE)</f>
        <v>#N/A</v>
      </c>
    </row>
    <row r="5558" spans="2:6" x14ac:dyDescent="0.25">
      <c r="B5558" s="131">
        <f t="shared" si="87"/>
        <v>5556</v>
      </c>
      <c r="E5558" s="218" t="e">
        <f>VLOOKUP(D5558,Z$4:AB5558,2,FALSE)</f>
        <v>#N/A</v>
      </c>
      <c r="F5558" s="218" t="e">
        <f>VLOOKUP(D5558,Z$4:AB5558,3,FALSE)</f>
        <v>#N/A</v>
      </c>
    </row>
    <row r="5559" spans="2:6" x14ac:dyDescent="0.25">
      <c r="B5559" s="131">
        <f t="shared" si="87"/>
        <v>5557</v>
      </c>
      <c r="E5559" s="218" t="e">
        <f>VLOOKUP(D5559,Z$4:AB5559,2,FALSE)</f>
        <v>#N/A</v>
      </c>
      <c r="F5559" s="218" t="e">
        <f>VLOOKUP(D5559,Z$4:AB5559,3,FALSE)</f>
        <v>#N/A</v>
      </c>
    </row>
    <row r="5560" spans="2:6" x14ac:dyDescent="0.25">
      <c r="B5560" s="131">
        <f t="shared" si="87"/>
        <v>5558</v>
      </c>
      <c r="E5560" s="218" t="e">
        <f>VLOOKUP(D5560,Z$4:AB5560,2,FALSE)</f>
        <v>#N/A</v>
      </c>
      <c r="F5560" s="218" t="e">
        <f>VLOOKUP(D5560,Z$4:AB5560,3,FALSE)</f>
        <v>#N/A</v>
      </c>
    </row>
    <row r="5561" spans="2:6" x14ac:dyDescent="0.25">
      <c r="B5561" s="131">
        <f t="shared" si="87"/>
        <v>5559</v>
      </c>
      <c r="E5561" s="218" t="e">
        <f>VLOOKUP(D5561,Z$4:AB5561,2,FALSE)</f>
        <v>#N/A</v>
      </c>
      <c r="F5561" s="218" t="e">
        <f>VLOOKUP(D5561,Z$4:AB5561,3,FALSE)</f>
        <v>#N/A</v>
      </c>
    </row>
    <row r="5562" spans="2:6" x14ac:dyDescent="0.25">
      <c r="B5562" s="131">
        <f t="shared" si="87"/>
        <v>5560</v>
      </c>
      <c r="E5562" s="218" t="e">
        <f>VLOOKUP(D5562,Z$4:AB5562,2,FALSE)</f>
        <v>#N/A</v>
      </c>
      <c r="F5562" s="218" t="e">
        <f>VLOOKUP(D5562,Z$4:AB5562,3,FALSE)</f>
        <v>#N/A</v>
      </c>
    </row>
    <row r="5563" spans="2:6" x14ac:dyDescent="0.25">
      <c r="B5563" s="131">
        <f t="shared" si="87"/>
        <v>5561</v>
      </c>
      <c r="E5563" s="218" t="e">
        <f>VLOOKUP(D5563,Z$4:AB5563,2,FALSE)</f>
        <v>#N/A</v>
      </c>
      <c r="F5563" s="218" t="e">
        <f>VLOOKUP(D5563,Z$4:AB5563,3,FALSE)</f>
        <v>#N/A</v>
      </c>
    </row>
    <row r="5564" spans="2:6" x14ac:dyDescent="0.25">
      <c r="B5564" s="131">
        <f t="shared" si="87"/>
        <v>5562</v>
      </c>
      <c r="E5564" s="218" t="e">
        <f>VLOOKUP(D5564,Z$4:AB5564,2,FALSE)</f>
        <v>#N/A</v>
      </c>
      <c r="F5564" s="218" t="e">
        <f>VLOOKUP(D5564,Z$4:AB5564,3,FALSE)</f>
        <v>#N/A</v>
      </c>
    </row>
    <row r="5565" spans="2:6" x14ac:dyDescent="0.25">
      <c r="B5565" s="131">
        <f t="shared" si="87"/>
        <v>5563</v>
      </c>
      <c r="E5565" s="218" t="e">
        <f>VLOOKUP(D5565,Z$4:AB5565,2,FALSE)</f>
        <v>#N/A</v>
      </c>
      <c r="F5565" s="218" t="e">
        <f>VLOOKUP(D5565,Z$4:AB5565,3,FALSE)</f>
        <v>#N/A</v>
      </c>
    </row>
    <row r="5566" spans="2:6" x14ac:dyDescent="0.25">
      <c r="B5566" s="131">
        <f t="shared" si="87"/>
        <v>5564</v>
      </c>
      <c r="E5566" s="218" t="e">
        <f>VLOOKUP(D5566,Z$4:AB5566,2,FALSE)</f>
        <v>#N/A</v>
      </c>
      <c r="F5566" s="218" t="e">
        <f>VLOOKUP(D5566,Z$4:AB5566,3,FALSE)</f>
        <v>#N/A</v>
      </c>
    </row>
    <row r="5567" spans="2:6" x14ac:dyDescent="0.25">
      <c r="B5567" s="131">
        <f t="shared" si="87"/>
        <v>5565</v>
      </c>
      <c r="E5567" s="218" t="e">
        <f>VLOOKUP(D5567,Z$4:AB5567,2,FALSE)</f>
        <v>#N/A</v>
      </c>
      <c r="F5567" s="218" t="e">
        <f>VLOOKUP(D5567,Z$4:AB5567,3,FALSE)</f>
        <v>#N/A</v>
      </c>
    </row>
    <row r="5568" spans="2:6" x14ac:dyDescent="0.25">
      <c r="B5568" s="131">
        <f t="shared" si="87"/>
        <v>5566</v>
      </c>
      <c r="E5568" s="218" t="e">
        <f>VLOOKUP(D5568,Z$4:AB5568,2,FALSE)</f>
        <v>#N/A</v>
      </c>
      <c r="F5568" s="218" t="e">
        <f>VLOOKUP(D5568,Z$4:AB5568,3,FALSE)</f>
        <v>#N/A</v>
      </c>
    </row>
    <row r="5569" spans="2:6" x14ac:dyDescent="0.25">
      <c r="B5569" s="131">
        <f t="shared" si="87"/>
        <v>5567</v>
      </c>
      <c r="E5569" s="218" t="e">
        <f>VLOOKUP(D5569,Z$4:AB5569,2,FALSE)</f>
        <v>#N/A</v>
      </c>
      <c r="F5569" s="218" t="e">
        <f>VLOOKUP(D5569,Z$4:AB5569,3,FALSE)</f>
        <v>#N/A</v>
      </c>
    </row>
    <row r="5570" spans="2:6" x14ac:dyDescent="0.25">
      <c r="B5570" s="131">
        <f t="shared" si="87"/>
        <v>5568</v>
      </c>
      <c r="E5570" s="218" t="e">
        <f>VLOOKUP(D5570,Z$4:AB5570,2,FALSE)</f>
        <v>#N/A</v>
      </c>
      <c r="F5570" s="218" t="e">
        <f>VLOOKUP(D5570,Z$4:AB5570,3,FALSE)</f>
        <v>#N/A</v>
      </c>
    </row>
    <row r="5571" spans="2:6" x14ac:dyDescent="0.25">
      <c r="B5571" s="131">
        <f t="shared" si="87"/>
        <v>5569</v>
      </c>
      <c r="E5571" s="218" t="e">
        <f>VLOOKUP(D5571,Z$4:AB5571,2,FALSE)</f>
        <v>#N/A</v>
      </c>
      <c r="F5571" s="218" t="e">
        <f>VLOOKUP(D5571,Z$4:AB5571,3,FALSE)</f>
        <v>#N/A</v>
      </c>
    </row>
    <row r="5572" spans="2:6" x14ac:dyDescent="0.25">
      <c r="B5572" s="131">
        <f t="shared" si="87"/>
        <v>5570</v>
      </c>
      <c r="E5572" s="218" t="e">
        <f>VLOOKUP(D5572,Z$4:AB5572,2,FALSE)</f>
        <v>#N/A</v>
      </c>
      <c r="F5572" s="218" t="e">
        <f>VLOOKUP(D5572,Z$4:AB5572,3,FALSE)</f>
        <v>#N/A</v>
      </c>
    </row>
    <row r="5573" spans="2:6" x14ac:dyDescent="0.25">
      <c r="B5573" s="131">
        <f t="shared" si="87"/>
        <v>5571</v>
      </c>
      <c r="E5573" s="218" t="e">
        <f>VLOOKUP(D5573,Z$4:AB5573,2,FALSE)</f>
        <v>#N/A</v>
      </c>
      <c r="F5573" s="218" t="e">
        <f>VLOOKUP(D5573,Z$4:AB5573,3,FALSE)</f>
        <v>#N/A</v>
      </c>
    </row>
    <row r="5574" spans="2:6" x14ac:dyDescent="0.25">
      <c r="B5574" s="131">
        <f t="shared" si="87"/>
        <v>5572</v>
      </c>
      <c r="E5574" s="218" t="e">
        <f>VLOOKUP(D5574,Z$4:AB5574,2,FALSE)</f>
        <v>#N/A</v>
      </c>
      <c r="F5574" s="218" t="e">
        <f>VLOOKUP(D5574,Z$4:AB5574,3,FALSE)</f>
        <v>#N/A</v>
      </c>
    </row>
    <row r="5575" spans="2:6" x14ac:dyDescent="0.25">
      <c r="B5575" s="131">
        <f t="shared" si="87"/>
        <v>5573</v>
      </c>
      <c r="E5575" s="218" t="e">
        <f>VLOOKUP(D5575,Z$4:AB5575,2,FALSE)</f>
        <v>#N/A</v>
      </c>
      <c r="F5575" s="218" t="e">
        <f>VLOOKUP(D5575,Z$4:AB5575,3,FALSE)</f>
        <v>#N/A</v>
      </c>
    </row>
    <row r="5576" spans="2:6" x14ac:dyDescent="0.25">
      <c r="B5576" s="131">
        <f t="shared" si="87"/>
        <v>5574</v>
      </c>
      <c r="E5576" s="218" t="e">
        <f>VLOOKUP(D5576,Z$4:AB5576,2,FALSE)</f>
        <v>#N/A</v>
      </c>
      <c r="F5576" s="218" t="e">
        <f>VLOOKUP(D5576,Z$4:AB5576,3,FALSE)</f>
        <v>#N/A</v>
      </c>
    </row>
    <row r="5577" spans="2:6" x14ac:dyDescent="0.25">
      <c r="B5577" s="131">
        <f t="shared" si="87"/>
        <v>5575</v>
      </c>
      <c r="E5577" s="218" t="e">
        <f>VLOOKUP(D5577,Z$4:AB5577,2,FALSE)</f>
        <v>#N/A</v>
      </c>
      <c r="F5577" s="218" t="e">
        <f>VLOOKUP(D5577,Z$4:AB5577,3,FALSE)</f>
        <v>#N/A</v>
      </c>
    </row>
    <row r="5578" spans="2:6" x14ac:dyDescent="0.25">
      <c r="B5578" s="131">
        <f t="shared" si="87"/>
        <v>5576</v>
      </c>
      <c r="E5578" s="218" t="e">
        <f>VLOOKUP(D5578,Z$4:AB5578,2,FALSE)</f>
        <v>#N/A</v>
      </c>
      <c r="F5578" s="218" t="e">
        <f>VLOOKUP(D5578,Z$4:AB5578,3,FALSE)</f>
        <v>#N/A</v>
      </c>
    </row>
    <row r="5579" spans="2:6" x14ac:dyDescent="0.25">
      <c r="B5579" s="131">
        <f t="shared" si="87"/>
        <v>5577</v>
      </c>
      <c r="E5579" s="218" t="e">
        <f>VLOOKUP(D5579,Z$4:AB5579,2,FALSE)</f>
        <v>#N/A</v>
      </c>
      <c r="F5579" s="218" t="e">
        <f>VLOOKUP(D5579,Z$4:AB5579,3,FALSE)</f>
        <v>#N/A</v>
      </c>
    </row>
    <row r="5580" spans="2:6" x14ac:dyDescent="0.25">
      <c r="B5580" s="131">
        <f t="shared" si="87"/>
        <v>5578</v>
      </c>
      <c r="E5580" s="218" t="e">
        <f>VLOOKUP(D5580,Z$4:AB5580,2,FALSE)</f>
        <v>#N/A</v>
      </c>
      <c r="F5580" s="218" t="e">
        <f>VLOOKUP(D5580,Z$4:AB5580,3,FALSE)</f>
        <v>#N/A</v>
      </c>
    </row>
    <row r="5581" spans="2:6" x14ac:dyDescent="0.25">
      <c r="B5581" s="131">
        <f t="shared" si="87"/>
        <v>5579</v>
      </c>
      <c r="E5581" s="218" t="e">
        <f>VLOOKUP(D5581,Z$4:AB5581,2,FALSE)</f>
        <v>#N/A</v>
      </c>
      <c r="F5581" s="218" t="e">
        <f>VLOOKUP(D5581,Z$4:AB5581,3,FALSE)</f>
        <v>#N/A</v>
      </c>
    </row>
    <row r="5582" spans="2:6" x14ac:dyDescent="0.25">
      <c r="B5582" s="131">
        <f t="shared" si="87"/>
        <v>5580</v>
      </c>
      <c r="E5582" s="218" t="e">
        <f>VLOOKUP(D5582,Z$4:AB5582,2,FALSE)</f>
        <v>#N/A</v>
      </c>
      <c r="F5582" s="218" t="e">
        <f>VLOOKUP(D5582,Z$4:AB5582,3,FALSE)</f>
        <v>#N/A</v>
      </c>
    </row>
    <row r="5583" spans="2:6" x14ac:dyDescent="0.25">
      <c r="B5583" s="131">
        <f t="shared" si="87"/>
        <v>5581</v>
      </c>
      <c r="E5583" s="218" t="e">
        <f>VLOOKUP(D5583,Z$4:AB5583,2,FALSE)</f>
        <v>#N/A</v>
      </c>
      <c r="F5583" s="218" t="e">
        <f>VLOOKUP(D5583,Z$4:AB5583,3,FALSE)</f>
        <v>#N/A</v>
      </c>
    </row>
    <row r="5584" spans="2:6" x14ac:dyDescent="0.25">
      <c r="B5584" s="131">
        <f t="shared" si="87"/>
        <v>5582</v>
      </c>
      <c r="E5584" s="218" t="e">
        <f>VLOOKUP(D5584,Z$4:AB5584,2,FALSE)</f>
        <v>#N/A</v>
      </c>
      <c r="F5584" s="218" t="e">
        <f>VLOOKUP(D5584,Z$4:AB5584,3,FALSE)</f>
        <v>#N/A</v>
      </c>
    </row>
    <row r="5585" spans="2:6" x14ac:dyDescent="0.25">
      <c r="B5585" s="131">
        <f t="shared" si="87"/>
        <v>5583</v>
      </c>
      <c r="E5585" s="218" t="e">
        <f>VLOOKUP(D5585,Z$4:AB5585,2,FALSE)</f>
        <v>#N/A</v>
      </c>
      <c r="F5585" s="218" t="e">
        <f>VLOOKUP(D5585,Z$4:AB5585,3,FALSE)</f>
        <v>#N/A</v>
      </c>
    </row>
    <row r="5586" spans="2:6" x14ac:dyDescent="0.25">
      <c r="B5586" s="131">
        <f t="shared" si="87"/>
        <v>5584</v>
      </c>
      <c r="E5586" s="218" t="e">
        <f>VLOOKUP(D5586,Z$4:AB5586,2,FALSE)</f>
        <v>#N/A</v>
      </c>
      <c r="F5586" s="218" t="e">
        <f>VLOOKUP(D5586,Z$4:AB5586,3,FALSE)</f>
        <v>#N/A</v>
      </c>
    </row>
    <row r="5587" spans="2:6" x14ac:dyDescent="0.25">
      <c r="B5587" s="131">
        <f t="shared" si="87"/>
        <v>5585</v>
      </c>
      <c r="E5587" s="218" t="e">
        <f>VLOOKUP(D5587,Z$4:AB5587,2,FALSE)</f>
        <v>#N/A</v>
      </c>
      <c r="F5587" s="218" t="e">
        <f>VLOOKUP(D5587,Z$4:AB5587,3,FALSE)</f>
        <v>#N/A</v>
      </c>
    </row>
    <row r="5588" spans="2:6" x14ac:dyDescent="0.25">
      <c r="B5588" s="131">
        <f t="shared" si="87"/>
        <v>5586</v>
      </c>
      <c r="E5588" s="218" t="e">
        <f>VLOOKUP(D5588,Z$4:AB5588,2,FALSE)</f>
        <v>#N/A</v>
      </c>
      <c r="F5588" s="218" t="e">
        <f>VLOOKUP(D5588,Z$4:AB5588,3,FALSE)</f>
        <v>#N/A</v>
      </c>
    </row>
    <row r="5589" spans="2:6" x14ac:dyDescent="0.25">
      <c r="B5589" s="131">
        <f t="shared" si="87"/>
        <v>5587</v>
      </c>
      <c r="E5589" s="218" t="e">
        <f>VLOOKUP(D5589,Z$4:AB5589,2,FALSE)</f>
        <v>#N/A</v>
      </c>
      <c r="F5589" s="218" t="e">
        <f>VLOOKUP(D5589,Z$4:AB5589,3,FALSE)</f>
        <v>#N/A</v>
      </c>
    </row>
    <row r="5590" spans="2:6" x14ac:dyDescent="0.25">
      <c r="B5590" s="131">
        <f t="shared" si="87"/>
        <v>5588</v>
      </c>
      <c r="E5590" s="218" t="e">
        <f>VLOOKUP(D5590,Z$4:AB5590,2,FALSE)</f>
        <v>#N/A</v>
      </c>
      <c r="F5590" s="218" t="e">
        <f>VLOOKUP(D5590,Z$4:AB5590,3,FALSE)</f>
        <v>#N/A</v>
      </c>
    </row>
    <row r="5591" spans="2:6" x14ac:dyDescent="0.25">
      <c r="B5591" s="131">
        <f t="shared" si="87"/>
        <v>5589</v>
      </c>
      <c r="E5591" s="218" t="e">
        <f>VLOOKUP(D5591,Z$4:AB5591,2,FALSE)</f>
        <v>#N/A</v>
      </c>
      <c r="F5591" s="218" t="e">
        <f>VLOOKUP(D5591,Z$4:AB5591,3,FALSE)</f>
        <v>#N/A</v>
      </c>
    </row>
    <row r="5592" spans="2:6" x14ac:dyDescent="0.25">
      <c r="B5592" s="131">
        <f t="shared" si="87"/>
        <v>5590</v>
      </c>
      <c r="E5592" s="218" t="e">
        <f>VLOOKUP(D5592,Z$4:AB5592,2,FALSE)</f>
        <v>#N/A</v>
      </c>
      <c r="F5592" s="218" t="e">
        <f>VLOOKUP(D5592,Z$4:AB5592,3,FALSE)</f>
        <v>#N/A</v>
      </c>
    </row>
    <row r="5593" spans="2:6" x14ac:dyDescent="0.25">
      <c r="B5593" s="131">
        <f t="shared" si="87"/>
        <v>5591</v>
      </c>
      <c r="E5593" s="218" t="e">
        <f>VLOOKUP(D5593,Z$4:AB5593,2,FALSE)</f>
        <v>#N/A</v>
      </c>
      <c r="F5593" s="218" t="e">
        <f>VLOOKUP(D5593,Z$4:AB5593,3,FALSE)</f>
        <v>#N/A</v>
      </c>
    </row>
    <row r="5594" spans="2:6" x14ac:dyDescent="0.25">
      <c r="B5594" s="131">
        <f t="shared" si="87"/>
        <v>5592</v>
      </c>
      <c r="E5594" s="218" t="e">
        <f>VLOOKUP(D5594,Z$4:AB5594,2,FALSE)</f>
        <v>#N/A</v>
      </c>
      <c r="F5594" s="218" t="e">
        <f>VLOOKUP(D5594,Z$4:AB5594,3,FALSE)</f>
        <v>#N/A</v>
      </c>
    </row>
    <row r="5595" spans="2:6" x14ac:dyDescent="0.25">
      <c r="B5595" s="131">
        <f t="shared" si="87"/>
        <v>5593</v>
      </c>
      <c r="E5595" s="218" t="e">
        <f>VLOOKUP(D5595,Z$4:AB5595,2,FALSE)</f>
        <v>#N/A</v>
      </c>
      <c r="F5595" s="218" t="e">
        <f>VLOOKUP(D5595,Z$4:AB5595,3,FALSE)</f>
        <v>#N/A</v>
      </c>
    </row>
    <row r="5596" spans="2:6" x14ac:dyDescent="0.25">
      <c r="B5596" s="131">
        <f t="shared" si="87"/>
        <v>5594</v>
      </c>
      <c r="E5596" s="218" t="e">
        <f>VLOOKUP(D5596,Z$4:AB5596,2,FALSE)</f>
        <v>#N/A</v>
      </c>
      <c r="F5596" s="218" t="e">
        <f>VLOOKUP(D5596,Z$4:AB5596,3,FALSE)</f>
        <v>#N/A</v>
      </c>
    </row>
    <row r="5597" spans="2:6" x14ac:dyDescent="0.25">
      <c r="B5597" s="131">
        <f t="shared" si="87"/>
        <v>5595</v>
      </c>
      <c r="E5597" s="218" t="e">
        <f>VLOOKUP(D5597,Z$4:AB5597,2,FALSE)</f>
        <v>#N/A</v>
      </c>
      <c r="F5597" s="218" t="e">
        <f>VLOOKUP(D5597,Z$4:AB5597,3,FALSE)</f>
        <v>#N/A</v>
      </c>
    </row>
    <row r="5598" spans="2:6" x14ac:dyDescent="0.25">
      <c r="B5598" s="131">
        <f t="shared" si="87"/>
        <v>5596</v>
      </c>
      <c r="E5598" s="218" t="e">
        <f>VLOOKUP(D5598,Z$4:AB5598,2,FALSE)</f>
        <v>#N/A</v>
      </c>
      <c r="F5598" s="218" t="e">
        <f>VLOOKUP(D5598,Z$4:AB5598,3,FALSE)</f>
        <v>#N/A</v>
      </c>
    </row>
    <row r="5599" spans="2:6" x14ac:dyDescent="0.25">
      <c r="B5599" s="131">
        <f t="shared" si="87"/>
        <v>5597</v>
      </c>
      <c r="E5599" s="218" t="e">
        <f>VLOOKUP(D5599,Z$4:AB5599,2,FALSE)</f>
        <v>#N/A</v>
      </c>
      <c r="F5599" s="218" t="e">
        <f>VLOOKUP(D5599,Z$4:AB5599,3,FALSE)</f>
        <v>#N/A</v>
      </c>
    </row>
    <row r="5600" spans="2:6" x14ac:dyDescent="0.25">
      <c r="B5600" s="131">
        <f t="shared" si="87"/>
        <v>5598</v>
      </c>
      <c r="E5600" s="218" t="e">
        <f>VLOOKUP(D5600,Z$4:AB5600,2,FALSE)</f>
        <v>#N/A</v>
      </c>
      <c r="F5600" s="218" t="e">
        <f>VLOOKUP(D5600,Z$4:AB5600,3,FALSE)</f>
        <v>#N/A</v>
      </c>
    </row>
    <row r="5601" spans="2:6" x14ac:dyDescent="0.25">
      <c r="B5601" s="131">
        <f t="shared" si="87"/>
        <v>5599</v>
      </c>
      <c r="E5601" s="218" t="e">
        <f>VLOOKUP(D5601,Z$4:AB5601,2,FALSE)</f>
        <v>#N/A</v>
      </c>
      <c r="F5601" s="218" t="e">
        <f>VLOOKUP(D5601,Z$4:AB5601,3,FALSE)</f>
        <v>#N/A</v>
      </c>
    </row>
    <row r="5602" spans="2:6" x14ac:dyDescent="0.25">
      <c r="B5602" s="131">
        <f t="shared" si="87"/>
        <v>5600</v>
      </c>
      <c r="E5602" s="218" t="e">
        <f>VLOOKUP(D5602,Z$4:AB5602,2,FALSE)</f>
        <v>#N/A</v>
      </c>
      <c r="F5602" s="218" t="e">
        <f>VLOOKUP(D5602,Z$4:AB5602,3,FALSE)</f>
        <v>#N/A</v>
      </c>
    </row>
    <row r="5603" spans="2:6" x14ac:dyDescent="0.25">
      <c r="B5603" s="131">
        <f t="shared" si="87"/>
        <v>5601</v>
      </c>
      <c r="E5603" s="218" t="e">
        <f>VLOOKUP(D5603,Z$4:AB5603,2,FALSE)</f>
        <v>#N/A</v>
      </c>
      <c r="F5603" s="218" t="e">
        <f>VLOOKUP(D5603,Z$4:AB5603,3,FALSE)</f>
        <v>#N/A</v>
      </c>
    </row>
    <row r="5604" spans="2:6" x14ac:dyDescent="0.25">
      <c r="B5604" s="131">
        <f t="shared" si="87"/>
        <v>5602</v>
      </c>
      <c r="E5604" s="218" t="e">
        <f>VLOOKUP(D5604,Z$4:AB5604,2,FALSE)</f>
        <v>#N/A</v>
      </c>
      <c r="F5604" s="218" t="e">
        <f>VLOOKUP(D5604,Z$4:AB5604,3,FALSE)</f>
        <v>#N/A</v>
      </c>
    </row>
    <row r="5605" spans="2:6" x14ac:dyDescent="0.25">
      <c r="B5605" s="131">
        <f t="shared" si="87"/>
        <v>5603</v>
      </c>
      <c r="E5605" s="218" t="e">
        <f>VLOOKUP(D5605,Z$4:AB5605,2,FALSE)</f>
        <v>#N/A</v>
      </c>
      <c r="F5605" s="218" t="e">
        <f>VLOOKUP(D5605,Z$4:AB5605,3,FALSE)</f>
        <v>#N/A</v>
      </c>
    </row>
    <row r="5606" spans="2:6" x14ac:dyDescent="0.25">
      <c r="B5606" s="131">
        <f t="shared" si="87"/>
        <v>5604</v>
      </c>
      <c r="E5606" s="218" t="e">
        <f>VLOOKUP(D5606,Z$4:AB5606,2,FALSE)</f>
        <v>#N/A</v>
      </c>
      <c r="F5606" s="218" t="e">
        <f>VLOOKUP(D5606,Z$4:AB5606,3,FALSE)</f>
        <v>#N/A</v>
      </c>
    </row>
    <row r="5607" spans="2:6" x14ac:dyDescent="0.25">
      <c r="B5607" s="131">
        <f t="shared" si="87"/>
        <v>5605</v>
      </c>
      <c r="E5607" s="218" t="e">
        <f>VLOOKUP(D5607,Z$4:AB5607,2,FALSE)</f>
        <v>#N/A</v>
      </c>
      <c r="F5607" s="218" t="e">
        <f>VLOOKUP(D5607,Z$4:AB5607,3,FALSE)</f>
        <v>#N/A</v>
      </c>
    </row>
    <row r="5608" spans="2:6" x14ac:dyDescent="0.25">
      <c r="B5608" s="131">
        <f t="shared" si="87"/>
        <v>5606</v>
      </c>
      <c r="E5608" s="218" t="e">
        <f>VLOOKUP(D5608,Z$4:AB5608,2,FALSE)</f>
        <v>#N/A</v>
      </c>
      <c r="F5608" s="218" t="e">
        <f>VLOOKUP(D5608,Z$4:AB5608,3,FALSE)</f>
        <v>#N/A</v>
      </c>
    </row>
    <row r="5609" spans="2:6" x14ac:dyDescent="0.25">
      <c r="B5609" s="131">
        <f t="shared" si="87"/>
        <v>5607</v>
      </c>
      <c r="E5609" s="218" t="e">
        <f>VLOOKUP(D5609,Z$4:AB5609,2,FALSE)</f>
        <v>#N/A</v>
      </c>
      <c r="F5609" s="218" t="e">
        <f>VLOOKUP(D5609,Z$4:AB5609,3,FALSE)</f>
        <v>#N/A</v>
      </c>
    </row>
    <row r="5610" spans="2:6" x14ac:dyDescent="0.25">
      <c r="B5610" s="131">
        <f t="shared" si="87"/>
        <v>5608</v>
      </c>
      <c r="E5610" s="218" t="e">
        <f>VLOOKUP(D5610,Z$4:AB5610,2,FALSE)</f>
        <v>#N/A</v>
      </c>
      <c r="F5610" s="218" t="e">
        <f>VLOOKUP(D5610,Z$4:AB5610,3,FALSE)</f>
        <v>#N/A</v>
      </c>
    </row>
    <row r="5611" spans="2:6" x14ac:dyDescent="0.25">
      <c r="B5611" s="131">
        <f t="shared" si="87"/>
        <v>5609</v>
      </c>
      <c r="E5611" s="218" t="e">
        <f>VLOOKUP(D5611,Z$4:AB5611,2,FALSE)</f>
        <v>#N/A</v>
      </c>
      <c r="F5611" s="218" t="e">
        <f>VLOOKUP(D5611,Z$4:AB5611,3,FALSE)</f>
        <v>#N/A</v>
      </c>
    </row>
    <row r="5612" spans="2:6" x14ac:dyDescent="0.25">
      <c r="B5612" s="131">
        <f t="shared" si="87"/>
        <v>5610</v>
      </c>
      <c r="E5612" s="218" t="e">
        <f>VLOOKUP(D5612,Z$4:AB5612,2,FALSE)</f>
        <v>#N/A</v>
      </c>
      <c r="F5612" s="218" t="e">
        <f>VLOOKUP(D5612,Z$4:AB5612,3,FALSE)</f>
        <v>#N/A</v>
      </c>
    </row>
    <row r="5613" spans="2:6" x14ac:dyDescent="0.25">
      <c r="B5613" s="131">
        <f t="shared" si="87"/>
        <v>5611</v>
      </c>
      <c r="E5613" s="218" t="e">
        <f>VLOOKUP(D5613,Z$4:AB5613,2,FALSE)</f>
        <v>#N/A</v>
      </c>
      <c r="F5613" s="218" t="e">
        <f>VLOOKUP(D5613,Z$4:AB5613,3,FALSE)</f>
        <v>#N/A</v>
      </c>
    </row>
    <row r="5614" spans="2:6" x14ac:dyDescent="0.25">
      <c r="B5614" s="131">
        <f t="shared" si="87"/>
        <v>5612</v>
      </c>
      <c r="E5614" s="218" t="e">
        <f>VLOOKUP(D5614,Z$4:AB5614,2,FALSE)</f>
        <v>#N/A</v>
      </c>
      <c r="F5614" s="218" t="e">
        <f>VLOOKUP(D5614,Z$4:AB5614,3,FALSE)</f>
        <v>#N/A</v>
      </c>
    </row>
    <row r="5615" spans="2:6" x14ac:dyDescent="0.25">
      <c r="B5615" s="131">
        <f t="shared" si="87"/>
        <v>5613</v>
      </c>
      <c r="E5615" s="218" t="e">
        <f>VLOOKUP(D5615,Z$4:AB5615,2,FALSE)</f>
        <v>#N/A</v>
      </c>
      <c r="F5615" s="218" t="e">
        <f>VLOOKUP(D5615,Z$4:AB5615,3,FALSE)</f>
        <v>#N/A</v>
      </c>
    </row>
    <row r="5616" spans="2:6" x14ac:dyDescent="0.25">
      <c r="B5616" s="131">
        <f t="shared" si="87"/>
        <v>5614</v>
      </c>
      <c r="E5616" s="218" t="e">
        <f>VLOOKUP(D5616,Z$4:AB5616,2,FALSE)</f>
        <v>#N/A</v>
      </c>
      <c r="F5616" s="218" t="e">
        <f>VLOOKUP(D5616,Z$4:AB5616,3,FALSE)</f>
        <v>#N/A</v>
      </c>
    </row>
    <row r="5617" spans="2:6" x14ac:dyDescent="0.25">
      <c r="B5617" s="131">
        <f t="shared" si="87"/>
        <v>5615</v>
      </c>
      <c r="E5617" s="218" t="e">
        <f>VLOOKUP(D5617,Z$4:AB5617,2,FALSE)</f>
        <v>#N/A</v>
      </c>
      <c r="F5617" s="218" t="e">
        <f>VLOOKUP(D5617,Z$4:AB5617,3,FALSE)</f>
        <v>#N/A</v>
      </c>
    </row>
    <row r="5618" spans="2:6" x14ac:dyDescent="0.25">
      <c r="B5618" s="131">
        <f t="shared" si="87"/>
        <v>5616</v>
      </c>
      <c r="E5618" s="218" t="e">
        <f>VLOOKUP(D5618,Z$4:AB5618,2,FALSE)</f>
        <v>#N/A</v>
      </c>
      <c r="F5618" s="218" t="e">
        <f>VLOOKUP(D5618,Z$4:AB5618,3,FALSE)</f>
        <v>#N/A</v>
      </c>
    </row>
    <row r="5619" spans="2:6" x14ac:dyDescent="0.25">
      <c r="B5619" s="131">
        <f t="shared" si="87"/>
        <v>5617</v>
      </c>
      <c r="E5619" s="218" t="e">
        <f>VLOOKUP(D5619,Z$4:AB5619,2,FALSE)</f>
        <v>#N/A</v>
      </c>
      <c r="F5619" s="218" t="e">
        <f>VLOOKUP(D5619,Z$4:AB5619,3,FALSE)</f>
        <v>#N/A</v>
      </c>
    </row>
    <row r="5620" spans="2:6" x14ac:dyDescent="0.25">
      <c r="B5620" s="131">
        <f t="shared" ref="B5620:B5683" si="88">ROW()-2</f>
        <v>5618</v>
      </c>
      <c r="E5620" s="218" t="e">
        <f>VLOOKUP(D5620,Z$4:AB5620,2,FALSE)</f>
        <v>#N/A</v>
      </c>
      <c r="F5620" s="218" t="e">
        <f>VLOOKUP(D5620,Z$4:AB5620,3,FALSE)</f>
        <v>#N/A</v>
      </c>
    </row>
    <row r="5621" spans="2:6" x14ac:dyDescent="0.25">
      <c r="B5621" s="131">
        <f t="shared" si="88"/>
        <v>5619</v>
      </c>
      <c r="E5621" s="218" t="e">
        <f>VLOOKUP(D5621,Z$4:AB5621,2,FALSE)</f>
        <v>#N/A</v>
      </c>
      <c r="F5621" s="218" t="e">
        <f>VLOOKUP(D5621,Z$4:AB5621,3,FALSE)</f>
        <v>#N/A</v>
      </c>
    </row>
    <row r="5622" spans="2:6" x14ac:dyDescent="0.25">
      <c r="B5622" s="131">
        <f t="shared" si="88"/>
        <v>5620</v>
      </c>
      <c r="E5622" s="218" t="e">
        <f>VLOOKUP(D5622,Z$4:AB5622,2,FALSE)</f>
        <v>#N/A</v>
      </c>
      <c r="F5622" s="218" t="e">
        <f>VLOOKUP(D5622,Z$4:AB5622,3,FALSE)</f>
        <v>#N/A</v>
      </c>
    </row>
    <row r="5623" spans="2:6" x14ac:dyDescent="0.25">
      <c r="B5623" s="131">
        <f t="shared" si="88"/>
        <v>5621</v>
      </c>
      <c r="E5623" s="218" t="e">
        <f>VLOOKUP(D5623,Z$4:AB5623,2,FALSE)</f>
        <v>#N/A</v>
      </c>
      <c r="F5623" s="218" t="e">
        <f>VLOOKUP(D5623,Z$4:AB5623,3,FALSE)</f>
        <v>#N/A</v>
      </c>
    </row>
    <row r="5624" spans="2:6" x14ac:dyDescent="0.25">
      <c r="B5624" s="131">
        <f t="shared" si="88"/>
        <v>5622</v>
      </c>
      <c r="E5624" s="218" t="e">
        <f>VLOOKUP(D5624,Z$4:AB5624,2,FALSE)</f>
        <v>#N/A</v>
      </c>
      <c r="F5624" s="218" t="e">
        <f>VLOOKUP(D5624,Z$4:AB5624,3,FALSE)</f>
        <v>#N/A</v>
      </c>
    </row>
    <row r="5625" spans="2:6" x14ac:dyDescent="0.25">
      <c r="B5625" s="131">
        <f t="shared" si="88"/>
        <v>5623</v>
      </c>
      <c r="E5625" s="218" t="e">
        <f>VLOOKUP(D5625,Z$4:AB5625,2,FALSE)</f>
        <v>#N/A</v>
      </c>
      <c r="F5625" s="218" t="e">
        <f>VLOOKUP(D5625,Z$4:AB5625,3,FALSE)</f>
        <v>#N/A</v>
      </c>
    </row>
    <row r="5626" spans="2:6" x14ac:dyDescent="0.25">
      <c r="B5626" s="131">
        <f t="shared" si="88"/>
        <v>5624</v>
      </c>
      <c r="E5626" s="218" t="e">
        <f>VLOOKUP(D5626,Z$4:AB5626,2,FALSE)</f>
        <v>#N/A</v>
      </c>
      <c r="F5626" s="218" t="e">
        <f>VLOOKUP(D5626,Z$4:AB5626,3,FALSE)</f>
        <v>#N/A</v>
      </c>
    </row>
    <row r="5627" spans="2:6" x14ac:dyDescent="0.25">
      <c r="B5627" s="131">
        <f t="shared" si="88"/>
        <v>5625</v>
      </c>
      <c r="E5627" s="218" t="e">
        <f>VLOOKUP(D5627,Z$4:AB5627,2,FALSE)</f>
        <v>#N/A</v>
      </c>
      <c r="F5627" s="218" t="e">
        <f>VLOOKUP(D5627,Z$4:AB5627,3,FALSE)</f>
        <v>#N/A</v>
      </c>
    </row>
    <row r="5628" spans="2:6" x14ac:dyDescent="0.25">
      <c r="B5628" s="131">
        <f t="shared" si="88"/>
        <v>5626</v>
      </c>
      <c r="E5628" s="218" t="e">
        <f>VLOOKUP(D5628,Z$4:AB5628,2,FALSE)</f>
        <v>#N/A</v>
      </c>
      <c r="F5628" s="218" t="e">
        <f>VLOOKUP(D5628,Z$4:AB5628,3,FALSE)</f>
        <v>#N/A</v>
      </c>
    </row>
    <row r="5629" spans="2:6" x14ac:dyDescent="0.25">
      <c r="B5629" s="131">
        <f t="shared" si="88"/>
        <v>5627</v>
      </c>
      <c r="E5629" s="218" t="e">
        <f>VLOOKUP(D5629,Z$4:AB5629,2,FALSE)</f>
        <v>#N/A</v>
      </c>
      <c r="F5629" s="218" t="e">
        <f>VLOOKUP(D5629,Z$4:AB5629,3,FALSE)</f>
        <v>#N/A</v>
      </c>
    </row>
    <row r="5630" spans="2:6" x14ac:dyDescent="0.25">
      <c r="B5630" s="131">
        <f t="shared" si="88"/>
        <v>5628</v>
      </c>
      <c r="E5630" s="218" t="e">
        <f>VLOOKUP(D5630,Z$4:AB5630,2,FALSE)</f>
        <v>#N/A</v>
      </c>
      <c r="F5630" s="218" t="e">
        <f>VLOOKUP(D5630,Z$4:AB5630,3,FALSE)</f>
        <v>#N/A</v>
      </c>
    </row>
    <row r="5631" spans="2:6" x14ac:dyDescent="0.25">
      <c r="B5631" s="131">
        <f t="shared" si="88"/>
        <v>5629</v>
      </c>
      <c r="E5631" s="218" t="e">
        <f>VLOOKUP(D5631,Z$4:AB5631,2,FALSE)</f>
        <v>#N/A</v>
      </c>
      <c r="F5631" s="218" t="e">
        <f>VLOOKUP(D5631,Z$4:AB5631,3,FALSE)</f>
        <v>#N/A</v>
      </c>
    </row>
    <row r="5632" spans="2:6" x14ac:dyDescent="0.25">
      <c r="B5632" s="131">
        <f t="shared" si="88"/>
        <v>5630</v>
      </c>
      <c r="E5632" s="218" t="e">
        <f>VLOOKUP(D5632,Z$4:AB5632,2,FALSE)</f>
        <v>#N/A</v>
      </c>
      <c r="F5632" s="218" t="e">
        <f>VLOOKUP(D5632,Z$4:AB5632,3,FALSE)</f>
        <v>#N/A</v>
      </c>
    </row>
    <row r="5633" spans="2:6" x14ac:dyDescent="0.25">
      <c r="B5633" s="131">
        <f t="shared" si="88"/>
        <v>5631</v>
      </c>
      <c r="E5633" s="218" t="e">
        <f>VLOOKUP(D5633,Z$4:AB5633,2,FALSE)</f>
        <v>#N/A</v>
      </c>
      <c r="F5633" s="218" t="e">
        <f>VLOOKUP(D5633,Z$4:AB5633,3,FALSE)</f>
        <v>#N/A</v>
      </c>
    </row>
    <row r="5634" spans="2:6" x14ac:dyDescent="0.25">
      <c r="B5634" s="131">
        <f t="shared" si="88"/>
        <v>5632</v>
      </c>
      <c r="E5634" s="218" t="e">
        <f>VLOOKUP(D5634,Z$4:AB5634,2,FALSE)</f>
        <v>#N/A</v>
      </c>
      <c r="F5634" s="218" t="e">
        <f>VLOOKUP(D5634,Z$4:AB5634,3,FALSE)</f>
        <v>#N/A</v>
      </c>
    </row>
    <row r="5635" spans="2:6" x14ac:dyDescent="0.25">
      <c r="B5635" s="131">
        <f t="shared" si="88"/>
        <v>5633</v>
      </c>
      <c r="E5635" s="218" t="e">
        <f>VLOOKUP(D5635,Z$4:AB5635,2,FALSE)</f>
        <v>#N/A</v>
      </c>
      <c r="F5635" s="218" t="e">
        <f>VLOOKUP(D5635,Z$4:AB5635,3,FALSE)</f>
        <v>#N/A</v>
      </c>
    </row>
    <row r="5636" spans="2:6" x14ac:dyDescent="0.25">
      <c r="B5636" s="131">
        <f t="shared" si="88"/>
        <v>5634</v>
      </c>
      <c r="E5636" s="218" t="e">
        <f>VLOOKUP(D5636,Z$4:AB5636,2,FALSE)</f>
        <v>#N/A</v>
      </c>
      <c r="F5636" s="218" t="e">
        <f>VLOOKUP(D5636,Z$4:AB5636,3,FALSE)</f>
        <v>#N/A</v>
      </c>
    </row>
    <row r="5637" spans="2:6" x14ac:dyDescent="0.25">
      <c r="B5637" s="131">
        <f t="shared" si="88"/>
        <v>5635</v>
      </c>
      <c r="E5637" s="218" t="e">
        <f>VLOOKUP(D5637,Z$4:AB5637,2,FALSE)</f>
        <v>#N/A</v>
      </c>
      <c r="F5637" s="218" t="e">
        <f>VLOOKUP(D5637,Z$4:AB5637,3,FALSE)</f>
        <v>#N/A</v>
      </c>
    </row>
    <row r="5638" spans="2:6" x14ac:dyDescent="0.25">
      <c r="B5638" s="131">
        <f t="shared" si="88"/>
        <v>5636</v>
      </c>
      <c r="E5638" s="218" t="e">
        <f>VLOOKUP(D5638,Z$4:AB5638,2,FALSE)</f>
        <v>#N/A</v>
      </c>
      <c r="F5638" s="218" t="e">
        <f>VLOOKUP(D5638,Z$4:AB5638,3,FALSE)</f>
        <v>#N/A</v>
      </c>
    </row>
    <row r="5639" spans="2:6" x14ac:dyDescent="0.25">
      <c r="B5639" s="131">
        <f t="shared" si="88"/>
        <v>5637</v>
      </c>
      <c r="E5639" s="218" t="e">
        <f>VLOOKUP(D5639,Z$4:AB5639,2,FALSE)</f>
        <v>#N/A</v>
      </c>
      <c r="F5639" s="218" t="e">
        <f>VLOOKUP(D5639,Z$4:AB5639,3,FALSE)</f>
        <v>#N/A</v>
      </c>
    </row>
    <row r="5640" spans="2:6" x14ac:dyDescent="0.25">
      <c r="B5640" s="131">
        <f t="shared" si="88"/>
        <v>5638</v>
      </c>
      <c r="E5640" s="218" t="e">
        <f>VLOOKUP(D5640,Z$4:AB5640,2,FALSE)</f>
        <v>#N/A</v>
      </c>
      <c r="F5640" s="218" t="e">
        <f>VLOOKUP(D5640,Z$4:AB5640,3,FALSE)</f>
        <v>#N/A</v>
      </c>
    </row>
    <row r="5641" spans="2:6" x14ac:dyDescent="0.25">
      <c r="B5641" s="131">
        <f t="shared" si="88"/>
        <v>5639</v>
      </c>
      <c r="E5641" s="218" t="e">
        <f>VLOOKUP(D5641,Z$4:AB5641,2,FALSE)</f>
        <v>#N/A</v>
      </c>
      <c r="F5641" s="218" t="e">
        <f>VLOOKUP(D5641,Z$4:AB5641,3,FALSE)</f>
        <v>#N/A</v>
      </c>
    </row>
    <row r="5642" spans="2:6" x14ac:dyDescent="0.25">
      <c r="B5642" s="131">
        <f t="shared" si="88"/>
        <v>5640</v>
      </c>
      <c r="E5642" s="218" t="e">
        <f>VLOOKUP(D5642,Z$4:AB5642,2,FALSE)</f>
        <v>#N/A</v>
      </c>
      <c r="F5642" s="218" t="e">
        <f>VLOOKUP(D5642,Z$4:AB5642,3,FALSE)</f>
        <v>#N/A</v>
      </c>
    </row>
    <row r="5643" spans="2:6" x14ac:dyDescent="0.25">
      <c r="B5643" s="131">
        <f t="shared" si="88"/>
        <v>5641</v>
      </c>
      <c r="E5643" s="218" t="e">
        <f>VLOOKUP(D5643,Z$4:AB5643,2,FALSE)</f>
        <v>#N/A</v>
      </c>
      <c r="F5643" s="218" t="e">
        <f>VLOOKUP(D5643,Z$4:AB5643,3,FALSE)</f>
        <v>#N/A</v>
      </c>
    </row>
    <row r="5644" spans="2:6" x14ac:dyDescent="0.25">
      <c r="B5644" s="131">
        <f t="shared" si="88"/>
        <v>5642</v>
      </c>
      <c r="E5644" s="218" t="e">
        <f>VLOOKUP(D5644,Z$4:AB5644,2,FALSE)</f>
        <v>#N/A</v>
      </c>
      <c r="F5644" s="218" t="e">
        <f>VLOOKUP(D5644,Z$4:AB5644,3,FALSE)</f>
        <v>#N/A</v>
      </c>
    </row>
    <row r="5645" spans="2:6" x14ac:dyDescent="0.25">
      <c r="B5645" s="131">
        <f t="shared" si="88"/>
        <v>5643</v>
      </c>
      <c r="E5645" s="218" t="e">
        <f>VLOOKUP(D5645,Z$4:AB5645,2,FALSE)</f>
        <v>#N/A</v>
      </c>
      <c r="F5645" s="218" t="e">
        <f>VLOOKUP(D5645,Z$4:AB5645,3,FALSE)</f>
        <v>#N/A</v>
      </c>
    </row>
    <row r="5646" spans="2:6" x14ac:dyDescent="0.25">
      <c r="B5646" s="131">
        <f t="shared" si="88"/>
        <v>5644</v>
      </c>
      <c r="E5646" s="218" t="e">
        <f>VLOOKUP(D5646,Z$4:AB5646,2,FALSE)</f>
        <v>#N/A</v>
      </c>
      <c r="F5646" s="218" t="e">
        <f>VLOOKUP(D5646,Z$4:AB5646,3,FALSE)</f>
        <v>#N/A</v>
      </c>
    </row>
    <row r="5647" spans="2:6" x14ac:dyDescent="0.25">
      <c r="B5647" s="131">
        <f t="shared" si="88"/>
        <v>5645</v>
      </c>
      <c r="E5647" s="218" t="e">
        <f>VLOOKUP(D5647,Z$4:AB5647,2,FALSE)</f>
        <v>#N/A</v>
      </c>
      <c r="F5647" s="218" t="e">
        <f>VLOOKUP(D5647,Z$4:AB5647,3,FALSE)</f>
        <v>#N/A</v>
      </c>
    </row>
    <row r="5648" spans="2:6" x14ac:dyDescent="0.25">
      <c r="B5648" s="131">
        <f t="shared" si="88"/>
        <v>5646</v>
      </c>
      <c r="E5648" s="218" t="e">
        <f>VLOOKUP(D5648,Z$4:AB5648,2,FALSE)</f>
        <v>#N/A</v>
      </c>
      <c r="F5648" s="218" t="e">
        <f>VLOOKUP(D5648,Z$4:AB5648,3,FALSE)</f>
        <v>#N/A</v>
      </c>
    </row>
    <row r="5649" spans="2:6" x14ac:dyDescent="0.25">
      <c r="B5649" s="131">
        <f t="shared" si="88"/>
        <v>5647</v>
      </c>
      <c r="E5649" s="218" t="e">
        <f>VLOOKUP(D5649,Z$4:AB5649,2,FALSE)</f>
        <v>#N/A</v>
      </c>
      <c r="F5649" s="218" t="e">
        <f>VLOOKUP(D5649,Z$4:AB5649,3,FALSE)</f>
        <v>#N/A</v>
      </c>
    </row>
    <row r="5650" spans="2:6" x14ac:dyDescent="0.25">
      <c r="B5650" s="131">
        <f t="shared" si="88"/>
        <v>5648</v>
      </c>
      <c r="E5650" s="218" t="e">
        <f>VLOOKUP(D5650,Z$4:AB5650,2,FALSE)</f>
        <v>#N/A</v>
      </c>
      <c r="F5650" s="218" t="e">
        <f>VLOOKUP(D5650,Z$4:AB5650,3,FALSE)</f>
        <v>#N/A</v>
      </c>
    </row>
    <row r="5651" spans="2:6" x14ac:dyDescent="0.25">
      <c r="B5651" s="131">
        <f t="shared" si="88"/>
        <v>5649</v>
      </c>
      <c r="E5651" s="218" t="e">
        <f>VLOOKUP(D5651,Z$4:AB5651,2,FALSE)</f>
        <v>#N/A</v>
      </c>
      <c r="F5651" s="218" t="e">
        <f>VLOOKUP(D5651,Z$4:AB5651,3,FALSE)</f>
        <v>#N/A</v>
      </c>
    </row>
    <row r="5652" spans="2:6" x14ac:dyDescent="0.25">
      <c r="B5652" s="131">
        <f t="shared" si="88"/>
        <v>5650</v>
      </c>
      <c r="E5652" s="218" t="e">
        <f>VLOOKUP(D5652,Z$4:AB5652,2,FALSE)</f>
        <v>#N/A</v>
      </c>
      <c r="F5652" s="218" t="e">
        <f>VLOOKUP(D5652,Z$4:AB5652,3,FALSE)</f>
        <v>#N/A</v>
      </c>
    </row>
    <row r="5653" spans="2:6" x14ac:dyDescent="0.25">
      <c r="B5653" s="131">
        <f t="shared" si="88"/>
        <v>5651</v>
      </c>
      <c r="E5653" s="218" t="e">
        <f>VLOOKUP(D5653,Z$4:AB5653,2,FALSE)</f>
        <v>#N/A</v>
      </c>
      <c r="F5653" s="218" t="e">
        <f>VLOOKUP(D5653,Z$4:AB5653,3,FALSE)</f>
        <v>#N/A</v>
      </c>
    </row>
    <row r="5654" spans="2:6" x14ac:dyDescent="0.25">
      <c r="B5654" s="131">
        <f t="shared" si="88"/>
        <v>5652</v>
      </c>
      <c r="E5654" s="218" t="e">
        <f>VLOOKUP(D5654,Z$4:AB5654,2,FALSE)</f>
        <v>#N/A</v>
      </c>
      <c r="F5654" s="218" t="e">
        <f>VLOOKUP(D5654,Z$4:AB5654,3,FALSE)</f>
        <v>#N/A</v>
      </c>
    </row>
    <row r="5655" spans="2:6" x14ac:dyDescent="0.25">
      <c r="B5655" s="131">
        <f t="shared" si="88"/>
        <v>5653</v>
      </c>
      <c r="E5655" s="218" t="e">
        <f>VLOOKUP(D5655,Z$4:AB5655,2,FALSE)</f>
        <v>#N/A</v>
      </c>
      <c r="F5655" s="218" t="e">
        <f>VLOOKUP(D5655,Z$4:AB5655,3,FALSE)</f>
        <v>#N/A</v>
      </c>
    </row>
    <row r="5656" spans="2:6" x14ac:dyDescent="0.25">
      <c r="B5656" s="131">
        <f t="shared" si="88"/>
        <v>5654</v>
      </c>
      <c r="E5656" s="218" t="e">
        <f>VLOOKUP(D5656,Z$4:AB5656,2,FALSE)</f>
        <v>#N/A</v>
      </c>
      <c r="F5656" s="218" t="e">
        <f>VLOOKUP(D5656,Z$4:AB5656,3,FALSE)</f>
        <v>#N/A</v>
      </c>
    </row>
    <row r="5657" spans="2:6" x14ac:dyDescent="0.25">
      <c r="B5657" s="131">
        <f t="shared" si="88"/>
        <v>5655</v>
      </c>
      <c r="E5657" s="218" t="e">
        <f>VLOOKUP(D5657,Z$4:AB5657,2,FALSE)</f>
        <v>#N/A</v>
      </c>
      <c r="F5657" s="218" t="e">
        <f>VLOOKUP(D5657,Z$4:AB5657,3,FALSE)</f>
        <v>#N/A</v>
      </c>
    </row>
    <row r="5658" spans="2:6" x14ac:dyDescent="0.25">
      <c r="B5658" s="131">
        <f t="shared" si="88"/>
        <v>5656</v>
      </c>
      <c r="E5658" s="218" t="e">
        <f>VLOOKUP(D5658,Z$4:AB5658,2,FALSE)</f>
        <v>#N/A</v>
      </c>
      <c r="F5658" s="218" t="e">
        <f>VLOOKUP(D5658,Z$4:AB5658,3,FALSE)</f>
        <v>#N/A</v>
      </c>
    </row>
    <row r="5659" spans="2:6" x14ac:dyDescent="0.25">
      <c r="B5659" s="131">
        <f t="shared" si="88"/>
        <v>5657</v>
      </c>
      <c r="E5659" s="218" t="e">
        <f>VLOOKUP(D5659,Z$4:AB5659,2,FALSE)</f>
        <v>#N/A</v>
      </c>
      <c r="F5659" s="218" t="e">
        <f>VLOOKUP(D5659,Z$4:AB5659,3,FALSE)</f>
        <v>#N/A</v>
      </c>
    </row>
    <row r="5660" spans="2:6" x14ac:dyDescent="0.25">
      <c r="B5660" s="131">
        <f t="shared" si="88"/>
        <v>5658</v>
      </c>
      <c r="E5660" s="218" t="e">
        <f>VLOOKUP(D5660,Z$4:AB5660,2,FALSE)</f>
        <v>#N/A</v>
      </c>
      <c r="F5660" s="218" t="e">
        <f>VLOOKUP(D5660,Z$4:AB5660,3,FALSE)</f>
        <v>#N/A</v>
      </c>
    </row>
    <row r="5661" spans="2:6" x14ac:dyDescent="0.25">
      <c r="B5661" s="131">
        <f t="shared" si="88"/>
        <v>5659</v>
      </c>
      <c r="E5661" s="218" t="e">
        <f>VLOOKUP(D5661,Z$4:AB5661,2,FALSE)</f>
        <v>#N/A</v>
      </c>
      <c r="F5661" s="218" t="e">
        <f>VLOOKUP(D5661,Z$4:AB5661,3,FALSE)</f>
        <v>#N/A</v>
      </c>
    </row>
    <row r="5662" spans="2:6" x14ac:dyDescent="0.25">
      <c r="B5662" s="131">
        <f t="shared" si="88"/>
        <v>5660</v>
      </c>
      <c r="E5662" s="218" t="e">
        <f>VLOOKUP(D5662,Z$4:AB5662,2,FALSE)</f>
        <v>#N/A</v>
      </c>
      <c r="F5662" s="218" t="e">
        <f>VLOOKUP(D5662,Z$4:AB5662,3,FALSE)</f>
        <v>#N/A</v>
      </c>
    </row>
    <row r="5663" spans="2:6" x14ac:dyDescent="0.25">
      <c r="B5663" s="131">
        <f t="shared" si="88"/>
        <v>5661</v>
      </c>
      <c r="E5663" s="218" t="e">
        <f>VLOOKUP(D5663,Z$4:AB5663,2,FALSE)</f>
        <v>#N/A</v>
      </c>
      <c r="F5663" s="218" t="e">
        <f>VLOOKUP(D5663,Z$4:AB5663,3,FALSE)</f>
        <v>#N/A</v>
      </c>
    </row>
    <row r="5664" spans="2:6" x14ac:dyDescent="0.25">
      <c r="B5664" s="131">
        <f t="shared" si="88"/>
        <v>5662</v>
      </c>
      <c r="E5664" s="218" t="e">
        <f>VLOOKUP(D5664,Z$4:AB5664,2,FALSE)</f>
        <v>#N/A</v>
      </c>
      <c r="F5664" s="218" t="e">
        <f>VLOOKUP(D5664,Z$4:AB5664,3,FALSE)</f>
        <v>#N/A</v>
      </c>
    </row>
    <row r="5665" spans="2:6" x14ac:dyDescent="0.25">
      <c r="B5665" s="131">
        <f t="shared" si="88"/>
        <v>5663</v>
      </c>
      <c r="E5665" s="218" t="e">
        <f>VLOOKUP(D5665,Z$4:AB5665,2,FALSE)</f>
        <v>#N/A</v>
      </c>
      <c r="F5665" s="218" t="e">
        <f>VLOOKUP(D5665,Z$4:AB5665,3,FALSE)</f>
        <v>#N/A</v>
      </c>
    </row>
    <row r="5666" spans="2:6" x14ac:dyDescent="0.25">
      <c r="B5666" s="131">
        <f t="shared" si="88"/>
        <v>5664</v>
      </c>
      <c r="E5666" s="218" t="e">
        <f>VLOOKUP(D5666,Z$4:AB5666,2,FALSE)</f>
        <v>#N/A</v>
      </c>
      <c r="F5666" s="218" t="e">
        <f>VLOOKUP(D5666,Z$4:AB5666,3,FALSE)</f>
        <v>#N/A</v>
      </c>
    </row>
    <row r="5667" spans="2:6" x14ac:dyDescent="0.25">
      <c r="B5667" s="131">
        <f t="shared" si="88"/>
        <v>5665</v>
      </c>
      <c r="E5667" s="218" t="e">
        <f>VLOOKUP(D5667,Z$4:AB5667,2,FALSE)</f>
        <v>#N/A</v>
      </c>
      <c r="F5667" s="218" t="e">
        <f>VLOOKUP(D5667,Z$4:AB5667,3,FALSE)</f>
        <v>#N/A</v>
      </c>
    </row>
    <row r="5668" spans="2:6" x14ac:dyDescent="0.25">
      <c r="B5668" s="131">
        <f t="shared" si="88"/>
        <v>5666</v>
      </c>
      <c r="E5668" s="218" t="e">
        <f>VLOOKUP(D5668,Z$4:AB5668,2,FALSE)</f>
        <v>#N/A</v>
      </c>
      <c r="F5668" s="218" t="e">
        <f>VLOOKUP(D5668,Z$4:AB5668,3,FALSE)</f>
        <v>#N/A</v>
      </c>
    </row>
    <row r="5669" spans="2:6" x14ac:dyDescent="0.25">
      <c r="B5669" s="131">
        <f t="shared" si="88"/>
        <v>5667</v>
      </c>
      <c r="E5669" s="218" t="e">
        <f>VLOOKUP(D5669,Z$4:AB5669,2,FALSE)</f>
        <v>#N/A</v>
      </c>
      <c r="F5669" s="218" t="e">
        <f>VLOOKUP(D5669,Z$4:AB5669,3,FALSE)</f>
        <v>#N/A</v>
      </c>
    </row>
    <row r="5670" spans="2:6" x14ac:dyDescent="0.25">
      <c r="B5670" s="131">
        <f t="shared" si="88"/>
        <v>5668</v>
      </c>
      <c r="E5670" s="218" t="e">
        <f>VLOOKUP(D5670,Z$4:AB5670,2,FALSE)</f>
        <v>#N/A</v>
      </c>
      <c r="F5670" s="218" t="e">
        <f>VLOOKUP(D5670,Z$4:AB5670,3,FALSE)</f>
        <v>#N/A</v>
      </c>
    </row>
    <row r="5671" spans="2:6" x14ac:dyDescent="0.25">
      <c r="B5671" s="131">
        <f t="shared" si="88"/>
        <v>5669</v>
      </c>
      <c r="E5671" s="218" t="e">
        <f>VLOOKUP(D5671,Z$4:AB5671,2,FALSE)</f>
        <v>#N/A</v>
      </c>
      <c r="F5671" s="218" t="e">
        <f>VLOOKUP(D5671,Z$4:AB5671,3,FALSE)</f>
        <v>#N/A</v>
      </c>
    </row>
    <row r="5672" spans="2:6" x14ac:dyDescent="0.25">
      <c r="B5672" s="131">
        <f t="shared" si="88"/>
        <v>5670</v>
      </c>
      <c r="E5672" s="218" t="e">
        <f>VLOOKUP(D5672,Z$4:AB5672,2,FALSE)</f>
        <v>#N/A</v>
      </c>
      <c r="F5672" s="218" t="e">
        <f>VLOOKUP(D5672,Z$4:AB5672,3,FALSE)</f>
        <v>#N/A</v>
      </c>
    </row>
    <row r="5673" spans="2:6" x14ac:dyDescent="0.25">
      <c r="B5673" s="131">
        <f t="shared" si="88"/>
        <v>5671</v>
      </c>
      <c r="E5673" s="218" t="e">
        <f>VLOOKUP(D5673,Z$4:AB5673,2,FALSE)</f>
        <v>#N/A</v>
      </c>
      <c r="F5673" s="218" t="e">
        <f>VLOOKUP(D5673,Z$4:AB5673,3,FALSE)</f>
        <v>#N/A</v>
      </c>
    </row>
    <row r="5674" spans="2:6" x14ac:dyDescent="0.25">
      <c r="B5674" s="131">
        <f t="shared" si="88"/>
        <v>5672</v>
      </c>
      <c r="E5674" s="218" t="e">
        <f>VLOOKUP(D5674,Z$4:AB5674,2,FALSE)</f>
        <v>#N/A</v>
      </c>
      <c r="F5674" s="218" t="e">
        <f>VLOOKUP(D5674,Z$4:AB5674,3,FALSE)</f>
        <v>#N/A</v>
      </c>
    </row>
    <row r="5675" spans="2:6" x14ac:dyDescent="0.25">
      <c r="B5675" s="131">
        <f t="shared" si="88"/>
        <v>5673</v>
      </c>
      <c r="E5675" s="218" t="e">
        <f>VLOOKUP(D5675,Z$4:AB5675,2,FALSE)</f>
        <v>#N/A</v>
      </c>
      <c r="F5675" s="218" t="e">
        <f>VLOOKUP(D5675,Z$4:AB5675,3,FALSE)</f>
        <v>#N/A</v>
      </c>
    </row>
    <row r="5676" spans="2:6" x14ac:dyDescent="0.25">
      <c r="B5676" s="131">
        <f t="shared" si="88"/>
        <v>5674</v>
      </c>
      <c r="E5676" s="218" t="e">
        <f>VLOOKUP(D5676,Z$4:AB5676,2,FALSE)</f>
        <v>#N/A</v>
      </c>
      <c r="F5676" s="218" t="e">
        <f>VLOOKUP(D5676,Z$4:AB5676,3,FALSE)</f>
        <v>#N/A</v>
      </c>
    </row>
    <row r="5677" spans="2:6" x14ac:dyDescent="0.25">
      <c r="B5677" s="131">
        <f t="shared" si="88"/>
        <v>5675</v>
      </c>
      <c r="E5677" s="218" t="e">
        <f>VLOOKUP(D5677,Z$4:AB5677,2,FALSE)</f>
        <v>#N/A</v>
      </c>
      <c r="F5677" s="218" t="e">
        <f>VLOOKUP(D5677,Z$4:AB5677,3,FALSE)</f>
        <v>#N/A</v>
      </c>
    </row>
    <row r="5678" spans="2:6" x14ac:dyDescent="0.25">
      <c r="B5678" s="131">
        <f t="shared" si="88"/>
        <v>5676</v>
      </c>
      <c r="E5678" s="218" t="e">
        <f>VLOOKUP(D5678,Z$4:AB5678,2,FALSE)</f>
        <v>#N/A</v>
      </c>
      <c r="F5678" s="218" t="e">
        <f>VLOOKUP(D5678,Z$4:AB5678,3,FALSE)</f>
        <v>#N/A</v>
      </c>
    </row>
    <row r="5679" spans="2:6" x14ac:dyDescent="0.25">
      <c r="B5679" s="131">
        <f t="shared" si="88"/>
        <v>5677</v>
      </c>
      <c r="E5679" s="218" t="e">
        <f>VLOOKUP(D5679,Z$4:AB5679,2,FALSE)</f>
        <v>#N/A</v>
      </c>
      <c r="F5679" s="218" t="e">
        <f>VLOOKUP(D5679,Z$4:AB5679,3,FALSE)</f>
        <v>#N/A</v>
      </c>
    </row>
    <row r="5680" spans="2:6" x14ac:dyDescent="0.25">
      <c r="B5680" s="131">
        <f t="shared" si="88"/>
        <v>5678</v>
      </c>
      <c r="E5680" s="218" t="e">
        <f>VLOOKUP(D5680,Z$4:AB5680,2,FALSE)</f>
        <v>#N/A</v>
      </c>
      <c r="F5680" s="218" t="e">
        <f>VLOOKUP(D5680,Z$4:AB5680,3,FALSE)</f>
        <v>#N/A</v>
      </c>
    </row>
    <row r="5681" spans="2:6" x14ac:dyDescent="0.25">
      <c r="B5681" s="131">
        <f t="shared" si="88"/>
        <v>5679</v>
      </c>
      <c r="E5681" s="218" t="e">
        <f>VLOOKUP(D5681,Z$4:AB5681,2,FALSE)</f>
        <v>#N/A</v>
      </c>
      <c r="F5681" s="218" t="e">
        <f>VLOOKUP(D5681,Z$4:AB5681,3,FALSE)</f>
        <v>#N/A</v>
      </c>
    </row>
    <row r="5682" spans="2:6" x14ac:dyDescent="0.25">
      <c r="B5682" s="131">
        <f t="shared" si="88"/>
        <v>5680</v>
      </c>
      <c r="E5682" s="218" t="e">
        <f>VLOOKUP(D5682,Z$4:AB5682,2,FALSE)</f>
        <v>#N/A</v>
      </c>
      <c r="F5682" s="218" t="e">
        <f>VLOOKUP(D5682,Z$4:AB5682,3,FALSE)</f>
        <v>#N/A</v>
      </c>
    </row>
    <row r="5683" spans="2:6" x14ac:dyDescent="0.25">
      <c r="B5683" s="131">
        <f t="shared" si="88"/>
        <v>5681</v>
      </c>
      <c r="E5683" s="218" t="e">
        <f>VLOOKUP(D5683,Z$4:AB5683,2,FALSE)</f>
        <v>#N/A</v>
      </c>
      <c r="F5683" s="218" t="e">
        <f>VLOOKUP(D5683,Z$4:AB5683,3,FALSE)</f>
        <v>#N/A</v>
      </c>
    </row>
    <row r="5684" spans="2:6" x14ac:dyDescent="0.25">
      <c r="B5684" s="131">
        <f t="shared" ref="B5684:B5747" si="89">ROW()-2</f>
        <v>5682</v>
      </c>
      <c r="E5684" s="218" t="e">
        <f>VLOOKUP(D5684,Z$4:AB5684,2,FALSE)</f>
        <v>#N/A</v>
      </c>
      <c r="F5684" s="218" t="e">
        <f>VLOOKUP(D5684,Z$4:AB5684,3,FALSE)</f>
        <v>#N/A</v>
      </c>
    </row>
    <row r="5685" spans="2:6" x14ac:dyDescent="0.25">
      <c r="B5685" s="131">
        <f t="shared" si="89"/>
        <v>5683</v>
      </c>
      <c r="E5685" s="218" t="e">
        <f>VLOOKUP(D5685,Z$4:AB5685,2,FALSE)</f>
        <v>#N/A</v>
      </c>
      <c r="F5685" s="218" t="e">
        <f>VLOOKUP(D5685,Z$4:AB5685,3,FALSE)</f>
        <v>#N/A</v>
      </c>
    </row>
    <row r="5686" spans="2:6" x14ac:dyDescent="0.25">
      <c r="B5686" s="131">
        <f t="shared" si="89"/>
        <v>5684</v>
      </c>
      <c r="E5686" s="218" t="e">
        <f>VLOOKUP(D5686,Z$4:AB5686,2,FALSE)</f>
        <v>#N/A</v>
      </c>
      <c r="F5686" s="218" t="e">
        <f>VLOOKUP(D5686,Z$4:AB5686,3,FALSE)</f>
        <v>#N/A</v>
      </c>
    </row>
    <row r="5687" spans="2:6" x14ac:dyDescent="0.25">
      <c r="B5687" s="131">
        <f t="shared" si="89"/>
        <v>5685</v>
      </c>
      <c r="E5687" s="218" t="e">
        <f>VLOOKUP(D5687,Z$4:AB5687,2,FALSE)</f>
        <v>#N/A</v>
      </c>
      <c r="F5687" s="218" t="e">
        <f>VLOOKUP(D5687,Z$4:AB5687,3,FALSE)</f>
        <v>#N/A</v>
      </c>
    </row>
    <row r="5688" spans="2:6" x14ac:dyDescent="0.25">
      <c r="B5688" s="131">
        <f t="shared" si="89"/>
        <v>5686</v>
      </c>
      <c r="E5688" s="218" t="e">
        <f>VLOOKUP(D5688,Z$4:AB5688,2,FALSE)</f>
        <v>#N/A</v>
      </c>
      <c r="F5688" s="218" t="e">
        <f>VLOOKUP(D5688,Z$4:AB5688,3,FALSE)</f>
        <v>#N/A</v>
      </c>
    </row>
    <row r="5689" spans="2:6" x14ac:dyDescent="0.25">
      <c r="B5689" s="131">
        <f t="shared" si="89"/>
        <v>5687</v>
      </c>
      <c r="E5689" s="218" t="e">
        <f>VLOOKUP(D5689,Z$4:AB5689,2,FALSE)</f>
        <v>#N/A</v>
      </c>
      <c r="F5689" s="218" t="e">
        <f>VLOOKUP(D5689,Z$4:AB5689,3,FALSE)</f>
        <v>#N/A</v>
      </c>
    </row>
    <row r="5690" spans="2:6" x14ac:dyDescent="0.25">
      <c r="B5690" s="131">
        <f t="shared" si="89"/>
        <v>5688</v>
      </c>
      <c r="E5690" s="218" t="e">
        <f>VLOOKUP(D5690,Z$4:AB5690,2,FALSE)</f>
        <v>#N/A</v>
      </c>
      <c r="F5690" s="218" t="e">
        <f>VLOOKUP(D5690,Z$4:AB5690,3,FALSE)</f>
        <v>#N/A</v>
      </c>
    </row>
    <row r="5691" spans="2:6" x14ac:dyDescent="0.25">
      <c r="B5691" s="131">
        <f t="shared" si="89"/>
        <v>5689</v>
      </c>
      <c r="E5691" s="218" t="e">
        <f>VLOOKUP(D5691,Z$4:AB5691,2,FALSE)</f>
        <v>#N/A</v>
      </c>
      <c r="F5691" s="218" t="e">
        <f>VLOOKUP(D5691,Z$4:AB5691,3,FALSE)</f>
        <v>#N/A</v>
      </c>
    </row>
    <row r="5692" spans="2:6" x14ac:dyDescent="0.25">
      <c r="B5692" s="131">
        <f t="shared" si="89"/>
        <v>5690</v>
      </c>
      <c r="E5692" s="218" t="e">
        <f>VLOOKUP(D5692,Z$4:AB5692,2,FALSE)</f>
        <v>#N/A</v>
      </c>
      <c r="F5692" s="218" t="e">
        <f>VLOOKUP(D5692,Z$4:AB5692,3,FALSE)</f>
        <v>#N/A</v>
      </c>
    </row>
    <row r="5693" spans="2:6" x14ac:dyDescent="0.25">
      <c r="B5693" s="131">
        <f t="shared" si="89"/>
        <v>5691</v>
      </c>
      <c r="E5693" s="218" t="e">
        <f>VLOOKUP(D5693,Z$4:AB5693,2,FALSE)</f>
        <v>#N/A</v>
      </c>
      <c r="F5693" s="218" t="e">
        <f>VLOOKUP(D5693,Z$4:AB5693,3,FALSE)</f>
        <v>#N/A</v>
      </c>
    </row>
    <row r="5694" spans="2:6" x14ac:dyDescent="0.25">
      <c r="B5694" s="131">
        <f t="shared" si="89"/>
        <v>5692</v>
      </c>
      <c r="E5694" s="218" t="e">
        <f>VLOOKUP(D5694,Z$4:AB5694,2,FALSE)</f>
        <v>#N/A</v>
      </c>
      <c r="F5694" s="218" t="e">
        <f>VLOOKUP(D5694,Z$4:AB5694,3,FALSE)</f>
        <v>#N/A</v>
      </c>
    </row>
    <row r="5695" spans="2:6" x14ac:dyDescent="0.25">
      <c r="B5695" s="131">
        <f t="shared" si="89"/>
        <v>5693</v>
      </c>
      <c r="E5695" s="218" t="e">
        <f>VLOOKUP(D5695,Z$4:AB5695,2,FALSE)</f>
        <v>#N/A</v>
      </c>
      <c r="F5695" s="218" t="e">
        <f>VLOOKUP(D5695,Z$4:AB5695,3,FALSE)</f>
        <v>#N/A</v>
      </c>
    </row>
    <row r="5696" spans="2:6" x14ac:dyDescent="0.25">
      <c r="B5696" s="131">
        <f t="shared" si="89"/>
        <v>5694</v>
      </c>
      <c r="E5696" s="218" t="e">
        <f>VLOOKUP(D5696,Z$4:AB5696,2,FALSE)</f>
        <v>#N/A</v>
      </c>
      <c r="F5696" s="218" t="e">
        <f>VLOOKUP(D5696,Z$4:AB5696,3,FALSE)</f>
        <v>#N/A</v>
      </c>
    </row>
    <row r="5697" spans="2:6" x14ac:dyDescent="0.25">
      <c r="B5697" s="131">
        <f t="shared" si="89"/>
        <v>5695</v>
      </c>
      <c r="E5697" s="218" t="e">
        <f>VLOOKUP(D5697,Z$4:AB5697,2,FALSE)</f>
        <v>#N/A</v>
      </c>
      <c r="F5697" s="218" t="e">
        <f>VLOOKUP(D5697,Z$4:AB5697,3,FALSE)</f>
        <v>#N/A</v>
      </c>
    </row>
    <row r="5698" spans="2:6" x14ac:dyDescent="0.25">
      <c r="B5698" s="131">
        <f t="shared" si="89"/>
        <v>5696</v>
      </c>
      <c r="E5698" s="218" t="e">
        <f>VLOOKUP(D5698,Z$4:AB5698,2,FALSE)</f>
        <v>#N/A</v>
      </c>
      <c r="F5698" s="218" t="e">
        <f>VLOOKUP(D5698,Z$4:AB5698,3,FALSE)</f>
        <v>#N/A</v>
      </c>
    </row>
    <row r="5699" spans="2:6" x14ac:dyDescent="0.25">
      <c r="B5699" s="131">
        <f t="shared" si="89"/>
        <v>5697</v>
      </c>
      <c r="E5699" s="218" t="e">
        <f>VLOOKUP(D5699,Z$4:AB5699,2,FALSE)</f>
        <v>#N/A</v>
      </c>
      <c r="F5699" s="218" t="e">
        <f>VLOOKUP(D5699,Z$4:AB5699,3,FALSE)</f>
        <v>#N/A</v>
      </c>
    </row>
    <row r="5700" spans="2:6" x14ac:dyDescent="0.25">
      <c r="B5700" s="131">
        <f t="shared" si="89"/>
        <v>5698</v>
      </c>
      <c r="E5700" s="218" t="e">
        <f>VLOOKUP(D5700,Z$4:AB5700,2,FALSE)</f>
        <v>#N/A</v>
      </c>
      <c r="F5700" s="218" t="e">
        <f>VLOOKUP(D5700,Z$4:AB5700,3,FALSE)</f>
        <v>#N/A</v>
      </c>
    </row>
    <row r="5701" spans="2:6" x14ac:dyDescent="0.25">
      <c r="B5701" s="131">
        <f t="shared" si="89"/>
        <v>5699</v>
      </c>
      <c r="E5701" s="218" t="e">
        <f>VLOOKUP(D5701,Z$4:AB5701,2,FALSE)</f>
        <v>#N/A</v>
      </c>
      <c r="F5701" s="218" t="e">
        <f>VLOOKUP(D5701,Z$4:AB5701,3,FALSE)</f>
        <v>#N/A</v>
      </c>
    </row>
    <row r="5702" spans="2:6" x14ac:dyDescent="0.25">
      <c r="B5702" s="131">
        <f t="shared" si="89"/>
        <v>5700</v>
      </c>
      <c r="E5702" s="218" t="e">
        <f>VLOOKUP(D5702,Z$4:AB5702,2,FALSE)</f>
        <v>#N/A</v>
      </c>
      <c r="F5702" s="218" t="e">
        <f>VLOOKUP(D5702,Z$4:AB5702,3,FALSE)</f>
        <v>#N/A</v>
      </c>
    </row>
    <row r="5703" spans="2:6" x14ac:dyDescent="0.25">
      <c r="B5703" s="131">
        <f t="shared" si="89"/>
        <v>5701</v>
      </c>
      <c r="E5703" s="218" t="e">
        <f>VLOOKUP(D5703,Z$4:AB5703,2,FALSE)</f>
        <v>#N/A</v>
      </c>
      <c r="F5703" s="218" t="e">
        <f>VLOOKUP(D5703,Z$4:AB5703,3,FALSE)</f>
        <v>#N/A</v>
      </c>
    </row>
    <row r="5704" spans="2:6" x14ac:dyDescent="0.25">
      <c r="B5704" s="131">
        <f t="shared" si="89"/>
        <v>5702</v>
      </c>
      <c r="E5704" s="218" t="e">
        <f>VLOOKUP(D5704,Z$4:AB5704,2,FALSE)</f>
        <v>#N/A</v>
      </c>
      <c r="F5704" s="218" t="e">
        <f>VLOOKUP(D5704,Z$4:AB5704,3,FALSE)</f>
        <v>#N/A</v>
      </c>
    </row>
    <row r="5705" spans="2:6" x14ac:dyDescent="0.25">
      <c r="B5705" s="131">
        <f t="shared" si="89"/>
        <v>5703</v>
      </c>
      <c r="E5705" s="218" t="e">
        <f>VLOOKUP(D5705,Z$4:AB5705,2,FALSE)</f>
        <v>#N/A</v>
      </c>
      <c r="F5705" s="218" t="e">
        <f>VLOOKUP(D5705,Z$4:AB5705,3,FALSE)</f>
        <v>#N/A</v>
      </c>
    </row>
    <row r="5706" spans="2:6" x14ac:dyDescent="0.25">
      <c r="B5706" s="131">
        <f t="shared" si="89"/>
        <v>5704</v>
      </c>
      <c r="E5706" s="218" t="e">
        <f>VLOOKUP(D5706,Z$4:AB5706,2,FALSE)</f>
        <v>#N/A</v>
      </c>
      <c r="F5706" s="218" t="e">
        <f>VLOOKUP(D5706,Z$4:AB5706,3,FALSE)</f>
        <v>#N/A</v>
      </c>
    </row>
    <row r="5707" spans="2:6" x14ac:dyDescent="0.25">
      <c r="B5707" s="131">
        <f t="shared" si="89"/>
        <v>5705</v>
      </c>
      <c r="E5707" s="218" t="e">
        <f>VLOOKUP(D5707,Z$4:AB5707,2,FALSE)</f>
        <v>#N/A</v>
      </c>
      <c r="F5707" s="218" t="e">
        <f>VLOOKUP(D5707,Z$4:AB5707,3,FALSE)</f>
        <v>#N/A</v>
      </c>
    </row>
    <row r="5708" spans="2:6" x14ac:dyDescent="0.25">
      <c r="B5708" s="131">
        <f t="shared" si="89"/>
        <v>5706</v>
      </c>
      <c r="E5708" s="218" t="e">
        <f>VLOOKUP(D5708,Z$4:AB5708,2,FALSE)</f>
        <v>#N/A</v>
      </c>
      <c r="F5708" s="218" t="e">
        <f>VLOOKUP(D5708,Z$4:AB5708,3,FALSE)</f>
        <v>#N/A</v>
      </c>
    </row>
    <row r="5709" spans="2:6" x14ac:dyDescent="0.25">
      <c r="B5709" s="131">
        <f t="shared" si="89"/>
        <v>5707</v>
      </c>
      <c r="E5709" s="218" t="e">
        <f>VLOOKUP(D5709,Z$4:AB5709,2,FALSE)</f>
        <v>#N/A</v>
      </c>
      <c r="F5709" s="218" t="e">
        <f>VLOOKUP(D5709,Z$4:AB5709,3,FALSE)</f>
        <v>#N/A</v>
      </c>
    </row>
    <row r="5710" spans="2:6" x14ac:dyDescent="0.25">
      <c r="B5710" s="131">
        <f t="shared" si="89"/>
        <v>5708</v>
      </c>
      <c r="E5710" s="218" t="e">
        <f>VLOOKUP(D5710,Z$4:AB5710,2,FALSE)</f>
        <v>#N/A</v>
      </c>
      <c r="F5710" s="218" t="e">
        <f>VLOOKUP(D5710,Z$4:AB5710,3,FALSE)</f>
        <v>#N/A</v>
      </c>
    </row>
    <row r="5711" spans="2:6" x14ac:dyDescent="0.25">
      <c r="B5711" s="131">
        <f t="shared" si="89"/>
        <v>5709</v>
      </c>
      <c r="E5711" s="218" t="e">
        <f>VLOOKUP(D5711,Z$4:AB5711,2,FALSE)</f>
        <v>#N/A</v>
      </c>
      <c r="F5711" s="218" t="e">
        <f>VLOOKUP(D5711,Z$4:AB5711,3,FALSE)</f>
        <v>#N/A</v>
      </c>
    </row>
    <row r="5712" spans="2:6" x14ac:dyDescent="0.25">
      <c r="B5712" s="131">
        <f t="shared" si="89"/>
        <v>5710</v>
      </c>
      <c r="E5712" s="218" t="e">
        <f>VLOOKUP(D5712,Z$4:AB5712,2,FALSE)</f>
        <v>#N/A</v>
      </c>
      <c r="F5712" s="218" t="e">
        <f>VLOOKUP(D5712,Z$4:AB5712,3,FALSE)</f>
        <v>#N/A</v>
      </c>
    </row>
    <row r="5713" spans="2:6" x14ac:dyDescent="0.25">
      <c r="B5713" s="131">
        <f t="shared" si="89"/>
        <v>5711</v>
      </c>
      <c r="E5713" s="218" t="e">
        <f>VLOOKUP(D5713,Z$4:AB5713,2,FALSE)</f>
        <v>#N/A</v>
      </c>
      <c r="F5713" s="218" t="e">
        <f>VLOOKUP(D5713,Z$4:AB5713,3,FALSE)</f>
        <v>#N/A</v>
      </c>
    </row>
    <row r="5714" spans="2:6" x14ac:dyDescent="0.25">
      <c r="B5714" s="131">
        <f t="shared" si="89"/>
        <v>5712</v>
      </c>
      <c r="E5714" s="218" t="e">
        <f>VLOOKUP(D5714,Z$4:AB5714,2,FALSE)</f>
        <v>#N/A</v>
      </c>
      <c r="F5714" s="218" t="e">
        <f>VLOOKUP(D5714,Z$4:AB5714,3,FALSE)</f>
        <v>#N/A</v>
      </c>
    </row>
    <row r="5715" spans="2:6" x14ac:dyDescent="0.25">
      <c r="B5715" s="131">
        <f t="shared" si="89"/>
        <v>5713</v>
      </c>
      <c r="E5715" s="218" t="e">
        <f>VLOOKUP(D5715,Z$4:AB5715,2,FALSE)</f>
        <v>#N/A</v>
      </c>
      <c r="F5715" s="218" t="e">
        <f>VLOOKUP(D5715,Z$4:AB5715,3,FALSE)</f>
        <v>#N/A</v>
      </c>
    </row>
    <row r="5716" spans="2:6" x14ac:dyDescent="0.25">
      <c r="B5716" s="131">
        <f t="shared" si="89"/>
        <v>5714</v>
      </c>
      <c r="E5716" s="218" t="e">
        <f>VLOOKUP(D5716,Z$4:AB5716,2,FALSE)</f>
        <v>#N/A</v>
      </c>
      <c r="F5716" s="218" t="e">
        <f>VLOOKUP(D5716,Z$4:AB5716,3,FALSE)</f>
        <v>#N/A</v>
      </c>
    </row>
    <row r="5717" spans="2:6" x14ac:dyDescent="0.25">
      <c r="B5717" s="131">
        <f t="shared" si="89"/>
        <v>5715</v>
      </c>
      <c r="E5717" s="218" t="e">
        <f>VLOOKUP(D5717,Z$4:AB5717,2,FALSE)</f>
        <v>#N/A</v>
      </c>
      <c r="F5717" s="218" t="e">
        <f>VLOOKUP(D5717,Z$4:AB5717,3,FALSE)</f>
        <v>#N/A</v>
      </c>
    </row>
    <row r="5718" spans="2:6" x14ac:dyDescent="0.25">
      <c r="B5718" s="131">
        <f t="shared" si="89"/>
        <v>5716</v>
      </c>
      <c r="E5718" s="218" t="e">
        <f>VLOOKUP(D5718,Z$4:AB5718,2,FALSE)</f>
        <v>#N/A</v>
      </c>
      <c r="F5718" s="218" t="e">
        <f>VLOOKUP(D5718,Z$4:AB5718,3,FALSE)</f>
        <v>#N/A</v>
      </c>
    </row>
    <row r="5719" spans="2:6" x14ac:dyDescent="0.25">
      <c r="B5719" s="131">
        <f t="shared" si="89"/>
        <v>5717</v>
      </c>
      <c r="E5719" s="218" t="e">
        <f>VLOOKUP(D5719,Z$4:AB5719,2,FALSE)</f>
        <v>#N/A</v>
      </c>
      <c r="F5719" s="218" t="e">
        <f>VLOOKUP(D5719,Z$4:AB5719,3,FALSE)</f>
        <v>#N/A</v>
      </c>
    </row>
    <row r="5720" spans="2:6" x14ac:dyDescent="0.25">
      <c r="B5720" s="131">
        <f t="shared" si="89"/>
        <v>5718</v>
      </c>
      <c r="E5720" s="218" t="e">
        <f>VLOOKUP(D5720,Z$4:AB5720,2,FALSE)</f>
        <v>#N/A</v>
      </c>
      <c r="F5720" s="218" t="e">
        <f>VLOOKUP(D5720,Z$4:AB5720,3,FALSE)</f>
        <v>#N/A</v>
      </c>
    </row>
    <row r="5721" spans="2:6" x14ac:dyDescent="0.25">
      <c r="B5721" s="131">
        <f t="shared" si="89"/>
        <v>5719</v>
      </c>
      <c r="E5721" s="218" t="e">
        <f>VLOOKUP(D5721,Z$4:AB5721,2,FALSE)</f>
        <v>#N/A</v>
      </c>
      <c r="F5721" s="218" t="e">
        <f>VLOOKUP(D5721,Z$4:AB5721,3,FALSE)</f>
        <v>#N/A</v>
      </c>
    </row>
    <row r="5722" spans="2:6" x14ac:dyDescent="0.25">
      <c r="B5722" s="131">
        <f t="shared" si="89"/>
        <v>5720</v>
      </c>
      <c r="E5722" s="218" t="e">
        <f>VLOOKUP(D5722,Z$4:AB5722,2,FALSE)</f>
        <v>#N/A</v>
      </c>
      <c r="F5722" s="218" t="e">
        <f>VLOOKUP(D5722,Z$4:AB5722,3,FALSE)</f>
        <v>#N/A</v>
      </c>
    </row>
    <row r="5723" spans="2:6" x14ac:dyDescent="0.25">
      <c r="B5723" s="131">
        <f t="shared" si="89"/>
        <v>5721</v>
      </c>
      <c r="E5723" s="218" t="e">
        <f>VLOOKUP(D5723,Z$4:AB5723,2,FALSE)</f>
        <v>#N/A</v>
      </c>
      <c r="F5723" s="218" t="e">
        <f>VLOOKUP(D5723,Z$4:AB5723,3,FALSE)</f>
        <v>#N/A</v>
      </c>
    </row>
    <row r="5724" spans="2:6" x14ac:dyDescent="0.25">
      <c r="B5724" s="131">
        <f t="shared" si="89"/>
        <v>5722</v>
      </c>
      <c r="E5724" s="218" t="e">
        <f>VLOOKUP(D5724,Z$4:AB5724,2,FALSE)</f>
        <v>#N/A</v>
      </c>
      <c r="F5724" s="218" t="e">
        <f>VLOOKUP(D5724,Z$4:AB5724,3,FALSE)</f>
        <v>#N/A</v>
      </c>
    </row>
    <row r="5725" spans="2:6" x14ac:dyDescent="0.25">
      <c r="B5725" s="131">
        <f t="shared" si="89"/>
        <v>5723</v>
      </c>
      <c r="E5725" s="218" t="e">
        <f>VLOOKUP(D5725,Z$4:AB5725,2,FALSE)</f>
        <v>#N/A</v>
      </c>
      <c r="F5725" s="218" t="e">
        <f>VLOOKUP(D5725,Z$4:AB5725,3,FALSE)</f>
        <v>#N/A</v>
      </c>
    </row>
    <row r="5726" spans="2:6" x14ac:dyDescent="0.25">
      <c r="B5726" s="131">
        <f t="shared" si="89"/>
        <v>5724</v>
      </c>
      <c r="E5726" s="218" t="e">
        <f>VLOOKUP(D5726,Z$4:AB5726,2,FALSE)</f>
        <v>#N/A</v>
      </c>
      <c r="F5726" s="218" t="e">
        <f>VLOOKUP(D5726,Z$4:AB5726,3,FALSE)</f>
        <v>#N/A</v>
      </c>
    </row>
    <row r="5727" spans="2:6" x14ac:dyDescent="0.25">
      <c r="B5727" s="131">
        <f t="shared" si="89"/>
        <v>5725</v>
      </c>
      <c r="E5727" s="218" t="e">
        <f>VLOOKUP(D5727,Z$4:AB5727,2,FALSE)</f>
        <v>#N/A</v>
      </c>
      <c r="F5727" s="218" t="e">
        <f>VLOOKUP(D5727,Z$4:AB5727,3,FALSE)</f>
        <v>#N/A</v>
      </c>
    </row>
    <row r="5728" spans="2:6" x14ac:dyDescent="0.25">
      <c r="B5728" s="131">
        <f t="shared" si="89"/>
        <v>5726</v>
      </c>
      <c r="E5728" s="218" t="e">
        <f>VLOOKUP(D5728,Z$4:AB5728,2,FALSE)</f>
        <v>#N/A</v>
      </c>
      <c r="F5728" s="218" t="e">
        <f>VLOOKUP(D5728,Z$4:AB5728,3,FALSE)</f>
        <v>#N/A</v>
      </c>
    </row>
    <row r="5729" spans="2:6" x14ac:dyDescent="0.25">
      <c r="B5729" s="131">
        <f t="shared" si="89"/>
        <v>5727</v>
      </c>
      <c r="E5729" s="218" t="e">
        <f>VLOOKUP(D5729,Z$4:AB5729,2,FALSE)</f>
        <v>#N/A</v>
      </c>
      <c r="F5729" s="218" t="e">
        <f>VLOOKUP(D5729,Z$4:AB5729,3,FALSE)</f>
        <v>#N/A</v>
      </c>
    </row>
    <row r="5730" spans="2:6" x14ac:dyDescent="0.25">
      <c r="B5730" s="131">
        <f t="shared" si="89"/>
        <v>5728</v>
      </c>
      <c r="E5730" s="218" t="e">
        <f>VLOOKUP(D5730,Z$4:AB5730,2,FALSE)</f>
        <v>#N/A</v>
      </c>
      <c r="F5730" s="218" t="e">
        <f>VLOOKUP(D5730,Z$4:AB5730,3,FALSE)</f>
        <v>#N/A</v>
      </c>
    </row>
    <row r="5731" spans="2:6" x14ac:dyDescent="0.25">
      <c r="B5731" s="131">
        <f t="shared" si="89"/>
        <v>5729</v>
      </c>
      <c r="E5731" s="218" t="e">
        <f>VLOOKUP(D5731,Z$4:AB5731,2,FALSE)</f>
        <v>#N/A</v>
      </c>
      <c r="F5731" s="218" t="e">
        <f>VLOOKUP(D5731,Z$4:AB5731,3,FALSE)</f>
        <v>#N/A</v>
      </c>
    </row>
    <row r="5732" spans="2:6" x14ac:dyDescent="0.25">
      <c r="B5732" s="131">
        <f t="shared" si="89"/>
        <v>5730</v>
      </c>
      <c r="E5732" s="218" t="e">
        <f>VLOOKUP(D5732,Z$4:AB5732,2,FALSE)</f>
        <v>#N/A</v>
      </c>
      <c r="F5732" s="218" t="e">
        <f>VLOOKUP(D5732,Z$4:AB5732,3,FALSE)</f>
        <v>#N/A</v>
      </c>
    </row>
    <row r="5733" spans="2:6" x14ac:dyDescent="0.25">
      <c r="B5733" s="131">
        <f t="shared" si="89"/>
        <v>5731</v>
      </c>
      <c r="E5733" s="218" t="e">
        <f>VLOOKUP(D5733,Z$4:AB5733,2,FALSE)</f>
        <v>#N/A</v>
      </c>
      <c r="F5733" s="218" t="e">
        <f>VLOOKUP(D5733,Z$4:AB5733,3,FALSE)</f>
        <v>#N/A</v>
      </c>
    </row>
    <row r="5734" spans="2:6" x14ac:dyDescent="0.25">
      <c r="B5734" s="131">
        <f t="shared" si="89"/>
        <v>5732</v>
      </c>
      <c r="E5734" s="218" t="e">
        <f>VLOOKUP(D5734,Z$4:AB5734,2,FALSE)</f>
        <v>#N/A</v>
      </c>
      <c r="F5734" s="218" t="e">
        <f>VLOOKUP(D5734,Z$4:AB5734,3,FALSE)</f>
        <v>#N/A</v>
      </c>
    </row>
    <row r="5735" spans="2:6" x14ac:dyDescent="0.25">
      <c r="B5735" s="131">
        <f t="shared" si="89"/>
        <v>5733</v>
      </c>
      <c r="E5735" s="218" t="e">
        <f>VLOOKUP(D5735,Z$4:AB5735,2,FALSE)</f>
        <v>#N/A</v>
      </c>
      <c r="F5735" s="218" t="e">
        <f>VLOOKUP(D5735,Z$4:AB5735,3,FALSE)</f>
        <v>#N/A</v>
      </c>
    </row>
    <row r="5736" spans="2:6" x14ac:dyDescent="0.25">
      <c r="B5736" s="131">
        <f t="shared" si="89"/>
        <v>5734</v>
      </c>
      <c r="E5736" s="218" t="e">
        <f>VLOOKUP(D5736,Z$4:AB5736,2,FALSE)</f>
        <v>#N/A</v>
      </c>
      <c r="F5736" s="218" t="e">
        <f>VLOOKUP(D5736,Z$4:AB5736,3,FALSE)</f>
        <v>#N/A</v>
      </c>
    </row>
    <row r="5737" spans="2:6" x14ac:dyDescent="0.25">
      <c r="B5737" s="131">
        <f t="shared" si="89"/>
        <v>5735</v>
      </c>
      <c r="E5737" s="218" t="e">
        <f>VLOOKUP(D5737,Z$4:AB5737,2,FALSE)</f>
        <v>#N/A</v>
      </c>
      <c r="F5737" s="218" t="e">
        <f>VLOOKUP(D5737,Z$4:AB5737,3,FALSE)</f>
        <v>#N/A</v>
      </c>
    </row>
    <row r="5738" spans="2:6" x14ac:dyDescent="0.25">
      <c r="B5738" s="131">
        <f t="shared" si="89"/>
        <v>5736</v>
      </c>
      <c r="E5738" s="218" t="e">
        <f>VLOOKUP(D5738,Z$4:AB5738,2,FALSE)</f>
        <v>#N/A</v>
      </c>
      <c r="F5738" s="218" t="e">
        <f>VLOOKUP(D5738,Z$4:AB5738,3,FALSE)</f>
        <v>#N/A</v>
      </c>
    </row>
    <row r="5739" spans="2:6" x14ac:dyDescent="0.25">
      <c r="B5739" s="131">
        <f t="shared" si="89"/>
        <v>5737</v>
      </c>
      <c r="E5739" s="218" t="e">
        <f>VLOOKUP(D5739,Z$4:AB5739,2,FALSE)</f>
        <v>#N/A</v>
      </c>
      <c r="F5739" s="218" t="e">
        <f>VLOOKUP(D5739,Z$4:AB5739,3,FALSE)</f>
        <v>#N/A</v>
      </c>
    </row>
    <row r="5740" spans="2:6" x14ac:dyDescent="0.25">
      <c r="B5740" s="131">
        <f t="shared" si="89"/>
        <v>5738</v>
      </c>
      <c r="E5740" s="218" t="e">
        <f>VLOOKUP(D5740,Z$4:AB5740,2,FALSE)</f>
        <v>#N/A</v>
      </c>
      <c r="F5740" s="218" t="e">
        <f>VLOOKUP(D5740,Z$4:AB5740,3,FALSE)</f>
        <v>#N/A</v>
      </c>
    </row>
    <row r="5741" spans="2:6" x14ac:dyDescent="0.25">
      <c r="B5741" s="131">
        <f t="shared" si="89"/>
        <v>5739</v>
      </c>
      <c r="E5741" s="218" t="e">
        <f>VLOOKUP(D5741,Z$4:AB5741,2,FALSE)</f>
        <v>#N/A</v>
      </c>
      <c r="F5741" s="218" t="e">
        <f>VLOOKUP(D5741,Z$4:AB5741,3,FALSE)</f>
        <v>#N/A</v>
      </c>
    </row>
    <row r="5742" spans="2:6" x14ac:dyDescent="0.25">
      <c r="B5742" s="131">
        <f t="shared" si="89"/>
        <v>5740</v>
      </c>
      <c r="E5742" s="218" t="e">
        <f>VLOOKUP(D5742,Z$4:AB5742,2,FALSE)</f>
        <v>#N/A</v>
      </c>
      <c r="F5742" s="218" t="e">
        <f>VLOOKUP(D5742,Z$4:AB5742,3,FALSE)</f>
        <v>#N/A</v>
      </c>
    </row>
    <row r="5743" spans="2:6" x14ac:dyDescent="0.25">
      <c r="B5743" s="131">
        <f t="shared" si="89"/>
        <v>5741</v>
      </c>
      <c r="E5743" s="218" t="e">
        <f>VLOOKUP(D5743,Z$4:AB5743,2,FALSE)</f>
        <v>#N/A</v>
      </c>
      <c r="F5743" s="218" t="e">
        <f>VLOOKUP(D5743,Z$4:AB5743,3,FALSE)</f>
        <v>#N/A</v>
      </c>
    </row>
    <row r="5744" spans="2:6" x14ac:dyDescent="0.25">
      <c r="B5744" s="131">
        <f t="shared" si="89"/>
        <v>5742</v>
      </c>
      <c r="E5744" s="218" t="e">
        <f>VLOOKUP(D5744,Z$4:AB5744,2,FALSE)</f>
        <v>#N/A</v>
      </c>
      <c r="F5744" s="218" t="e">
        <f>VLOOKUP(D5744,Z$4:AB5744,3,FALSE)</f>
        <v>#N/A</v>
      </c>
    </row>
    <row r="5745" spans="2:6" x14ac:dyDescent="0.25">
      <c r="B5745" s="131">
        <f t="shared" si="89"/>
        <v>5743</v>
      </c>
      <c r="E5745" s="218" t="e">
        <f>VLOOKUP(D5745,Z$4:AB5745,2,FALSE)</f>
        <v>#N/A</v>
      </c>
      <c r="F5745" s="218" t="e">
        <f>VLOOKUP(D5745,Z$4:AB5745,3,FALSE)</f>
        <v>#N/A</v>
      </c>
    </row>
    <row r="5746" spans="2:6" x14ac:dyDescent="0.25">
      <c r="B5746" s="131">
        <f t="shared" si="89"/>
        <v>5744</v>
      </c>
      <c r="E5746" s="218" t="e">
        <f>VLOOKUP(D5746,Z$4:AB5746,2,FALSE)</f>
        <v>#N/A</v>
      </c>
      <c r="F5746" s="218" t="e">
        <f>VLOOKUP(D5746,Z$4:AB5746,3,FALSE)</f>
        <v>#N/A</v>
      </c>
    </row>
    <row r="5747" spans="2:6" x14ac:dyDescent="0.25">
      <c r="B5747" s="131">
        <f t="shared" si="89"/>
        <v>5745</v>
      </c>
      <c r="E5747" s="218" t="e">
        <f>VLOOKUP(D5747,Z$4:AB5747,2,FALSE)</f>
        <v>#N/A</v>
      </c>
      <c r="F5747" s="218" t="e">
        <f>VLOOKUP(D5747,Z$4:AB5747,3,FALSE)</f>
        <v>#N/A</v>
      </c>
    </row>
    <row r="5748" spans="2:6" x14ac:dyDescent="0.25">
      <c r="B5748" s="131">
        <f t="shared" ref="B5748:B5811" si="90">ROW()-2</f>
        <v>5746</v>
      </c>
      <c r="E5748" s="218" t="e">
        <f>VLOOKUP(D5748,Z$4:AB5748,2,FALSE)</f>
        <v>#N/A</v>
      </c>
      <c r="F5748" s="218" t="e">
        <f>VLOOKUP(D5748,Z$4:AB5748,3,FALSE)</f>
        <v>#N/A</v>
      </c>
    </row>
    <row r="5749" spans="2:6" x14ac:dyDescent="0.25">
      <c r="B5749" s="131">
        <f t="shared" si="90"/>
        <v>5747</v>
      </c>
      <c r="E5749" s="218" t="e">
        <f>VLOOKUP(D5749,Z$4:AB5749,2,FALSE)</f>
        <v>#N/A</v>
      </c>
      <c r="F5749" s="218" t="e">
        <f>VLOOKUP(D5749,Z$4:AB5749,3,FALSE)</f>
        <v>#N/A</v>
      </c>
    </row>
    <row r="5750" spans="2:6" x14ac:dyDescent="0.25">
      <c r="B5750" s="131">
        <f t="shared" si="90"/>
        <v>5748</v>
      </c>
      <c r="E5750" s="218" t="e">
        <f>VLOOKUP(D5750,Z$4:AB5750,2,FALSE)</f>
        <v>#N/A</v>
      </c>
      <c r="F5750" s="218" t="e">
        <f>VLOOKUP(D5750,Z$4:AB5750,3,FALSE)</f>
        <v>#N/A</v>
      </c>
    </row>
    <row r="5751" spans="2:6" x14ac:dyDescent="0.25">
      <c r="B5751" s="131">
        <f t="shared" si="90"/>
        <v>5749</v>
      </c>
      <c r="E5751" s="218" t="e">
        <f>VLOOKUP(D5751,Z$4:AB5751,2,FALSE)</f>
        <v>#N/A</v>
      </c>
      <c r="F5751" s="218" t="e">
        <f>VLOOKUP(D5751,Z$4:AB5751,3,FALSE)</f>
        <v>#N/A</v>
      </c>
    </row>
    <row r="5752" spans="2:6" x14ac:dyDescent="0.25">
      <c r="B5752" s="131">
        <f t="shared" si="90"/>
        <v>5750</v>
      </c>
      <c r="E5752" s="218" t="e">
        <f>VLOOKUP(D5752,Z$4:AB5752,2,FALSE)</f>
        <v>#N/A</v>
      </c>
      <c r="F5752" s="218" t="e">
        <f>VLOOKUP(D5752,Z$4:AB5752,3,FALSE)</f>
        <v>#N/A</v>
      </c>
    </row>
    <row r="5753" spans="2:6" x14ac:dyDescent="0.25">
      <c r="B5753" s="131">
        <f t="shared" si="90"/>
        <v>5751</v>
      </c>
      <c r="E5753" s="218" t="e">
        <f>VLOOKUP(D5753,Z$4:AB5753,2,FALSE)</f>
        <v>#N/A</v>
      </c>
      <c r="F5753" s="218" t="e">
        <f>VLOOKUP(D5753,Z$4:AB5753,3,FALSE)</f>
        <v>#N/A</v>
      </c>
    </row>
    <row r="5754" spans="2:6" x14ac:dyDescent="0.25">
      <c r="B5754" s="131">
        <f t="shared" si="90"/>
        <v>5752</v>
      </c>
      <c r="E5754" s="218" t="e">
        <f>VLOOKUP(D5754,Z$4:AB5754,2,FALSE)</f>
        <v>#N/A</v>
      </c>
      <c r="F5754" s="218" t="e">
        <f>VLOOKUP(D5754,Z$4:AB5754,3,FALSE)</f>
        <v>#N/A</v>
      </c>
    </row>
    <row r="5755" spans="2:6" x14ac:dyDescent="0.25">
      <c r="B5755" s="131">
        <f t="shared" si="90"/>
        <v>5753</v>
      </c>
      <c r="E5755" s="218" t="e">
        <f>VLOOKUP(D5755,Z$4:AB5755,2,FALSE)</f>
        <v>#N/A</v>
      </c>
      <c r="F5755" s="218" t="e">
        <f>VLOOKUP(D5755,Z$4:AB5755,3,FALSE)</f>
        <v>#N/A</v>
      </c>
    </row>
    <row r="5756" spans="2:6" x14ac:dyDescent="0.25">
      <c r="B5756" s="131">
        <f t="shared" si="90"/>
        <v>5754</v>
      </c>
      <c r="E5756" s="218" t="e">
        <f>VLOOKUP(D5756,Z$4:AB5756,2,FALSE)</f>
        <v>#N/A</v>
      </c>
      <c r="F5756" s="218" t="e">
        <f>VLOOKUP(D5756,Z$4:AB5756,3,FALSE)</f>
        <v>#N/A</v>
      </c>
    </row>
    <row r="5757" spans="2:6" x14ac:dyDescent="0.25">
      <c r="B5757" s="131">
        <f t="shared" si="90"/>
        <v>5755</v>
      </c>
      <c r="E5757" s="218" t="e">
        <f>VLOOKUP(D5757,Z$4:AB5757,2,FALSE)</f>
        <v>#N/A</v>
      </c>
      <c r="F5757" s="218" t="e">
        <f>VLOOKUP(D5757,Z$4:AB5757,3,FALSE)</f>
        <v>#N/A</v>
      </c>
    </row>
    <row r="5758" spans="2:6" x14ac:dyDescent="0.25">
      <c r="B5758" s="131">
        <f t="shared" si="90"/>
        <v>5756</v>
      </c>
      <c r="E5758" s="218" t="e">
        <f>VLOOKUP(D5758,Z$4:AB5758,2,FALSE)</f>
        <v>#N/A</v>
      </c>
      <c r="F5758" s="218" t="e">
        <f>VLOOKUP(D5758,Z$4:AB5758,3,FALSE)</f>
        <v>#N/A</v>
      </c>
    </row>
    <row r="5759" spans="2:6" x14ac:dyDescent="0.25">
      <c r="B5759" s="131">
        <f t="shared" si="90"/>
        <v>5757</v>
      </c>
      <c r="E5759" s="218" t="e">
        <f>VLOOKUP(D5759,Z$4:AB5759,2,FALSE)</f>
        <v>#N/A</v>
      </c>
      <c r="F5759" s="218" t="e">
        <f>VLOOKUP(D5759,Z$4:AB5759,3,FALSE)</f>
        <v>#N/A</v>
      </c>
    </row>
    <row r="5760" spans="2:6" x14ac:dyDescent="0.25">
      <c r="B5760" s="131">
        <f t="shared" si="90"/>
        <v>5758</v>
      </c>
      <c r="E5760" s="218" t="e">
        <f>VLOOKUP(D5760,Z$4:AB5760,2,FALSE)</f>
        <v>#N/A</v>
      </c>
      <c r="F5760" s="218" t="e">
        <f>VLOOKUP(D5760,Z$4:AB5760,3,FALSE)</f>
        <v>#N/A</v>
      </c>
    </row>
    <row r="5761" spans="2:6" x14ac:dyDescent="0.25">
      <c r="B5761" s="131">
        <f t="shared" si="90"/>
        <v>5759</v>
      </c>
      <c r="E5761" s="218" t="e">
        <f>VLOOKUP(D5761,Z$4:AB5761,2,FALSE)</f>
        <v>#N/A</v>
      </c>
      <c r="F5761" s="218" t="e">
        <f>VLOOKUP(D5761,Z$4:AB5761,3,FALSE)</f>
        <v>#N/A</v>
      </c>
    </row>
    <row r="5762" spans="2:6" x14ac:dyDescent="0.25">
      <c r="B5762" s="131">
        <f t="shared" si="90"/>
        <v>5760</v>
      </c>
      <c r="E5762" s="218" t="e">
        <f>VLOOKUP(D5762,Z$4:AB5762,2,FALSE)</f>
        <v>#N/A</v>
      </c>
      <c r="F5762" s="218" t="e">
        <f>VLOOKUP(D5762,Z$4:AB5762,3,FALSE)</f>
        <v>#N/A</v>
      </c>
    </row>
    <row r="5763" spans="2:6" x14ac:dyDescent="0.25">
      <c r="B5763" s="131">
        <f t="shared" si="90"/>
        <v>5761</v>
      </c>
      <c r="E5763" s="218" t="e">
        <f>VLOOKUP(D5763,Z$4:AB5763,2,FALSE)</f>
        <v>#N/A</v>
      </c>
      <c r="F5763" s="218" t="e">
        <f>VLOOKUP(D5763,Z$4:AB5763,3,FALSE)</f>
        <v>#N/A</v>
      </c>
    </row>
    <row r="5764" spans="2:6" x14ac:dyDescent="0.25">
      <c r="B5764" s="131">
        <f t="shared" si="90"/>
        <v>5762</v>
      </c>
      <c r="E5764" s="218" t="e">
        <f>VLOOKUP(D5764,Z$4:AB5764,2,FALSE)</f>
        <v>#N/A</v>
      </c>
      <c r="F5764" s="218" t="e">
        <f>VLOOKUP(D5764,Z$4:AB5764,3,FALSE)</f>
        <v>#N/A</v>
      </c>
    </row>
    <row r="5765" spans="2:6" x14ac:dyDescent="0.25">
      <c r="B5765" s="131">
        <f t="shared" si="90"/>
        <v>5763</v>
      </c>
      <c r="E5765" s="218" t="e">
        <f>VLOOKUP(D5765,Z$4:AB5765,2,FALSE)</f>
        <v>#N/A</v>
      </c>
      <c r="F5765" s="218" t="e">
        <f>VLOOKUP(D5765,Z$4:AB5765,3,FALSE)</f>
        <v>#N/A</v>
      </c>
    </row>
    <row r="5766" spans="2:6" x14ac:dyDescent="0.25">
      <c r="B5766" s="131">
        <f t="shared" si="90"/>
        <v>5764</v>
      </c>
      <c r="E5766" s="218" t="e">
        <f>VLOOKUP(D5766,Z$4:AB5766,2,FALSE)</f>
        <v>#N/A</v>
      </c>
      <c r="F5766" s="218" t="e">
        <f>VLOOKUP(D5766,Z$4:AB5766,3,FALSE)</f>
        <v>#N/A</v>
      </c>
    </row>
    <row r="5767" spans="2:6" x14ac:dyDescent="0.25">
      <c r="B5767" s="131">
        <f t="shared" si="90"/>
        <v>5765</v>
      </c>
      <c r="E5767" s="218" t="e">
        <f>VLOOKUP(D5767,Z$4:AB5767,2,FALSE)</f>
        <v>#N/A</v>
      </c>
      <c r="F5767" s="218" t="e">
        <f>VLOOKUP(D5767,Z$4:AB5767,3,FALSE)</f>
        <v>#N/A</v>
      </c>
    </row>
    <row r="5768" spans="2:6" x14ac:dyDescent="0.25">
      <c r="B5768" s="131">
        <f t="shared" si="90"/>
        <v>5766</v>
      </c>
      <c r="E5768" s="218" t="e">
        <f>VLOOKUP(D5768,Z$4:AB5768,2,FALSE)</f>
        <v>#N/A</v>
      </c>
      <c r="F5768" s="218" t="e">
        <f>VLOOKUP(D5768,Z$4:AB5768,3,FALSE)</f>
        <v>#N/A</v>
      </c>
    </row>
    <row r="5769" spans="2:6" x14ac:dyDescent="0.25">
      <c r="B5769" s="131">
        <f t="shared" si="90"/>
        <v>5767</v>
      </c>
      <c r="E5769" s="218" t="e">
        <f>VLOOKUP(D5769,Z$4:AB5769,2,FALSE)</f>
        <v>#N/A</v>
      </c>
      <c r="F5769" s="218" t="e">
        <f>VLOOKUP(D5769,Z$4:AB5769,3,FALSE)</f>
        <v>#N/A</v>
      </c>
    </row>
    <row r="5770" spans="2:6" x14ac:dyDescent="0.25">
      <c r="B5770" s="131">
        <f t="shared" si="90"/>
        <v>5768</v>
      </c>
      <c r="E5770" s="218" t="e">
        <f>VLOOKUP(D5770,Z$4:AB5770,2,FALSE)</f>
        <v>#N/A</v>
      </c>
      <c r="F5770" s="218" t="e">
        <f>VLOOKUP(D5770,Z$4:AB5770,3,FALSE)</f>
        <v>#N/A</v>
      </c>
    </row>
    <row r="5771" spans="2:6" x14ac:dyDescent="0.25">
      <c r="B5771" s="131">
        <f t="shared" si="90"/>
        <v>5769</v>
      </c>
      <c r="E5771" s="218" t="e">
        <f>VLOOKUP(D5771,Z$4:AB5771,2,FALSE)</f>
        <v>#N/A</v>
      </c>
      <c r="F5771" s="218" t="e">
        <f>VLOOKUP(D5771,Z$4:AB5771,3,FALSE)</f>
        <v>#N/A</v>
      </c>
    </row>
    <row r="5772" spans="2:6" x14ac:dyDescent="0.25">
      <c r="B5772" s="131">
        <f t="shared" si="90"/>
        <v>5770</v>
      </c>
      <c r="E5772" s="218" t="e">
        <f>VLOOKUP(D5772,Z$4:AB5772,2,FALSE)</f>
        <v>#N/A</v>
      </c>
      <c r="F5772" s="218" t="e">
        <f>VLOOKUP(D5772,Z$4:AB5772,3,FALSE)</f>
        <v>#N/A</v>
      </c>
    </row>
    <row r="5773" spans="2:6" x14ac:dyDescent="0.25">
      <c r="B5773" s="131">
        <f t="shared" si="90"/>
        <v>5771</v>
      </c>
      <c r="E5773" s="218" t="e">
        <f>VLOOKUP(D5773,Z$4:AB5773,2,FALSE)</f>
        <v>#N/A</v>
      </c>
      <c r="F5773" s="218" t="e">
        <f>VLOOKUP(D5773,Z$4:AB5773,3,FALSE)</f>
        <v>#N/A</v>
      </c>
    </row>
    <row r="5774" spans="2:6" x14ac:dyDescent="0.25">
      <c r="B5774" s="131">
        <f t="shared" si="90"/>
        <v>5772</v>
      </c>
      <c r="E5774" s="218" t="e">
        <f>VLOOKUP(D5774,Z$4:AB5774,2,FALSE)</f>
        <v>#N/A</v>
      </c>
      <c r="F5774" s="218" t="e">
        <f>VLOOKUP(D5774,Z$4:AB5774,3,FALSE)</f>
        <v>#N/A</v>
      </c>
    </row>
    <row r="5775" spans="2:6" x14ac:dyDescent="0.25">
      <c r="B5775" s="131">
        <f t="shared" si="90"/>
        <v>5773</v>
      </c>
      <c r="E5775" s="218" t="e">
        <f>VLOOKUP(D5775,Z$4:AB5775,2,FALSE)</f>
        <v>#N/A</v>
      </c>
      <c r="F5775" s="218" t="e">
        <f>VLOOKUP(D5775,Z$4:AB5775,3,FALSE)</f>
        <v>#N/A</v>
      </c>
    </row>
    <row r="5776" spans="2:6" x14ac:dyDescent="0.25">
      <c r="B5776" s="131">
        <f t="shared" si="90"/>
        <v>5774</v>
      </c>
      <c r="E5776" s="218" t="e">
        <f>VLOOKUP(D5776,Z$4:AB5776,2,FALSE)</f>
        <v>#N/A</v>
      </c>
      <c r="F5776" s="218" t="e">
        <f>VLOOKUP(D5776,Z$4:AB5776,3,FALSE)</f>
        <v>#N/A</v>
      </c>
    </row>
    <row r="5777" spans="2:6" x14ac:dyDescent="0.25">
      <c r="B5777" s="131">
        <f t="shared" si="90"/>
        <v>5775</v>
      </c>
      <c r="E5777" s="218" t="e">
        <f>VLOOKUP(D5777,Z$4:AB5777,2,FALSE)</f>
        <v>#N/A</v>
      </c>
      <c r="F5777" s="218" t="e">
        <f>VLOOKUP(D5777,Z$4:AB5777,3,FALSE)</f>
        <v>#N/A</v>
      </c>
    </row>
    <row r="5778" spans="2:6" x14ac:dyDescent="0.25">
      <c r="B5778" s="131">
        <f t="shared" si="90"/>
        <v>5776</v>
      </c>
      <c r="E5778" s="218" t="e">
        <f>VLOOKUP(D5778,Z$4:AB5778,2,FALSE)</f>
        <v>#N/A</v>
      </c>
      <c r="F5778" s="218" t="e">
        <f>VLOOKUP(D5778,Z$4:AB5778,3,FALSE)</f>
        <v>#N/A</v>
      </c>
    </row>
    <row r="5779" spans="2:6" x14ac:dyDescent="0.25">
      <c r="B5779" s="131">
        <f t="shared" si="90"/>
        <v>5777</v>
      </c>
      <c r="E5779" s="218" t="e">
        <f>VLOOKUP(D5779,Z$4:AB5779,2,FALSE)</f>
        <v>#N/A</v>
      </c>
      <c r="F5779" s="218" t="e">
        <f>VLOOKUP(D5779,Z$4:AB5779,3,FALSE)</f>
        <v>#N/A</v>
      </c>
    </row>
    <row r="5780" spans="2:6" x14ac:dyDescent="0.25">
      <c r="B5780" s="131">
        <f t="shared" si="90"/>
        <v>5778</v>
      </c>
      <c r="E5780" s="218" t="e">
        <f>VLOOKUP(D5780,Z$4:AB5780,2,FALSE)</f>
        <v>#N/A</v>
      </c>
      <c r="F5780" s="218" t="e">
        <f>VLOOKUP(D5780,Z$4:AB5780,3,FALSE)</f>
        <v>#N/A</v>
      </c>
    </row>
    <row r="5781" spans="2:6" x14ac:dyDescent="0.25">
      <c r="B5781" s="131">
        <f t="shared" si="90"/>
        <v>5779</v>
      </c>
      <c r="E5781" s="218" t="e">
        <f>VLOOKUP(D5781,Z$4:AB5781,2,FALSE)</f>
        <v>#N/A</v>
      </c>
      <c r="F5781" s="218" t="e">
        <f>VLOOKUP(D5781,Z$4:AB5781,3,FALSE)</f>
        <v>#N/A</v>
      </c>
    </row>
    <row r="5782" spans="2:6" x14ac:dyDescent="0.25">
      <c r="B5782" s="131">
        <f t="shared" si="90"/>
        <v>5780</v>
      </c>
      <c r="E5782" s="218" t="e">
        <f>VLOOKUP(D5782,Z$4:AB5782,2,FALSE)</f>
        <v>#N/A</v>
      </c>
      <c r="F5782" s="218" t="e">
        <f>VLOOKUP(D5782,Z$4:AB5782,3,FALSE)</f>
        <v>#N/A</v>
      </c>
    </row>
    <row r="5783" spans="2:6" x14ac:dyDescent="0.25">
      <c r="B5783" s="131">
        <f t="shared" si="90"/>
        <v>5781</v>
      </c>
      <c r="E5783" s="218" t="e">
        <f>VLOOKUP(D5783,Z$4:AB5783,2,FALSE)</f>
        <v>#N/A</v>
      </c>
      <c r="F5783" s="218" t="e">
        <f>VLOOKUP(D5783,Z$4:AB5783,3,FALSE)</f>
        <v>#N/A</v>
      </c>
    </row>
    <row r="5784" spans="2:6" x14ac:dyDescent="0.25">
      <c r="B5784" s="131">
        <f t="shared" si="90"/>
        <v>5782</v>
      </c>
      <c r="E5784" s="218" t="e">
        <f>VLOOKUP(D5784,Z$4:AB5784,2,FALSE)</f>
        <v>#N/A</v>
      </c>
      <c r="F5784" s="218" t="e">
        <f>VLOOKUP(D5784,Z$4:AB5784,3,FALSE)</f>
        <v>#N/A</v>
      </c>
    </row>
    <row r="5785" spans="2:6" x14ac:dyDescent="0.25">
      <c r="B5785" s="131">
        <f t="shared" si="90"/>
        <v>5783</v>
      </c>
      <c r="E5785" s="218" t="e">
        <f>VLOOKUP(D5785,Z$4:AB5785,2,FALSE)</f>
        <v>#N/A</v>
      </c>
      <c r="F5785" s="218" t="e">
        <f>VLOOKUP(D5785,Z$4:AB5785,3,FALSE)</f>
        <v>#N/A</v>
      </c>
    </row>
    <row r="5786" spans="2:6" x14ac:dyDescent="0.25">
      <c r="B5786" s="131">
        <f t="shared" si="90"/>
        <v>5784</v>
      </c>
      <c r="E5786" s="218" t="e">
        <f>VLOOKUP(D5786,Z$4:AB5786,2,FALSE)</f>
        <v>#N/A</v>
      </c>
      <c r="F5786" s="218" t="e">
        <f>VLOOKUP(D5786,Z$4:AB5786,3,FALSE)</f>
        <v>#N/A</v>
      </c>
    </row>
    <row r="5787" spans="2:6" x14ac:dyDescent="0.25">
      <c r="B5787" s="131">
        <f t="shared" si="90"/>
        <v>5785</v>
      </c>
      <c r="E5787" s="218" t="e">
        <f>VLOOKUP(D5787,Z$4:AB5787,2,FALSE)</f>
        <v>#N/A</v>
      </c>
      <c r="F5787" s="218" t="e">
        <f>VLOOKUP(D5787,Z$4:AB5787,3,FALSE)</f>
        <v>#N/A</v>
      </c>
    </row>
    <row r="5788" spans="2:6" x14ac:dyDescent="0.25">
      <c r="B5788" s="131">
        <f t="shared" si="90"/>
        <v>5786</v>
      </c>
      <c r="E5788" s="218" t="e">
        <f>VLOOKUP(D5788,Z$4:AB5788,2,FALSE)</f>
        <v>#N/A</v>
      </c>
      <c r="F5788" s="218" t="e">
        <f>VLOOKUP(D5788,Z$4:AB5788,3,FALSE)</f>
        <v>#N/A</v>
      </c>
    </row>
    <row r="5789" spans="2:6" x14ac:dyDescent="0.25">
      <c r="B5789" s="131">
        <f t="shared" si="90"/>
        <v>5787</v>
      </c>
      <c r="E5789" s="218" t="e">
        <f>VLOOKUP(D5789,Z$4:AB5789,2,FALSE)</f>
        <v>#N/A</v>
      </c>
      <c r="F5789" s="218" t="e">
        <f>VLOOKUP(D5789,Z$4:AB5789,3,FALSE)</f>
        <v>#N/A</v>
      </c>
    </row>
    <row r="5790" spans="2:6" x14ac:dyDescent="0.25">
      <c r="B5790" s="131">
        <f t="shared" si="90"/>
        <v>5788</v>
      </c>
      <c r="E5790" s="218" t="e">
        <f>VLOOKUP(D5790,Z$4:AB5790,2,FALSE)</f>
        <v>#N/A</v>
      </c>
      <c r="F5790" s="218" t="e">
        <f>VLOOKUP(D5790,Z$4:AB5790,3,FALSE)</f>
        <v>#N/A</v>
      </c>
    </row>
    <row r="5791" spans="2:6" x14ac:dyDescent="0.25">
      <c r="B5791" s="131">
        <f t="shared" si="90"/>
        <v>5789</v>
      </c>
      <c r="E5791" s="218" t="e">
        <f>VLOOKUP(D5791,Z$4:AB5791,2,FALSE)</f>
        <v>#N/A</v>
      </c>
      <c r="F5791" s="218" t="e">
        <f>VLOOKUP(D5791,Z$4:AB5791,3,FALSE)</f>
        <v>#N/A</v>
      </c>
    </row>
    <row r="5792" spans="2:6" x14ac:dyDescent="0.25">
      <c r="B5792" s="131">
        <f t="shared" si="90"/>
        <v>5790</v>
      </c>
      <c r="E5792" s="218" t="e">
        <f>VLOOKUP(D5792,Z$4:AB5792,2,FALSE)</f>
        <v>#N/A</v>
      </c>
      <c r="F5792" s="218" t="e">
        <f>VLOOKUP(D5792,Z$4:AB5792,3,FALSE)</f>
        <v>#N/A</v>
      </c>
    </row>
    <row r="5793" spans="2:6" x14ac:dyDescent="0.25">
      <c r="B5793" s="131">
        <f t="shared" si="90"/>
        <v>5791</v>
      </c>
      <c r="E5793" s="218" t="e">
        <f>VLOOKUP(D5793,Z$4:AB5793,2,FALSE)</f>
        <v>#N/A</v>
      </c>
      <c r="F5793" s="218" t="e">
        <f>VLOOKUP(D5793,Z$4:AB5793,3,FALSE)</f>
        <v>#N/A</v>
      </c>
    </row>
    <row r="5794" spans="2:6" x14ac:dyDescent="0.25">
      <c r="B5794" s="131">
        <f t="shared" si="90"/>
        <v>5792</v>
      </c>
      <c r="E5794" s="218" t="e">
        <f>VLOOKUP(D5794,Z$4:AB5794,2,FALSE)</f>
        <v>#N/A</v>
      </c>
      <c r="F5794" s="218" t="e">
        <f>VLOOKUP(D5794,Z$4:AB5794,3,FALSE)</f>
        <v>#N/A</v>
      </c>
    </row>
    <row r="5795" spans="2:6" x14ac:dyDescent="0.25">
      <c r="B5795" s="131">
        <f t="shared" si="90"/>
        <v>5793</v>
      </c>
      <c r="E5795" s="218" t="e">
        <f>VLOOKUP(D5795,Z$4:AB5795,2,FALSE)</f>
        <v>#N/A</v>
      </c>
      <c r="F5795" s="218" t="e">
        <f>VLOOKUP(D5795,Z$4:AB5795,3,FALSE)</f>
        <v>#N/A</v>
      </c>
    </row>
    <row r="5796" spans="2:6" x14ac:dyDescent="0.25">
      <c r="B5796" s="131">
        <f t="shared" si="90"/>
        <v>5794</v>
      </c>
      <c r="E5796" s="218" t="e">
        <f>VLOOKUP(D5796,Z$4:AB5796,2,FALSE)</f>
        <v>#N/A</v>
      </c>
      <c r="F5796" s="218" t="e">
        <f>VLOOKUP(D5796,Z$4:AB5796,3,FALSE)</f>
        <v>#N/A</v>
      </c>
    </row>
    <row r="5797" spans="2:6" x14ac:dyDescent="0.25">
      <c r="B5797" s="131">
        <f t="shared" si="90"/>
        <v>5795</v>
      </c>
      <c r="E5797" s="218" t="e">
        <f>VLOOKUP(D5797,Z$4:AB5797,2,FALSE)</f>
        <v>#N/A</v>
      </c>
      <c r="F5797" s="218" t="e">
        <f>VLOOKUP(D5797,Z$4:AB5797,3,FALSE)</f>
        <v>#N/A</v>
      </c>
    </row>
    <row r="5798" spans="2:6" x14ac:dyDescent="0.25">
      <c r="B5798" s="131">
        <f t="shared" si="90"/>
        <v>5796</v>
      </c>
      <c r="E5798" s="218" t="e">
        <f>VLOOKUP(D5798,Z$4:AB5798,2,FALSE)</f>
        <v>#N/A</v>
      </c>
      <c r="F5798" s="218" t="e">
        <f>VLOOKUP(D5798,Z$4:AB5798,3,FALSE)</f>
        <v>#N/A</v>
      </c>
    </row>
    <row r="5799" spans="2:6" x14ac:dyDescent="0.25">
      <c r="B5799" s="131">
        <f t="shared" si="90"/>
        <v>5797</v>
      </c>
      <c r="E5799" s="218" t="e">
        <f>VLOOKUP(D5799,Z$4:AB5799,2,FALSE)</f>
        <v>#N/A</v>
      </c>
      <c r="F5799" s="218" t="e">
        <f>VLOOKUP(D5799,Z$4:AB5799,3,FALSE)</f>
        <v>#N/A</v>
      </c>
    </row>
    <row r="5800" spans="2:6" x14ac:dyDescent="0.25">
      <c r="B5800" s="131">
        <f t="shared" si="90"/>
        <v>5798</v>
      </c>
      <c r="E5800" s="218" t="e">
        <f>VLOOKUP(D5800,Z$4:AB5800,2,FALSE)</f>
        <v>#N/A</v>
      </c>
      <c r="F5800" s="218" t="e">
        <f>VLOOKUP(D5800,Z$4:AB5800,3,FALSE)</f>
        <v>#N/A</v>
      </c>
    </row>
    <row r="5801" spans="2:6" x14ac:dyDescent="0.25">
      <c r="B5801" s="131">
        <f t="shared" si="90"/>
        <v>5799</v>
      </c>
      <c r="E5801" s="218" t="e">
        <f>VLOOKUP(D5801,Z$4:AB5801,2,FALSE)</f>
        <v>#N/A</v>
      </c>
      <c r="F5801" s="218" t="e">
        <f>VLOOKUP(D5801,Z$4:AB5801,3,FALSE)</f>
        <v>#N/A</v>
      </c>
    </row>
    <row r="5802" spans="2:6" x14ac:dyDescent="0.25">
      <c r="B5802" s="131">
        <f t="shared" si="90"/>
        <v>5800</v>
      </c>
      <c r="E5802" s="218" t="e">
        <f>VLOOKUP(D5802,Z$4:AB5802,2,FALSE)</f>
        <v>#N/A</v>
      </c>
      <c r="F5802" s="218" t="e">
        <f>VLOOKUP(D5802,Z$4:AB5802,3,FALSE)</f>
        <v>#N/A</v>
      </c>
    </row>
    <row r="5803" spans="2:6" x14ac:dyDescent="0.25">
      <c r="B5803" s="131">
        <f t="shared" si="90"/>
        <v>5801</v>
      </c>
      <c r="E5803" s="218" t="e">
        <f>VLOOKUP(D5803,Z$4:AB5803,2,FALSE)</f>
        <v>#N/A</v>
      </c>
      <c r="F5803" s="218" t="e">
        <f>VLOOKUP(D5803,Z$4:AB5803,3,FALSE)</f>
        <v>#N/A</v>
      </c>
    </row>
    <row r="5804" spans="2:6" x14ac:dyDescent="0.25">
      <c r="B5804" s="131">
        <f t="shared" si="90"/>
        <v>5802</v>
      </c>
      <c r="E5804" s="218" t="e">
        <f>VLOOKUP(D5804,Z$4:AB5804,2,FALSE)</f>
        <v>#N/A</v>
      </c>
      <c r="F5804" s="218" t="e">
        <f>VLOOKUP(D5804,Z$4:AB5804,3,FALSE)</f>
        <v>#N/A</v>
      </c>
    </row>
    <row r="5805" spans="2:6" x14ac:dyDescent="0.25">
      <c r="B5805" s="131">
        <f t="shared" si="90"/>
        <v>5803</v>
      </c>
      <c r="E5805" s="218" t="e">
        <f>VLOOKUP(D5805,Z$4:AB5805,2,FALSE)</f>
        <v>#N/A</v>
      </c>
      <c r="F5805" s="218" t="e">
        <f>VLOOKUP(D5805,Z$4:AB5805,3,FALSE)</f>
        <v>#N/A</v>
      </c>
    </row>
    <row r="5806" spans="2:6" x14ac:dyDescent="0.25">
      <c r="B5806" s="131">
        <f t="shared" si="90"/>
        <v>5804</v>
      </c>
      <c r="E5806" s="218" t="e">
        <f>VLOOKUP(D5806,Z$4:AB5806,2,FALSE)</f>
        <v>#N/A</v>
      </c>
      <c r="F5806" s="218" t="e">
        <f>VLOOKUP(D5806,Z$4:AB5806,3,FALSE)</f>
        <v>#N/A</v>
      </c>
    </row>
    <row r="5807" spans="2:6" x14ac:dyDescent="0.25">
      <c r="B5807" s="131">
        <f t="shared" si="90"/>
        <v>5805</v>
      </c>
      <c r="E5807" s="218" t="e">
        <f>VLOOKUP(D5807,Z$4:AB5807,2,FALSE)</f>
        <v>#N/A</v>
      </c>
      <c r="F5807" s="218" t="e">
        <f>VLOOKUP(D5807,Z$4:AB5807,3,FALSE)</f>
        <v>#N/A</v>
      </c>
    </row>
    <row r="5808" spans="2:6" x14ac:dyDescent="0.25">
      <c r="B5808" s="131">
        <f t="shared" si="90"/>
        <v>5806</v>
      </c>
      <c r="E5808" s="218" t="e">
        <f>VLOOKUP(D5808,Z$4:AB5808,2,FALSE)</f>
        <v>#N/A</v>
      </c>
      <c r="F5808" s="218" t="e">
        <f>VLOOKUP(D5808,Z$4:AB5808,3,FALSE)</f>
        <v>#N/A</v>
      </c>
    </row>
    <row r="5809" spans="2:6" x14ac:dyDescent="0.25">
      <c r="B5809" s="131">
        <f t="shared" si="90"/>
        <v>5807</v>
      </c>
      <c r="E5809" s="218" t="e">
        <f>VLOOKUP(D5809,Z$4:AB5809,2,FALSE)</f>
        <v>#N/A</v>
      </c>
      <c r="F5809" s="218" t="e">
        <f>VLOOKUP(D5809,Z$4:AB5809,3,FALSE)</f>
        <v>#N/A</v>
      </c>
    </row>
    <row r="5810" spans="2:6" x14ac:dyDescent="0.25">
      <c r="B5810" s="131">
        <f t="shared" si="90"/>
        <v>5808</v>
      </c>
      <c r="E5810" s="218" t="e">
        <f>VLOOKUP(D5810,Z$4:AB5810,2,FALSE)</f>
        <v>#N/A</v>
      </c>
      <c r="F5810" s="218" t="e">
        <f>VLOOKUP(D5810,Z$4:AB5810,3,FALSE)</f>
        <v>#N/A</v>
      </c>
    </row>
    <row r="5811" spans="2:6" x14ac:dyDescent="0.25">
      <c r="B5811" s="131">
        <f t="shared" si="90"/>
        <v>5809</v>
      </c>
      <c r="E5811" s="218" t="e">
        <f>VLOOKUP(D5811,Z$4:AB5811,2,FALSE)</f>
        <v>#N/A</v>
      </c>
      <c r="F5811" s="218" t="e">
        <f>VLOOKUP(D5811,Z$4:AB5811,3,FALSE)</f>
        <v>#N/A</v>
      </c>
    </row>
    <row r="5812" spans="2:6" x14ac:dyDescent="0.25">
      <c r="B5812" s="131">
        <f t="shared" ref="B5812:B5875" si="91">ROW()-2</f>
        <v>5810</v>
      </c>
      <c r="E5812" s="218" t="e">
        <f>VLOOKUP(D5812,Z$4:AB5812,2,FALSE)</f>
        <v>#N/A</v>
      </c>
      <c r="F5812" s="218" t="e">
        <f>VLOOKUP(D5812,Z$4:AB5812,3,FALSE)</f>
        <v>#N/A</v>
      </c>
    </row>
    <row r="5813" spans="2:6" x14ac:dyDescent="0.25">
      <c r="B5813" s="131">
        <f t="shared" si="91"/>
        <v>5811</v>
      </c>
      <c r="E5813" s="218" t="e">
        <f>VLOOKUP(D5813,Z$4:AB5813,2,FALSE)</f>
        <v>#N/A</v>
      </c>
      <c r="F5813" s="218" t="e">
        <f>VLOOKUP(D5813,Z$4:AB5813,3,FALSE)</f>
        <v>#N/A</v>
      </c>
    </row>
    <row r="5814" spans="2:6" x14ac:dyDescent="0.25">
      <c r="B5814" s="131">
        <f t="shared" si="91"/>
        <v>5812</v>
      </c>
      <c r="E5814" s="218" t="e">
        <f>VLOOKUP(D5814,Z$4:AB5814,2,FALSE)</f>
        <v>#N/A</v>
      </c>
      <c r="F5814" s="218" t="e">
        <f>VLOOKUP(D5814,Z$4:AB5814,3,FALSE)</f>
        <v>#N/A</v>
      </c>
    </row>
    <row r="5815" spans="2:6" x14ac:dyDescent="0.25">
      <c r="B5815" s="131">
        <f t="shared" si="91"/>
        <v>5813</v>
      </c>
      <c r="E5815" s="218" t="e">
        <f>VLOOKUP(D5815,Z$4:AB5815,2,FALSE)</f>
        <v>#N/A</v>
      </c>
      <c r="F5815" s="218" t="e">
        <f>VLOOKUP(D5815,Z$4:AB5815,3,FALSE)</f>
        <v>#N/A</v>
      </c>
    </row>
    <row r="5816" spans="2:6" x14ac:dyDescent="0.25">
      <c r="B5816" s="131">
        <f t="shared" si="91"/>
        <v>5814</v>
      </c>
      <c r="E5816" s="218" t="e">
        <f>VLOOKUP(D5816,Z$4:AB5816,2,FALSE)</f>
        <v>#N/A</v>
      </c>
      <c r="F5816" s="218" t="e">
        <f>VLOOKUP(D5816,Z$4:AB5816,3,FALSE)</f>
        <v>#N/A</v>
      </c>
    </row>
    <row r="5817" spans="2:6" x14ac:dyDescent="0.25">
      <c r="B5817" s="131">
        <f t="shared" si="91"/>
        <v>5815</v>
      </c>
      <c r="E5817" s="218" t="e">
        <f>VLOOKUP(D5817,Z$4:AB5817,2,FALSE)</f>
        <v>#N/A</v>
      </c>
      <c r="F5817" s="218" t="e">
        <f>VLOOKUP(D5817,Z$4:AB5817,3,FALSE)</f>
        <v>#N/A</v>
      </c>
    </row>
    <row r="5818" spans="2:6" x14ac:dyDescent="0.25">
      <c r="B5818" s="131">
        <f t="shared" si="91"/>
        <v>5816</v>
      </c>
      <c r="E5818" s="218" t="e">
        <f>VLOOKUP(D5818,Z$4:AB5818,2,FALSE)</f>
        <v>#N/A</v>
      </c>
      <c r="F5818" s="218" t="e">
        <f>VLOOKUP(D5818,Z$4:AB5818,3,FALSE)</f>
        <v>#N/A</v>
      </c>
    </row>
    <row r="5819" spans="2:6" x14ac:dyDescent="0.25">
      <c r="B5819" s="131">
        <f t="shared" si="91"/>
        <v>5817</v>
      </c>
      <c r="E5819" s="218" t="e">
        <f>VLOOKUP(D5819,Z$4:AB5819,2,FALSE)</f>
        <v>#N/A</v>
      </c>
      <c r="F5819" s="218" t="e">
        <f>VLOOKUP(D5819,Z$4:AB5819,3,FALSE)</f>
        <v>#N/A</v>
      </c>
    </row>
    <row r="5820" spans="2:6" x14ac:dyDescent="0.25">
      <c r="B5820" s="131">
        <f t="shared" si="91"/>
        <v>5818</v>
      </c>
      <c r="E5820" s="218" t="e">
        <f>VLOOKUP(D5820,Z$4:AB5820,2,FALSE)</f>
        <v>#N/A</v>
      </c>
      <c r="F5820" s="218" t="e">
        <f>VLOOKUP(D5820,Z$4:AB5820,3,FALSE)</f>
        <v>#N/A</v>
      </c>
    </row>
    <row r="5821" spans="2:6" x14ac:dyDescent="0.25">
      <c r="B5821" s="131">
        <f t="shared" si="91"/>
        <v>5819</v>
      </c>
      <c r="E5821" s="218" t="e">
        <f>VLOOKUP(D5821,Z$4:AB5821,2,FALSE)</f>
        <v>#N/A</v>
      </c>
      <c r="F5821" s="218" t="e">
        <f>VLOOKUP(D5821,Z$4:AB5821,3,FALSE)</f>
        <v>#N/A</v>
      </c>
    </row>
    <row r="5822" spans="2:6" x14ac:dyDescent="0.25">
      <c r="B5822" s="131">
        <f t="shared" si="91"/>
        <v>5820</v>
      </c>
      <c r="E5822" s="218" t="e">
        <f>VLOOKUP(D5822,Z$4:AB5822,2,FALSE)</f>
        <v>#N/A</v>
      </c>
      <c r="F5822" s="218" t="e">
        <f>VLOOKUP(D5822,Z$4:AB5822,3,FALSE)</f>
        <v>#N/A</v>
      </c>
    </row>
    <row r="5823" spans="2:6" x14ac:dyDescent="0.25">
      <c r="B5823" s="131">
        <f t="shared" si="91"/>
        <v>5821</v>
      </c>
      <c r="E5823" s="218" t="e">
        <f>VLOOKUP(D5823,Z$4:AB5823,2,FALSE)</f>
        <v>#N/A</v>
      </c>
      <c r="F5823" s="218" t="e">
        <f>VLOOKUP(D5823,Z$4:AB5823,3,FALSE)</f>
        <v>#N/A</v>
      </c>
    </row>
    <row r="5824" spans="2:6" x14ac:dyDescent="0.25">
      <c r="B5824" s="131">
        <f t="shared" si="91"/>
        <v>5822</v>
      </c>
      <c r="E5824" s="218" t="e">
        <f>VLOOKUP(D5824,Z$4:AB5824,2,FALSE)</f>
        <v>#N/A</v>
      </c>
      <c r="F5824" s="218" t="e">
        <f>VLOOKUP(D5824,Z$4:AB5824,3,FALSE)</f>
        <v>#N/A</v>
      </c>
    </row>
    <row r="5825" spans="2:6" x14ac:dyDescent="0.25">
      <c r="B5825" s="131">
        <f t="shared" si="91"/>
        <v>5823</v>
      </c>
      <c r="E5825" s="218" t="e">
        <f>VLOOKUP(D5825,Z$4:AB5825,2,FALSE)</f>
        <v>#N/A</v>
      </c>
      <c r="F5825" s="218" t="e">
        <f>VLOOKUP(D5825,Z$4:AB5825,3,FALSE)</f>
        <v>#N/A</v>
      </c>
    </row>
    <row r="5826" spans="2:6" x14ac:dyDescent="0.25">
      <c r="B5826" s="131">
        <f t="shared" si="91"/>
        <v>5824</v>
      </c>
      <c r="E5826" s="218" t="e">
        <f>VLOOKUP(D5826,Z$4:AB5826,2,FALSE)</f>
        <v>#N/A</v>
      </c>
      <c r="F5826" s="218" t="e">
        <f>VLOOKUP(D5826,Z$4:AB5826,3,FALSE)</f>
        <v>#N/A</v>
      </c>
    </row>
    <row r="5827" spans="2:6" x14ac:dyDescent="0.25">
      <c r="B5827" s="131">
        <f t="shared" si="91"/>
        <v>5825</v>
      </c>
      <c r="E5827" s="218" t="e">
        <f>VLOOKUP(D5827,Z$4:AB5827,2,FALSE)</f>
        <v>#N/A</v>
      </c>
      <c r="F5827" s="218" t="e">
        <f>VLOOKUP(D5827,Z$4:AB5827,3,FALSE)</f>
        <v>#N/A</v>
      </c>
    </row>
    <row r="5828" spans="2:6" x14ac:dyDescent="0.25">
      <c r="B5828" s="131">
        <f t="shared" si="91"/>
        <v>5826</v>
      </c>
      <c r="E5828" s="218" t="e">
        <f>VLOOKUP(D5828,Z$4:AB5828,2,FALSE)</f>
        <v>#N/A</v>
      </c>
      <c r="F5828" s="218" t="e">
        <f>VLOOKUP(D5828,Z$4:AB5828,3,FALSE)</f>
        <v>#N/A</v>
      </c>
    </row>
    <row r="5829" spans="2:6" x14ac:dyDescent="0.25">
      <c r="B5829" s="131">
        <f t="shared" si="91"/>
        <v>5827</v>
      </c>
      <c r="E5829" s="218" t="e">
        <f>VLOOKUP(D5829,Z$4:AB5829,2,FALSE)</f>
        <v>#N/A</v>
      </c>
      <c r="F5829" s="218" t="e">
        <f>VLOOKUP(D5829,Z$4:AB5829,3,FALSE)</f>
        <v>#N/A</v>
      </c>
    </row>
    <row r="5830" spans="2:6" x14ac:dyDescent="0.25">
      <c r="B5830" s="131">
        <f t="shared" si="91"/>
        <v>5828</v>
      </c>
      <c r="E5830" s="218" t="e">
        <f>VLOOKUP(D5830,Z$4:AB5830,2,FALSE)</f>
        <v>#N/A</v>
      </c>
      <c r="F5830" s="218" t="e">
        <f>VLOOKUP(D5830,Z$4:AB5830,3,FALSE)</f>
        <v>#N/A</v>
      </c>
    </row>
    <row r="5831" spans="2:6" x14ac:dyDescent="0.25">
      <c r="B5831" s="131">
        <f t="shared" si="91"/>
        <v>5829</v>
      </c>
      <c r="E5831" s="218" t="e">
        <f>VLOOKUP(D5831,Z$4:AB5831,2,FALSE)</f>
        <v>#N/A</v>
      </c>
      <c r="F5831" s="218" t="e">
        <f>VLOOKUP(D5831,Z$4:AB5831,3,FALSE)</f>
        <v>#N/A</v>
      </c>
    </row>
    <row r="5832" spans="2:6" x14ac:dyDescent="0.25">
      <c r="B5832" s="131">
        <f t="shared" si="91"/>
        <v>5830</v>
      </c>
      <c r="E5832" s="218" t="e">
        <f>VLOOKUP(D5832,Z$4:AB5832,2,FALSE)</f>
        <v>#N/A</v>
      </c>
      <c r="F5832" s="218" t="e">
        <f>VLOOKUP(D5832,Z$4:AB5832,3,FALSE)</f>
        <v>#N/A</v>
      </c>
    </row>
    <row r="5833" spans="2:6" x14ac:dyDescent="0.25">
      <c r="B5833" s="131">
        <f t="shared" si="91"/>
        <v>5831</v>
      </c>
      <c r="E5833" s="218" t="e">
        <f>VLOOKUP(D5833,Z$4:AB5833,2,FALSE)</f>
        <v>#N/A</v>
      </c>
      <c r="F5833" s="218" t="e">
        <f>VLOOKUP(D5833,Z$4:AB5833,3,FALSE)</f>
        <v>#N/A</v>
      </c>
    </row>
    <row r="5834" spans="2:6" x14ac:dyDescent="0.25">
      <c r="B5834" s="131">
        <f t="shared" si="91"/>
        <v>5832</v>
      </c>
      <c r="E5834" s="218" t="e">
        <f>VLOOKUP(D5834,Z$4:AB5834,2,FALSE)</f>
        <v>#N/A</v>
      </c>
      <c r="F5834" s="218" t="e">
        <f>VLOOKUP(D5834,Z$4:AB5834,3,FALSE)</f>
        <v>#N/A</v>
      </c>
    </row>
    <row r="5835" spans="2:6" x14ac:dyDescent="0.25">
      <c r="B5835" s="131">
        <f t="shared" si="91"/>
        <v>5833</v>
      </c>
      <c r="E5835" s="218" t="e">
        <f>VLOOKUP(D5835,Z$4:AB5835,2,FALSE)</f>
        <v>#N/A</v>
      </c>
      <c r="F5835" s="218" t="e">
        <f>VLOOKUP(D5835,Z$4:AB5835,3,FALSE)</f>
        <v>#N/A</v>
      </c>
    </row>
    <row r="5836" spans="2:6" x14ac:dyDescent="0.25">
      <c r="B5836" s="131">
        <f t="shared" si="91"/>
        <v>5834</v>
      </c>
      <c r="E5836" s="218" t="e">
        <f>VLOOKUP(D5836,Z$4:AB5836,2,FALSE)</f>
        <v>#N/A</v>
      </c>
      <c r="F5836" s="218" t="e">
        <f>VLOOKUP(D5836,Z$4:AB5836,3,FALSE)</f>
        <v>#N/A</v>
      </c>
    </row>
    <row r="5837" spans="2:6" x14ac:dyDescent="0.25">
      <c r="B5837" s="131">
        <f t="shared" si="91"/>
        <v>5835</v>
      </c>
      <c r="E5837" s="218" t="e">
        <f>VLOOKUP(D5837,Z$4:AB5837,2,FALSE)</f>
        <v>#N/A</v>
      </c>
      <c r="F5837" s="218" t="e">
        <f>VLOOKUP(D5837,Z$4:AB5837,3,FALSE)</f>
        <v>#N/A</v>
      </c>
    </row>
    <row r="5838" spans="2:6" x14ac:dyDescent="0.25">
      <c r="B5838" s="131">
        <f t="shared" si="91"/>
        <v>5836</v>
      </c>
      <c r="E5838" s="218" t="e">
        <f>VLOOKUP(D5838,Z$4:AB5838,2,FALSE)</f>
        <v>#N/A</v>
      </c>
      <c r="F5838" s="218" t="e">
        <f>VLOOKUP(D5838,Z$4:AB5838,3,FALSE)</f>
        <v>#N/A</v>
      </c>
    </row>
    <row r="5839" spans="2:6" x14ac:dyDescent="0.25">
      <c r="B5839" s="131">
        <f t="shared" si="91"/>
        <v>5837</v>
      </c>
      <c r="E5839" s="218" t="e">
        <f>VLOOKUP(D5839,Z$4:AB5839,2,FALSE)</f>
        <v>#N/A</v>
      </c>
      <c r="F5839" s="218" t="e">
        <f>VLOOKUP(D5839,Z$4:AB5839,3,FALSE)</f>
        <v>#N/A</v>
      </c>
    </row>
    <row r="5840" spans="2:6" x14ac:dyDescent="0.25">
      <c r="B5840" s="131">
        <f t="shared" si="91"/>
        <v>5838</v>
      </c>
      <c r="E5840" s="218" t="e">
        <f>VLOOKUP(D5840,Z$4:AB5840,2,FALSE)</f>
        <v>#N/A</v>
      </c>
      <c r="F5840" s="218" t="e">
        <f>VLOOKUP(D5840,Z$4:AB5840,3,FALSE)</f>
        <v>#N/A</v>
      </c>
    </row>
    <row r="5841" spans="2:6" x14ac:dyDescent="0.25">
      <c r="B5841" s="131">
        <f t="shared" si="91"/>
        <v>5839</v>
      </c>
      <c r="E5841" s="218" t="e">
        <f>VLOOKUP(D5841,Z$4:AB5841,2,FALSE)</f>
        <v>#N/A</v>
      </c>
      <c r="F5841" s="218" t="e">
        <f>VLOOKUP(D5841,Z$4:AB5841,3,FALSE)</f>
        <v>#N/A</v>
      </c>
    </row>
    <row r="5842" spans="2:6" x14ac:dyDescent="0.25">
      <c r="B5842" s="131">
        <f t="shared" si="91"/>
        <v>5840</v>
      </c>
      <c r="E5842" s="218" t="e">
        <f>VLOOKUP(D5842,Z$4:AB5842,2,FALSE)</f>
        <v>#N/A</v>
      </c>
      <c r="F5842" s="218" t="e">
        <f>VLOOKUP(D5842,Z$4:AB5842,3,FALSE)</f>
        <v>#N/A</v>
      </c>
    </row>
    <row r="5843" spans="2:6" x14ac:dyDescent="0.25">
      <c r="B5843" s="131">
        <f t="shared" si="91"/>
        <v>5841</v>
      </c>
      <c r="E5843" s="218" t="e">
        <f>VLOOKUP(D5843,Z$4:AB5843,2,FALSE)</f>
        <v>#N/A</v>
      </c>
      <c r="F5843" s="218" t="e">
        <f>VLOOKUP(D5843,Z$4:AB5843,3,FALSE)</f>
        <v>#N/A</v>
      </c>
    </row>
    <row r="5844" spans="2:6" x14ac:dyDescent="0.25">
      <c r="B5844" s="131">
        <f t="shared" si="91"/>
        <v>5842</v>
      </c>
      <c r="E5844" s="218" t="e">
        <f>VLOOKUP(D5844,Z$4:AB5844,2,FALSE)</f>
        <v>#N/A</v>
      </c>
      <c r="F5844" s="218" t="e">
        <f>VLOOKUP(D5844,Z$4:AB5844,3,FALSE)</f>
        <v>#N/A</v>
      </c>
    </row>
    <row r="5845" spans="2:6" x14ac:dyDescent="0.25">
      <c r="B5845" s="131">
        <f t="shared" si="91"/>
        <v>5843</v>
      </c>
      <c r="E5845" s="218" t="e">
        <f>VLOOKUP(D5845,Z$4:AB5845,2,FALSE)</f>
        <v>#N/A</v>
      </c>
      <c r="F5845" s="218" t="e">
        <f>VLOOKUP(D5845,Z$4:AB5845,3,FALSE)</f>
        <v>#N/A</v>
      </c>
    </row>
    <row r="5846" spans="2:6" x14ac:dyDescent="0.25">
      <c r="B5846" s="131">
        <f t="shared" si="91"/>
        <v>5844</v>
      </c>
      <c r="E5846" s="218" t="e">
        <f>VLOOKUP(D5846,Z$4:AB5846,2,FALSE)</f>
        <v>#N/A</v>
      </c>
      <c r="F5846" s="218" t="e">
        <f>VLOOKUP(D5846,Z$4:AB5846,3,FALSE)</f>
        <v>#N/A</v>
      </c>
    </row>
    <row r="5847" spans="2:6" x14ac:dyDescent="0.25">
      <c r="B5847" s="131">
        <f t="shared" si="91"/>
        <v>5845</v>
      </c>
      <c r="E5847" s="218" t="e">
        <f>VLOOKUP(D5847,Z$4:AB5847,2,FALSE)</f>
        <v>#N/A</v>
      </c>
      <c r="F5847" s="218" t="e">
        <f>VLOOKUP(D5847,Z$4:AB5847,3,FALSE)</f>
        <v>#N/A</v>
      </c>
    </row>
    <row r="5848" spans="2:6" x14ac:dyDescent="0.25">
      <c r="B5848" s="131">
        <f t="shared" si="91"/>
        <v>5846</v>
      </c>
      <c r="E5848" s="218" t="e">
        <f>VLOOKUP(D5848,Z$4:AB5848,2,FALSE)</f>
        <v>#N/A</v>
      </c>
      <c r="F5848" s="218" t="e">
        <f>VLOOKUP(D5848,Z$4:AB5848,3,FALSE)</f>
        <v>#N/A</v>
      </c>
    </row>
    <row r="5849" spans="2:6" x14ac:dyDescent="0.25">
      <c r="B5849" s="131">
        <f t="shared" si="91"/>
        <v>5847</v>
      </c>
      <c r="E5849" s="218" t="e">
        <f>VLOOKUP(D5849,Z$4:AB5849,2,FALSE)</f>
        <v>#N/A</v>
      </c>
      <c r="F5849" s="218" t="e">
        <f>VLOOKUP(D5849,Z$4:AB5849,3,FALSE)</f>
        <v>#N/A</v>
      </c>
    </row>
    <row r="5850" spans="2:6" x14ac:dyDescent="0.25">
      <c r="B5850" s="131">
        <f t="shared" si="91"/>
        <v>5848</v>
      </c>
      <c r="E5850" s="218" t="e">
        <f>VLOOKUP(D5850,Z$4:AB5850,2,FALSE)</f>
        <v>#N/A</v>
      </c>
      <c r="F5850" s="218" t="e">
        <f>VLOOKUP(D5850,Z$4:AB5850,3,FALSE)</f>
        <v>#N/A</v>
      </c>
    </row>
    <row r="5851" spans="2:6" x14ac:dyDescent="0.25">
      <c r="B5851" s="131">
        <f t="shared" si="91"/>
        <v>5849</v>
      </c>
      <c r="E5851" s="218" t="e">
        <f>VLOOKUP(D5851,Z$4:AB5851,2,FALSE)</f>
        <v>#N/A</v>
      </c>
      <c r="F5851" s="218" t="e">
        <f>VLOOKUP(D5851,Z$4:AB5851,3,FALSE)</f>
        <v>#N/A</v>
      </c>
    </row>
    <row r="5852" spans="2:6" x14ac:dyDescent="0.25">
      <c r="B5852" s="131">
        <f t="shared" si="91"/>
        <v>5850</v>
      </c>
      <c r="E5852" s="218" t="e">
        <f>VLOOKUP(D5852,Z$4:AB5852,2,FALSE)</f>
        <v>#N/A</v>
      </c>
      <c r="F5852" s="218" t="e">
        <f>VLOOKUP(D5852,Z$4:AB5852,3,FALSE)</f>
        <v>#N/A</v>
      </c>
    </row>
    <row r="5853" spans="2:6" x14ac:dyDescent="0.25">
      <c r="B5853" s="131">
        <f t="shared" si="91"/>
        <v>5851</v>
      </c>
      <c r="E5853" s="218" t="e">
        <f>VLOOKUP(D5853,Z$4:AB5853,2,FALSE)</f>
        <v>#N/A</v>
      </c>
      <c r="F5853" s="218" t="e">
        <f>VLOOKUP(D5853,Z$4:AB5853,3,FALSE)</f>
        <v>#N/A</v>
      </c>
    </row>
    <row r="5854" spans="2:6" x14ac:dyDescent="0.25">
      <c r="B5854" s="131">
        <f t="shared" si="91"/>
        <v>5852</v>
      </c>
      <c r="E5854" s="218" t="e">
        <f>VLOOKUP(D5854,Z$4:AB5854,2,FALSE)</f>
        <v>#N/A</v>
      </c>
      <c r="F5854" s="218" t="e">
        <f>VLOOKUP(D5854,Z$4:AB5854,3,FALSE)</f>
        <v>#N/A</v>
      </c>
    </row>
    <row r="5855" spans="2:6" x14ac:dyDescent="0.25">
      <c r="B5855" s="131">
        <f t="shared" si="91"/>
        <v>5853</v>
      </c>
      <c r="E5855" s="218" t="e">
        <f>VLOOKUP(D5855,Z$4:AB5855,2,FALSE)</f>
        <v>#N/A</v>
      </c>
      <c r="F5855" s="218" t="e">
        <f>VLOOKUP(D5855,Z$4:AB5855,3,FALSE)</f>
        <v>#N/A</v>
      </c>
    </row>
    <row r="5856" spans="2:6" x14ac:dyDescent="0.25">
      <c r="B5856" s="131">
        <f t="shared" si="91"/>
        <v>5854</v>
      </c>
      <c r="E5856" s="218" t="e">
        <f>VLOOKUP(D5856,Z$4:AB5856,2,FALSE)</f>
        <v>#N/A</v>
      </c>
      <c r="F5856" s="218" t="e">
        <f>VLOOKUP(D5856,Z$4:AB5856,3,FALSE)</f>
        <v>#N/A</v>
      </c>
    </row>
    <row r="5857" spans="2:6" x14ac:dyDescent="0.25">
      <c r="B5857" s="131">
        <f t="shared" si="91"/>
        <v>5855</v>
      </c>
      <c r="E5857" s="218" t="e">
        <f>VLOOKUP(D5857,Z$4:AB5857,2,FALSE)</f>
        <v>#N/A</v>
      </c>
      <c r="F5857" s="218" t="e">
        <f>VLOOKUP(D5857,Z$4:AB5857,3,FALSE)</f>
        <v>#N/A</v>
      </c>
    </row>
    <row r="5858" spans="2:6" x14ac:dyDescent="0.25">
      <c r="B5858" s="131">
        <f t="shared" si="91"/>
        <v>5856</v>
      </c>
      <c r="E5858" s="218" t="e">
        <f>VLOOKUP(D5858,Z$4:AB5858,2,FALSE)</f>
        <v>#N/A</v>
      </c>
      <c r="F5858" s="218" t="e">
        <f>VLOOKUP(D5858,Z$4:AB5858,3,FALSE)</f>
        <v>#N/A</v>
      </c>
    </row>
    <row r="5859" spans="2:6" x14ac:dyDescent="0.25">
      <c r="B5859" s="131">
        <f t="shared" si="91"/>
        <v>5857</v>
      </c>
      <c r="E5859" s="218" t="e">
        <f>VLOOKUP(D5859,Z$4:AB5859,2,FALSE)</f>
        <v>#N/A</v>
      </c>
      <c r="F5859" s="218" t="e">
        <f>VLOOKUP(D5859,Z$4:AB5859,3,FALSE)</f>
        <v>#N/A</v>
      </c>
    </row>
    <row r="5860" spans="2:6" x14ac:dyDescent="0.25">
      <c r="B5860" s="131">
        <f t="shared" si="91"/>
        <v>5858</v>
      </c>
      <c r="E5860" s="218" t="e">
        <f>VLOOKUP(D5860,Z$4:AB5860,2,FALSE)</f>
        <v>#N/A</v>
      </c>
      <c r="F5860" s="218" t="e">
        <f>VLOOKUP(D5860,Z$4:AB5860,3,FALSE)</f>
        <v>#N/A</v>
      </c>
    </row>
    <row r="5861" spans="2:6" x14ac:dyDescent="0.25">
      <c r="B5861" s="131">
        <f t="shared" si="91"/>
        <v>5859</v>
      </c>
      <c r="E5861" s="218" t="e">
        <f>VLOOKUP(D5861,Z$4:AB5861,2,FALSE)</f>
        <v>#N/A</v>
      </c>
      <c r="F5861" s="218" t="e">
        <f>VLOOKUP(D5861,Z$4:AB5861,3,FALSE)</f>
        <v>#N/A</v>
      </c>
    </row>
    <row r="5862" spans="2:6" x14ac:dyDescent="0.25">
      <c r="B5862" s="131">
        <f t="shared" si="91"/>
        <v>5860</v>
      </c>
      <c r="E5862" s="218" t="e">
        <f>VLOOKUP(D5862,Z$4:AB5862,2,FALSE)</f>
        <v>#N/A</v>
      </c>
      <c r="F5862" s="218" t="e">
        <f>VLOOKUP(D5862,Z$4:AB5862,3,FALSE)</f>
        <v>#N/A</v>
      </c>
    </row>
    <row r="5863" spans="2:6" x14ac:dyDescent="0.25">
      <c r="B5863" s="131">
        <f t="shared" si="91"/>
        <v>5861</v>
      </c>
      <c r="E5863" s="218" t="e">
        <f>VLOOKUP(D5863,Z$4:AB5863,2,FALSE)</f>
        <v>#N/A</v>
      </c>
      <c r="F5863" s="218" t="e">
        <f>VLOOKUP(D5863,Z$4:AB5863,3,FALSE)</f>
        <v>#N/A</v>
      </c>
    </row>
    <row r="5864" spans="2:6" x14ac:dyDescent="0.25">
      <c r="B5864" s="131">
        <f t="shared" si="91"/>
        <v>5862</v>
      </c>
      <c r="E5864" s="218" t="e">
        <f>VLOOKUP(D5864,Z$4:AB5864,2,FALSE)</f>
        <v>#N/A</v>
      </c>
      <c r="F5864" s="218" t="e">
        <f>VLOOKUP(D5864,Z$4:AB5864,3,FALSE)</f>
        <v>#N/A</v>
      </c>
    </row>
    <row r="5865" spans="2:6" x14ac:dyDescent="0.25">
      <c r="B5865" s="131">
        <f t="shared" si="91"/>
        <v>5863</v>
      </c>
      <c r="E5865" s="218" t="e">
        <f>VLOOKUP(D5865,Z$4:AB5865,2,FALSE)</f>
        <v>#N/A</v>
      </c>
      <c r="F5865" s="218" t="e">
        <f>VLOOKUP(D5865,Z$4:AB5865,3,FALSE)</f>
        <v>#N/A</v>
      </c>
    </row>
    <row r="5866" spans="2:6" x14ac:dyDescent="0.25">
      <c r="B5866" s="131">
        <f t="shared" si="91"/>
        <v>5864</v>
      </c>
      <c r="E5866" s="218" t="e">
        <f>VLOOKUP(D5866,Z$4:AB5866,2,FALSE)</f>
        <v>#N/A</v>
      </c>
      <c r="F5866" s="218" t="e">
        <f>VLOOKUP(D5866,Z$4:AB5866,3,FALSE)</f>
        <v>#N/A</v>
      </c>
    </row>
    <row r="5867" spans="2:6" x14ac:dyDescent="0.25">
      <c r="B5867" s="131">
        <f t="shared" si="91"/>
        <v>5865</v>
      </c>
      <c r="E5867" s="218" t="e">
        <f>VLOOKUP(D5867,Z$4:AB5867,2,FALSE)</f>
        <v>#N/A</v>
      </c>
      <c r="F5867" s="218" t="e">
        <f>VLOOKUP(D5867,Z$4:AB5867,3,FALSE)</f>
        <v>#N/A</v>
      </c>
    </row>
    <row r="5868" spans="2:6" x14ac:dyDescent="0.25">
      <c r="B5868" s="131">
        <f t="shared" si="91"/>
        <v>5866</v>
      </c>
      <c r="E5868" s="218" t="e">
        <f>VLOOKUP(D5868,Z$4:AB5868,2,FALSE)</f>
        <v>#N/A</v>
      </c>
      <c r="F5868" s="218" t="e">
        <f>VLOOKUP(D5868,Z$4:AB5868,3,FALSE)</f>
        <v>#N/A</v>
      </c>
    </row>
    <row r="5869" spans="2:6" x14ac:dyDescent="0.25">
      <c r="B5869" s="131">
        <f t="shared" si="91"/>
        <v>5867</v>
      </c>
      <c r="E5869" s="218" t="e">
        <f>VLOOKUP(D5869,Z$4:AB5869,2,FALSE)</f>
        <v>#N/A</v>
      </c>
      <c r="F5869" s="218" t="e">
        <f>VLOOKUP(D5869,Z$4:AB5869,3,FALSE)</f>
        <v>#N/A</v>
      </c>
    </row>
    <row r="5870" spans="2:6" x14ac:dyDescent="0.25">
      <c r="B5870" s="131">
        <f t="shared" si="91"/>
        <v>5868</v>
      </c>
      <c r="E5870" s="218" t="e">
        <f>VLOOKUP(D5870,Z$4:AB5870,2,FALSE)</f>
        <v>#N/A</v>
      </c>
      <c r="F5870" s="218" t="e">
        <f>VLOOKUP(D5870,Z$4:AB5870,3,FALSE)</f>
        <v>#N/A</v>
      </c>
    </row>
    <row r="5871" spans="2:6" x14ac:dyDescent="0.25">
      <c r="B5871" s="131">
        <f t="shared" si="91"/>
        <v>5869</v>
      </c>
      <c r="E5871" s="218" t="e">
        <f>VLOOKUP(D5871,Z$4:AB5871,2,FALSE)</f>
        <v>#N/A</v>
      </c>
      <c r="F5871" s="218" t="e">
        <f>VLOOKUP(D5871,Z$4:AB5871,3,FALSE)</f>
        <v>#N/A</v>
      </c>
    </row>
    <row r="5872" spans="2:6" x14ac:dyDescent="0.25">
      <c r="B5872" s="131">
        <f t="shared" si="91"/>
        <v>5870</v>
      </c>
      <c r="E5872" s="218" t="e">
        <f>VLOOKUP(D5872,Z$4:AB5872,2,FALSE)</f>
        <v>#N/A</v>
      </c>
      <c r="F5872" s="218" t="e">
        <f>VLOOKUP(D5872,Z$4:AB5872,3,FALSE)</f>
        <v>#N/A</v>
      </c>
    </row>
    <row r="5873" spans="2:6" x14ac:dyDescent="0.25">
      <c r="B5873" s="131">
        <f t="shared" si="91"/>
        <v>5871</v>
      </c>
      <c r="E5873" s="218" t="e">
        <f>VLOOKUP(D5873,Z$4:AB5873,2,FALSE)</f>
        <v>#N/A</v>
      </c>
      <c r="F5873" s="218" t="e">
        <f>VLOOKUP(D5873,Z$4:AB5873,3,FALSE)</f>
        <v>#N/A</v>
      </c>
    </row>
    <row r="5874" spans="2:6" x14ac:dyDescent="0.25">
      <c r="B5874" s="131">
        <f t="shared" si="91"/>
        <v>5872</v>
      </c>
      <c r="E5874" s="218" t="e">
        <f>VLOOKUP(D5874,Z$4:AB5874,2,FALSE)</f>
        <v>#N/A</v>
      </c>
      <c r="F5874" s="218" t="e">
        <f>VLOOKUP(D5874,Z$4:AB5874,3,FALSE)</f>
        <v>#N/A</v>
      </c>
    </row>
    <row r="5875" spans="2:6" x14ac:dyDescent="0.25">
      <c r="B5875" s="131">
        <f t="shared" si="91"/>
        <v>5873</v>
      </c>
      <c r="E5875" s="218" t="e">
        <f>VLOOKUP(D5875,Z$4:AB5875,2,FALSE)</f>
        <v>#N/A</v>
      </c>
      <c r="F5875" s="218" t="e">
        <f>VLOOKUP(D5875,Z$4:AB5875,3,FALSE)</f>
        <v>#N/A</v>
      </c>
    </row>
    <row r="5876" spans="2:6" x14ac:dyDescent="0.25">
      <c r="B5876" s="131">
        <f t="shared" ref="B5876:B5939" si="92">ROW()-2</f>
        <v>5874</v>
      </c>
      <c r="E5876" s="218" t="e">
        <f>VLOOKUP(D5876,Z$4:AB5876,2,FALSE)</f>
        <v>#N/A</v>
      </c>
      <c r="F5876" s="218" t="e">
        <f>VLOOKUP(D5876,Z$4:AB5876,3,FALSE)</f>
        <v>#N/A</v>
      </c>
    </row>
    <row r="5877" spans="2:6" x14ac:dyDescent="0.25">
      <c r="B5877" s="131">
        <f t="shared" si="92"/>
        <v>5875</v>
      </c>
      <c r="E5877" s="218" t="e">
        <f>VLOOKUP(D5877,Z$4:AB5877,2,FALSE)</f>
        <v>#N/A</v>
      </c>
      <c r="F5877" s="218" t="e">
        <f>VLOOKUP(D5877,Z$4:AB5877,3,FALSE)</f>
        <v>#N/A</v>
      </c>
    </row>
    <row r="5878" spans="2:6" x14ac:dyDescent="0.25">
      <c r="B5878" s="131">
        <f t="shared" si="92"/>
        <v>5876</v>
      </c>
      <c r="E5878" s="218" t="e">
        <f>VLOOKUP(D5878,Z$4:AB5878,2,FALSE)</f>
        <v>#N/A</v>
      </c>
      <c r="F5878" s="218" t="e">
        <f>VLOOKUP(D5878,Z$4:AB5878,3,FALSE)</f>
        <v>#N/A</v>
      </c>
    </row>
    <row r="5879" spans="2:6" x14ac:dyDescent="0.25">
      <c r="B5879" s="131">
        <f t="shared" si="92"/>
        <v>5877</v>
      </c>
      <c r="E5879" s="218" t="e">
        <f>VLOOKUP(D5879,Z$4:AB5879,2,FALSE)</f>
        <v>#N/A</v>
      </c>
      <c r="F5879" s="218" t="e">
        <f>VLOOKUP(D5879,Z$4:AB5879,3,FALSE)</f>
        <v>#N/A</v>
      </c>
    </row>
    <row r="5880" spans="2:6" x14ac:dyDescent="0.25">
      <c r="B5880" s="131">
        <f t="shared" si="92"/>
        <v>5878</v>
      </c>
      <c r="E5880" s="218" t="e">
        <f>VLOOKUP(D5880,Z$4:AB5880,2,FALSE)</f>
        <v>#N/A</v>
      </c>
      <c r="F5880" s="218" t="e">
        <f>VLOOKUP(D5880,Z$4:AB5880,3,FALSE)</f>
        <v>#N/A</v>
      </c>
    </row>
    <row r="5881" spans="2:6" x14ac:dyDescent="0.25">
      <c r="B5881" s="131">
        <f t="shared" si="92"/>
        <v>5879</v>
      </c>
      <c r="E5881" s="218" t="e">
        <f>VLOOKUP(D5881,Z$4:AB5881,2,FALSE)</f>
        <v>#N/A</v>
      </c>
      <c r="F5881" s="218" t="e">
        <f>VLOOKUP(D5881,Z$4:AB5881,3,FALSE)</f>
        <v>#N/A</v>
      </c>
    </row>
    <row r="5882" spans="2:6" x14ac:dyDescent="0.25">
      <c r="B5882" s="131">
        <f t="shared" si="92"/>
        <v>5880</v>
      </c>
      <c r="E5882" s="218" t="e">
        <f>VLOOKUP(D5882,Z$4:AB5882,2,FALSE)</f>
        <v>#N/A</v>
      </c>
      <c r="F5882" s="218" t="e">
        <f>VLOOKUP(D5882,Z$4:AB5882,3,FALSE)</f>
        <v>#N/A</v>
      </c>
    </row>
    <row r="5883" spans="2:6" x14ac:dyDescent="0.25">
      <c r="B5883" s="131">
        <f t="shared" si="92"/>
        <v>5881</v>
      </c>
      <c r="E5883" s="218" t="e">
        <f>VLOOKUP(D5883,Z$4:AB5883,2,FALSE)</f>
        <v>#N/A</v>
      </c>
      <c r="F5883" s="218" t="e">
        <f>VLOOKUP(D5883,Z$4:AB5883,3,FALSE)</f>
        <v>#N/A</v>
      </c>
    </row>
    <row r="5884" spans="2:6" x14ac:dyDescent="0.25">
      <c r="B5884" s="131">
        <f t="shared" si="92"/>
        <v>5882</v>
      </c>
      <c r="E5884" s="218" t="e">
        <f>VLOOKUP(D5884,Z$4:AB5884,2,FALSE)</f>
        <v>#N/A</v>
      </c>
      <c r="F5884" s="218" t="e">
        <f>VLOOKUP(D5884,Z$4:AB5884,3,FALSE)</f>
        <v>#N/A</v>
      </c>
    </row>
    <row r="5885" spans="2:6" x14ac:dyDescent="0.25">
      <c r="B5885" s="131">
        <f t="shared" si="92"/>
        <v>5883</v>
      </c>
      <c r="E5885" s="218" t="e">
        <f>VLOOKUP(D5885,Z$4:AB5885,2,FALSE)</f>
        <v>#N/A</v>
      </c>
      <c r="F5885" s="218" t="e">
        <f>VLOOKUP(D5885,Z$4:AB5885,3,FALSE)</f>
        <v>#N/A</v>
      </c>
    </row>
    <row r="5886" spans="2:6" x14ac:dyDescent="0.25">
      <c r="B5886" s="131">
        <f t="shared" si="92"/>
        <v>5884</v>
      </c>
      <c r="E5886" s="218" t="e">
        <f>VLOOKUP(D5886,Z$4:AB5886,2,FALSE)</f>
        <v>#N/A</v>
      </c>
      <c r="F5886" s="218" t="e">
        <f>VLOOKUP(D5886,Z$4:AB5886,3,FALSE)</f>
        <v>#N/A</v>
      </c>
    </row>
    <row r="5887" spans="2:6" x14ac:dyDescent="0.25">
      <c r="B5887" s="131">
        <f t="shared" si="92"/>
        <v>5885</v>
      </c>
      <c r="E5887" s="218" t="e">
        <f>VLOOKUP(D5887,Z$4:AB5887,2,FALSE)</f>
        <v>#N/A</v>
      </c>
      <c r="F5887" s="218" t="e">
        <f>VLOOKUP(D5887,Z$4:AB5887,3,FALSE)</f>
        <v>#N/A</v>
      </c>
    </row>
    <row r="5888" spans="2:6" x14ac:dyDescent="0.25">
      <c r="B5888" s="131">
        <f t="shared" si="92"/>
        <v>5886</v>
      </c>
      <c r="E5888" s="218" t="e">
        <f>VLOOKUP(D5888,Z$4:AB5888,2,FALSE)</f>
        <v>#N/A</v>
      </c>
      <c r="F5888" s="218" t="e">
        <f>VLOOKUP(D5888,Z$4:AB5888,3,FALSE)</f>
        <v>#N/A</v>
      </c>
    </row>
    <row r="5889" spans="2:6" x14ac:dyDescent="0.25">
      <c r="B5889" s="131">
        <f t="shared" si="92"/>
        <v>5887</v>
      </c>
      <c r="E5889" s="218" t="e">
        <f>VLOOKUP(D5889,Z$4:AB5889,2,FALSE)</f>
        <v>#N/A</v>
      </c>
      <c r="F5889" s="218" t="e">
        <f>VLOOKUP(D5889,Z$4:AB5889,3,FALSE)</f>
        <v>#N/A</v>
      </c>
    </row>
    <row r="5890" spans="2:6" x14ac:dyDescent="0.25">
      <c r="B5890" s="131">
        <f t="shared" si="92"/>
        <v>5888</v>
      </c>
      <c r="E5890" s="218" t="e">
        <f>VLOOKUP(D5890,Z$4:AB5890,2,FALSE)</f>
        <v>#N/A</v>
      </c>
      <c r="F5890" s="218" t="e">
        <f>VLOOKUP(D5890,Z$4:AB5890,3,FALSE)</f>
        <v>#N/A</v>
      </c>
    </row>
    <row r="5891" spans="2:6" x14ac:dyDescent="0.25">
      <c r="B5891" s="131">
        <f t="shared" si="92"/>
        <v>5889</v>
      </c>
      <c r="E5891" s="218" t="e">
        <f>VLOOKUP(D5891,Z$4:AB5891,2,FALSE)</f>
        <v>#N/A</v>
      </c>
      <c r="F5891" s="218" t="e">
        <f>VLOOKUP(D5891,Z$4:AB5891,3,FALSE)</f>
        <v>#N/A</v>
      </c>
    </row>
    <row r="5892" spans="2:6" x14ac:dyDescent="0.25">
      <c r="B5892" s="131">
        <f t="shared" si="92"/>
        <v>5890</v>
      </c>
      <c r="E5892" s="218" t="e">
        <f>VLOOKUP(D5892,Z$4:AB5892,2,FALSE)</f>
        <v>#N/A</v>
      </c>
      <c r="F5892" s="218" t="e">
        <f>VLOOKUP(D5892,Z$4:AB5892,3,FALSE)</f>
        <v>#N/A</v>
      </c>
    </row>
    <row r="5893" spans="2:6" x14ac:dyDescent="0.25">
      <c r="B5893" s="131">
        <f t="shared" si="92"/>
        <v>5891</v>
      </c>
      <c r="E5893" s="218" t="e">
        <f>VLOOKUP(D5893,Z$4:AB5893,2,FALSE)</f>
        <v>#N/A</v>
      </c>
      <c r="F5893" s="218" t="e">
        <f>VLOOKUP(D5893,Z$4:AB5893,3,FALSE)</f>
        <v>#N/A</v>
      </c>
    </row>
    <row r="5894" spans="2:6" x14ac:dyDescent="0.25">
      <c r="B5894" s="131">
        <f t="shared" si="92"/>
        <v>5892</v>
      </c>
      <c r="E5894" s="218" t="e">
        <f>VLOOKUP(D5894,Z$4:AB5894,2,FALSE)</f>
        <v>#N/A</v>
      </c>
      <c r="F5894" s="218" t="e">
        <f>VLOOKUP(D5894,Z$4:AB5894,3,FALSE)</f>
        <v>#N/A</v>
      </c>
    </row>
    <row r="5895" spans="2:6" x14ac:dyDescent="0.25">
      <c r="B5895" s="131">
        <f t="shared" si="92"/>
        <v>5893</v>
      </c>
      <c r="E5895" s="218" t="e">
        <f>VLOOKUP(D5895,Z$4:AB5895,2,FALSE)</f>
        <v>#N/A</v>
      </c>
      <c r="F5895" s="218" t="e">
        <f>VLOOKUP(D5895,Z$4:AB5895,3,FALSE)</f>
        <v>#N/A</v>
      </c>
    </row>
    <row r="5896" spans="2:6" x14ac:dyDescent="0.25">
      <c r="B5896" s="131">
        <f t="shared" si="92"/>
        <v>5894</v>
      </c>
      <c r="E5896" s="218" t="e">
        <f>VLOOKUP(D5896,Z$4:AB5896,2,FALSE)</f>
        <v>#N/A</v>
      </c>
      <c r="F5896" s="218" t="e">
        <f>VLOOKUP(D5896,Z$4:AB5896,3,FALSE)</f>
        <v>#N/A</v>
      </c>
    </row>
    <row r="5897" spans="2:6" x14ac:dyDescent="0.25">
      <c r="B5897" s="131">
        <f t="shared" si="92"/>
        <v>5895</v>
      </c>
      <c r="E5897" s="218" t="e">
        <f>VLOOKUP(D5897,Z$4:AB5897,2,FALSE)</f>
        <v>#N/A</v>
      </c>
      <c r="F5897" s="218" t="e">
        <f>VLOOKUP(D5897,Z$4:AB5897,3,FALSE)</f>
        <v>#N/A</v>
      </c>
    </row>
    <row r="5898" spans="2:6" x14ac:dyDescent="0.25">
      <c r="B5898" s="131">
        <f t="shared" si="92"/>
        <v>5896</v>
      </c>
      <c r="E5898" s="218" t="e">
        <f>VLOOKUP(D5898,Z$4:AB5898,2,FALSE)</f>
        <v>#N/A</v>
      </c>
      <c r="F5898" s="218" t="e">
        <f>VLOOKUP(D5898,Z$4:AB5898,3,FALSE)</f>
        <v>#N/A</v>
      </c>
    </row>
    <row r="5899" spans="2:6" x14ac:dyDescent="0.25">
      <c r="B5899" s="131">
        <f t="shared" si="92"/>
        <v>5897</v>
      </c>
      <c r="E5899" s="218" t="e">
        <f>VLOOKUP(D5899,Z$4:AB5899,2,FALSE)</f>
        <v>#N/A</v>
      </c>
      <c r="F5899" s="218" t="e">
        <f>VLOOKUP(D5899,Z$4:AB5899,3,FALSE)</f>
        <v>#N/A</v>
      </c>
    </row>
    <row r="5900" spans="2:6" x14ac:dyDescent="0.25">
      <c r="B5900" s="131">
        <f t="shared" si="92"/>
        <v>5898</v>
      </c>
      <c r="E5900" s="218" t="e">
        <f>VLOOKUP(D5900,Z$4:AB5900,2,FALSE)</f>
        <v>#N/A</v>
      </c>
      <c r="F5900" s="218" t="e">
        <f>VLOOKUP(D5900,Z$4:AB5900,3,FALSE)</f>
        <v>#N/A</v>
      </c>
    </row>
    <row r="5901" spans="2:6" x14ac:dyDescent="0.25">
      <c r="B5901" s="131">
        <f t="shared" si="92"/>
        <v>5899</v>
      </c>
      <c r="E5901" s="218" t="e">
        <f>VLOOKUP(D5901,Z$4:AB5901,2,FALSE)</f>
        <v>#N/A</v>
      </c>
      <c r="F5901" s="218" t="e">
        <f>VLOOKUP(D5901,Z$4:AB5901,3,FALSE)</f>
        <v>#N/A</v>
      </c>
    </row>
    <row r="5902" spans="2:6" x14ac:dyDescent="0.25">
      <c r="B5902" s="131">
        <f t="shared" si="92"/>
        <v>5900</v>
      </c>
      <c r="E5902" s="218" t="e">
        <f>VLOOKUP(D5902,Z$4:AB5902,2,FALSE)</f>
        <v>#N/A</v>
      </c>
      <c r="F5902" s="218" t="e">
        <f>VLOOKUP(D5902,Z$4:AB5902,3,FALSE)</f>
        <v>#N/A</v>
      </c>
    </row>
    <row r="5903" spans="2:6" x14ac:dyDescent="0.25">
      <c r="B5903" s="131">
        <f t="shared" si="92"/>
        <v>5901</v>
      </c>
      <c r="E5903" s="218" t="e">
        <f>VLOOKUP(D5903,Z$4:AB5903,2,FALSE)</f>
        <v>#N/A</v>
      </c>
      <c r="F5903" s="218" t="e">
        <f>VLOOKUP(D5903,Z$4:AB5903,3,FALSE)</f>
        <v>#N/A</v>
      </c>
    </row>
    <row r="5904" spans="2:6" x14ac:dyDescent="0.25">
      <c r="B5904" s="131">
        <f t="shared" si="92"/>
        <v>5902</v>
      </c>
      <c r="E5904" s="218" t="e">
        <f>VLOOKUP(D5904,Z$4:AB5904,2,FALSE)</f>
        <v>#N/A</v>
      </c>
      <c r="F5904" s="218" t="e">
        <f>VLOOKUP(D5904,Z$4:AB5904,3,FALSE)</f>
        <v>#N/A</v>
      </c>
    </row>
    <row r="5905" spans="2:6" x14ac:dyDescent="0.25">
      <c r="B5905" s="131">
        <f t="shared" si="92"/>
        <v>5903</v>
      </c>
      <c r="E5905" s="218" t="e">
        <f>VLOOKUP(D5905,Z$4:AB5905,2,FALSE)</f>
        <v>#N/A</v>
      </c>
      <c r="F5905" s="218" t="e">
        <f>VLOOKUP(D5905,Z$4:AB5905,3,FALSE)</f>
        <v>#N/A</v>
      </c>
    </row>
    <row r="5906" spans="2:6" x14ac:dyDescent="0.25">
      <c r="B5906" s="131">
        <f t="shared" si="92"/>
        <v>5904</v>
      </c>
      <c r="E5906" s="218" t="e">
        <f>VLOOKUP(D5906,Z$4:AB5906,2,FALSE)</f>
        <v>#N/A</v>
      </c>
      <c r="F5906" s="218" t="e">
        <f>VLOOKUP(D5906,Z$4:AB5906,3,FALSE)</f>
        <v>#N/A</v>
      </c>
    </row>
    <row r="5907" spans="2:6" x14ac:dyDescent="0.25">
      <c r="B5907" s="131">
        <f t="shared" si="92"/>
        <v>5905</v>
      </c>
      <c r="E5907" s="218" t="e">
        <f>VLOOKUP(D5907,Z$4:AB5907,2,FALSE)</f>
        <v>#N/A</v>
      </c>
      <c r="F5907" s="218" t="e">
        <f>VLOOKUP(D5907,Z$4:AB5907,3,FALSE)</f>
        <v>#N/A</v>
      </c>
    </row>
    <row r="5908" spans="2:6" x14ac:dyDescent="0.25">
      <c r="B5908" s="131">
        <f t="shared" si="92"/>
        <v>5906</v>
      </c>
      <c r="E5908" s="218" t="e">
        <f>VLOOKUP(D5908,Z$4:AB5908,2,FALSE)</f>
        <v>#N/A</v>
      </c>
      <c r="F5908" s="218" t="e">
        <f>VLOOKUP(D5908,Z$4:AB5908,3,FALSE)</f>
        <v>#N/A</v>
      </c>
    </row>
    <row r="5909" spans="2:6" x14ac:dyDescent="0.25">
      <c r="B5909" s="131">
        <f t="shared" si="92"/>
        <v>5907</v>
      </c>
      <c r="E5909" s="218" t="e">
        <f>VLOOKUP(D5909,Z$4:AB5909,2,FALSE)</f>
        <v>#N/A</v>
      </c>
      <c r="F5909" s="218" t="e">
        <f>VLOOKUP(D5909,Z$4:AB5909,3,FALSE)</f>
        <v>#N/A</v>
      </c>
    </row>
    <row r="5910" spans="2:6" x14ac:dyDescent="0.25">
      <c r="B5910" s="131">
        <f t="shared" si="92"/>
        <v>5908</v>
      </c>
      <c r="E5910" s="218" t="e">
        <f>VLOOKUP(D5910,Z$4:AB5910,2,FALSE)</f>
        <v>#N/A</v>
      </c>
      <c r="F5910" s="218" t="e">
        <f>VLOOKUP(D5910,Z$4:AB5910,3,FALSE)</f>
        <v>#N/A</v>
      </c>
    </row>
    <row r="5911" spans="2:6" x14ac:dyDescent="0.25">
      <c r="B5911" s="131">
        <f t="shared" si="92"/>
        <v>5909</v>
      </c>
      <c r="E5911" s="218" t="e">
        <f>VLOOKUP(D5911,Z$4:AB5911,2,FALSE)</f>
        <v>#N/A</v>
      </c>
      <c r="F5911" s="218" t="e">
        <f>VLOOKUP(D5911,Z$4:AB5911,3,FALSE)</f>
        <v>#N/A</v>
      </c>
    </row>
    <row r="5912" spans="2:6" x14ac:dyDescent="0.25">
      <c r="B5912" s="131">
        <f t="shared" si="92"/>
        <v>5910</v>
      </c>
      <c r="E5912" s="218" t="e">
        <f>VLOOKUP(D5912,Z$4:AB5912,2,FALSE)</f>
        <v>#N/A</v>
      </c>
      <c r="F5912" s="218" t="e">
        <f>VLOOKUP(D5912,Z$4:AB5912,3,FALSE)</f>
        <v>#N/A</v>
      </c>
    </row>
    <row r="5913" spans="2:6" x14ac:dyDescent="0.25">
      <c r="B5913" s="131">
        <f t="shared" si="92"/>
        <v>5911</v>
      </c>
      <c r="E5913" s="218" t="e">
        <f>VLOOKUP(D5913,Z$4:AB5913,2,FALSE)</f>
        <v>#N/A</v>
      </c>
      <c r="F5913" s="218" t="e">
        <f>VLOOKUP(D5913,Z$4:AB5913,3,FALSE)</f>
        <v>#N/A</v>
      </c>
    </row>
    <row r="5914" spans="2:6" x14ac:dyDescent="0.25">
      <c r="B5914" s="131">
        <f t="shared" si="92"/>
        <v>5912</v>
      </c>
      <c r="E5914" s="218" t="e">
        <f>VLOOKUP(D5914,Z$4:AB5914,2,FALSE)</f>
        <v>#N/A</v>
      </c>
      <c r="F5914" s="218" t="e">
        <f>VLOOKUP(D5914,Z$4:AB5914,3,FALSE)</f>
        <v>#N/A</v>
      </c>
    </row>
    <row r="5915" spans="2:6" x14ac:dyDescent="0.25">
      <c r="B5915" s="131">
        <f t="shared" si="92"/>
        <v>5913</v>
      </c>
      <c r="E5915" s="218" t="e">
        <f>VLOOKUP(D5915,Z$4:AB5915,2,FALSE)</f>
        <v>#N/A</v>
      </c>
      <c r="F5915" s="218" t="e">
        <f>VLOOKUP(D5915,Z$4:AB5915,3,FALSE)</f>
        <v>#N/A</v>
      </c>
    </row>
    <row r="5916" spans="2:6" x14ac:dyDescent="0.25">
      <c r="B5916" s="131">
        <f t="shared" si="92"/>
        <v>5914</v>
      </c>
      <c r="E5916" s="218" t="e">
        <f>VLOOKUP(D5916,Z$4:AB5916,2,FALSE)</f>
        <v>#N/A</v>
      </c>
      <c r="F5916" s="218" t="e">
        <f>VLOOKUP(D5916,Z$4:AB5916,3,FALSE)</f>
        <v>#N/A</v>
      </c>
    </row>
    <row r="5917" spans="2:6" x14ac:dyDescent="0.25">
      <c r="B5917" s="131">
        <f t="shared" si="92"/>
        <v>5915</v>
      </c>
      <c r="E5917" s="218" t="e">
        <f>VLOOKUP(D5917,Z$4:AB5917,2,FALSE)</f>
        <v>#N/A</v>
      </c>
      <c r="F5917" s="218" t="e">
        <f>VLOOKUP(D5917,Z$4:AB5917,3,FALSE)</f>
        <v>#N/A</v>
      </c>
    </row>
    <row r="5918" spans="2:6" x14ac:dyDescent="0.25">
      <c r="B5918" s="131">
        <f t="shared" si="92"/>
        <v>5916</v>
      </c>
      <c r="E5918" s="218" t="e">
        <f>VLOOKUP(D5918,Z$4:AB5918,2,FALSE)</f>
        <v>#N/A</v>
      </c>
      <c r="F5918" s="218" t="e">
        <f>VLOOKUP(D5918,Z$4:AB5918,3,FALSE)</f>
        <v>#N/A</v>
      </c>
    </row>
    <row r="5919" spans="2:6" x14ac:dyDescent="0.25">
      <c r="B5919" s="131">
        <f t="shared" si="92"/>
        <v>5917</v>
      </c>
      <c r="E5919" s="218" t="e">
        <f>VLOOKUP(D5919,Z$4:AB5919,2,FALSE)</f>
        <v>#N/A</v>
      </c>
      <c r="F5919" s="218" t="e">
        <f>VLOOKUP(D5919,Z$4:AB5919,3,FALSE)</f>
        <v>#N/A</v>
      </c>
    </row>
    <row r="5920" spans="2:6" x14ac:dyDescent="0.25">
      <c r="B5920" s="131">
        <f t="shared" si="92"/>
        <v>5918</v>
      </c>
      <c r="E5920" s="218" t="e">
        <f>VLOOKUP(D5920,Z$4:AB5920,2,FALSE)</f>
        <v>#N/A</v>
      </c>
      <c r="F5920" s="218" t="e">
        <f>VLOOKUP(D5920,Z$4:AB5920,3,FALSE)</f>
        <v>#N/A</v>
      </c>
    </row>
    <row r="5921" spans="2:6" x14ac:dyDescent="0.25">
      <c r="B5921" s="131">
        <f t="shared" si="92"/>
        <v>5919</v>
      </c>
      <c r="E5921" s="218" t="e">
        <f>VLOOKUP(D5921,Z$4:AB5921,2,FALSE)</f>
        <v>#N/A</v>
      </c>
      <c r="F5921" s="218" t="e">
        <f>VLOOKUP(D5921,Z$4:AB5921,3,FALSE)</f>
        <v>#N/A</v>
      </c>
    </row>
    <row r="5922" spans="2:6" x14ac:dyDescent="0.25">
      <c r="B5922" s="131">
        <f t="shared" si="92"/>
        <v>5920</v>
      </c>
      <c r="E5922" s="218" t="e">
        <f>VLOOKUP(D5922,Z$4:AB5922,2,FALSE)</f>
        <v>#N/A</v>
      </c>
      <c r="F5922" s="218" t="e">
        <f>VLOOKUP(D5922,Z$4:AB5922,3,FALSE)</f>
        <v>#N/A</v>
      </c>
    </row>
    <row r="5923" spans="2:6" x14ac:dyDescent="0.25">
      <c r="B5923" s="131">
        <f t="shared" si="92"/>
        <v>5921</v>
      </c>
      <c r="E5923" s="218" t="e">
        <f>VLOOKUP(D5923,Z$4:AB5923,2,FALSE)</f>
        <v>#N/A</v>
      </c>
      <c r="F5923" s="218" t="e">
        <f>VLOOKUP(D5923,Z$4:AB5923,3,FALSE)</f>
        <v>#N/A</v>
      </c>
    </row>
    <row r="5924" spans="2:6" x14ac:dyDescent="0.25">
      <c r="B5924" s="131">
        <f t="shared" si="92"/>
        <v>5922</v>
      </c>
      <c r="E5924" s="218" t="e">
        <f>VLOOKUP(D5924,Z$4:AB5924,2,FALSE)</f>
        <v>#N/A</v>
      </c>
      <c r="F5924" s="218" t="e">
        <f>VLOOKUP(D5924,Z$4:AB5924,3,FALSE)</f>
        <v>#N/A</v>
      </c>
    </row>
    <row r="5925" spans="2:6" x14ac:dyDescent="0.25">
      <c r="B5925" s="131">
        <f t="shared" si="92"/>
        <v>5923</v>
      </c>
      <c r="E5925" s="218" t="e">
        <f>VLOOKUP(D5925,Z$4:AB5925,2,FALSE)</f>
        <v>#N/A</v>
      </c>
      <c r="F5925" s="218" t="e">
        <f>VLOOKUP(D5925,Z$4:AB5925,3,FALSE)</f>
        <v>#N/A</v>
      </c>
    </row>
    <row r="5926" spans="2:6" x14ac:dyDescent="0.25">
      <c r="B5926" s="131">
        <f t="shared" si="92"/>
        <v>5924</v>
      </c>
      <c r="E5926" s="218" t="e">
        <f>VLOOKUP(D5926,Z$4:AB5926,2,FALSE)</f>
        <v>#N/A</v>
      </c>
      <c r="F5926" s="218" t="e">
        <f>VLOOKUP(D5926,Z$4:AB5926,3,FALSE)</f>
        <v>#N/A</v>
      </c>
    </row>
    <row r="5927" spans="2:6" x14ac:dyDescent="0.25">
      <c r="B5927" s="131">
        <f t="shared" si="92"/>
        <v>5925</v>
      </c>
      <c r="E5927" s="218" t="e">
        <f>VLOOKUP(D5927,Z$4:AB5927,2,FALSE)</f>
        <v>#N/A</v>
      </c>
      <c r="F5927" s="218" t="e">
        <f>VLOOKUP(D5927,Z$4:AB5927,3,FALSE)</f>
        <v>#N/A</v>
      </c>
    </row>
    <row r="5928" spans="2:6" x14ac:dyDescent="0.25">
      <c r="B5928" s="131">
        <f t="shared" si="92"/>
        <v>5926</v>
      </c>
      <c r="E5928" s="218" t="e">
        <f>VLOOKUP(D5928,Z$4:AB5928,2,FALSE)</f>
        <v>#N/A</v>
      </c>
      <c r="F5928" s="218" t="e">
        <f>VLOOKUP(D5928,Z$4:AB5928,3,FALSE)</f>
        <v>#N/A</v>
      </c>
    </row>
    <row r="5929" spans="2:6" x14ac:dyDescent="0.25">
      <c r="B5929" s="131">
        <f t="shared" si="92"/>
        <v>5927</v>
      </c>
      <c r="E5929" s="218" t="e">
        <f>VLOOKUP(D5929,Z$4:AB5929,2,FALSE)</f>
        <v>#N/A</v>
      </c>
      <c r="F5929" s="218" t="e">
        <f>VLOOKUP(D5929,Z$4:AB5929,3,FALSE)</f>
        <v>#N/A</v>
      </c>
    </row>
    <row r="5930" spans="2:6" x14ac:dyDescent="0.25">
      <c r="B5930" s="131">
        <f t="shared" si="92"/>
        <v>5928</v>
      </c>
      <c r="E5930" s="218" t="e">
        <f>VLOOKUP(D5930,Z$4:AB5930,2,FALSE)</f>
        <v>#N/A</v>
      </c>
      <c r="F5930" s="218" t="e">
        <f>VLOOKUP(D5930,Z$4:AB5930,3,FALSE)</f>
        <v>#N/A</v>
      </c>
    </row>
    <row r="5931" spans="2:6" x14ac:dyDescent="0.25">
      <c r="B5931" s="131">
        <f t="shared" si="92"/>
        <v>5929</v>
      </c>
      <c r="E5931" s="218" t="e">
        <f>VLOOKUP(D5931,Z$4:AB5931,2,FALSE)</f>
        <v>#N/A</v>
      </c>
      <c r="F5931" s="218" t="e">
        <f>VLOOKUP(D5931,Z$4:AB5931,3,FALSE)</f>
        <v>#N/A</v>
      </c>
    </row>
    <row r="5932" spans="2:6" x14ac:dyDescent="0.25">
      <c r="B5932" s="131">
        <f t="shared" si="92"/>
        <v>5930</v>
      </c>
      <c r="E5932" s="218" t="e">
        <f>VLOOKUP(D5932,Z$4:AB5932,2,FALSE)</f>
        <v>#N/A</v>
      </c>
      <c r="F5932" s="218" t="e">
        <f>VLOOKUP(D5932,Z$4:AB5932,3,FALSE)</f>
        <v>#N/A</v>
      </c>
    </row>
    <row r="5933" spans="2:6" x14ac:dyDescent="0.25">
      <c r="B5933" s="131">
        <f t="shared" si="92"/>
        <v>5931</v>
      </c>
      <c r="E5933" s="218" t="e">
        <f>VLOOKUP(D5933,Z$4:AB5933,2,FALSE)</f>
        <v>#N/A</v>
      </c>
      <c r="F5933" s="218" t="e">
        <f>VLOOKUP(D5933,Z$4:AB5933,3,FALSE)</f>
        <v>#N/A</v>
      </c>
    </row>
    <row r="5934" spans="2:6" x14ac:dyDescent="0.25">
      <c r="B5934" s="131">
        <f t="shared" si="92"/>
        <v>5932</v>
      </c>
      <c r="E5934" s="218" t="e">
        <f>VLOOKUP(D5934,Z$4:AB5934,2,FALSE)</f>
        <v>#N/A</v>
      </c>
      <c r="F5934" s="218" t="e">
        <f>VLOOKUP(D5934,Z$4:AB5934,3,FALSE)</f>
        <v>#N/A</v>
      </c>
    </row>
    <row r="5935" spans="2:6" x14ac:dyDescent="0.25">
      <c r="B5935" s="131">
        <f t="shared" si="92"/>
        <v>5933</v>
      </c>
      <c r="E5935" s="218" t="e">
        <f>VLOOKUP(D5935,Z$4:AB5935,2,FALSE)</f>
        <v>#N/A</v>
      </c>
      <c r="F5935" s="218" t="e">
        <f>VLOOKUP(D5935,Z$4:AB5935,3,FALSE)</f>
        <v>#N/A</v>
      </c>
    </row>
    <row r="5936" spans="2:6" x14ac:dyDescent="0.25">
      <c r="B5936" s="131">
        <f t="shared" si="92"/>
        <v>5934</v>
      </c>
      <c r="E5936" s="218" t="e">
        <f>VLOOKUP(D5936,Z$4:AB5936,2,FALSE)</f>
        <v>#N/A</v>
      </c>
      <c r="F5936" s="218" t="e">
        <f>VLOOKUP(D5936,Z$4:AB5936,3,FALSE)</f>
        <v>#N/A</v>
      </c>
    </row>
    <row r="5937" spans="2:6" x14ac:dyDescent="0.25">
      <c r="B5937" s="131">
        <f t="shared" si="92"/>
        <v>5935</v>
      </c>
      <c r="E5937" s="218" t="e">
        <f>VLOOKUP(D5937,Z$4:AB5937,2,FALSE)</f>
        <v>#N/A</v>
      </c>
      <c r="F5937" s="218" t="e">
        <f>VLOOKUP(D5937,Z$4:AB5937,3,FALSE)</f>
        <v>#N/A</v>
      </c>
    </row>
    <row r="5938" spans="2:6" x14ac:dyDescent="0.25">
      <c r="B5938" s="131">
        <f t="shared" si="92"/>
        <v>5936</v>
      </c>
      <c r="E5938" s="218" t="e">
        <f>VLOOKUP(D5938,Z$4:AB5938,2,FALSE)</f>
        <v>#N/A</v>
      </c>
      <c r="F5938" s="218" t="e">
        <f>VLOOKUP(D5938,Z$4:AB5938,3,FALSE)</f>
        <v>#N/A</v>
      </c>
    </row>
    <row r="5939" spans="2:6" x14ac:dyDescent="0.25">
      <c r="B5939" s="131">
        <f t="shared" si="92"/>
        <v>5937</v>
      </c>
      <c r="E5939" s="218" t="e">
        <f>VLOOKUP(D5939,Z$4:AB5939,2,FALSE)</f>
        <v>#N/A</v>
      </c>
      <c r="F5939" s="218" t="e">
        <f>VLOOKUP(D5939,Z$4:AB5939,3,FALSE)</f>
        <v>#N/A</v>
      </c>
    </row>
    <row r="5940" spans="2:6" x14ac:dyDescent="0.25">
      <c r="B5940" s="131">
        <f t="shared" ref="B5940:B6003" si="93">ROW()-2</f>
        <v>5938</v>
      </c>
      <c r="E5940" s="218" t="e">
        <f>VLOOKUP(D5940,Z$4:AB5940,2,FALSE)</f>
        <v>#N/A</v>
      </c>
      <c r="F5940" s="218" t="e">
        <f>VLOOKUP(D5940,Z$4:AB5940,3,FALSE)</f>
        <v>#N/A</v>
      </c>
    </row>
    <row r="5941" spans="2:6" x14ac:dyDescent="0.25">
      <c r="B5941" s="131">
        <f t="shared" si="93"/>
        <v>5939</v>
      </c>
      <c r="E5941" s="218" t="e">
        <f>VLOOKUP(D5941,Z$4:AB5941,2,FALSE)</f>
        <v>#N/A</v>
      </c>
      <c r="F5941" s="218" t="e">
        <f>VLOOKUP(D5941,Z$4:AB5941,3,FALSE)</f>
        <v>#N/A</v>
      </c>
    </row>
    <row r="5942" spans="2:6" x14ac:dyDescent="0.25">
      <c r="B5942" s="131">
        <f t="shared" si="93"/>
        <v>5940</v>
      </c>
      <c r="E5942" s="218" t="e">
        <f>VLOOKUP(D5942,Z$4:AB5942,2,FALSE)</f>
        <v>#N/A</v>
      </c>
      <c r="F5942" s="218" t="e">
        <f>VLOOKUP(D5942,Z$4:AB5942,3,FALSE)</f>
        <v>#N/A</v>
      </c>
    </row>
    <row r="5943" spans="2:6" x14ac:dyDescent="0.25">
      <c r="B5943" s="131">
        <f t="shared" si="93"/>
        <v>5941</v>
      </c>
      <c r="E5943" s="218" t="e">
        <f>VLOOKUP(D5943,Z$4:AB5943,2,FALSE)</f>
        <v>#N/A</v>
      </c>
      <c r="F5943" s="218" t="e">
        <f>VLOOKUP(D5943,Z$4:AB5943,3,FALSE)</f>
        <v>#N/A</v>
      </c>
    </row>
    <row r="5944" spans="2:6" x14ac:dyDescent="0.25">
      <c r="B5944" s="131">
        <f t="shared" si="93"/>
        <v>5942</v>
      </c>
      <c r="E5944" s="218" t="e">
        <f>VLOOKUP(D5944,Z$4:AB5944,2,FALSE)</f>
        <v>#N/A</v>
      </c>
      <c r="F5944" s="218" t="e">
        <f>VLOOKUP(D5944,Z$4:AB5944,3,FALSE)</f>
        <v>#N/A</v>
      </c>
    </row>
    <row r="5945" spans="2:6" x14ac:dyDescent="0.25">
      <c r="B5945" s="131">
        <f t="shared" si="93"/>
        <v>5943</v>
      </c>
      <c r="E5945" s="218" t="e">
        <f>VLOOKUP(D5945,Z$4:AB5945,2,FALSE)</f>
        <v>#N/A</v>
      </c>
      <c r="F5945" s="218" t="e">
        <f>VLOOKUP(D5945,Z$4:AB5945,3,FALSE)</f>
        <v>#N/A</v>
      </c>
    </row>
    <row r="5946" spans="2:6" x14ac:dyDescent="0.25">
      <c r="B5946" s="131">
        <f t="shared" si="93"/>
        <v>5944</v>
      </c>
      <c r="E5946" s="218" t="e">
        <f>VLOOKUP(D5946,Z$4:AB5946,2,FALSE)</f>
        <v>#N/A</v>
      </c>
      <c r="F5946" s="218" t="e">
        <f>VLOOKUP(D5946,Z$4:AB5946,3,FALSE)</f>
        <v>#N/A</v>
      </c>
    </row>
    <row r="5947" spans="2:6" x14ac:dyDescent="0.25">
      <c r="B5947" s="131">
        <f t="shared" si="93"/>
        <v>5945</v>
      </c>
      <c r="E5947" s="218" t="e">
        <f>VLOOKUP(D5947,Z$4:AB5947,2,FALSE)</f>
        <v>#N/A</v>
      </c>
      <c r="F5947" s="218" t="e">
        <f>VLOOKUP(D5947,Z$4:AB5947,3,FALSE)</f>
        <v>#N/A</v>
      </c>
    </row>
    <row r="5948" spans="2:6" x14ac:dyDescent="0.25">
      <c r="B5948" s="131">
        <f t="shared" si="93"/>
        <v>5946</v>
      </c>
      <c r="E5948" s="218" t="e">
        <f>VLOOKUP(D5948,Z$4:AB5948,2,FALSE)</f>
        <v>#N/A</v>
      </c>
      <c r="F5948" s="218" t="e">
        <f>VLOOKUP(D5948,Z$4:AB5948,3,FALSE)</f>
        <v>#N/A</v>
      </c>
    </row>
    <row r="5949" spans="2:6" x14ac:dyDescent="0.25">
      <c r="B5949" s="131">
        <f t="shared" si="93"/>
        <v>5947</v>
      </c>
      <c r="E5949" s="218" t="e">
        <f>VLOOKUP(D5949,Z$4:AB5949,2,FALSE)</f>
        <v>#N/A</v>
      </c>
      <c r="F5949" s="218" t="e">
        <f>VLOOKUP(D5949,Z$4:AB5949,3,FALSE)</f>
        <v>#N/A</v>
      </c>
    </row>
    <row r="5950" spans="2:6" x14ac:dyDescent="0.25">
      <c r="B5950" s="131">
        <f t="shared" si="93"/>
        <v>5948</v>
      </c>
      <c r="E5950" s="218" t="e">
        <f>VLOOKUP(D5950,Z$4:AB5950,2,FALSE)</f>
        <v>#N/A</v>
      </c>
      <c r="F5950" s="218" t="e">
        <f>VLOOKUP(D5950,Z$4:AB5950,3,FALSE)</f>
        <v>#N/A</v>
      </c>
    </row>
    <row r="5951" spans="2:6" x14ac:dyDescent="0.25">
      <c r="B5951" s="131">
        <f t="shared" si="93"/>
        <v>5949</v>
      </c>
      <c r="E5951" s="218" t="e">
        <f>VLOOKUP(D5951,Z$4:AB5951,2,FALSE)</f>
        <v>#N/A</v>
      </c>
      <c r="F5951" s="218" t="e">
        <f>VLOOKUP(D5951,Z$4:AB5951,3,FALSE)</f>
        <v>#N/A</v>
      </c>
    </row>
    <row r="5952" spans="2:6" x14ac:dyDescent="0.25">
      <c r="B5952" s="131">
        <f t="shared" si="93"/>
        <v>5950</v>
      </c>
      <c r="E5952" s="218" t="e">
        <f>VLOOKUP(D5952,Z$4:AB5952,2,FALSE)</f>
        <v>#N/A</v>
      </c>
      <c r="F5952" s="218" t="e">
        <f>VLOOKUP(D5952,Z$4:AB5952,3,FALSE)</f>
        <v>#N/A</v>
      </c>
    </row>
    <row r="5953" spans="2:6" x14ac:dyDescent="0.25">
      <c r="B5953" s="131">
        <f t="shared" si="93"/>
        <v>5951</v>
      </c>
      <c r="E5953" s="218" t="e">
        <f>VLOOKUP(D5953,Z$4:AB5953,2,FALSE)</f>
        <v>#N/A</v>
      </c>
      <c r="F5953" s="218" t="e">
        <f>VLOOKUP(D5953,Z$4:AB5953,3,FALSE)</f>
        <v>#N/A</v>
      </c>
    </row>
    <row r="5954" spans="2:6" x14ac:dyDescent="0.25">
      <c r="B5954" s="131">
        <f t="shared" si="93"/>
        <v>5952</v>
      </c>
      <c r="E5954" s="218" t="e">
        <f>VLOOKUP(D5954,Z$4:AB5954,2,FALSE)</f>
        <v>#N/A</v>
      </c>
      <c r="F5954" s="218" t="e">
        <f>VLOOKUP(D5954,Z$4:AB5954,3,FALSE)</f>
        <v>#N/A</v>
      </c>
    </row>
    <row r="5955" spans="2:6" x14ac:dyDescent="0.25">
      <c r="B5955" s="131">
        <f t="shared" si="93"/>
        <v>5953</v>
      </c>
      <c r="E5955" s="218" t="e">
        <f>VLOOKUP(D5955,Z$4:AB5955,2,FALSE)</f>
        <v>#N/A</v>
      </c>
      <c r="F5955" s="218" t="e">
        <f>VLOOKUP(D5955,Z$4:AB5955,3,FALSE)</f>
        <v>#N/A</v>
      </c>
    </row>
    <row r="5956" spans="2:6" x14ac:dyDescent="0.25">
      <c r="B5956" s="131">
        <f t="shared" si="93"/>
        <v>5954</v>
      </c>
      <c r="E5956" s="218" t="e">
        <f>VLOOKUP(D5956,Z$4:AB5956,2,FALSE)</f>
        <v>#N/A</v>
      </c>
      <c r="F5956" s="218" t="e">
        <f>VLOOKUP(D5956,Z$4:AB5956,3,FALSE)</f>
        <v>#N/A</v>
      </c>
    </row>
    <row r="5957" spans="2:6" x14ac:dyDescent="0.25">
      <c r="B5957" s="131">
        <f t="shared" si="93"/>
        <v>5955</v>
      </c>
      <c r="E5957" s="218" t="e">
        <f>VLOOKUP(D5957,Z$4:AB5957,2,FALSE)</f>
        <v>#N/A</v>
      </c>
      <c r="F5957" s="218" t="e">
        <f>VLOOKUP(D5957,Z$4:AB5957,3,FALSE)</f>
        <v>#N/A</v>
      </c>
    </row>
    <row r="5958" spans="2:6" x14ac:dyDescent="0.25">
      <c r="B5958" s="131">
        <f t="shared" si="93"/>
        <v>5956</v>
      </c>
      <c r="E5958" s="218" t="e">
        <f>VLOOKUP(D5958,Z$4:AB5958,2,FALSE)</f>
        <v>#N/A</v>
      </c>
      <c r="F5958" s="218" t="e">
        <f>VLOOKUP(D5958,Z$4:AB5958,3,FALSE)</f>
        <v>#N/A</v>
      </c>
    </row>
    <row r="5959" spans="2:6" x14ac:dyDescent="0.25">
      <c r="B5959" s="131">
        <f t="shared" si="93"/>
        <v>5957</v>
      </c>
      <c r="E5959" s="218" t="e">
        <f>VLOOKUP(D5959,Z$4:AB5959,2,FALSE)</f>
        <v>#N/A</v>
      </c>
      <c r="F5959" s="218" t="e">
        <f>VLOOKUP(D5959,Z$4:AB5959,3,FALSE)</f>
        <v>#N/A</v>
      </c>
    </row>
    <row r="5960" spans="2:6" x14ac:dyDescent="0.25">
      <c r="B5960" s="131">
        <f t="shared" si="93"/>
        <v>5958</v>
      </c>
      <c r="E5960" s="218" t="e">
        <f>VLOOKUP(D5960,Z$4:AB5960,2,FALSE)</f>
        <v>#N/A</v>
      </c>
      <c r="F5960" s="218" t="e">
        <f>VLOOKUP(D5960,Z$4:AB5960,3,FALSE)</f>
        <v>#N/A</v>
      </c>
    </row>
    <row r="5961" spans="2:6" x14ac:dyDescent="0.25">
      <c r="B5961" s="131">
        <f t="shared" si="93"/>
        <v>5959</v>
      </c>
      <c r="E5961" s="218" t="e">
        <f>VLOOKUP(D5961,Z$4:AB5961,2,FALSE)</f>
        <v>#N/A</v>
      </c>
      <c r="F5961" s="218" t="e">
        <f>VLOOKUP(D5961,Z$4:AB5961,3,FALSE)</f>
        <v>#N/A</v>
      </c>
    </row>
    <row r="5962" spans="2:6" x14ac:dyDescent="0.25">
      <c r="B5962" s="131">
        <f t="shared" si="93"/>
        <v>5960</v>
      </c>
      <c r="E5962" s="218" t="e">
        <f>VLOOKUP(D5962,Z$4:AB5962,2,FALSE)</f>
        <v>#N/A</v>
      </c>
      <c r="F5962" s="218" t="e">
        <f>VLOOKUP(D5962,Z$4:AB5962,3,FALSE)</f>
        <v>#N/A</v>
      </c>
    </row>
    <row r="5963" spans="2:6" x14ac:dyDescent="0.25">
      <c r="B5963" s="131">
        <f t="shared" si="93"/>
        <v>5961</v>
      </c>
      <c r="E5963" s="218" t="e">
        <f>VLOOKUP(D5963,Z$4:AB5963,2,FALSE)</f>
        <v>#N/A</v>
      </c>
      <c r="F5963" s="218" t="e">
        <f>VLOOKUP(D5963,Z$4:AB5963,3,FALSE)</f>
        <v>#N/A</v>
      </c>
    </row>
    <row r="5964" spans="2:6" x14ac:dyDescent="0.25">
      <c r="B5964" s="131">
        <f t="shared" si="93"/>
        <v>5962</v>
      </c>
      <c r="E5964" s="218" t="e">
        <f>VLOOKUP(D5964,Z$4:AB5964,2,FALSE)</f>
        <v>#N/A</v>
      </c>
      <c r="F5964" s="218" t="e">
        <f>VLOOKUP(D5964,Z$4:AB5964,3,FALSE)</f>
        <v>#N/A</v>
      </c>
    </row>
    <row r="5965" spans="2:6" x14ac:dyDescent="0.25">
      <c r="B5965" s="131">
        <f t="shared" si="93"/>
        <v>5963</v>
      </c>
      <c r="E5965" s="218" t="e">
        <f>VLOOKUP(D5965,Z$4:AB5965,2,FALSE)</f>
        <v>#N/A</v>
      </c>
      <c r="F5965" s="218" t="e">
        <f>VLOOKUP(D5965,Z$4:AB5965,3,FALSE)</f>
        <v>#N/A</v>
      </c>
    </row>
    <row r="5966" spans="2:6" x14ac:dyDescent="0.25">
      <c r="B5966" s="131">
        <f t="shared" si="93"/>
        <v>5964</v>
      </c>
      <c r="E5966" s="218" t="e">
        <f>VLOOKUP(D5966,Z$4:AB5966,2,FALSE)</f>
        <v>#N/A</v>
      </c>
      <c r="F5966" s="218" t="e">
        <f>VLOOKUP(D5966,Z$4:AB5966,3,FALSE)</f>
        <v>#N/A</v>
      </c>
    </row>
    <row r="5967" spans="2:6" x14ac:dyDescent="0.25">
      <c r="B5967" s="131">
        <f t="shared" si="93"/>
        <v>5965</v>
      </c>
      <c r="E5967" s="218" t="e">
        <f>VLOOKUP(D5967,Z$4:AB5967,2,FALSE)</f>
        <v>#N/A</v>
      </c>
      <c r="F5967" s="218" t="e">
        <f>VLOOKUP(D5967,Z$4:AB5967,3,FALSE)</f>
        <v>#N/A</v>
      </c>
    </row>
    <row r="5968" spans="2:6" x14ac:dyDescent="0.25">
      <c r="B5968" s="131">
        <f t="shared" si="93"/>
        <v>5966</v>
      </c>
      <c r="E5968" s="218" t="e">
        <f>VLOOKUP(D5968,Z$4:AB5968,2,FALSE)</f>
        <v>#N/A</v>
      </c>
      <c r="F5968" s="218" t="e">
        <f>VLOOKUP(D5968,Z$4:AB5968,3,FALSE)</f>
        <v>#N/A</v>
      </c>
    </row>
    <row r="5969" spans="2:6" x14ac:dyDescent="0.25">
      <c r="B5969" s="131">
        <f t="shared" si="93"/>
        <v>5967</v>
      </c>
      <c r="E5969" s="218" t="e">
        <f>VLOOKUP(D5969,Z$4:AB5969,2,FALSE)</f>
        <v>#N/A</v>
      </c>
      <c r="F5969" s="218" t="e">
        <f>VLOOKUP(D5969,Z$4:AB5969,3,FALSE)</f>
        <v>#N/A</v>
      </c>
    </row>
    <row r="5970" spans="2:6" x14ac:dyDescent="0.25">
      <c r="B5970" s="131">
        <f t="shared" si="93"/>
        <v>5968</v>
      </c>
      <c r="E5970" s="218" t="e">
        <f>VLOOKUP(D5970,Z$4:AB5970,2,FALSE)</f>
        <v>#N/A</v>
      </c>
      <c r="F5970" s="218" t="e">
        <f>VLOOKUP(D5970,Z$4:AB5970,3,FALSE)</f>
        <v>#N/A</v>
      </c>
    </row>
    <row r="5971" spans="2:6" x14ac:dyDescent="0.25">
      <c r="B5971" s="131">
        <f t="shared" si="93"/>
        <v>5969</v>
      </c>
      <c r="E5971" s="218" t="e">
        <f>VLOOKUP(D5971,Z$4:AB5971,2,FALSE)</f>
        <v>#N/A</v>
      </c>
      <c r="F5971" s="218" t="e">
        <f>VLOOKUP(D5971,Z$4:AB5971,3,FALSE)</f>
        <v>#N/A</v>
      </c>
    </row>
    <row r="5972" spans="2:6" x14ac:dyDescent="0.25">
      <c r="B5972" s="131">
        <f t="shared" si="93"/>
        <v>5970</v>
      </c>
      <c r="E5972" s="218" t="e">
        <f>VLOOKUP(D5972,Z$4:AB5972,2,FALSE)</f>
        <v>#N/A</v>
      </c>
      <c r="F5972" s="218" t="e">
        <f>VLOOKUP(D5972,Z$4:AB5972,3,FALSE)</f>
        <v>#N/A</v>
      </c>
    </row>
    <row r="5973" spans="2:6" x14ac:dyDescent="0.25">
      <c r="B5973" s="131">
        <f t="shared" si="93"/>
        <v>5971</v>
      </c>
      <c r="E5973" s="218" t="e">
        <f>VLOOKUP(D5973,Z$4:AB5973,2,FALSE)</f>
        <v>#N/A</v>
      </c>
      <c r="F5973" s="218" t="e">
        <f>VLOOKUP(D5973,Z$4:AB5973,3,FALSE)</f>
        <v>#N/A</v>
      </c>
    </row>
    <row r="5974" spans="2:6" x14ac:dyDescent="0.25">
      <c r="B5974" s="131">
        <f t="shared" si="93"/>
        <v>5972</v>
      </c>
      <c r="E5974" s="218" t="e">
        <f>VLOOKUP(D5974,Z$4:AB5974,2,FALSE)</f>
        <v>#N/A</v>
      </c>
      <c r="F5974" s="218" t="e">
        <f>VLOOKUP(D5974,Z$4:AB5974,3,FALSE)</f>
        <v>#N/A</v>
      </c>
    </row>
    <row r="5975" spans="2:6" x14ac:dyDescent="0.25">
      <c r="B5975" s="131">
        <f t="shared" si="93"/>
        <v>5973</v>
      </c>
      <c r="E5975" s="218" t="e">
        <f>VLOOKUP(D5975,Z$4:AB5975,2,FALSE)</f>
        <v>#N/A</v>
      </c>
      <c r="F5975" s="218" t="e">
        <f>VLOOKUP(D5975,Z$4:AB5975,3,FALSE)</f>
        <v>#N/A</v>
      </c>
    </row>
    <row r="5976" spans="2:6" x14ac:dyDescent="0.25">
      <c r="B5976" s="131">
        <f t="shared" si="93"/>
        <v>5974</v>
      </c>
      <c r="E5976" s="218" t="e">
        <f>VLOOKUP(D5976,Z$4:AB5976,2,FALSE)</f>
        <v>#N/A</v>
      </c>
      <c r="F5976" s="218" t="e">
        <f>VLOOKUP(D5976,Z$4:AB5976,3,FALSE)</f>
        <v>#N/A</v>
      </c>
    </row>
    <row r="5977" spans="2:6" x14ac:dyDescent="0.25">
      <c r="B5977" s="131">
        <f t="shared" si="93"/>
        <v>5975</v>
      </c>
      <c r="E5977" s="218" t="e">
        <f>VLOOKUP(D5977,Z$4:AB5977,2,FALSE)</f>
        <v>#N/A</v>
      </c>
      <c r="F5977" s="218" t="e">
        <f>VLOOKUP(D5977,Z$4:AB5977,3,FALSE)</f>
        <v>#N/A</v>
      </c>
    </row>
    <row r="5978" spans="2:6" x14ac:dyDescent="0.25">
      <c r="B5978" s="131">
        <f t="shared" si="93"/>
        <v>5976</v>
      </c>
      <c r="E5978" s="218" t="e">
        <f>VLOOKUP(D5978,Z$4:AB5978,2,FALSE)</f>
        <v>#N/A</v>
      </c>
      <c r="F5978" s="218" t="e">
        <f>VLOOKUP(D5978,Z$4:AB5978,3,FALSE)</f>
        <v>#N/A</v>
      </c>
    </row>
    <row r="5979" spans="2:6" x14ac:dyDescent="0.25">
      <c r="B5979" s="131">
        <f t="shared" si="93"/>
        <v>5977</v>
      </c>
      <c r="E5979" s="218" t="e">
        <f>VLOOKUP(D5979,Z$4:AB5979,2,FALSE)</f>
        <v>#N/A</v>
      </c>
      <c r="F5979" s="218" t="e">
        <f>VLOOKUP(D5979,Z$4:AB5979,3,FALSE)</f>
        <v>#N/A</v>
      </c>
    </row>
    <row r="5980" spans="2:6" x14ac:dyDescent="0.25">
      <c r="B5980" s="131">
        <f t="shared" si="93"/>
        <v>5978</v>
      </c>
      <c r="E5980" s="218" t="e">
        <f>VLOOKUP(D5980,Z$4:AB5980,2,FALSE)</f>
        <v>#N/A</v>
      </c>
      <c r="F5980" s="218" t="e">
        <f>VLOOKUP(D5980,Z$4:AB5980,3,FALSE)</f>
        <v>#N/A</v>
      </c>
    </row>
    <row r="5981" spans="2:6" x14ac:dyDescent="0.25">
      <c r="B5981" s="131">
        <f t="shared" si="93"/>
        <v>5979</v>
      </c>
      <c r="E5981" s="218" t="e">
        <f>VLOOKUP(D5981,Z$4:AB5981,2,FALSE)</f>
        <v>#N/A</v>
      </c>
      <c r="F5981" s="218" t="e">
        <f>VLOOKUP(D5981,Z$4:AB5981,3,FALSE)</f>
        <v>#N/A</v>
      </c>
    </row>
    <row r="5982" spans="2:6" x14ac:dyDescent="0.25">
      <c r="B5982" s="131">
        <f t="shared" si="93"/>
        <v>5980</v>
      </c>
      <c r="E5982" s="218" t="e">
        <f>VLOOKUP(D5982,Z$4:AB5982,2,FALSE)</f>
        <v>#N/A</v>
      </c>
      <c r="F5982" s="218" t="e">
        <f>VLOOKUP(D5982,Z$4:AB5982,3,FALSE)</f>
        <v>#N/A</v>
      </c>
    </row>
    <row r="5983" spans="2:6" x14ac:dyDescent="0.25">
      <c r="B5983" s="131">
        <f t="shared" si="93"/>
        <v>5981</v>
      </c>
      <c r="E5983" s="218" t="e">
        <f>VLOOKUP(D5983,Z$4:AB5983,2,FALSE)</f>
        <v>#N/A</v>
      </c>
      <c r="F5983" s="218" t="e">
        <f>VLOOKUP(D5983,Z$4:AB5983,3,FALSE)</f>
        <v>#N/A</v>
      </c>
    </row>
    <row r="5984" spans="2:6" x14ac:dyDescent="0.25">
      <c r="B5984" s="131">
        <f t="shared" si="93"/>
        <v>5982</v>
      </c>
      <c r="E5984" s="218" t="e">
        <f>VLOOKUP(D5984,Z$4:AB5984,2,FALSE)</f>
        <v>#N/A</v>
      </c>
      <c r="F5984" s="218" t="e">
        <f>VLOOKUP(D5984,Z$4:AB5984,3,FALSE)</f>
        <v>#N/A</v>
      </c>
    </row>
    <row r="5985" spans="2:6" x14ac:dyDescent="0.25">
      <c r="B5985" s="131">
        <f t="shared" si="93"/>
        <v>5983</v>
      </c>
      <c r="E5985" s="218" t="e">
        <f>VLOOKUP(D5985,Z$4:AB5985,2,FALSE)</f>
        <v>#N/A</v>
      </c>
      <c r="F5985" s="218" t="e">
        <f>VLOOKUP(D5985,Z$4:AB5985,3,FALSE)</f>
        <v>#N/A</v>
      </c>
    </row>
    <row r="5986" spans="2:6" x14ac:dyDescent="0.25">
      <c r="B5986" s="131">
        <f t="shared" si="93"/>
        <v>5984</v>
      </c>
      <c r="E5986" s="218" t="e">
        <f>VLOOKUP(D5986,Z$4:AB5986,2,FALSE)</f>
        <v>#N/A</v>
      </c>
      <c r="F5986" s="218" t="e">
        <f>VLOOKUP(D5986,Z$4:AB5986,3,FALSE)</f>
        <v>#N/A</v>
      </c>
    </row>
    <row r="5987" spans="2:6" x14ac:dyDescent="0.25">
      <c r="B5987" s="131">
        <f t="shared" si="93"/>
        <v>5985</v>
      </c>
      <c r="E5987" s="218" t="e">
        <f>VLOOKUP(D5987,Z$4:AB5987,2,FALSE)</f>
        <v>#N/A</v>
      </c>
      <c r="F5987" s="218" t="e">
        <f>VLOOKUP(D5987,Z$4:AB5987,3,FALSE)</f>
        <v>#N/A</v>
      </c>
    </row>
    <row r="5988" spans="2:6" x14ac:dyDescent="0.25">
      <c r="B5988" s="131">
        <f t="shared" si="93"/>
        <v>5986</v>
      </c>
      <c r="E5988" s="218" t="e">
        <f>VLOOKUP(D5988,Z$4:AB5988,2,FALSE)</f>
        <v>#N/A</v>
      </c>
      <c r="F5988" s="218" t="e">
        <f>VLOOKUP(D5988,Z$4:AB5988,3,FALSE)</f>
        <v>#N/A</v>
      </c>
    </row>
    <row r="5989" spans="2:6" x14ac:dyDescent="0.25">
      <c r="B5989" s="131">
        <f t="shared" si="93"/>
        <v>5987</v>
      </c>
      <c r="E5989" s="218" t="e">
        <f>VLOOKUP(D5989,Z$4:AB5989,2,FALSE)</f>
        <v>#N/A</v>
      </c>
      <c r="F5989" s="218" t="e">
        <f>VLOOKUP(D5989,Z$4:AB5989,3,FALSE)</f>
        <v>#N/A</v>
      </c>
    </row>
    <row r="5990" spans="2:6" x14ac:dyDescent="0.25">
      <c r="B5990" s="131">
        <f t="shared" si="93"/>
        <v>5988</v>
      </c>
      <c r="E5990" s="218" t="e">
        <f>VLOOKUP(D5990,Z$4:AB5990,2,FALSE)</f>
        <v>#N/A</v>
      </c>
      <c r="F5990" s="218" t="e">
        <f>VLOOKUP(D5990,Z$4:AB5990,3,FALSE)</f>
        <v>#N/A</v>
      </c>
    </row>
    <row r="5991" spans="2:6" x14ac:dyDescent="0.25">
      <c r="B5991" s="131">
        <f t="shared" si="93"/>
        <v>5989</v>
      </c>
      <c r="E5991" s="218" t="e">
        <f>VLOOKUP(D5991,Z$4:AB5991,2,FALSE)</f>
        <v>#N/A</v>
      </c>
      <c r="F5991" s="218" t="e">
        <f>VLOOKUP(D5991,Z$4:AB5991,3,FALSE)</f>
        <v>#N/A</v>
      </c>
    </row>
    <row r="5992" spans="2:6" x14ac:dyDescent="0.25">
      <c r="B5992" s="131">
        <f t="shared" si="93"/>
        <v>5990</v>
      </c>
      <c r="E5992" s="218" t="e">
        <f>VLOOKUP(D5992,Z$4:AB5992,2,FALSE)</f>
        <v>#N/A</v>
      </c>
      <c r="F5992" s="218" t="e">
        <f>VLOOKUP(D5992,Z$4:AB5992,3,FALSE)</f>
        <v>#N/A</v>
      </c>
    </row>
    <row r="5993" spans="2:6" x14ac:dyDescent="0.25">
      <c r="B5993" s="131">
        <f t="shared" si="93"/>
        <v>5991</v>
      </c>
      <c r="E5993" s="218" t="e">
        <f>VLOOKUP(D5993,Z$4:AB5993,2,FALSE)</f>
        <v>#N/A</v>
      </c>
      <c r="F5993" s="218" t="e">
        <f>VLOOKUP(D5993,Z$4:AB5993,3,FALSE)</f>
        <v>#N/A</v>
      </c>
    </row>
    <row r="5994" spans="2:6" x14ac:dyDescent="0.25">
      <c r="B5994" s="131">
        <f t="shared" si="93"/>
        <v>5992</v>
      </c>
      <c r="E5994" s="218" t="e">
        <f>VLOOKUP(D5994,Z$4:AB5994,2,FALSE)</f>
        <v>#N/A</v>
      </c>
      <c r="F5994" s="218" t="e">
        <f>VLOOKUP(D5994,Z$4:AB5994,3,FALSE)</f>
        <v>#N/A</v>
      </c>
    </row>
    <row r="5995" spans="2:6" x14ac:dyDescent="0.25">
      <c r="B5995" s="131">
        <f t="shared" si="93"/>
        <v>5993</v>
      </c>
      <c r="E5995" s="218" t="e">
        <f>VLOOKUP(D5995,Z$4:AB5995,2,FALSE)</f>
        <v>#N/A</v>
      </c>
      <c r="F5995" s="218" t="e">
        <f>VLOOKUP(D5995,Z$4:AB5995,3,FALSE)</f>
        <v>#N/A</v>
      </c>
    </row>
    <row r="5996" spans="2:6" x14ac:dyDescent="0.25">
      <c r="B5996" s="131">
        <f t="shared" si="93"/>
        <v>5994</v>
      </c>
      <c r="E5996" s="218" t="e">
        <f>VLOOKUP(D5996,Z$4:AB5996,2,FALSE)</f>
        <v>#N/A</v>
      </c>
      <c r="F5996" s="218" t="e">
        <f>VLOOKUP(D5996,Z$4:AB5996,3,FALSE)</f>
        <v>#N/A</v>
      </c>
    </row>
    <row r="5997" spans="2:6" x14ac:dyDescent="0.25">
      <c r="B5997" s="131">
        <f t="shared" si="93"/>
        <v>5995</v>
      </c>
      <c r="E5997" s="218" t="e">
        <f>VLOOKUP(D5997,Z$4:AB5997,2,FALSE)</f>
        <v>#N/A</v>
      </c>
      <c r="F5997" s="218" t="e">
        <f>VLOOKUP(D5997,Z$4:AB5997,3,FALSE)</f>
        <v>#N/A</v>
      </c>
    </row>
    <row r="5998" spans="2:6" x14ac:dyDescent="0.25">
      <c r="B5998" s="131">
        <f t="shared" si="93"/>
        <v>5996</v>
      </c>
      <c r="E5998" s="218" t="e">
        <f>VLOOKUP(D5998,Z$4:AB5998,2,FALSE)</f>
        <v>#N/A</v>
      </c>
      <c r="F5998" s="218" t="e">
        <f>VLOOKUP(D5998,Z$4:AB5998,3,FALSE)</f>
        <v>#N/A</v>
      </c>
    </row>
    <row r="5999" spans="2:6" x14ac:dyDescent="0.25">
      <c r="B5999" s="131">
        <f t="shared" si="93"/>
        <v>5997</v>
      </c>
      <c r="E5999" s="218" t="e">
        <f>VLOOKUP(D5999,Z$4:AB5999,2,FALSE)</f>
        <v>#N/A</v>
      </c>
      <c r="F5999" s="218" t="e">
        <f>VLOOKUP(D5999,Z$4:AB5999,3,FALSE)</f>
        <v>#N/A</v>
      </c>
    </row>
    <row r="6000" spans="2:6" x14ac:dyDescent="0.25">
      <c r="B6000" s="131">
        <f t="shared" si="93"/>
        <v>5998</v>
      </c>
      <c r="E6000" s="218" t="e">
        <f>VLOOKUP(D6000,Z$4:AB6000,2,FALSE)</f>
        <v>#N/A</v>
      </c>
      <c r="F6000" s="218" t="e">
        <f>VLOOKUP(D6000,Z$4:AB6000,3,FALSE)</f>
        <v>#N/A</v>
      </c>
    </row>
    <row r="6001" spans="2:6" x14ac:dyDescent="0.25">
      <c r="B6001" s="131">
        <f t="shared" si="93"/>
        <v>5999</v>
      </c>
      <c r="E6001" s="218" t="e">
        <f>VLOOKUP(D6001,Z$4:AB6001,2,FALSE)</f>
        <v>#N/A</v>
      </c>
      <c r="F6001" s="218" t="e">
        <f>VLOOKUP(D6001,Z$4:AB6001,3,FALSE)</f>
        <v>#N/A</v>
      </c>
    </row>
    <row r="6002" spans="2:6" x14ac:dyDescent="0.25">
      <c r="B6002" s="131">
        <f t="shared" si="93"/>
        <v>6000</v>
      </c>
      <c r="E6002" s="218" t="e">
        <f>VLOOKUP(D6002,Z$4:AB6002,2,FALSE)</f>
        <v>#N/A</v>
      </c>
      <c r="F6002" s="218" t="e">
        <f>VLOOKUP(D6002,Z$4:AB6002,3,FALSE)</f>
        <v>#N/A</v>
      </c>
    </row>
    <row r="6003" spans="2:6" x14ac:dyDescent="0.25">
      <c r="B6003" s="131">
        <f t="shared" si="93"/>
        <v>6001</v>
      </c>
      <c r="E6003" s="218" t="e">
        <f>VLOOKUP(D6003,Z$4:AB6003,2,FALSE)</f>
        <v>#N/A</v>
      </c>
      <c r="F6003" s="218" t="e">
        <f>VLOOKUP(D6003,Z$4:AB6003,3,FALSE)</f>
        <v>#N/A</v>
      </c>
    </row>
    <row r="6004" spans="2:6" x14ac:dyDescent="0.25">
      <c r="B6004" s="131">
        <f t="shared" ref="B6004:B6067" si="94">ROW()-2</f>
        <v>6002</v>
      </c>
      <c r="E6004" s="218" t="e">
        <f>VLOOKUP(D6004,Z$4:AB6004,2,FALSE)</f>
        <v>#N/A</v>
      </c>
      <c r="F6004" s="218" t="e">
        <f>VLOOKUP(D6004,Z$4:AB6004,3,FALSE)</f>
        <v>#N/A</v>
      </c>
    </row>
    <row r="6005" spans="2:6" x14ac:dyDescent="0.25">
      <c r="B6005" s="131">
        <f t="shared" si="94"/>
        <v>6003</v>
      </c>
      <c r="E6005" s="218" t="e">
        <f>VLOOKUP(D6005,Z$4:AB6005,2,FALSE)</f>
        <v>#N/A</v>
      </c>
      <c r="F6005" s="218" t="e">
        <f>VLOOKUP(D6005,Z$4:AB6005,3,FALSE)</f>
        <v>#N/A</v>
      </c>
    </row>
    <row r="6006" spans="2:6" x14ac:dyDescent="0.25">
      <c r="B6006" s="131">
        <f t="shared" si="94"/>
        <v>6004</v>
      </c>
      <c r="E6006" s="218" t="e">
        <f>VLOOKUP(D6006,Z$4:AB6006,2,FALSE)</f>
        <v>#N/A</v>
      </c>
      <c r="F6006" s="218" t="e">
        <f>VLOOKUP(D6006,Z$4:AB6006,3,FALSE)</f>
        <v>#N/A</v>
      </c>
    </row>
    <row r="6007" spans="2:6" x14ac:dyDescent="0.25">
      <c r="B6007" s="131">
        <f t="shared" si="94"/>
        <v>6005</v>
      </c>
      <c r="E6007" s="218" t="e">
        <f>VLOOKUP(D6007,Z$4:AB6007,2,FALSE)</f>
        <v>#N/A</v>
      </c>
      <c r="F6007" s="218" t="e">
        <f>VLOOKUP(D6007,Z$4:AB6007,3,FALSE)</f>
        <v>#N/A</v>
      </c>
    </row>
    <row r="6008" spans="2:6" x14ac:dyDescent="0.25">
      <c r="B6008" s="131">
        <f t="shared" si="94"/>
        <v>6006</v>
      </c>
      <c r="E6008" s="218" t="e">
        <f>VLOOKUP(D6008,Z$4:AB6008,2,FALSE)</f>
        <v>#N/A</v>
      </c>
      <c r="F6008" s="218" t="e">
        <f>VLOOKUP(D6008,Z$4:AB6008,3,FALSE)</f>
        <v>#N/A</v>
      </c>
    </row>
    <row r="6009" spans="2:6" x14ac:dyDescent="0.25">
      <c r="B6009" s="131">
        <f t="shared" si="94"/>
        <v>6007</v>
      </c>
      <c r="E6009" s="218" t="e">
        <f>VLOOKUP(D6009,Z$4:AB6009,2,FALSE)</f>
        <v>#N/A</v>
      </c>
      <c r="F6009" s="218" t="e">
        <f>VLOOKUP(D6009,Z$4:AB6009,3,FALSE)</f>
        <v>#N/A</v>
      </c>
    </row>
    <row r="6010" spans="2:6" x14ac:dyDescent="0.25">
      <c r="B6010" s="131">
        <f t="shared" si="94"/>
        <v>6008</v>
      </c>
      <c r="E6010" s="218" t="e">
        <f>VLOOKUP(D6010,Z$4:AB6010,2,FALSE)</f>
        <v>#N/A</v>
      </c>
      <c r="F6010" s="218" t="e">
        <f>VLOOKUP(D6010,Z$4:AB6010,3,FALSE)</f>
        <v>#N/A</v>
      </c>
    </row>
    <row r="6011" spans="2:6" x14ac:dyDescent="0.25">
      <c r="B6011" s="131">
        <f t="shared" si="94"/>
        <v>6009</v>
      </c>
      <c r="E6011" s="218" t="e">
        <f>VLOOKUP(D6011,Z$4:AB6011,2,FALSE)</f>
        <v>#N/A</v>
      </c>
      <c r="F6011" s="218" t="e">
        <f>VLOOKUP(D6011,Z$4:AB6011,3,FALSE)</f>
        <v>#N/A</v>
      </c>
    </row>
    <row r="6012" spans="2:6" x14ac:dyDescent="0.25">
      <c r="B6012" s="131">
        <f t="shared" si="94"/>
        <v>6010</v>
      </c>
      <c r="E6012" s="218" t="e">
        <f>VLOOKUP(D6012,Z$4:AB6012,2,FALSE)</f>
        <v>#N/A</v>
      </c>
      <c r="F6012" s="218" t="e">
        <f>VLOOKUP(D6012,Z$4:AB6012,3,FALSE)</f>
        <v>#N/A</v>
      </c>
    </row>
    <row r="6013" spans="2:6" x14ac:dyDescent="0.25">
      <c r="B6013" s="131">
        <f t="shared" si="94"/>
        <v>6011</v>
      </c>
      <c r="E6013" s="218" t="e">
        <f>VLOOKUP(D6013,Z$4:AB6013,2,FALSE)</f>
        <v>#N/A</v>
      </c>
      <c r="F6013" s="218" t="e">
        <f>VLOOKUP(D6013,Z$4:AB6013,3,FALSE)</f>
        <v>#N/A</v>
      </c>
    </row>
    <row r="6014" spans="2:6" x14ac:dyDescent="0.25">
      <c r="B6014" s="131">
        <f t="shared" si="94"/>
        <v>6012</v>
      </c>
      <c r="E6014" s="218" t="e">
        <f>VLOOKUP(D6014,Z$4:AB6014,2,FALSE)</f>
        <v>#N/A</v>
      </c>
      <c r="F6014" s="218" t="e">
        <f>VLOOKUP(D6014,Z$4:AB6014,3,FALSE)</f>
        <v>#N/A</v>
      </c>
    </row>
    <row r="6015" spans="2:6" x14ac:dyDescent="0.25">
      <c r="B6015" s="131">
        <f t="shared" si="94"/>
        <v>6013</v>
      </c>
      <c r="E6015" s="218" t="e">
        <f>VLOOKUP(D6015,Z$4:AB6015,2,FALSE)</f>
        <v>#N/A</v>
      </c>
      <c r="F6015" s="218" t="e">
        <f>VLOOKUP(D6015,Z$4:AB6015,3,FALSE)</f>
        <v>#N/A</v>
      </c>
    </row>
    <row r="6016" spans="2:6" x14ac:dyDescent="0.25">
      <c r="B6016" s="131">
        <f t="shared" si="94"/>
        <v>6014</v>
      </c>
      <c r="E6016" s="218" t="e">
        <f>VLOOKUP(D6016,Z$4:AB6016,2,FALSE)</f>
        <v>#N/A</v>
      </c>
      <c r="F6016" s="218" t="e">
        <f>VLOOKUP(D6016,Z$4:AB6016,3,FALSE)</f>
        <v>#N/A</v>
      </c>
    </row>
    <row r="6017" spans="2:6" x14ac:dyDescent="0.25">
      <c r="B6017" s="131">
        <f t="shared" si="94"/>
        <v>6015</v>
      </c>
      <c r="E6017" s="218" t="e">
        <f>VLOOKUP(D6017,Z$4:AB6017,2,FALSE)</f>
        <v>#N/A</v>
      </c>
      <c r="F6017" s="218" t="e">
        <f>VLOOKUP(D6017,Z$4:AB6017,3,FALSE)</f>
        <v>#N/A</v>
      </c>
    </row>
    <row r="6018" spans="2:6" x14ac:dyDescent="0.25">
      <c r="B6018" s="131">
        <f t="shared" si="94"/>
        <v>6016</v>
      </c>
      <c r="E6018" s="218" t="e">
        <f>VLOOKUP(D6018,Z$4:AB6018,2,FALSE)</f>
        <v>#N/A</v>
      </c>
      <c r="F6018" s="218" t="e">
        <f>VLOOKUP(D6018,Z$4:AB6018,3,FALSE)</f>
        <v>#N/A</v>
      </c>
    </row>
    <row r="6019" spans="2:6" x14ac:dyDescent="0.25">
      <c r="B6019" s="131">
        <f t="shared" si="94"/>
        <v>6017</v>
      </c>
      <c r="E6019" s="218" t="e">
        <f>VLOOKUP(D6019,Z$4:AB6019,2,FALSE)</f>
        <v>#N/A</v>
      </c>
      <c r="F6019" s="218" t="e">
        <f>VLOOKUP(D6019,Z$4:AB6019,3,FALSE)</f>
        <v>#N/A</v>
      </c>
    </row>
    <row r="6020" spans="2:6" x14ac:dyDescent="0.25">
      <c r="B6020" s="131">
        <f t="shared" si="94"/>
        <v>6018</v>
      </c>
      <c r="E6020" s="218" t="e">
        <f>VLOOKUP(D6020,Z$4:AB6020,2,FALSE)</f>
        <v>#N/A</v>
      </c>
      <c r="F6020" s="218" t="e">
        <f>VLOOKUP(D6020,Z$4:AB6020,3,FALSE)</f>
        <v>#N/A</v>
      </c>
    </row>
    <row r="6021" spans="2:6" x14ac:dyDescent="0.25">
      <c r="B6021" s="131">
        <f t="shared" si="94"/>
        <v>6019</v>
      </c>
      <c r="E6021" s="218" t="e">
        <f>VLOOKUP(D6021,Z$4:AB6021,2,FALSE)</f>
        <v>#N/A</v>
      </c>
      <c r="F6021" s="218" t="e">
        <f>VLOOKUP(D6021,Z$4:AB6021,3,FALSE)</f>
        <v>#N/A</v>
      </c>
    </row>
    <row r="6022" spans="2:6" x14ac:dyDescent="0.25">
      <c r="B6022" s="131">
        <f t="shared" si="94"/>
        <v>6020</v>
      </c>
      <c r="E6022" s="218" t="e">
        <f>VLOOKUP(D6022,Z$4:AB6022,2,FALSE)</f>
        <v>#N/A</v>
      </c>
      <c r="F6022" s="218" t="e">
        <f>VLOOKUP(D6022,Z$4:AB6022,3,FALSE)</f>
        <v>#N/A</v>
      </c>
    </row>
    <row r="6023" spans="2:6" x14ac:dyDescent="0.25">
      <c r="B6023" s="131">
        <f t="shared" si="94"/>
        <v>6021</v>
      </c>
      <c r="E6023" s="218" t="e">
        <f>VLOOKUP(D6023,Z$4:AB6023,2,FALSE)</f>
        <v>#N/A</v>
      </c>
      <c r="F6023" s="218" t="e">
        <f>VLOOKUP(D6023,Z$4:AB6023,3,FALSE)</f>
        <v>#N/A</v>
      </c>
    </row>
    <row r="6024" spans="2:6" x14ac:dyDescent="0.25">
      <c r="B6024" s="131">
        <f t="shared" si="94"/>
        <v>6022</v>
      </c>
      <c r="E6024" s="218" t="e">
        <f>VLOOKUP(D6024,Z$4:AB6024,2,FALSE)</f>
        <v>#N/A</v>
      </c>
      <c r="F6024" s="218" t="e">
        <f>VLOOKUP(D6024,Z$4:AB6024,3,FALSE)</f>
        <v>#N/A</v>
      </c>
    </row>
    <row r="6025" spans="2:6" x14ac:dyDescent="0.25">
      <c r="B6025" s="131">
        <f t="shared" si="94"/>
        <v>6023</v>
      </c>
      <c r="E6025" s="218" t="e">
        <f>VLOOKUP(D6025,Z$4:AB6025,2,FALSE)</f>
        <v>#N/A</v>
      </c>
      <c r="F6025" s="218" t="e">
        <f>VLOOKUP(D6025,Z$4:AB6025,3,FALSE)</f>
        <v>#N/A</v>
      </c>
    </row>
    <row r="6026" spans="2:6" x14ac:dyDescent="0.25">
      <c r="B6026" s="131">
        <f t="shared" si="94"/>
        <v>6024</v>
      </c>
      <c r="E6026" s="218" t="e">
        <f>VLOOKUP(D6026,Z$4:AB6026,2,FALSE)</f>
        <v>#N/A</v>
      </c>
      <c r="F6026" s="218" t="e">
        <f>VLOOKUP(D6026,Z$4:AB6026,3,FALSE)</f>
        <v>#N/A</v>
      </c>
    </row>
    <row r="6027" spans="2:6" x14ac:dyDescent="0.25">
      <c r="B6027" s="131">
        <f t="shared" si="94"/>
        <v>6025</v>
      </c>
      <c r="E6027" s="218" t="e">
        <f>VLOOKUP(D6027,Z$4:AB6027,2,FALSE)</f>
        <v>#N/A</v>
      </c>
      <c r="F6027" s="218" t="e">
        <f>VLOOKUP(D6027,Z$4:AB6027,3,FALSE)</f>
        <v>#N/A</v>
      </c>
    </row>
    <row r="6028" spans="2:6" x14ac:dyDescent="0.25">
      <c r="B6028" s="131">
        <f t="shared" si="94"/>
        <v>6026</v>
      </c>
      <c r="E6028" s="218" t="e">
        <f>VLOOKUP(D6028,Z$4:AB6028,2,FALSE)</f>
        <v>#N/A</v>
      </c>
      <c r="F6028" s="218" t="e">
        <f>VLOOKUP(D6028,Z$4:AB6028,3,FALSE)</f>
        <v>#N/A</v>
      </c>
    </row>
    <row r="6029" spans="2:6" x14ac:dyDescent="0.25">
      <c r="B6029" s="131">
        <f t="shared" si="94"/>
        <v>6027</v>
      </c>
      <c r="E6029" s="218" t="e">
        <f>VLOOKUP(D6029,Z$4:AB6029,2,FALSE)</f>
        <v>#N/A</v>
      </c>
      <c r="F6029" s="218" t="e">
        <f>VLOOKUP(D6029,Z$4:AB6029,3,FALSE)</f>
        <v>#N/A</v>
      </c>
    </row>
    <row r="6030" spans="2:6" x14ac:dyDescent="0.25">
      <c r="B6030" s="131">
        <f t="shared" si="94"/>
        <v>6028</v>
      </c>
      <c r="E6030" s="218" t="e">
        <f>VLOOKUP(D6030,Z$4:AB6030,2,FALSE)</f>
        <v>#N/A</v>
      </c>
      <c r="F6030" s="218" t="e">
        <f>VLOOKUP(D6030,Z$4:AB6030,3,FALSE)</f>
        <v>#N/A</v>
      </c>
    </row>
    <row r="6031" spans="2:6" x14ac:dyDescent="0.25">
      <c r="B6031" s="131">
        <f t="shared" si="94"/>
        <v>6029</v>
      </c>
      <c r="E6031" s="218" t="e">
        <f>VLOOKUP(D6031,Z$4:AB6031,2,FALSE)</f>
        <v>#N/A</v>
      </c>
      <c r="F6031" s="218" t="e">
        <f>VLOOKUP(D6031,Z$4:AB6031,3,FALSE)</f>
        <v>#N/A</v>
      </c>
    </row>
    <row r="6032" spans="2:6" x14ac:dyDescent="0.25">
      <c r="B6032" s="131">
        <f t="shared" si="94"/>
        <v>6030</v>
      </c>
      <c r="E6032" s="218" t="e">
        <f>VLOOKUP(D6032,Z$4:AB6032,2,FALSE)</f>
        <v>#N/A</v>
      </c>
      <c r="F6032" s="218" t="e">
        <f>VLOOKUP(D6032,Z$4:AB6032,3,FALSE)</f>
        <v>#N/A</v>
      </c>
    </row>
    <row r="6033" spans="2:6" x14ac:dyDescent="0.25">
      <c r="B6033" s="131">
        <f t="shared" si="94"/>
        <v>6031</v>
      </c>
      <c r="E6033" s="218" t="e">
        <f>VLOOKUP(D6033,Z$4:AB6033,2,FALSE)</f>
        <v>#N/A</v>
      </c>
      <c r="F6033" s="218" t="e">
        <f>VLOOKUP(D6033,Z$4:AB6033,3,FALSE)</f>
        <v>#N/A</v>
      </c>
    </row>
    <row r="6034" spans="2:6" x14ac:dyDescent="0.25">
      <c r="B6034" s="131">
        <f t="shared" si="94"/>
        <v>6032</v>
      </c>
      <c r="E6034" s="218" t="e">
        <f>VLOOKUP(D6034,Z$4:AB6034,2,FALSE)</f>
        <v>#N/A</v>
      </c>
      <c r="F6034" s="218" t="e">
        <f>VLOOKUP(D6034,Z$4:AB6034,3,FALSE)</f>
        <v>#N/A</v>
      </c>
    </row>
    <row r="6035" spans="2:6" x14ac:dyDescent="0.25">
      <c r="B6035" s="131">
        <f t="shared" si="94"/>
        <v>6033</v>
      </c>
      <c r="E6035" s="218" t="e">
        <f>VLOOKUP(D6035,Z$4:AB6035,2,FALSE)</f>
        <v>#N/A</v>
      </c>
      <c r="F6035" s="218" t="e">
        <f>VLOOKUP(D6035,Z$4:AB6035,3,FALSE)</f>
        <v>#N/A</v>
      </c>
    </row>
    <row r="6036" spans="2:6" x14ac:dyDescent="0.25">
      <c r="B6036" s="131">
        <f t="shared" si="94"/>
        <v>6034</v>
      </c>
      <c r="E6036" s="218" t="e">
        <f>VLOOKUP(D6036,Z$4:AB6036,2,FALSE)</f>
        <v>#N/A</v>
      </c>
      <c r="F6036" s="218" t="e">
        <f>VLOOKUP(D6036,Z$4:AB6036,3,FALSE)</f>
        <v>#N/A</v>
      </c>
    </row>
    <row r="6037" spans="2:6" x14ac:dyDescent="0.25">
      <c r="B6037" s="131">
        <f t="shared" si="94"/>
        <v>6035</v>
      </c>
      <c r="E6037" s="218" t="e">
        <f>VLOOKUP(D6037,Z$4:AB6037,2,FALSE)</f>
        <v>#N/A</v>
      </c>
      <c r="F6037" s="218" t="e">
        <f>VLOOKUP(D6037,Z$4:AB6037,3,FALSE)</f>
        <v>#N/A</v>
      </c>
    </row>
    <row r="6038" spans="2:6" x14ac:dyDescent="0.25">
      <c r="B6038" s="131">
        <f t="shared" si="94"/>
        <v>6036</v>
      </c>
      <c r="E6038" s="218" t="e">
        <f>VLOOKUP(D6038,Z$4:AB6038,2,FALSE)</f>
        <v>#N/A</v>
      </c>
      <c r="F6038" s="218" t="e">
        <f>VLOOKUP(D6038,Z$4:AB6038,3,FALSE)</f>
        <v>#N/A</v>
      </c>
    </row>
    <row r="6039" spans="2:6" x14ac:dyDescent="0.25">
      <c r="B6039" s="131">
        <f t="shared" si="94"/>
        <v>6037</v>
      </c>
      <c r="E6039" s="218" t="e">
        <f>VLOOKUP(D6039,Z$4:AB6039,2,FALSE)</f>
        <v>#N/A</v>
      </c>
      <c r="F6039" s="218" t="e">
        <f>VLOOKUP(D6039,Z$4:AB6039,3,FALSE)</f>
        <v>#N/A</v>
      </c>
    </row>
    <row r="6040" spans="2:6" x14ac:dyDescent="0.25">
      <c r="B6040" s="131">
        <f t="shared" si="94"/>
        <v>6038</v>
      </c>
      <c r="E6040" s="218" t="e">
        <f>VLOOKUP(D6040,Z$4:AB6040,2,FALSE)</f>
        <v>#N/A</v>
      </c>
      <c r="F6040" s="218" t="e">
        <f>VLOOKUP(D6040,Z$4:AB6040,3,FALSE)</f>
        <v>#N/A</v>
      </c>
    </row>
    <row r="6041" spans="2:6" x14ac:dyDescent="0.25">
      <c r="B6041" s="131">
        <f t="shared" si="94"/>
        <v>6039</v>
      </c>
      <c r="E6041" s="218" t="e">
        <f>VLOOKUP(D6041,Z$4:AB6041,2,FALSE)</f>
        <v>#N/A</v>
      </c>
      <c r="F6041" s="218" t="e">
        <f>VLOOKUP(D6041,Z$4:AB6041,3,FALSE)</f>
        <v>#N/A</v>
      </c>
    </row>
    <row r="6042" spans="2:6" x14ac:dyDescent="0.25">
      <c r="B6042" s="131">
        <f t="shared" si="94"/>
        <v>6040</v>
      </c>
      <c r="E6042" s="218" t="e">
        <f>VLOOKUP(D6042,Z$4:AB6042,2,FALSE)</f>
        <v>#N/A</v>
      </c>
      <c r="F6042" s="218" t="e">
        <f>VLOOKUP(D6042,Z$4:AB6042,3,FALSE)</f>
        <v>#N/A</v>
      </c>
    </row>
    <row r="6043" spans="2:6" x14ac:dyDescent="0.25">
      <c r="B6043" s="131">
        <f t="shared" si="94"/>
        <v>6041</v>
      </c>
      <c r="E6043" s="218" t="e">
        <f>VLOOKUP(D6043,Z$4:AB6043,2,FALSE)</f>
        <v>#N/A</v>
      </c>
      <c r="F6043" s="218" t="e">
        <f>VLOOKUP(D6043,Z$4:AB6043,3,FALSE)</f>
        <v>#N/A</v>
      </c>
    </row>
    <row r="6044" spans="2:6" x14ac:dyDescent="0.25">
      <c r="B6044" s="131">
        <f t="shared" si="94"/>
        <v>6042</v>
      </c>
      <c r="E6044" s="218" t="e">
        <f>VLOOKUP(D6044,Z$4:AB6044,2,FALSE)</f>
        <v>#N/A</v>
      </c>
      <c r="F6044" s="218" t="e">
        <f>VLOOKUP(D6044,Z$4:AB6044,3,FALSE)</f>
        <v>#N/A</v>
      </c>
    </row>
    <row r="6045" spans="2:6" x14ac:dyDescent="0.25">
      <c r="B6045" s="131">
        <f t="shared" si="94"/>
        <v>6043</v>
      </c>
      <c r="E6045" s="218" t="e">
        <f>VLOOKUP(D6045,Z$4:AB6045,2,FALSE)</f>
        <v>#N/A</v>
      </c>
      <c r="F6045" s="218" t="e">
        <f>VLOOKUP(D6045,Z$4:AB6045,3,FALSE)</f>
        <v>#N/A</v>
      </c>
    </row>
    <row r="6046" spans="2:6" x14ac:dyDescent="0.25">
      <c r="B6046" s="131">
        <f t="shared" si="94"/>
        <v>6044</v>
      </c>
      <c r="E6046" s="218" t="e">
        <f>VLOOKUP(D6046,Z$4:AB6046,2,FALSE)</f>
        <v>#N/A</v>
      </c>
      <c r="F6046" s="218" t="e">
        <f>VLOOKUP(D6046,Z$4:AB6046,3,FALSE)</f>
        <v>#N/A</v>
      </c>
    </row>
    <row r="6047" spans="2:6" x14ac:dyDescent="0.25">
      <c r="B6047" s="131">
        <f t="shared" si="94"/>
        <v>6045</v>
      </c>
      <c r="E6047" s="218" t="e">
        <f>VLOOKUP(D6047,Z$4:AB6047,2,FALSE)</f>
        <v>#N/A</v>
      </c>
      <c r="F6047" s="218" t="e">
        <f>VLOOKUP(D6047,Z$4:AB6047,3,FALSE)</f>
        <v>#N/A</v>
      </c>
    </row>
    <row r="6048" spans="2:6" x14ac:dyDescent="0.25">
      <c r="B6048" s="131">
        <f t="shared" si="94"/>
        <v>6046</v>
      </c>
      <c r="E6048" s="218" t="e">
        <f>VLOOKUP(D6048,Z$4:AB6048,2,FALSE)</f>
        <v>#N/A</v>
      </c>
      <c r="F6048" s="218" t="e">
        <f>VLOOKUP(D6048,Z$4:AB6048,3,FALSE)</f>
        <v>#N/A</v>
      </c>
    </row>
    <row r="6049" spans="2:6" x14ac:dyDescent="0.25">
      <c r="B6049" s="131">
        <f t="shared" si="94"/>
        <v>6047</v>
      </c>
      <c r="E6049" s="218" t="e">
        <f>VLOOKUP(D6049,Z$4:AB6049,2,FALSE)</f>
        <v>#N/A</v>
      </c>
      <c r="F6049" s="218" t="e">
        <f>VLOOKUP(D6049,Z$4:AB6049,3,FALSE)</f>
        <v>#N/A</v>
      </c>
    </row>
    <row r="6050" spans="2:6" x14ac:dyDescent="0.25">
      <c r="B6050" s="131">
        <f t="shared" si="94"/>
        <v>6048</v>
      </c>
      <c r="E6050" s="218" t="e">
        <f>VLOOKUP(D6050,Z$4:AB6050,2,FALSE)</f>
        <v>#N/A</v>
      </c>
      <c r="F6050" s="218" t="e">
        <f>VLOOKUP(D6050,Z$4:AB6050,3,FALSE)</f>
        <v>#N/A</v>
      </c>
    </row>
    <row r="6051" spans="2:6" x14ac:dyDescent="0.25">
      <c r="B6051" s="131">
        <f t="shared" si="94"/>
        <v>6049</v>
      </c>
      <c r="E6051" s="218" t="e">
        <f>VLOOKUP(D6051,Z$4:AB6051,2,FALSE)</f>
        <v>#N/A</v>
      </c>
      <c r="F6051" s="218" t="e">
        <f>VLOOKUP(D6051,Z$4:AB6051,3,FALSE)</f>
        <v>#N/A</v>
      </c>
    </row>
    <row r="6052" spans="2:6" x14ac:dyDescent="0.25">
      <c r="B6052" s="131">
        <f t="shared" si="94"/>
        <v>6050</v>
      </c>
      <c r="E6052" s="218" t="e">
        <f>VLOOKUP(D6052,Z$4:AB6052,2,FALSE)</f>
        <v>#N/A</v>
      </c>
      <c r="F6052" s="218" t="e">
        <f>VLOOKUP(D6052,Z$4:AB6052,3,FALSE)</f>
        <v>#N/A</v>
      </c>
    </row>
    <row r="6053" spans="2:6" x14ac:dyDescent="0.25">
      <c r="B6053" s="131">
        <f t="shared" si="94"/>
        <v>6051</v>
      </c>
      <c r="E6053" s="218" t="e">
        <f>VLOOKUP(D6053,Z$4:AB6053,2,FALSE)</f>
        <v>#N/A</v>
      </c>
      <c r="F6053" s="218" t="e">
        <f>VLOOKUP(D6053,Z$4:AB6053,3,FALSE)</f>
        <v>#N/A</v>
      </c>
    </row>
    <row r="6054" spans="2:6" x14ac:dyDescent="0.25">
      <c r="B6054" s="131">
        <f t="shared" si="94"/>
        <v>6052</v>
      </c>
      <c r="E6054" s="218" t="e">
        <f>VLOOKUP(D6054,Z$4:AB6054,2,FALSE)</f>
        <v>#N/A</v>
      </c>
      <c r="F6054" s="218" t="e">
        <f>VLOOKUP(D6054,Z$4:AB6054,3,FALSE)</f>
        <v>#N/A</v>
      </c>
    </row>
    <row r="6055" spans="2:6" x14ac:dyDescent="0.25">
      <c r="B6055" s="131">
        <f t="shared" si="94"/>
        <v>6053</v>
      </c>
      <c r="E6055" s="218" t="e">
        <f>VLOOKUP(D6055,Z$4:AB6055,2,FALSE)</f>
        <v>#N/A</v>
      </c>
      <c r="F6055" s="218" t="e">
        <f>VLOOKUP(D6055,Z$4:AB6055,3,FALSE)</f>
        <v>#N/A</v>
      </c>
    </row>
    <row r="6056" spans="2:6" x14ac:dyDescent="0.25">
      <c r="B6056" s="131">
        <f t="shared" si="94"/>
        <v>6054</v>
      </c>
      <c r="E6056" s="218" t="e">
        <f>VLOOKUP(D6056,Z$4:AB6056,2,FALSE)</f>
        <v>#N/A</v>
      </c>
      <c r="F6056" s="218" t="e">
        <f>VLOOKUP(D6056,Z$4:AB6056,3,FALSE)</f>
        <v>#N/A</v>
      </c>
    </row>
    <row r="6057" spans="2:6" x14ac:dyDescent="0.25">
      <c r="B6057" s="131">
        <f t="shared" si="94"/>
        <v>6055</v>
      </c>
      <c r="E6057" s="218" t="e">
        <f>VLOOKUP(D6057,Z$4:AB6057,2,FALSE)</f>
        <v>#N/A</v>
      </c>
      <c r="F6057" s="218" t="e">
        <f>VLOOKUP(D6057,Z$4:AB6057,3,FALSE)</f>
        <v>#N/A</v>
      </c>
    </row>
    <row r="6058" spans="2:6" x14ac:dyDescent="0.25">
      <c r="B6058" s="131">
        <f t="shared" si="94"/>
        <v>6056</v>
      </c>
      <c r="E6058" s="218" t="e">
        <f>VLOOKUP(D6058,Z$4:AB6058,2,FALSE)</f>
        <v>#N/A</v>
      </c>
      <c r="F6058" s="218" t="e">
        <f>VLOOKUP(D6058,Z$4:AB6058,3,FALSE)</f>
        <v>#N/A</v>
      </c>
    </row>
    <row r="6059" spans="2:6" x14ac:dyDescent="0.25">
      <c r="B6059" s="131">
        <f t="shared" si="94"/>
        <v>6057</v>
      </c>
      <c r="E6059" s="218" t="e">
        <f>VLOOKUP(D6059,Z$4:AB6059,2,FALSE)</f>
        <v>#N/A</v>
      </c>
      <c r="F6059" s="218" t="e">
        <f>VLOOKUP(D6059,Z$4:AB6059,3,FALSE)</f>
        <v>#N/A</v>
      </c>
    </row>
    <row r="6060" spans="2:6" x14ac:dyDescent="0.25">
      <c r="B6060" s="131">
        <f t="shared" si="94"/>
        <v>6058</v>
      </c>
      <c r="E6060" s="218" t="e">
        <f>VLOOKUP(D6060,Z$4:AB6060,2,FALSE)</f>
        <v>#N/A</v>
      </c>
      <c r="F6060" s="218" t="e">
        <f>VLOOKUP(D6060,Z$4:AB6060,3,FALSE)</f>
        <v>#N/A</v>
      </c>
    </row>
    <row r="6061" spans="2:6" x14ac:dyDescent="0.25">
      <c r="B6061" s="131">
        <f t="shared" si="94"/>
        <v>6059</v>
      </c>
      <c r="E6061" s="218" t="e">
        <f>VLOOKUP(D6061,Z$4:AB6061,2,FALSE)</f>
        <v>#N/A</v>
      </c>
      <c r="F6061" s="218" t="e">
        <f>VLOOKUP(D6061,Z$4:AB6061,3,FALSE)</f>
        <v>#N/A</v>
      </c>
    </row>
    <row r="6062" spans="2:6" x14ac:dyDescent="0.25">
      <c r="B6062" s="131">
        <f t="shared" si="94"/>
        <v>6060</v>
      </c>
      <c r="E6062" s="218" t="e">
        <f>VLOOKUP(D6062,Z$4:AB6062,2,FALSE)</f>
        <v>#N/A</v>
      </c>
      <c r="F6062" s="218" t="e">
        <f>VLOOKUP(D6062,Z$4:AB6062,3,FALSE)</f>
        <v>#N/A</v>
      </c>
    </row>
    <row r="6063" spans="2:6" x14ac:dyDescent="0.25">
      <c r="B6063" s="131">
        <f t="shared" si="94"/>
        <v>6061</v>
      </c>
      <c r="E6063" s="218" t="e">
        <f>VLOOKUP(D6063,Z$4:AB6063,2,FALSE)</f>
        <v>#N/A</v>
      </c>
      <c r="F6063" s="218" t="e">
        <f>VLOOKUP(D6063,Z$4:AB6063,3,FALSE)</f>
        <v>#N/A</v>
      </c>
    </row>
    <row r="6064" spans="2:6" x14ac:dyDescent="0.25">
      <c r="B6064" s="131">
        <f t="shared" si="94"/>
        <v>6062</v>
      </c>
      <c r="E6064" s="218" t="e">
        <f>VLOOKUP(D6064,Z$4:AB6064,2,FALSE)</f>
        <v>#N/A</v>
      </c>
      <c r="F6064" s="218" t="e">
        <f>VLOOKUP(D6064,Z$4:AB6064,3,FALSE)</f>
        <v>#N/A</v>
      </c>
    </row>
    <row r="6065" spans="2:6" x14ac:dyDescent="0.25">
      <c r="B6065" s="131">
        <f t="shared" si="94"/>
        <v>6063</v>
      </c>
      <c r="E6065" s="218" t="e">
        <f>VLOOKUP(D6065,Z$4:AB6065,2,FALSE)</f>
        <v>#N/A</v>
      </c>
      <c r="F6065" s="218" t="e">
        <f>VLOOKUP(D6065,Z$4:AB6065,3,FALSE)</f>
        <v>#N/A</v>
      </c>
    </row>
    <row r="6066" spans="2:6" x14ac:dyDescent="0.25">
      <c r="B6066" s="131">
        <f t="shared" si="94"/>
        <v>6064</v>
      </c>
      <c r="E6066" s="218" t="e">
        <f>VLOOKUP(D6066,Z$4:AB6066,2,FALSE)</f>
        <v>#N/A</v>
      </c>
      <c r="F6066" s="218" t="e">
        <f>VLOOKUP(D6066,Z$4:AB6066,3,FALSE)</f>
        <v>#N/A</v>
      </c>
    </row>
    <row r="6067" spans="2:6" x14ac:dyDescent="0.25">
      <c r="B6067" s="131">
        <f t="shared" si="94"/>
        <v>6065</v>
      </c>
      <c r="E6067" s="218" t="e">
        <f>VLOOKUP(D6067,Z$4:AB6067,2,FALSE)</f>
        <v>#N/A</v>
      </c>
      <c r="F6067" s="218" t="e">
        <f>VLOOKUP(D6067,Z$4:AB6067,3,FALSE)</f>
        <v>#N/A</v>
      </c>
    </row>
    <row r="6068" spans="2:6" x14ac:dyDescent="0.25">
      <c r="B6068" s="131">
        <f t="shared" ref="B6068:B6131" si="95">ROW()-2</f>
        <v>6066</v>
      </c>
      <c r="E6068" s="218" t="e">
        <f>VLOOKUP(D6068,Z$4:AB6068,2,FALSE)</f>
        <v>#N/A</v>
      </c>
      <c r="F6068" s="218" t="e">
        <f>VLOOKUP(D6068,Z$4:AB6068,3,FALSE)</f>
        <v>#N/A</v>
      </c>
    </row>
    <row r="6069" spans="2:6" x14ac:dyDescent="0.25">
      <c r="B6069" s="131">
        <f t="shared" si="95"/>
        <v>6067</v>
      </c>
      <c r="E6069" s="218" t="e">
        <f>VLOOKUP(D6069,Z$4:AB6069,2,FALSE)</f>
        <v>#N/A</v>
      </c>
      <c r="F6069" s="218" t="e">
        <f>VLOOKUP(D6069,Z$4:AB6069,3,FALSE)</f>
        <v>#N/A</v>
      </c>
    </row>
    <row r="6070" spans="2:6" x14ac:dyDescent="0.25">
      <c r="B6070" s="131">
        <f t="shared" si="95"/>
        <v>6068</v>
      </c>
      <c r="E6070" s="218" t="e">
        <f>VLOOKUP(D6070,Z$4:AB6070,2,FALSE)</f>
        <v>#N/A</v>
      </c>
      <c r="F6070" s="218" t="e">
        <f>VLOOKUP(D6070,Z$4:AB6070,3,FALSE)</f>
        <v>#N/A</v>
      </c>
    </row>
    <row r="6071" spans="2:6" x14ac:dyDescent="0.25">
      <c r="B6071" s="131">
        <f t="shared" si="95"/>
        <v>6069</v>
      </c>
      <c r="E6071" s="218" t="e">
        <f>VLOOKUP(D6071,Z$4:AB6071,2,FALSE)</f>
        <v>#N/A</v>
      </c>
      <c r="F6071" s="218" t="e">
        <f>VLOOKUP(D6071,Z$4:AB6071,3,FALSE)</f>
        <v>#N/A</v>
      </c>
    </row>
    <row r="6072" spans="2:6" x14ac:dyDescent="0.25">
      <c r="B6072" s="131">
        <f t="shared" si="95"/>
        <v>6070</v>
      </c>
      <c r="E6072" s="218" t="e">
        <f>VLOOKUP(D6072,Z$4:AB6072,2,FALSE)</f>
        <v>#N/A</v>
      </c>
      <c r="F6072" s="218" t="e">
        <f>VLOOKUP(D6072,Z$4:AB6072,3,FALSE)</f>
        <v>#N/A</v>
      </c>
    </row>
    <row r="6073" spans="2:6" x14ac:dyDescent="0.25">
      <c r="B6073" s="131">
        <f t="shared" si="95"/>
        <v>6071</v>
      </c>
      <c r="E6073" s="218" t="e">
        <f>VLOOKUP(D6073,Z$4:AB6073,2,FALSE)</f>
        <v>#N/A</v>
      </c>
      <c r="F6073" s="218" t="e">
        <f>VLOOKUP(D6073,Z$4:AB6073,3,FALSE)</f>
        <v>#N/A</v>
      </c>
    </row>
    <row r="6074" spans="2:6" x14ac:dyDescent="0.25">
      <c r="B6074" s="131">
        <f t="shared" si="95"/>
        <v>6072</v>
      </c>
      <c r="E6074" s="218" t="e">
        <f>VLOOKUP(D6074,Z$4:AB6074,2,FALSE)</f>
        <v>#N/A</v>
      </c>
      <c r="F6074" s="218" t="e">
        <f>VLOOKUP(D6074,Z$4:AB6074,3,FALSE)</f>
        <v>#N/A</v>
      </c>
    </row>
    <row r="6075" spans="2:6" x14ac:dyDescent="0.25">
      <c r="B6075" s="131">
        <f t="shared" si="95"/>
        <v>6073</v>
      </c>
      <c r="E6075" s="218" t="e">
        <f>VLOOKUP(D6075,Z$4:AB6075,2,FALSE)</f>
        <v>#N/A</v>
      </c>
      <c r="F6075" s="218" t="e">
        <f>VLOOKUP(D6075,Z$4:AB6075,3,FALSE)</f>
        <v>#N/A</v>
      </c>
    </row>
    <row r="6076" spans="2:6" x14ac:dyDescent="0.25">
      <c r="B6076" s="131">
        <f t="shared" si="95"/>
        <v>6074</v>
      </c>
      <c r="E6076" s="218" t="e">
        <f>VLOOKUP(D6076,Z$4:AB6076,2,FALSE)</f>
        <v>#N/A</v>
      </c>
      <c r="F6076" s="218" t="e">
        <f>VLOOKUP(D6076,Z$4:AB6076,3,FALSE)</f>
        <v>#N/A</v>
      </c>
    </row>
    <row r="6077" spans="2:6" x14ac:dyDescent="0.25">
      <c r="B6077" s="131">
        <f t="shared" si="95"/>
        <v>6075</v>
      </c>
      <c r="E6077" s="218" t="e">
        <f>VLOOKUP(D6077,Z$4:AB6077,2,FALSE)</f>
        <v>#N/A</v>
      </c>
      <c r="F6077" s="218" t="e">
        <f>VLOOKUP(D6077,Z$4:AB6077,3,FALSE)</f>
        <v>#N/A</v>
      </c>
    </row>
    <row r="6078" spans="2:6" x14ac:dyDescent="0.25">
      <c r="B6078" s="131">
        <f t="shared" si="95"/>
        <v>6076</v>
      </c>
      <c r="E6078" s="218" t="e">
        <f>VLOOKUP(D6078,Z$4:AB6078,2,FALSE)</f>
        <v>#N/A</v>
      </c>
      <c r="F6078" s="218" t="e">
        <f>VLOOKUP(D6078,Z$4:AB6078,3,FALSE)</f>
        <v>#N/A</v>
      </c>
    </row>
    <row r="6079" spans="2:6" x14ac:dyDescent="0.25">
      <c r="B6079" s="131">
        <f t="shared" si="95"/>
        <v>6077</v>
      </c>
      <c r="E6079" s="218" t="e">
        <f>VLOOKUP(D6079,Z$4:AB6079,2,FALSE)</f>
        <v>#N/A</v>
      </c>
      <c r="F6079" s="218" t="e">
        <f>VLOOKUP(D6079,Z$4:AB6079,3,FALSE)</f>
        <v>#N/A</v>
      </c>
    </row>
    <row r="6080" spans="2:6" x14ac:dyDescent="0.25">
      <c r="B6080" s="131">
        <f t="shared" si="95"/>
        <v>6078</v>
      </c>
      <c r="E6080" s="218" t="e">
        <f>VLOOKUP(D6080,Z$4:AB6080,2,FALSE)</f>
        <v>#N/A</v>
      </c>
      <c r="F6080" s="218" t="e">
        <f>VLOOKUP(D6080,Z$4:AB6080,3,FALSE)</f>
        <v>#N/A</v>
      </c>
    </row>
    <row r="6081" spans="2:6" x14ac:dyDescent="0.25">
      <c r="B6081" s="131">
        <f t="shared" si="95"/>
        <v>6079</v>
      </c>
      <c r="E6081" s="218" t="e">
        <f>VLOOKUP(D6081,Z$4:AB6081,2,FALSE)</f>
        <v>#N/A</v>
      </c>
      <c r="F6081" s="218" t="e">
        <f>VLOOKUP(D6081,Z$4:AB6081,3,FALSE)</f>
        <v>#N/A</v>
      </c>
    </row>
    <row r="6082" spans="2:6" x14ac:dyDescent="0.25">
      <c r="B6082" s="131">
        <f t="shared" si="95"/>
        <v>6080</v>
      </c>
      <c r="E6082" s="218" t="e">
        <f>VLOOKUP(D6082,Z$4:AB6082,2,FALSE)</f>
        <v>#N/A</v>
      </c>
      <c r="F6082" s="218" t="e">
        <f>VLOOKUP(D6082,Z$4:AB6082,3,FALSE)</f>
        <v>#N/A</v>
      </c>
    </row>
    <row r="6083" spans="2:6" x14ac:dyDescent="0.25">
      <c r="B6083" s="131">
        <f t="shared" si="95"/>
        <v>6081</v>
      </c>
      <c r="E6083" s="218" t="e">
        <f>VLOOKUP(D6083,Z$4:AB6083,2,FALSE)</f>
        <v>#N/A</v>
      </c>
      <c r="F6083" s="218" t="e">
        <f>VLOOKUP(D6083,Z$4:AB6083,3,FALSE)</f>
        <v>#N/A</v>
      </c>
    </row>
    <row r="6084" spans="2:6" x14ac:dyDescent="0.25">
      <c r="B6084" s="131">
        <f t="shared" si="95"/>
        <v>6082</v>
      </c>
      <c r="E6084" s="218" t="e">
        <f>VLOOKUP(D6084,Z$4:AB6084,2,FALSE)</f>
        <v>#N/A</v>
      </c>
      <c r="F6084" s="218" t="e">
        <f>VLOOKUP(D6084,Z$4:AB6084,3,FALSE)</f>
        <v>#N/A</v>
      </c>
    </row>
    <row r="6085" spans="2:6" x14ac:dyDescent="0.25">
      <c r="B6085" s="131">
        <f t="shared" si="95"/>
        <v>6083</v>
      </c>
      <c r="E6085" s="218" t="e">
        <f>VLOOKUP(D6085,Z$4:AB6085,2,FALSE)</f>
        <v>#N/A</v>
      </c>
      <c r="F6085" s="218" t="e">
        <f>VLOOKUP(D6085,Z$4:AB6085,3,FALSE)</f>
        <v>#N/A</v>
      </c>
    </row>
    <row r="6086" spans="2:6" x14ac:dyDescent="0.25">
      <c r="B6086" s="131">
        <f t="shared" si="95"/>
        <v>6084</v>
      </c>
      <c r="E6086" s="218" t="e">
        <f>VLOOKUP(D6086,Z$4:AB6086,2,FALSE)</f>
        <v>#N/A</v>
      </c>
      <c r="F6086" s="218" t="e">
        <f>VLOOKUP(D6086,Z$4:AB6086,3,FALSE)</f>
        <v>#N/A</v>
      </c>
    </row>
    <row r="6087" spans="2:6" x14ac:dyDescent="0.25">
      <c r="B6087" s="131">
        <f t="shared" si="95"/>
        <v>6085</v>
      </c>
      <c r="E6087" s="218" t="e">
        <f>VLOOKUP(D6087,Z$4:AB6087,2,FALSE)</f>
        <v>#N/A</v>
      </c>
      <c r="F6087" s="218" t="e">
        <f>VLOOKUP(D6087,Z$4:AB6087,3,FALSE)</f>
        <v>#N/A</v>
      </c>
    </row>
    <row r="6088" spans="2:6" x14ac:dyDescent="0.25">
      <c r="B6088" s="131">
        <f t="shared" si="95"/>
        <v>6086</v>
      </c>
      <c r="E6088" s="218" t="e">
        <f>VLOOKUP(D6088,Z$4:AB6088,2,FALSE)</f>
        <v>#N/A</v>
      </c>
      <c r="F6088" s="218" t="e">
        <f>VLOOKUP(D6088,Z$4:AB6088,3,FALSE)</f>
        <v>#N/A</v>
      </c>
    </row>
    <row r="6089" spans="2:6" x14ac:dyDescent="0.25">
      <c r="B6089" s="131">
        <f t="shared" si="95"/>
        <v>6087</v>
      </c>
      <c r="E6089" s="218" t="e">
        <f>VLOOKUP(D6089,Z$4:AB6089,2,FALSE)</f>
        <v>#N/A</v>
      </c>
      <c r="F6089" s="218" t="e">
        <f>VLOOKUP(D6089,Z$4:AB6089,3,FALSE)</f>
        <v>#N/A</v>
      </c>
    </row>
    <row r="6090" spans="2:6" x14ac:dyDescent="0.25">
      <c r="B6090" s="131">
        <f t="shared" si="95"/>
        <v>6088</v>
      </c>
      <c r="E6090" s="218" t="e">
        <f>VLOOKUP(D6090,Z$4:AB6090,2,FALSE)</f>
        <v>#N/A</v>
      </c>
      <c r="F6090" s="218" t="e">
        <f>VLOOKUP(D6090,Z$4:AB6090,3,FALSE)</f>
        <v>#N/A</v>
      </c>
    </row>
    <row r="6091" spans="2:6" x14ac:dyDescent="0.25">
      <c r="B6091" s="131">
        <f t="shared" si="95"/>
        <v>6089</v>
      </c>
      <c r="E6091" s="218" t="e">
        <f>VLOOKUP(D6091,Z$4:AB6091,2,FALSE)</f>
        <v>#N/A</v>
      </c>
      <c r="F6091" s="218" t="e">
        <f>VLOOKUP(D6091,Z$4:AB6091,3,FALSE)</f>
        <v>#N/A</v>
      </c>
    </row>
    <row r="6092" spans="2:6" x14ac:dyDescent="0.25">
      <c r="B6092" s="131">
        <f t="shared" si="95"/>
        <v>6090</v>
      </c>
      <c r="E6092" s="218" t="e">
        <f>VLOOKUP(D6092,Z$4:AB6092,2,FALSE)</f>
        <v>#N/A</v>
      </c>
      <c r="F6092" s="218" t="e">
        <f>VLOOKUP(D6092,Z$4:AB6092,3,FALSE)</f>
        <v>#N/A</v>
      </c>
    </row>
    <row r="6093" spans="2:6" x14ac:dyDescent="0.25">
      <c r="B6093" s="131">
        <f t="shared" si="95"/>
        <v>6091</v>
      </c>
      <c r="E6093" s="218" t="e">
        <f>VLOOKUP(D6093,Z$4:AB6093,2,FALSE)</f>
        <v>#N/A</v>
      </c>
      <c r="F6093" s="218" t="e">
        <f>VLOOKUP(D6093,Z$4:AB6093,3,FALSE)</f>
        <v>#N/A</v>
      </c>
    </row>
    <row r="6094" spans="2:6" x14ac:dyDescent="0.25">
      <c r="B6094" s="131">
        <f t="shared" si="95"/>
        <v>6092</v>
      </c>
      <c r="E6094" s="218" t="e">
        <f>VLOOKUP(D6094,Z$4:AB6094,2,FALSE)</f>
        <v>#N/A</v>
      </c>
      <c r="F6094" s="218" t="e">
        <f>VLOOKUP(D6094,Z$4:AB6094,3,FALSE)</f>
        <v>#N/A</v>
      </c>
    </row>
    <row r="6095" spans="2:6" x14ac:dyDescent="0.25">
      <c r="B6095" s="131">
        <f t="shared" si="95"/>
        <v>6093</v>
      </c>
      <c r="E6095" s="218" t="e">
        <f>VLOOKUP(D6095,Z$4:AB6095,2,FALSE)</f>
        <v>#N/A</v>
      </c>
      <c r="F6095" s="218" t="e">
        <f>VLOOKUP(D6095,Z$4:AB6095,3,FALSE)</f>
        <v>#N/A</v>
      </c>
    </row>
    <row r="6096" spans="2:6" x14ac:dyDescent="0.25">
      <c r="B6096" s="131">
        <f t="shared" si="95"/>
        <v>6094</v>
      </c>
      <c r="E6096" s="218" t="e">
        <f>VLOOKUP(D6096,Z$4:AB6096,2,FALSE)</f>
        <v>#N/A</v>
      </c>
      <c r="F6096" s="218" t="e">
        <f>VLOOKUP(D6096,Z$4:AB6096,3,FALSE)</f>
        <v>#N/A</v>
      </c>
    </row>
    <row r="6097" spans="2:6" x14ac:dyDescent="0.25">
      <c r="B6097" s="131">
        <f t="shared" si="95"/>
        <v>6095</v>
      </c>
      <c r="E6097" s="218" t="e">
        <f>VLOOKUP(D6097,Z$4:AB6097,2,FALSE)</f>
        <v>#N/A</v>
      </c>
      <c r="F6097" s="218" t="e">
        <f>VLOOKUP(D6097,Z$4:AB6097,3,FALSE)</f>
        <v>#N/A</v>
      </c>
    </row>
    <row r="6098" spans="2:6" x14ac:dyDescent="0.25">
      <c r="B6098" s="131">
        <f t="shared" si="95"/>
        <v>6096</v>
      </c>
      <c r="E6098" s="218" t="e">
        <f>VLOOKUP(D6098,Z$4:AB6098,2,FALSE)</f>
        <v>#N/A</v>
      </c>
      <c r="F6098" s="218" t="e">
        <f>VLOOKUP(D6098,Z$4:AB6098,3,FALSE)</f>
        <v>#N/A</v>
      </c>
    </row>
    <row r="6099" spans="2:6" x14ac:dyDescent="0.25">
      <c r="B6099" s="131">
        <f t="shared" si="95"/>
        <v>6097</v>
      </c>
      <c r="E6099" s="218" t="e">
        <f>VLOOKUP(D6099,Z$4:AB6099,2,FALSE)</f>
        <v>#N/A</v>
      </c>
      <c r="F6099" s="218" t="e">
        <f>VLOOKUP(D6099,Z$4:AB6099,3,FALSE)</f>
        <v>#N/A</v>
      </c>
    </row>
    <row r="6100" spans="2:6" x14ac:dyDescent="0.25">
      <c r="B6100" s="131">
        <f t="shared" si="95"/>
        <v>6098</v>
      </c>
      <c r="E6100" s="218" t="e">
        <f>VLOOKUP(D6100,Z$4:AB6100,2,FALSE)</f>
        <v>#N/A</v>
      </c>
      <c r="F6100" s="218" t="e">
        <f>VLOOKUP(D6100,Z$4:AB6100,3,FALSE)</f>
        <v>#N/A</v>
      </c>
    </row>
    <row r="6101" spans="2:6" x14ac:dyDescent="0.25">
      <c r="B6101" s="131">
        <f t="shared" si="95"/>
        <v>6099</v>
      </c>
      <c r="E6101" s="218" t="e">
        <f>VLOOKUP(D6101,Z$4:AB6101,2,FALSE)</f>
        <v>#N/A</v>
      </c>
      <c r="F6101" s="218" t="e">
        <f>VLOOKUP(D6101,Z$4:AB6101,3,FALSE)</f>
        <v>#N/A</v>
      </c>
    </row>
    <row r="6102" spans="2:6" x14ac:dyDescent="0.25">
      <c r="B6102" s="131">
        <f t="shared" si="95"/>
        <v>6100</v>
      </c>
      <c r="E6102" s="218" t="e">
        <f>VLOOKUP(D6102,Z$4:AB6102,2,FALSE)</f>
        <v>#N/A</v>
      </c>
      <c r="F6102" s="218" t="e">
        <f>VLOOKUP(D6102,Z$4:AB6102,3,FALSE)</f>
        <v>#N/A</v>
      </c>
    </row>
    <row r="6103" spans="2:6" x14ac:dyDescent="0.25">
      <c r="B6103" s="131">
        <f t="shared" si="95"/>
        <v>6101</v>
      </c>
      <c r="E6103" s="218" t="e">
        <f>VLOOKUP(D6103,Z$4:AB6103,2,FALSE)</f>
        <v>#N/A</v>
      </c>
      <c r="F6103" s="218" t="e">
        <f>VLOOKUP(D6103,Z$4:AB6103,3,FALSE)</f>
        <v>#N/A</v>
      </c>
    </row>
    <row r="6104" spans="2:6" x14ac:dyDescent="0.25">
      <c r="B6104" s="131">
        <f t="shared" si="95"/>
        <v>6102</v>
      </c>
      <c r="E6104" s="218" t="e">
        <f>VLOOKUP(D6104,Z$4:AB6104,2,FALSE)</f>
        <v>#N/A</v>
      </c>
      <c r="F6104" s="218" t="e">
        <f>VLOOKUP(D6104,Z$4:AB6104,3,FALSE)</f>
        <v>#N/A</v>
      </c>
    </row>
    <row r="6105" spans="2:6" x14ac:dyDescent="0.25">
      <c r="B6105" s="131">
        <f t="shared" si="95"/>
        <v>6103</v>
      </c>
      <c r="E6105" s="218" t="e">
        <f>VLOOKUP(D6105,Z$4:AB6105,2,FALSE)</f>
        <v>#N/A</v>
      </c>
      <c r="F6105" s="218" t="e">
        <f>VLOOKUP(D6105,Z$4:AB6105,3,FALSE)</f>
        <v>#N/A</v>
      </c>
    </row>
    <row r="6106" spans="2:6" x14ac:dyDescent="0.25">
      <c r="B6106" s="131">
        <f t="shared" si="95"/>
        <v>6104</v>
      </c>
      <c r="E6106" s="218" t="e">
        <f>VLOOKUP(D6106,Z$4:AB6106,2,FALSE)</f>
        <v>#N/A</v>
      </c>
      <c r="F6106" s="218" t="e">
        <f>VLOOKUP(D6106,Z$4:AB6106,3,FALSE)</f>
        <v>#N/A</v>
      </c>
    </row>
    <row r="6107" spans="2:6" x14ac:dyDescent="0.25">
      <c r="B6107" s="131">
        <f t="shared" si="95"/>
        <v>6105</v>
      </c>
      <c r="E6107" s="218" t="e">
        <f>VLOOKUP(D6107,Z$4:AB6107,2,FALSE)</f>
        <v>#N/A</v>
      </c>
      <c r="F6107" s="218" t="e">
        <f>VLOOKUP(D6107,Z$4:AB6107,3,FALSE)</f>
        <v>#N/A</v>
      </c>
    </row>
    <row r="6108" spans="2:6" x14ac:dyDescent="0.25">
      <c r="B6108" s="131">
        <f t="shared" si="95"/>
        <v>6106</v>
      </c>
      <c r="E6108" s="218" t="e">
        <f>VLOOKUP(D6108,Z$4:AB6108,2,FALSE)</f>
        <v>#N/A</v>
      </c>
      <c r="F6108" s="218" t="e">
        <f>VLOOKUP(D6108,Z$4:AB6108,3,FALSE)</f>
        <v>#N/A</v>
      </c>
    </row>
    <row r="6109" spans="2:6" x14ac:dyDescent="0.25">
      <c r="B6109" s="131">
        <f t="shared" si="95"/>
        <v>6107</v>
      </c>
      <c r="E6109" s="218" t="e">
        <f>VLOOKUP(D6109,Z$4:AB6109,2,FALSE)</f>
        <v>#N/A</v>
      </c>
      <c r="F6109" s="218" t="e">
        <f>VLOOKUP(D6109,Z$4:AB6109,3,FALSE)</f>
        <v>#N/A</v>
      </c>
    </row>
    <row r="6110" spans="2:6" x14ac:dyDescent="0.25">
      <c r="B6110" s="131">
        <f t="shared" si="95"/>
        <v>6108</v>
      </c>
      <c r="E6110" s="218" t="e">
        <f>VLOOKUP(D6110,Z$4:AB6110,2,FALSE)</f>
        <v>#N/A</v>
      </c>
      <c r="F6110" s="218" t="e">
        <f>VLOOKUP(D6110,Z$4:AB6110,3,FALSE)</f>
        <v>#N/A</v>
      </c>
    </row>
    <row r="6111" spans="2:6" x14ac:dyDescent="0.25">
      <c r="B6111" s="131">
        <f t="shared" si="95"/>
        <v>6109</v>
      </c>
      <c r="E6111" s="218" t="e">
        <f>VLOOKUP(D6111,Z$4:AB6111,2,FALSE)</f>
        <v>#N/A</v>
      </c>
      <c r="F6111" s="218" t="e">
        <f>VLOOKUP(D6111,Z$4:AB6111,3,FALSE)</f>
        <v>#N/A</v>
      </c>
    </row>
    <row r="6112" spans="2:6" x14ac:dyDescent="0.25">
      <c r="B6112" s="131">
        <f t="shared" si="95"/>
        <v>6110</v>
      </c>
      <c r="E6112" s="218" t="e">
        <f>VLOOKUP(D6112,Z$4:AB6112,2,FALSE)</f>
        <v>#N/A</v>
      </c>
      <c r="F6112" s="218" t="e">
        <f>VLOOKUP(D6112,Z$4:AB6112,3,FALSE)</f>
        <v>#N/A</v>
      </c>
    </row>
    <row r="6113" spans="2:6" x14ac:dyDescent="0.25">
      <c r="B6113" s="131">
        <f t="shared" si="95"/>
        <v>6111</v>
      </c>
      <c r="E6113" s="218" t="e">
        <f>VLOOKUP(D6113,Z$4:AB6113,2,FALSE)</f>
        <v>#N/A</v>
      </c>
      <c r="F6113" s="218" t="e">
        <f>VLOOKUP(D6113,Z$4:AB6113,3,FALSE)</f>
        <v>#N/A</v>
      </c>
    </row>
    <row r="6114" spans="2:6" x14ac:dyDescent="0.25">
      <c r="B6114" s="131">
        <f t="shared" si="95"/>
        <v>6112</v>
      </c>
      <c r="E6114" s="218" t="e">
        <f>VLOOKUP(D6114,Z$4:AB6114,2,FALSE)</f>
        <v>#N/A</v>
      </c>
      <c r="F6114" s="218" t="e">
        <f>VLOOKUP(D6114,Z$4:AB6114,3,FALSE)</f>
        <v>#N/A</v>
      </c>
    </row>
    <row r="6115" spans="2:6" x14ac:dyDescent="0.25">
      <c r="B6115" s="131">
        <f t="shared" si="95"/>
        <v>6113</v>
      </c>
      <c r="E6115" s="218" t="e">
        <f>VLOOKUP(D6115,Z$4:AB6115,2,FALSE)</f>
        <v>#N/A</v>
      </c>
      <c r="F6115" s="218" t="e">
        <f>VLOOKUP(D6115,Z$4:AB6115,3,FALSE)</f>
        <v>#N/A</v>
      </c>
    </row>
    <row r="6116" spans="2:6" x14ac:dyDescent="0.25">
      <c r="B6116" s="131">
        <f t="shared" si="95"/>
        <v>6114</v>
      </c>
      <c r="E6116" s="218" t="e">
        <f>VLOOKUP(D6116,Z$4:AB6116,2,FALSE)</f>
        <v>#N/A</v>
      </c>
      <c r="F6116" s="218" t="e">
        <f>VLOOKUP(D6116,Z$4:AB6116,3,FALSE)</f>
        <v>#N/A</v>
      </c>
    </row>
    <row r="6117" spans="2:6" x14ac:dyDescent="0.25">
      <c r="B6117" s="131">
        <f t="shared" si="95"/>
        <v>6115</v>
      </c>
      <c r="E6117" s="218" t="e">
        <f>VLOOKUP(D6117,Z$4:AB6117,2,FALSE)</f>
        <v>#N/A</v>
      </c>
      <c r="F6117" s="218" t="e">
        <f>VLOOKUP(D6117,Z$4:AB6117,3,FALSE)</f>
        <v>#N/A</v>
      </c>
    </row>
    <row r="6118" spans="2:6" x14ac:dyDescent="0.25">
      <c r="B6118" s="131">
        <f t="shared" si="95"/>
        <v>6116</v>
      </c>
      <c r="E6118" s="218" t="e">
        <f>VLOOKUP(D6118,Z$4:AB6118,2,FALSE)</f>
        <v>#N/A</v>
      </c>
      <c r="F6118" s="218" t="e">
        <f>VLOOKUP(D6118,Z$4:AB6118,3,FALSE)</f>
        <v>#N/A</v>
      </c>
    </row>
    <row r="6119" spans="2:6" x14ac:dyDescent="0.25">
      <c r="B6119" s="131">
        <f t="shared" si="95"/>
        <v>6117</v>
      </c>
      <c r="E6119" s="218" t="e">
        <f>VLOOKUP(D6119,Z$4:AB6119,2,FALSE)</f>
        <v>#N/A</v>
      </c>
      <c r="F6119" s="218" t="e">
        <f>VLOOKUP(D6119,Z$4:AB6119,3,FALSE)</f>
        <v>#N/A</v>
      </c>
    </row>
    <row r="6120" spans="2:6" x14ac:dyDescent="0.25">
      <c r="B6120" s="131">
        <f t="shared" si="95"/>
        <v>6118</v>
      </c>
      <c r="E6120" s="218" t="e">
        <f>VLOOKUP(D6120,Z$4:AB6120,2,FALSE)</f>
        <v>#N/A</v>
      </c>
      <c r="F6120" s="218" t="e">
        <f>VLOOKUP(D6120,Z$4:AB6120,3,FALSE)</f>
        <v>#N/A</v>
      </c>
    </row>
    <row r="6121" spans="2:6" x14ac:dyDescent="0.25">
      <c r="B6121" s="131">
        <f t="shared" si="95"/>
        <v>6119</v>
      </c>
      <c r="E6121" s="218" t="e">
        <f>VLOOKUP(D6121,Z$4:AB6121,2,FALSE)</f>
        <v>#N/A</v>
      </c>
      <c r="F6121" s="218" t="e">
        <f>VLOOKUP(D6121,Z$4:AB6121,3,FALSE)</f>
        <v>#N/A</v>
      </c>
    </row>
    <row r="6122" spans="2:6" x14ac:dyDescent="0.25">
      <c r="B6122" s="131">
        <f t="shared" si="95"/>
        <v>6120</v>
      </c>
      <c r="E6122" s="218" t="e">
        <f>VLOOKUP(D6122,Z$4:AB6122,2,FALSE)</f>
        <v>#N/A</v>
      </c>
      <c r="F6122" s="218" t="e">
        <f>VLOOKUP(D6122,Z$4:AB6122,3,FALSE)</f>
        <v>#N/A</v>
      </c>
    </row>
    <row r="6123" spans="2:6" x14ac:dyDescent="0.25">
      <c r="B6123" s="131">
        <f t="shared" si="95"/>
        <v>6121</v>
      </c>
      <c r="E6123" s="218" t="e">
        <f>VLOOKUP(D6123,Z$4:AB6123,2,FALSE)</f>
        <v>#N/A</v>
      </c>
      <c r="F6123" s="218" t="e">
        <f>VLOOKUP(D6123,Z$4:AB6123,3,FALSE)</f>
        <v>#N/A</v>
      </c>
    </row>
    <row r="6124" spans="2:6" x14ac:dyDescent="0.25">
      <c r="B6124" s="131">
        <f t="shared" si="95"/>
        <v>6122</v>
      </c>
      <c r="E6124" s="218" t="e">
        <f>VLOOKUP(D6124,Z$4:AB6124,2,FALSE)</f>
        <v>#N/A</v>
      </c>
      <c r="F6124" s="218" t="e">
        <f>VLOOKUP(D6124,Z$4:AB6124,3,FALSE)</f>
        <v>#N/A</v>
      </c>
    </row>
    <row r="6125" spans="2:6" x14ac:dyDescent="0.25">
      <c r="B6125" s="131">
        <f t="shared" si="95"/>
        <v>6123</v>
      </c>
      <c r="E6125" s="218" t="e">
        <f>VLOOKUP(D6125,Z$4:AB6125,2,FALSE)</f>
        <v>#N/A</v>
      </c>
      <c r="F6125" s="218" t="e">
        <f>VLOOKUP(D6125,Z$4:AB6125,3,FALSE)</f>
        <v>#N/A</v>
      </c>
    </row>
    <row r="6126" spans="2:6" x14ac:dyDescent="0.25">
      <c r="B6126" s="131">
        <f t="shared" si="95"/>
        <v>6124</v>
      </c>
      <c r="E6126" s="218" t="e">
        <f>VLOOKUP(D6126,Z$4:AB6126,2,FALSE)</f>
        <v>#N/A</v>
      </c>
      <c r="F6126" s="218" t="e">
        <f>VLOOKUP(D6126,Z$4:AB6126,3,FALSE)</f>
        <v>#N/A</v>
      </c>
    </row>
    <row r="6127" spans="2:6" x14ac:dyDescent="0.25">
      <c r="B6127" s="131">
        <f t="shared" si="95"/>
        <v>6125</v>
      </c>
      <c r="E6127" s="218" t="e">
        <f>VLOOKUP(D6127,Z$4:AB6127,2,FALSE)</f>
        <v>#N/A</v>
      </c>
      <c r="F6127" s="218" t="e">
        <f>VLOOKUP(D6127,Z$4:AB6127,3,FALSE)</f>
        <v>#N/A</v>
      </c>
    </row>
    <row r="6128" spans="2:6" x14ac:dyDescent="0.25">
      <c r="B6128" s="131">
        <f t="shared" si="95"/>
        <v>6126</v>
      </c>
      <c r="E6128" s="218" t="e">
        <f>VLOOKUP(D6128,Z$4:AB6128,2,FALSE)</f>
        <v>#N/A</v>
      </c>
      <c r="F6128" s="218" t="e">
        <f>VLOOKUP(D6128,Z$4:AB6128,3,FALSE)</f>
        <v>#N/A</v>
      </c>
    </row>
    <row r="6129" spans="2:6" x14ac:dyDescent="0.25">
      <c r="B6129" s="131">
        <f t="shared" si="95"/>
        <v>6127</v>
      </c>
      <c r="E6129" s="218" t="e">
        <f>VLOOKUP(D6129,Z$4:AB6129,2,FALSE)</f>
        <v>#N/A</v>
      </c>
      <c r="F6129" s="218" t="e">
        <f>VLOOKUP(D6129,Z$4:AB6129,3,FALSE)</f>
        <v>#N/A</v>
      </c>
    </row>
    <row r="6130" spans="2:6" x14ac:dyDescent="0.25">
      <c r="B6130" s="131">
        <f t="shared" si="95"/>
        <v>6128</v>
      </c>
      <c r="E6130" s="218" t="e">
        <f>VLOOKUP(D6130,Z$4:AB6130,2,FALSE)</f>
        <v>#N/A</v>
      </c>
      <c r="F6130" s="218" t="e">
        <f>VLOOKUP(D6130,Z$4:AB6130,3,FALSE)</f>
        <v>#N/A</v>
      </c>
    </row>
    <row r="6131" spans="2:6" x14ac:dyDescent="0.25">
      <c r="B6131" s="131">
        <f t="shared" si="95"/>
        <v>6129</v>
      </c>
      <c r="E6131" s="218" t="e">
        <f>VLOOKUP(D6131,Z$4:AB6131,2,FALSE)</f>
        <v>#N/A</v>
      </c>
      <c r="F6131" s="218" t="e">
        <f>VLOOKUP(D6131,Z$4:AB6131,3,FALSE)</f>
        <v>#N/A</v>
      </c>
    </row>
    <row r="6132" spans="2:6" x14ac:dyDescent="0.25">
      <c r="B6132" s="131">
        <f t="shared" ref="B6132:B6195" si="96">ROW()-2</f>
        <v>6130</v>
      </c>
      <c r="E6132" s="218" t="e">
        <f>VLOOKUP(D6132,Z$4:AB6132,2,FALSE)</f>
        <v>#N/A</v>
      </c>
      <c r="F6132" s="218" t="e">
        <f>VLOOKUP(D6132,Z$4:AB6132,3,FALSE)</f>
        <v>#N/A</v>
      </c>
    </row>
    <row r="6133" spans="2:6" x14ac:dyDescent="0.25">
      <c r="B6133" s="131">
        <f t="shared" si="96"/>
        <v>6131</v>
      </c>
      <c r="E6133" s="218" t="e">
        <f>VLOOKUP(D6133,Z$4:AB6133,2,FALSE)</f>
        <v>#N/A</v>
      </c>
      <c r="F6133" s="218" t="e">
        <f>VLOOKUP(D6133,Z$4:AB6133,3,FALSE)</f>
        <v>#N/A</v>
      </c>
    </row>
    <row r="6134" spans="2:6" x14ac:dyDescent="0.25">
      <c r="B6134" s="131">
        <f t="shared" si="96"/>
        <v>6132</v>
      </c>
      <c r="E6134" s="218" t="e">
        <f>VLOOKUP(D6134,Z$4:AB6134,2,FALSE)</f>
        <v>#N/A</v>
      </c>
      <c r="F6134" s="218" t="e">
        <f>VLOOKUP(D6134,Z$4:AB6134,3,FALSE)</f>
        <v>#N/A</v>
      </c>
    </row>
    <row r="6135" spans="2:6" x14ac:dyDescent="0.25">
      <c r="B6135" s="131">
        <f t="shared" si="96"/>
        <v>6133</v>
      </c>
      <c r="E6135" s="218" t="e">
        <f>VLOOKUP(D6135,Z$4:AB6135,2,FALSE)</f>
        <v>#N/A</v>
      </c>
      <c r="F6135" s="218" t="e">
        <f>VLOOKUP(D6135,Z$4:AB6135,3,FALSE)</f>
        <v>#N/A</v>
      </c>
    </row>
    <row r="6136" spans="2:6" x14ac:dyDescent="0.25">
      <c r="B6136" s="131">
        <f t="shared" si="96"/>
        <v>6134</v>
      </c>
      <c r="E6136" s="218" t="e">
        <f>VLOOKUP(D6136,Z$4:AB6136,2,FALSE)</f>
        <v>#N/A</v>
      </c>
      <c r="F6136" s="218" t="e">
        <f>VLOOKUP(D6136,Z$4:AB6136,3,FALSE)</f>
        <v>#N/A</v>
      </c>
    </row>
    <row r="6137" spans="2:6" x14ac:dyDescent="0.25">
      <c r="B6137" s="131">
        <f t="shared" si="96"/>
        <v>6135</v>
      </c>
      <c r="E6137" s="218" t="e">
        <f>VLOOKUP(D6137,Z$4:AB6137,2,FALSE)</f>
        <v>#N/A</v>
      </c>
      <c r="F6137" s="218" t="e">
        <f>VLOOKUP(D6137,Z$4:AB6137,3,FALSE)</f>
        <v>#N/A</v>
      </c>
    </row>
    <row r="6138" spans="2:6" x14ac:dyDescent="0.25">
      <c r="B6138" s="131">
        <f t="shared" si="96"/>
        <v>6136</v>
      </c>
      <c r="E6138" s="218" t="e">
        <f>VLOOKUP(D6138,Z$4:AB6138,2,FALSE)</f>
        <v>#N/A</v>
      </c>
      <c r="F6138" s="218" t="e">
        <f>VLOOKUP(D6138,Z$4:AB6138,3,FALSE)</f>
        <v>#N/A</v>
      </c>
    </row>
    <row r="6139" spans="2:6" x14ac:dyDescent="0.25">
      <c r="B6139" s="131">
        <f t="shared" si="96"/>
        <v>6137</v>
      </c>
      <c r="E6139" s="218" t="e">
        <f>VLOOKUP(D6139,Z$4:AB6139,2,FALSE)</f>
        <v>#N/A</v>
      </c>
      <c r="F6139" s="218" t="e">
        <f>VLOOKUP(D6139,Z$4:AB6139,3,FALSE)</f>
        <v>#N/A</v>
      </c>
    </row>
    <row r="6140" spans="2:6" x14ac:dyDescent="0.25">
      <c r="B6140" s="131">
        <f t="shared" si="96"/>
        <v>6138</v>
      </c>
      <c r="E6140" s="218" t="e">
        <f>VLOOKUP(D6140,Z$4:AB6140,2,FALSE)</f>
        <v>#N/A</v>
      </c>
      <c r="F6140" s="218" t="e">
        <f>VLOOKUP(D6140,Z$4:AB6140,3,FALSE)</f>
        <v>#N/A</v>
      </c>
    </row>
    <row r="6141" spans="2:6" x14ac:dyDescent="0.25">
      <c r="B6141" s="131">
        <f t="shared" si="96"/>
        <v>6139</v>
      </c>
      <c r="E6141" s="218" t="e">
        <f>VLOOKUP(D6141,Z$4:AB6141,2,FALSE)</f>
        <v>#N/A</v>
      </c>
      <c r="F6141" s="218" t="e">
        <f>VLOOKUP(D6141,Z$4:AB6141,3,FALSE)</f>
        <v>#N/A</v>
      </c>
    </row>
    <row r="6142" spans="2:6" x14ac:dyDescent="0.25">
      <c r="B6142" s="131">
        <f t="shared" si="96"/>
        <v>6140</v>
      </c>
      <c r="E6142" s="218" t="e">
        <f>VLOOKUP(D6142,Z$4:AB6142,2,FALSE)</f>
        <v>#N/A</v>
      </c>
      <c r="F6142" s="218" t="e">
        <f>VLOOKUP(D6142,Z$4:AB6142,3,FALSE)</f>
        <v>#N/A</v>
      </c>
    </row>
    <row r="6143" spans="2:6" x14ac:dyDescent="0.25">
      <c r="B6143" s="131">
        <f t="shared" si="96"/>
        <v>6141</v>
      </c>
      <c r="E6143" s="218" t="e">
        <f>VLOOKUP(D6143,Z$4:AB6143,2,FALSE)</f>
        <v>#N/A</v>
      </c>
      <c r="F6143" s="218" t="e">
        <f>VLOOKUP(D6143,Z$4:AB6143,3,FALSE)</f>
        <v>#N/A</v>
      </c>
    </row>
    <row r="6144" spans="2:6" x14ac:dyDescent="0.25">
      <c r="B6144" s="131">
        <f t="shared" si="96"/>
        <v>6142</v>
      </c>
      <c r="E6144" s="218" t="e">
        <f>VLOOKUP(D6144,Z$4:AB6144,2,FALSE)</f>
        <v>#N/A</v>
      </c>
      <c r="F6144" s="218" t="e">
        <f>VLOOKUP(D6144,Z$4:AB6144,3,FALSE)</f>
        <v>#N/A</v>
      </c>
    </row>
    <row r="6145" spans="2:6" x14ac:dyDescent="0.25">
      <c r="B6145" s="131">
        <f t="shared" si="96"/>
        <v>6143</v>
      </c>
      <c r="E6145" s="218" t="e">
        <f>VLOOKUP(D6145,Z$4:AB6145,2,FALSE)</f>
        <v>#N/A</v>
      </c>
      <c r="F6145" s="218" t="e">
        <f>VLOOKUP(D6145,Z$4:AB6145,3,FALSE)</f>
        <v>#N/A</v>
      </c>
    </row>
    <row r="6146" spans="2:6" x14ac:dyDescent="0.25">
      <c r="B6146" s="131">
        <f t="shared" si="96"/>
        <v>6144</v>
      </c>
      <c r="E6146" s="218" t="e">
        <f>VLOOKUP(D6146,Z$4:AB6146,2,FALSE)</f>
        <v>#N/A</v>
      </c>
      <c r="F6146" s="218" t="e">
        <f>VLOOKUP(D6146,Z$4:AB6146,3,FALSE)</f>
        <v>#N/A</v>
      </c>
    </row>
    <row r="6147" spans="2:6" x14ac:dyDescent="0.25">
      <c r="B6147" s="131">
        <f t="shared" si="96"/>
        <v>6145</v>
      </c>
      <c r="E6147" s="218" t="e">
        <f>VLOOKUP(D6147,Z$4:AB6147,2,FALSE)</f>
        <v>#N/A</v>
      </c>
      <c r="F6147" s="218" t="e">
        <f>VLOOKUP(D6147,Z$4:AB6147,3,FALSE)</f>
        <v>#N/A</v>
      </c>
    </row>
    <row r="6148" spans="2:6" x14ac:dyDescent="0.25">
      <c r="B6148" s="131">
        <f t="shared" si="96"/>
        <v>6146</v>
      </c>
      <c r="E6148" s="218" t="e">
        <f>VLOOKUP(D6148,Z$4:AB6148,2,FALSE)</f>
        <v>#N/A</v>
      </c>
      <c r="F6148" s="218" t="e">
        <f>VLOOKUP(D6148,Z$4:AB6148,3,FALSE)</f>
        <v>#N/A</v>
      </c>
    </row>
    <row r="6149" spans="2:6" x14ac:dyDescent="0.25">
      <c r="B6149" s="131">
        <f t="shared" si="96"/>
        <v>6147</v>
      </c>
      <c r="E6149" s="218" t="e">
        <f>VLOOKUP(D6149,Z$4:AB6149,2,FALSE)</f>
        <v>#N/A</v>
      </c>
      <c r="F6149" s="218" t="e">
        <f>VLOOKUP(D6149,Z$4:AB6149,3,FALSE)</f>
        <v>#N/A</v>
      </c>
    </row>
    <row r="6150" spans="2:6" x14ac:dyDescent="0.25">
      <c r="B6150" s="131">
        <f t="shared" si="96"/>
        <v>6148</v>
      </c>
      <c r="E6150" s="218" t="e">
        <f>VLOOKUP(D6150,Z$4:AB6150,2,FALSE)</f>
        <v>#N/A</v>
      </c>
      <c r="F6150" s="218" t="e">
        <f>VLOOKUP(D6150,Z$4:AB6150,3,FALSE)</f>
        <v>#N/A</v>
      </c>
    </row>
    <row r="6151" spans="2:6" x14ac:dyDescent="0.25">
      <c r="B6151" s="131">
        <f t="shared" si="96"/>
        <v>6149</v>
      </c>
      <c r="E6151" s="218" t="e">
        <f>VLOOKUP(D6151,Z$4:AB6151,2,FALSE)</f>
        <v>#N/A</v>
      </c>
      <c r="F6151" s="218" t="e">
        <f>VLOOKUP(D6151,Z$4:AB6151,3,FALSE)</f>
        <v>#N/A</v>
      </c>
    </row>
    <row r="6152" spans="2:6" x14ac:dyDescent="0.25">
      <c r="B6152" s="131">
        <f t="shared" si="96"/>
        <v>6150</v>
      </c>
      <c r="E6152" s="218" t="e">
        <f>VLOOKUP(D6152,Z$4:AB6152,2,FALSE)</f>
        <v>#N/A</v>
      </c>
      <c r="F6152" s="218" t="e">
        <f>VLOOKUP(D6152,Z$4:AB6152,3,FALSE)</f>
        <v>#N/A</v>
      </c>
    </row>
    <row r="6153" spans="2:6" x14ac:dyDescent="0.25">
      <c r="B6153" s="131">
        <f t="shared" si="96"/>
        <v>6151</v>
      </c>
      <c r="E6153" s="218" t="e">
        <f>VLOOKUP(D6153,Z$4:AB6153,2,FALSE)</f>
        <v>#N/A</v>
      </c>
      <c r="F6153" s="218" t="e">
        <f>VLOOKUP(D6153,Z$4:AB6153,3,FALSE)</f>
        <v>#N/A</v>
      </c>
    </row>
    <row r="6154" spans="2:6" x14ac:dyDescent="0.25">
      <c r="B6154" s="131">
        <f t="shared" si="96"/>
        <v>6152</v>
      </c>
      <c r="E6154" s="218" t="e">
        <f>VLOOKUP(D6154,Z$4:AB6154,2,FALSE)</f>
        <v>#N/A</v>
      </c>
      <c r="F6154" s="218" t="e">
        <f>VLOOKUP(D6154,Z$4:AB6154,3,FALSE)</f>
        <v>#N/A</v>
      </c>
    </row>
    <row r="6155" spans="2:6" x14ac:dyDescent="0.25">
      <c r="B6155" s="131">
        <f t="shared" si="96"/>
        <v>6153</v>
      </c>
      <c r="E6155" s="218" t="e">
        <f>VLOOKUP(D6155,Z$4:AB6155,2,FALSE)</f>
        <v>#N/A</v>
      </c>
      <c r="F6155" s="218" t="e">
        <f>VLOOKUP(D6155,Z$4:AB6155,3,FALSE)</f>
        <v>#N/A</v>
      </c>
    </row>
    <row r="6156" spans="2:6" x14ac:dyDescent="0.25">
      <c r="B6156" s="131">
        <f t="shared" si="96"/>
        <v>6154</v>
      </c>
      <c r="E6156" s="218" t="e">
        <f>VLOOKUP(D6156,Z$4:AB6156,2,FALSE)</f>
        <v>#N/A</v>
      </c>
      <c r="F6156" s="218" t="e">
        <f>VLOOKUP(D6156,Z$4:AB6156,3,FALSE)</f>
        <v>#N/A</v>
      </c>
    </row>
    <row r="6157" spans="2:6" x14ac:dyDescent="0.25">
      <c r="B6157" s="131">
        <f t="shared" si="96"/>
        <v>6155</v>
      </c>
      <c r="E6157" s="218" t="e">
        <f>VLOOKUP(D6157,Z$4:AB6157,2,FALSE)</f>
        <v>#N/A</v>
      </c>
      <c r="F6157" s="218" t="e">
        <f>VLOOKUP(D6157,Z$4:AB6157,3,FALSE)</f>
        <v>#N/A</v>
      </c>
    </row>
    <row r="6158" spans="2:6" x14ac:dyDescent="0.25">
      <c r="B6158" s="131">
        <f t="shared" si="96"/>
        <v>6156</v>
      </c>
      <c r="E6158" s="218" t="e">
        <f>VLOOKUP(D6158,Z$4:AB6158,2,FALSE)</f>
        <v>#N/A</v>
      </c>
      <c r="F6158" s="218" t="e">
        <f>VLOOKUP(D6158,Z$4:AB6158,3,FALSE)</f>
        <v>#N/A</v>
      </c>
    </row>
    <row r="6159" spans="2:6" x14ac:dyDescent="0.25">
      <c r="B6159" s="131">
        <f t="shared" si="96"/>
        <v>6157</v>
      </c>
      <c r="E6159" s="218" t="e">
        <f>VLOOKUP(D6159,Z$4:AB6159,2,FALSE)</f>
        <v>#N/A</v>
      </c>
      <c r="F6159" s="218" t="e">
        <f>VLOOKUP(D6159,Z$4:AB6159,3,FALSE)</f>
        <v>#N/A</v>
      </c>
    </row>
    <row r="6160" spans="2:6" x14ac:dyDescent="0.25">
      <c r="B6160" s="131">
        <f t="shared" si="96"/>
        <v>6158</v>
      </c>
      <c r="E6160" s="218" t="e">
        <f>VLOOKUP(D6160,Z$4:AB6160,2,FALSE)</f>
        <v>#N/A</v>
      </c>
      <c r="F6160" s="218" t="e">
        <f>VLOOKUP(D6160,Z$4:AB6160,3,FALSE)</f>
        <v>#N/A</v>
      </c>
    </row>
    <row r="6161" spans="2:6" x14ac:dyDescent="0.25">
      <c r="B6161" s="131">
        <f t="shared" si="96"/>
        <v>6159</v>
      </c>
      <c r="E6161" s="218" t="e">
        <f>VLOOKUP(D6161,Z$4:AB6161,2,FALSE)</f>
        <v>#N/A</v>
      </c>
      <c r="F6161" s="218" t="e">
        <f>VLOOKUP(D6161,Z$4:AB6161,3,FALSE)</f>
        <v>#N/A</v>
      </c>
    </row>
    <row r="6162" spans="2:6" x14ac:dyDescent="0.25">
      <c r="B6162" s="131">
        <f t="shared" si="96"/>
        <v>6160</v>
      </c>
      <c r="E6162" s="218" t="e">
        <f>VLOOKUP(D6162,Z$4:AB6162,2,FALSE)</f>
        <v>#N/A</v>
      </c>
      <c r="F6162" s="218" t="e">
        <f>VLOOKUP(D6162,Z$4:AB6162,3,FALSE)</f>
        <v>#N/A</v>
      </c>
    </row>
    <row r="6163" spans="2:6" x14ac:dyDescent="0.25">
      <c r="B6163" s="131">
        <f t="shared" si="96"/>
        <v>6161</v>
      </c>
      <c r="E6163" s="218" t="e">
        <f>VLOOKUP(D6163,Z$4:AB6163,2,FALSE)</f>
        <v>#N/A</v>
      </c>
      <c r="F6163" s="218" t="e">
        <f>VLOOKUP(D6163,Z$4:AB6163,3,FALSE)</f>
        <v>#N/A</v>
      </c>
    </row>
    <row r="6164" spans="2:6" x14ac:dyDescent="0.25">
      <c r="B6164" s="131">
        <f t="shared" si="96"/>
        <v>6162</v>
      </c>
      <c r="E6164" s="218" t="e">
        <f>VLOOKUP(D6164,Z$4:AB6164,2,FALSE)</f>
        <v>#N/A</v>
      </c>
      <c r="F6164" s="218" t="e">
        <f>VLOOKUP(D6164,Z$4:AB6164,3,FALSE)</f>
        <v>#N/A</v>
      </c>
    </row>
    <row r="6165" spans="2:6" x14ac:dyDescent="0.25">
      <c r="B6165" s="131">
        <f t="shared" si="96"/>
        <v>6163</v>
      </c>
      <c r="E6165" s="218" t="e">
        <f>VLOOKUP(D6165,Z$4:AB6165,2,FALSE)</f>
        <v>#N/A</v>
      </c>
      <c r="F6165" s="218" t="e">
        <f>VLOOKUP(D6165,Z$4:AB6165,3,FALSE)</f>
        <v>#N/A</v>
      </c>
    </row>
    <row r="6166" spans="2:6" x14ac:dyDescent="0.25">
      <c r="B6166" s="131">
        <f t="shared" si="96"/>
        <v>6164</v>
      </c>
      <c r="E6166" s="218" t="e">
        <f>VLOOKUP(D6166,Z$4:AB6166,2,FALSE)</f>
        <v>#N/A</v>
      </c>
      <c r="F6166" s="218" t="e">
        <f>VLOOKUP(D6166,Z$4:AB6166,3,FALSE)</f>
        <v>#N/A</v>
      </c>
    </row>
    <row r="6167" spans="2:6" x14ac:dyDescent="0.25">
      <c r="B6167" s="131">
        <f t="shared" si="96"/>
        <v>6165</v>
      </c>
      <c r="E6167" s="218" t="e">
        <f>VLOOKUP(D6167,Z$4:AB6167,2,FALSE)</f>
        <v>#N/A</v>
      </c>
      <c r="F6167" s="218" t="e">
        <f>VLOOKUP(D6167,Z$4:AB6167,3,FALSE)</f>
        <v>#N/A</v>
      </c>
    </row>
    <row r="6168" spans="2:6" x14ac:dyDescent="0.25">
      <c r="B6168" s="131">
        <f t="shared" si="96"/>
        <v>6166</v>
      </c>
      <c r="E6168" s="218" t="e">
        <f>VLOOKUP(D6168,Z$4:AB6168,2,FALSE)</f>
        <v>#N/A</v>
      </c>
      <c r="F6168" s="218" t="e">
        <f>VLOOKUP(D6168,Z$4:AB6168,3,FALSE)</f>
        <v>#N/A</v>
      </c>
    </row>
    <row r="6169" spans="2:6" x14ac:dyDescent="0.25">
      <c r="B6169" s="131">
        <f t="shared" si="96"/>
        <v>6167</v>
      </c>
      <c r="E6169" s="218" t="e">
        <f>VLOOKUP(D6169,Z$4:AB6169,2,FALSE)</f>
        <v>#N/A</v>
      </c>
      <c r="F6169" s="218" t="e">
        <f>VLOOKUP(D6169,Z$4:AB6169,3,FALSE)</f>
        <v>#N/A</v>
      </c>
    </row>
    <row r="6170" spans="2:6" x14ac:dyDescent="0.25">
      <c r="B6170" s="131">
        <f t="shared" si="96"/>
        <v>6168</v>
      </c>
      <c r="E6170" s="218" t="e">
        <f>VLOOKUP(D6170,Z$4:AB6170,2,FALSE)</f>
        <v>#N/A</v>
      </c>
      <c r="F6170" s="218" t="e">
        <f>VLOOKUP(D6170,Z$4:AB6170,3,FALSE)</f>
        <v>#N/A</v>
      </c>
    </row>
    <row r="6171" spans="2:6" x14ac:dyDescent="0.25">
      <c r="B6171" s="131">
        <f t="shared" si="96"/>
        <v>6169</v>
      </c>
      <c r="E6171" s="218" t="e">
        <f>VLOOKUP(D6171,Z$4:AB6171,2,FALSE)</f>
        <v>#N/A</v>
      </c>
      <c r="F6171" s="218" t="e">
        <f>VLOOKUP(D6171,Z$4:AB6171,3,FALSE)</f>
        <v>#N/A</v>
      </c>
    </row>
    <row r="6172" spans="2:6" x14ac:dyDescent="0.25">
      <c r="B6172" s="131">
        <f t="shared" si="96"/>
        <v>6170</v>
      </c>
      <c r="E6172" s="218" t="e">
        <f>VLOOKUP(D6172,Z$4:AB6172,2,FALSE)</f>
        <v>#N/A</v>
      </c>
      <c r="F6172" s="218" t="e">
        <f>VLOOKUP(D6172,Z$4:AB6172,3,FALSE)</f>
        <v>#N/A</v>
      </c>
    </row>
    <row r="6173" spans="2:6" x14ac:dyDescent="0.25">
      <c r="B6173" s="131">
        <f t="shared" si="96"/>
        <v>6171</v>
      </c>
      <c r="E6173" s="218" t="e">
        <f>VLOOKUP(D6173,Z$4:AB6173,2,FALSE)</f>
        <v>#N/A</v>
      </c>
      <c r="F6173" s="218" t="e">
        <f>VLOOKUP(D6173,Z$4:AB6173,3,FALSE)</f>
        <v>#N/A</v>
      </c>
    </row>
    <row r="6174" spans="2:6" x14ac:dyDescent="0.25">
      <c r="B6174" s="131">
        <f t="shared" si="96"/>
        <v>6172</v>
      </c>
      <c r="E6174" s="218" t="e">
        <f>VLOOKUP(D6174,Z$4:AB6174,2,FALSE)</f>
        <v>#N/A</v>
      </c>
      <c r="F6174" s="218" t="e">
        <f>VLOOKUP(D6174,Z$4:AB6174,3,FALSE)</f>
        <v>#N/A</v>
      </c>
    </row>
    <row r="6175" spans="2:6" x14ac:dyDescent="0.25">
      <c r="B6175" s="131">
        <f t="shared" si="96"/>
        <v>6173</v>
      </c>
      <c r="E6175" s="218" t="e">
        <f>VLOOKUP(D6175,Z$4:AB6175,2,FALSE)</f>
        <v>#N/A</v>
      </c>
      <c r="F6175" s="218" t="e">
        <f>VLOOKUP(D6175,Z$4:AB6175,3,FALSE)</f>
        <v>#N/A</v>
      </c>
    </row>
    <row r="6176" spans="2:6" x14ac:dyDescent="0.25">
      <c r="B6176" s="131">
        <f t="shared" si="96"/>
        <v>6174</v>
      </c>
      <c r="E6176" s="218" t="e">
        <f>VLOOKUP(D6176,Z$4:AB6176,2,FALSE)</f>
        <v>#N/A</v>
      </c>
      <c r="F6176" s="218" t="e">
        <f>VLOOKUP(D6176,Z$4:AB6176,3,FALSE)</f>
        <v>#N/A</v>
      </c>
    </row>
    <row r="6177" spans="2:6" x14ac:dyDescent="0.25">
      <c r="B6177" s="131">
        <f t="shared" si="96"/>
        <v>6175</v>
      </c>
      <c r="E6177" s="218" t="e">
        <f>VLOOKUP(D6177,Z$4:AB6177,2,FALSE)</f>
        <v>#N/A</v>
      </c>
      <c r="F6177" s="218" t="e">
        <f>VLOOKUP(D6177,Z$4:AB6177,3,FALSE)</f>
        <v>#N/A</v>
      </c>
    </row>
    <row r="6178" spans="2:6" x14ac:dyDescent="0.25">
      <c r="B6178" s="131">
        <f t="shared" si="96"/>
        <v>6176</v>
      </c>
      <c r="E6178" s="218" t="e">
        <f>VLOOKUP(D6178,Z$4:AB6178,2,FALSE)</f>
        <v>#N/A</v>
      </c>
      <c r="F6178" s="218" t="e">
        <f>VLOOKUP(D6178,Z$4:AB6178,3,FALSE)</f>
        <v>#N/A</v>
      </c>
    </row>
    <row r="6179" spans="2:6" x14ac:dyDescent="0.25">
      <c r="B6179" s="131">
        <f t="shared" si="96"/>
        <v>6177</v>
      </c>
      <c r="E6179" s="218" t="e">
        <f>VLOOKUP(D6179,Z$4:AB6179,2,FALSE)</f>
        <v>#N/A</v>
      </c>
      <c r="F6179" s="218" t="e">
        <f>VLOOKUP(D6179,Z$4:AB6179,3,FALSE)</f>
        <v>#N/A</v>
      </c>
    </row>
    <row r="6180" spans="2:6" x14ac:dyDescent="0.25">
      <c r="B6180" s="131">
        <f t="shared" si="96"/>
        <v>6178</v>
      </c>
      <c r="E6180" s="218" t="e">
        <f>VLOOKUP(D6180,Z$4:AB6180,2,FALSE)</f>
        <v>#N/A</v>
      </c>
      <c r="F6180" s="218" t="e">
        <f>VLOOKUP(D6180,Z$4:AB6180,3,FALSE)</f>
        <v>#N/A</v>
      </c>
    </row>
    <row r="6181" spans="2:6" x14ac:dyDescent="0.25">
      <c r="B6181" s="131">
        <f t="shared" si="96"/>
        <v>6179</v>
      </c>
      <c r="E6181" s="218" t="e">
        <f>VLOOKUP(D6181,Z$4:AB6181,2,FALSE)</f>
        <v>#N/A</v>
      </c>
      <c r="F6181" s="218" t="e">
        <f>VLOOKUP(D6181,Z$4:AB6181,3,FALSE)</f>
        <v>#N/A</v>
      </c>
    </row>
    <row r="6182" spans="2:6" x14ac:dyDescent="0.25">
      <c r="B6182" s="131">
        <f t="shared" si="96"/>
        <v>6180</v>
      </c>
      <c r="E6182" s="218" t="e">
        <f>VLOOKUP(D6182,Z$4:AB6182,2,FALSE)</f>
        <v>#N/A</v>
      </c>
      <c r="F6182" s="218" t="e">
        <f>VLOOKUP(D6182,Z$4:AB6182,3,FALSE)</f>
        <v>#N/A</v>
      </c>
    </row>
    <row r="6183" spans="2:6" x14ac:dyDescent="0.25">
      <c r="B6183" s="131">
        <f t="shared" si="96"/>
        <v>6181</v>
      </c>
      <c r="E6183" s="218" t="e">
        <f>VLOOKUP(D6183,Z$4:AB6183,2,FALSE)</f>
        <v>#N/A</v>
      </c>
      <c r="F6183" s="218" t="e">
        <f>VLOOKUP(D6183,Z$4:AB6183,3,FALSE)</f>
        <v>#N/A</v>
      </c>
    </row>
    <row r="6184" spans="2:6" x14ac:dyDescent="0.25">
      <c r="B6184" s="131">
        <f t="shared" si="96"/>
        <v>6182</v>
      </c>
      <c r="E6184" s="218" t="e">
        <f>VLOOKUP(D6184,Z$4:AB6184,2,FALSE)</f>
        <v>#N/A</v>
      </c>
      <c r="F6184" s="218" t="e">
        <f>VLOOKUP(D6184,Z$4:AB6184,3,FALSE)</f>
        <v>#N/A</v>
      </c>
    </row>
    <row r="6185" spans="2:6" x14ac:dyDescent="0.25">
      <c r="B6185" s="131">
        <f t="shared" si="96"/>
        <v>6183</v>
      </c>
      <c r="E6185" s="218" t="e">
        <f>VLOOKUP(D6185,Z$4:AB6185,2,FALSE)</f>
        <v>#N/A</v>
      </c>
      <c r="F6185" s="218" t="e">
        <f>VLOOKUP(D6185,Z$4:AB6185,3,FALSE)</f>
        <v>#N/A</v>
      </c>
    </row>
    <row r="6186" spans="2:6" x14ac:dyDescent="0.25">
      <c r="B6186" s="131">
        <f t="shared" si="96"/>
        <v>6184</v>
      </c>
      <c r="E6186" s="218" t="e">
        <f>VLOOKUP(D6186,Z$4:AB6186,2,FALSE)</f>
        <v>#N/A</v>
      </c>
      <c r="F6186" s="218" t="e">
        <f>VLOOKUP(D6186,Z$4:AB6186,3,FALSE)</f>
        <v>#N/A</v>
      </c>
    </row>
    <row r="6187" spans="2:6" x14ac:dyDescent="0.25">
      <c r="B6187" s="131">
        <f t="shared" si="96"/>
        <v>6185</v>
      </c>
      <c r="E6187" s="218" t="e">
        <f>VLOOKUP(D6187,Z$4:AB6187,2,FALSE)</f>
        <v>#N/A</v>
      </c>
      <c r="F6187" s="218" t="e">
        <f>VLOOKUP(D6187,Z$4:AB6187,3,FALSE)</f>
        <v>#N/A</v>
      </c>
    </row>
    <row r="6188" spans="2:6" x14ac:dyDescent="0.25">
      <c r="B6188" s="131">
        <f t="shared" si="96"/>
        <v>6186</v>
      </c>
      <c r="E6188" s="218" t="e">
        <f>VLOOKUP(D6188,Z$4:AB6188,2,FALSE)</f>
        <v>#N/A</v>
      </c>
      <c r="F6188" s="218" t="e">
        <f>VLOOKUP(D6188,Z$4:AB6188,3,FALSE)</f>
        <v>#N/A</v>
      </c>
    </row>
    <row r="6189" spans="2:6" x14ac:dyDescent="0.25">
      <c r="B6189" s="131">
        <f t="shared" si="96"/>
        <v>6187</v>
      </c>
      <c r="E6189" s="218" t="e">
        <f>VLOOKUP(D6189,Z$4:AB6189,2,FALSE)</f>
        <v>#N/A</v>
      </c>
      <c r="F6189" s="218" t="e">
        <f>VLOOKUP(D6189,Z$4:AB6189,3,FALSE)</f>
        <v>#N/A</v>
      </c>
    </row>
    <row r="6190" spans="2:6" x14ac:dyDescent="0.25">
      <c r="B6190" s="131">
        <f t="shared" si="96"/>
        <v>6188</v>
      </c>
      <c r="E6190" s="218" t="e">
        <f>VLOOKUP(D6190,Z$4:AB6190,2,FALSE)</f>
        <v>#N/A</v>
      </c>
      <c r="F6190" s="218" t="e">
        <f>VLOOKUP(D6190,Z$4:AB6190,3,FALSE)</f>
        <v>#N/A</v>
      </c>
    </row>
    <row r="6191" spans="2:6" x14ac:dyDescent="0.25">
      <c r="B6191" s="131">
        <f t="shared" si="96"/>
        <v>6189</v>
      </c>
      <c r="E6191" s="218" t="e">
        <f>VLOOKUP(D6191,Z$4:AB6191,2,FALSE)</f>
        <v>#N/A</v>
      </c>
      <c r="F6191" s="218" t="e">
        <f>VLOOKUP(D6191,Z$4:AB6191,3,FALSE)</f>
        <v>#N/A</v>
      </c>
    </row>
    <row r="6192" spans="2:6" x14ac:dyDescent="0.25">
      <c r="B6192" s="131">
        <f t="shared" si="96"/>
        <v>6190</v>
      </c>
      <c r="E6192" s="218" t="e">
        <f>VLOOKUP(D6192,Z$4:AB6192,2,FALSE)</f>
        <v>#N/A</v>
      </c>
      <c r="F6192" s="218" t="e">
        <f>VLOOKUP(D6192,Z$4:AB6192,3,FALSE)</f>
        <v>#N/A</v>
      </c>
    </row>
    <row r="6193" spans="2:6" x14ac:dyDescent="0.25">
      <c r="B6193" s="131">
        <f t="shared" si="96"/>
        <v>6191</v>
      </c>
      <c r="E6193" s="218" t="e">
        <f>VLOOKUP(D6193,Z$4:AB6193,2,FALSE)</f>
        <v>#N/A</v>
      </c>
      <c r="F6193" s="218" t="e">
        <f>VLOOKUP(D6193,Z$4:AB6193,3,FALSE)</f>
        <v>#N/A</v>
      </c>
    </row>
    <row r="6194" spans="2:6" x14ac:dyDescent="0.25">
      <c r="B6194" s="131">
        <f t="shared" si="96"/>
        <v>6192</v>
      </c>
      <c r="E6194" s="218" t="e">
        <f>VLOOKUP(D6194,Z$4:AB6194,2,FALSE)</f>
        <v>#N/A</v>
      </c>
      <c r="F6194" s="218" t="e">
        <f>VLOOKUP(D6194,Z$4:AB6194,3,FALSE)</f>
        <v>#N/A</v>
      </c>
    </row>
    <row r="6195" spans="2:6" x14ac:dyDescent="0.25">
      <c r="B6195" s="131">
        <f t="shared" si="96"/>
        <v>6193</v>
      </c>
      <c r="E6195" s="218" t="e">
        <f>VLOOKUP(D6195,Z$4:AB6195,2,FALSE)</f>
        <v>#N/A</v>
      </c>
      <c r="F6195" s="218" t="e">
        <f>VLOOKUP(D6195,Z$4:AB6195,3,FALSE)</f>
        <v>#N/A</v>
      </c>
    </row>
    <row r="6196" spans="2:6" x14ac:dyDescent="0.25">
      <c r="B6196" s="131">
        <f t="shared" ref="B6196:B6259" si="97">ROW()-2</f>
        <v>6194</v>
      </c>
      <c r="E6196" s="218" t="e">
        <f>VLOOKUP(D6196,Z$4:AB6196,2,FALSE)</f>
        <v>#N/A</v>
      </c>
      <c r="F6196" s="218" t="e">
        <f>VLOOKUP(D6196,Z$4:AB6196,3,FALSE)</f>
        <v>#N/A</v>
      </c>
    </row>
    <row r="6197" spans="2:6" x14ac:dyDescent="0.25">
      <c r="B6197" s="131">
        <f t="shared" si="97"/>
        <v>6195</v>
      </c>
      <c r="E6197" s="218" t="e">
        <f>VLOOKUP(D6197,Z$4:AB6197,2,FALSE)</f>
        <v>#N/A</v>
      </c>
      <c r="F6197" s="218" t="e">
        <f>VLOOKUP(D6197,Z$4:AB6197,3,FALSE)</f>
        <v>#N/A</v>
      </c>
    </row>
    <row r="6198" spans="2:6" x14ac:dyDescent="0.25">
      <c r="B6198" s="131">
        <f t="shared" si="97"/>
        <v>6196</v>
      </c>
      <c r="E6198" s="218" t="e">
        <f>VLOOKUP(D6198,Z$4:AB6198,2,FALSE)</f>
        <v>#N/A</v>
      </c>
      <c r="F6198" s="218" t="e">
        <f>VLOOKUP(D6198,Z$4:AB6198,3,FALSE)</f>
        <v>#N/A</v>
      </c>
    </row>
    <row r="6199" spans="2:6" x14ac:dyDescent="0.25">
      <c r="B6199" s="131">
        <f t="shared" si="97"/>
        <v>6197</v>
      </c>
      <c r="E6199" s="218" t="e">
        <f>VLOOKUP(D6199,Z$4:AB6199,2,FALSE)</f>
        <v>#N/A</v>
      </c>
      <c r="F6199" s="218" t="e">
        <f>VLOOKUP(D6199,Z$4:AB6199,3,FALSE)</f>
        <v>#N/A</v>
      </c>
    </row>
    <row r="6200" spans="2:6" x14ac:dyDescent="0.25">
      <c r="B6200" s="131">
        <f t="shared" si="97"/>
        <v>6198</v>
      </c>
      <c r="E6200" s="218" t="e">
        <f>VLOOKUP(D6200,Z$4:AB6200,2,FALSE)</f>
        <v>#N/A</v>
      </c>
      <c r="F6200" s="218" t="e">
        <f>VLOOKUP(D6200,Z$4:AB6200,3,FALSE)</f>
        <v>#N/A</v>
      </c>
    </row>
    <row r="6201" spans="2:6" x14ac:dyDescent="0.25">
      <c r="B6201" s="131">
        <f t="shared" si="97"/>
        <v>6199</v>
      </c>
      <c r="E6201" s="218" t="e">
        <f>VLOOKUP(D6201,Z$4:AB6201,2,FALSE)</f>
        <v>#N/A</v>
      </c>
      <c r="F6201" s="218" t="e">
        <f>VLOOKUP(D6201,Z$4:AB6201,3,FALSE)</f>
        <v>#N/A</v>
      </c>
    </row>
    <row r="6202" spans="2:6" x14ac:dyDescent="0.25">
      <c r="B6202" s="131">
        <f t="shared" si="97"/>
        <v>6200</v>
      </c>
      <c r="E6202" s="218" t="e">
        <f>VLOOKUP(D6202,Z$4:AB6202,2,FALSE)</f>
        <v>#N/A</v>
      </c>
      <c r="F6202" s="218" t="e">
        <f>VLOOKUP(D6202,Z$4:AB6202,3,FALSE)</f>
        <v>#N/A</v>
      </c>
    </row>
    <row r="6203" spans="2:6" x14ac:dyDescent="0.25">
      <c r="B6203" s="131">
        <f t="shared" si="97"/>
        <v>6201</v>
      </c>
      <c r="E6203" s="218" t="e">
        <f>VLOOKUP(D6203,Z$4:AB6203,2,FALSE)</f>
        <v>#N/A</v>
      </c>
      <c r="F6203" s="218" t="e">
        <f>VLOOKUP(D6203,Z$4:AB6203,3,FALSE)</f>
        <v>#N/A</v>
      </c>
    </row>
    <row r="6204" spans="2:6" x14ac:dyDescent="0.25">
      <c r="B6204" s="131">
        <f t="shared" si="97"/>
        <v>6202</v>
      </c>
      <c r="E6204" s="218" t="e">
        <f>VLOOKUP(D6204,Z$4:AB6204,2,FALSE)</f>
        <v>#N/A</v>
      </c>
      <c r="F6204" s="218" t="e">
        <f>VLOOKUP(D6204,Z$4:AB6204,3,FALSE)</f>
        <v>#N/A</v>
      </c>
    </row>
    <row r="6205" spans="2:6" x14ac:dyDescent="0.25">
      <c r="B6205" s="131">
        <f t="shared" si="97"/>
        <v>6203</v>
      </c>
      <c r="E6205" s="218" t="e">
        <f>VLOOKUP(D6205,Z$4:AB6205,2,FALSE)</f>
        <v>#N/A</v>
      </c>
      <c r="F6205" s="218" t="e">
        <f>VLOOKUP(D6205,Z$4:AB6205,3,FALSE)</f>
        <v>#N/A</v>
      </c>
    </row>
    <row r="6206" spans="2:6" x14ac:dyDescent="0.25">
      <c r="B6206" s="131">
        <f t="shared" si="97"/>
        <v>6204</v>
      </c>
      <c r="E6206" s="218" t="e">
        <f>VLOOKUP(D6206,Z$4:AB6206,2,FALSE)</f>
        <v>#N/A</v>
      </c>
      <c r="F6206" s="218" t="e">
        <f>VLOOKUP(D6206,Z$4:AB6206,3,FALSE)</f>
        <v>#N/A</v>
      </c>
    </row>
    <row r="6207" spans="2:6" x14ac:dyDescent="0.25">
      <c r="B6207" s="131">
        <f t="shared" si="97"/>
        <v>6205</v>
      </c>
      <c r="E6207" s="218" t="e">
        <f>VLOOKUP(D6207,Z$4:AB6207,2,FALSE)</f>
        <v>#N/A</v>
      </c>
      <c r="F6207" s="218" t="e">
        <f>VLOOKUP(D6207,Z$4:AB6207,3,FALSE)</f>
        <v>#N/A</v>
      </c>
    </row>
    <row r="6208" spans="2:6" x14ac:dyDescent="0.25">
      <c r="B6208" s="131">
        <f t="shared" si="97"/>
        <v>6206</v>
      </c>
      <c r="E6208" s="218" t="e">
        <f>VLOOKUP(D6208,Z$4:AB6208,2,FALSE)</f>
        <v>#N/A</v>
      </c>
      <c r="F6208" s="218" t="e">
        <f>VLOOKUP(D6208,Z$4:AB6208,3,FALSE)</f>
        <v>#N/A</v>
      </c>
    </row>
    <row r="6209" spans="2:6" x14ac:dyDescent="0.25">
      <c r="B6209" s="131">
        <f t="shared" si="97"/>
        <v>6207</v>
      </c>
      <c r="E6209" s="218" t="e">
        <f>VLOOKUP(D6209,Z$4:AB6209,2,FALSE)</f>
        <v>#N/A</v>
      </c>
      <c r="F6209" s="218" t="e">
        <f>VLOOKUP(D6209,Z$4:AB6209,3,FALSE)</f>
        <v>#N/A</v>
      </c>
    </row>
    <row r="6210" spans="2:6" x14ac:dyDescent="0.25">
      <c r="B6210" s="131">
        <f t="shared" si="97"/>
        <v>6208</v>
      </c>
      <c r="E6210" s="218" t="e">
        <f>VLOOKUP(D6210,Z$4:AB6210,2,FALSE)</f>
        <v>#N/A</v>
      </c>
      <c r="F6210" s="218" t="e">
        <f>VLOOKUP(D6210,Z$4:AB6210,3,FALSE)</f>
        <v>#N/A</v>
      </c>
    </row>
    <row r="6211" spans="2:6" x14ac:dyDescent="0.25">
      <c r="B6211" s="131">
        <f t="shared" si="97"/>
        <v>6209</v>
      </c>
      <c r="E6211" s="218" t="e">
        <f>VLOOKUP(D6211,Z$4:AB6211,2,FALSE)</f>
        <v>#N/A</v>
      </c>
      <c r="F6211" s="218" t="e">
        <f>VLOOKUP(D6211,Z$4:AB6211,3,FALSE)</f>
        <v>#N/A</v>
      </c>
    </row>
    <row r="6212" spans="2:6" x14ac:dyDescent="0.25">
      <c r="B6212" s="131">
        <f t="shared" si="97"/>
        <v>6210</v>
      </c>
      <c r="E6212" s="218" t="e">
        <f>VLOOKUP(D6212,Z$4:AB6212,2,FALSE)</f>
        <v>#N/A</v>
      </c>
      <c r="F6212" s="218" t="e">
        <f>VLOOKUP(D6212,Z$4:AB6212,3,FALSE)</f>
        <v>#N/A</v>
      </c>
    </row>
    <row r="6213" spans="2:6" x14ac:dyDescent="0.25">
      <c r="B6213" s="131">
        <f t="shared" si="97"/>
        <v>6211</v>
      </c>
      <c r="E6213" s="218" t="e">
        <f>VLOOKUP(D6213,Z$4:AB6213,2,FALSE)</f>
        <v>#N/A</v>
      </c>
      <c r="F6213" s="218" t="e">
        <f>VLOOKUP(D6213,Z$4:AB6213,3,FALSE)</f>
        <v>#N/A</v>
      </c>
    </row>
    <row r="6214" spans="2:6" x14ac:dyDescent="0.25">
      <c r="B6214" s="131">
        <f t="shared" si="97"/>
        <v>6212</v>
      </c>
      <c r="E6214" s="218" t="e">
        <f>VLOOKUP(D6214,Z$4:AB6214,2,FALSE)</f>
        <v>#N/A</v>
      </c>
      <c r="F6214" s="218" t="e">
        <f>VLOOKUP(D6214,Z$4:AB6214,3,FALSE)</f>
        <v>#N/A</v>
      </c>
    </row>
    <row r="6215" spans="2:6" x14ac:dyDescent="0.25">
      <c r="B6215" s="131">
        <f t="shared" si="97"/>
        <v>6213</v>
      </c>
      <c r="E6215" s="218" t="e">
        <f>VLOOKUP(D6215,Z$4:AB6215,2,FALSE)</f>
        <v>#N/A</v>
      </c>
      <c r="F6215" s="218" t="e">
        <f>VLOOKUP(D6215,Z$4:AB6215,3,FALSE)</f>
        <v>#N/A</v>
      </c>
    </row>
    <row r="6216" spans="2:6" x14ac:dyDescent="0.25">
      <c r="B6216" s="131">
        <f t="shared" si="97"/>
        <v>6214</v>
      </c>
      <c r="E6216" s="218" t="e">
        <f>VLOOKUP(D6216,Z$4:AB6216,2,FALSE)</f>
        <v>#N/A</v>
      </c>
      <c r="F6216" s="218" t="e">
        <f>VLOOKUP(D6216,Z$4:AB6216,3,FALSE)</f>
        <v>#N/A</v>
      </c>
    </row>
    <row r="6217" spans="2:6" x14ac:dyDescent="0.25">
      <c r="B6217" s="131">
        <f t="shared" si="97"/>
        <v>6215</v>
      </c>
      <c r="E6217" s="218" t="e">
        <f>VLOOKUP(D6217,Z$4:AB6217,2,FALSE)</f>
        <v>#N/A</v>
      </c>
      <c r="F6217" s="218" t="e">
        <f>VLOOKUP(D6217,Z$4:AB6217,3,FALSE)</f>
        <v>#N/A</v>
      </c>
    </row>
    <row r="6218" spans="2:6" x14ac:dyDescent="0.25">
      <c r="B6218" s="131">
        <f t="shared" si="97"/>
        <v>6216</v>
      </c>
      <c r="E6218" s="218" t="e">
        <f>VLOOKUP(D6218,Z$4:AB6218,2,FALSE)</f>
        <v>#N/A</v>
      </c>
      <c r="F6218" s="218" t="e">
        <f>VLOOKUP(D6218,Z$4:AB6218,3,FALSE)</f>
        <v>#N/A</v>
      </c>
    </row>
    <row r="6219" spans="2:6" x14ac:dyDescent="0.25">
      <c r="B6219" s="131">
        <f t="shared" si="97"/>
        <v>6217</v>
      </c>
      <c r="E6219" s="218" t="e">
        <f>VLOOKUP(D6219,Z$4:AB6219,2,FALSE)</f>
        <v>#N/A</v>
      </c>
      <c r="F6219" s="218" t="e">
        <f>VLOOKUP(D6219,Z$4:AB6219,3,FALSE)</f>
        <v>#N/A</v>
      </c>
    </row>
    <row r="6220" spans="2:6" x14ac:dyDescent="0.25">
      <c r="B6220" s="131">
        <f t="shared" si="97"/>
        <v>6218</v>
      </c>
      <c r="E6220" s="218" t="e">
        <f>VLOOKUP(D6220,Z$4:AB6220,2,FALSE)</f>
        <v>#N/A</v>
      </c>
      <c r="F6220" s="218" t="e">
        <f>VLOOKUP(D6220,Z$4:AB6220,3,FALSE)</f>
        <v>#N/A</v>
      </c>
    </row>
    <row r="6221" spans="2:6" x14ac:dyDescent="0.25">
      <c r="B6221" s="131">
        <f t="shared" si="97"/>
        <v>6219</v>
      </c>
      <c r="E6221" s="218" t="e">
        <f>VLOOKUP(D6221,Z$4:AB6221,2,FALSE)</f>
        <v>#N/A</v>
      </c>
      <c r="F6221" s="218" t="e">
        <f>VLOOKUP(D6221,Z$4:AB6221,3,FALSE)</f>
        <v>#N/A</v>
      </c>
    </row>
    <row r="6222" spans="2:6" x14ac:dyDescent="0.25">
      <c r="B6222" s="131">
        <f t="shared" si="97"/>
        <v>6220</v>
      </c>
      <c r="E6222" s="218" t="e">
        <f>VLOOKUP(D6222,Z$4:AB6222,2,FALSE)</f>
        <v>#N/A</v>
      </c>
      <c r="F6222" s="218" t="e">
        <f>VLOOKUP(D6222,Z$4:AB6222,3,FALSE)</f>
        <v>#N/A</v>
      </c>
    </row>
    <row r="6223" spans="2:6" x14ac:dyDescent="0.25">
      <c r="B6223" s="131">
        <f t="shared" si="97"/>
        <v>6221</v>
      </c>
      <c r="E6223" s="218" t="e">
        <f>VLOOKUP(D6223,Z$4:AB6223,2,FALSE)</f>
        <v>#N/A</v>
      </c>
      <c r="F6223" s="218" t="e">
        <f>VLOOKUP(D6223,Z$4:AB6223,3,FALSE)</f>
        <v>#N/A</v>
      </c>
    </row>
    <row r="6224" spans="2:6" x14ac:dyDescent="0.25">
      <c r="B6224" s="131">
        <f t="shared" si="97"/>
        <v>6222</v>
      </c>
      <c r="E6224" s="218" t="e">
        <f>VLOOKUP(D6224,Z$4:AB6224,2,FALSE)</f>
        <v>#N/A</v>
      </c>
      <c r="F6224" s="218" t="e">
        <f>VLOOKUP(D6224,Z$4:AB6224,3,FALSE)</f>
        <v>#N/A</v>
      </c>
    </row>
    <row r="6225" spans="2:6" x14ac:dyDescent="0.25">
      <c r="B6225" s="131">
        <f t="shared" si="97"/>
        <v>6223</v>
      </c>
      <c r="E6225" s="218" t="e">
        <f>VLOOKUP(D6225,Z$4:AB6225,2,FALSE)</f>
        <v>#N/A</v>
      </c>
      <c r="F6225" s="218" t="e">
        <f>VLOOKUP(D6225,Z$4:AB6225,3,FALSE)</f>
        <v>#N/A</v>
      </c>
    </row>
    <row r="6226" spans="2:6" x14ac:dyDescent="0.25">
      <c r="B6226" s="131">
        <f t="shared" si="97"/>
        <v>6224</v>
      </c>
      <c r="E6226" s="218" t="e">
        <f>VLOOKUP(D6226,Z$4:AB6226,2,FALSE)</f>
        <v>#N/A</v>
      </c>
      <c r="F6226" s="218" t="e">
        <f>VLOOKUP(D6226,Z$4:AB6226,3,FALSE)</f>
        <v>#N/A</v>
      </c>
    </row>
    <row r="6227" spans="2:6" x14ac:dyDescent="0.25">
      <c r="B6227" s="131">
        <f t="shared" si="97"/>
        <v>6225</v>
      </c>
      <c r="E6227" s="218" t="e">
        <f>VLOOKUP(D6227,Z$4:AB6227,2,FALSE)</f>
        <v>#N/A</v>
      </c>
      <c r="F6227" s="218" t="e">
        <f>VLOOKUP(D6227,Z$4:AB6227,3,FALSE)</f>
        <v>#N/A</v>
      </c>
    </row>
    <row r="6228" spans="2:6" x14ac:dyDescent="0.25">
      <c r="B6228" s="131">
        <f t="shared" si="97"/>
        <v>6226</v>
      </c>
      <c r="E6228" s="218" t="e">
        <f>VLOOKUP(D6228,Z$4:AB6228,2,FALSE)</f>
        <v>#N/A</v>
      </c>
      <c r="F6228" s="218" t="e">
        <f>VLOOKUP(D6228,Z$4:AB6228,3,FALSE)</f>
        <v>#N/A</v>
      </c>
    </row>
    <row r="6229" spans="2:6" x14ac:dyDescent="0.25">
      <c r="B6229" s="131">
        <f t="shared" si="97"/>
        <v>6227</v>
      </c>
      <c r="E6229" s="218" t="e">
        <f>VLOOKUP(D6229,Z$4:AB6229,2,FALSE)</f>
        <v>#N/A</v>
      </c>
      <c r="F6229" s="218" t="e">
        <f>VLOOKUP(D6229,Z$4:AB6229,3,FALSE)</f>
        <v>#N/A</v>
      </c>
    </row>
    <row r="6230" spans="2:6" x14ac:dyDescent="0.25">
      <c r="B6230" s="131">
        <f t="shared" si="97"/>
        <v>6228</v>
      </c>
      <c r="E6230" s="218" t="e">
        <f>VLOOKUP(D6230,Z$4:AB6230,2,FALSE)</f>
        <v>#N/A</v>
      </c>
      <c r="F6230" s="218" t="e">
        <f>VLOOKUP(D6230,Z$4:AB6230,3,FALSE)</f>
        <v>#N/A</v>
      </c>
    </row>
    <row r="6231" spans="2:6" x14ac:dyDescent="0.25">
      <c r="B6231" s="131">
        <f t="shared" si="97"/>
        <v>6229</v>
      </c>
      <c r="E6231" s="218" t="e">
        <f>VLOOKUP(D6231,Z$4:AB6231,2,FALSE)</f>
        <v>#N/A</v>
      </c>
      <c r="F6231" s="218" t="e">
        <f>VLOOKUP(D6231,Z$4:AB6231,3,FALSE)</f>
        <v>#N/A</v>
      </c>
    </row>
    <row r="6232" spans="2:6" x14ac:dyDescent="0.25">
      <c r="B6232" s="131">
        <f t="shared" si="97"/>
        <v>6230</v>
      </c>
      <c r="E6232" s="218" t="e">
        <f>VLOOKUP(D6232,Z$4:AB6232,2,FALSE)</f>
        <v>#N/A</v>
      </c>
      <c r="F6232" s="218" t="e">
        <f>VLOOKUP(D6232,Z$4:AB6232,3,FALSE)</f>
        <v>#N/A</v>
      </c>
    </row>
    <row r="6233" spans="2:6" x14ac:dyDescent="0.25">
      <c r="B6233" s="131">
        <f t="shared" si="97"/>
        <v>6231</v>
      </c>
      <c r="E6233" s="218" t="e">
        <f>VLOOKUP(D6233,Z$4:AB6233,2,FALSE)</f>
        <v>#N/A</v>
      </c>
      <c r="F6233" s="218" t="e">
        <f>VLOOKUP(D6233,Z$4:AB6233,3,FALSE)</f>
        <v>#N/A</v>
      </c>
    </row>
    <row r="6234" spans="2:6" x14ac:dyDescent="0.25">
      <c r="B6234" s="131">
        <f t="shared" si="97"/>
        <v>6232</v>
      </c>
      <c r="E6234" s="218" t="e">
        <f>VLOOKUP(D6234,Z$4:AB6234,2,FALSE)</f>
        <v>#N/A</v>
      </c>
      <c r="F6234" s="218" t="e">
        <f>VLOOKUP(D6234,Z$4:AB6234,3,FALSE)</f>
        <v>#N/A</v>
      </c>
    </row>
    <row r="6235" spans="2:6" x14ac:dyDescent="0.25">
      <c r="B6235" s="131">
        <f t="shared" si="97"/>
        <v>6233</v>
      </c>
      <c r="E6235" s="218" t="e">
        <f>VLOOKUP(D6235,Z$4:AB6235,2,FALSE)</f>
        <v>#N/A</v>
      </c>
      <c r="F6235" s="218" t="e">
        <f>VLOOKUP(D6235,Z$4:AB6235,3,FALSE)</f>
        <v>#N/A</v>
      </c>
    </row>
    <row r="6236" spans="2:6" x14ac:dyDescent="0.25">
      <c r="B6236" s="131">
        <f t="shared" si="97"/>
        <v>6234</v>
      </c>
      <c r="E6236" s="218" t="e">
        <f>VLOOKUP(D6236,Z$4:AB6236,2,FALSE)</f>
        <v>#N/A</v>
      </c>
      <c r="F6236" s="218" t="e">
        <f>VLOOKUP(D6236,Z$4:AB6236,3,FALSE)</f>
        <v>#N/A</v>
      </c>
    </row>
    <row r="6237" spans="2:6" x14ac:dyDescent="0.25">
      <c r="B6237" s="131">
        <f t="shared" si="97"/>
        <v>6235</v>
      </c>
      <c r="E6237" s="218" t="e">
        <f>VLOOKUP(D6237,Z$4:AB6237,2,FALSE)</f>
        <v>#N/A</v>
      </c>
      <c r="F6237" s="218" t="e">
        <f>VLOOKUP(D6237,Z$4:AB6237,3,FALSE)</f>
        <v>#N/A</v>
      </c>
    </row>
    <row r="6238" spans="2:6" x14ac:dyDescent="0.25">
      <c r="B6238" s="131">
        <f t="shared" si="97"/>
        <v>6236</v>
      </c>
      <c r="E6238" s="218" t="e">
        <f>VLOOKUP(D6238,Z$4:AB6238,2,FALSE)</f>
        <v>#N/A</v>
      </c>
      <c r="F6238" s="218" t="e">
        <f>VLOOKUP(D6238,Z$4:AB6238,3,FALSE)</f>
        <v>#N/A</v>
      </c>
    </row>
    <row r="6239" spans="2:6" x14ac:dyDescent="0.25">
      <c r="B6239" s="131">
        <f t="shared" si="97"/>
        <v>6237</v>
      </c>
      <c r="E6239" s="218" t="e">
        <f>VLOOKUP(D6239,Z$4:AB6239,2,FALSE)</f>
        <v>#N/A</v>
      </c>
      <c r="F6239" s="218" t="e">
        <f>VLOOKUP(D6239,Z$4:AB6239,3,FALSE)</f>
        <v>#N/A</v>
      </c>
    </row>
    <row r="6240" spans="2:6" x14ac:dyDescent="0.25">
      <c r="B6240" s="131">
        <f t="shared" si="97"/>
        <v>6238</v>
      </c>
      <c r="E6240" s="218" t="e">
        <f>VLOOKUP(D6240,Z$4:AB6240,2,FALSE)</f>
        <v>#N/A</v>
      </c>
      <c r="F6240" s="218" t="e">
        <f>VLOOKUP(D6240,Z$4:AB6240,3,FALSE)</f>
        <v>#N/A</v>
      </c>
    </row>
    <row r="6241" spans="2:6" x14ac:dyDescent="0.25">
      <c r="B6241" s="131">
        <f t="shared" si="97"/>
        <v>6239</v>
      </c>
      <c r="E6241" s="218" t="e">
        <f>VLOOKUP(D6241,Z$4:AB6241,2,FALSE)</f>
        <v>#N/A</v>
      </c>
      <c r="F6241" s="218" t="e">
        <f>VLOOKUP(D6241,Z$4:AB6241,3,FALSE)</f>
        <v>#N/A</v>
      </c>
    </row>
    <row r="6242" spans="2:6" x14ac:dyDescent="0.25">
      <c r="B6242" s="131">
        <f t="shared" si="97"/>
        <v>6240</v>
      </c>
      <c r="E6242" s="218" t="e">
        <f>VLOOKUP(D6242,Z$4:AB6242,2,FALSE)</f>
        <v>#N/A</v>
      </c>
      <c r="F6242" s="218" t="e">
        <f>VLOOKUP(D6242,Z$4:AB6242,3,FALSE)</f>
        <v>#N/A</v>
      </c>
    </row>
    <row r="6243" spans="2:6" x14ac:dyDescent="0.25">
      <c r="B6243" s="131">
        <f t="shared" si="97"/>
        <v>6241</v>
      </c>
      <c r="E6243" s="218" t="e">
        <f>VLOOKUP(D6243,Z$4:AB6243,2,FALSE)</f>
        <v>#N/A</v>
      </c>
      <c r="F6243" s="218" t="e">
        <f>VLOOKUP(D6243,Z$4:AB6243,3,FALSE)</f>
        <v>#N/A</v>
      </c>
    </row>
    <row r="6244" spans="2:6" x14ac:dyDescent="0.25">
      <c r="B6244" s="131">
        <f t="shared" si="97"/>
        <v>6242</v>
      </c>
      <c r="E6244" s="218" t="e">
        <f>VLOOKUP(D6244,Z$4:AB6244,2,FALSE)</f>
        <v>#N/A</v>
      </c>
      <c r="F6244" s="218" t="e">
        <f>VLOOKUP(D6244,Z$4:AB6244,3,FALSE)</f>
        <v>#N/A</v>
      </c>
    </row>
    <row r="6245" spans="2:6" x14ac:dyDescent="0.25">
      <c r="B6245" s="131">
        <f t="shared" si="97"/>
        <v>6243</v>
      </c>
      <c r="E6245" s="218" t="e">
        <f>VLOOKUP(D6245,Z$4:AB6245,2,FALSE)</f>
        <v>#N/A</v>
      </c>
      <c r="F6245" s="218" t="e">
        <f>VLOOKUP(D6245,Z$4:AB6245,3,FALSE)</f>
        <v>#N/A</v>
      </c>
    </row>
    <row r="6246" spans="2:6" x14ac:dyDescent="0.25">
      <c r="B6246" s="131">
        <f t="shared" si="97"/>
        <v>6244</v>
      </c>
      <c r="E6246" s="218" t="e">
        <f>VLOOKUP(D6246,Z$4:AB6246,2,FALSE)</f>
        <v>#N/A</v>
      </c>
      <c r="F6246" s="218" t="e">
        <f>VLOOKUP(D6246,Z$4:AB6246,3,FALSE)</f>
        <v>#N/A</v>
      </c>
    </row>
    <row r="6247" spans="2:6" x14ac:dyDescent="0.25">
      <c r="B6247" s="131">
        <f t="shared" si="97"/>
        <v>6245</v>
      </c>
      <c r="E6247" s="218" t="e">
        <f>VLOOKUP(D6247,Z$4:AB6247,2,FALSE)</f>
        <v>#N/A</v>
      </c>
      <c r="F6247" s="218" t="e">
        <f>VLOOKUP(D6247,Z$4:AB6247,3,FALSE)</f>
        <v>#N/A</v>
      </c>
    </row>
    <row r="6248" spans="2:6" x14ac:dyDescent="0.25">
      <c r="B6248" s="131">
        <f t="shared" si="97"/>
        <v>6246</v>
      </c>
      <c r="E6248" s="218" t="e">
        <f>VLOOKUP(D6248,Z$4:AB6248,2,FALSE)</f>
        <v>#N/A</v>
      </c>
      <c r="F6248" s="218" t="e">
        <f>VLOOKUP(D6248,Z$4:AB6248,3,FALSE)</f>
        <v>#N/A</v>
      </c>
    </row>
    <row r="6249" spans="2:6" x14ac:dyDescent="0.25">
      <c r="B6249" s="131">
        <f t="shared" si="97"/>
        <v>6247</v>
      </c>
      <c r="E6249" s="218" t="e">
        <f>VLOOKUP(D6249,Z$4:AB6249,2,FALSE)</f>
        <v>#N/A</v>
      </c>
      <c r="F6249" s="218" t="e">
        <f>VLOOKUP(D6249,Z$4:AB6249,3,FALSE)</f>
        <v>#N/A</v>
      </c>
    </row>
    <row r="6250" spans="2:6" x14ac:dyDescent="0.25">
      <c r="B6250" s="131">
        <f t="shared" si="97"/>
        <v>6248</v>
      </c>
      <c r="E6250" s="218" t="e">
        <f>VLOOKUP(D6250,Z$4:AB6250,2,FALSE)</f>
        <v>#N/A</v>
      </c>
      <c r="F6250" s="218" t="e">
        <f>VLOOKUP(D6250,Z$4:AB6250,3,FALSE)</f>
        <v>#N/A</v>
      </c>
    </row>
    <row r="6251" spans="2:6" x14ac:dyDescent="0.25">
      <c r="B6251" s="131">
        <f t="shared" si="97"/>
        <v>6249</v>
      </c>
      <c r="E6251" s="218" t="e">
        <f>VLOOKUP(D6251,Z$4:AB6251,2,FALSE)</f>
        <v>#N/A</v>
      </c>
      <c r="F6251" s="218" t="e">
        <f>VLOOKUP(D6251,Z$4:AB6251,3,FALSE)</f>
        <v>#N/A</v>
      </c>
    </row>
    <row r="6252" spans="2:6" x14ac:dyDescent="0.25">
      <c r="B6252" s="131">
        <f t="shared" si="97"/>
        <v>6250</v>
      </c>
      <c r="E6252" s="218" t="e">
        <f>VLOOKUP(D6252,Z$4:AB6252,2,FALSE)</f>
        <v>#N/A</v>
      </c>
      <c r="F6252" s="218" t="e">
        <f>VLOOKUP(D6252,Z$4:AB6252,3,FALSE)</f>
        <v>#N/A</v>
      </c>
    </row>
    <row r="6253" spans="2:6" x14ac:dyDescent="0.25">
      <c r="B6253" s="131">
        <f t="shared" si="97"/>
        <v>6251</v>
      </c>
      <c r="E6253" s="218" t="e">
        <f>VLOOKUP(D6253,Z$4:AB6253,2,FALSE)</f>
        <v>#N/A</v>
      </c>
      <c r="F6253" s="218" t="e">
        <f>VLOOKUP(D6253,Z$4:AB6253,3,FALSE)</f>
        <v>#N/A</v>
      </c>
    </row>
    <row r="6254" spans="2:6" x14ac:dyDescent="0.25">
      <c r="B6254" s="131">
        <f t="shared" si="97"/>
        <v>6252</v>
      </c>
      <c r="E6254" s="218" t="e">
        <f>VLOOKUP(D6254,Z$4:AB6254,2,FALSE)</f>
        <v>#N/A</v>
      </c>
      <c r="F6254" s="218" t="e">
        <f>VLOOKUP(D6254,Z$4:AB6254,3,FALSE)</f>
        <v>#N/A</v>
      </c>
    </row>
    <row r="6255" spans="2:6" x14ac:dyDescent="0.25">
      <c r="B6255" s="131">
        <f t="shared" si="97"/>
        <v>6253</v>
      </c>
      <c r="E6255" s="218" t="e">
        <f>VLOOKUP(D6255,Z$4:AB6255,2,FALSE)</f>
        <v>#N/A</v>
      </c>
      <c r="F6255" s="218" t="e">
        <f>VLOOKUP(D6255,Z$4:AB6255,3,FALSE)</f>
        <v>#N/A</v>
      </c>
    </row>
    <row r="6256" spans="2:6" x14ac:dyDescent="0.25">
      <c r="B6256" s="131">
        <f t="shared" si="97"/>
        <v>6254</v>
      </c>
      <c r="E6256" s="218" t="e">
        <f>VLOOKUP(D6256,Z$4:AB6256,2,FALSE)</f>
        <v>#N/A</v>
      </c>
      <c r="F6256" s="218" t="e">
        <f>VLOOKUP(D6256,Z$4:AB6256,3,FALSE)</f>
        <v>#N/A</v>
      </c>
    </row>
    <row r="6257" spans="2:6" x14ac:dyDescent="0.25">
      <c r="B6257" s="131">
        <f t="shared" si="97"/>
        <v>6255</v>
      </c>
      <c r="E6257" s="218" t="e">
        <f>VLOOKUP(D6257,Z$4:AB6257,2,FALSE)</f>
        <v>#N/A</v>
      </c>
      <c r="F6257" s="218" t="e">
        <f>VLOOKUP(D6257,Z$4:AB6257,3,FALSE)</f>
        <v>#N/A</v>
      </c>
    </row>
    <row r="6258" spans="2:6" x14ac:dyDescent="0.25">
      <c r="B6258" s="131">
        <f t="shared" si="97"/>
        <v>6256</v>
      </c>
      <c r="E6258" s="218" t="e">
        <f>VLOOKUP(D6258,Z$4:AB6258,2,FALSE)</f>
        <v>#N/A</v>
      </c>
      <c r="F6258" s="218" t="e">
        <f>VLOOKUP(D6258,Z$4:AB6258,3,FALSE)</f>
        <v>#N/A</v>
      </c>
    </row>
    <row r="6259" spans="2:6" x14ac:dyDescent="0.25">
      <c r="B6259" s="131">
        <f t="shared" si="97"/>
        <v>6257</v>
      </c>
      <c r="E6259" s="218" t="e">
        <f>VLOOKUP(D6259,Z$4:AB6259,2,FALSE)</f>
        <v>#N/A</v>
      </c>
      <c r="F6259" s="218" t="e">
        <f>VLOOKUP(D6259,Z$4:AB6259,3,FALSE)</f>
        <v>#N/A</v>
      </c>
    </row>
    <row r="6260" spans="2:6" x14ac:dyDescent="0.25">
      <c r="B6260" s="131">
        <f t="shared" ref="B6260:B6323" si="98">ROW()-2</f>
        <v>6258</v>
      </c>
      <c r="E6260" s="218" t="e">
        <f>VLOOKUP(D6260,Z$4:AB6260,2,FALSE)</f>
        <v>#N/A</v>
      </c>
      <c r="F6260" s="218" t="e">
        <f>VLOOKUP(D6260,Z$4:AB6260,3,FALSE)</f>
        <v>#N/A</v>
      </c>
    </row>
    <row r="6261" spans="2:6" x14ac:dyDescent="0.25">
      <c r="B6261" s="131">
        <f t="shared" si="98"/>
        <v>6259</v>
      </c>
      <c r="E6261" s="218" t="e">
        <f>VLOOKUP(D6261,Z$4:AB6261,2,FALSE)</f>
        <v>#N/A</v>
      </c>
      <c r="F6261" s="218" t="e">
        <f>VLOOKUP(D6261,Z$4:AB6261,3,FALSE)</f>
        <v>#N/A</v>
      </c>
    </row>
    <row r="6262" spans="2:6" x14ac:dyDescent="0.25">
      <c r="B6262" s="131">
        <f t="shared" si="98"/>
        <v>6260</v>
      </c>
      <c r="E6262" s="218" t="e">
        <f>VLOOKUP(D6262,Z$4:AB6262,2,FALSE)</f>
        <v>#N/A</v>
      </c>
      <c r="F6262" s="218" t="e">
        <f>VLOOKUP(D6262,Z$4:AB6262,3,FALSE)</f>
        <v>#N/A</v>
      </c>
    </row>
    <row r="6263" spans="2:6" x14ac:dyDescent="0.25">
      <c r="B6263" s="131">
        <f t="shared" si="98"/>
        <v>6261</v>
      </c>
      <c r="E6263" s="218" t="e">
        <f>VLOOKUP(D6263,Z$4:AB6263,2,FALSE)</f>
        <v>#N/A</v>
      </c>
      <c r="F6263" s="218" t="e">
        <f>VLOOKUP(D6263,Z$4:AB6263,3,FALSE)</f>
        <v>#N/A</v>
      </c>
    </row>
    <row r="6264" spans="2:6" x14ac:dyDescent="0.25">
      <c r="B6264" s="131">
        <f t="shared" si="98"/>
        <v>6262</v>
      </c>
      <c r="E6264" s="218" t="e">
        <f>VLOOKUP(D6264,Z$4:AB6264,2,FALSE)</f>
        <v>#N/A</v>
      </c>
      <c r="F6264" s="218" t="e">
        <f>VLOOKUP(D6264,Z$4:AB6264,3,FALSE)</f>
        <v>#N/A</v>
      </c>
    </row>
    <row r="6265" spans="2:6" x14ac:dyDescent="0.25">
      <c r="B6265" s="131">
        <f t="shared" si="98"/>
        <v>6263</v>
      </c>
      <c r="E6265" s="218" t="e">
        <f>VLOOKUP(D6265,Z$4:AB6265,2,FALSE)</f>
        <v>#N/A</v>
      </c>
      <c r="F6265" s="218" t="e">
        <f>VLOOKUP(D6265,Z$4:AB6265,3,FALSE)</f>
        <v>#N/A</v>
      </c>
    </row>
    <row r="6266" spans="2:6" x14ac:dyDescent="0.25">
      <c r="B6266" s="131">
        <f t="shared" si="98"/>
        <v>6264</v>
      </c>
      <c r="E6266" s="218" t="e">
        <f>VLOOKUP(D6266,Z$4:AB6266,2,FALSE)</f>
        <v>#N/A</v>
      </c>
      <c r="F6266" s="218" t="e">
        <f>VLOOKUP(D6266,Z$4:AB6266,3,FALSE)</f>
        <v>#N/A</v>
      </c>
    </row>
    <row r="6267" spans="2:6" x14ac:dyDescent="0.25">
      <c r="B6267" s="131">
        <f t="shared" si="98"/>
        <v>6265</v>
      </c>
      <c r="E6267" s="218" t="e">
        <f>VLOOKUP(D6267,Z$4:AB6267,2,FALSE)</f>
        <v>#N/A</v>
      </c>
      <c r="F6267" s="218" t="e">
        <f>VLOOKUP(D6267,Z$4:AB6267,3,FALSE)</f>
        <v>#N/A</v>
      </c>
    </row>
    <row r="6268" spans="2:6" x14ac:dyDescent="0.25">
      <c r="B6268" s="131">
        <f t="shared" si="98"/>
        <v>6266</v>
      </c>
      <c r="E6268" s="218" t="e">
        <f>VLOOKUP(D6268,Z$4:AB6268,2,FALSE)</f>
        <v>#N/A</v>
      </c>
      <c r="F6268" s="218" t="e">
        <f>VLOOKUP(D6268,Z$4:AB6268,3,FALSE)</f>
        <v>#N/A</v>
      </c>
    </row>
    <row r="6269" spans="2:6" x14ac:dyDescent="0.25">
      <c r="B6269" s="131">
        <f t="shared" si="98"/>
        <v>6267</v>
      </c>
      <c r="E6269" s="218" t="e">
        <f>VLOOKUP(D6269,Z$4:AB6269,2,FALSE)</f>
        <v>#N/A</v>
      </c>
      <c r="F6269" s="218" t="e">
        <f>VLOOKUP(D6269,Z$4:AB6269,3,FALSE)</f>
        <v>#N/A</v>
      </c>
    </row>
    <row r="6270" spans="2:6" x14ac:dyDescent="0.25">
      <c r="B6270" s="131">
        <f t="shared" si="98"/>
        <v>6268</v>
      </c>
      <c r="E6270" s="218" t="e">
        <f>VLOOKUP(D6270,Z$4:AB6270,2,FALSE)</f>
        <v>#N/A</v>
      </c>
      <c r="F6270" s="218" t="e">
        <f>VLOOKUP(D6270,Z$4:AB6270,3,FALSE)</f>
        <v>#N/A</v>
      </c>
    </row>
    <row r="6271" spans="2:6" x14ac:dyDescent="0.25">
      <c r="B6271" s="131">
        <f t="shared" si="98"/>
        <v>6269</v>
      </c>
      <c r="E6271" s="218" t="e">
        <f>VLOOKUP(D6271,Z$4:AB6271,2,FALSE)</f>
        <v>#N/A</v>
      </c>
      <c r="F6271" s="218" t="e">
        <f>VLOOKUP(D6271,Z$4:AB6271,3,FALSE)</f>
        <v>#N/A</v>
      </c>
    </row>
    <row r="6272" spans="2:6" x14ac:dyDescent="0.25">
      <c r="B6272" s="131">
        <f t="shared" si="98"/>
        <v>6270</v>
      </c>
      <c r="E6272" s="218" t="e">
        <f>VLOOKUP(D6272,Z$4:AB6272,2,FALSE)</f>
        <v>#N/A</v>
      </c>
      <c r="F6272" s="218" t="e">
        <f>VLOOKUP(D6272,Z$4:AB6272,3,FALSE)</f>
        <v>#N/A</v>
      </c>
    </row>
    <row r="6273" spans="2:6" x14ac:dyDescent="0.25">
      <c r="B6273" s="131">
        <f t="shared" si="98"/>
        <v>6271</v>
      </c>
      <c r="E6273" s="218" t="e">
        <f>VLOOKUP(D6273,Z$4:AB6273,2,FALSE)</f>
        <v>#N/A</v>
      </c>
      <c r="F6273" s="218" t="e">
        <f>VLOOKUP(D6273,Z$4:AB6273,3,FALSE)</f>
        <v>#N/A</v>
      </c>
    </row>
    <row r="6274" spans="2:6" x14ac:dyDescent="0.25">
      <c r="B6274" s="131">
        <f t="shared" si="98"/>
        <v>6272</v>
      </c>
      <c r="E6274" s="218" t="e">
        <f>VLOOKUP(D6274,Z$4:AB6274,2,FALSE)</f>
        <v>#N/A</v>
      </c>
      <c r="F6274" s="218" t="e">
        <f>VLOOKUP(D6274,Z$4:AB6274,3,FALSE)</f>
        <v>#N/A</v>
      </c>
    </row>
    <row r="6275" spans="2:6" x14ac:dyDescent="0.25">
      <c r="B6275" s="131">
        <f t="shared" si="98"/>
        <v>6273</v>
      </c>
      <c r="E6275" s="218" t="e">
        <f>VLOOKUP(D6275,Z$4:AB6275,2,FALSE)</f>
        <v>#N/A</v>
      </c>
      <c r="F6275" s="218" t="e">
        <f>VLOOKUP(D6275,Z$4:AB6275,3,FALSE)</f>
        <v>#N/A</v>
      </c>
    </row>
    <row r="6276" spans="2:6" x14ac:dyDescent="0.25">
      <c r="B6276" s="131">
        <f t="shared" si="98"/>
        <v>6274</v>
      </c>
      <c r="E6276" s="218" t="e">
        <f>VLOOKUP(D6276,Z$4:AB6276,2,FALSE)</f>
        <v>#N/A</v>
      </c>
      <c r="F6276" s="218" t="e">
        <f>VLOOKUP(D6276,Z$4:AB6276,3,FALSE)</f>
        <v>#N/A</v>
      </c>
    </row>
    <row r="6277" spans="2:6" x14ac:dyDescent="0.25">
      <c r="B6277" s="131">
        <f t="shared" si="98"/>
        <v>6275</v>
      </c>
      <c r="E6277" s="218" t="e">
        <f>VLOOKUP(D6277,Z$4:AB6277,2,FALSE)</f>
        <v>#N/A</v>
      </c>
      <c r="F6277" s="218" t="e">
        <f>VLOOKUP(D6277,Z$4:AB6277,3,FALSE)</f>
        <v>#N/A</v>
      </c>
    </row>
    <row r="6278" spans="2:6" x14ac:dyDescent="0.25">
      <c r="B6278" s="131">
        <f t="shared" si="98"/>
        <v>6276</v>
      </c>
      <c r="E6278" s="218" t="e">
        <f>VLOOKUP(D6278,Z$4:AB6278,2,FALSE)</f>
        <v>#N/A</v>
      </c>
      <c r="F6278" s="218" t="e">
        <f>VLOOKUP(D6278,Z$4:AB6278,3,FALSE)</f>
        <v>#N/A</v>
      </c>
    </row>
    <row r="6279" spans="2:6" x14ac:dyDescent="0.25">
      <c r="B6279" s="131">
        <f t="shared" si="98"/>
        <v>6277</v>
      </c>
      <c r="E6279" s="218" t="e">
        <f>VLOOKUP(D6279,Z$4:AB6279,2,FALSE)</f>
        <v>#N/A</v>
      </c>
      <c r="F6279" s="218" t="e">
        <f>VLOOKUP(D6279,Z$4:AB6279,3,FALSE)</f>
        <v>#N/A</v>
      </c>
    </row>
    <row r="6280" spans="2:6" x14ac:dyDescent="0.25">
      <c r="B6280" s="131">
        <f t="shared" si="98"/>
        <v>6278</v>
      </c>
      <c r="E6280" s="218" t="e">
        <f>VLOOKUP(D6280,Z$4:AB6280,2,FALSE)</f>
        <v>#N/A</v>
      </c>
      <c r="F6280" s="218" t="e">
        <f>VLOOKUP(D6280,Z$4:AB6280,3,FALSE)</f>
        <v>#N/A</v>
      </c>
    </row>
    <row r="6281" spans="2:6" x14ac:dyDescent="0.25">
      <c r="B6281" s="131">
        <f t="shared" si="98"/>
        <v>6279</v>
      </c>
      <c r="E6281" s="218" t="e">
        <f>VLOOKUP(D6281,Z$4:AB6281,2,FALSE)</f>
        <v>#N/A</v>
      </c>
      <c r="F6281" s="218" t="e">
        <f>VLOOKUP(D6281,Z$4:AB6281,3,FALSE)</f>
        <v>#N/A</v>
      </c>
    </row>
    <row r="6282" spans="2:6" x14ac:dyDescent="0.25">
      <c r="B6282" s="131">
        <f t="shared" si="98"/>
        <v>6280</v>
      </c>
      <c r="E6282" s="218" t="e">
        <f>VLOOKUP(D6282,Z$4:AB6282,2,FALSE)</f>
        <v>#N/A</v>
      </c>
      <c r="F6282" s="218" t="e">
        <f>VLOOKUP(D6282,Z$4:AB6282,3,FALSE)</f>
        <v>#N/A</v>
      </c>
    </row>
    <row r="6283" spans="2:6" x14ac:dyDescent="0.25">
      <c r="B6283" s="131">
        <f t="shared" si="98"/>
        <v>6281</v>
      </c>
      <c r="E6283" s="218" t="e">
        <f>VLOOKUP(D6283,Z$4:AB6283,2,FALSE)</f>
        <v>#N/A</v>
      </c>
      <c r="F6283" s="218" t="e">
        <f>VLOOKUP(D6283,Z$4:AB6283,3,FALSE)</f>
        <v>#N/A</v>
      </c>
    </row>
    <row r="6284" spans="2:6" x14ac:dyDescent="0.25">
      <c r="B6284" s="131">
        <f t="shared" si="98"/>
        <v>6282</v>
      </c>
      <c r="E6284" s="218" t="e">
        <f>VLOOKUP(D6284,Z$4:AB6284,2,FALSE)</f>
        <v>#N/A</v>
      </c>
      <c r="F6284" s="218" t="e">
        <f>VLOOKUP(D6284,Z$4:AB6284,3,FALSE)</f>
        <v>#N/A</v>
      </c>
    </row>
    <row r="6285" spans="2:6" x14ac:dyDescent="0.25">
      <c r="B6285" s="131">
        <f t="shared" si="98"/>
        <v>6283</v>
      </c>
      <c r="E6285" s="218" t="e">
        <f>VLOOKUP(D6285,Z$4:AB6285,2,FALSE)</f>
        <v>#N/A</v>
      </c>
      <c r="F6285" s="218" t="e">
        <f>VLOOKUP(D6285,Z$4:AB6285,3,FALSE)</f>
        <v>#N/A</v>
      </c>
    </row>
    <row r="6286" spans="2:6" x14ac:dyDescent="0.25">
      <c r="B6286" s="131">
        <f t="shared" si="98"/>
        <v>6284</v>
      </c>
      <c r="E6286" s="218" t="e">
        <f>VLOOKUP(D6286,Z$4:AB6286,2,FALSE)</f>
        <v>#N/A</v>
      </c>
      <c r="F6286" s="218" t="e">
        <f>VLOOKUP(D6286,Z$4:AB6286,3,FALSE)</f>
        <v>#N/A</v>
      </c>
    </row>
    <row r="6287" spans="2:6" x14ac:dyDescent="0.25">
      <c r="B6287" s="131">
        <f t="shared" si="98"/>
        <v>6285</v>
      </c>
      <c r="E6287" s="218" t="e">
        <f>VLOOKUP(D6287,Z$4:AB6287,2,FALSE)</f>
        <v>#N/A</v>
      </c>
      <c r="F6287" s="218" t="e">
        <f>VLOOKUP(D6287,Z$4:AB6287,3,FALSE)</f>
        <v>#N/A</v>
      </c>
    </row>
    <row r="6288" spans="2:6" x14ac:dyDescent="0.25">
      <c r="B6288" s="131">
        <f t="shared" si="98"/>
        <v>6286</v>
      </c>
      <c r="E6288" s="218" t="e">
        <f>VLOOKUP(D6288,Z$4:AB6288,2,FALSE)</f>
        <v>#N/A</v>
      </c>
      <c r="F6288" s="218" t="e">
        <f>VLOOKUP(D6288,Z$4:AB6288,3,FALSE)</f>
        <v>#N/A</v>
      </c>
    </row>
    <row r="6289" spans="2:6" x14ac:dyDescent="0.25">
      <c r="B6289" s="131">
        <f t="shared" si="98"/>
        <v>6287</v>
      </c>
      <c r="E6289" s="218" t="e">
        <f>VLOOKUP(D6289,Z$4:AB6289,2,FALSE)</f>
        <v>#N/A</v>
      </c>
      <c r="F6289" s="218" t="e">
        <f>VLOOKUP(D6289,Z$4:AB6289,3,FALSE)</f>
        <v>#N/A</v>
      </c>
    </row>
    <row r="6290" spans="2:6" x14ac:dyDescent="0.25">
      <c r="B6290" s="131">
        <f t="shared" si="98"/>
        <v>6288</v>
      </c>
      <c r="E6290" s="218" t="e">
        <f>VLOOKUP(D6290,Z$4:AB6290,2,FALSE)</f>
        <v>#N/A</v>
      </c>
      <c r="F6290" s="218" t="e">
        <f>VLOOKUP(D6290,Z$4:AB6290,3,FALSE)</f>
        <v>#N/A</v>
      </c>
    </row>
    <row r="6291" spans="2:6" x14ac:dyDescent="0.25">
      <c r="B6291" s="131">
        <f t="shared" si="98"/>
        <v>6289</v>
      </c>
      <c r="E6291" s="218" t="e">
        <f>VLOOKUP(D6291,Z$4:AB6291,2,FALSE)</f>
        <v>#N/A</v>
      </c>
      <c r="F6291" s="218" t="e">
        <f>VLOOKUP(D6291,Z$4:AB6291,3,FALSE)</f>
        <v>#N/A</v>
      </c>
    </row>
    <row r="6292" spans="2:6" x14ac:dyDescent="0.25">
      <c r="B6292" s="131">
        <f t="shared" si="98"/>
        <v>6290</v>
      </c>
      <c r="E6292" s="218" t="e">
        <f>VLOOKUP(D6292,Z$4:AB6292,2,FALSE)</f>
        <v>#N/A</v>
      </c>
      <c r="F6292" s="218" t="e">
        <f>VLOOKUP(D6292,Z$4:AB6292,3,FALSE)</f>
        <v>#N/A</v>
      </c>
    </row>
    <row r="6293" spans="2:6" x14ac:dyDescent="0.25">
      <c r="B6293" s="131">
        <f t="shared" si="98"/>
        <v>6291</v>
      </c>
      <c r="E6293" s="218" t="e">
        <f>VLOOKUP(D6293,Z$4:AB6293,2,FALSE)</f>
        <v>#N/A</v>
      </c>
      <c r="F6293" s="218" t="e">
        <f>VLOOKUP(D6293,Z$4:AB6293,3,FALSE)</f>
        <v>#N/A</v>
      </c>
    </row>
    <row r="6294" spans="2:6" x14ac:dyDescent="0.25">
      <c r="B6294" s="131">
        <f t="shared" si="98"/>
        <v>6292</v>
      </c>
      <c r="E6294" s="218" t="e">
        <f>VLOOKUP(D6294,Z$4:AB6294,2,FALSE)</f>
        <v>#N/A</v>
      </c>
      <c r="F6294" s="218" t="e">
        <f>VLOOKUP(D6294,Z$4:AB6294,3,FALSE)</f>
        <v>#N/A</v>
      </c>
    </row>
    <row r="6295" spans="2:6" x14ac:dyDescent="0.25">
      <c r="B6295" s="131">
        <f t="shared" si="98"/>
        <v>6293</v>
      </c>
      <c r="E6295" s="218" t="e">
        <f>VLOOKUP(D6295,Z$4:AB6295,2,FALSE)</f>
        <v>#N/A</v>
      </c>
      <c r="F6295" s="218" t="e">
        <f>VLOOKUP(D6295,Z$4:AB6295,3,FALSE)</f>
        <v>#N/A</v>
      </c>
    </row>
    <row r="6296" spans="2:6" x14ac:dyDescent="0.25">
      <c r="B6296" s="131">
        <f t="shared" si="98"/>
        <v>6294</v>
      </c>
      <c r="E6296" s="218" t="e">
        <f>VLOOKUP(D6296,Z$4:AB6296,2,FALSE)</f>
        <v>#N/A</v>
      </c>
      <c r="F6296" s="218" t="e">
        <f>VLOOKUP(D6296,Z$4:AB6296,3,FALSE)</f>
        <v>#N/A</v>
      </c>
    </row>
    <row r="6297" spans="2:6" x14ac:dyDescent="0.25">
      <c r="B6297" s="131">
        <f t="shared" si="98"/>
        <v>6295</v>
      </c>
      <c r="E6297" s="218" t="e">
        <f>VLOOKUP(D6297,Z$4:AB6297,2,FALSE)</f>
        <v>#N/A</v>
      </c>
      <c r="F6297" s="218" t="e">
        <f>VLOOKUP(D6297,Z$4:AB6297,3,FALSE)</f>
        <v>#N/A</v>
      </c>
    </row>
    <row r="6298" spans="2:6" x14ac:dyDescent="0.25">
      <c r="B6298" s="131">
        <f t="shared" si="98"/>
        <v>6296</v>
      </c>
      <c r="E6298" s="218" t="e">
        <f>VLOOKUP(D6298,Z$4:AB6298,2,FALSE)</f>
        <v>#N/A</v>
      </c>
      <c r="F6298" s="218" t="e">
        <f>VLOOKUP(D6298,Z$4:AB6298,3,FALSE)</f>
        <v>#N/A</v>
      </c>
    </row>
    <row r="6299" spans="2:6" x14ac:dyDescent="0.25">
      <c r="B6299" s="131">
        <f t="shared" si="98"/>
        <v>6297</v>
      </c>
      <c r="E6299" s="218" t="e">
        <f>VLOOKUP(D6299,Z$4:AB6299,2,FALSE)</f>
        <v>#N/A</v>
      </c>
      <c r="F6299" s="218" t="e">
        <f>VLOOKUP(D6299,Z$4:AB6299,3,FALSE)</f>
        <v>#N/A</v>
      </c>
    </row>
    <row r="6300" spans="2:6" x14ac:dyDescent="0.25">
      <c r="B6300" s="131">
        <f t="shared" si="98"/>
        <v>6298</v>
      </c>
      <c r="E6300" s="218" t="e">
        <f>VLOOKUP(D6300,Z$4:AB6300,2,FALSE)</f>
        <v>#N/A</v>
      </c>
      <c r="F6300" s="218" t="e">
        <f>VLOOKUP(D6300,Z$4:AB6300,3,FALSE)</f>
        <v>#N/A</v>
      </c>
    </row>
    <row r="6301" spans="2:6" x14ac:dyDescent="0.25">
      <c r="B6301" s="131">
        <f t="shared" si="98"/>
        <v>6299</v>
      </c>
      <c r="E6301" s="218" t="e">
        <f>VLOOKUP(D6301,Z$4:AB6301,2,FALSE)</f>
        <v>#N/A</v>
      </c>
      <c r="F6301" s="218" t="e">
        <f>VLOOKUP(D6301,Z$4:AB6301,3,FALSE)</f>
        <v>#N/A</v>
      </c>
    </row>
    <row r="6302" spans="2:6" x14ac:dyDescent="0.25">
      <c r="B6302" s="131">
        <f t="shared" si="98"/>
        <v>6300</v>
      </c>
      <c r="E6302" s="218" t="e">
        <f>VLOOKUP(D6302,Z$4:AB6302,2,FALSE)</f>
        <v>#N/A</v>
      </c>
      <c r="F6302" s="218" t="e">
        <f>VLOOKUP(D6302,Z$4:AB6302,3,FALSE)</f>
        <v>#N/A</v>
      </c>
    </row>
    <row r="6303" spans="2:6" x14ac:dyDescent="0.25">
      <c r="B6303" s="131">
        <f t="shared" si="98"/>
        <v>6301</v>
      </c>
      <c r="E6303" s="218" t="e">
        <f>VLOOKUP(D6303,Z$4:AB6303,2,FALSE)</f>
        <v>#N/A</v>
      </c>
      <c r="F6303" s="218" t="e">
        <f>VLOOKUP(D6303,Z$4:AB6303,3,FALSE)</f>
        <v>#N/A</v>
      </c>
    </row>
    <row r="6304" spans="2:6" x14ac:dyDescent="0.25">
      <c r="B6304" s="131">
        <f t="shared" si="98"/>
        <v>6302</v>
      </c>
      <c r="E6304" s="218" t="e">
        <f>VLOOKUP(D6304,Z$4:AB6304,2,FALSE)</f>
        <v>#N/A</v>
      </c>
      <c r="F6304" s="218" t="e">
        <f>VLOOKUP(D6304,Z$4:AB6304,3,FALSE)</f>
        <v>#N/A</v>
      </c>
    </row>
    <row r="6305" spans="2:6" x14ac:dyDescent="0.25">
      <c r="B6305" s="131">
        <f t="shared" si="98"/>
        <v>6303</v>
      </c>
      <c r="E6305" s="218" t="e">
        <f>VLOOKUP(D6305,Z$4:AB6305,2,FALSE)</f>
        <v>#N/A</v>
      </c>
      <c r="F6305" s="218" t="e">
        <f>VLOOKUP(D6305,Z$4:AB6305,3,FALSE)</f>
        <v>#N/A</v>
      </c>
    </row>
    <row r="6306" spans="2:6" x14ac:dyDescent="0.25">
      <c r="B6306" s="131">
        <f t="shared" si="98"/>
        <v>6304</v>
      </c>
      <c r="E6306" s="218" t="e">
        <f>VLOOKUP(D6306,Z$4:AB6306,2,FALSE)</f>
        <v>#N/A</v>
      </c>
      <c r="F6306" s="218" t="e">
        <f>VLOOKUP(D6306,Z$4:AB6306,3,FALSE)</f>
        <v>#N/A</v>
      </c>
    </row>
    <row r="6307" spans="2:6" x14ac:dyDescent="0.25">
      <c r="B6307" s="131">
        <f t="shared" si="98"/>
        <v>6305</v>
      </c>
      <c r="E6307" s="218" t="e">
        <f>VLOOKUP(D6307,Z$4:AB6307,2,FALSE)</f>
        <v>#N/A</v>
      </c>
      <c r="F6307" s="218" t="e">
        <f>VLOOKUP(D6307,Z$4:AB6307,3,FALSE)</f>
        <v>#N/A</v>
      </c>
    </row>
    <row r="6308" spans="2:6" x14ac:dyDescent="0.25">
      <c r="B6308" s="131">
        <f t="shared" si="98"/>
        <v>6306</v>
      </c>
      <c r="E6308" s="218" t="e">
        <f>VLOOKUP(D6308,Z$4:AB6308,2,FALSE)</f>
        <v>#N/A</v>
      </c>
      <c r="F6308" s="218" t="e">
        <f>VLOOKUP(D6308,Z$4:AB6308,3,FALSE)</f>
        <v>#N/A</v>
      </c>
    </row>
    <row r="6309" spans="2:6" x14ac:dyDescent="0.25">
      <c r="B6309" s="131">
        <f t="shared" si="98"/>
        <v>6307</v>
      </c>
      <c r="E6309" s="218" t="e">
        <f>VLOOKUP(D6309,Z$4:AB6309,2,FALSE)</f>
        <v>#N/A</v>
      </c>
      <c r="F6309" s="218" t="e">
        <f>VLOOKUP(D6309,Z$4:AB6309,3,FALSE)</f>
        <v>#N/A</v>
      </c>
    </row>
    <row r="6310" spans="2:6" x14ac:dyDescent="0.25">
      <c r="B6310" s="131">
        <f t="shared" si="98"/>
        <v>6308</v>
      </c>
      <c r="E6310" s="218" t="e">
        <f>VLOOKUP(D6310,Z$4:AB6310,2,FALSE)</f>
        <v>#N/A</v>
      </c>
      <c r="F6310" s="218" t="e">
        <f>VLOOKUP(D6310,Z$4:AB6310,3,FALSE)</f>
        <v>#N/A</v>
      </c>
    </row>
    <row r="6311" spans="2:6" x14ac:dyDescent="0.25">
      <c r="B6311" s="131">
        <f t="shared" si="98"/>
        <v>6309</v>
      </c>
      <c r="E6311" s="218" t="e">
        <f>VLOOKUP(D6311,Z$4:AB6311,2,FALSE)</f>
        <v>#N/A</v>
      </c>
      <c r="F6311" s="218" t="e">
        <f>VLOOKUP(D6311,Z$4:AB6311,3,FALSE)</f>
        <v>#N/A</v>
      </c>
    </row>
    <row r="6312" spans="2:6" x14ac:dyDescent="0.25">
      <c r="B6312" s="131">
        <f t="shared" si="98"/>
        <v>6310</v>
      </c>
      <c r="E6312" s="218" t="e">
        <f>VLOOKUP(D6312,Z$4:AB6312,2,FALSE)</f>
        <v>#N/A</v>
      </c>
      <c r="F6312" s="218" t="e">
        <f>VLOOKUP(D6312,Z$4:AB6312,3,FALSE)</f>
        <v>#N/A</v>
      </c>
    </row>
    <row r="6313" spans="2:6" x14ac:dyDescent="0.25">
      <c r="B6313" s="131">
        <f t="shared" si="98"/>
        <v>6311</v>
      </c>
      <c r="E6313" s="218" t="e">
        <f>VLOOKUP(D6313,Z$4:AB6313,2,FALSE)</f>
        <v>#N/A</v>
      </c>
      <c r="F6313" s="218" t="e">
        <f>VLOOKUP(D6313,Z$4:AB6313,3,FALSE)</f>
        <v>#N/A</v>
      </c>
    </row>
    <row r="6314" spans="2:6" x14ac:dyDescent="0.25">
      <c r="B6314" s="131">
        <f t="shared" si="98"/>
        <v>6312</v>
      </c>
      <c r="E6314" s="218" t="e">
        <f>VLOOKUP(D6314,Z$4:AB6314,2,FALSE)</f>
        <v>#N/A</v>
      </c>
      <c r="F6314" s="218" t="e">
        <f>VLOOKUP(D6314,Z$4:AB6314,3,FALSE)</f>
        <v>#N/A</v>
      </c>
    </row>
    <row r="6315" spans="2:6" x14ac:dyDescent="0.25">
      <c r="B6315" s="131">
        <f t="shared" si="98"/>
        <v>6313</v>
      </c>
      <c r="E6315" s="218" t="e">
        <f>VLOOKUP(D6315,Z$4:AB6315,2,FALSE)</f>
        <v>#N/A</v>
      </c>
      <c r="F6315" s="218" t="e">
        <f>VLOOKUP(D6315,Z$4:AB6315,3,FALSE)</f>
        <v>#N/A</v>
      </c>
    </row>
    <row r="6316" spans="2:6" x14ac:dyDescent="0.25">
      <c r="B6316" s="131">
        <f t="shared" si="98"/>
        <v>6314</v>
      </c>
      <c r="E6316" s="218" t="e">
        <f>VLOOKUP(D6316,Z$4:AB6316,2,FALSE)</f>
        <v>#N/A</v>
      </c>
      <c r="F6316" s="218" t="e">
        <f>VLOOKUP(D6316,Z$4:AB6316,3,FALSE)</f>
        <v>#N/A</v>
      </c>
    </row>
    <row r="6317" spans="2:6" x14ac:dyDescent="0.25">
      <c r="B6317" s="131">
        <f t="shared" si="98"/>
        <v>6315</v>
      </c>
      <c r="E6317" s="218" t="e">
        <f>VLOOKUP(D6317,Z$4:AB6317,2,FALSE)</f>
        <v>#N/A</v>
      </c>
      <c r="F6317" s="218" t="e">
        <f>VLOOKUP(D6317,Z$4:AB6317,3,FALSE)</f>
        <v>#N/A</v>
      </c>
    </row>
    <row r="6318" spans="2:6" x14ac:dyDescent="0.25">
      <c r="B6318" s="131">
        <f t="shared" si="98"/>
        <v>6316</v>
      </c>
      <c r="E6318" s="218" t="e">
        <f>VLOOKUP(D6318,Z$4:AB6318,2,FALSE)</f>
        <v>#N/A</v>
      </c>
      <c r="F6318" s="218" t="e">
        <f>VLOOKUP(D6318,Z$4:AB6318,3,FALSE)</f>
        <v>#N/A</v>
      </c>
    </row>
    <row r="6319" spans="2:6" x14ac:dyDescent="0.25">
      <c r="B6319" s="131">
        <f t="shared" si="98"/>
        <v>6317</v>
      </c>
      <c r="E6319" s="218" t="e">
        <f>VLOOKUP(D6319,Z$4:AB6319,2,FALSE)</f>
        <v>#N/A</v>
      </c>
      <c r="F6319" s="218" t="e">
        <f>VLOOKUP(D6319,Z$4:AB6319,3,FALSE)</f>
        <v>#N/A</v>
      </c>
    </row>
    <row r="6320" spans="2:6" x14ac:dyDescent="0.25">
      <c r="B6320" s="131">
        <f t="shared" si="98"/>
        <v>6318</v>
      </c>
      <c r="E6320" s="218" t="e">
        <f>VLOOKUP(D6320,Z$4:AB6320,2,FALSE)</f>
        <v>#N/A</v>
      </c>
      <c r="F6320" s="218" t="e">
        <f>VLOOKUP(D6320,Z$4:AB6320,3,FALSE)</f>
        <v>#N/A</v>
      </c>
    </row>
    <row r="6321" spans="2:6" x14ac:dyDescent="0.25">
      <c r="B6321" s="131">
        <f t="shared" si="98"/>
        <v>6319</v>
      </c>
      <c r="E6321" s="218" t="e">
        <f>VLOOKUP(D6321,Z$4:AB6321,2,FALSE)</f>
        <v>#N/A</v>
      </c>
      <c r="F6321" s="218" t="e">
        <f>VLOOKUP(D6321,Z$4:AB6321,3,FALSE)</f>
        <v>#N/A</v>
      </c>
    </row>
    <row r="6322" spans="2:6" x14ac:dyDescent="0.25">
      <c r="B6322" s="131">
        <f t="shared" si="98"/>
        <v>6320</v>
      </c>
      <c r="E6322" s="218" t="e">
        <f>VLOOKUP(D6322,Z$4:AB6322,2,FALSE)</f>
        <v>#N/A</v>
      </c>
      <c r="F6322" s="218" t="e">
        <f>VLOOKUP(D6322,Z$4:AB6322,3,FALSE)</f>
        <v>#N/A</v>
      </c>
    </row>
    <row r="6323" spans="2:6" x14ac:dyDescent="0.25">
      <c r="B6323" s="131">
        <f t="shared" si="98"/>
        <v>6321</v>
      </c>
      <c r="E6323" s="218" t="e">
        <f>VLOOKUP(D6323,Z$4:AB6323,2,FALSE)</f>
        <v>#N/A</v>
      </c>
      <c r="F6323" s="218" t="e">
        <f>VLOOKUP(D6323,Z$4:AB6323,3,FALSE)</f>
        <v>#N/A</v>
      </c>
    </row>
    <row r="6324" spans="2:6" x14ac:dyDescent="0.25">
      <c r="B6324" s="131">
        <f t="shared" ref="B6324:B6387" si="99">ROW()-2</f>
        <v>6322</v>
      </c>
      <c r="E6324" s="218" t="e">
        <f>VLOOKUP(D6324,Z$4:AB6324,2,FALSE)</f>
        <v>#N/A</v>
      </c>
      <c r="F6324" s="218" t="e">
        <f>VLOOKUP(D6324,Z$4:AB6324,3,FALSE)</f>
        <v>#N/A</v>
      </c>
    </row>
    <row r="6325" spans="2:6" x14ac:dyDescent="0.25">
      <c r="B6325" s="131">
        <f t="shared" si="99"/>
        <v>6323</v>
      </c>
      <c r="E6325" s="218" t="e">
        <f>VLOOKUP(D6325,Z$4:AB6325,2,FALSE)</f>
        <v>#N/A</v>
      </c>
      <c r="F6325" s="218" t="e">
        <f>VLOOKUP(D6325,Z$4:AB6325,3,FALSE)</f>
        <v>#N/A</v>
      </c>
    </row>
    <row r="6326" spans="2:6" x14ac:dyDescent="0.25">
      <c r="B6326" s="131">
        <f t="shared" si="99"/>
        <v>6324</v>
      </c>
      <c r="E6326" s="218" t="e">
        <f>VLOOKUP(D6326,Z$4:AB6326,2,FALSE)</f>
        <v>#N/A</v>
      </c>
      <c r="F6326" s="218" t="e">
        <f>VLOOKUP(D6326,Z$4:AB6326,3,FALSE)</f>
        <v>#N/A</v>
      </c>
    </row>
    <row r="6327" spans="2:6" x14ac:dyDescent="0.25">
      <c r="B6327" s="131">
        <f t="shared" si="99"/>
        <v>6325</v>
      </c>
      <c r="E6327" s="218" t="e">
        <f>VLOOKUP(D6327,Z$4:AB6327,2,FALSE)</f>
        <v>#N/A</v>
      </c>
      <c r="F6327" s="218" t="e">
        <f>VLOOKUP(D6327,Z$4:AB6327,3,FALSE)</f>
        <v>#N/A</v>
      </c>
    </row>
    <row r="6328" spans="2:6" x14ac:dyDescent="0.25">
      <c r="B6328" s="131">
        <f t="shared" si="99"/>
        <v>6326</v>
      </c>
      <c r="E6328" s="218" t="e">
        <f>VLOOKUP(D6328,Z$4:AB6328,2,FALSE)</f>
        <v>#N/A</v>
      </c>
      <c r="F6328" s="218" t="e">
        <f>VLOOKUP(D6328,Z$4:AB6328,3,FALSE)</f>
        <v>#N/A</v>
      </c>
    </row>
    <row r="6329" spans="2:6" x14ac:dyDescent="0.25">
      <c r="B6329" s="131">
        <f t="shared" si="99"/>
        <v>6327</v>
      </c>
      <c r="E6329" s="218" t="e">
        <f>VLOOKUP(D6329,Z$4:AB6329,2,FALSE)</f>
        <v>#N/A</v>
      </c>
      <c r="F6329" s="218" t="e">
        <f>VLOOKUP(D6329,Z$4:AB6329,3,FALSE)</f>
        <v>#N/A</v>
      </c>
    </row>
    <row r="6330" spans="2:6" x14ac:dyDescent="0.25">
      <c r="B6330" s="131">
        <f t="shared" si="99"/>
        <v>6328</v>
      </c>
      <c r="E6330" s="218" t="e">
        <f>VLOOKUP(D6330,Z$4:AB6330,2,FALSE)</f>
        <v>#N/A</v>
      </c>
      <c r="F6330" s="218" t="e">
        <f>VLOOKUP(D6330,Z$4:AB6330,3,FALSE)</f>
        <v>#N/A</v>
      </c>
    </row>
    <row r="6331" spans="2:6" x14ac:dyDescent="0.25">
      <c r="B6331" s="131">
        <f t="shared" si="99"/>
        <v>6329</v>
      </c>
      <c r="E6331" s="218" t="e">
        <f>VLOOKUP(D6331,Z$4:AB6331,2,FALSE)</f>
        <v>#N/A</v>
      </c>
      <c r="F6331" s="218" t="e">
        <f>VLOOKUP(D6331,Z$4:AB6331,3,FALSE)</f>
        <v>#N/A</v>
      </c>
    </row>
    <row r="6332" spans="2:6" x14ac:dyDescent="0.25">
      <c r="B6332" s="131">
        <f t="shared" si="99"/>
        <v>6330</v>
      </c>
      <c r="E6332" s="218" t="e">
        <f>VLOOKUP(D6332,Z$4:AB6332,2,FALSE)</f>
        <v>#N/A</v>
      </c>
      <c r="F6332" s="218" t="e">
        <f>VLOOKUP(D6332,Z$4:AB6332,3,FALSE)</f>
        <v>#N/A</v>
      </c>
    </row>
    <row r="6333" spans="2:6" x14ac:dyDescent="0.25">
      <c r="B6333" s="131">
        <f t="shared" si="99"/>
        <v>6331</v>
      </c>
      <c r="E6333" s="218" t="e">
        <f>VLOOKUP(D6333,Z$4:AB6333,2,FALSE)</f>
        <v>#N/A</v>
      </c>
      <c r="F6333" s="218" t="e">
        <f>VLOOKUP(D6333,Z$4:AB6333,3,FALSE)</f>
        <v>#N/A</v>
      </c>
    </row>
    <row r="6334" spans="2:6" x14ac:dyDescent="0.25">
      <c r="B6334" s="131">
        <f t="shared" si="99"/>
        <v>6332</v>
      </c>
      <c r="E6334" s="218" t="e">
        <f>VLOOKUP(D6334,Z$4:AB6334,2,FALSE)</f>
        <v>#N/A</v>
      </c>
      <c r="F6334" s="218" t="e">
        <f>VLOOKUP(D6334,Z$4:AB6334,3,FALSE)</f>
        <v>#N/A</v>
      </c>
    </row>
    <row r="6335" spans="2:6" x14ac:dyDescent="0.25">
      <c r="B6335" s="131">
        <f t="shared" si="99"/>
        <v>6333</v>
      </c>
      <c r="E6335" s="218" t="e">
        <f>VLOOKUP(D6335,Z$4:AB6335,2,FALSE)</f>
        <v>#N/A</v>
      </c>
      <c r="F6335" s="218" t="e">
        <f>VLOOKUP(D6335,Z$4:AB6335,3,FALSE)</f>
        <v>#N/A</v>
      </c>
    </row>
    <row r="6336" spans="2:6" x14ac:dyDescent="0.25">
      <c r="B6336" s="131">
        <f t="shared" si="99"/>
        <v>6334</v>
      </c>
      <c r="E6336" s="218" t="e">
        <f>VLOOKUP(D6336,Z$4:AB6336,2,FALSE)</f>
        <v>#N/A</v>
      </c>
      <c r="F6336" s="218" t="e">
        <f>VLOOKUP(D6336,Z$4:AB6336,3,FALSE)</f>
        <v>#N/A</v>
      </c>
    </row>
    <row r="6337" spans="2:6" x14ac:dyDescent="0.25">
      <c r="B6337" s="131">
        <f t="shared" si="99"/>
        <v>6335</v>
      </c>
      <c r="E6337" s="218" t="e">
        <f>VLOOKUP(D6337,Z$4:AB6337,2,FALSE)</f>
        <v>#N/A</v>
      </c>
      <c r="F6337" s="218" t="e">
        <f>VLOOKUP(D6337,Z$4:AB6337,3,FALSE)</f>
        <v>#N/A</v>
      </c>
    </row>
    <row r="6338" spans="2:6" x14ac:dyDescent="0.25">
      <c r="B6338" s="131">
        <f t="shared" si="99"/>
        <v>6336</v>
      </c>
      <c r="E6338" s="218" t="e">
        <f>VLOOKUP(D6338,Z$4:AB6338,2,FALSE)</f>
        <v>#N/A</v>
      </c>
      <c r="F6338" s="218" t="e">
        <f>VLOOKUP(D6338,Z$4:AB6338,3,FALSE)</f>
        <v>#N/A</v>
      </c>
    </row>
    <row r="6339" spans="2:6" x14ac:dyDescent="0.25">
      <c r="B6339" s="131">
        <f t="shared" si="99"/>
        <v>6337</v>
      </c>
      <c r="E6339" s="218" t="e">
        <f>VLOOKUP(D6339,Z$4:AB6339,2,FALSE)</f>
        <v>#N/A</v>
      </c>
      <c r="F6339" s="218" t="e">
        <f>VLOOKUP(D6339,Z$4:AB6339,3,FALSE)</f>
        <v>#N/A</v>
      </c>
    </row>
    <row r="6340" spans="2:6" x14ac:dyDescent="0.25">
      <c r="B6340" s="131">
        <f t="shared" si="99"/>
        <v>6338</v>
      </c>
      <c r="E6340" s="218" t="e">
        <f>VLOOKUP(D6340,Z$4:AB6340,2,FALSE)</f>
        <v>#N/A</v>
      </c>
      <c r="F6340" s="218" t="e">
        <f>VLOOKUP(D6340,Z$4:AB6340,3,FALSE)</f>
        <v>#N/A</v>
      </c>
    </row>
    <row r="6341" spans="2:6" x14ac:dyDescent="0.25">
      <c r="B6341" s="131">
        <f t="shared" si="99"/>
        <v>6339</v>
      </c>
      <c r="E6341" s="218" t="e">
        <f>VLOOKUP(D6341,Z$4:AB6341,2,FALSE)</f>
        <v>#N/A</v>
      </c>
      <c r="F6341" s="218" t="e">
        <f>VLOOKUP(D6341,Z$4:AB6341,3,FALSE)</f>
        <v>#N/A</v>
      </c>
    </row>
    <row r="6342" spans="2:6" x14ac:dyDescent="0.25">
      <c r="B6342" s="131">
        <f t="shared" si="99"/>
        <v>6340</v>
      </c>
      <c r="E6342" s="218" t="e">
        <f>VLOOKUP(D6342,Z$4:AB6342,2,FALSE)</f>
        <v>#N/A</v>
      </c>
      <c r="F6342" s="218" t="e">
        <f>VLOOKUP(D6342,Z$4:AB6342,3,FALSE)</f>
        <v>#N/A</v>
      </c>
    </row>
    <row r="6343" spans="2:6" x14ac:dyDescent="0.25">
      <c r="B6343" s="131">
        <f t="shared" si="99"/>
        <v>6341</v>
      </c>
      <c r="E6343" s="218" t="e">
        <f>VLOOKUP(D6343,Z$4:AB6343,2,FALSE)</f>
        <v>#N/A</v>
      </c>
      <c r="F6343" s="218" t="e">
        <f>VLOOKUP(D6343,Z$4:AB6343,3,FALSE)</f>
        <v>#N/A</v>
      </c>
    </row>
    <row r="6344" spans="2:6" x14ac:dyDescent="0.25">
      <c r="B6344" s="131">
        <f t="shared" si="99"/>
        <v>6342</v>
      </c>
      <c r="E6344" s="218" t="e">
        <f>VLOOKUP(D6344,Z$4:AB6344,2,FALSE)</f>
        <v>#N/A</v>
      </c>
      <c r="F6344" s="218" t="e">
        <f>VLOOKUP(D6344,Z$4:AB6344,3,FALSE)</f>
        <v>#N/A</v>
      </c>
    </row>
    <row r="6345" spans="2:6" x14ac:dyDescent="0.25">
      <c r="B6345" s="131">
        <f t="shared" si="99"/>
        <v>6343</v>
      </c>
      <c r="E6345" s="218" t="e">
        <f>VLOOKUP(D6345,Z$4:AB6345,2,FALSE)</f>
        <v>#N/A</v>
      </c>
      <c r="F6345" s="218" t="e">
        <f>VLOOKUP(D6345,Z$4:AB6345,3,FALSE)</f>
        <v>#N/A</v>
      </c>
    </row>
    <row r="6346" spans="2:6" x14ac:dyDescent="0.25">
      <c r="B6346" s="131">
        <f t="shared" si="99"/>
        <v>6344</v>
      </c>
      <c r="E6346" s="218" t="e">
        <f>VLOOKUP(D6346,Z$4:AB6346,2,FALSE)</f>
        <v>#N/A</v>
      </c>
      <c r="F6346" s="218" t="e">
        <f>VLOOKUP(D6346,Z$4:AB6346,3,FALSE)</f>
        <v>#N/A</v>
      </c>
    </row>
    <row r="6347" spans="2:6" x14ac:dyDescent="0.25">
      <c r="B6347" s="131">
        <f t="shared" si="99"/>
        <v>6345</v>
      </c>
      <c r="E6347" s="218" t="e">
        <f>VLOOKUP(D6347,Z$4:AB6347,2,FALSE)</f>
        <v>#N/A</v>
      </c>
      <c r="F6347" s="218" t="e">
        <f>VLOOKUP(D6347,Z$4:AB6347,3,FALSE)</f>
        <v>#N/A</v>
      </c>
    </row>
    <row r="6348" spans="2:6" x14ac:dyDescent="0.25">
      <c r="B6348" s="131">
        <f t="shared" si="99"/>
        <v>6346</v>
      </c>
      <c r="E6348" s="218" t="e">
        <f>VLOOKUP(D6348,Z$4:AB6348,2,FALSE)</f>
        <v>#N/A</v>
      </c>
      <c r="F6348" s="218" t="e">
        <f>VLOOKUP(D6348,Z$4:AB6348,3,FALSE)</f>
        <v>#N/A</v>
      </c>
    </row>
    <row r="6349" spans="2:6" x14ac:dyDescent="0.25">
      <c r="B6349" s="131">
        <f t="shared" si="99"/>
        <v>6347</v>
      </c>
      <c r="E6349" s="218" t="e">
        <f>VLOOKUP(D6349,Z$4:AB6349,2,FALSE)</f>
        <v>#N/A</v>
      </c>
      <c r="F6349" s="218" t="e">
        <f>VLOOKUP(D6349,Z$4:AB6349,3,FALSE)</f>
        <v>#N/A</v>
      </c>
    </row>
    <row r="6350" spans="2:6" x14ac:dyDescent="0.25">
      <c r="B6350" s="131">
        <f t="shared" si="99"/>
        <v>6348</v>
      </c>
      <c r="E6350" s="218" t="e">
        <f>VLOOKUP(D6350,Z$4:AB6350,2,FALSE)</f>
        <v>#N/A</v>
      </c>
      <c r="F6350" s="218" t="e">
        <f>VLOOKUP(D6350,Z$4:AB6350,3,FALSE)</f>
        <v>#N/A</v>
      </c>
    </row>
    <row r="6351" spans="2:6" x14ac:dyDescent="0.25">
      <c r="B6351" s="131">
        <f t="shared" si="99"/>
        <v>6349</v>
      </c>
      <c r="E6351" s="218" t="e">
        <f>VLOOKUP(D6351,Z$4:AB6351,2,FALSE)</f>
        <v>#N/A</v>
      </c>
      <c r="F6351" s="218" t="e">
        <f>VLOOKUP(D6351,Z$4:AB6351,3,FALSE)</f>
        <v>#N/A</v>
      </c>
    </row>
    <row r="6352" spans="2:6" x14ac:dyDescent="0.25">
      <c r="B6352" s="131">
        <f t="shared" si="99"/>
        <v>6350</v>
      </c>
      <c r="E6352" s="218" t="e">
        <f>VLOOKUP(D6352,Z$4:AB6352,2,FALSE)</f>
        <v>#N/A</v>
      </c>
      <c r="F6352" s="218" t="e">
        <f>VLOOKUP(D6352,Z$4:AB6352,3,FALSE)</f>
        <v>#N/A</v>
      </c>
    </row>
    <row r="6353" spans="2:6" x14ac:dyDescent="0.25">
      <c r="B6353" s="131">
        <f t="shared" si="99"/>
        <v>6351</v>
      </c>
      <c r="E6353" s="218" t="e">
        <f>VLOOKUP(D6353,Z$4:AB6353,2,FALSE)</f>
        <v>#N/A</v>
      </c>
      <c r="F6353" s="218" t="e">
        <f>VLOOKUP(D6353,Z$4:AB6353,3,FALSE)</f>
        <v>#N/A</v>
      </c>
    </row>
    <row r="6354" spans="2:6" x14ac:dyDescent="0.25">
      <c r="B6354" s="131">
        <f t="shared" si="99"/>
        <v>6352</v>
      </c>
      <c r="E6354" s="218" t="e">
        <f>VLOOKUP(D6354,Z$4:AB6354,2,FALSE)</f>
        <v>#N/A</v>
      </c>
      <c r="F6354" s="218" t="e">
        <f>VLOOKUP(D6354,Z$4:AB6354,3,FALSE)</f>
        <v>#N/A</v>
      </c>
    </row>
    <row r="6355" spans="2:6" x14ac:dyDescent="0.25">
      <c r="B6355" s="131">
        <f t="shared" si="99"/>
        <v>6353</v>
      </c>
      <c r="E6355" s="218" t="e">
        <f>VLOOKUP(D6355,Z$4:AB6355,2,FALSE)</f>
        <v>#N/A</v>
      </c>
      <c r="F6355" s="218" t="e">
        <f>VLOOKUP(D6355,Z$4:AB6355,3,FALSE)</f>
        <v>#N/A</v>
      </c>
    </row>
    <row r="6356" spans="2:6" x14ac:dyDescent="0.25">
      <c r="B6356" s="131">
        <f t="shared" si="99"/>
        <v>6354</v>
      </c>
      <c r="E6356" s="218" t="e">
        <f>VLOOKUP(D6356,Z$4:AB6356,2,FALSE)</f>
        <v>#N/A</v>
      </c>
      <c r="F6356" s="218" t="e">
        <f>VLOOKUP(D6356,Z$4:AB6356,3,FALSE)</f>
        <v>#N/A</v>
      </c>
    </row>
    <row r="6357" spans="2:6" x14ac:dyDescent="0.25">
      <c r="B6357" s="131">
        <f t="shared" si="99"/>
        <v>6355</v>
      </c>
      <c r="E6357" s="218" t="e">
        <f>VLOOKUP(D6357,Z$4:AB6357,2,FALSE)</f>
        <v>#N/A</v>
      </c>
      <c r="F6357" s="218" t="e">
        <f>VLOOKUP(D6357,Z$4:AB6357,3,FALSE)</f>
        <v>#N/A</v>
      </c>
    </row>
    <row r="6358" spans="2:6" x14ac:dyDescent="0.25">
      <c r="B6358" s="131">
        <f t="shared" si="99"/>
        <v>6356</v>
      </c>
      <c r="E6358" s="218" t="e">
        <f>VLOOKUP(D6358,Z$4:AB6358,2,FALSE)</f>
        <v>#N/A</v>
      </c>
      <c r="F6358" s="218" t="e">
        <f>VLOOKUP(D6358,Z$4:AB6358,3,FALSE)</f>
        <v>#N/A</v>
      </c>
    </row>
    <row r="6359" spans="2:6" x14ac:dyDescent="0.25">
      <c r="B6359" s="131">
        <f t="shared" si="99"/>
        <v>6357</v>
      </c>
      <c r="E6359" s="218" t="e">
        <f>VLOOKUP(D6359,Z$4:AB6359,2,FALSE)</f>
        <v>#N/A</v>
      </c>
      <c r="F6359" s="218" t="e">
        <f>VLOOKUP(D6359,Z$4:AB6359,3,FALSE)</f>
        <v>#N/A</v>
      </c>
    </row>
    <row r="6360" spans="2:6" x14ac:dyDescent="0.25">
      <c r="B6360" s="131">
        <f t="shared" si="99"/>
        <v>6358</v>
      </c>
      <c r="E6360" s="218" t="e">
        <f>VLOOKUP(D6360,Z$4:AB6360,2,FALSE)</f>
        <v>#N/A</v>
      </c>
      <c r="F6360" s="218" t="e">
        <f>VLOOKUP(D6360,Z$4:AB6360,3,FALSE)</f>
        <v>#N/A</v>
      </c>
    </row>
    <row r="6361" spans="2:6" x14ac:dyDescent="0.25">
      <c r="B6361" s="131">
        <f t="shared" si="99"/>
        <v>6359</v>
      </c>
      <c r="E6361" s="218" t="e">
        <f>VLOOKUP(D6361,Z$4:AB6361,2,FALSE)</f>
        <v>#N/A</v>
      </c>
      <c r="F6361" s="218" t="e">
        <f>VLOOKUP(D6361,Z$4:AB6361,3,FALSE)</f>
        <v>#N/A</v>
      </c>
    </row>
    <row r="6362" spans="2:6" x14ac:dyDescent="0.25">
      <c r="B6362" s="131">
        <f t="shared" si="99"/>
        <v>6360</v>
      </c>
      <c r="E6362" s="218" t="e">
        <f>VLOOKUP(D6362,Z$4:AB6362,2,FALSE)</f>
        <v>#N/A</v>
      </c>
      <c r="F6362" s="218" t="e">
        <f>VLOOKUP(D6362,Z$4:AB6362,3,FALSE)</f>
        <v>#N/A</v>
      </c>
    </row>
    <row r="6363" spans="2:6" x14ac:dyDescent="0.25">
      <c r="B6363" s="131">
        <f t="shared" si="99"/>
        <v>6361</v>
      </c>
      <c r="E6363" s="218" t="e">
        <f>VLOOKUP(D6363,Z$4:AB6363,2,FALSE)</f>
        <v>#N/A</v>
      </c>
      <c r="F6363" s="218" t="e">
        <f>VLOOKUP(D6363,Z$4:AB6363,3,FALSE)</f>
        <v>#N/A</v>
      </c>
    </row>
    <row r="6364" spans="2:6" x14ac:dyDescent="0.25">
      <c r="B6364" s="131">
        <f t="shared" si="99"/>
        <v>6362</v>
      </c>
      <c r="E6364" s="218" t="e">
        <f>VLOOKUP(D6364,Z$4:AB6364,2,FALSE)</f>
        <v>#N/A</v>
      </c>
      <c r="F6364" s="218" t="e">
        <f>VLOOKUP(D6364,Z$4:AB6364,3,FALSE)</f>
        <v>#N/A</v>
      </c>
    </row>
    <row r="6365" spans="2:6" x14ac:dyDescent="0.25">
      <c r="B6365" s="131">
        <f t="shared" si="99"/>
        <v>6363</v>
      </c>
      <c r="E6365" s="218" t="e">
        <f>VLOOKUP(D6365,Z$4:AB6365,2,FALSE)</f>
        <v>#N/A</v>
      </c>
      <c r="F6365" s="218" t="e">
        <f>VLOOKUP(D6365,Z$4:AB6365,3,FALSE)</f>
        <v>#N/A</v>
      </c>
    </row>
    <row r="6366" spans="2:6" x14ac:dyDescent="0.25">
      <c r="B6366" s="131">
        <f t="shared" si="99"/>
        <v>6364</v>
      </c>
      <c r="E6366" s="218" t="e">
        <f>VLOOKUP(D6366,Z$4:AB6366,2,FALSE)</f>
        <v>#N/A</v>
      </c>
      <c r="F6366" s="218" t="e">
        <f>VLOOKUP(D6366,Z$4:AB6366,3,FALSE)</f>
        <v>#N/A</v>
      </c>
    </row>
    <row r="6367" spans="2:6" x14ac:dyDescent="0.25">
      <c r="B6367" s="131">
        <f t="shared" si="99"/>
        <v>6365</v>
      </c>
      <c r="E6367" s="218" t="e">
        <f>VLOOKUP(D6367,Z$4:AB6367,2,FALSE)</f>
        <v>#N/A</v>
      </c>
      <c r="F6367" s="218" t="e">
        <f>VLOOKUP(D6367,Z$4:AB6367,3,FALSE)</f>
        <v>#N/A</v>
      </c>
    </row>
    <row r="6368" spans="2:6" x14ac:dyDescent="0.25">
      <c r="B6368" s="131">
        <f t="shared" si="99"/>
        <v>6366</v>
      </c>
      <c r="E6368" s="218" t="e">
        <f>VLOOKUP(D6368,Z$4:AB6368,2,FALSE)</f>
        <v>#N/A</v>
      </c>
      <c r="F6368" s="218" t="e">
        <f>VLOOKUP(D6368,Z$4:AB6368,3,FALSE)</f>
        <v>#N/A</v>
      </c>
    </row>
    <row r="6369" spans="2:6" x14ac:dyDescent="0.25">
      <c r="B6369" s="131">
        <f t="shared" si="99"/>
        <v>6367</v>
      </c>
      <c r="E6369" s="218" t="e">
        <f>VLOOKUP(D6369,Z$4:AB6369,2,FALSE)</f>
        <v>#N/A</v>
      </c>
      <c r="F6369" s="218" t="e">
        <f>VLOOKUP(D6369,Z$4:AB6369,3,FALSE)</f>
        <v>#N/A</v>
      </c>
    </row>
    <row r="6370" spans="2:6" x14ac:dyDescent="0.25">
      <c r="B6370" s="131">
        <f t="shared" si="99"/>
        <v>6368</v>
      </c>
      <c r="E6370" s="218" t="e">
        <f>VLOOKUP(D6370,Z$4:AB6370,2,FALSE)</f>
        <v>#N/A</v>
      </c>
      <c r="F6370" s="218" t="e">
        <f>VLOOKUP(D6370,Z$4:AB6370,3,FALSE)</f>
        <v>#N/A</v>
      </c>
    </row>
    <row r="6371" spans="2:6" x14ac:dyDescent="0.25">
      <c r="B6371" s="131">
        <f t="shared" si="99"/>
        <v>6369</v>
      </c>
      <c r="E6371" s="218" t="e">
        <f>VLOOKUP(D6371,Z$4:AB6371,2,FALSE)</f>
        <v>#N/A</v>
      </c>
      <c r="F6371" s="218" t="e">
        <f>VLOOKUP(D6371,Z$4:AB6371,3,FALSE)</f>
        <v>#N/A</v>
      </c>
    </row>
    <row r="6372" spans="2:6" x14ac:dyDescent="0.25">
      <c r="B6372" s="131">
        <f t="shared" si="99"/>
        <v>6370</v>
      </c>
      <c r="E6372" s="218" t="e">
        <f>VLOOKUP(D6372,Z$4:AB6372,2,FALSE)</f>
        <v>#N/A</v>
      </c>
      <c r="F6372" s="218" t="e">
        <f>VLOOKUP(D6372,Z$4:AB6372,3,FALSE)</f>
        <v>#N/A</v>
      </c>
    </row>
    <row r="6373" spans="2:6" x14ac:dyDescent="0.25">
      <c r="B6373" s="131">
        <f t="shared" si="99"/>
        <v>6371</v>
      </c>
      <c r="E6373" s="218" t="e">
        <f>VLOOKUP(D6373,Z$4:AB6373,2,FALSE)</f>
        <v>#N/A</v>
      </c>
      <c r="F6373" s="218" t="e">
        <f>VLOOKUP(D6373,Z$4:AB6373,3,FALSE)</f>
        <v>#N/A</v>
      </c>
    </row>
    <row r="6374" spans="2:6" x14ac:dyDescent="0.25">
      <c r="B6374" s="131">
        <f t="shared" si="99"/>
        <v>6372</v>
      </c>
      <c r="E6374" s="218" t="e">
        <f>VLOOKUP(D6374,Z$4:AB6374,2,FALSE)</f>
        <v>#N/A</v>
      </c>
      <c r="F6374" s="218" t="e">
        <f>VLOOKUP(D6374,Z$4:AB6374,3,FALSE)</f>
        <v>#N/A</v>
      </c>
    </row>
    <row r="6375" spans="2:6" x14ac:dyDescent="0.25">
      <c r="B6375" s="131">
        <f t="shared" si="99"/>
        <v>6373</v>
      </c>
      <c r="E6375" s="218" t="e">
        <f>VLOOKUP(D6375,Z$4:AB6375,2,FALSE)</f>
        <v>#N/A</v>
      </c>
      <c r="F6375" s="218" t="e">
        <f>VLOOKUP(D6375,Z$4:AB6375,3,FALSE)</f>
        <v>#N/A</v>
      </c>
    </row>
    <row r="6376" spans="2:6" x14ac:dyDescent="0.25">
      <c r="B6376" s="131">
        <f t="shared" si="99"/>
        <v>6374</v>
      </c>
      <c r="E6376" s="218" t="e">
        <f>VLOOKUP(D6376,Z$4:AB6376,2,FALSE)</f>
        <v>#N/A</v>
      </c>
      <c r="F6376" s="218" t="e">
        <f>VLOOKUP(D6376,Z$4:AB6376,3,FALSE)</f>
        <v>#N/A</v>
      </c>
    </row>
    <row r="6377" spans="2:6" x14ac:dyDescent="0.25">
      <c r="B6377" s="131">
        <f t="shared" si="99"/>
        <v>6375</v>
      </c>
      <c r="E6377" s="218" t="e">
        <f>VLOOKUP(D6377,Z$4:AB6377,2,FALSE)</f>
        <v>#N/A</v>
      </c>
      <c r="F6377" s="218" t="e">
        <f>VLOOKUP(D6377,Z$4:AB6377,3,FALSE)</f>
        <v>#N/A</v>
      </c>
    </row>
    <row r="6378" spans="2:6" x14ac:dyDescent="0.25">
      <c r="B6378" s="131">
        <f t="shared" si="99"/>
        <v>6376</v>
      </c>
      <c r="E6378" s="218" t="e">
        <f>VLOOKUP(D6378,Z$4:AB6378,2,FALSE)</f>
        <v>#N/A</v>
      </c>
      <c r="F6378" s="218" t="e">
        <f>VLOOKUP(D6378,Z$4:AB6378,3,FALSE)</f>
        <v>#N/A</v>
      </c>
    </row>
    <row r="6379" spans="2:6" x14ac:dyDescent="0.25">
      <c r="B6379" s="131">
        <f t="shared" si="99"/>
        <v>6377</v>
      </c>
      <c r="E6379" s="218" t="e">
        <f>VLOOKUP(D6379,Z$4:AB6379,2,FALSE)</f>
        <v>#N/A</v>
      </c>
      <c r="F6379" s="218" t="e">
        <f>VLOOKUP(D6379,Z$4:AB6379,3,FALSE)</f>
        <v>#N/A</v>
      </c>
    </row>
    <row r="6380" spans="2:6" x14ac:dyDescent="0.25">
      <c r="B6380" s="131">
        <f t="shared" si="99"/>
        <v>6378</v>
      </c>
      <c r="E6380" s="218" t="e">
        <f>VLOOKUP(D6380,Z$4:AB6380,2,FALSE)</f>
        <v>#N/A</v>
      </c>
      <c r="F6380" s="218" t="e">
        <f>VLOOKUP(D6380,Z$4:AB6380,3,FALSE)</f>
        <v>#N/A</v>
      </c>
    </row>
    <row r="6381" spans="2:6" x14ac:dyDescent="0.25">
      <c r="B6381" s="131">
        <f t="shared" si="99"/>
        <v>6379</v>
      </c>
      <c r="E6381" s="218" t="e">
        <f>VLOOKUP(D6381,Z$4:AB6381,2,FALSE)</f>
        <v>#N/A</v>
      </c>
      <c r="F6381" s="218" t="e">
        <f>VLOOKUP(D6381,Z$4:AB6381,3,FALSE)</f>
        <v>#N/A</v>
      </c>
    </row>
    <row r="6382" spans="2:6" x14ac:dyDescent="0.25">
      <c r="B6382" s="131">
        <f t="shared" si="99"/>
        <v>6380</v>
      </c>
      <c r="E6382" s="218" t="e">
        <f>VLOOKUP(D6382,Z$4:AB6382,2,FALSE)</f>
        <v>#N/A</v>
      </c>
      <c r="F6382" s="218" t="e">
        <f>VLOOKUP(D6382,Z$4:AB6382,3,FALSE)</f>
        <v>#N/A</v>
      </c>
    </row>
    <row r="6383" spans="2:6" x14ac:dyDescent="0.25">
      <c r="B6383" s="131">
        <f t="shared" si="99"/>
        <v>6381</v>
      </c>
      <c r="E6383" s="218" t="e">
        <f>VLOOKUP(D6383,Z$4:AB6383,2,FALSE)</f>
        <v>#N/A</v>
      </c>
      <c r="F6383" s="218" t="e">
        <f>VLOOKUP(D6383,Z$4:AB6383,3,FALSE)</f>
        <v>#N/A</v>
      </c>
    </row>
    <row r="6384" spans="2:6" x14ac:dyDescent="0.25">
      <c r="B6384" s="131">
        <f t="shared" si="99"/>
        <v>6382</v>
      </c>
      <c r="E6384" s="218" t="e">
        <f>VLOOKUP(D6384,Z$4:AB6384,2,FALSE)</f>
        <v>#N/A</v>
      </c>
      <c r="F6384" s="218" t="e">
        <f>VLOOKUP(D6384,Z$4:AB6384,3,FALSE)</f>
        <v>#N/A</v>
      </c>
    </row>
    <row r="6385" spans="2:6" x14ac:dyDescent="0.25">
      <c r="B6385" s="131">
        <f t="shared" si="99"/>
        <v>6383</v>
      </c>
      <c r="E6385" s="218" t="e">
        <f>VLOOKUP(D6385,Z$4:AB6385,2,FALSE)</f>
        <v>#N/A</v>
      </c>
      <c r="F6385" s="218" t="e">
        <f>VLOOKUP(D6385,Z$4:AB6385,3,FALSE)</f>
        <v>#N/A</v>
      </c>
    </row>
    <row r="6386" spans="2:6" x14ac:dyDescent="0.25">
      <c r="B6386" s="131">
        <f t="shared" si="99"/>
        <v>6384</v>
      </c>
      <c r="E6386" s="218" t="e">
        <f>VLOOKUP(D6386,Z$4:AB6386,2,FALSE)</f>
        <v>#N/A</v>
      </c>
      <c r="F6386" s="218" t="e">
        <f>VLOOKUP(D6386,Z$4:AB6386,3,FALSE)</f>
        <v>#N/A</v>
      </c>
    </row>
    <row r="6387" spans="2:6" x14ac:dyDescent="0.25">
      <c r="B6387" s="131">
        <f t="shared" si="99"/>
        <v>6385</v>
      </c>
      <c r="E6387" s="218" t="e">
        <f>VLOOKUP(D6387,Z$4:AB6387,2,FALSE)</f>
        <v>#N/A</v>
      </c>
      <c r="F6387" s="218" t="e">
        <f>VLOOKUP(D6387,Z$4:AB6387,3,FALSE)</f>
        <v>#N/A</v>
      </c>
    </row>
    <row r="6388" spans="2:6" x14ac:dyDescent="0.25">
      <c r="B6388" s="131">
        <f t="shared" ref="B6388:B6451" si="100">ROW()-2</f>
        <v>6386</v>
      </c>
      <c r="E6388" s="218" t="e">
        <f>VLOOKUP(D6388,Z$4:AB6388,2,FALSE)</f>
        <v>#N/A</v>
      </c>
      <c r="F6388" s="218" t="e">
        <f>VLOOKUP(D6388,Z$4:AB6388,3,FALSE)</f>
        <v>#N/A</v>
      </c>
    </row>
    <row r="6389" spans="2:6" x14ac:dyDescent="0.25">
      <c r="B6389" s="131">
        <f t="shared" si="100"/>
        <v>6387</v>
      </c>
      <c r="E6389" s="218" t="e">
        <f>VLOOKUP(D6389,Z$4:AB6389,2,FALSE)</f>
        <v>#N/A</v>
      </c>
      <c r="F6389" s="218" t="e">
        <f>VLOOKUP(D6389,Z$4:AB6389,3,FALSE)</f>
        <v>#N/A</v>
      </c>
    </row>
    <row r="6390" spans="2:6" x14ac:dyDescent="0.25">
      <c r="B6390" s="131">
        <f t="shared" si="100"/>
        <v>6388</v>
      </c>
      <c r="E6390" s="218" t="e">
        <f>VLOOKUP(D6390,Z$4:AB6390,2,FALSE)</f>
        <v>#N/A</v>
      </c>
      <c r="F6390" s="218" t="e">
        <f>VLOOKUP(D6390,Z$4:AB6390,3,FALSE)</f>
        <v>#N/A</v>
      </c>
    </row>
    <row r="6391" spans="2:6" x14ac:dyDescent="0.25">
      <c r="B6391" s="131">
        <f t="shared" si="100"/>
        <v>6389</v>
      </c>
      <c r="E6391" s="218" t="e">
        <f>VLOOKUP(D6391,Z$4:AB6391,2,FALSE)</f>
        <v>#N/A</v>
      </c>
      <c r="F6391" s="218" t="e">
        <f>VLOOKUP(D6391,Z$4:AB6391,3,FALSE)</f>
        <v>#N/A</v>
      </c>
    </row>
    <row r="6392" spans="2:6" x14ac:dyDescent="0.25">
      <c r="B6392" s="131">
        <f t="shared" si="100"/>
        <v>6390</v>
      </c>
      <c r="E6392" s="218" t="e">
        <f>VLOOKUP(D6392,Z$4:AB6392,2,FALSE)</f>
        <v>#N/A</v>
      </c>
      <c r="F6392" s="218" t="e">
        <f>VLOOKUP(D6392,Z$4:AB6392,3,FALSE)</f>
        <v>#N/A</v>
      </c>
    </row>
    <row r="6393" spans="2:6" x14ac:dyDescent="0.25">
      <c r="B6393" s="131">
        <f t="shared" si="100"/>
        <v>6391</v>
      </c>
      <c r="E6393" s="218" t="e">
        <f>VLOOKUP(D6393,Z$4:AB6393,2,FALSE)</f>
        <v>#N/A</v>
      </c>
      <c r="F6393" s="218" t="e">
        <f>VLOOKUP(D6393,Z$4:AB6393,3,FALSE)</f>
        <v>#N/A</v>
      </c>
    </row>
    <row r="6394" spans="2:6" x14ac:dyDescent="0.25">
      <c r="B6394" s="131">
        <f t="shared" si="100"/>
        <v>6392</v>
      </c>
      <c r="E6394" s="218" t="e">
        <f>VLOOKUP(D6394,Z$4:AB6394,2,FALSE)</f>
        <v>#N/A</v>
      </c>
      <c r="F6394" s="218" t="e">
        <f>VLOOKUP(D6394,Z$4:AB6394,3,FALSE)</f>
        <v>#N/A</v>
      </c>
    </row>
    <row r="6395" spans="2:6" x14ac:dyDescent="0.25">
      <c r="B6395" s="131">
        <f t="shared" si="100"/>
        <v>6393</v>
      </c>
      <c r="E6395" s="218" t="e">
        <f>VLOOKUP(D6395,Z$4:AB6395,2,FALSE)</f>
        <v>#N/A</v>
      </c>
      <c r="F6395" s="218" t="e">
        <f>VLOOKUP(D6395,Z$4:AB6395,3,FALSE)</f>
        <v>#N/A</v>
      </c>
    </row>
    <row r="6396" spans="2:6" x14ac:dyDescent="0.25">
      <c r="B6396" s="131">
        <f t="shared" si="100"/>
        <v>6394</v>
      </c>
      <c r="E6396" s="218" t="e">
        <f>VLOOKUP(D6396,Z$4:AB6396,2,FALSE)</f>
        <v>#N/A</v>
      </c>
      <c r="F6396" s="218" t="e">
        <f>VLOOKUP(D6396,Z$4:AB6396,3,FALSE)</f>
        <v>#N/A</v>
      </c>
    </row>
    <row r="6397" spans="2:6" x14ac:dyDescent="0.25">
      <c r="B6397" s="131">
        <f t="shared" si="100"/>
        <v>6395</v>
      </c>
      <c r="E6397" s="218" t="e">
        <f>VLOOKUP(D6397,Z$4:AB6397,2,FALSE)</f>
        <v>#N/A</v>
      </c>
      <c r="F6397" s="218" t="e">
        <f>VLOOKUP(D6397,Z$4:AB6397,3,FALSE)</f>
        <v>#N/A</v>
      </c>
    </row>
    <row r="6398" spans="2:6" x14ac:dyDescent="0.25">
      <c r="B6398" s="131">
        <f t="shared" si="100"/>
        <v>6396</v>
      </c>
      <c r="E6398" s="218" t="e">
        <f>VLOOKUP(D6398,Z$4:AB6398,2,FALSE)</f>
        <v>#N/A</v>
      </c>
      <c r="F6398" s="218" t="e">
        <f>VLOOKUP(D6398,Z$4:AB6398,3,FALSE)</f>
        <v>#N/A</v>
      </c>
    </row>
    <row r="6399" spans="2:6" x14ac:dyDescent="0.25">
      <c r="B6399" s="131">
        <f t="shared" si="100"/>
        <v>6397</v>
      </c>
      <c r="E6399" s="218" t="e">
        <f>VLOOKUP(D6399,Z$4:AB6399,2,FALSE)</f>
        <v>#N/A</v>
      </c>
      <c r="F6399" s="218" t="e">
        <f>VLOOKUP(D6399,Z$4:AB6399,3,FALSE)</f>
        <v>#N/A</v>
      </c>
    </row>
    <row r="6400" spans="2:6" x14ac:dyDescent="0.25">
      <c r="B6400" s="131">
        <f t="shared" si="100"/>
        <v>6398</v>
      </c>
      <c r="E6400" s="218" t="e">
        <f>VLOOKUP(D6400,Z$4:AB6400,2,FALSE)</f>
        <v>#N/A</v>
      </c>
      <c r="F6400" s="218" t="e">
        <f>VLOOKUP(D6400,Z$4:AB6400,3,FALSE)</f>
        <v>#N/A</v>
      </c>
    </row>
    <row r="6401" spans="2:6" x14ac:dyDescent="0.25">
      <c r="B6401" s="131">
        <f t="shared" si="100"/>
        <v>6399</v>
      </c>
      <c r="E6401" s="218" t="e">
        <f>VLOOKUP(D6401,Z$4:AB6401,2,FALSE)</f>
        <v>#N/A</v>
      </c>
      <c r="F6401" s="218" t="e">
        <f>VLOOKUP(D6401,Z$4:AB6401,3,FALSE)</f>
        <v>#N/A</v>
      </c>
    </row>
    <row r="6402" spans="2:6" x14ac:dyDescent="0.25">
      <c r="B6402" s="131">
        <f t="shared" si="100"/>
        <v>6400</v>
      </c>
      <c r="E6402" s="218" t="e">
        <f>VLOOKUP(D6402,Z$4:AB6402,2,FALSE)</f>
        <v>#N/A</v>
      </c>
      <c r="F6402" s="218" t="e">
        <f>VLOOKUP(D6402,Z$4:AB6402,3,FALSE)</f>
        <v>#N/A</v>
      </c>
    </row>
    <row r="6403" spans="2:6" x14ac:dyDescent="0.25">
      <c r="B6403" s="131">
        <f t="shared" si="100"/>
        <v>6401</v>
      </c>
      <c r="E6403" s="218" t="e">
        <f>VLOOKUP(D6403,Z$4:AB6403,2,FALSE)</f>
        <v>#N/A</v>
      </c>
      <c r="F6403" s="218" t="e">
        <f>VLOOKUP(D6403,Z$4:AB6403,3,FALSE)</f>
        <v>#N/A</v>
      </c>
    </row>
    <row r="6404" spans="2:6" x14ac:dyDescent="0.25">
      <c r="B6404" s="131">
        <f t="shared" si="100"/>
        <v>6402</v>
      </c>
      <c r="E6404" s="218" t="e">
        <f>VLOOKUP(D6404,Z$4:AB6404,2,FALSE)</f>
        <v>#N/A</v>
      </c>
      <c r="F6404" s="218" t="e">
        <f>VLOOKUP(D6404,Z$4:AB6404,3,FALSE)</f>
        <v>#N/A</v>
      </c>
    </row>
    <row r="6405" spans="2:6" x14ac:dyDescent="0.25">
      <c r="B6405" s="131">
        <f t="shared" si="100"/>
        <v>6403</v>
      </c>
      <c r="E6405" s="218" t="e">
        <f>VLOOKUP(D6405,Z$4:AB6405,2,FALSE)</f>
        <v>#N/A</v>
      </c>
      <c r="F6405" s="218" t="e">
        <f>VLOOKUP(D6405,Z$4:AB6405,3,FALSE)</f>
        <v>#N/A</v>
      </c>
    </row>
    <row r="6406" spans="2:6" x14ac:dyDescent="0.25">
      <c r="B6406" s="131">
        <f t="shared" si="100"/>
        <v>6404</v>
      </c>
      <c r="E6406" s="218" t="e">
        <f>VLOOKUP(D6406,Z$4:AB6406,2,FALSE)</f>
        <v>#N/A</v>
      </c>
      <c r="F6406" s="218" t="e">
        <f>VLOOKUP(D6406,Z$4:AB6406,3,FALSE)</f>
        <v>#N/A</v>
      </c>
    </row>
    <row r="6407" spans="2:6" x14ac:dyDescent="0.25">
      <c r="B6407" s="131">
        <f t="shared" si="100"/>
        <v>6405</v>
      </c>
      <c r="E6407" s="218" t="e">
        <f>VLOOKUP(D6407,Z$4:AB6407,2,FALSE)</f>
        <v>#N/A</v>
      </c>
      <c r="F6407" s="218" t="e">
        <f>VLOOKUP(D6407,Z$4:AB6407,3,FALSE)</f>
        <v>#N/A</v>
      </c>
    </row>
    <row r="6408" spans="2:6" x14ac:dyDescent="0.25">
      <c r="B6408" s="131">
        <f t="shared" si="100"/>
        <v>6406</v>
      </c>
      <c r="E6408" s="218" t="e">
        <f>VLOOKUP(D6408,Z$4:AB6408,2,FALSE)</f>
        <v>#N/A</v>
      </c>
      <c r="F6408" s="218" t="e">
        <f>VLOOKUP(D6408,Z$4:AB6408,3,FALSE)</f>
        <v>#N/A</v>
      </c>
    </row>
    <row r="6409" spans="2:6" x14ac:dyDescent="0.25">
      <c r="B6409" s="131">
        <f t="shared" si="100"/>
        <v>6407</v>
      </c>
      <c r="E6409" s="218" t="e">
        <f>VLOOKUP(D6409,Z$4:AB6409,2,FALSE)</f>
        <v>#N/A</v>
      </c>
      <c r="F6409" s="218" t="e">
        <f>VLOOKUP(D6409,Z$4:AB6409,3,FALSE)</f>
        <v>#N/A</v>
      </c>
    </row>
    <row r="6410" spans="2:6" x14ac:dyDescent="0.25">
      <c r="B6410" s="131">
        <f t="shared" si="100"/>
        <v>6408</v>
      </c>
      <c r="E6410" s="218" t="e">
        <f>VLOOKUP(D6410,Z$4:AB6410,2,FALSE)</f>
        <v>#N/A</v>
      </c>
      <c r="F6410" s="218" t="e">
        <f>VLOOKUP(D6410,Z$4:AB6410,3,FALSE)</f>
        <v>#N/A</v>
      </c>
    </row>
    <row r="6411" spans="2:6" x14ac:dyDescent="0.25">
      <c r="B6411" s="131">
        <f t="shared" si="100"/>
        <v>6409</v>
      </c>
      <c r="E6411" s="218" t="e">
        <f>VLOOKUP(D6411,Z$4:AB6411,2,FALSE)</f>
        <v>#N/A</v>
      </c>
      <c r="F6411" s="218" t="e">
        <f>VLOOKUP(D6411,Z$4:AB6411,3,FALSE)</f>
        <v>#N/A</v>
      </c>
    </row>
    <row r="6412" spans="2:6" x14ac:dyDescent="0.25">
      <c r="B6412" s="131">
        <f t="shared" si="100"/>
        <v>6410</v>
      </c>
      <c r="E6412" s="218" t="e">
        <f>VLOOKUP(D6412,Z$4:AB6412,2,FALSE)</f>
        <v>#N/A</v>
      </c>
      <c r="F6412" s="218" t="e">
        <f>VLOOKUP(D6412,Z$4:AB6412,3,FALSE)</f>
        <v>#N/A</v>
      </c>
    </row>
    <row r="6413" spans="2:6" x14ac:dyDescent="0.25">
      <c r="B6413" s="131">
        <f t="shared" si="100"/>
        <v>6411</v>
      </c>
      <c r="E6413" s="218" t="e">
        <f>VLOOKUP(D6413,Z$4:AB6413,2,FALSE)</f>
        <v>#N/A</v>
      </c>
      <c r="F6413" s="218" t="e">
        <f>VLOOKUP(D6413,Z$4:AB6413,3,FALSE)</f>
        <v>#N/A</v>
      </c>
    </row>
    <row r="6414" spans="2:6" x14ac:dyDescent="0.25">
      <c r="B6414" s="131">
        <f t="shared" si="100"/>
        <v>6412</v>
      </c>
      <c r="E6414" s="218" t="e">
        <f>VLOOKUP(D6414,Z$4:AB6414,2,FALSE)</f>
        <v>#N/A</v>
      </c>
      <c r="F6414" s="218" t="e">
        <f>VLOOKUP(D6414,Z$4:AB6414,3,FALSE)</f>
        <v>#N/A</v>
      </c>
    </row>
    <row r="6415" spans="2:6" x14ac:dyDescent="0.25">
      <c r="B6415" s="131">
        <f t="shared" si="100"/>
        <v>6413</v>
      </c>
      <c r="E6415" s="218" t="e">
        <f>VLOOKUP(D6415,Z$4:AB6415,2,FALSE)</f>
        <v>#N/A</v>
      </c>
      <c r="F6415" s="218" t="e">
        <f>VLOOKUP(D6415,Z$4:AB6415,3,FALSE)</f>
        <v>#N/A</v>
      </c>
    </row>
    <row r="6416" spans="2:6" x14ac:dyDescent="0.25">
      <c r="B6416" s="131">
        <f t="shared" si="100"/>
        <v>6414</v>
      </c>
      <c r="E6416" s="218" t="e">
        <f>VLOOKUP(D6416,Z$4:AB6416,2,FALSE)</f>
        <v>#N/A</v>
      </c>
      <c r="F6416" s="218" t="e">
        <f>VLOOKUP(D6416,Z$4:AB6416,3,FALSE)</f>
        <v>#N/A</v>
      </c>
    </row>
    <row r="6417" spans="2:6" x14ac:dyDescent="0.25">
      <c r="B6417" s="131">
        <f t="shared" si="100"/>
        <v>6415</v>
      </c>
      <c r="E6417" s="218" t="e">
        <f>VLOOKUP(D6417,Z$4:AB6417,2,FALSE)</f>
        <v>#N/A</v>
      </c>
      <c r="F6417" s="218" t="e">
        <f>VLOOKUP(D6417,Z$4:AB6417,3,FALSE)</f>
        <v>#N/A</v>
      </c>
    </row>
    <row r="6418" spans="2:6" x14ac:dyDescent="0.25">
      <c r="B6418" s="131">
        <f t="shared" si="100"/>
        <v>6416</v>
      </c>
      <c r="E6418" s="218" t="e">
        <f>VLOOKUP(D6418,Z$4:AB6418,2,FALSE)</f>
        <v>#N/A</v>
      </c>
      <c r="F6418" s="218" t="e">
        <f>VLOOKUP(D6418,Z$4:AB6418,3,FALSE)</f>
        <v>#N/A</v>
      </c>
    </row>
    <row r="6419" spans="2:6" x14ac:dyDescent="0.25">
      <c r="B6419" s="131">
        <f t="shared" si="100"/>
        <v>6417</v>
      </c>
      <c r="E6419" s="218" t="e">
        <f>VLOOKUP(D6419,Z$4:AB6419,2,FALSE)</f>
        <v>#N/A</v>
      </c>
      <c r="F6419" s="218" t="e">
        <f>VLOOKUP(D6419,Z$4:AB6419,3,FALSE)</f>
        <v>#N/A</v>
      </c>
    </row>
    <row r="6420" spans="2:6" x14ac:dyDescent="0.25">
      <c r="B6420" s="131">
        <f t="shared" si="100"/>
        <v>6418</v>
      </c>
      <c r="E6420" s="218" t="e">
        <f>VLOOKUP(D6420,Z$4:AB6420,2,FALSE)</f>
        <v>#N/A</v>
      </c>
      <c r="F6420" s="218" t="e">
        <f>VLOOKUP(D6420,Z$4:AB6420,3,FALSE)</f>
        <v>#N/A</v>
      </c>
    </row>
    <row r="6421" spans="2:6" x14ac:dyDescent="0.25">
      <c r="B6421" s="131">
        <f t="shared" si="100"/>
        <v>6419</v>
      </c>
      <c r="E6421" s="218" t="e">
        <f>VLOOKUP(D6421,Z$4:AB6421,2,FALSE)</f>
        <v>#N/A</v>
      </c>
      <c r="F6421" s="218" t="e">
        <f>VLOOKUP(D6421,Z$4:AB6421,3,FALSE)</f>
        <v>#N/A</v>
      </c>
    </row>
    <row r="6422" spans="2:6" x14ac:dyDescent="0.25">
      <c r="B6422" s="131">
        <f t="shared" si="100"/>
        <v>6420</v>
      </c>
      <c r="E6422" s="218" t="e">
        <f>VLOOKUP(D6422,Z$4:AB6422,2,FALSE)</f>
        <v>#N/A</v>
      </c>
      <c r="F6422" s="218" t="e">
        <f>VLOOKUP(D6422,Z$4:AB6422,3,FALSE)</f>
        <v>#N/A</v>
      </c>
    </row>
    <row r="6423" spans="2:6" x14ac:dyDescent="0.25">
      <c r="B6423" s="131">
        <f t="shared" si="100"/>
        <v>6421</v>
      </c>
      <c r="E6423" s="218" t="e">
        <f>VLOOKUP(D6423,Z$4:AB6423,2,FALSE)</f>
        <v>#N/A</v>
      </c>
      <c r="F6423" s="218" t="e">
        <f>VLOOKUP(D6423,Z$4:AB6423,3,FALSE)</f>
        <v>#N/A</v>
      </c>
    </row>
    <row r="6424" spans="2:6" x14ac:dyDescent="0.25">
      <c r="B6424" s="131">
        <f t="shared" si="100"/>
        <v>6422</v>
      </c>
      <c r="E6424" s="218" t="e">
        <f>VLOOKUP(D6424,Z$4:AB6424,2,FALSE)</f>
        <v>#N/A</v>
      </c>
      <c r="F6424" s="218" t="e">
        <f>VLOOKUP(D6424,Z$4:AB6424,3,FALSE)</f>
        <v>#N/A</v>
      </c>
    </row>
    <row r="6425" spans="2:6" x14ac:dyDescent="0.25">
      <c r="B6425" s="131">
        <f t="shared" si="100"/>
        <v>6423</v>
      </c>
      <c r="E6425" s="218" t="e">
        <f>VLOOKUP(D6425,Z$4:AB6425,2,FALSE)</f>
        <v>#N/A</v>
      </c>
      <c r="F6425" s="218" t="e">
        <f>VLOOKUP(D6425,Z$4:AB6425,3,FALSE)</f>
        <v>#N/A</v>
      </c>
    </row>
    <row r="6426" spans="2:6" x14ac:dyDescent="0.25">
      <c r="B6426" s="131">
        <f t="shared" si="100"/>
        <v>6424</v>
      </c>
      <c r="E6426" s="218" t="e">
        <f>VLOOKUP(D6426,Z$4:AB6426,2,FALSE)</f>
        <v>#N/A</v>
      </c>
      <c r="F6426" s="218" t="e">
        <f>VLOOKUP(D6426,Z$4:AB6426,3,FALSE)</f>
        <v>#N/A</v>
      </c>
    </row>
    <row r="6427" spans="2:6" x14ac:dyDescent="0.25">
      <c r="B6427" s="131">
        <f t="shared" si="100"/>
        <v>6425</v>
      </c>
      <c r="E6427" s="218" t="e">
        <f>VLOOKUP(D6427,Z$4:AB6427,2,FALSE)</f>
        <v>#N/A</v>
      </c>
      <c r="F6427" s="218" t="e">
        <f>VLOOKUP(D6427,Z$4:AB6427,3,FALSE)</f>
        <v>#N/A</v>
      </c>
    </row>
    <row r="6428" spans="2:6" x14ac:dyDescent="0.25">
      <c r="B6428" s="131">
        <f t="shared" si="100"/>
        <v>6426</v>
      </c>
      <c r="E6428" s="218" t="e">
        <f>VLOOKUP(D6428,Z$4:AB6428,2,FALSE)</f>
        <v>#N/A</v>
      </c>
      <c r="F6428" s="218" t="e">
        <f>VLOOKUP(D6428,Z$4:AB6428,3,FALSE)</f>
        <v>#N/A</v>
      </c>
    </row>
    <row r="6429" spans="2:6" x14ac:dyDescent="0.25">
      <c r="B6429" s="131">
        <f t="shared" si="100"/>
        <v>6427</v>
      </c>
      <c r="E6429" s="218" t="e">
        <f>VLOOKUP(D6429,Z$4:AB6429,2,FALSE)</f>
        <v>#N/A</v>
      </c>
      <c r="F6429" s="218" t="e">
        <f>VLOOKUP(D6429,Z$4:AB6429,3,FALSE)</f>
        <v>#N/A</v>
      </c>
    </row>
    <row r="6430" spans="2:6" x14ac:dyDescent="0.25">
      <c r="B6430" s="131">
        <f t="shared" si="100"/>
        <v>6428</v>
      </c>
      <c r="E6430" s="218" t="e">
        <f>VLOOKUP(D6430,Z$4:AB6430,2,FALSE)</f>
        <v>#N/A</v>
      </c>
      <c r="F6430" s="218" t="e">
        <f>VLOOKUP(D6430,Z$4:AB6430,3,FALSE)</f>
        <v>#N/A</v>
      </c>
    </row>
    <row r="6431" spans="2:6" x14ac:dyDescent="0.25">
      <c r="B6431" s="131">
        <f t="shared" si="100"/>
        <v>6429</v>
      </c>
      <c r="E6431" s="218" t="e">
        <f>VLOOKUP(D6431,Z$4:AB6431,2,FALSE)</f>
        <v>#N/A</v>
      </c>
      <c r="F6431" s="218" t="e">
        <f>VLOOKUP(D6431,Z$4:AB6431,3,FALSE)</f>
        <v>#N/A</v>
      </c>
    </row>
    <row r="6432" spans="2:6" x14ac:dyDescent="0.25">
      <c r="B6432" s="131">
        <f t="shared" si="100"/>
        <v>6430</v>
      </c>
      <c r="E6432" s="218" t="e">
        <f>VLOOKUP(D6432,Z$4:AB6432,2,FALSE)</f>
        <v>#N/A</v>
      </c>
      <c r="F6432" s="218" t="e">
        <f>VLOOKUP(D6432,Z$4:AB6432,3,FALSE)</f>
        <v>#N/A</v>
      </c>
    </row>
    <row r="6433" spans="2:6" x14ac:dyDescent="0.25">
      <c r="B6433" s="131">
        <f t="shared" si="100"/>
        <v>6431</v>
      </c>
      <c r="E6433" s="218" t="e">
        <f>VLOOKUP(D6433,Z$4:AB6433,2,FALSE)</f>
        <v>#N/A</v>
      </c>
      <c r="F6433" s="218" t="e">
        <f>VLOOKUP(D6433,Z$4:AB6433,3,FALSE)</f>
        <v>#N/A</v>
      </c>
    </row>
    <row r="6434" spans="2:6" x14ac:dyDescent="0.25">
      <c r="B6434" s="131">
        <f t="shared" si="100"/>
        <v>6432</v>
      </c>
      <c r="E6434" s="218" t="e">
        <f>VLOOKUP(D6434,Z$4:AB6434,2,FALSE)</f>
        <v>#N/A</v>
      </c>
      <c r="F6434" s="218" t="e">
        <f>VLOOKUP(D6434,Z$4:AB6434,3,FALSE)</f>
        <v>#N/A</v>
      </c>
    </row>
    <row r="6435" spans="2:6" x14ac:dyDescent="0.25">
      <c r="B6435" s="131">
        <f t="shared" si="100"/>
        <v>6433</v>
      </c>
      <c r="E6435" s="218" t="e">
        <f>VLOOKUP(D6435,Z$4:AB6435,2,FALSE)</f>
        <v>#N/A</v>
      </c>
      <c r="F6435" s="218" t="e">
        <f>VLOOKUP(D6435,Z$4:AB6435,3,FALSE)</f>
        <v>#N/A</v>
      </c>
    </row>
    <row r="6436" spans="2:6" x14ac:dyDescent="0.25">
      <c r="B6436" s="131">
        <f t="shared" si="100"/>
        <v>6434</v>
      </c>
      <c r="E6436" s="218" t="e">
        <f>VLOOKUP(D6436,Z$4:AB6436,2,FALSE)</f>
        <v>#N/A</v>
      </c>
      <c r="F6436" s="218" t="e">
        <f>VLOOKUP(D6436,Z$4:AB6436,3,FALSE)</f>
        <v>#N/A</v>
      </c>
    </row>
    <row r="6437" spans="2:6" x14ac:dyDescent="0.25">
      <c r="B6437" s="131">
        <f t="shared" si="100"/>
        <v>6435</v>
      </c>
      <c r="E6437" s="218" t="e">
        <f>VLOOKUP(D6437,Z$4:AB6437,2,FALSE)</f>
        <v>#N/A</v>
      </c>
      <c r="F6437" s="218" t="e">
        <f>VLOOKUP(D6437,Z$4:AB6437,3,FALSE)</f>
        <v>#N/A</v>
      </c>
    </row>
    <row r="6438" spans="2:6" x14ac:dyDescent="0.25">
      <c r="B6438" s="131">
        <f t="shared" si="100"/>
        <v>6436</v>
      </c>
      <c r="E6438" s="218" t="e">
        <f>VLOOKUP(D6438,Z$4:AB6438,2,FALSE)</f>
        <v>#N/A</v>
      </c>
      <c r="F6438" s="218" t="e">
        <f>VLOOKUP(D6438,Z$4:AB6438,3,FALSE)</f>
        <v>#N/A</v>
      </c>
    </row>
    <row r="6439" spans="2:6" x14ac:dyDescent="0.25">
      <c r="B6439" s="131">
        <f t="shared" si="100"/>
        <v>6437</v>
      </c>
      <c r="E6439" s="218" t="e">
        <f>VLOOKUP(D6439,Z$4:AB6439,2,FALSE)</f>
        <v>#N/A</v>
      </c>
      <c r="F6439" s="218" t="e">
        <f>VLOOKUP(D6439,Z$4:AB6439,3,FALSE)</f>
        <v>#N/A</v>
      </c>
    </row>
    <row r="6440" spans="2:6" x14ac:dyDescent="0.25">
      <c r="B6440" s="131">
        <f t="shared" si="100"/>
        <v>6438</v>
      </c>
      <c r="E6440" s="218" t="e">
        <f>VLOOKUP(D6440,Z$4:AB6440,2,FALSE)</f>
        <v>#N/A</v>
      </c>
      <c r="F6440" s="218" t="e">
        <f>VLOOKUP(D6440,Z$4:AB6440,3,FALSE)</f>
        <v>#N/A</v>
      </c>
    </row>
    <row r="6441" spans="2:6" x14ac:dyDescent="0.25">
      <c r="B6441" s="131">
        <f t="shared" si="100"/>
        <v>6439</v>
      </c>
      <c r="E6441" s="218" t="e">
        <f>VLOOKUP(D6441,Z$4:AB6441,2,FALSE)</f>
        <v>#N/A</v>
      </c>
      <c r="F6441" s="218" t="e">
        <f>VLOOKUP(D6441,Z$4:AB6441,3,FALSE)</f>
        <v>#N/A</v>
      </c>
    </row>
    <row r="6442" spans="2:6" x14ac:dyDescent="0.25">
      <c r="B6442" s="131">
        <f t="shared" si="100"/>
        <v>6440</v>
      </c>
      <c r="E6442" s="218" t="e">
        <f>VLOOKUP(D6442,Z$4:AB6442,2,FALSE)</f>
        <v>#N/A</v>
      </c>
      <c r="F6442" s="218" t="e">
        <f>VLOOKUP(D6442,Z$4:AB6442,3,FALSE)</f>
        <v>#N/A</v>
      </c>
    </row>
    <row r="6443" spans="2:6" x14ac:dyDescent="0.25">
      <c r="B6443" s="131">
        <f t="shared" si="100"/>
        <v>6441</v>
      </c>
      <c r="E6443" s="218" t="e">
        <f>VLOOKUP(D6443,Z$4:AB6443,2,FALSE)</f>
        <v>#N/A</v>
      </c>
      <c r="F6443" s="218" t="e">
        <f>VLOOKUP(D6443,Z$4:AB6443,3,FALSE)</f>
        <v>#N/A</v>
      </c>
    </row>
    <row r="6444" spans="2:6" x14ac:dyDescent="0.25">
      <c r="B6444" s="131">
        <f t="shared" si="100"/>
        <v>6442</v>
      </c>
      <c r="E6444" s="218" t="e">
        <f>VLOOKUP(D6444,Z$4:AB6444,2,FALSE)</f>
        <v>#N/A</v>
      </c>
      <c r="F6444" s="218" t="e">
        <f>VLOOKUP(D6444,Z$4:AB6444,3,FALSE)</f>
        <v>#N/A</v>
      </c>
    </row>
    <row r="6445" spans="2:6" x14ac:dyDescent="0.25">
      <c r="B6445" s="131">
        <f t="shared" si="100"/>
        <v>6443</v>
      </c>
      <c r="E6445" s="218" t="e">
        <f>VLOOKUP(D6445,Z$4:AB6445,2,FALSE)</f>
        <v>#N/A</v>
      </c>
      <c r="F6445" s="218" t="e">
        <f>VLOOKUP(D6445,Z$4:AB6445,3,FALSE)</f>
        <v>#N/A</v>
      </c>
    </row>
    <row r="6446" spans="2:6" x14ac:dyDescent="0.25">
      <c r="B6446" s="131">
        <f t="shared" si="100"/>
        <v>6444</v>
      </c>
      <c r="E6446" s="218" t="e">
        <f>VLOOKUP(D6446,Z$4:AB6446,2,FALSE)</f>
        <v>#N/A</v>
      </c>
      <c r="F6446" s="218" t="e">
        <f>VLOOKUP(D6446,Z$4:AB6446,3,FALSE)</f>
        <v>#N/A</v>
      </c>
    </row>
    <row r="6447" spans="2:6" x14ac:dyDescent="0.25">
      <c r="B6447" s="131">
        <f t="shared" si="100"/>
        <v>6445</v>
      </c>
      <c r="E6447" s="218" t="e">
        <f>VLOOKUP(D6447,Z$4:AB6447,2,FALSE)</f>
        <v>#N/A</v>
      </c>
      <c r="F6447" s="218" t="e">
        <f>VLOOKUP(D6447,Z$4:AB6447,3,FALSE)</f>
        <v>#N/A</v>
      </c>
    </row>
    <row r="6448" spans="2:6" x14ac:dyDescent="0.25">
      <c r="B6448" s="131">
        <f t="shared" si="100"/>
        <v>6446</v>
      </c>
      <c r="E6448" s="218" t="e">
        <f>VLOOKUP(D6448,Z$4:AB6448,2,FALSE)</f>
        <v>#N/A</v>
      </c>
      <c r="F6448" s="218" t="e">
        <f>VLOOKUP(D6448,Z$4:AB6448,3,FALSE)</f>
        <v>#N/A</v>
      </c>
    </row>
    <row r="6449" spans="2:6" x14ac:dyDescent="0.25">
      <c r="B6449" s="131">
        <f t="shared" si="100"/>
        <v>6447</v>
      </c>
      <c r="E6449" s="218" t="e">
        <f>VLOOKUP(D6449,Z$4:AB6449,2,FALSE)</f>
        <v>#N/A</v>
      </c>
      <c r="F6449" s="218" t="e">
        <f>VLOOKUP(D6449,Z$4:AB6449,3,FALSE)</f>
        <v>#N/A</v>
      </c>
    </row>
    <row r="6450" spans="2:6" x14ac:dyDescent="0.25">
      <c r="B6450" s="131">
        <f t="shared" si="100"/>
        <v>6448</v>
      </c>
      <c r="E6450" s="218" t="e">
        <f>VLOOKUP(D6450,Z$4:AB6450,2,FALSE)</f>
        <v>#N/A</v>
      </c>
      <c r="F6450" s="218" t="e">
        <f>VLOOKUP(D6450,Z$4:AB6450,3,FALSE)</f>
        <v>#N/A</v>
      </c>
    </row>
    <row r="6451" spans="2:6" x14ac:dyDescent="0.25">
      <c r="B6451" s="131">
        <f t="shared" si="100"/>
        <v>6449</v>
      </c>
      <c r="E6451" s="218" t="e">
        <f>VLOOKUP(D6451,Z$4:AB6451,2,FALSE)</f>
        <v>#N/A</v>
      </c>
      <c r="F6451" s="218" t="e">
        <f>VLOOKUP(D6451,Z$4:AB6451,3,FALSE)</f>
        <v>#N/A</v>
      </c>
    </row>
    <row r="6452" spans="2:6" x14ac:dyDescent="0.25">
      <c r="B6452" s="131">
        <f t="shared" ref="B6452:B6515" si="101">ROW()-2</f>
        <v>6450</v>
      </c>
      <c r="E6452" s="218" t="e">
        <f>VLOOKUP(D6452,Z$4:AB6452,2,FALSE)</f>
        <v>#N/A</v>
      </c>
      <c r="F6452" s="218" t="e">
        <f>VLOOKUP(D6452,Z$4:AB6452,3,FALSE)</f>
        <v>#N/A</v>
      </c>
    </row>
    <row r="6453" spans="2:6" x14ac:dyDescent="0.25">
      <c r="B6453" s="131">
        <f t="shared" si="101"/>
        <v>6451</v>
      </c>
      <c r="E6453" s="218" t="e">
        <f>VLOOKUP(D6453,Z$4:AB6453,2,FALSE)</f>
        <v>#N/A</v>
      </c>
      <c r="F6453" s="218" t="e">
        <f>VLOOKUP(D6453,Z$4:AB6453,3,FALSE)</f>
        <v>#N/A</v>
      </c>
    </row>
    <row r="6454" spans="2:6" x14ac:dyDescent="0.25">
      <c r="B6454" s="131">
        <f t="shared" si="101"/>
        <v>6452</v>
      </c>
      <c r="E6454" s="218" t="e">
        <f>VLOOKUP(D6454,Z$4:AB6454,2,FALSE)</f>
        <v>#N/A</v>
      </c>
      <c r="F6454" s="218" t="e">
        <f>VLOOKUP(D6454,Z$4:AB6454,3,FALSE)</f>
        <v>#N/A</v>
      </c>
    </row>
    <row r="6455" spans="2:6" x14ac:dyDescent="0.25">
      <c r="B6455" s="131">
        <f t="shared" si="101"/>
        <v>6453</v>
      </c>
      <c r="E6455" s="218" t="e">
        <f>VLOOKUP(D6455,Z$4:AB6455,2,FALSE)</f>
        <v>#N/A</v>
      </c>
      <c r="F6455" s="218" t="e">
        <f>VLOOKUP(D6455,Z$4:AB6455,3,FALSE)</f>
        <v>#N/A</v>
      </c>
    </row>
    <row r="6456" spans="2:6" x14ac:dyDescent="0.25">
      <c r="B6456" s="131">
        <f t="shared" si="101"/>
        <v>6454</v>
      </c>
      <c r="E6456" s="218" t="e">
        <f>VLOOKUP(D6456,Z$4:AB6456,2,FALSE)</f>
        <v>#N/A</v>
      </c>
      <c r="F6456" s="218" t="e">
        <f>VLOOKUP(D6456,Z$4:AB6456,3,FALSE)</f>
        <v>#N/A</v>
      </c>
    </row>
    <row r="6457" spans="2:6" x14ac:dyDescent="0.25">
      <c r="B6457" s="131">
        <f t="shared" si="101"/>
        <v>6455</v>
      </c>
      <c r="E6457" s="218" t="e">
        <f>VLOOKUP(D6457,Z$4:AB6457,2,FALSE)</f>
        <v>#N/A</v>
      </c>
      <c r="F6457" s="218" t="e">
        <f>VLOOKUP(D6457,Z$4:AB6457,3,FALSE)</f>
        <v>#N/A</v>
      </c>
    </row>
    <row r="6458" spans="2:6" x14ac:dyDescent="0.25">
      <c r="B6458" s="131">
        <f t="shared" si="101"/>
        <v>6456</v>
      </c>
      <c r="E6458" s="218" t="e">
        <f>VLOOKUP(D6458,Z$4:AB6458,2,FALSE)</f>
        <v>#N/A</v>
      </c>
      <c r="F6458" s="218" t="e">
        <f>VLOOKUP(D6458,Z$4:AB6458,3,FALSE)</f>
        <v>#N/A</v>
      </c>
    </row>
    <row r="6459" spans="2:6" x14ac:dyDescent="0.25">
      <c r="B6459" s="131">
        <f t="shared" si="101"/>
        <v>6457</v>
      </c>
      <c r="E6459" s="218" t="e">
        <f>VLOOKUP(D6459,Z$4:AB6459,2,FALSE)</f>
        <v>#N/A</v>
      </c>
      <c r="F6459" s="218" t="e">
        <f>VLOOKUP(D6459,Z$4:AB6459,3,FALSE)</f>
        <v>#N/A</v>
      </c>
    </row>
    <row r="6460" spans="2:6" x14ac:dyDescent="0.25">
      <c r="B6460" s="131">
        <f t="shared" si="101"/>
        <v>6458</v>
      </c>
      <c r="E6460" s="218" t="e">
        <f>VLOOKUP(D6460,Z$4:AB6460,2,FALSE)</f>
        <v>#N/A</v>
      </c>
      <c r="F6460" s="218" t="e">
        <f>VLOOKUP(D6460,Z$4:AB6460,3,FALSE)</f>
        <v>#N/A</v>
      </c>
    </row>
    <row r="6461" spans="2:6" x14ac:dyDescent="0.25">
      <c r="B6461" s="131">
        <f t="shared" si="101"/>
        <v>6459</v>
      </c>
      <c r="E6461" s="218" t="e">
        <f>VLOOKUP(D6461,Z$4:AB6461,2,FALSE)</f>
        <v>#N/A</v>
      </c>
      <c r="F6461" s="218" t="e">
        <f>VLOOKUP(D6461,Z$4:AB6461,3,FALSE)</f>
        <v>#N/A</v>
      </c>
    </row>
    <row r="6462" spans="2:6" x14ac:dyDescent="0.25">
      <c r="B6462" s="131">
        <f t="shared" si="101"/>
        <v>6460</v>
      </c>
      <c r="E6462" s="218" t="e">
        <f>VLOOKUP(D6462,Z$4:AB6462,2,FALSE)</f>
        <v>#N/A</v>
      </c>
      <c r="F6462" s="218" t="e">
        <f>VLOOKUP(D6462,Z$4:AB6462,3,FALSE)</f>
        <v>#N/A</v>
      </c>
    </row>
    <row r="6463" spans="2:6" x14ac:dyDescent="0.25">
      <c r="B6463" s="131">
        <f t="shared" si="101"/>
        <v>6461</v>
      </c>
      <c r="E6463" s="218" t="e">
        <f>VLOOKUP(D6463,Z$4:AB6463,2,FALSE)</f>
        <v>#N/A</v>
      </c>
      <c r="F6463" s="218" t="e">
        <f>VLOOKUP(D6463,Z$4:AB6463,3,FALSE)</f>
        <v>#N/A</v>
      </c>
    </row>
    <row r="6464" spans="2:6" x14ac:dyDescent="0.25">
      <c r="B6464" s="131">
        <f t="shared" si="101"/>
        <v>6462</v>
      </c>
      <c r="E6464" s="218" t="e">
        <f>VLOOKUP(D6464,Z$4:AB6464,2,FALSE)</f>
        <v>#N/A</v>
      </c>
      <c r="F6464" s="218" t="e">
        <f>VLOOKUP(D6464,Z$4:AB6464,3,FALSE)</f>
        <v>#N/A</v>
      </c>
    </row>
    <row r="6465" spans="2:6" x14ac:dyDescent="0.25">
      <c r="B6465" s="131">
        <f t="shared" si="101"/>
        <v>6463</v>
      </c>
      <c r="E6465" s="218" t="e">
        <f>VLOOKUP(D6465,Z$4:AB6465,2,FALSE)</f>
        <v>#N/A</v>
      </c>
      <c r="F6465" s="218" t="e">
        <f>VLOOKUP(D6465,Z$4:AB6465,3,FALSE)</f>
        <v>#N/A</v>
      </c>
    </row>
    <row r="6466" spans="2:6" x14ac:dyDescent="0.25">
      <c r="B6466" s="131">
        <f t="shared" si="101"/>
        <v>6464</v>
      </c>
      <c r="E6466" s="218" t="e">
        <f>VLOOKUP(D6466,Z$4:AB6466,2,FALSE)</f>
        <v>#N/A</v>
      </c>
      <c r="F6466" s="218" t="e">
        <f>VLOOKUP(D6466,Z$4:AB6466,3,FALSE)</f>
        <v>#N/A</v>
      </c>
    </row>
    <row r="6467" spans="2:6" x14ac:dyDescent="0.25">
      <c r="B6467" s="131">
        <f t="shared" si="101"/>
        <v>6465</v>
      </c>
      <c r="E6467" s="218" t="e">
        <f>VLOOKUP(D6467,Z$4:AB6467,2,FALSE)</f>
        <v>#N/A</v>
      </c>
      <c r="F6467" s="218" t="e">
        <f>VLOOKUP(D6467,Z$4:AB6467,3,FALSE)</f>
        <v>#N/A</v>
      </c>
    </row>
    <row r="6468" spans="2:6" x14ac:dyDescent="0.25">
      <c r="B6468" s="131">
        <f t="shared" si="101"/>
        <v>6466</v>
      </c>
      <c r="E6468" s="218" t="e">
        <f>VLOOKUP(D6468,Z$4:AB6468,2,FALSE)</f>
        <v>#N/A</v>
      </c>
      <c r="F6468" s="218" t="e">
        <f>VLOOKUP(D6468,Z$4:AB6468,3,FALSE)</f>
        <v>#N/A</v>
      </c>
    </row>
    <row r="6469" spans="2:6" x14ac:dyDescent="0.25">
      <c r="B6469" s="131">
        <f t="shared" si="101"/>
        <v>6467</v>
      </c>
      <c r="E6469" s="218" t="e">
        <f>VLOOKUP(D6469,Z$4:AB6469,2,FALSE)</f>
        <v>#N/A</v>
      </c>
      <c r="F6469" s="218" t="e">
        <f>VLOOKUP(D6469,Z$4:AB6469,3,FALSE)</f>
        <v>#N/A</v>
      </c>
    </row>
    <row r="6470" spans="2:6" x14ac:dyDescent="0.25">
      <c r="B6470" s="131">
        <f t="shared" si="101"/>
        <v>6468</v>
      </c>
      <c r="E6470" s="218" t="e">
        <f>VLOOKUP(D6470,Z$4:AB6470,2,FALSE)</f>
        <v>#N/A</v>
      </c>
      <c r="F6470" s="218" t="e">
        <f>VLOOKUP(D6470,Z$4:AB6470,3,FALSE)</f>
        <v>#N/A</v>
      </c>
    </row>
    <row r="6471" spans="2:6" x14ac:dyDescent="0.25">
      <c r="B6471" s="131">
        <f t="shared" si="101"/>
        <v>6469</v>
      </c>
      <c r="E6471" s="218" t="e">
        <f>VLOOKUP(D6471,Z$4:AB6471,2,FALSE)</f>
        <v>#N/A</v>
      </c>
      <c r="F6471" s="218" t="e">
        <f>VLOOKUP(D6471,Z$4:AB6471,3,FALSE)</f>
        <v>#N/A</v>
      </c>
    </row>
    <row r="6472" spans="2:6" x14ac:dyDescent="0.25">
      <c r="B6472" s="131">
        <f t="shared" si="101"/>
        <v>6470</v>
      </c>
      <c r="E6472" s="218" t="e">
        <f>VLOOKUP(D6472,Z$4:AB6472,2,FALSE)</f>
        <v>#N/A</v>
      </c>
      <c r="F6472" s="218" t="e">
        <f>VLOOKUP(D6472,Z$4:AB6472,3,FALSE)</f>
        <v>#N/A</v>
      </c>
    </row>
    <row r="6473" spans="2:6" x14ac:dyDescent="0.25">
      <c r="B6473" s="131">
        <f t="shared" si="101"/>
        <v>6471</v>
      </c>
      <c r="E6473" s="218" t="e">
        <f>VLOOKUP(D6473,Z$4:AB6473,2,FALSE)</f>
        <v>#N/A</v>
      </c>
      <c r="F6473" s="218" t="e">
        <f>VLOOKUP(D6473,Z$4:AB6473,3,FALSE)</f>
        <v>#N/A</v>
      </c>
    </row>
    <row r="6474" spans="2:6" x14ac:dyDescent="0.25">
      <c r="B6474" s="131">
        <f t="shared" si="101"/>
        <v>6472</v>
      </c>
      <c r="E6474" s="218" t="e">
        <f>VLOOKUP(D6474,Z$4:AB6474,2,FALSE)</f>
        <v>#N/A</v>
      </c>
      <c r="F6474" s="218" t="e">
        <f>VLOOKUP(D6474,Z$4:AB6474,3,FALSE)</f>
        <v>#N/A</v>
      </c>
    </row>
    <row r="6475" spans="2:6" x14ac:dyDescent="0.25">
      <c r="B6475" s="131">
        <f t="shared" si="101"/>
        <v>6473</v>
      </c>
      <c r="E6475" s="218" t="e">
        <f>VLOOKUP(D6475,Z$4:AB6475,2,FALSE)</f>
        <v>#N/A</v>
      </c>
      <c r="F6475" s="218" t="e">
        <f>VLOOKUP(D6475,Z$4:AB6475,3,FALSE)</f>
        <v>#N/A</v>
      </c>
    </row>
    <row r="6476" spans="2:6" x14ac:dyDescent="0.25">
      <c r="B6476" s="131">
        <f t="shared" si="101"/>
        <v>6474</v>
      </c>
      <c r="E6476" s="218" t="e">
        <f>VLOOKUP(D6476,Z$4:AB6476,2,FALSE)</f>
        <v>#N/A</v>
      </c>
      <c r="F6476" s="218" t="e">
        <f>VLOOKUP(D6476,Z$4:AB6476,3,FALSE)</f>
        <v>#N/A</v>
      </c>
    </row>
    <row r="6477" spans="2:6" x14ac:dyDescent="0.25">
      <c r="B6477" s="131">
        <f t="shared" si="101"/>
        <v>6475</v>
      </c>
      <c r="E6477" s="218" t="e">
        <f>VLOOKUP(D6477,Z$4:AB6477,2,FALSE)</f>
        <v>#N/A</v>
      </c>
      <c r="F6477" s="218" t="e">
        <f>VLOOKUP(D6477,Z$4:AB6477,3,FALSE)</f>
        <v>#N/A</v>
      </c>
    </row>
    <row r="6478" spans="2:6" x14ac:dyDescent="0.25">
      <c r="B6478" s="131">
        <f t="shared" si="101"/>
        <v>6476</v>
      </c>
      <c r="E6478" s="218" t="e">
        <f>VLOOKUP(D6478,Z$4:AB6478,2,FALSE)</f>
        <v>#N/A</v>
      </c>
      <c r="F6478" s="218" t="e">
        <f>VLOOKUP(D6478,Z$4:AB6478,3,FALSE)</f>
        <v>#N/A</v>
      </c>
    </row>
    <row r="6479" spans="2:6" x14ac:dyDescent="0.25">
      <c r="B6479" s="131">
        <f t="shared" si="101"/>
        <v>6477</v>
      </c>
      <c r="E6479" s="218" t="e">
        <f>VLOOKUP(D6479,Z$4:AB6479,2,FALSE)</f>
        <v>#N/A</v>
      </c>
      <c r="F6479" s="218" t="e">
        <f>VLOOKUP(D6479,Z$4:AB6479,3,FALSE)</f>
        <v>#N/A</v>
      </c>
    </row>
    <row r="6480" spans="2:6" x14ac:dyDescent="0.25">
      <c r="B6480" s="131">
        <f t="shared" si="101"/>
        <v>6478</v>
      </c>
      <c r="E6480" s="218" t="e">
        <f>VLOOKUP(D6480,Z$4:AB6480,2,FALSE)</f>
        <v>#N/A</v>
      </c>
      <c r="F6480" s="218" t="e">
        <f>VLOOKUP(D6480,Z$4:AB6480,3,FALSE)</f>
        <v>#N/A</v>
      </c>
    </row>
    <row r="6481" spans="2:6" x14ac:dyDescent="0.25">
      <c r="B6481" s="131">
        <f t="shared" si="101"/>
        <v>6479</v>
      </c>
      <c r="E6481" s="218" t="e">
        <f>VLOOKUP(D6481,Z$4:AB6481,2,FALSE)</f>
        <v>#N/A</v>
      </c>
      <c r="F6481" s="218" t="e">
        <f>VLOOKUP(D6481,Z$4:AB6481,3,FALSE)</f>
        <v>#N/A</v>
      </c>
    </row>
    <row r="6482" spans="2:6" x14ac:dyDescent="0.25">
      <c r="B6482" s="131">
        <f t="shared" si="101"/>
        <v>6480</v>
      </c>
      <c r="E6482" s="218" t="e">
        <f>VLOOKUP(D6482,Z$4:AB6482,2,FALSE)</f>
        <v>#N/A</v>
      </c>
      <c r="F6482" s="218" t="e">
        <f>VLOOKUP(D6482,Z$4:AB6482,3,FALSE)</f>
        <v>#N/A</v>
      </c>
    </row>
    <row r="6483" spans="2:6" x14ac:dyDescent="0.25">
      <c r="B6483" s="131">
        <f t="shared" si="101"/>
        <v>6481</v>
      </c>
      <c r="E6483" s="218" t="e">
        <f>VLOOKUP(D6483,Z$4:AB6483,2,FALSE)</f>
        <v>#N/A</v>
      </c>
      <c r="F6483" s="218" t="e">
        <f>VLOOKUP(D6483,Z$4:AB6483,3,FALSE)</f>
        <v>#N/A</v>
      </c>
    </row>
    <row r="6484" spans="2:6" x14ac:dyDescent="0.25">
      <c r="B6484" s="131">
        <f t="shared" si="101"/>
        <v>6482</v>
      </c>
      <c r="E6484" s="218" t="e">
        <f>VLOOKUP(D6484,Z$4:AB6484,2,FALSE)</f>
        <v>#N/A</v>
      </c>
      <c r="F6484" s="218" t="e">
        <f>VLOOKUP(D6484,Z$4:AB6484,3,FALSE)</f>
        <v>#N/A</v>
      </c>
    </row>
    <row r="6485" spans="2:6" x14ac:dyDescent="0.25">
      <c r="B6485" s="131">
        <f t="shared" si="101"/>
        <v>6483</v>
      </c>
      <c r="E6485" s="218" t="e">
        <f>VLOOKUP(D6485,Z$4:AB6485,2,FALSE)</f>
        <v>#N/A</v>
      </c>
      <c r="F6485" s="218" t="e">
        <f>VLOOKUP(D6485,Z$4:AB6485,3,FALSE)</f>
        <v>#N/A</v>
      </c>
    </row>
    <row r="6486" spans="2:6" x14ac:dyDescent="0.25">
      <c r="B6486" s="131">
        <f t="shared" si="101"/>
        <v>6484</v>
      </c>
      <c r="E6486" s="218" t="e">
        <f>VLOOKUP(D6486,Z$4:AB6486,2,FALSE)</f>
        <v>#N/A</v>
      </c>
      <c r="F6486" s="218" t="e">
        <f>VLOOKUP(D6486,Z$4:AB6486,3,FALSE)</f>
        <v>#N/A</v>
      </c>
    </row>
    <row r="6487" spans="2:6" x14ac:dyDescent="0.25">
      <c r="B6487" s="131">
        <f t="shared" si="101"/>
        <v>6485</v>
      </c>
      <c r="E6487" s="218" t="e">
        <f>VLOOKUP(D6487,Z$4:AB6487,2,FALSE)</f>
        <v>#N/A</v>
      </c>
      <c r="F6487" s="218" t="e">
        <f>VLOOKUP(D6487,Z$4:AB6487,3,FALSE)</f>
        <v>#N/A</v>
      </c>
    </row>
    <row r="6488" spans="2:6" x14ac:dyDescent="0.25">
      <c r="B6488" s="131">
        <f t="shared" si="101"/>
        <v>6486</v>
      </c>
      <c r="E6488" s="218" t="e">
        <f>VLOOKUP(D6488,Z$4:AB6488,2,FALSE)</f>
        <v>#N/A</v>
      </c>
      <c r="F6488" s="218" t="e">
        <f>VLOOKUP(D6488,Z$4:AB6488,3,FALSE)</f>
        <v>#N/A</v>
      </c>
    </row>
    <row r="6489" spans="2:6" x14ac:dyDescent="0.25">
      <c r="B6489" s="131">
        <f t="shared" si="101"/>
        <v>6487</v>
      </c>
      <c r="E6489" s="218" t="e">
        <f>VLOOKUP(D6489,Z$4:AB6489,2,FALSE)</f>
        <v>#N/A</v>
      </c>
      <c r="F6489" s="218" t="e">
        <f>VLOOKUP(D6489,Z$4:AB6489,3,FALSE)</f>
        <v>#N/A</v>
      </c>
    </row>
    <row r="6490" spans="2:6" x14ac:dyDescent="0.25">
      <c r="B6490" s="131">
        <f t="shared" si="101"/>
        <v>6488</v>
      </c>
      <c r="E6490" s="218" t="e">
        <f>VLOOKUP(D6490,Z$4:AB6490,2,FALSE)</f>
        <v>#N/A</v>
      </c>
      <c r="F6490" s="218" t="e">
        <f>VLOOKUP(D6490,Z$4:AB6490,3,FALSE)</f>
        <v>#N/A</v>
      </c>
    </row>
    <row r="6491" spans="2:6" x14ac:dyDescent="0.25">
      <c r="B6491" s="131">
        <f t="shared" si="101"/>
        <v>6489</v>
      </c>
      <c r="E6491" s="218" t="e">
        <f>VLOOKUP(D6491,Z$4:AB6491,2,FALSE)</f>
        <v>#N/A</v>
      </c>
      <c r="F6491" s="218" t="e">
        <f>VLOOKUP(D6491,Z$4:AB6491,3,FALSE)</f>
        <v>#N/A</v>
      </c>
    </row>
    <row r="6492" spans="2:6" x14ac:dyDescent="0.25">
      <c r="B6492" s="131">
        <f t="shared" si="101"/>
        <v>6490</v>
      </c>
      <c r="E6492" s="218" t="e">
        <f>VLOOKUP(D6492,Z$4:AB6492,2,FALSE)</f>
        <v>#N/A</v>
      </c>
      <c r="F6492" s="218" t="e">
        <f>VLOOKUP(D6492,Z$4:AB6492,3,FALSE)</f>
        <v>#N/A</v>
      </c>
    </row>
    <row r="6493" spans="2:6" x14ac:dyDescent="0.25">
      <c r="B6493" s="131">
        <f t="shared" si="101"/>
        <v>6491</v>
      </c>
      <c r="E6493" s="218" t="e">
        <f>VLOOKUP(D6493,Z$4:AB6493,2,FALSE)</f>
        <v>#N/A</v>
      </c>
      <c r="F6493" s="218" t="e">
        <f>VLOOKUP(D6493,Z$4:AB6493,3,FALSE)</f>
        <v>#N/A</v>
      </c>
    </row>
    <row r="6494" spans="2:6" x14ac:dyDescent="0.25">
      <c r="B6494" s="131">
        <f t="shared" si="101"/>
        <v>6492</v>
      </c>
      <c r="E6494" s="218" t="e">
        <f>VLOOKUP(D6494,Z$4:AB6494,2,FALSE)</f>
        <v>#N/A</v>
      </c>
      <c r="F6494" s="218" t="e">
        <f>VLOOKUP(D6494,Z$4:AB6494,3,FALSE)</f>
        <v>#N/A</v>
      </c>
    </row>
    <row r="6495" spans="2:6" x14ac:dyDescent="0.25">
      <c r="B6495" s="131">
        <f t="shared" si="101"/>
        <v>6493</v>
      </c>
      <c r="E6495" s="218" t="e">
        <f>VLOOKUP(D6495,Z$4:AB6495,2,FALSE)</f>
        <v>#N/A</v>
      </c>
      <c r="F6495" s="218" t="e">
        <f>VLOOKUP(D6495,Z$4:AB6495,3,FALSE)</f>
        <v>#N/A</v>
      </c>
    </row>
    <row r="6496" spans="2:6" x14ac:dyDescent="0.25">
      <c r="B6496" s="131">
        <f t="shared" si="101"/>
        <v>6494</v>
      </c>
      <c r="E6496" s="218" t="e">
        <f>VLOOKUP(D6496,Z$4:AB6496,2,FALSE)</f>
        <v>#N/A</v>
      </c>
      <c r="F6496" s="218" t="e">
        <f>VLOOKUP(D6496,Z$4:AB6496,3,FALSE)</f>
        <v>#N/A</v>
      </c>
    </row>
    <row r="6497" spans="2:6" x14ac:dyDescent="0.25">
      <c r="B6497" s="131">
        <f t="shared" si="101"/>
        <v>6495</v>
      </c>
      <c r="E6497" s="218" t="e">
        <f>VLOOKUP(D6497,Z$4:AB6497,2,FALSE)</f>
        <v>#N/A</v>
      </c>
      <c r="F6497" s="218" t="e">
        <f>VLOOKUP(D6497,Z$4:AB6497,3,FALSE)</f>
        <v>#N/A</v>
      </c>
    </row>
    <row r="6498" spans="2:6" x14ac:dyDescent="0.25">
      <c r="B6498" s="131">
        <f t="shared" si="101"/>
        <v>6496</v>
      </c>
      <c r="E6498" s="218" t="e">
        <f>VLOOKUP(D6498,Z$4:AB6498,2,FALSE)</f>
        <v>#N/A</v>
      </c>
      <c r="F6498" s="218" t="e">
        <f>VLOOKUP(D6498,Z$4:AB6498,3,FALSE)</f>
        <v>#N/A</v>
      </c>
    </row>
    <row r="6499" spans="2:6" x14ac:dyDescent="0.25">
      <c r="B6499" s="131">
        <f t="shared" si="101"/>
        <v>6497</v>
      </c>
      <c r="E6499" s="218" t="e">
        <f>VLOOKUP(D6499,Z$4:AB6499,2,FALSE)</f>
        <v>#N/A</v>
      </c>
      <c r="F6499" s="218" t="e">
        <f>VLOOKUP(D6499,Z$4:AB6499,3,FALSE)</f>
        <v>#N/A</v>
      </c>
    </row>
    <row r="6500" spans="2:6" x14ac:dyDescent="0.25">
      <c r="B6500" s="131">
        <f t="shared" si="101"/>
        <v>6498</v>
      </c>
      <c r="E6500" s="218" t="e">
        <f>VLOOKUP(D6500,Z$4:AB6500,2,FALSE)</f>
        <v>#N/A</v>
      </c>
      <c r="F6500" s="218" t="e">
        <f>VLOOKUP(D6500,Z$4:AB6500,3,FALSE)</f>
        <v>#N/A</v>
      </c>
    </row>
    <row r="6501" spans="2:6" x14ac:dyDescent="0.25">
      <c r="B6501" s="131">
        <f t="shared" si="101"/>
        <v>6499</v>
      </c>
      <c r="E6501" s="218" t="e">
        <f>VLOOKUP(D6501,Z$4:AB6501,2,FALSE)</f>
        <v>#N/A</v>
      </c>
      <c r="F6501" s="218" t="e">
        <f>VLOOKUP(D6501,Z$4:AB6501,3,FALSE)</f>
        <v>#N/A</v>
      </c>
    </row>
    <row r="6502" spans="2:6" x14ac:dyDescent="0.25">
      <c r="B6502" s="131">
        <f t="shared" si="101"/>
        <v>6500</v>
      </c>
      <c r="E6502" s="218" t="e">
        <f>VLOOKUP(D6502,Z$4:AB6502,2,FALSE)</f>
        <v>#N/A</v>
      </c>
      <c r="F6502" s="218" t="e">
        <f>VLOOKUP(D6502,Z$4:AB6502,3,FALSE)</f>
        <v>#N/A</v>
      </c>
    </row>
    <row r="6503" spans="2:6" x14ac:dyDescent="0.25">
      <c r="B6503" s="131">
        <f t="shared" si="101"/>
        <v>6501</v>
      </c>
      <c r="E6503" s="218" t="e">
        <f>VLOOKUP(D6503,Z$4:AB6503,2,FALSE)</f>
        <v>#N/A</v>
      </c>
      <c r="F6503" s="218" t="e">
        <f>VLOOKUP(D6503,Z$4:AB6503,3,FALSE)</f>
        <v>#N/A</v>
      </c>
    </row>
    <row r="6504" spans="2:6" x14ac:dyDescent="0.25">
      <c r="B6504" s="131">
        <f t="shared" si="101"/>
        <v>6502</v>
      </c>
      <c r="E6504" s="218" t="e">
        <f>VLOOKUP(D6504,Z$4:AB6504,2,FALSE)</f>
        <v>#N/A</v>
      </c>
      <c r="F6504" s="218" t="e">
        <f>VLOOKUP(D6504,Z$4:AB6504,3,FALSE)</f>
        <v>#N/A</v>
      </c>
    </row>
    <row r="6505" spans="2:6" x14ac:dyDescent="0.25">
      <c r="B6505" s="131">
        <f t="shared" si="101"/>
        <v>6503</v>
      </c>
      <c r="E6505" s="218" t="e">
        <f>VLOOKUP(D6505,Z$4:AB6505,2,FALSE)</f>
        <v>#N/A</v>
      </c>
      <c r="F6505" s="218" t="e">
        <f>VLOOKUP(D6505,Z$4:AB6505,3,FALSE)</f>
        <v>#N/A</v>
      </c>
    </row>
    <row r="6506" spans="2:6" x14ac:dyDescent="0.25">
      <c r="B6506" s="131">
        <f t="shared" si="101"/>
        <v>6504</v>
      </c>
      <c r="E6506" s="218" t="e">
        <f>VLOOKUP(D6506,Z$4:AB6506,2,FALSE)</f>
        <v>#N/A</v>
      </c>
      <c r="F6506" s="218" t="e">
        <f>VLOOKUP(D6506,Z$4:AB6506,3,FALSE)</f>
        <v>#N/A</v>
      </c>
    </row>
    <row r="6507" spans="2:6" x14ac:dyDescent="0.25">
      <c r="B6507" s="131">
        <f t="shared" si="101"/>
        <v>6505</v>
      </c>
      <c r="E6507" s="218" t="e">
        <f>VLOOKUP(D6507,Z$4:AB6507,2,FALSE)</f>
        <v>#N/A</v>
      </c>
      <c r="F6507" s="218" t="e">
        <f>VLOOKUP(D6507,Z$4:AB6507,3,FALSE)</f>
        <v>#N/A</v>
      </c>
    </row>
    <row r="6508" spans="2:6" x14ac:dyDescent="0.25">
      <c r="B6508" s="131">
        <f t="shared" si="101"/>
        <v>6506</v>
      </c>
      <c r="E6508" s="218" t="e">
        <f>VLOOKUP(D6508,Z$4:AB6508,2,FALSE)</f>
        <v>#N/A</v>
      </c>
      <c r="F6508" s="218" t="e">
        <f>VLOOKUP(D6508,Z$4:AB6508,3,FALSE)</f>
        <v>#N/A</v>
      </c>
    </row>
    <row r="6509" spans="2:6" x14ac:dyDescent="0.25">
      <c r="B6509" s="131">
        <f t="shared" si="101"/>
        <v>6507</v>
      </c>
      <c r="E6509" s="218" t="e">
        <f>VLOOKUP(D6509,Z$4:AB6509,2,FALSE)</f>
        <v>#N/A</v>
      </c>
      <c r="F6509" s="218" t="e">
        <f>VLOOKUP(D6509,Z$4:AB6509,3,FALSE)</f>
        <v>#N/A</v>
      </c>
    </row>
    <row r="6510" spans="2:6" x14ac:dyDescent="0.25">
      <c r="B6510" s="131">
        <f t="shared" si="101"/>
        <v>6508</v>
      </c>
      <c r="E6510" s="218" t="e">
        <f>VLOOKUP(D6510,Z$4:AB6510,2,FALSE)</f>
        <v>#N/A</v>
      </c>
      <c r="F6510" s="218" t="e">
        <f>VLOOKUP(D6510,Z$4:AB6510,3,FALSE)</f>
        <v>#N/A</v>
      </c>
    </row>
    <row r="6511" spans="2:6" x14ac:dyDescent="0.25">
      <c r="B6511" s="131">
        <f t="shared" si="101"/>
        <v>6509</v>
      </c>
      <c r="E6511" s="218" t="e">
        <f>VLOOKUP(D6511,Z$4:AB6511,2,FALSE)</f>
        <v>#N/A</v>
      </c>
      <c r="F6511" s="218" t="e">
        <f>VLOOKUP(D6511,Z$4:AB6511,3,FALSE)</f>
        <v>#N/A</v>
      </c>
    </row>
    <row r="6512" spans="2:6" x14ac:dyDescent="0.25">
      <c r="B6512" s="131">
        <f t="shared" si="101"/>
        <v>6510</v>
      </c>
      <c r="E6512" s="218" t="e">
        <f>VLOOKUP(D6512,Z$4:AB6512,2,FALSE)</f>
        <v>#N/A</v>
      </c>
      <c r="F6512" s="218" t="e">
        <f>VLOOKUP(D6512,Z$4:AB6512,3,FALSE)</f>
        <v>#N/A</v>
      </c>
    </row>
    <row r="6513" spans="2:6" x14ac:dyDescent="0.25">
      <c r="B6513" s="131">
        <f t="shared" si="101"/>
        <v>6511</v>
      </c>
      <c r="E6513" s="218" t="e">
        <f>VLOOKUP(D6513,Z$4:AB6513,2,FALSE)</f>
        <v>#N/A</v>
      </c>
      <c r="F6513" s="218" t="e">
        <f>VLOOKUP(D6513,Z$4:AB6513,3,FALSE)</f>
        <v>#N/A</v>
      </c>
    </row>
    <row r="6514" spans="2:6" x14ac:dyDescent="0.25">
      <c r="B6514" s="131">
        <f t="shared" si="101"/>
        <v>6512</v>
      </c>
      <c r="E6514" s="218" t="e">
        <f>VLOOKUP(D6514,Z$4:AB6514,2,FALSE)</f>
        <v>#N/A</v>
      </c>
      <c r="F6514" s="218" t="e">
        <f>VLOOKUP(D6514,Z$4:AB6514,3,FALSE)</f>
        <v>#N/A</v>
      </c>
    </row>
    <row r="6515" spans="2:6" x14ac:dyDescent="0.25">
      <c r="B6515" s="131">
        <f t="shared" si="101"/>
        <v>6513</v>
      </c>
      <c r="E6515" s="218" t="e">
        <f>VLOOKUP(D6515,Z$4:AB6515,2,FALSE)</f>
        <v>#N/A</v>
      </c>
      <c r="F6515" s="218" t="e">
        <f>VLOOKUP(D6515,Z$4:AB6515,3,FALSE)</f>
        <v>#N/A</v>
      </c>
    </row>
    <row r="6516" spans="2:6" x14ac:dyDescent="0.25">
      <c r="B6516" s="131">
        <f t="shared" ref="B6516:B6579" si="102">ROW()-2</f>
        <v>6514</v>
      </c>
      <c r="E6516" s="218" t="e">
        <f>VLOOKUP(D6516,Z$4:AB6516,2,FALSE)</f>
        <v>#N/A</v>
      </c>
      <c r="F6516" s="218" t="e">
        <f>VLOOKUP(D6516,Z$4:AB6516,3,FALSE)</f>
        <v>#N/A</v>
      </c>
    </row>
    <row r="6517" spans="2:6" x14ac:dyDescent="0.25">
      <c r="B6517" s="131">
        <f t="shared" si="102"/>
        <v>6515</v>
      </c>
      <c r="E6517" s="218" t="e">
        <f>VLOOKUP(D6517,Z$4:AB6517,2,FALSE)</f>
        <v>#N/A</v>
      </c>
      <c r="F6517" s="218" t="e">
        <f>VLOOKUP(D6517,Z$4:AB6517,3,FALSE)</f>
        <v>#N/A</v>
      </c>
    </row>
    <row r="6518" spans="2:6" x14ac:dyDescent="0.25">
      <c r="B6518" s="131">
        <f t="shared" si="102"/>
        <v>6516</v>
      </c>
      <c r="E6518" s="218" t="e">
        <f>VLOOKUP(D6518,Z$4:AB6518,2,FALSE)</f>
        <v>#N/A</v>
      </c>
      <c r="F6518" s="218" t="e">
        <f>VLOOKUP(D6518,Z$4:AB6518,3,FALSE)</f>
        <v>#N/A</v>
      </c>
    </row>
    <row r="6519" spans="2:6" x14ac:dyDescent="0.25">
      <c r="B6519" s="131">
        <f t="shared" si="102"/>
        <v>6517</v>
      </c>
      <c r="E6519" s="218" t="e">
        <f>VLOOKUP(D6519,Z$4:AB6519,2,FALSE)</f>
        <v>#N/A</v>
      </c>
      <c r="F6519" s="218" t="e">
        <f>VLOOKUP(D6519,Z$4:AB6519,3,FALSE)</f>
        <v>#N/A</v>
      </c>
    </row>
    <row r="6520" spans="2:6" x14ac:dyDescent="0.25">
      <c r="B6520" s="131">
        <f t="shared" si="102"/>
        <v>6518</v>
      </c>
      <c r="E6520" s="218" t="e">
        <f>VLOOKUP(D6520,Z$4:AB6520,2,FALSE)</f>
        <v>#N/A</v>
      </c>
      <c r="F6520" s="218" t="e">
        <f>VLOOKUP(D6520,Z$4:AB6520,3,FALSE)</f>
        <v>#N/A</v>
      </c>
    </row>
    <row r="6521" spans="2:6" x14ac:dyDescent="0.25">
      <c r="B6521" s="131">
        <f t="shared" si="102"/>
        <v>6519</v>
      </c>
      <c r="E6521" s="218" t="e">
        <f>VLOOKUP(D6521,Z$4:AB6521,2,FALSE)</f>
        <v>#N/A</v>
      </c>
      <c r="F6521" s="218" t="e">
        <f>VLOOKUP(D6521,Z$4:AB6521,3,FALSE)</f>
        <v>#N/A</v>
      </c>
    </row>
    <row r="6522" spans="2:6" x14ac:dyDescent="0.25">
      <c r="B6522" s="131">
        <f t="shared" si="102"/>
        <v>6520</v>
      </c>
      <c r="E6522" s="218" t="e">
        <f>VLOOKUP(D6522,Z$4:AB6522,2,FALSE)</f>
        <v>#N/A</v>
      </c>
      <c r="F6522" s="218" t="e">
        <f>VLOOKUP(D6522,Z$4:AB6522,3,FALSE)</f>
        <v>#N/A</v>
      </c>
    </row>
    <row r="6523" spans="2:6" x14ac:dyDescent="0.25">
      <c r="B6523" s="131">
        <f t="shared" si="102"/>
        <v>6521</v>
      </c>
      <c r="E6523" s="218" t="e">
        <f>VLOOKUP(D6523,Z$4:AB6523,2,FALSE)</f>
        <v>#N/A</v>
      </c>
      <c r="F6523" s="218" t="e">
        <f>VLOOKUP(D6523,Z$4:AB6523,3,FALSE)</f>
        <v>#N/A</v>
      </c>
    </row>
    <row r="6524" spans="2:6" x14ac:dyDescent="0.25">
      <c r="B6524" s="131">
        <f t="shared" si="102"/>
        <v>6522</v>
      </c>
      <c r="E6524" s="218" t="e">
        <f>VLOOKUP(D6524,Z$4:AB6524,2,FALSE)</f>
        <v>#N/A</v>
      </c>
      <c r="F6524" s="218" t="e">
        <f>VLOOKUP(D6524,Z$4:AB6524,3,FALSE)</f>
        <v>#N/A</v>
      </c>
    </row>
    <row r="6525" spans="2:6" x14ac:dyDescent="0.25">
      <c r="B6525" s="131">
        <f t="shared" si="102"/>
        <v>6523</v>
      </c>
      <c r="E6525" s="218" t="e">
        <f>VLOOKUP(D6525,Z$4:AB6525,2,FALSE)</f>
        <v>#N/A</v>
      </c>
      <c r="F6525" s="218" t="e">
        <f>VLOOKUP(D6525,Z$4:AB6525,3,FALSE)</f>
        <v>#N/A</v>
      </c>
    </row>
    <row r="6526" spans="2:6" x14ac:dyDescent="0.25">
      <c r="B6526" s="131">
        <f t="shared" si="102"/>
        <v>6524</v>
      </c>
      <c r="E6526" s="218" t="e">
        <f>VLOOKUP(D6526,Z$4:AB6526,2,FALSE)</f>
        <v>#N/A</v>
      </c>
      <c r="F6526" s="218" t="e">
        <f>VLOOKUP(D6526,Z$4:AB6526,3,FALSE)</f>
        <v>#N/A</v>
      </c>
    </row>
    <row r="6527" spans="2:6" x14ac:dyDescent="0.25">
      <c r="B6527" s="131">
        <f t="shared" si="102"/>
        <v>6525</v>
      </c>
      <c r="E6527" s="218" t="e">
        <f>VLOOKUP(D6527,Z$4:AB6527,2,FALSE)</f>
        <v>#N/A</v>
      </c>
      <c r="F6527" s="218" t="e">
        <f>VLOOKUP(D6527,Z$4:AB6527,3,FALSE)</f>
        <v>#N/A</v>
      </c>
    </row>
    <row r="6528" spans="2:6" x14ac:dyDescent="0.25">
      <c r="B6528" s="131">
        <f t="shared" si="102"/>
        <v>6526</v>
      </c>
      <c r="E6528" s="218" t="e">
        <f>VLOOKUP(D6528,Z$4:AB6528,2,FALSE)</f>
        <v>#N/A</v>
      </c>
      <c r="F6528" s="218" t="e">
        <f>VLOOKUP(D6528,Z$4:AB6528,3,FALSE)</f>
        <v>#N/A</v>
      </c>
    </row>
    <row r="6529" spans="2:6" x14ac:dyDescent="0.25">
      <c r="B6529" s="131">
        <f t="shared" si="102"/>
        <v>6527</v>
      </c>
      <c r="E6529" s="218" t="e">
        <f>VLOOKUP(D6529,Z$4:AB6529,2,FALSE)</f>
        <v>#N/A</v>
      </c>
      <c r="F6529" s="218" t="e">
        <f>VLOOKUP(D6529,Z$4:AB6529,3,FALSE)</f>
        <v>#N/A</v>
      </c>
    </row>
    <row r="6530" spans="2:6" x14ac:dyDescent="0.25">
      <c r="B6530" s="131">
        <f t="shared" si="102"/>
        <v>6528</v>
      </c>
      <c r="E6530" s="218" t="e">
        <f>VLOOKUP(D6530,Z$4:AB6530,2,FALSE)</f>
        <v>#N/A</v>
      </c>
      <c r="F6530" s="218" t="e">
        <f>VLOOKUP(D6530,Z$4:AB6530,3,FALSE)</f>
        <v>#N/A</v>
      </c>
    </row>
    <row r="6531" spans="2:6" x14ac:dyDescent="0.25">
      <c r="B6531" s="131">
        <f t="shared" si="102"/>
        <v>6529</v>
      </c>
      <c r="E6531" s="218" t="e">
        <f>VLOOKUP(D6531,Z$4:AB6531,2,FALSE)</f>
        <v>#N/A</v>
      </c>
      <c r="F6531" s="218" t="e">
        <f>VLOOKUP(D6531,Z$4:AB6531,3,FALSE)</f>
        <v>#N/A</v>
      </c>
    </row>
    <row r="6532" spans="2:6" x14ac:dyDescent="0.25">
      <c r="B6532" s="131">
        <f t="shared" si="102"/>
        <v>6530</v>
      </c>
      <c r="E6532" s="218" t="e">
        <f>VLOOKUP(D6532,Z$4:AB6532,2,FALSE)</f>
        <v>#N/A</v>
      </c>
      <c r="F6532" s="218" t="e">
        <f>VLOOKUP(D6532,Z$4:AB6532,3,FALSE)</f>
        <v>#N/A</v>
      </c>
    </row>
    <row r="6533" spans="2:6" x14ac:dyDescent="0.25">
      <c r="B6533" s="131">
        <f t="shared" si="102"/>
        <v>6531</v>
      </c>
      <c r="E6533" s="218" t="e">
        <f>VLOOKUP(D6533,Z$4:AB6533,2,FALSE)</f>
        <v>#N/A</v>
      </c>
      <c r="F6533" s="218" t="e">
        <f>VLOOKUP(D6533,Z$4:AB6533,3,FALSE)</f>
        <v>#N/A</v>
      </c>
    </row>
    <row r="6534" spans="2:6" x14ac:dyDescent="0.25">
      <c r="B6534" s="131">
        <f t="shared" si="102"/>
        <v>6532</v>
      </c>
      <c r="E6534" s="218" t="e">
        <f>VLOOKUP(D6534,Z$4:AB6534,2,FALSE)</f>
        <v>#N/A</v>
      </c>
      <c r="F6534" s="218" t="e">
        <f>VLOOKUP(D6534,Z$4:AB6534,3,FALSE)</f>
        <v>#N/A</v>
      </c>
    </row>
    <row r="6535" spans="2:6" x14ac:dyDescent="0.25">
      <c r="B6535" s="131">
        <f t="shared" si="102"/>
        <v>6533</v>
      </c>
      <c r="E6535" s="218" t="e">
        <f>VLOOKUP(D6535,Z$4:AB6535,2,FALSE)</f>
        <v>#N/A</v>
      </c>
      <c r="F6535" s="218" t="e">
        <f>VLOOKUP(D6535,Z$4:AB6535,3,FALSE)</f>
        <v>#N/A</v>
      </c>
    </row>
    <row r="6536" spans="2:6" x14ac:dyDescent="0.25">
      <c r="B6536" s="131">
        <f t="shared" si="102"/>
        <v>6534</v>
      </c>
      <c r="E6536" s="218" t="e">
        <f>VLOOKUP(D6536,Z$4:AB6536,2,FALSE)</f>
        <v>#N/A</v>
      </c>
      <c r="F6536" s="218" t="e">
        <f>VLOOKUP(D6536,Z$4:AB6536,3,FALSE)</f>
        <v>#N/A</v>
      </c>
    </row>
    <row r="6537" spans="2:6" x14ac:dyDescent="0.25">
      <c r="B6537" s="131">
        <f t="shared" si="102"/>
        <v>6535</v>
      </c>
      <c r="E6537" s="218" t="e">
        <f>VLOOKUP(D6537,Z$4:AB6537,2,FALSE)</f>
        <v>#N/A</v>
      </c>
      <c r="F6537" s="218" t="e">
        <f>VLOOKUP(D6537,Z$4:AB6537,3,FALSE)</f>
        <v>#N/A</v>
      </c>
    </row>
    <row r="6538" spans="2:6" x14ac:dyDescent="0.25">
      <c r="B6538" s="131">
        <f t="shared" si="102"/>
        <v>6536</v>
      </c>
      <c r="E6538" s="218" t="e">
        <f>VLOOKUP(D6538,Z$4:AB6538,2,FALSE)</f>
        <v>#N/A</v>
      </c>
      <c r="F6538" s="218" t="e">
        <f>VLOOKUP(D6538,Z$4:AB6538,3,FALSE)</f>
        <v>#N/A</v>
      </c>
    </row>
    <row r="6539" spans="2:6" x14ac:dyDescent="0.25">
      <c r="B6539" s="131">
        <f t="shared" si="102"/>
        <v>6537</v>
      </c>
      <c r="E6539" s="218" t="e">
        <f>VLOOKUP(D6539,Z$4:AB6539,2,FALSE)</f>
        <v>#N/A</v>
      </c>
      <c r="F6539" s="218" t="e">
        <f>VLOOKUP(D6539,Z$4:AB6539,3,FALSE)</f>
        <v>#N/A</v>
      </c>
    </row>
    <row r="6540" spans="2:6" x14ac:dyDescent="0.25">
      <c r="B6540" s="131">
        <f t="shared" si="102"/>
        <v>6538</v>
      </c>
      <c r="E6540" s="218" t="e">
        <f>VLOOKUP(D6540,Z$4:AB6540,2,FALSE)</f>
        <v>#N/A</v>
      </c>
      <c r="F6540" s="218" t="e">
        <f>VLOOKUP(D6540,Z$4:AB6540,3,FALSE)</f>
        <v>#N/A</v>
      </c>
    </row>
    <row r="6541" spans="2:6" x14ac:dyDescent="0.25">
      <c r="B6541" s="131">
        <f t="shared" si="102"/>
        <v>6539</v>
      </c>
      <c r="E6541" s="218" t="e">
        <f>VLOOKUP(D6541,Z$4:AB6541,2,FALSE)</f>
        <v>#N/A</v>
      </c>
      <c r="F6541" s="218" t="e">
        <f>VLOOKUP(D6541,Z$4:AB6541,3,FALSE)</f>
        <v>#N/A</v>
      </c>
    </row>
    <row r="6542" spans="2:6" x14ac:dyDescent="0.25">
      <c r="B6542" s="131">
        <f t="shared" si="102"/>
        <v>6540</v>
      </c>
      <c r="E6542" s="218" t="e">
        <f>VLOOKUP(D6542,Z$4:AB6542,2,FALSE)</f>
        <v>#N/A</v>
      </c>
      <c r="F6542" s="218" t="e">
        <f>VLOOKUP(D6542,Z$4:AB6542,3,FALSE)</f>
        <v>#N/A</v>
      </c>
    </row>
    <row r="6543" spans="2:6" x14ac:dyDescent="0.25">
      <c r="B6543" s="131">
        <f t="shared" si="102"/>
        <v>6541</v>
      </c>
      <c r="E6543" s="218" t="e">
        <f>VLOOKUP(D6543,Z$4:AB6543,2,FALSE)</f>
        <v>#N/A</v>
      </c>
      <c r="F6543" s="218" t="e">
        <f>VLOOKUP(D6543,Z$4:AB6543,3,FALSE)</f>
        <v>#N/A</v>
      </c>
    </row>
    <row r="6544" spans="2:6" x14ac:dyDescent="0.25">
      <c r="B6544" s="131">
        <f t="shared" si="102"/>
        <v>6542</v>
      </c>
      <c r="E6544" s="218" t="e">
        <f>VLOOKUP(D6544,Z$4:AB6544,2,FALSE)</f>
        <v>#N/A</v>
      </c>
      <c r="F6544" s="218" t="e">
        <f>VLOOKUP(D6544,Z$4:AB6544,3,FALSE)</f>
        <v>#N/A</v>
      </c>
    </row>
    <row r="6545" spans="2:6" x14ac:dyDescent="0.25">
      <c r="B6545" s="131">
        <f t="shared" si="102"/>
        <v>6543</v>
      </c>
      <c r="E6545" s="218" t="e">
        <f>VLOOKUP(D6545,Z$4:AB6545,2,FALSE)</f>
        <v>#N/A</v>
      </c>
      <c r="F6545" s="218" t="e">
        <f>VLOOKUP(D6545,Z$4:AB6545,3,FALSE)</f>
        <v>#N/A</v>
      </c>
    </row>
    <row r="6546" spans="2:6" x14ac:dyDescent="0.25">
      <c r="B6546" s="131">
        <f t="shared" si="102"/>
        <v>6544</v>
      </c>
      <c r="E6546" s="218" t="e">
        <f>VLOOKUP(D6546,Z$4:AB6546,2,FALSE)</f>
        <v>#N/A</v>
      </c>
      <c r="F6546" s="218" t="e">
        <f>VLOOKUP(D6546,Z$4:AB6546,3,FALSE)</f>
        <v>#N/A</v>
      </c>
    </row>
    <row r="6547" spans="2:6" x14ac:dyDescent="0.25">
      <c r="B6547" s="131">
        <f t="shared" si="102"/>
        <v>6545</v>
      </c>
      <c r="E6547" s="218" t="e">
        <f>VLOOKUP(D6547,Z$4:AB6547,2,FALSE)</f>
        <v>#N/A</v>
      </c>
      <c r="F6547" s="218" t="e">
        <f>VLOOKUP(D6547,Z$4:AB6547,3,FALSE)</f>
        <v>#N/A</v>
      </c>
    </row>
    <row r="6548" spans="2:6" x14ac:dyDescent="0.25">
      <c r="B6548" s="131">
        <f t="shared" si="102"/>
        <v>6546</v>
      </c>
      <c r="E6548" s="218" t="e">
        <f>VLOOKUP(D6548,Z$4:AB6548,2,FALSE)</f>
        <v>#N/A</v>
      </c>
      <c r="F6548" s="218" t="e">
        <f>VLOOKUP(D6548,Z$4:AB6548,3,FALSE)</f>
        <v>#N/A</v>
      </c>
    </row>
    <row r="6549" spans="2:6" x14ac:dyDescent="0.25">
      <c r="B6549" s="131">
        <f t="shared" si="102"/>
        <v>6547</v>
      </c>
      <c r="E6549" s="218" t="e">
        <f>VLOOKUP(D6549,Z$4:AB6549,2,FALSE)</f>
        <v>#N/A</v>
      </c>
      <c r="F6549" s="218" t="e">
        <f>VLOOKUP(D6549,Z$4:AB6549,3,FALSE)</f>
        <v>#N/A</v>
      </c>
    </row>
    <row r="6550" spans="2:6" x14ac:dyDescent="0.25">
      <c r="B6550" s="131">
        <f t="shared" si="102"/>
        <v>6548</v>
      </c>
      <c r="E6550" s="218" t="e">
        <f>VLOOKUP(D6550,Z$4:AB6550,2,FALSE)</f>
        <v>#N/A</v>
      </c>
      <c r="F6550" s="218" t="e">
        <f>VLOOKUP(D6550,Z$4:AB6550,3,FALSE)</f>
        <v>#N/A</v>
      </c>
    </row>
    <row r="6551" spans="2:6" x14ac:dyDescent="0.25">
      <c r="B6551" s="131">
        <f t="shared" si="102"/>
        <v>6549</v>
      </c>
      <c r="E6551" s="218" t="e">
        <f>VLOOKUP(D6551,Z$4:AB6551,2,FALSE)</f>
        <v>#N/A</v>
      </c>
      <c r="F6551" s="218" t="e">
        <f>VLOOKUP(D6551,Z$4:AB6551,3,FALSE)</f>
        <v>#N/A</v>
      </c>
    </row>
    <row r="6552" spans="2:6" x14ac:dyDescent="0.25">
      <c r="B6552" s="131">
        <f t="shared" si="102"/>
        <v>6550</v>
      </c>
      <c r="E6552" s="218" t="e">
        <f>VLOOKUP(D6552,Z$4:AB6552,2,FALSE)</f>
        <v>#N/A</v>
      </c>
      <c r="F6552" s="218" t="e">
        <f>VLOOKUP(D6552,Z$4:AB6552,3,FALSE)</f>
        <v>#N/A</v>
      </c>
    </row>
    <row r="6553" spans="2:6" x14ac:dyDescent="0.25">
      <c r="B6553" s="131">
        <f t="shared" si="102"/>
        <v>6551</v>
      </c>
      <c r="E6553" s="218" t="e">
        <f>VLOOKUP(D6553,Z$4:AB6553,2,FALSE)</f>
        <v>#N/A</v>
      </c>
      <c r="F6553" s="218" t="e">
        <f>VLOOKUP(D6553,Z$4:AB6553,3,FALSE)</f>
        <v>#N/A</v>
      </c>
    </row>
    <row r="6554" spans="2:6" x14ac:dyDescent="0.25">
      <c r="B6554" s="131">
        <f t="shared" si="102"/>
        <v>6552</v>
      </c>
      <c r="E6554" s="218" t="e">
        <f>VLOOKUP(D6554,Z$4:AB6554,2,FALSE)</f>
        <v>#N/A</v>
      </c>
      <c r="F6554" s="218" t="e">
        <f>VLOOKUP(D6554,Z$4:AB6554,3,FALSE)</f>
        <v>#N/A</v>
      </c>
    </row>
    <row r="6555" spans="2:6" x14ac:dyDescent="0.25">
      <c r="B6555" s="131">
        <f t="shared" si="102"/>
        <v>6553</v>
      </c>
      <c r="E6555" s="218" t="e">
        <f>VLOOKUP(D6555,Z$4:AB6555,2,FALSE)</f>
        <v>#N/A</v>
      </c>
      <c r="F6555" s="218" t="e">
        <f>VLOOKUP(D6555,Z$4:AB6555,3,FALSE)</f>
        <v>#N/A</v>
      </c>
    </row>
    <row r="6556" spans="2:6" x14ac:dyDescent="0.25">
      <c r="B6556" s="131">
        <f t="shared" si="102"/>
        <v>6554</v>
      </c>
      <c r="E6556" s="218" t="e">
        <f>VLOOKUP(D6556,Z$4:AB6556,2,FALSE)</f>
        <v>#N/A</v>
      </c>
      <c r="F6556" s="218" t="e">
        <f>VLOOKUP(D6556,Z$4:AB6556,3,FALSE)</f>
        <v>#N/A</v>
      </c>
    </row>
    <row r="6557" spans="2:6" x14ac:dyDescent="0.25">
      <c r="B6557" s="131">
        <f t="shared" si="102"/>
        <v>6555</v>
      </c>
      <c r="E6557" s="218" t="e">
        <f>VLOOKUP(D6557,Z$4:AB6557,2,FALSE)</f>
        <v>#N/A</v>
      </c>
      <c r="F6557" s="218" t="e">
        <f>VLOOKUP(D6557,Z$4:AB6557,3,FALSE)</f>
        <v>#N/A</v>
      </c>
    </row>
    <row r="6558" spans="2:6" x14ac:dyDescent="0.25">
      <c r="B6558" s="131">
        <f t="shared" si="102"/>
        <v>6556</v>
      </c>
      <c r="E6558" s="218" t="e">
        <f>VLOOKUP(D6558,Z$4:AB6558,2,FALSE)</f>
        <v>#N/A</v>
      </c>
      <c r="F6558" s="218" t="e">
        <f>VLOOKUP(D6558,Z$4:AB6558,3,FALSE)</f>
        <v>#N/A</v>
      </c>
    </row>
    <row r="6559" spans="2:6" x14ac:dyDescent="0.25">
      <c r="B6559" s="131">
        <f t="shared" si="102"/>
        <v>6557</v>
      </c>
      <c r="E6559" s="218" t="e">
        <f>VLOOKUP(D6559,Z$4:AB6559,2,FALSE)</f>
        <v>#N/A</v>
      </c>
      <c r="F6559" s="218" t="e">
        <f>VLOOKUP(D6559,Z$4:AB6559,3,FALSE)</f>
        <v>#N/A</v>
      </c>
    </row>
    <row r="6560" spans="2:6" x14ac:dyDescent="0.25">
      <c r="B6560" s="131">
        <f t="shared" si="102"/>
        <v>6558</v>
      </c>
      <c r="E6560" s="218" t="e">
        <f>VLOOKUP(D6560,Z$4:AB6560,2,FALSE)</f>
        <v>#N/A</v>
      </c>
      <c r="F6560" s="218" t="e">
        <f>VLOOKUP(D6560,Z$4:AB6560,3,FALSE)</f>
        <v>#N/A</v>
      </c>
    </row>
    <row r="6561" spans="2:6" x14ac:dyDescent="0.25">
      <c r="B6561" s="131">
        <f t="shared" si="102"/>
        <v>6559</v>
      </c>
      <c r="E6561" s="218" t="e">
        <f>VLOOKUP(D6561,Z$4:AB6561,2,FALSE)</f>
        <v>#N/A</v>
      </c>
      <c r="F6561" s="218" t="e">
        <f>VLOOKUP(D6561,Z$4:AB6561,3,FALSE)</f>
        <v>#N/A</v>
      </c>
    </row>
    <row r="6562" spans="2:6" x14ac:dyDescent="0.25">
      <c r="B6562" s="131">
        <f t="shared" si="102"/>
        <v>6560</v>
      </c>
      <c r="E6562" s="218" t="e">
        <f>VLOOKUP(D6562,Z$4:AB6562,2,FALSE)</f>
        <v>#N/A</v>
      </c>
      <c r="F6562" s="218" t="e">
        <f>VLOOKUP(D6562,Z$4:AB6562,3,FALSE)</f>
        <v>#N/A</v>
      </c>
    </row>
    <row r="6563" spans="2:6" x14ac:dyDescent="0.25">
      <c r="B6563" s="131">
        <f t="shared" si="102"/>
        <v>6561</v>
      </c>
      <c r="E6563" s="218" t="e">
        <f>VLOOKUP(D6563,Z$4:AB6563,2,FALSE)</f>
        <v>#N/A</v>
      </c>
      <c r="F6563" s="218" t="e">
        <f>VLOOKUP(D6563,Z$4:AB6563,3,FALSE)</f>
        <v>#N/A</v>
      </c>
    </row>
    <row r="6564" spans="2:6" x14ac:dyDescent="0.25">
      <c r="B6564" s="131">
        <f t="shared" si="102"/>
        <v>6562</v>
      </c>
      <c r="E6564" s="218" t="e">
        <f>VLOOKUP(D6564,Z$4:AB6564,2,FALSE)</f>
        <v>#N/A</v>
      </c>
      <c r="F6564" s="218" t="e">
        <f>VLOOKUP(D6564,Z$4:AB6564,3,FALSE)</f>
        <v>#N/A</v>
      </c>
    </row>
    <row r="6565" spans="2:6" x14ac:dyDescent="0.25">
      <c r="B6565" s="131">
        <f t="shared" si="102"/>
        <v>6563</v>
      </c>
      <c r="E6565" s="218" t="e">
        <f>VLOOKUP(D6565,Z$4:AB6565,2,FALSE)</f>
        <v>#N/A</v>
      </c>
      <c r="F6565" s="218" t="e">
        <f>VLOOKUP(D6565,Z$4:AB6565,3,FALSE)</f>
        <v>#N/A</v>
      </c>
    </row>
    <row r="6566" spans="2:6" x14ac:dyDescent="0.25">
      <c r="B6566" s="131">
        <f t="shared" si="102"/>
        <v>6564</v>
      </c>
      <c r="E6566" s="218" t="e">
        <f>VLOOKUP(D6566,Z$4:AB6566,2,FALSE)</f>
        <v>#N/A</v>
      </c>
      <c r="F6566" s="218" t="e">
        <f>VLOOKUP(D6566,Z$4:AB6566,3,FALSE)</f>
        <v>#N/A</v>
      </c>
    </row>
    <row r="6567" spans="2:6" x14ac:dyDescent="0.25">
      <c r="B6567" s="131">
        <f t="shared" si="102"/>
        <v>6565</v>
      </c>
      <c r="E6567" s="218" t="e">
        <f>VLOOKUP(D6567,Z$4:AB6567,2,FALSE)</f>
        <v>#N/A</v>
      </c>
      <c r="F6567" s="218" t="e">
        <f>VLOOKUP(D6567,Z$4:AB6567,3,FALSE)</f>
        <v>#N/A</v>
      </c>
    </row>
    <row r="6568" spans="2:6" x14ac:dyDescent="0.25">
      <c r="B6568" s="131">
        <f t="shared" si="102"/>
        <v>6566</v>
      </c>
      <c r="E6568" s="218" t="e">
        <f>VLOOKUP(D6568,Z$4:AB6568,2,FALSE)</f>
        <v>#N/A</v>
      </c>
      <c r="F6568" s="218" t="e">
        <f>VLOOKUP(D6568,Z$4:AB6568,3,FALSE)</f>
        <v>#N/A</v>
      </c>
    </row>
    <row r="6569" spans="2:6" x14ac:dyDescent="0.25">
      <c r="B6569" s="131">
        <f t="shared" si="102"/>
        <v>6567</v>
      </c>
      <c r="E6569" s="218" t="e">
        <f>VLOOKUP(D6569,Z$4:AB6569,2,FALSE)</f>
        <v>#N/A</v>
      </c>
      <c r="F6569" s="218" t="e">
        <f>VLOOKUP(D6569,Z$4:AB6569,3,FALSE)</f>
        <v>#N/A</v>
      </c>
    </row>
    <row r="6570" spans="2:6" x14ac:dyDescent="0.25">
      <c r="B6570" s="131">
        <f t="shared" si="102"/>
        <v>6568</v>
      </c>
      <c r="E6570" s="218" t="e">
        <f>VLOOKUP(D6570,Z$4:AB6570,2,FALSE)</f>
        <v>#N/A</v>
      </c>
      <c r="F6570" s="218" t="e">
        <f>VLOOKUP(D6570,Z$4:AB6570,3,FALSE)</f>
        <v>#N/A</v>
      </c>
    </row>
    <row r="6571" spans="2:6" x14ac:dyDescent="0.25">
      <c r="B6571" s="131">
        <f t="shared" si="102"/>
        <v>6569</v>
      </c>
      <c r="E6571" s="218" t="e">
        <f>VLOOKUP(D6571,Z$4:AB6571,2,FALSE)</f>
        <v>#N/A</v>
      </c>
      <c r="F6571" s="218" t="e">
        <f>VLOOKUP(D6571,Z$4:AB6571,3,FALSE)</f>
        <v>#N/A</v>
      </c>
    </row>
    <row r="6572" spans="2:6" x14ac:dyDescent="0.25">
      <c r="B6572" s="131">
        <f t="shared" si="102"/>
        <v>6570</v>
      </c>
      <c r="E6572" s="218" t="e">
        <f>VLOOKUP(D6572,Z$4:AB6572,2,FALSE)</f>
        <v>#N/A</v>
      </c>
      <c r="F6572" s="218" t="e">
        <f>VLOOKUP(D6572,Z$4:AB6572,3,FALSE)</f>
        <v>#N/A</v>
      </c>
    </row>
    <row r="6573" spans="2:6" x14ac:dyDescent="0.25">
      <c r="B6573" s="131">
        <f t="shared" si="102"/>
        <v>6571</v>
      </c>
      <c r="E6573" s="218" t="e">
        <f>VLOOKUP(D6573,Z$4:AB6573,2,FALSE)</f>
        <v>#N/A</v>
      </c>
      <c r="F6573" s="218" t="e">
        <f>VLOOKUP(D6573,Z$4:AB6573,3,FALSE)</f>
        <v>#N/A</v>
      </c>
    </row>
    <row r="6574" spans="2:6" x14ac:dyDescent="0.25">
      <c r="B6574" s="131">
        <f t="shared" si="102"/>
        <v>6572</v>
      </c>
      <c r="E6574" s="218" t="e">
        <f>VLOOKUP(D6574,Z$4:AB6574,2,FALSE)</f>
        <v>#N/A</v>
      </c>
      <c r="F6574" s="218" t="e">
        <f>VLOOKUP(D6574,Z$4:AB6574,3,FALSE)</f>
        <v>#N/A</v>
      </c>
    </row>
    <row r="6575" spans="2:6" x14ac:dyDescent="0.25">
      <c r="B6575" s="131">
        <f t="shared" si="102"/>
        <v>6573</v>
      </c>
      <c r="E6575" s="218" t="e">
        <f>VLOOKUP(D6575,Z$4:AB6575,2,FALSE)</f>
        <v>#N/A</v>
      </c>
      <c r="F6575" s="218" t="e">
        <f>VLOOKUP(D6575,Z$4:AB6575,3,FALSE)</f>
        <v>#N/A</v>
      </c>
    </row>
    <row r="6576" spans="2:6" x14ac:dyDescent="0.25">
      <c r="B6576" s="131">
        <f t="shared" si="102"/>
        <v>6574</v>
      </c>
      <c r="E6576" s="218" t="e">
        <f>VLOOKUP(D6576,Z$4:AB6576,2,FALSE)</f>
        <v>#N/A</v>
      </c>
      <c r="F6576" s="218" t="e">
        <f>VLOOKUP(D6576,Z$4:AB6576,3,FALSE)</f>
        <v>#N/A</v>
      </c>
    </row>
    <row r="6577" spans="2:6" x14ac:dyDescent="0.25">
      <c r="B6577" s="131">
        <f t="shared" si="102"/>
        <v>6575</v>
      </c>
      <c r="E6577" s="218" t="e">
        <f>VLOOKUP(D6577,Z$4:AB6577,2,FALSE)</f>
        <v>#N/A</v>
      </c>
      <c r="F6577" s="218" t="e">
        <f>VLOOKUP(D6577,Z$4:AB6577,3,FALSE)</f>
        <v>#N/A</v>
      </c>
    </row>
    <row r="6578" spans="2:6" x14ac:dyDescent="0.25">
      <c r="B6578" s="131">
        <f t="shared" si="102"/>
        <v>6576</v>
      </c>
      <c r="E6578" s="218" t="e">
        <f>VLOOKUP(D6578,Z$4:AB6578,2,FALSE)</f>
        <v>#N/A</v>
      </c>
      <c r="F6578" s="218" t="e">
        <f>VLOOKUP(D6578,Z$4:AB6578,3,FALSE)</f>
        <v>#N/A</v>
      </c>
    </row>
    <row r="6579" spans="2:6" x14ac:dyDescent="0.25">
      <c r="B6579" s="131">
        <f t="shared" si="102"/>
        <v>6577</v>
      </c>
      <c r="E6579" s="218" t="e">
        <f>VLOOKUP(D6579,Z$4:AB6579,2,FALSE)</f>
        <v>#N/A</v>
      </c>
      <c r="F6579" s="218" t="e">
        <f>VLOOKUP(D6579,Z$4:AB6579,3,FALSE)</f>
        <v>#N/A</v>
      </c>
    </row>
    <row r="6580" spans="2:6" x14ac:dyDescent="0.25">
      <c r="B6580" s="131">
        <f t="shared" ref="B6580:B6643" si="103">ROW()-2</f>
        <v>6578</v>
      </c>
      <c r="E6580" s="218" t="e">
        <f>VLOOKUP(D6580,Z$4:AB6580,2,FALSE)</f>
        <v>#N/A</v>
      </c>
      <c r="F6580" s="218" t="e">
        <f>VLOOKUP(D6580,Z$4:AB6580,3,FALSE)</f>
        <v>#N/A</v>
      </c>
    </row>
    <row r="6581" spans="2:6" x14ac:dyDescent="0.25">
      <c r="B6581" s="131">
        <f t="shared" si="103"/>
        <v>6579</v>
      </c>
      <c r="E6581" s="218" t="e">
        <f>VLOOKUP(D6581,Z$4:AB6581,2,FALSE)</f>
        <v>#N/A</v>
      </c>
      <c r="F6581" s="218" t="e">
        <f>VLOOKUP(D6581,Z$4:AB6581,3,FALSE)</f>
        <v>#N/A</v>
      </c>
    </row>
    <row r="6582" spans="2:6" x14ac:dyDescent="0.25">
      <c r="B6582" s="131">
        <f t="shared" si="103"/>
        <v>6580</v>
      </c>
      <c r="E6582" s="218" t="e">
        <f>VLOOKUP(D6582,Z$4:AB6582,2,FALSE)</f>
        <v>#N/A</v>
      </c>
      <c r="F6582" s="218" t="e">
        <f>VLOOKUP(D6582,Z$4:AB6582,3,FALSE)</f>
        <v>#N/A</v>
      </c>
    </row>
    <row r="6583" spans="2:6" x14ac:dyDescent="0.25">
      <c r="B6583" s="131">
        <f t="shared" si="103"/>
        <v>6581</v>
      </c>
      <c r="E6583" s="218" t="e">
        <f>VLOOKUP(D6583,Z$4:AB6583,2,FALSE)</f>
        <v>#N/A</v>
      </c>
      <c r="F6583" s="218" t="e">
        <f>VLOOKUP(D6583,Z$4:AB6583,3,FALSE)</f>
        <v>#N/A</v>
      </c>
    </row>
    <row r="6584" spans="2:6" x14ac:dyDescent="0.25">
      <c r="B6584" s="131">
        <f t="shared" si="103"/>
        <v>6582</v>
      </c>
      <c r="E6584" s="218" t="e">
        <f>VLOOKUP(D6584,Z$4:AB6584,2,FALSE)</f>
        <v>#N/A</v>
      </c>
      <c r="F6584" s="218" t="e">
        <f>VLOOKUP(D6584,Z$4:AB6584,3,FALSE)</f>
        <v>#N/A</v>
      </c>
    </row>
    <row r="6585" spans="2:6" x14ac:dyDescent="0.25">
      <c r="B6585" s="131">
        <f t="shared" si="103"/>
        <v>6583</v>
      </c>
      <c r="E6585" s="218" t="e">
        <f>VLOOKUP(D6585,Z$4:AB6585,2,FALSE)</f>
        <v>#N/A</v>
      </c>
      <c r="F6585" s="218" t="e">
        <f>VLOOKUP(D6585,Z$4:AB6585,3,FALSE)</f>
        <v>#N/A</v>
      </c>
    </row>
    <row r="6586" spans="2:6" x14ac:dyDescent="0.25">
      <c r="B6586" s="131">
        <f t="shared" si="103"/>
        <v>6584</v>
      </c>
      <c r="E6586" s="218" t="e">
        <f>VLOOKUP(D6586,Z$4:AB6586,2,FALSE)</f>
        <v>#N/A</v>
      </c>
      <c r="F6586" s="218" t="e">
        <f>VLOOKUP(D6586,Z$4:AB6586,3,FALSE)</f>
        <v>#N/A</v>
      </c>
    </row>
    <row r="6587" spans="2:6" x14ac:dyDescent="0.25">
      <c r="B6587" s="131">
        <f t="shared" si="103"/>
        <v>6585</v>
      </c>
      <c r="E6587" s="218" t="e">
        <f>VLOOKUP(D6587,Z$4:AB6587,2,FALSE)</f>
        <v>#N/A</v>
      </c>
      <c r="F6587" s="218" t="e">
        <f>VLOOKUP(D6587,Z$4:AB6587,3,FALSE)</f>
        <v>#N/A</v>
      </c>
    </row>
    <row r="6588" spans="2:6" x14ac:dyDescent="0.25">
      <c r="B6588" s="131">
        <f t="shared" si="103"/>
        <v>6586</v>
      </c>
      <c r="E6588" s="218" t="e">
        <f>VLOOKUP(D6588,Z$4:AB6588,2,FALSE)</f>
        <v>#N/A</v>
      </c>
      <c r="F6588" s="218" t="e">
        <f>VLOOKUP(D6588,Z$4:AB6588,3,FALSE)</f>
        <v>#N/A</v>
      </c>
    </row>
    <row r="6589" spans="2:6" x14ac:dyDescent="0.25">
      <c r="B6589" s="131">
        <f t="shared" si="103"/>
        <v>6587</v>
      </c>
      <c r="E6589" s="218" t="e">
        <f>VLOOKUP(D6589,Z$4:AB6589,2,FALSE)</f>
        <v>#N/A</v>
      </c>
      <c r="F6589" s="218" t="e">
        <f>VLOOKUP(D6589,Z$4:AB6589,3,FALSE)</f>
        <v>#N/A</v>
      </c>
    </row>
    <row r="6590" spans="2:6" x14ac:dyDescent="0.25">
      <c r="B6590" s="131">
        <f t="shared" si="103"/>
        <v>6588</v>
      </c>
      <c r="E6590" s="218" t="e">
        <f>VLOOKUP(D6590,Z$4:AB6590,2,FALSE)</f>
        <v>#N/A</v>
      </c>
      <c r="F6590" s="218" t="e">
        <f>VLOOKUP(D6590,Z$4:AB6590,3,FALSE)</f>
        <v>#N/A</v>
      </c>
    </row>
    <row r="6591" spans="2:6" x14ac:dyDescent="0.25">
      <c r="B6591" s="131">
        <f t="shared" si="103"/>
        <v>6589</v>
      </c>
      <c r="E6591" s="218" t="e">
        <f>VLOOKUP(D6591,Z$4:AB6591,2,FALSE)</f>
        <v>#N/A</v>
      </c>
      <c r="F6591" s="218" t="e">
        <f>VLOOKUP(D6591,Z$4:AB6591,3,FALSE)</f>
        <v>#N/A</v>
      </c>
    </row>
    <row r="6592" spans="2:6" x14ac:dyDescent="0.25">
      <c r="B6592" s="131">
        <f t="shared" si="103"/>
        <v>6590</v>
      </c>
      <c r="E6592" s="218" t="e">
        <f>VLOOKUP(D6592,Z$4:AB6592,2,FALSE)</f>
        <v>#N/A</v>
      </c>
      <c r="F6592" s="218" t="e">
        <f>VLOOKUP(D6592,Z$4:AB6592,3,FALSE)</f>
        <v>#N/A</v>
      </c>
    </row>
    <row r="6593" spans="2:6" x14ac:dyDescent="0.25">
      <c r="B6593" s="131">
        <f t="shared" si="103"/>
        <v>6591</v>
      </c>
      <c r="E6593" s="218" t="e">
        <f>VLOOKUP(D6593,Z$4:AB6593,2,FALSE)</f>
        <v>#N/A</v>
      </c>
      <c r="F6593" s="218" t="e">
        <f>VLOOKUP(D6593,Z$4:AB6593,3,FALSE)</f>
        <v>#N/A</v>
      </c>
    </row>
    <row r="6594" spans="2:6" x14ac:dyDescent="0.25">
      <c r="B6594" s="131">
        <f t="shared" si="103"/>
        <v>6592</v>
      </c>
      <c r="E6594" s="218" t="e">
        <f>VLOOKUP(D6594,Z$4:AB6594,2,FALSE)</f>
        <v>#N/A</v>
      </c>
      <c r="F6594" s="218" t="e">
        <f>VLOOKUP(D6594,Z$4:AB6594,3,FALSE)</f>
        <v>#N/A</v>
      </c>
    </row>
    <row r="6595" spans="2:6" x14ac:dyDescent="0.25">
      <c r="B6595" s="131">
        <f t="shared" si="103"/>
        <v>6593</v>
      </c>
      <c r="E6595" s="218" t="e">
        <f>VLOOKUP(D6595,Z$4:AB6595,2,FALSE)</f>
        <v>#N/A</v>
      </c>
      <c r="F6595" s="218" t="e">
        <f>VLOOKUP(D6595,Z$4:AB6595,3,FALSE)</f>
        <v>#N/A</v>
      </c>
    </row>
    <row r="6596" spans="2:6" x14ac:dyDescent="0.25">
      <c r="B6596" s="131">
        <f t="shared" si="103"/>
        <v>6594</v>
      </c>
      <c r="E6596" s="218" t="e">
        <f>VLOOKUP(D6596,Z$4:AB6596,2,FALSE)</f>
        <v>#N/A</v>
      </c>
      <c r="F6596" s="218" t="e">
        <f>VLOOKUP(D6596,Z$4:AB6596,3,FALSE)</f>
        <v>#N/A</v>
      </c>
    </row>
    <row r="6597" spans="2:6" x14ac:dyDescent="0.25">
      <c r="B6597" s="131">
        <f t="shared" si="103"/>
        <v>6595</v>
      </c>
      <c r="E6597" s="218" t="e">
        <f>VLOOKUP(D6597,Z$4:AB6597,2,FALSE)</f>
        <v>#N/A</v>
      </c>
      <c r="F6597" s="218" t="e">
        <f>VLOOKUP(D6597,Z$4:AB6597,3,FALSE)</f>
        <v>#N/A</v>
      </c>
    </row>
    <row r="6598" spans="2:6" x14ac:dyDescent="0.25">
      <c r="B6598" s="131">
        <f t="shared" si="103"/>
        <v>6596</v>
      </c>
      <c r="E6598" s="218" t="e">
        <f>VLOOKUP(D6598,Z$4:AB6598,2,FALSE)</f>
        <v>#N/A</v>
      </c>
      <c r="F6598" s="218" t="e">
        <f>VLOOKUP(D6598,Z$4:AB6598,3,FALSE)</f>
        <v>#N/A</v>
      </c>
    </row>
    <row r="6599" spans="2:6" x14ac:dyDescent="0.25">
      <c r="B6599" s="131">
        <f t="shared" si="103"/>
        <v>6597</v>
      </c>
      <c r="E6599" s="218" t="e">
        <f>VLOOKUP(D6599,Z$4:AB6599,2,FALSE)</f>
        <v>#N/A</v>
      </c>
      <c r="F6599" s="218" t="e">
        <f>VLOOKUP(D6599,Z$4:AB6599,3,FALSE)</f>
        <v>#N/A</v>
      </c>
    </row>
    <row r="6600" spans="2:6" x14ac:dyDescent="0.25">
      <c r="B6600" s="131">
        <f t="shared" si="103"/>
        <v>6598</v>
      </c>
      <c r="E6600" s="218" t="e">
        <f>VLOOKUP(D6600,Z$4:AB6600,2,FALSE)</f>
        <v>#N/A</v>
      </c>
      <c r="F6600" s="218" t="e">
        <f>VLOOKUP(D6600,Z$4:AB6600,3,FALSE)</f>
        <v>#N/A</v>
      </c>
    </row>
    <row r="6601" spans="2:6" x14ac:dyDescent="0.25">
      <c r="B6601" s="131">
        <f t="shared" si="103"/>
        <v>6599</v>
      </c>
      <c r="E6601" s="218" t="e">
        <f>VLOOKUP(D6601,Z$4:AB6601,2,FALSE)</f>
        <v>#N/A</v>
      </c>
      <c r="F6601" s="218" t="e">
        <f>VLOOKUP(D6601,Z$4:AB6601,3,FALSE)</f>
        <v>#N/A</v>
      </c>
    </row>
    <row r="6602" spans="2:6" x14ac:dyDescent="0.25">
      <c r="B6602" s="131">
        <f t="shared" si="103"/>
        <v>6600</v>
      </c>
      <c r="E6602" s="218" t="e">
        <f>VLOOKUP(D6602,Z$4:AB6602,2,FALSE)</f>
        <v>#N/A</v>
      </c>
      <c r="F6602" s="218" t="e">
        <f>VLOOKUP(D6602,Z$4:AB6602,3,FALSE)</f>
        <v>#N/A</v>
      </c>
    </row>
    <row r="6603" spans="2:6" x14ac:dyDescent="0.25">
      <c r="B6603" s="131">
        <f t="shared" si="103"/>
        <v>6601</v>
      </c>
      <c r="E6603" s="218" t="e">
        <f>VLOOKUP(D6603,Z$4:AB6603,2,FALSE)</f>
        <v>#N/A</v>
      </c>
      <c r="F6603" s="218" t="e">
        <f>VLOOKUP(D6603,Z$4:AB6603,3,FALSE)</f>
        <v>#N/A</v>
      </c>
    </row>
    <row r="6604" spans="2:6" x14ac:dyDescent="0.25">
      <c r="B6604" s="131">
        <f t="shared" si="103"/>
        <v>6602</v>
      </c>
      <c r="E6604" s="218" t="e">
        <f>VLOOKUP(D6604,Z$4:AB6604,2,FALSE)</f>
        <v>#N/A</v>
      </c>
      <c r="F6604" s="218" t="e">
        <f>VLOOKUP(D6604,Z$4:AB6604,3,FALSE)</f>
        <v>#N/A</v>
      </c>
    </row>
    <row r="6605" spans="2:6" x14ac:dyDescent="0.25">
      <c r="B6605" s="131">
        <f t="shared" si="103"/>
        <v>6603</v>
      </c>
      <c r="E6605" s="218" t="e">
        <f>VLOOKUP(D6605,Z$4:AB6605,2,FALSE)</f>
        <v>#N/A</v>
      </c>
      <c r="F6605" s="218" t="e">
        <f>VLOOKUP(D6605,Z$4:AB6605,3,FALSE)</f>
        <v>#N/A</v>
      </c>
    </row>
    <row r="6606" spans="2:6" x14ac:dyDescent="0.25">
      <c r="B6606" s="131">
        <f t="shared" si="103"/>
        <v>6604</v>
      </c>
      <c r="E6606" s="218" t="e">
        <f>VLOOKUP(D6606,Z$4:AB6606,2,FALSE)</f>
        <v>#N/A</v>
      </c>
      <c r="F6606" s="218" t="e">
        <f>VLOOKUP(D6606,Z$4:AB6606,3,FALSE)</f>
        <v>#N/A</v>
      </c>
    </row>
    <row r="6607" spans="2:6" x14ac:dyDescent="0.25">
      <c r="B6607" s="131">
        <f t="shared" si="103"/>
        <v>6605</v>
      </c>
      <c r="E6607" s="218" t="e">
        <f>VLOOKUP(D6607,Z$4:AB6607,2,FALSE)</f>
        <v>#N/A</v>
      </c>
      <c r="F6607" s="218" t="e">
        <f>VLOOKUP(D6607,Z$4:AB6607,3,FALSE)</f>
        <v>#N/A</v>
      </c>
    </row>
    <row r="6608" spans="2:6" x14ac:dyDescent="0.25">
      <c r="B6608" s="131">
        <f t="shared" si="103"/>
        <v>6606</v>
      </c>
      <c r="E6608" s="218" t="e">
        <f>VLOOKUP(D6608,Z$4:AB6608,2,FALSE)</f>
        <v>#N/A</v>
      </c>
      <c r="F6608" s="218" t="e">
        <f>VLOOKUP(D6608,Z$4:AB6608,3,FALSE)</f>
        <v>#N/A</v>
      </c>
    </row>
    <row r="6609" spans="2:6" x14ac:dyDescent="0.25">
      <c r="B6609" s="131">
        <f t="shared" si="103"/>
        <v>6607</v>
      </c>
      <c r="E6609" s="218" t="e">
        <f>VLOOKUP(D6609,Z$4:AB6609,2,FALSE)</f>
        <v>#N/A</v>
      </c>
      <c r="F6609" s="218" t="e">
        <f>VLOOKUP(D6609,Z$4:AB6609,3,FALSE)</f>
        <v>#N/A</v>
      </c>
    </row>
    <row r="6610" spans="2:6" x14ac:dyDescent="0.25">
      <c r="B6610" s="131">
        <f t="shared" si="103"/>
        <v>6608</v>
      </c>
      <c r="E6610" s="218" t="e">
        <f>VLOOKUP(D6610,Z$4:AB6610,2,FALSE)</f>
        <v>#N/A</v>
      </c>
      <c r="F6610" s="218" t="e">
        <f>VLOOKUP(D6610,Z$4:AB6610,3,FALSE)</f>
        <v>#N/A</v>
      </c>
    </row>
    <row r="6611" spans="2:6" x14ac:dyDescent="0.25">
      <c r="B6611" s="131">
        <f t="shared" si="103"/>
        <v>6609</v>
      </c>
      <c r="E6611" s="218" t="e">
        <f>VLOOKUP(D6611,Z$4:AB6611,2,FALSE)</f>
        <v>#N/A</v>
      </c>
      <c r="F6611" s="218" t="e">
        <f>VLOOKUP(D6611,Z$4:AB6611,3,FALSE)</f>
        <v>#N/A</v>
      </c>
    </row>
    <row r="6612" spans="2:6" x14ac:dyDescent="0.25">
      <c r="B6612" s="131">
        <f t="shared" si="103"/>
        <v>6610</v>
      </c>
      <c r="E6612" s="218" t="e">
        <f>VLOOKUP(D6612,Z$4:AB6612,2,FALSE)</f>
        <v>#N/A</v>
      </c>
      <c r="F6612" s="218" t="e">
        <f>VLOOKUP(D6612,Z$4:AB6612,3,FALSE)</f>
        <v>#N/A</v>
      </c>
    </row>
    <row r="6613" spans="2:6" x14ac:dyDescent="0.25">
      <c r="B6613" s="131">
        <f t="shared" si="103"/>
        <v>6611</v>
      </c>
      <c r="E6613" s="218" t="e">
        <f>VLOOKUP(D6613,Z$4:AB6613,2,FALSE)</f>
        <v>#N/A</v>
      </c>
      <c r="F6613" s="218" t="e">
        <f>VLOOKUP(D6613,Z$4:AB6613,3,FALSE)</f>
        <v>#N/A</v>
      </c>
    </row>
    <row r="6614" spans="2:6" x14ac:dyDescent="0.25">
      <c r="B6614" s="131">
        <f t="shared" si="103"/>
        <v>6612</v>
      </c>
      <c r="E6614" s="218" t="e">
        <f>VLOOKUP(D6614,Z$4:AB6614,2,FALSE)</f>
        <v>#N/A</v>
      </c>
      <c r="F6614" s="218" t="e">
        <f>VLOOKUP(D6614,Z$4:AB6614,3,FALSE)</f>
        <v>#N/A</v>
      </c>
    </row>
    <row r="6615" spans="2:6" x14ac:dyDescent="0.25">
      <c r="B6615" s="131">
        <f t="shared" si="103"/>
        <v>6613</v>
      </c>
      <c r="E6615" s="218" t="e">
        <f>VLOOKUP(D6615,Z$4:AB6615,2,FALSE)</f>
        <v>#N/A</v>
      </c>
      <c r="F6615" s="218" t="e">
        <f>VLOOKUP(D6615,Z$4:AB6615,3,FALSE)</f>
        <v>#N/A</v>
      </c>
    </row>
    <row r="6616" spans="2:6" x14ac:dyDescent="0.25">
      <c r="B6616" s="131">
        <f t="shared" si="103"/>
        <v>6614</v>
      </c>
      <c r="E6616" s="218" t="e">
        <f>VLOOKUP(D6616,Z$4:AB6616,2,FALSE)</f>
        <v>#N/A</v>
      </c>
      <c r="F6616" s="218" t="e">
        <f>VLOOKUP(D6616,Z$4:AB6616,3,FALSE)</f>
        <v>#N/A</v>
      </c>
    </row>
    <row r="6617" spans="2:6" x14ac:dyDescent="0.25">
      <c r="B6617" s="131">
        <f t="shared" si="103"/>
        <v>6615</v>
      </c>
      <c r="E6617" s="218" t="e">
        <f>VLOOKUP(D6617,Z$4:AB6617,2,FALSE)</f>
        <v>#N/A</v>
      </c>
      <c r="F6617" s="218" t="e">
        <f>VLOOKUP(D6617,Z$4:AB6617,3,FALSE)</f>
        <v>#N/A</v>
      </c>
    </row>
    <row r="6618" spans="2:6" x14ac:dyDescent="0.25">
      <c r="B6618" s="131">
        <f t="shared" si="103"/>
        <v>6616</v>
      </c>
      <c r="E6618" s="218" t="e">
        <f>VLOOKUP(D6618,Z$4:AB6618,2,FALSE)</f>
        <v>#N/A</v>
      </c>
      <c r="F6618" s="218" t="e">
        <f>VLOOKUP(D6618,Z$4:AB6618,3,FALSE)</f>
        <v>#N/A</v>
      </c>
    </row>
    <row r="6619" spans="2:6" x14ac:dyDescent="0.25">
      <c r="B6619" s="131">
        <f t="shared" si="103"/>
        <v>6617</v>
      </c>
      <c r="E6619" s="218" t="e">
        <f>VLOOKUP(D6619,Z$4:AB6619,2,FALSE)</f>
        <v>#N/A</v>
      </c>
      <c r="F6619" s="218" t="e">
        <f>VLOOKUP(D6619,Z$4:AB6619,3,FALSE)</f>
        <v>#N/A</v>
      </c>
    </row>
    <row r="6620" spans="2:6" x14ac:dyDescent="0.25">
      <c r="B6620" s="131">
        <f t="shared" si="103"/>
        <v>6618</v>
      </c>
      <c r="E6620" s="218" t="e">
        <f>VLOOKUP(D6620,Z$4:AB6620,2,FALSE)</f>
        <v>#N/A</v>
      </c>
      <c r="F6620" s="218" t="e">
        <f>VLOOKUP(D6620,Z$4:AB6620,3,FALSE)</f>
        <v>#N/A</v>
      </c>
    </row>
    <row r="6621" spans="2:6" x14ac:dyDescent="0.25">
      <c r="B6621" s="131">
        <f t="shared" si="103"/>
        <v>6619</v>
      </c>
      <c r="E6621" s="218" t="e">
        <f>VLOOKUP(D6621,Z$4:AB6621,2,FALSE)</f>
        <v>#N/A</v>
      </c>
      <c r="F6621" s="218" t="e">
        <f>VLOOKUP(D6621,Z$4:AB6621,3,FALSE)</f>
        <v>#N/A</v>
      </c>
    </row>
    <row r="6622" spans="2:6" x14ac:dyDescent="0.25">
      <c r="B6622" s="131">
        <f t="shared" si="103"/>
        <v>6620</v>
      </c>
      <c r="E6622" s="218" t="e">
        <f>VLOOKUP(D6622,Z$4:AB6622,2,FALSE)</f>
        <v>#N/A</v>
      </c>
      <c r="F6622" s="218" t="e">
        <f>VLOOKUP(D6622,Z$4:AB6622,3,FALSE)</f>
        <v>#N/A</v>
      </c>
    </row>
    <row r="6623" spans="2:6" x14ac:dyDescent="0.25">
      <c r="B6623" s="131">
        <f t="shared" si="103"/>
        <v>6621</v>
      </c>
      <c r="E6623" s="218" t="e">
        <f>VLOOKUP(D6623,Z$4:AB6623,2,FALSE)</f>
        <v>#N/A</v>
      </c>
      <c r="F6623" s="218" t="e">
        <f>VLOOKUP(D6623,Z$4:AB6623,3,FALSE)</f>
        <v>#N/A</v>
      </c>
    </row>
    <row r="6624" spans="2:6" x14ac:dyDescent="0.25">
      <c r="B6624" s="131">
        <f t="shared" si="103"/>
        <v>6622</v>
      </c>
      <c r="E6624" s="218" t="e">
        <f>VLOOKUP(D6624,Z$4:AB6624,2,FALSE)</f>
        <v>#N/A</v>
      </c>
      <c r="F6624" s="218" t="e">
        <f>VLOOKUP(D6624,Z$4:AB6624,3,FALSE)</f>
        <v>#N/A</v>
      </c>
    </row>
    <row r="6625" spans="2:6" x14ac:dyDescent="0.25">
      <c r="B6625" s="131">
        <f t="shared" si="103"/>
        <v>6623</v>
      </c>
      <c r="E6625" s="218" t="e">
        <f>VLOOKUP(D6625,Z$4:AB6625,2,FALSE)</f>
        <v>#N/A</v>
      </c>
      <c r="F6625" s="218" t="e">
        <f>VLOOKUP(D6625,Z$4:AB6625,3,FALSE)</f>
        <v>#N/A</v>
      </c>
    </row>
    <row r="6626" spans="2:6" x14ac:dyDescent="0.25">
      <c r="B6626" s="131">
        <f t="shared" si="103"/>
        <v>6624</v>
      </c>
      <c r="E6626" s="218" t="e">
        <f>VLOOKUP(D6626,Z$4:AB6626,2,FALSE)</f>
        <v>#N/A</v>
      </c>
      <c r="F6626" s="218" t="e">
        <f>VLOOKUP(D6626,Z$4:AB6626,3,FALSE)</f>
        <v>#N/A</v>
      </c>
    </row>
    <row r="6627" spans="2:6" x14ac:dyDescent="0.25">
      <c r="B6627" s="131">
        <f t="shared" si="103"/>
        <v>6625</v>
      </c>
      <c r="E6627" s="218" t="e">
        <f>VLOOKUP(D6627,Z$4:AB6627,2,FALSE)</f>
        <v>#N/A</v>
      </c>
      <c r="F6627" s="218" t="e">
        <f>VLOOKUP(D6627,Z$4:AB6627,3,FALSE)</f>
        <v>#N/A</v>
      </c>
    </row>
    <row r="6628" spans="2:6" x14ac:dyDescent="0.25">
      <c r="B6628" s="131">
        <f t="shared" si="103"/>
        <v>6626</v>
      </c>
      <c r="E6628" s="218" t="e">
        <f>VLOOKUP(D6628,Z$4:AB6628,2,FALSE)</f>
        <v>#N/A</v>
      </c>
      <c r="F6628" s="218" t="e">
        <f>VLOOKUP(D6628,Z$4:AB6628,3,FALSE)</f>
        <v>#N/A</v>
      </c>
    </row>
    <row r="6629" spans="2:6" x14ac:dyDescent="0.25">
      <c r="B6629" s="131">
        <f t="shared" si="103"/>
        <v>6627</v>
      </c>
      <c r="E6629" s="218" t="e">
        <f>VLOOKUP(D6629,Z$4:AB6629,2,FALSE)</f>
        <v>#N/A</v>
      </c>
      <c r="F6629" s="218" t="e">
        <f>VLOOKUP(D6629,Z$4:AB6629,3,FALSE)</f>
        <v>#N/A</v>
      </c>
    </row>
    <row r="6630" spans="2:6" x14ac:dyDescent="0.25">
      <c r="B6630" s="131">
        <f t="shared" si="103"/>
        <v>6628</v>
      </c>
      <c r="E6630" s="218" t="e">
        <f>VLOOKUP(D6630,Z$4:AB6630,2,FALSE)</f>
        <v>#N/A</v>
      </c>
      <c r="F6630" s="218" t="e">
        <f>VLOOKUP(D6630,Z$4:AB6630,3,FALSE)</f>
        <v>#N/A</v>
      </c>
    </row>
    <row r="6631" spans="2:6" x14ac:dyDescent="0.25">
      <c r="B6631" s="131">
        <f t="shared" si="103"/>
        <v>6629</v>
      </c>
      <c r="E6631" s="218" t="e">
        <f>VLOOKUP(D6631,Z$4:AB6631,2,FALSE)</f>
        <v>#N/A</v>
      </c>
      <c r="F6631" s="218" t="e">
        <f>VLOOKUP(D6631,Z$4:AB6631,3,FALSE)</f>
        <v>#N/A</v>
      </c>
    </row>
    <row r="6632" spans="2:6" x14ac:dyDescent="0.25">
      <c r="B6632" s="131">
        <f t="shared" si="103"/>
        <v>6630</v>
      </c>
      <c r="E6632" s="218" t="e">
        <f>VLOOKUP(D6632,Z$4:AB6632,2,FALSE)</f>
        <v>#N/A</v>
      </c>
      <c r="F6632" s="218" t="e">
        <f>VLOOKUP(D6632,Z$4:AB6632,3,FALSE)</f>
        <v>#N/A</v>
      </c>
    </row>
    <row r="6633" spans="2:6" x14ac:dyDescent="0.25">
      <c r="B6633" s="131">
        <f t="shared" si="103"/>
        <v>6631</v>
      </c>
      <c r="E6633" s="218" t="e">
        <f>VLOOKUP(D6633,Z$4:AB6633,2,FALSE)</f>
        <v>#N/A</v>
      </c>
      <c r="F6633" s="218" t="e">
        <f>VLOOKUP(D6633,Z$4:AB6633,3,FALSE)</f>
        <v>#N/A</v>
      </c>
    </row>
    <row r="6634" spans="2:6" x14ac:dyDescent="0.25">
      <c r="B6634" s="131">
        <f t="shared" si="103"/>
        <v>6632</v>
      </c>
      <c r="E6634" s="218" t="e">
        <f>VLOOKUP(D6634,Z$4:AB6634,2,FALSE)</f>
        <v>#N/A</v>
      </c>
      <c r="F6634" s="218" t="e">
        <f>VLOOKUP(D6634,Z$4:AB6634,3,FALSE)</f>
        <v>#N/A</v>
      </c>
    </row>
    <row r="6635" spans="2:6" x14ac:dyDescent="0.25">
      <c r="B6635" s="131">
        <f t="shared" si="103"/>
        <v>6633</v>
      </c>
      <c r="E6635" s="218" t="e">
        <f>VLOOKUP(D6635,Z$4:AB6635,2,FALSE)</f>
        <v>#N/A</v>
      </c>
      <c r="F6635" s="218" t="e">
        <f>VLOOKUP(D6635,Z$4:AB6635,3,FALSE)</f>
        <v>#N/A</v>
      </c>
    </row>
    <row r="6636" spans="2:6" x14ac:dyDescent="0.25">
      <c r="B6636" s="131">
        <f t="shared" si="103"/>
        <v>6634</v>
      </c>
      <c r="E6636" s="218" t="e">
        <f>VLOOKUP(D6636,Z$4:AB6636,2,FALSE)</f>
        <v>#N/A</v>
      </c>
      <c r="F6636" s="218" t="e">
        <f>VLOOKUP(D6636,Z$4:AB6636,3,FALSE)</f>
        <v>#N/A</v>
      </c>
    </row>
    <row r="6637" spans="2:6" x14ac:dyDescent="0.25">
      <c r="B6637" s="131">
        <f t="shared" si="103"/>
        <v>6635</v>
      </c>
      <c r="E6637" s="218" t="e">
        <f>VLOOKUP(D6637,Z$4:AB6637,2,FALSE)</f>
        <v>#N/A</v>
      </c>
      <c r="F6637" s="218" t="e">
        <f>VLOOKUP(D6637,Z$4:AB6637,3,FALSE)</f>
        <v>#N/A</v>
      </c>
    </row>
    <row r="6638" spans="2:6" x14ac:dyDescent="0.25">
      <c r="B6638" s="131">
        <f t="shared" si="103"/>
        <v>6636</v>
      </c>
      <c r="E6638" s="218" t="e">
        <f>VLOOKUP(D6638,Z$4:AB6638,2,FALSE)</f>
        <v>#N/A</v>
      </c>
      <c r="F6638" s="218" t="e">
        <f>VLOOKUP(D6638,Z$4:AB6638,3,FALSE)</f>
        <v>#N/A</v>
      </c>
    </row>
    <row r="6639" spans="2:6" x14ac:dyDescent="0.25">
      <c r="B6639" s="131">
        <f t="shared" si="103"/>
        <v>6637</v>
      </c>
      <c r="E6639" s="218" t="e">
        <f>VLOOKUP(D6639,Z$4:AB6639,2,FALSE)</f>
        <v>#N/A</v>
      </c>
      <c r="F6639" s="218" t="e">
        <f>VLOOKUP(D6639,Z$4:AB6639,3,FALSE)</f>
        <v>#N/A</v>
      </c>
    </row>
    <row r="6640" spans="2:6" x14ac:dyDescent="0.25">
      <c r="B6640" s="131">
        <f t="shared" si="103"/>
        <v>6638</v>
      </c>
      <c r="E6640" s="218" t="e">
        <f>VLOOKUP(D6640,Z$4:AB6640,2,FALSE)</f>
        <v>#N/A</v>
      </c>
      <c r="F6640" s="218" t="e">
        <f>VLOOKUP(D6640,Z$4:AB6640,3,FALSE)</f>
        <v>#N/A</v>
      </c>
    </row>
    <row r="6641" spans="2:6" x14ac:dyDescent="0.25">
      <c r="B6641" s="131">
        <f t="shared" si="103"/>
        <v>6639</v>
      </c>
      <c r="E6641" s="218" t="e">
        <f>VLOOKUP(D6641,Z$4:AB6641,2,FALSE)</f>
        <v>#N/A</v>
      </c>
      <c r="F6641" s="218" t="e">
        <f>VLOOKUP(D6641,Z$4:AB6641,3,FALSE)</f>
        <v>#N/A</v>
      </c>
    </row>
    <row r="6642" spans="2:6" x14ac:dyDescent="0.25">
      <c r="B6642" s="131">
        <f t="shared" si="103"/>
        <v>6640</v>
      </c>
      <c r="E6642" s="218" t="e">
        <f>VLOOKUP(D6642,Z$4:AB6642,2,FALSE)</f>
        <v>#N/A</v>
      </c>
      <c r="F6642" s="218" t="e">
        <f>VLOOKUP(D6642,Z$4:AB6642,3,FALSE)</f>
        <v>#N/A</v>
      </c>
    </row>
    <row r="6643" spans="2:6" x14ac:dyDescent="0.25">
      <c r="B6643" s="131">
        <f t="shared" si="103"/>
        <v>6641</v>
      </c>
      <c r="E6643" s="218" t="e">
        <f>VLOOKUP(D6643,Z$4:AB6643,2,FALSE)</f>
        <v>#N/A</v>
      </c>
      <c r="F6643" s="218" t="e">
        <f>VLOOKUP(D6643,Z$4:AB6643,3,FALSE)</f>
        <v>#N/A</v>
      </c>
    </row>
    <row r="6644" spans="2:6" x14ac:dyDescent="0.25">
      <c r="B6644" s="131">
        <f t="shared" ref="B6644:B6707" si="104">ROW()-2</f>
        <v>6642</v>
      </c>
      <c r="E6644" s="218" t="e">
        <f>VLOOKUP(D6644,Z$4:AB6644,2,FALSE)</f>
        <v>#N/A</v>
      </c>
      <c r="F6644" s="218" t="e">
        <f>VLOOKUP(D6644,Z$4:AB6644,3,FALSE)</f>
        <v>#N/A</v>
      </c>
    </row>
    <row r="6645" spans="2:6" x14ac:dyDescent="0.25">
      <c r="B6645" s="131">
        <f t="shared" si="104"/>
        <v>6643</v>
      </c>
      <c r="E6645" s="218" t="e">
        <f>VLOOKUP(D6645,Z$4:AB6645,2,FALSE)</f>
        <v>#N/A</v>
      </c>
      <c r="F6645" s="218" t="e">
        <f>VLOOKUP(D6645,Z$4:AB6645,3,FALSE)</f>
        <v>#N/A</v>
      </c>
    </row>
    <row r="6646" spans="2:6" x14ac:dyDescent="0.25">
      <c r="B6646" s="131">
        <f t="shared" si="104"/>
        <v>6644</v>
      </c>
      <c r="E6646" s="218" t="e">
        <f>VLOOKUP(D6646,Z$4:AB6646,2,FALSE)</f>
        <v>#N/A</v>
      </c>
      <c r="F6646" s="218" t="e">
        <f>VLOOKUP(D6646,Z$4:AB6646,3,FALSE)</f>
        <v>#N/A</v>
      </c>
    </row>
    <row r="6647" spans="2:6" x14ac:dyDescent="0.25">
      <c r="B6647" s="131">
        <f t="shared" si="104"/>
        <v>6645</v>
      </c>
      <c r="E6647" s="218" t="e">
        <f>VLOOKUP(D6647,Z$4:AB6647,2,FALSE)</f>
        <v>#N/A</v>
      </c>
      <c r="F6647" s="218" t="e">
        <f>VLOOKUP(D6647,Z$4:AB6647,3,FALSE)</f>
        <v>#N/A</v>
      </c>
    </row>
    <row r="6648" spans="2:6" x14ac:dyDescent="0.25">
      <c r="B6648" s="131">
        <f t="shared" si="104"/>
        <v>6646</v>
      </c>
      <c r="E6648" s="218" t="e">
        <f>VLOOKUP(D6648,Z$4:AB6648,2,FALSE)</f>
        <v>#N/A</v>
      </c>
      <c r="F6648" s="218" t="e">
        <f>VLOOKUP(D6648,Z$4:AB6648,3,FALSE)</f>
        <v>#N/A</v>
      </c>
    </row>
    <row r="6649" spans="2:6" x14ac:dyDescent="0.25">
      <c r="B6649" s="131">
        <f t="shared" si="104"/>
        <v>6647</v>
      </c>
      <c r="E6649" s="218" t="e">
        <f>VLOOKUP(D6649,Z$4:AB6649,2,FALSE)</f>
        <v>#N/A</v>
      </c>
      <c r="F6649" s="218" t="e">
        <f>VLOOKUP(D6649,Z$4:AB6649,3,FALSE)</f>
        <v>#N/A</v>
      </c>
    </row>
    <row r="6650" spans="2:6" x14ac:dyDescent="0.25">
      <c r="B6650" s="131">
        <f t="shared" si="104"/>
        <v>6648</v>
      </c>
      <c r="E6650" s="218" t="e">
        <f>VLOOKUP(D6650,Z$4:AB6650,2,FALSE)</f>
        <v>#N/A</v>
      </c>
      <c r="F6650" s="218" t="e">
        <f>VLOOKUP(D6650,Z$4:AB6650,3,FALSE)</f>
        <v>#N/A</v>
      </c>
    </row>
    <row r="6651" spans="2:6" x14ac:dyDescent="0.25">
      <c r="B6651" s="131">
        <f t="shared" si="104"/>
        <v>6649</v>
      </c>
      <c r="E6651" s="218" t="e">
        <f>VLOOKUP(D6651,Z$4:AB6651,2,FALSE)</f>
        <v>#N/A</v>
      </c>
      <c r="F6651" s="218" t="e">
        <f>VLOOKUP(D6651,Z$4:AB6651,3,FALSE)</f>
        <v>#N/A</v>
      </c>
    </row>
    <row r="6652" spans="2:6" x14ac:dyDescent="0.25">
      <c r="B6652" s="131">
        <f t="shared" si="104"/>
        <v>6650</v>
      </c>
      <c r="E6652" s="218" t="e">
        <f>VLOOKUP(D6652,Z$4:AB6652,2,FALSE)</f>
        <v>#N/A</v>
      </c>
      <c r="F6652" s="218" t="e">
        <f>VLOOKUP(D6652,Z$4:AB6652,3,FALSE)</f>
        <v>#N/A</v>
      </c>
    </row>
    <row r="6653" spans="2:6" x14ac:dyDescent="0.25">
      <c r="B6653" s="131">
        <f t="shared" si="104"/>
        <v>6651</v>
      </c>
      <c r="E6653" s="218" t="e">
        <f>VLOOKUP(D6653,Z$4:AB6653,2,FALSE)</f>
        <v>#N/A</v>
      </c>
      <c r="F6653" s="218" t="e">
        <f>VLOOKUP(D6653,Z$4:AB6653,3,FALSE)</f>
        <v>#N/A</v>
      </c>
    </row>
    <row r="6654" spans="2:6" x14ac:dyDescent="0.25">
      <c r="B6654" s="131">
        <f t="shared" si="104"/>
        <v>6652</v>
      </c>
      <c r="E6654" s="218" t="e">
        <f>VLOOKUP(D6654,Z$4:AB6654,2,FALSE)</f>
        <v>#N/A</v>
      </c>
      <c r="F6654" s="218" t="e">
        <f>VLOOKUP(D6654,Z$4:AB6654,3,FALSE)</f>
        <v>#N/A</v>
      </c>
    </row>
    <row r="6655" spans="2:6" x14ac:dyDescent="0.25">
      <c r="B6655" s="131">
        <f t="shared" si="104"/>
        <v>6653</v>
      </c>
      <c r="E6655" s="218" t="e">
        <f>VLOOKUP(D6655,Z$4:AB6655,2,FALSE)</f>
        <v>#N/A</v>
      </c>
      <c r="F6655" s="218" t="e">
        <f>VLOOKUP(D6655,Z$4:AB6655,3,FALSE)</f>
        <v>#N/A</v>
      </c>
    </row>
    <row r="6656" spans="2:6" x14ac:dyDescent="0.25">
      <c r="B6656" s="131">
        <f t="shared" si="104"/>
        <v>6654</v>
      </c>
      <c r="E6656" s="218" t="e">
        <f>VLOOKUP(D6656,Z$4:AB6656,2,FALSE)</f>
        <v>#N/A</v>
      </c>
      <c r="F6656" s="218" t="e">
        <f>VLOOKUP(D6656,Z$4:AB6656,3,FALSE)</f>
        <v>#N/A</v>
      </c>
    </row>
    <row r="6657" spans="2:6" x14ac:dyDescent="0.25">
      <c r="B6657" s="131">
        <f t="shared" si="104"/>
        <v>6655</v>
      </c>
      <c r="E6657" s="218" t="e">
        <f>VLOOKUP(D6657,Z$4:AB6657,2,FALSE)</f>
        <v>#N/A</v>
      </c>
      <c r="F6657" s="218" t="e">
        <f>VLOOKUP(D6657,Z$4:AB6657,3,FALSE)</f>
        <v>#N/A</v>
      </c>
    </row>
    <row r="6658" spans="2:6" x14ac:dyDescent="0.25">
      <c r="B6658" s="131">
        <f t="shared" si="104"/>
        <v>6656</v>
      </c>
      <c r="E6658" s="218" t="e">
        <f>VLOOKUP(D6658,Z$4:AB6658,2,FALSE)</f>
        <v>#N/A</v>
      </c>
      <c r="F6658" s="218" t="e">
        <f>VLOOKUP(D6658,Z$4:AB6658,3,FALSE)</f>
        <v>#N/A</v>
      </c>
    </row>
    <row r="6659" spans="2:6" x14ac:dyDescent="0.25">
      <c r="B6659" s="131">
        <f t="shared" si="104"/>
        <v>6657</v>
      </c>
      <c r="E6659" s="218" t="e">
        <f>VLOOKUP(D6659,Z$4:AB6659,2,FALSE)</f>
        <v>#N/A</v>
      </c>
      <c r="F6659" s="218" t="e">
        <f>VLOOKUP(D6659,Z$4:AB6659,3,FALSE)</f>
        <v>#N/A</v>
      </c>
    </row>
    <row r="6660" spans="2:6" x14ac:dyDescent="0.25">
      <c r="B6660" s="131">
        <f t="shared" si="104"/>
        <v>6658</v>
      </c>
      <c r="E6660" s="218" t="e">
        <f>VLOOKUP(D6660,Z$4:AB6660,2,FALSE)</f>
        <v>#N/A</v>
      </c>
      <c r="F6660" s="218" t="e">
        <f>VLOOKUP(D6660,Z$4:AB6660,3,FALSE)</f>
        <v>#N/A</v>
      </c>
    </row>
    <row r="6661" spans="2:6" x14ac:dyDescent="0.25">
      <c r="B6661" s="131">
        <f t="shared" si="104"/>
        <v>6659</v>
      </c>
      <c r="E6661" s="218" t="e">
        <f>VLOOKUP(D6661,Z$4:AB6661,2,FALSE)</f>
        <v>#N/A</v>
      </c>
      <c r="F6661" s="218" t="e">
        <f>VLOOKUP(D6661,Z$4:AB6661,3,FALSE)</f>
        <v>#N/A</v>
      </c>
    </row>
    <row r="6662" spans="2:6" x14ac:dyDescent="0.25">
      <c r="B6662" s="131">
        <f t="shared" si="104"/>
        <v>6660</v>
      </c>
      <c r="E6662" s="218" t="e">
        <f>VLOOKUP(D6662,Z$4:AB6662,2,FALSE)</f>
        <v>#N/A</v>
      </c>
      <c r="F6662" s="218" t="e">
        <f>VLOOKUP(D6662,Z$4:AB6662,3,FALSE)</f>
        <v>#N/A</v>
      </c>
    </row>
    <row r="6663" spans="2:6" x14ac:dyDescent="0.25">
      <c r="B6663" s="131">
        <f t="shared" si="104"/>
        <v>6661</v>
      </c>
      <c r="E6663" s="218" t="e">
        <f>VLOOKUP(D6663,Z$4:AB6663,2,FALSE)</f>
        <v>#N/A</v>
      </c>
      <c r="F6663" s="218" t="e">
        <f>VLOOKUP(D6663,Z$4:AB6663,3,FALSE)</f>
        <v>#N/A</v>
      </c>
    </row>
    <row r="6664" spans="2:6" x14ac:dyDescent="0.25">
      <c r="B6664" s="131">
        <f t="shared" si="104"/>
        <v>6662</v>
      </c>
      <c r="E6664" s="218" t="e">
        <f>VLOOKUP(D6664,Z$4:AB6664,2,FALSE)</f>
        <v>#N/A</v>
      </c>
      <c r="F6664" s="218" t="e">
        <f>VLOOKUP(D6664,Z$4:AB6664,3,FALSE)</f>
        <v>#N/A</v>
      </c>
    </row>
    <row r="6665" spans="2:6" x14ac:dyDescent="0.25">
      <c r="B6665" s="131">
        <f t="shared" si="104"/>
        <v>6663</v>
      </c>
      <c r="E6665" s="218" t="e">
        <f>VLOOKUP(D6665,Z$4:AB6665,2,FALSE)</f>
        <v>#N/A</v>
      </c>
      <c r="F6665" s="218" t="e">
        <f>VLOOKUP(D6665,Z$4:AB6665,3,FALSE)</f>
        <v>#N/A</v>
      </c>
    </row>
    <row r="6666" spans="2:6" x14ac:dyDescent="0.25">
      <c r="B6666" s="131">
        <f t="shared" si="104"/>
        <v>6664</v>
      </c>
      <c r="E6666" s="218" t="e">
        <f>VLOOKUP(D6666,Z$4:AB6666,2,FALSE)</f>
        <v>#N/A</v>
      </c>
      <c r="F6666" s="218" t="e">
        <f>VLOOKUP(D6666,Z$4:AB6666,3,FALSE)</f>
        <v>#N/A</v>
      </c>
    </row>
    <row r="6667" spans="2:6" x14ac:dyDescent="0.25">
      <c r="B6667" s="131">
        <f t="shared" si="104"/>
        <v>6665</v>
      </c>
      <c r="E6667" s="218" t="e">
        <f>VLOOKUP(D6667,Z$4:AB6667,2,FALSE)</f>
        <v>#N/A</v>
      </c>
      <c r="F6667" s="218" t="e">
        <f>VLOOKUP(D6667,Z$4:AB6667,3,FALSE)</f>
        <v>#N/A</v>
      </c>
    </row>
    <row r="6668" spans="2:6" x14ac:dyDescent="0.25">
      <c r="B6668" s="131">
        <f t="shared" si="104"/>
        <v>6666</v>
      </c>
      <c r="E6668" s="218" t="e">
        <f>VLOOKUP(D6668,Z$4:AB6668,2,FALSE)</f>
        <v>#N/A</v>
      </c>
      <c r="F6668" s="218" t="e">
        <f>VLOOKUP(D6668,Z$4:AB6668,3,FALSE)</f>
        <v>#N/A</v>
      </c>
    </row>
    <row r="6669" spans="2:6" x14ac:dyDescent="0.25">
      <c r="B6669" s="131">
        <f t="shared" si="104"/>
        <v>6667</v>
      </c>
      <c r="E6669" s="218" t="e">
        <f>VLOOKUP(D6669,Z$4:AB6669,2,FALSE)</f>
        <v>#N/A</v>
      </c>
      <c r="F6669" s="218" t="e">
        <f>VLOOKUP(D6669,Z$4:AB6669,3,FALSE)</f>
        <v>#N/A</v>
      </c>
    </row>
    <row r="6670" spans="2:6" x14ac:dyDescent="0.25">
      <c r="B6670" s="131">
        <f t="shared" si="104"/>
        <v>6668</v>
      </c>
      <c r="E6670" s="218" t="e">
        <f>VLOOKUP(D6670,Z$4:AB6670,2,FALSE)</f>
        <v>#N/A</v>
      </c>
      <c r="F6670" s="218" t="e">
        <f>VLOOKUP(D6670,Z$4:AB6670,3,FALSE)</f>
        <v>#N/A</v>
      </c>
    </row>
    <row r="6671" spans="2:6" x14ac:dyDescent="0.25">
      <c r="B6671" s="131">
        <f t="shared" si="104"/>
        <v>6669</v>
      </c>
      <c r="E6671" s="218" t="e">
        <f>VLOOKUP(D6671,Z$4:AB6671,2,FALSE)</f>
        <v>#N/A</v>
      </c>
      <c r="F6671" s="218" t="e">
        <f>VLOOKUP(D6671,Z$4:AB6671,3,FALSE)</f>
        <v>#N/A</v>
      </c>
    </row>
    <row r="6672" spans="2:6" x14ac:dyDescent="0.25">
      <c r="B6672" s="131">
        <f t="shared" si="104"/>
        <v>6670</v>
      </c>
      <c r="E6672" s="218" t="e">
        <f>VLOOKUP(D6672,Z$4:AB6672,2,FALSE)</f>
        <v>#N/A</v>
      </c>
      <c r="F6672" s="218" t="e">
        <f>VLOOKUP(D6672,Z$4:AB6672,3,FALSE)</f>
        <v>#N/A</v>
      </c>
    </row>
    <row r="6673" spans="2:6" x14ac:dyDescent="0.25">
      <c r="B6673" s="131">
        <f t="shared" si="104"/>
        <v>6671</v>
      </c>
      <c r="E6673" s="218" t="e">
        <f>VLOOKUP(D6673,Z$4:AB6673,2,FALSE)</f>
        <v>#N/A</v>
      </c>
      <c r="F6673" s="218" t="e">
        <f>VLOOKUP(D6673,Z$4:AB6673,3,FALSE)</f>
        <v>#N/A</v>
      </c>
    </row>
    <row r="6674" spans="2:6" x14ac:dyDescent="0.25">
      <c r="B6674" s="131">
        <f t="shared" si="104"/>
        <v>6672</v>
      </c>
      <c r="E6674" s="218" t="e">
        <f>VLOOKUP(D6674,Z$4:AB6674,2,FALSE)</f>
        <v>#N/A</v>
      </c>
      <c r="F6674" s="218" t="e">
        <f>VLOOKUP(D6674,Z$4:AB6674,3,FALSE)</f>
        <v>#N/A</v>
      </c>
    </row>
    <row r="6675" spans="2:6" x14ac:dyDescent="0.25">
      <c r="B6675" s="131">
        <f t="shared" si="104"/>
        <v>6673</v>
      </c>
      <c r="E6675" s="218" t="e">
        <f>VLOOKUP(D6675,Z$4:AB6675,2,FALSE)</f>
        <v>#N/A</v>
      </c>
      <c r="F6675" s="218" t="e">
        <f>VLOOKUP(D6675,Z$4:AB6675,3,FALSE)</f>
        <v>#N/A</v>
      </c>
    </row>
    <row r="6676" spans="2:6" x14ac:dyDescent="0.25">
      <c r="B6676" s="131">
        <f t="shared" si="104"/>
        <v>6674</v>
      </c>
      <c r="E6676" s="218" t="e">
        <f>VLOOKUP(D6676,Z$4:AB6676,2,FALSE)</f>
        <v>#N/A</v>
      </c>
      <c r="F6676" s="218" t="e">
        <f>VLOOKUP(D6676,Z$4:AB6676,3,FALSE)</f>
        <v>#N/A</v>
      </c>
    </row>
    <row r="6677" spans="2:6" x14ac:dyDescent="0.25">
      <c r="B6677" s="131">
        <f t="shared" si="104"/>
        <v>6675</v>
      </c>
      <c r="E6677" s="218" t="e">
        <f>VLOOKUP(D6677,Z$4:AB6677,2,FALSE)</f>
        <v>#N/A</v>
      </c>
      <c r="F6677" s="218" t="e">
        <f>VLOOKUP(D6677,Z$4:AB6677,3,FALSE)</f>
        <v>#N/A</v>
      </c>
    </row>
    <row r="6678" spans="2:6" x14ac:dyDescent="0.25">
      <c r="B6678" s="131">
        <f t="shared" si="104"/>
        <v>6676</v>
      </c>
      <c r="E6678" s="218" t="e">
        <f>VLOOKUP(D6678,Z$4:AB6678,2,FALSE)</f>
        <v>#N/A</v>
      </c>
      <c r="F6678" s="218" t="e">
        <f>VLOOKUP(D6678,Z$4:AB6678,3,FALSE)</f>
        <v>#N/A</v>
      </c>
    </row>
    <row r="6679" spans="2:6" x14ac:dyDescent="0.25">
      <c r="B6679" s="131">
        <f t="shared" si="104"/>
        <v>6677</v>
      </c>
      <c r="E6679" s="218" t="e">
        <f>VLOOKUP(D6679,Z$4:AB6679,2,FALSE)</f>
        <v>#N/A</v>
      </c>
      <c r="F6679" s="218" t="e">
        <f>VLOOKUP(D6679,Z$4:AB6679,3,FALSE)</f>
        <v>#N/A</v>
      </c>
    </row>
    <row r="6680" spans="2:6" x14ac:dyDescent="0.25">
      <c r="B6680" s="131">
        <f t="shared" si="104"/>
        <v>6678</v>
      </c>
      <c r="E6680" s="218" t="e">
        <f>VLOOKUP(D6680,Z$4:AB6680,2,FALSE)</f>
        <v>#N/A</v>
      </c>
      <c r="F6680" s="218" t="e">
        <f>VLOOKUP(D6680,Z$4:AB6680,3,FALSE)</f>
        <v>#N/A</v>
      </c>
    </row>
    <row r="6681" spans="2:6" x14ac:dyDescent="0.25">
      <c r="B6681" s="131">
        <f t="shared" si="104"/>
        <v>6679</v>
      </c>
      <c r="E6681" s="218" t="e">
        <f>VLOOKUP(D6681,Z$4:AB6681,2,FALSE)</f>
        <v>#N/A</v>
      </c>
      <c r="F6681" s="218" t="e">
        <f>VLOOKUP(D6681,Z$4:AB6681,3,FALSE)</f>
        <v>#N/A</v>
      </c>
    </row>
    <row r="6682" spans="2:6" x14ac:dyDescent="0.25">
      <c r="B6682" s="131">
        <f t="shared" si="104"/>
        <v>6680</v>
      </c>
      <c r="E6682" s="218" t="e">
        <f>VLOOKUP(D6682,Z$4:AB6682,2,FALSE)</f>
        <v>#N/A</v>
      </c>
      <c r="F6682" s="218" t="e">
        <f>VLOOKUP(D6682,Z$4:AB6682,3,FALSE)</f>
        <v>#N/A</v>
      </c>
    </row>
    <row r="6683" spans="2:6" x14ac:dyDescent="0.25">
      <c r="B6683" s="131">
        <f t="shared" si="104"/>
        <v>6681</v>
      </c>
      <c r="E6683" s="218" t="e">
        <f>VLOOKUP(D6683,Z$4:AB6683,2,FALSE)</f>
        <v>#N/A</v>
      </c>
      <c r="F6683" s="218" t="e">
        <f>VLOOKUP(D6683,Z$4:AB6683,3,FALSE)</f>
        <v>#N/A</v>
      </c>
    </row>
    <row r="6684" spans="2:6" x14ac:dyDescent="0.25">
      <c r="B6684" s="131">
        <f t="shared" si="104"/>
        <v>6682</v>
      </c>
      <c r="E6684" s="218" t="e">
        <f>VLOOKUP(D6684,Z$4:AB6684,2,FALSE)</f>
        <v>#N/A</v>
      </c>
      <c r="F6684" s="218" t="e">
        <f>VLOOKUP(D6684,Z$4:AB6684,3,FALSE)</f>
        <v>#N/A</v>
      </c>
    </row>
    <row r="6685" spans="2:6" x14ac:dyDescent="0.25">
      <c r="B6685" s="131">
        <f t="shared" si="104"/>
        <v>6683</v>
      </c>
      <c r="E6685" s="218" t="e">
        <f>VLOOKUP(D6685,Z$4:AB6685,2,FALSE)</f>
        <v>#N/A</v>
      </c>
      <c r="F6685" s="218" t="e">
        <f>VLOOKUP(D6685,Z$4:AB6685,3,FALSE)</f>
        <v>#N/A</v>
      </c>
    </row>
    <row r="6686" spans="2:6" x14ac:dyDescent="0.25">
      <c r="B6686" s="131">
        <f t="shared" si="104"/>
        <v>6684</v>
      </c>
      <c r="E6686" s="218" t="e">
        <f>VLOOKUP(D6686,Z$4:AB6686,2,FALSE)</f>
        <v>#N/A</v>
      </c>
      <c r="F6686" s="218" t="e">
        <f>VLOOKUP(D6686,Z$4:AB6686,3,FALSE)</f>
        <v>#N/A</v>
      </c>
    </row>
    <row r="6687" spans="2:6" x14ac:dyDescent="0.25">
      <c r="B6687" s="131">
        <f t="shared" si="104"/>
        <v>6685</v>
      </c>
      <c r="E6687" s="218" t="e">
        <f>VLOOKUP(D6687,Z$4:AB6687,2,FALSE)</f>
        <v>#N/A</v>
      </c>
      <c r="F6687" s="218" t="e">
        <f>VLOOKUP(D6687,Z$4:AB6687,3,FALSE)</f>
        <v>#N/A</v>
      </c>
    </row>
    <row r="6688" spans="2:6" x14ac:dyDescent="0.25">
      <c r="B6688" s="131">
        <f t="shared" si="104"/>
        <v>6686</v>
      </c>
      <c r="E6688" s="218" t="e">
        <f>VLOOKUP(D6688,Z$4:AB6688,2,FALSE)</f>
        <v>#N/A</v>
      </c>
      <c r="F6688" s="218" t="e">
        <f>VLOOKUP(D6688,Z$4:AB6688,3,FALSE)</f>
        <v>#N/A</v>
      </c>
    </row>
    <row r="6689" spans="2:6" x14ac:dyDescent="0.25">
      <c r="B6689" s="131">
        <f t="shared" si="104"/>
        <v>6687</v>
      </c>
      <c r="E6689" s="218" t="e">
        <f>VLOOKUP(D6689,Z$4:AB6689,2,FALSE)</f>
        <v>#N/A</v>
      </c>
      <c r="F6689" s="218" t="e">
        <f>VLOOKUP(D6689,Z$4:AB6689,3,FALSE)</f>
        <v>#N/A</v>
      </c>
    </row>
    <row r="6690" spans="2:6" x14ac:dyDescent="0.25">
      <c r="B6690" s="131">
        <f t="shared" si="104"/>
        <v>6688</v>
      </c>
      <c r="E6690" s="218" t="e">
        <f>VLOOKUP(D6690,Z$4:AB6690,2,FALSE)</f>
        <v>#N/A</v>
      </c>
      <c r="F6690" s="218" t="e">
        <f>VLOOKUP(D6690,Z$4:AB6690,3,FALSE)</f>
        <v>#N/A</v>
      </c>
    </row>
    <row r="6691" spans="2:6" x14ac:dyDescent="0.25">
      <c r="B6691" s="131">
        <f t="shared" si="104"/>
        <v>6689</v>
      </c>
      <c r="E6691" s="218" t="e">
        <f>VLOOKUP(D6691,Z$4:AB6691,2,FALSE)</f>
        <v>#N/A</v>
      </c>
      <c r="F6691" s="218" t="e">
        <f>VLOOKUP(D6691,Z$4:AB6691,3,FALSE)</f>
        <v>#N/A</v>
      </c>
    </row>
    <row r="6692" spans="2:6" x14ac:dyDescent="0.25">
      <c r="B6692" s="131">
        <f t="shared" si="104"/>
        <v>6690</v>
      </c>
      <c r="E6692" s="218" t="e">
        <f>VLOOKUP(D6692,Z$4:AB6692,2,FALSE)</f>
        <v>#N/A</v>
      </c>
      <c r="F6692" s="218" t="e">
        <f>VLOOKUP(D6692,Z$4:AB6692,3,FALSE)</f>
        <v>#N/A</v>
      </c>
    </row>
    <row r="6693" spans="2:6" x14ac:dyDescent="0.25">
      <c r="B6693" s="131">
        <f t="shared" si="104"/>
        <v>6691</v>
      </c>
      <c r="E6693" s="218" t="e">
        <f>VLOOKUP(D6693,Z$4:AB6693,2,FALSE)</f>
        <v>#N/A</v>
      </c>
      <c r="F6693" s="218" t="e">
        <f>VLOOKUP(D6693,Z$4:AB6693,3,FALSE)</f>
        <v>#N/A</v>
      </c>
    </row>
    <row r="6694" spans="2:6" x14ac:dyDescent="0.25">
      <c r="B6694" s="131">
        <f t="shared" si="104"/>
        <v>6692</v>
      </c>
      <c r="E6694" s="218" t="e">
        <f>VLOOKUP(D6694,Z$4:AB6694,2,FALSE)</f>
        <v>#N/A</v>
      </c>
      <c r="F6694" s="218" t="e">
        <f>VLOOKUP(D6694,Z$4:AB6694,3,FALSE)</f>
        <v>#N/A</v>
      </c>
    </row>
    <row r="6695" spans="2:6" x14ac:dyDescent="0.25">
      <c r="B6695" s="131">
        <f t="shared" si="104"/>
        <v>6693</v>
      </c>
      <c r="E6695" s="218" t="e">
        <f>VLOOKUP(D6695,Z$4:AB6695,2,FALSE)</f>
        <v>#N/A</v>
      </c>
      <c r="F6695" s="218" t="e">
        <f>VLOOKUP(D6695,Z$4:AB6695,3,FALSE)</f>
        <v>#N/A</v>
      </c>
    </row>
    <row r="6696" spans="2:6" x14ac:dyDescent="0.25">
      <c r="B6696" s="131">
        <f t="shared" si="104"/>
        <v>6694</v>
      </c>
      <c r="E6696" s="218" t="e">
        <f>VLOOKUP(D6696,Z$4:AB6696,2,FALSE)</f>
        <v>#N/A</v>
      </c>
      <c r="F6696" s="218" t="e">
        <f>VLOOKUP(D6696,Z$4:AB6696,3,FALSE)</f>
        <v>#N/A</v>
      </c>
    </row>
    <row r="6697" spans="2:6" x14ac:dyDescent="0.25">
      <c r="B6697" s="131">
        <f t="shared" si="104"/>
        <v>6695</v>
      </c>
      <c r="E6697" s="218" t="e">
        <f>VLOOKUP(D6697,Z$4:AB6697,2,FALSE)</f>
        <v>#N/A</v>
      </c>
      <c r="F6697" s="218" t="e">
        <f>VLOOKUP(D6697,Z$4:AB6697,3,FALSE)</f>
        <v>#N/A</v>
      </c>
    </row>
    <row r="6698" spans="2:6" x14ac:dyDescent="0.25">
      <c r="B6698" s="131">
        <f t="shared" si="104"/>
        <v>6696</v>
      </c>
      <c r="E6698" s="218" t="e">
        <f>VLOOKUP(D6698,Z$4:AB6698,2,FALSE)</f>
        <v>#N/A</v>
      </c>
      <c r="F6698" s="218" t="e">
        <f>VLOOKUP(D6698,Z$4:AB6698,3,FALSE)</f>
        <v>#N/A</v>
      </c>
    </row>
    <row r="6699" spans="2:6" x14ac:dyDescent="0.25">
      <c r="B6699" s="131">
        <f t="shared" si="104"/>
        <v>6697</v>
      </c>
      <c r="E6699" s="218" t="e">
        <f>VLOOKUP(D6699,Z$4:AB6699,2,FALSE)</f>
        <v>#N/A</v>
      </c>
      <c r="F6699" s="218" t="e">
        <f>VLOOKUP(D6699,Z$4:AB6699,3,FALSE)</f>
        <v>#N/A</v>
      </c>
    </row>
    <row r="6700" spans="2:6" x14ac:dyDescent="0.25">
      <c r="B6700" s="131">
        <f t="shared" si="104"/>
        <v>6698</v>
      </c>
      <c r="E6700" s="218" t="e">
        <f>VLOOKUP(D6700,Z$4:AB6700,2,FALSE)</f>
        <v>#N/A</v>
      </c>
      <c r="F6700" s="218" t="e">
        <f>VLOOKUP(D6700,Z$4:AB6700,3,FALSE)</f>
        <v>#N/A</v>
      </c>
    </row>
    <row r="6701" spans="2:6" x14ac:dyDescent="0.25">
      <c r="B6701" s="131">
        <f t="shared" si="104"/>
        <v>6699</v>
      </c>
      <c r="E6701" s="218" t="e">
        <f>VLOOKUP(D6701,Z$4:AB6701,2,FALSE)</f>
        <v>#N/A</v>
      </c>
      <c r="F6701" s="218" t="e">
        <f>VLOOKUP(D6701,Z$4:AB6701,3,FALSE)</f>
        <v>#N/A</v>
      </c>
    </row>
    <row r="6702" spans="2:6" x14ac:dyDescent="0.25">
      <c r="B6702" s="131">
        <f t="shared" si="104"/>
        <v>6700</v>
      </c>
      <c r="E6702" s="218" t="e">
        <f>VLOOKUP(D6702,Z$4:AB6702,2,FALSE)</f>
        <v>#N/A</v>
      </c>
      <c r="F6702" s="218" t="e">
        <f>VLOOKUP(D6702,Z$4:AB6702,3,FALSE)</f>
        <v>#N/A</v>
      </c>
    </row>
    <row r="6703" spans="2:6" x14ac:dyDescent="0.25">
      <c r="B6703" s="131">
        <f t="shared" si="104"/>
        <v>6701</v>
      </c>
      <c r="E6703" s="218" t="e">
        <f>VLOOKUP(D6703,Z$4:AB6703,2,FALSE)</f>
        <v>#N/A</v>
      </c>
      <c r="F6703" s="218" t="e">
        <f>VLOOKUP(D6703,Z$4:AB6703,3,FALSE)</f>
        <v>#N/A</v>
      </c>
    </row>
    <row r="6704" spans="2:6" x14ac:dyDescent="0.25">
      <c r="B6704" s="131">
        <f t="shared" si="104"/>
        <v>6702</v>
      </c>
      <c r="E6704" s="218" t="e">
        <f>VLOOKUP(D6704,Z$4:AB6704,2,FALSE)</f>
        <v>#N/A</v>
      </c>
      <c r="F6704" s="218" t="e">
        <f>VLOOKUP(D6704,Z$4:AB6704,3,FALSE)</f>
        <v>#N/A</v>
      </c>
    </row>
    <row r="6705" spans="2:6" x14ac:dyDescent="0.25">
      <c r="B6705" s="131">
        <f t="shared" si="104"/>
        <v>6703</v>
      </c>
      <c r="E6705" s="218" t="e">
        <f>VLOOKUP(D6705,Z$4:AB6705,2,FALSE)</f>
        <v>#N/A</v>
      </c>
      <c r="F6705" s="218" t="e">
        <f>VLOOKUP(D6705,Z$4:AB6705,3,FALSE)</f>
        <v>#N/A</v>
      </c>
    </row>
    <row r="6706" spans="2:6" x14ac:dyDescent="0.25">
      <c r="B6706" s="131">
        <f t="shared" si="104"/>
        <v>6704</v>
      </c>
      <c r="E6706" s="218" t="e">
        <f>VLOOKUP(D6706,Z$4:AB6706,2,FALSE)</f>
        <v>#N/A</v>
      </c>
      <c r="F6706" s="218" t="e">
        <f>VLOOKUP(D6706,Z$4:AB6706,3,FALSE)</f>
        <v>#N/A</v>
      </c>
    </row>
    <row r="6707" spans="2:6" x14ac:dyDescent="0.25">
      <c r="B6707" s="131">
        <f t="shared" si="104"/>
        <v>6705</v>
      </c>
      <c r="E6707" s="218" t="e">
        <f>VLOOKUP(D6707,Z$4:AB6707,2,FALSE)</f>
        <v>#N/A</v>
      </c>
      <c r="F6707" s="218" t="e">
        <f>VLOOKUP(D6707,Z$4:AB6707,3,FALSE)</f>
        <v>#N/A</v>
      </c>
    </row>
    <row r="6708" spans="2:6" x14ac:dyDescent="0.25">
      <c r="B6708" s="131">
        <f t="shared" ref="B6708:B6771" si="105">ROW()-2</f>
        <v>6706</v>
      </c>
      <c r="E6708" s="218" t="e">
        <f>VLOOKUP(D6708,Z$4:AB6708,2,FALSE)</f>
        <v>#N/A</v>
      </c>
      <c r="F6708" s="218" t="e">
        <f>VLOOKUP(D6708,Z$4:AB6708,3,FALSE)</f>
        <v>#N/A</v>
      </c>
    </row>
    <row r="6709" spans="2:6" x14ac:dyDescent="0.25">
      <c r="B6709" s="131">
        <f t="shared" si="105"/>
        <v>6707</v>
      </c>
      <c r="E6709" s="218" t="e">
        <f>VLOOKUP(D6709,Z$4:AB6709,2,FALSE)</f>
        <v>#N/A</v>
      </c>
      <c r="F6709" s="218" t="e">
        <f>VLOOKUP(D6709,Z$4:AB6709,3,FALSE)</f>
        <v>#N/A</v>
      </c>
    </row>
    <row r="6710" spans="2:6" x14ac:dyDescent="0.25">
      <c r="B6710" s="131">
        <f t="shared" si="105"/>
        <v>6708</v>
      </c>
      <c r="E6710" s="218" t="e">
        <f>VLOOKUP(D6710,Z$4:AB6710,2,FALSE)</f>
        <v>#N/A</v>
      </c>
      <c r="F6710" s="218" t="e">
        <f>VLOOKUP(D6710,Z$4:AB6710,3,FALSE)</f>
        <v>#N/A</v>
      </c>
    </row>
    <row r="6711" spans="2:6" x14ac:dyDescent="0.25">
      <c r="B6711" s="131">
        <f t="shared" si="105"/>
        <v>6709</v>
      </c>
      <c r="E6711" s="218" t="e">
        <f>VLOOKUP(D6711,Z$4:AB6711,2,FALSE)</f>
        <v>#N/A</v>
      </c>
      <c r="F6711" s="218" t="e">
        <f>VLOOKUP(D6711,Z$4:AB6711,3,FALSE)</f>
        <v>#N/A</v>
      </c>
    </row>
    <row r="6712" spans="2:6" x14ac:dyDescent="0.25">
      <c r="B6712" s="131">
        <f t="shared" si="105"/>
        <v>6710</v>
      </c>
      <c r="E6712" s="218" t="e">
        <f>VLOOKUP(D6712,Z$4:AB6712,2,FALSE)</f>
        <v>#N/A</v>
      </c>
      <c r="F6712" s="218" t="e">
        <f>VLOOKUP(D6712,Z$4:AB6712,3,FALSE)</f>
        <v>#N/A</v>
      </c>
    </row>
    <row r="6713" spans="2:6" x14ac:dyDescent="0.25">
      <c r="B6713" s="131">
        <f t="shared" si="105"/>
        <v>6711</v>
      </c>
      <c r="E6713" s="218" t="e">
        <f>VLOOKUP(D6713,Z$4:AB6713,2,FALSE)</f>
        <v>#N/A</v>
      </c>
      <c r="F6713" s="218" t="e">
        <f>VLOOKUP(D6713,Z$4:AB6713,3,FALSE)</f>
        <v>#N/A</v>
      </c>
    </row>
    <row r="6714" spans="2:6" x14ac:dyDescent="0.25">
      <c r="B6714" s="131">
        <f t="shared" si="105"/>
        <v>6712</v>
      </c>
      <c r="E6714" s="218" t="e">
        <f>VLOOKUP(D6714,Z$4:AB6714,2,FALSE)</f>
        <v>#N/A</v>
      </c>
      <c r="F6714" s="218" t="e">
        <f>VLOOKUP(D6714,Z$4:AB6714,3,FALSE)</f>
        <v>#N/A</v>
      </c>
    </row>
    <row r="6715" spans="2:6" x14ac:dyDescent="0.25">
      <c r="B6715" s="131">
        <f t="shared" si="105"/>
        <v>6713</v>
      </c>
      <c r="E6715" s="218" t="e">
        <f>VLOOKUP(D6715,Z$4:AB6715,2,FALSE)</f>
        <v>#N/A</v>
      </c>
      <c r="F6715" s="218" t="e">
        <f>VLOOKUP(D6715,Z$4:AB6715,3,FALSE)</f>
        <v>#N/A</v>
      </c>
    </row>
    <row r="6716" spans="2:6" x14ac:dyDescent="0.25">
      <c r="B6716" s="131">
        <f t="shared" si="105"/>
        <v>6714</v>
      </c>
      <c r="E6716" s="218" t="e">
        <f>VLOOKUP(D6716,Z$4:AB6716,2,FALSE)</f>
        <v>#N/A</v>
      </c>
      <c r="F6716" s="218" t="e">
        <f>VLOOKUP(D6716,Z$4:AB6716,3,FALSE)</f>
        <v>#N/A</v>
      </c>
    </row>
    <row r="6717" spans="2:6" x14ac:dyDescent="0.25">
      <c r="B6717" s="131">
        <f t="shared" si="105"/>
        <v>6715</v>
      </c>
      <c r="E6717" s="218" t="e">
        <f>VLOOKUP(D6717,Z$4:AB6717,2,FALSE)</f>
        <v>#N/A</v>
      </c>
      <c r="F6717" s="218" t="e">
        <f>VLOOKUP(D6717,Z$4:AB6717,3,FALSE)</f>
        <v>#N/A</v>
      </c>
    </row>
    <row r="6718" spans="2:6" x14ac:dyDescent="0.25">
      <c r="B6718" s="131">
        <f t="shared" si="105"/>
        <v>6716</v>
      </c>
      <c r="E6718" s="218" t="e">
        <f>VLOOKUP(D6718,Z$4:AB6718,2,FALSE)</f>
        <v>#N/A</v>
      </c>
      <c r="F6718" s="218" t="e">
        <f>VLOOKUP(D6718,Z$4:AB6718,3,FALSE)</f>
        <v>#N/A</v>
      </c>
    </row>
    <row r="6719" spans="2:6" x14ac:dyDescent="0.25">
      <c r="B6719" s="131">
        <f t="shared" si="105"/>
        <v>6717</v>
      </c>
      <c r="E6719" s="218" t="e">
        <f>VLOOKUP(D6719,Z$4:AB6719,2,FALSE)</f>
        <v>#N/A</v>
      </c>
      <c r="F6719" s="218" t="e">
        <f>VLOOKUP(D6719,Z$4:AB6719,3,FALSE)</f>
        <v>#N/A</v>
      </c>
    </row>
    <row r="6720" spans="2:6" x14ac:dyDescent="0.25">
      <c r="B6720" s="131">
        <f t="shared" si="105"/>
        <v>6718</v>
      </c>
      <c r="E6720" s="218" t="e">
        <f>VLOOKUP(D6720,Z$4:AB6720,2,FALSE)</f>
        <v>#N/A</v>
      </c>
      <c r="F6720" s="218" t="e">
        <f>VLOOKUP(D6720,Z$4:AB6720,3,FALSE)</f>
        <v>#N/A</v>
      </c>
    </row>
    <row r="6721" spans="2:6" x14ac:dyDescent="0.25">
      <c r="B6721" s="131">
        <f t="shared" si="105"/>
        <v>6719</v>
      </c>
      <c r="E6721" s="218" t="e">
        <f>VLOOKUP(D6721,Z$4:AB6721,2,FALSE)</f>
        <v>#N/A</v>
      </c>
      <c r="F6721" s="218" t="e">
        <f>VLOOKUP(D6721,Z$4:AB6721,3,FALSE)</f>
        <v>#N/A</v>
      </c>
    </row>
    <row r="6722" spans="2:6" x14ac:dyDescent="0.25">
      <c r="B6722" s="131">
        <f t="shared" si="105"/>
        <v>6720</v>
      </c>
      <c r="E6722" s="218" t="e">
        <f>VLOOKUP(D6722,Z$4:AB6722,2,FALSE)</f>
        <v>#N/A</v>
      </c>
      <c r="F6722" s="218" t="e">
        <f>VLOOKUP(D6722,Z$4:AB6722,3,FALSE)</f>
        <v>#N/A</v>
      </c>
    </row>
    <row r="6723" spans="2:6" x14ac:dyDescent="0.25">
      <c r="B6723" s="131">
        <f t="shared" si="105"/>
        <v>6721</v>
      </c>
      <c r="E6723" s="218" t="e">
        <f>VLOOKUP(D6723,Z$4:AB6723,2,FALSE)</f>
        <v>#N/A</v>
      </c>
      <c r="F6723" s="218" t="e">
        <f>VLOOKUP(D6723,Z$4:AB6723,3,FALSE)</f>
        <v>#N/A</v>
      </c>
    </row>
    <row r="6724" spans="2:6" x14ac:dyDescent="0.25">
      <c r="B6724" s="131">
        <f t="shared" si="105"/>
        <v>6722</v>
      </c>
      <c r="E6724" s="218" t="e">
        <f>VLOOKUP(D6724,Z$4:AB6724,2,FALSE)</f>
        <v>#N/A</v>
      </c>
      <c r="F6724" s="218" t="e">
        <f>VLOOKUP(D6724,Z$4:AB6724,3,FALSE)</f>
        <v>#N/A</v>
      </c>
    </row>
    <row r="6725" spans="2:6" x14ac:dyDescent="0.25">
      <c r="B6725" s="131">
        <f t="shared" si="105"/>
        <v>6723</v>
      </c>
      <c r="E6725" s="218" t="e">
        <f>VLOOKUP(D6725,Z$4:AB6725,2,FALSE)</f>
        <v>#N/A</v>
      </c>
      <c r="F6725" s="218" t="e">
        <f>VLOOKUP(D6725,Z$4:AB6725,3,FALSE)</f>
        <v>#N/A</v>
      </c>
    </row>
    <row r="6726" spans="2:6" x14ac:dyDescent="0.25">
      <c r="B6726" s="131">
        <f t="shared" si="105"/>
        <v>6724</v>
      </c>
      <c r="E6726" s="218" t="e">
        <f>VLOOKUP(D6726,Z$4:AB6726,2,FALSE)</f>
        <v>#N/A</v>
      </c>
      <c r="F6726" s="218" t="e">
        <f>VLOOKUP(D6726,Z$4:AB6726,3,FALSE)</f>
        <v>#N/A</v>
      </c>
    </row>
    <row r="6727" spans="2:6" x14ac:dyDescent="0.25">
      <c r="B6727" s="131">
        <f t="shared" si="105"/>
        <v>6725</v>
      </c>
      <c r="E6727" s="218" t="e">
        <f>VLOOKUP(D6727,Z$4:AB6727,2,FALSE)</f>
        <v>#N/A</v>
      </c>
      <c r="F6727" s="218" t="e">
        <f>VLOOKUP(D6727,Z$4:AB6727,3,FALSE)</f>
        <v>#N/A</v>
      </c>
    </row>
    <row r="6728" spans="2:6" x14ac:dyDescent="0.25">
      <c r="B6728" s="131">
        <f t="shared" si="105"/>
        <v>6726</v>
      </c>
      <c r="E6728" s="218" t="e">
        <f>VLOOKUP(D6728,Z$4:AB6728,2,FALSE)</f>
        <v>#N/A</v>
      </c>
      <c r="F6728" s="218" t="e">
        <f>VLOOKUP(D6728,Z$4:AB6728,3,FALSE)</f>
        <v>#N/A</v>
      </c>
    </row>
    <row r="6729" spans="2:6" x14ac:dyDescent="0.25">
      <c r="B6729" s="131">
        <f t="shared" si="105"/>
        <v>6727</v>
      </c>
      <c r="E6729" s="218" t="e">
        <f>VLOOKUP(D6729,Z$4:AB6729,2,FALSE)</f>
        <v>#N/A</v>
      </c>
      <c r="F6729" s="218" t="e">
        <f>VLOOKUP(D6729,Z$4:AB6729,3,FALSE)</f>
        <v>#N/A</v>
      </c>
    </row>
    <row r="6730" spans="2:6" x14ac:dyDescent="0.25">
      <c r="B6730" s="131">
        <f t="shared" si="105"/>
        <v>6728</v>
      </c>
      <c r="E6730" s="218" t="e">
        <f>VLOOKUP(D6730,Z$4:AB6730,2,FALSE)</f>
        <v>#N/A</v>
      </c>
      <c r="F6730" s="218" t="e">
        <f>VLOOKUP(D6730,Z$4:AB6730,3,FALSE)</f>
        <v>#N/A</v>
      </c>
    </row>
    <row r="6731" spans="2:6" x14ac:dyDescent="0.25">
      <c r="B6731" s="131">
        <f t="shared" si="105"/>
        <v>6729</v>
      </c>
      <c r="E6731" s="218" t="e">
        <f>VLOOKUP(D6731,Z$4:AB6731,2,FALSE)</f>
        <v>#N/A</v>
      </c>
      <c r="F6731" s="218" t="e">
        <f>VLOOKUP(D6731,Z$4:AB6731,3,FALSE)</f>
        <v>#N/A</v>
      </c>
    </row>
    <row r="6732" spans="2:6" x14ac:dyDescent="0.25">
      <c r="B6732" s="131">
        <f t="shared" si="105"/>
        <v>6730</v>
      </c>
      <c r="E6732" s="218" t="e">
        <f>VLOOKUP(D6732,Z$4:AB6732,2,FALSE)</f>
        <v>#N/A</v>
      </c>
      <c r="F6732" s="218" t="e">
        <f>VLOOKUP(D6732,Z$4:AB6732,3,FALSE)</f>
        <v>#N/A</v>
      </c>
    </row>
    <row r="6733" spans="2:6" x14ac:dyDescent="0.25">
      <c r="B6733" s="131">
        <f t="shared" si="105"/>
        <v>6731</v>
      </c>
      <c r="E6733" s="218" t="e">
        <f>VLOOKUP(D6733,Z$4:AB6733,2,FALSE)</f>
        <v>#N/A</v>
      </c>
      <c r="F6733" s="218" t="e">
        <f>VLOOKUP(D6733,Z$4:AB6733,3,FALSE)</f>
        <v>#N/A</v>
      </c>
    </row>
    <row r="6734" spans="2:6" x14ac:dyDescent="0.25">
      <c r="B6734" s="131">
        <f t="shared" si="105"/>
        <v>6732</v>
      </c>
      <c r="E6734" s="218" t="e">
        <f>VLOOKUP(D6734,Z$4:AB6734,2,FALSE)</f>
        <v>#N/A</v>
      </c>
      <c r="F6734" s="218" t="e">
        <f>VLOOKUP(D6734,Z$4:AB6734,3,FALSE)</f>
        <v>#N/A</v>
      </c>
    </row>
    <row r="6735" spans="2:6" x14ac:dyDescent="0.25">
      <c r="B6735" s="131">
        <f t="shared" si="105"/>
        <v>6733</v>
      </c>
      <c r="E6735" s="218" t="e">
        <f>VLOOKUP(D6735,Z$4:AB6735,2,FALSE)</f>
        <v>#N/A</v>
      </c>
      <c r="F6735" s="218" t="e">
        <f>VLOOKUP(D6735,Z$4:AB6735,3,FALSE)</f>
        <v>#N/A</v>
      </c>
    </row>
    <row r="6736" spans="2:6" x14ac:dyDescent="0.25">
      <c r="B6736" s="131">
        <f t="shared" si="105"/>
        <v>6734</v>
      </c>
      <c r="E6736" s="218" t="e">
        <f>VLOOKUP(D6736,Z$4:AB6736,2,FALSE)</f>
        <v>#N/A</v>
      </c>
      <c r="F6736" s="218" t="e">
        <f>VLOOKUP(D6736,Z$4:AB6736,3,FALSE)</f>
        <v>#N/A</v>
      </c>
    </row>
    <row r="6737" spans="2:6" x14ac:dyDescent="0.25">
      <c r="B6737" s="131">
        <f t="shared" si="105"/>
        <v>6735</v>
      </c>
      <c r="E6737" s="218" t="e">
        <f>VLOOKUP(D6737,Z$4:AB6737,2,FALSE)</f>
        <v>#N/A</v>
      </c>
      <c r="F6737" s="218" t="e">
        <f>VLOOKUP(D6737,Z$4:AB6737,3,FALSE)</f>
        <v>#N/A</v>
      </c>
    </row>
    <row r="6738" spans="2:6" x14ac:dyDescent="0.25">
      <c r="B6738" s="131">
        <f t="shared" si="105"/>
        <v>6736</v>
      </c>
      <c r="E6738" s="218" t="e">
        <f>VLOOKUP(D6738,Z$4:AB6738,2,FALSE)</f>
        <v>#N/A</v>
      </c>
      <c r="F6738" s="218" t="e">
        <f>VLOOKUP(D6738,Z$4:AB6738,3,FALSE)</f>
        <v>#N/A</v>
      </c>
    </row>
    <row r="6739" spans="2:6" x14ac:dyDescent="0.25">
      <c r="B6739" s="131">
        <f t="shared" si="105"/>
        <v>6737</v>
      </c>
      <c r="E6739" s="218" t="e">
        <f>VLOOKUP(D6739,Z$4:AB6739,2,FALSE)</f>
        <v>#N/A</v>
      </c>
      <c r="F6739" s="218" t="e">
        <f>VLOOKUP(D6739,Z$4:AB6739,3,FALSE)</f>
        <v>#N/A</v>
      </c>
    </row>
    <row r="6740" spans="2:6" x14ac:dyDescent="0.25">
      <c r="B6740" s="131">
        <f t="shared" si="105"/>
        <v>6738</v>
      </c>
      <c r="E6740" s="218" t="e">
        <f>VLOOKUP(D6740,Z$4:AB6740,2,FALSE)</f>
        <v>#N/A</v>
      </c>
      <c r="F6740" s="218" t="e">
        <f>VLOOKUP(D6740,Z$4:AB6740,3,FALSE)</f>
        <v>#N/A</v>
      </c>
    </row>
    <row r="6741" spans="2:6" x14ac:dyDescent="0.25">
      <c r="B6741" s="131">
        <f t="shared" si="105"/>
        <v>6739</v>
      </c>
      <c r="E6741" s="218" t="e">
        <f>VLOOKUP(D6741,Z$4:AB6741,2,FALSE)</f>
        <v>#N/A</v>
      </c>
      <c r="F6741" s="218" t="e">
        <f>VLOOKUP(D6741,Z$4:AB6741,3,FALSE)</f>
        <v>#N/A</v>
      </c>
    </row>
    <row r="6742" spans="2:6" x14ac:dyDescent="0.25">
      <c r="B6742" s="131">
        <f t="shared" si="105"/>
        <v>6740</v>
      </c>
      <c r="E6742" s="218" t="e">
        <f>VLOOKUP(D6742,Z$4:AB6742,2,FALSE)</f>
        <v>#N/A</v>
      </c>
      <c r="F6742" s="218" t="e">
        <f>VLOOKUP(D6742,Z$4:AB6742,3,FALSE)</f>
        <v>#N/A</v>
      </c>
    </row>
    <row r="6743" spans="2:6" x14ac:dyDescent="0.25">
      <c r="B6743" s="131">
        <f t="shared" si="105"/>
        <v>6741</v>
      </c>
      <c r="E6743" s="218" t="e">
        <f>VLOOKUP(D6743,Z$4:AB6743,2,FALSE)</f>
        <v>#N/A</v>
      </c>
      <c r="F6743" s="218" t="e">
        <f>VLOOKUP(D6743,Z$4:AB6743,3,FALSE)</f>
        <v>#N/A</v>
      </c>
    </row>
    <row r="6744" spans="2:6" x14ac:dyDescent="0.25">
      <c r="B6744" s="131">
        <f t="shared" si="105"/>
        <v>6742</v>
      </c>
      <c r="E6744" s="218" t="e">
        <f>VLOOKUP(D6744,Z$4:AB6744,2,FALSE)</f>
        <v>#N/A</v>
      </c>
      <c r="F6744" s="218" t="e">
        <f>VLOOKUP(D6744,Z$4:AB6744,3,FALSE)</f>
        <v>#N/A</v>
      </c>
    </row>
    <row r="6745" spans="2:6" x14ac:dyDescent="0.25">
      <c r="B6745" s="131">
        <f t="shared" si="105"/>
        <v>6743</v>
      </c>
      <c r="E6745" s="218" t="e">
        <f>VLOOKUP(D6745,Z$4:AB6745,2,FALSE)</f>
        <v>#N/A</v>
      </c>
      <c r="F6745" s="218" t="e">
        <f>VLOOKUP(D6745,Z$4:AB6745,3,FALSE)</f>
        <v>#N/A</v>
      </c>
    </row>
    <row r="6746" spans="2:6" x14ac:dyDescent="0.25">
      <c r="B6746" s="131">
        <f t="shared" si="105"/>
        <v>6744</v>
      </c>
      <c r="E6746" s="218" t="e">
        <f>VLOOKUP(D6746,Z$4:AB6746,2,FALSE)</f>
        <v>#N/A</v>
      </c>
      <c r="F6746" s="218" t="e">
        <f>VLOOKUP(D6746,Z$4:AB6746,3,FALSE)</f>
        <v>#N/A</v>
      </c>
    </row>
    <row r="6747" spans="2:6" x14ac:dyDescent="0.25">
      <c r="B6747" s="131">
        <f t="shared" si="105"/>
        <v>6745</v>
      </c>
      <c r="E6747" s="218" t="e">
        <f>VLOOKUP(D6747,Z$4:AB6747,2,FALSE)</f>
        <v>#N/A</v>
      </c>
      <c r="F6747" s="218" t="e">
        <f>VLOOKUP(D6747,Z$4:AB6747,3,FALSE)</f>
        <v>#N/A</v>
      </c>
    </row>
    <row r="6748" spans="2:6" x14ac:dyDescent="0.25">
      <c r="B6748" s="131">
        <f t="shared" si="105"/>
        <v>6746</v>
      </c>
      <c r="E6748" s="218" t="e">
        <f>VLOOKUP(D6748,Z$4:AB6748,2,FALSE)</f>
        <v>#N/A</v>
      </c>
      <c r="F6748" s="218" t="e">
        <f>VLOOKUP(D6748,Z$4:AB6748,3,FALSE)</f>
        <v>#N/A</v>
      </c>
    </row>
    <row r="6749" spans="2:6" x14ac:dyDescent="0.25">
      <c r="B6749" s="131">
        <f t="shared" si="105"/>
        <v>6747</v>
      </c>
      <c r="E6749" s="218" t="e">
        <f>VLOOKUP(D6749,Z$4:AB6749,2,FALSE)</f>
        <v>#N/A</v>
      </c>
      <c r="F6749" s="218" t="e">
        <f>VLOOKUP(D6749,Z$4:AB6749,3,FALSE)</f>
        <v>#N/A</v>
      </c>
    </row>
    <row r="6750" spans="2:6" x14ac:dyDescent="0.25">
      <c r="B6750" s="131">
        <f t="shared" si="105"/>
        <v>6748</v>
      </c>
      <c r="E6750" s="218" t="e">
        <f>VLOOKUP(D6750,Z$4:AB6750,2,FALSE)</f>
        <v>#N/A</v>
      </c>
      <c r="F6750" s="218" t="e">
        <f>VLOOKUP(D6750,Z$4:AB6750,3,FALSE)</f>
        <v>#N/A</v>
      </c>
    </row>
    <row r="6751" spans="2:6" x14ac:dyDescent="0.25">
      <c r="B6751" s="131">
        <f t="shared" si="105"/>
        <v>6749</v>
      </c>
      <c r="E6751" s="218" t="e">
        <f>VLOOKUP(D6751,Z$4:AB6751,2,FALSE)</f>
        <v>#N/A</v>
      </c>
      <c r="F6751" s="218" t="e">
        <f>VLOOKUP(D6751,Z$4:AB6751,3,FALSE)</f>
        <v>#N/A</v>
      </c>
    </row>
    <row r="6752" spans="2:6" x14ac:dyDescent="0.25">
      <c r="B6752" s="131">
        <f t="shared" si="105"/>
        <v>6750</v>
      </c>
      <c r="E6752" s="218" t="e">
        <f>VLOOKUP(D6752,Z$4:AB6752,2,FALSE)</f>
        <v>#N/A</v>
      </c>
      <c r="F6752" s="218" t="e">
        <f>VLOOKUP(D6752,Z$4:AB6752,3,FALSE)</f>
        <v>#N/A</v>
      </c>
    </row>
    <row r="6753" spans="2:6" x14ac:dyDescent="0.25">
      <c r="B6753" s="131">
        <f t="shared" si="105"/>
        <v>6751</v>
      </c>
      <c r="E6753" s="218" t="e">
        <f>VLOOKUP(D6753,Z$4:AB6753,2,FALSE)</f>
        <v>#N/A</v>
      </c>
      <c r="F6753" s="218" t="e">
        <f>VLOOKUP(D6753,Z$4:AB6753,3,FALSE)</f>
        <v>#N/A</v>
      </c>
    </row>
    <row r="6754" spans="2:6" x14ac:dyDescent="0.25">
      <c r="B6754" s="131">
        <f t="shared" si="105"/>
        <v>6752</v>
      </c>
      <c r="E6754" s="218" t="e">
        <f>VLOOKUP(D6754,Z$4:AB6754,2,FALSE)</f>
        <v>#N/A</v>
      </c>
      <c r="F6754" s="218" t="e">
        <f>VLOOKUP(D6754,Z$4:AB6754,3,FALSE)</f>
        <v>#N/A</v>
      </c>
    </row>
    <row r="6755" spans="2:6" x14ac:dyDescent="0.25">
      <c r="B6755" s="131">
        <f t="shared" si="105"/>
        <v>6753</v>
      </c>
      <c r="E6755" s="218" t="e">
        <f>VLOOKUP(D6755,Z$4:AB6755,2,FALSE)</f>
        <v>#N/A</v>
      </c>
      <c r="F6755" s="218" t="e">
        <f>VLOOKUP(D6755,Z$4:AB6755,3,FALSE)</f>
        <v>#N/A</v>
      </c>
    </row>
    <row r="6756" spans="2:6" x14ac:dyDescent="0.25">
      <c r="B6756" s="131">
        <f t="shared" si="105"/>
        <v>6754</v>
      </c>
      <c r="E6756" s="218" t="e">
        <f>VLOOKUP(D6756,Z$4:AB6756,2,FALSE)</f>
        <v>#N/A</v>
      </c>
      <c r="F6756" s="218" t="e">
        <f>VLOOKUP(D6756,Z$4:AB6756,3,FALSE)</f>
        <v>#N/A</v>
      </c>
    </row>
    <row r="6757" spans="2:6" x14ac:dyDescent="0.25">
      <c r="B6757" s="131">
        <f t="shared" si="105"/>
        <v>6755</v>
      </c>
      <c r="E6757" s="218" t="e">
        <f>VLOOKUP(D6757,Z$4:AB6757,2,FALSE)</f>
        <v>#N/A</v>
      </c>
      <c r="F6757" s="218" t="e">
        <f>VLOOKUP(D6757,Z$4:AB6757,3,FALSE)</f>
        <v>#N/A</v>
      </c>
    </row>
    <row r="6758" spans="2:6" x14ac:dyDescent="0.25">
      <c r="B6758" s="131">
        <f t="shared" si="105"/>
        <v>6756</v>
      </c>
      <c r="E6758" s="218" t="e">
        <f>VLOOKUP(D6758,Z$4:AB6758,2,FALSE)</f>
        <v>#N/A</v>
      </c>
      <c r="F6758" s="218" t="e">
        <f>VLOOKUP(D6758,Z$4:AB6758,3,FALSE)</f>
        <v>#N/A</v>
      </c>
    </row>
    <row r="6759" spans="2:6" x14ac:dyDescent="0.25">
      <c r="B6759" s="131">
        <f t="shared" si="105"/>
        <v>6757</v>
      </c>
      <c r="E6759" s="218" t="e">
        <f>VLOOKUP(D6759,Z$4:AB6759,2,FALSE)</f>
        <v>#N/A</v>
      </c>
      <c r="F6759" s="218" t="e">
        <f>VLOOKUP(D6759,Z$4:AB6759,3,FALSE)</f>
        <v>#N/A</v>
      </c>
    </row>
    <row r="6760" spans="2:6" x14ac:dyDescent="0.25">
      <c r="B6760" s="131">
        <f t="shared" si="105"/>
        <v>6758</v>
      </c>
      <c r="E6760" s="218" t="e">
        <f>VLOOKUP(D6760,Z$4:AB6760,2,FALSE)</f>
        <v>#N/A</v>
      </c>
      <c r="F6760" s="218" t="e">
        <f>VLOOKUP(D6760,Z$4:AB6760,3,FALSE)</f>
        <v>#N/A</v>
      </c>
    </row>
    <row r="6761" spans="2:6" x14ac:dyDescent="0.25">
      <c r="B6761" s="131">
        <f t="shared" si="105"/>
        <v>6759</v>
      </c>
      <c r="E6761" s="218" t="e">
        <f>VLOOKUP(D6761,Z$4:AB6761,2,FALSE)</f>
        <v>#N/A</v>
      </c>
      <c r="F6761" s="218" t="e">
        <f>VLOOKUP(D6761,Z$4:AB6761,3,FALSE)</f>
        <v>#N/A</v>
      </c>
    </row>
    <row r="6762" spans="2:6" x14ac:dyDescent="0.25">
      <c r="B6762" s="131">
        <f t="shared" si="105"/>
        <v>6760</v>
      </c>
      <c r="E6762" s="218" t="e">
        <f>VLOOKUP(D6762,Z$4:AB6762,2,FALSE)</f>
        <v>#N/A</v>
      </c>
      <c r="F6762" s="218" t="e">
        <f>VLOOKUP(D6762,Z$4:AB6762,3,FALSE)</f>
        <v>#N/A</v>
      </c>
    </row>
    <row r="6763" spans="2:6" x14ac:dyDescent="0.25">
      <c r="B6763" s="131">
        <f t="shared" si="105"/>
        <v>6761</v>
      </c>
      <c r="E6763" s="218" t="e">
        <f>VLOOKUP(D6763,Z$4:AB6763,2,FALSE)</f>
        <v>#N/A</v>
      </c>
      <c r="F6763" s="218" t="e">
        <f>VLOOKUP(D6763,Z$4:AB6763,3,FALSE)</f>
        <v>#N/A</v>
      </c>
    </row>
    <row r="6764" spans="2:6" x14ac:dyDescent="0.25">
      <c r="B6764" s="131">
        <f t="shared" si="105"/>
        <v>6762</v>
      </c>
      <c r="E6764" s="218" t="e">
        <f>VLOOKUP(D6764,Z$4:AB6764,2,FALSE)</f>
        <v>#N/A</v>
      </c>
      <c r="F6764" s="218" t="e">
        <f>VLOOKUP(D6764,Z$4:AB6764,3,FALSE)</f>
        <v>#N/A</v>
      </c>
    </row>
    <row r="6765" spans="2:6" x14ac:dyDescent="0.25">
      <c r="B6765" s="131">
        <f t="shared" si="105"/>
        <v>6763</v>
      </c>
      <c r="E6765" s="218" t="e">
        <f>VLOOKUP(D6765,Z$4:AB6765,2,FALSE)</f>
        <v>#N/A</v>
      </c>
      <c r="F6765" s="218" t="e">
        <f>VLOOKUP(D6765,Z$4:AB6765,3,FALSE)</f>
        <v>#N/A</v>
      </c>
    </row>
    <row r="6766" spans="2:6" x14ac:dyDescent="0.25">
      <c r="B6766" s="131">
        <f t="shared" si="105"/>
        <v>6764</v>
      </c>
      <c r="E6766" s="218" t="e">
        <f>VLOOKUP(D6766,Z$4:AB6766,2,FALSE)</f>
        <v>#N/A</v>
      </c>
      <c r="F6766" s="218" t="e">
        <f>VLOOKUP(D6766,Z$4:AB6766,3,FALSE)</f>
        <v>#N/A</v>
      </c>
    </row>
    <row r="6767" spans="2:6" x14ac:dyDescent="0.25">
      <c r="B6767" s="131">
        <f t="shared" si="105"/>
        <v>6765</v>
      </c>
      <c r="E6767" s="218" t="e">
        <f>VLOOKUP(D6767,Z$4:AB6767,2,FALSE)</f>
        <v>#N/A</v>
      </c>
      <c r="F6767" s="218" t="e">
        <f>VLOOKUP(D6767,Z$4:AB6767,3,FALSE)</f>
        <v>#N/A</v>
      </c>
    </row>
    <row r="6768" spans="2:6" x14ac:dyDescent="0.25">
      <c r="B6768" s="131">
        <f t="shared" si="105"/>
        <v>6766</v>
      </c>
      <c r="E6768" s="218" t="e">
        <f>VLOOKUP(D6768,Z$4:AB6768,2,FALSE)</f>
        <v>#N/A</v>
      </c>
      <c r="F6768" s="218" t="e">
        <f>VLOOKUP(D6768,Z$4:AB6768,3,FALSE)</f>
        <v>#N/A</v>
      </c>
    </row>
    <row r="6769" spans="2:6" x14ac:dyDescent="0.25">
      <c r="B6769" s="131">
        <f t="shared" si="105"/>
        <v>6767</v>
      </c>
      <c r="E6769" s="218" t="e">
        <f>VLOOKUP(D6769,Z$4:AB6769,2,FALSE)</f>
        <v>#N/A</v>
      </c>
      <c r="F6769" s="218" t="e">
        <f>VLOOKUP(D6769,Z$4:AB6769,3,FALSE)</f>
        <v>#N/A</v>
      </c>
    </row>
    <row r="6770" spans="2:6" x14ac:dyDescent="0.25">
      <c r="B6770" s="131">
        <f t="shared" si="105"/>
        <v>6768</v>
      </c>
      <c r="E6770" s="218" t="e">
        <f>VLOOKUP(D6770,Z$4:AB6770,2,FALSE)</f>
        <v>#N/A</v>
      </c>
      <c r="F6770" s="218" t="e">
        <f>VLOOKUP(D6770,Z$4:AB6770,3,FALSE)</f>
        <v>#N/A</v>
      </c>
    </row>
    <row r="6771" spans="2:6" x14ac:dyDescent="0.25">
      <c r="B6771" s="131">
        <f t="shared" si="105"/>
        <v>6769</v>
      </c>
      <c r="E6771" s="218" t="e">
        <f>VLOOKUP(D6771,Z$4:AB6771,2,FALSE)</f>
        <v>#N/A</v>
      </c>
      <c r="F6771" s="218" t="e">
        <f>VLOOKUP(D6771,Z$4:AB6771,3,FALSE)</f>
        <v>#N/A</v>
      </c>
    </row>
    <row r="6772" spans="2:6" x14ac:dyDescent="0.25">
      <c r="B6772" s="131">
        <f t="shared" ref="B6772:B6835" si="106">ROW()-2</f>
        <v>6770</v>
      </c>
      <c r="E6772" s="218" t="e">
        <f>VLOOKUP(D6772,Z$4:AB6772,2,FALSE)</f>
        <v>#N/A</v>
      </c>
      <c r="F6772" s="218" t="e">
        <f>VLOOKUP(D6772,Z$4:AB6772,3,FALSE)</f>
        <v>#N/A</v>
      </c>
    </row>
    <row r="6773" spans="2:6" x14ac:dyDescent="0.25">
      <c r="B6773" s="131">
        <f t="shared" si="106"/>
        <v>6771</v>
      </c>
      <c r="E6773" s="218" t="e">
        <f>VLOOKUP(D6773,Z$4:AB6773,2,FALSE)</f>
        <v>#N/A</v>
      </c>
      <c r="F6773" s="218" t="e">
        <f>VLOOKUP(D6773,Z$4:AB6773,3,FALSE)</f>
        <v>#N/A</v>
      </c>
    </row>
    <row r="6774" spans="2:6" x14ac:dyDescent="0.25">
      <c r="B6774" s="131">
        <f t="shared" si="106"/>
        <v>6772</v>
      </c>
      <c r="E6774" s="218" t="e">
        <f>VLOOKUP(D6774,Z$4:AB6774,2,FALSE)</f>
        <v>#N/A</v>
      </c>
      <c r="F6774" s="218" t="e">
        <f>VLOOKUP(D6774,Z$4:AB6774,3,FALSE)</f>
        <v>#N/A</v>
      </c>
    </row>
    <row r="6775" spans="2:6" x14ac:dyDescent="0.25">
      <c r="B6775" s="131">
        <f t="shared" si="106"/>
        <v>6773</v>
      </c>
      <c r="E6775" s="218" t="e">
        <f>VLOOKUP(D6775,Z$4:AB6775,2,FALSE)</f>
        <v>#N/A</v>
      </c>
      <c r="F6775" s="218" t="e">
        <f>VLOOKUP(D6775,Z$4:AB6775,3,FALSE)</f>
        <v>#N/A</v>
      </c>
    </row>
    <row r="6776" spans="2:6" x14ac:dyDescent="0.25">
      <c r="B6776" s="131">
        <f t="shared" si="106"/>
        <v>6774</v>
      </c>
      <c r="E6776" s="218" t="e">
        <f>VLOOKUP(D6776,Z$4:AB6776,2,FALSE)</f>
        <v>#N/A</v>
      </c>
      <c r="F6776" s="218" t="e">
        <f>VLOOKUP(D6776,Z$4:AB6776,3,FALSE)</f>
        <v>#N/A</v>
      </c>
    </row>
    <row r="6777" spans="2:6" x14ac:dyDescent="0.25">
      <c r="B6777" s="131">
        <f t="shared" si="106"/>
        <v>6775</v>
      </c>
      <c r="E6777" s="218" t="e">
        <f>VLOOKUP(D6777,Z$4:AB6777,2,FALSE)</f>
        <v>#N/A</v>
      </c>
      <c r="F6777" s="218" t="e">
        <f>VLOOKUP(D6777,Z$4:AB6777,3,FALSE)</f>
        <v>#N/A</v>
      </c>
    </row>
    <row r="6778" spans="2:6" x14ac:dyDescent="0.25">
      <c r="B6778" s="131">
        <f t="shared" si="106"/>
        <v>6776</v>
      </c>
      <c r="E6778" s="218" t="e">
        <f>VLOOKUP(D6778,Z$4:AB6778,2,FALSE)</f>
        <v>#N/A</v>
      </c>
      <c r="F6778" s="218" t="e">
        <f>VLOOKUP(D6778,Z$4:AB6778,3,FALSE)</f>
        <v>#N/A</v>
      </c>
    </row>
    <row r="6779" spans="2:6" x14ac:dyDescent="0.25">
      <c r="B6779" s="131">
        <f t="shared" si="106"/>
        <v>6777</v>
      </c>
      <c r="E6779" s="218" t="e">
        <f>VLOOKUP(D6779,Z$4:AB6779,2,FALSE)</f>
        <v>#N/A</v>
      </c>
      <c r="F6779" s="218" t="e">
        <f>VLOOKUP(D6779,Z$4:AB6779,3,FALSE)</f>
        <v>#N/A</v>
      </c>
    </row>
    <row r="6780" spans="2:6" x14ac:dyDescent="0.25">
      <c r="B6780" s="131">
        <f t="shared" si="106"/>
        <v>6778</v>
      </c>
      <c r="E6780" s="218" t="e">
        <f>VLOOKUP(D6780,Z$4:AB6780,2,FALSE)</f>
        <v>#N/A</v>
      </c>
      <c r="F6780" s="218" t="e">
        <f>VLOOKUP(D6780,Z$4:AB6780,3,FALSE)</f>
        <v>#N/A</v>
      </c>
    </row>
    <row r="6781" spans="2:6" x14ac:dyDescent="0.25">
      <c r="B6781" s="131">
        <f t="shared" si="106"/>
        <v>6779</v>
      </c>
      <c r="E6781" s="218" t="e">
        <f>VLOOKUP(D6781,Z$4:AB6781,2,FALSE)</f>
        <v>#N/A</v>
      </c>
      <c r="F6781" s="218" t="e">
        <f>VLOOKUP(D6781,Z$4:AB6781,3,FALSE)</f>
        <v>#N/A</v>
      </c>
    </row>
    <row r="6782" spans="2:6" x14ac:dyDescent="0.25">
      <c r="B6782" s="131">
        <f t="shared" si="106"/>
        <v>6780</v>
      </c>
      <c r="E6782" s="218" t="e">
        <f>VLOOKUP(D6782,Z$4:AB6782,2,FALSE)</f>
        <v>#N/A</v>
      </c>
      <c r="F6782" s="218" t="e">
        <f>VLOOKUP(D6782,Z$4:AB6782,3,FALSE)</f>
        <v>#N/A</v>
      </c>
    </row>
    <row r="6783" spans="2:6" x14ac:dyDescent="0.25">
      <c r="B6783" s="131">
        <f t="shared" si="106"/>
        <v>6781</v>
      </c>
      <c r="E6783" s="218" t="e">
        <f>VLOOKUP(D6783,Z$4:AB6783,2,FALSE)</f>
        <v>#N/A</v>
      </c>
      <c r="F6783" s="218" t="e">
        <f>VLOOKUP(D6783,Z$4:AB6783,3,FALSE)</f>
        <v>#N/A</v>
      </c>
    </row>
    <row r="6784" spans="2:6" x14ac:dyDescent="0.25">
      <c r="B6784" s="131">
        <f t="shared" si="106"/>
        <v>6782</v>
      </c>
      <c r="E6784" s="218" t="e">
        <f>VLOOKUP(D6784,Z$4:AB6784,2,FALSE)</f>
        <v>#N/A</v>
      </c>
      <c r="F6784" s="218" t="e">
        <f>VLOOKUP(D6784,Z$4:AB6784,3,FALSE)</f>
        <v>#N/A</v>
      </c>
    </row>
    <row r="6785" spans="2:6" x14ac:dyDescent="0.25">
      <c r="B6785" s="131">
        <f t="shared" si="106"/>
        <v>6783</v>
      </c>
      <c r="E6785" s="218" t="e">
        <f>VLOOKUP(D6785,Z$4:AB6785,2,FALSE)</f>
        <v>#N/A</v>
      </c>
      <c r="F6785" s="218" t="e">
        <f>VLOOKUP(D6785,Z$4:AB6785,3,FALSE)</f>
        <v>#N/A</v>
      </c>
    </row>
    <row r="6786" spans="2:6" x14ac:dyDescent="0.25">
      <c r="B6786" s="131">
        <f t="shared" si="106"/>
        <v>6784</v>
      </c>
      <c r="E6786" s="218" t="e">
        <f>VLOOKUP(D6786,Z$4:AB6786,2,FALSE)</f>
        <v>#N/A</v>
      </c>
      <c r="F6786" s="218" t="e">
        <f>VLOOKUP(D6786,Z$4:AB6786,3,FALSE)</f>
        <v>#N/A</v>
      </c>
    </row>
    <row r="6787" spans="2:6" x14ac:dyDescent="0.25">
      <c r="B6787" s="131">
        <f t="shared" si="106"/>
        <v>6785</v>
      </c>
      <c r="E6787" s="218" t="e">
        <f>VLOOKUP(D6787,Z$4:AB6787,2,FALSE)</f>
        <v>#N/A</v>
      </c>
      <c r="F6787" s="218" t="e">
        <f>VLOOKUP(D6787,Z$4:AB6787,3,FALSE)</f>
        <v>#N/A</v>
      </c>
    </row>
    <row r="6788" spans="2:6" x14ac:dyDescent="0.25">
      <c r="B6788" s="131">
        <f t="shared" si="106"/>
        <v>6786</v>
      </c>
      <c r="E6788" s="218" t="e">
        <f>VLOOKUP(D6788,Z$4:AB6788,2,FALSE)</f>
        <v>#N/A</v>
      </c>
      <c r="F6788" s="218" t="e">
        <f>VLOOKUP(D6788,Z$4:AB6788,3,FALSE)</f>
        <v>#N/A</v>
      </c>
    </row>
    <row r="6789" spans="2:6" x14ac:dyDescent="0.25">
      <c r="B6789" s="131">
        <f t="shared" si="106"/>
        <v>6787</v>
      </c>
      <c r="E6789" s="218" t="e">
        <f>VLOOKUP(D6789,Z$4:AB6789,2,FALSE)</f>
        <v>#N/A</v>
      </c>
      <c r="F6789" s="218" t="e">
        <f>VLOOKUP(D6789,Z$4:AB6789,3,FALSE)</f>
        <v>#N/A</v>
      </c>
    </row>
    <row r="6790" spans="2:6" x14ac:dyDescent="0.25">
      <c r="B6790" s="131">
        <f t="shared" si="106"/>
        <v>6788</v>
      </c>
      <c r="E6790" s="218" t="e">
        <f>VLOOKUP(D6790,Z$4:AB6790,2,FALSE)</f>
        <v>#N/A</v>
      </c>
      <c r="F6790" s="218" t="e">
        <f>VLOOKUP(D6790,Z$4:AB6790,3,FALSE)</f>
        <v>#N/A</v>
      </c>
    </row>
    <row r="6791" spans="2:6" x14ac:dyDescent="0.25">
      <c r="B6791" s="131">
        <f t="shared" si="106"/>
        <v>6789</v>
      </c>
      <c r="E6791" s="218" t="e">
        <f>VLOOKUP(D6791,Z$4:AB6791,2,FALSE)</f>
        <v>#N/A</v>
      </c>
      <c r="F6791" s="218" t="e">
        <f>VLOOKUP(D6791,Z$4:AB6791,3,FALSE)</f>
        <v>#N/A</v>
      </c>
    </row>
    <row r="6792" spans="2:6" x14ac:dyDescent="0.25">
      <c r="B6792" s="131">
        <f t="shared" si="106"/>
        <v>6790</v>
      </c>
      <c r="E6792" s="218" t="e">
        <f>VLOOKUP(D6792,Z$4:AB6792,2,FALSE)</f>
        <v>#N/A</v>
      </c>
      <c r="F6792" s="218" t="e">
        <f>VLOOKUP(D6792,Z$4:AB6792,3,FALSE)</f>
        <v>#N/A</v>
      </c>
    </row>
    <row r="6793" spans="2:6" x14ac:dyDescent="0.25">
      <c r="B6793" s="131">
        <f t="shared" si="106"/>
        <v>6791</v>
      </c>
      <c r="E6793" s="218" t="e">
        <f>VLOOKUP(D6793,Z$4:AB6793,2,FALSE)</f>
        <v>#N/A</v>
      </c>
      <c r="F6793" s="218" t="e">
        <f>VLOOKUP(D6793,Z$4:AB6793,3,FALSE)</f>
        <v>#N/A</v>
      </c>
    </row>
    <row r="6794" spans="2:6" x14ac:dyDescent="0.25">
      <c r="B6794" s="131">
        <f t="shared" si="106"/>
        <v>6792</v>
      </c>
      <c r="E6794" s="218" t="e">
        <f>VLOOKUP(D6794,Z$4:AB6794,2,FALSE)</f>
        <v>#N/A</v>
      </c>
      <c r="F6794" s="218" t="e">
        <f>VLOOKUP(D6794,Z$4:AB6794,3,FALSE)</f>
        <v>#N/A</v>
      </c>
    </row>
    <row r="6795" spans="2:6" x14ac:dyDescent="0.25">
      <c r="B6795" s="131">
        <f t="shared" si="106"/>
        <v>6793</v>
      </c>
      <c r="E6795" s="218" t="e">
        <f>VLOOKUP(D6795,Z$4:AB6795,2,FALSE)</f>
        <v>#N/A</v>
      </c>
      <c r="F6795" s="218" t="e">
        <f>VLOOKUP(D6795,Z$4:AB6795,3,FALSE)</f>
        <v>#N/A</v>
      </c>
    </row>
    <row r="6796" spans="2:6" x14ac:dyDescent="0.25">
      <c r="B6796" s="131">
        <f t="shared" si="106"/>
        <v>6794</v>
      </c>
      <c r="E6796" s="218" t="e">
        <f>VLOOKUP(D6796,Z$4:AB6796,2,FALSE)</f>
        <v>#N/A</v>
      </c>
      <c r="F6796" s="218" t="e">
        <f>VLOOKUP(D6796,Z$4:AB6796,3,FALSE)</f>
        <v>#N/A</v>
      </c>
    </row>
    <row r="6797" spans="2:6" x14ac:dyDescent="0.25">
      <c r="B6797" s="131">
        <f t="shared" si="106"/>
        <v>6795</v>
      </c>
      <c r="E6797" s="218" t="e">
        <f>VLOOKUP(D6797,Z$4:AB6797,2,FALSE)</f>
        <v>#N/A</v>
      </c>
      <c r="F6797" s="218" t="e">
        <f>VLOOKUP(D6797,Z$4:AB6797,3,FALSE)</f>
        <v>#N/A</v>
      </c>
    </row>
    <row r="6798" spans="2:6" x14ac:dyDescent="0.25">
      <c r="B6798" s="131">
        <f t="shared" si="106"/>
        <v>6796</v>
      </c>
      <c r="E6798" s="218" t="e">
        <f>VLOOKUP(D6798,Z$4:AB6798,2,FALSE)</f>
        <v>#N/A</v>
      </c>
      <c r="F6798" s="218" t="e">
        <f>VLOOKUP(D6798,Z$4:AB6798,3,FALSE)</f>
        <v>#N/A</v>
      </c>
    </row>
    <row r="6799" spans="2:6" x14ac:dyDescent="0.25">
      <c r="B6799" s="131">
        <f t="shared" si="106"/>
        <v>6797</v>
      </c>
      <c r="E6799" s="218" t="e">
        <f>VLOOKUP(D6799,Z$4:AB6799,2,FALSE)</f>
        <v>#N/A</v>
      </c>
      <c r="F6799" s="218" t="e">
        <f>VLOOKUP(D6799,Z$4:AB6799,3,FALSE)</f>
        <v>#N/A</v>
      </c>
    </row>
    <row r="6800" spans="2:6" x14ac:dyDescent="0.25">
      <c r="B6800" s="131">
        <f t="shared" si="106"/>
        <v>6798</v>
      </c>
      <c r="E6800" s="218" t="e">
        <f>VLOOKUP(D6800,Z$4:AB6800,2,FALSE)</f>
        <v>#N/A</v>
      </c>
      <c r="F6800" s="218" t="e">
        <f>VLOOKUP(D6800,Z$4:AB6800,3,FALSE)</f>
        <v>#N/A</v>
      </c>
    </row>
    <row r="6801" spans="2:6" x14ac:dyDescent="0.25">
      <c r="B6801" s="131">
        <f t="shared" si="106"/>
        <v>6799</v>
      </c>
      <c r="E6801" s="218" t="e">
        <f>VLOOKUP(D6801,Z$4:AB6801,2,FALSE)</f>
        <v>#N/A</v>
      </c>
      <c r="F6801" s="218" t="e">
        <f>VLOOKUP(D6801,Z$4:AB6801,3,FALSE)</f>
        <v>#N/A</v>
      </c>
    </row>
    <row r="6802" spans="2:6" x14ac:dyDescent="0.25">
      <c r="B6802" s="131">
        <f t="shared" si="106"/>
        <v>6800</v>
      </c>
      <c r="E6802" s="218" t="e">
        <f>VLOOKUP(D6802,Z$4:AB6802,2,FALSE)</f>
        <v>#N/A</v>
      </c>
      <c r="F6802" s="218" t="e">
        <f>VLOOKUP(D6802,Z$4:AB6802,3,FALSE)</f>
        <v>#N/A</v>
      </c>
    </row>
    <row r="6803" spans="2:6" x14ac:dyDescent="0.25">
      <c r="B6803" s="131">
        <f t="shared" si="106"/>
        <v>6801</v>
      </c>
      <c r="E6803" s="218" t="e">
        <f>VLOOKUP(D6803,Z$4:AB6803,2,FALSE)</f>
        <v>#N/A</v>
      </c>
      <c r="F6803" s="218" t="e">
        <f>VLOOKUP(D6803,Z$4:AB6803,3,FALSE)</f>
        <v>#N/A</v>
      </c>
    </row>
    <row r="6804" spans="2:6" x14ac:dyDescent="0.25">
      <c r="B6804" s="131">
        <f t="shared" si="106"/>
        <v>6802</v>
      </c>
      <c r="E6804" s="218" t="e">
        <f>VLOOKUP(D6804,Z$4:AB6804,2,FALSE)</f>
        <v>#N/A</v>
      </c>
      <c r="F6804" s="218" t="e">
        <f>VLOOKUP(D6804,Z$4:AB6804,3,FALSE)</f>
        <v>#N/A</v>
      </c>
    </row>
    <row r="6805" spans="2:6" x14ac:dyDescent="0.25">
      <c r="B6805" s="131">
        <f t="shared" si="106"/>
        <v>6803</v>
      </c>
      <c r="E6805" s="218" t="e">
        <f>VLOOKUP(D6805,Z$4:AB6805,2,FALSE)</f>
        <v>#N/A</v>
      </c>
      <c r="F6805" s="218" t="e">
        <f>VLOOKUP(D6805,Z$4:AB6805,3,FALSE)</f>
        <v>#N/A</v>
      </c>
    </row>
    <row r="6806" spans="2:6" x14ac:dyDescent="0.25">
      <c r="B6806" s="131">
        <f t="shared" si="106"/>
        <v>6804</v>
      </c>
      <c r="E6806" s="218" t="e">
        <f>VLOOKUP(D6806,Z$4:AB6806,2,FALSE)</f>
        <v>#N/A</v>
      </c>
      <c r="F6806" s="218" t="e">
        <f>VLOOKUP(D6806,Z$4:AB6806,3,FALSE)</f>
        <v>#N/A</v>
      </c>
    </row>
    <row r="6807" spans="2:6" x14ac:dyDescent="0.25">
      <c r="B6807" s="131">
        <f t="shared" si="106"/>
        <v>6805</v>
      </c>
      <c r="E6807" s="218" t="e">
        <f>VLOOKUP(D6807,Z$4:AB6807,2,FALSE)</f>
        <v>#N/A</v>
      </c>
      <c r="F6807" s="218" t="e">
        <f>VLOOKUP(D6807,Z$4:AB6807,3,FALSE)</f>
        <v>#N/A</v>
      </c>
    </row>
    <row r="6808" spans="2:6" x14ac:dyDescent="0.25">
      <c r="B6808" s="131">
        <f t="shared" si="106"/>
        <v>6806</v>
      </c>
      <c r="E6808" s="218" t="e">
        <f>VLOOKUP(D6808,Z$4:AB6808,2,FALSE)</f>
        <v>#N/A</v>
      </c>
      <c r="F6808" s="218" t="e">
        <f>VLOOKUP(D6808,Z$4:AB6808,3,FALSE)</f>
        <v>#N/A</v>
      </c>
    </row>
    <row r="6809" spans="2:6" x14ac:dyDescent="0.25">
      <c r="B6809" s="131">
        <f t="shared" si="106"/>
        <v>6807</v>
      </c>
      <c r="E6809" s="218" t="e">
        <f>VLOOKUP(D6809,Z$4:AB6809,2,FALSE)</f>
        <v>#N/A</v>
      </c>
      <c r="F6809" s="218" t="e">
        <f>VLOOKUP(D6809,Z$4:AB6809,3,FALSE)</f>
        <v>#N/A</v>
      </c>
    </row>
    <row r="6810" spans="2:6" x14ac:dyDescent="0.25">
      <c r="B6810" s="131">
        <f t="shared" si="106"/>
        <v>6808</v>
      </c>
      <c r="E6810" s="218" t="e">
        <f>VLOOKUP(D6810,Z$4:AB6810,2,FALSE)</f>
        <v>#N/A</v>
      </c>
      <c r="F6810" s="218" t="e">
        <f>VLOOKUP(D6810,Z$4:AB6810,3,FALSE)</f>
        <v>#N/A</v>
      </c>
    </row>
    <row r="6811" spans="2:6" x14ac:dyDescent="0.25">
      <c r="B6811" s="131">
        <f t="shared" si="106"/>
        <v>6809</v>
      </c>
      <c r="E6811" s="218" t="e">
        <f>VLOOKUP(D6811,Z$4:AB6811,2,FALSE)</f>
        <v>#N/A</v>
      </c>
      <c r="F6811" s="218" t="e">
        <f>VLOOKUP(D6811,Z$4:AB6811,3,FALSE)</f>
        <v>#N/A</v>
      </c>
    </row>
    <row r="6812" spans="2:6" x14ac:dyDescent="0.25">
      <c r="B6812" s="131">
        <f t="shared" si="106"/>
        <v>6810</v>
      </c>
      <c r="E6812" s="218" t="e">
        <f>VLOOKUP(D6812,Z$4:AB6812,2,FALSE)</f>
        <v>#N/A</v>
      </c>
      <c r="F6812" s="218" t="e">
        <f>VLOOKUP(D6812,Z$4:AB6812,3,FALSE)</f>
        <v>#N/A</v>
      </c>
    </row>
    <row r="6813" spans="2:6" x14ac:dyDescent="0.25">
      <c r="B6813" s="131">
        <f t="shared" si="106"/>
        <v>6811</v>
      </c>
      <c r="E6813" s="218" t="e">
        <f>VLOOKUP(D6813,Z$4:AB6813,2,FALSE)</f>
        <v>#N/A</v>
      </c>
      <c r="F6813" s="218" t="e">
        <f>VLOOKUP(D6813,Z$4:AB6813,3,FALSE)</f>
        <v>#N/A</v>
      </c>
    </row>
    <row r="6814" spans="2:6" x14ac:dyDescent="0.25">
      <c r="B6814" s="131">
        <f t="shared" si="106"/>
        <v>6812</v>
      </c>
      <c r="E6814" s="218" t="e">
        <f>VLOOKUP(D6814,Z$4:AB6814,2,FALSE)</f>
        <v>#N/A</v>
      </c>
      <c r="F6814" s="218" t="e">
        <f>VLOOKUP(D6814,Z$4:AB6814,3,FALSE)</f>
        <v>#N/A</v>
      </c>
    </row>
    <row r="6815" spans="2:6" x14ac:dyDescent="0.25">
      <c r="B6815" s="131">
        <f t="shared" si="106"/>
        <v>6813</v>
      </c>
      <c r="E6815" s="218" t="e">
        <f>VLOOKUP(D6815,Z$4:AB6815,2,FALSE)</f>
        <v>#N/A</v>
      </c>
      <c r="F6815" s="218" t="e">
        <f>VLOOKUP(D6815,Z$4:AB6815,3,FALSE)</f>
        <v>#N/A</v>
      </c>
    </row>
    <row r="6816" spans="2:6" x14ac:dyDescent="0.25">
      <c r="B6816" s="131">
        <f t="shared" si="106"/>
        <v>6814</v>
      </c>
      <c r="E6816" s="218" t="e">
        <f>VLOOKUP(D6816,Z$4:AB6816,2,FALSE)</f>
        <v>#N/A</v>
      </c>
      <c r="F6816" s="218" t="e">
        <f>VLOOKUP(D6816,Z$4:AB6816,3,FALSE)</f>
        <v>#N/A</v>
      </c>
    </row>
    <row r="6817" spans="2:6" x14ac:dyDescent="0.25">
      <c r="B6817" s="131">
        <f t="shared" si="106"/>
        <v>6815</v>
      </c>
      <c r="E6817" s="218" t="e">
        <f>VLOOKUP(D6817,Z$4:AB6817,2,FALSE)</f>
        <v>#N/A</v>
      </c>
      <c r="F6817" s="218" t="e">
        <f>VLOOKUP(D6817,Z$4:AB6817,3,FALSE)</f>
        <v>#N/A</v>
      </c>
    </row>
    <row r="6818" spans="2:6" x14ac:dyDescent="0.25">
      <c r="B6818" s="131">
        <f t="shared" si="106"/>
        <v>6816</v>
      </c>
      <c r="E6818" s="218" t="e">
        <f>VLOOKUP(D6818,Z$4:AB6818,2,FALSE)</f>
        <v>#N/A</v>
      </c>
      <c r="F6818" s="218" t="e">
        <f>VLOOKUP(D6818,Z$4:AB6818,3,FALSE)</f>
        <v>#N/A</v>
      </c>
    </row>
    <row r="6819" spans="2:6" x14ac:dyDescent="0.25">
      <c r="B6819" s="131">
        <f t="shared" si="106"/>
        <v>6817</v>
      </c>
      <c r="E6819" s="218" t="e">
        <f>VLOOKUP(D6819,Z$4:AB6819,2,FALSE)</f>
        <v>#N/A</v>
      </c>
      <c r="F6819" s="218" t="e">
        <f>VLOOKUP(D6819,Z$4:AB6819,3,FALSE)</f>
        <v>#N/A</v>
      </c>
    </row>
    <row r="6820" spans="2:6" x14ac:dyDescent="0.25">
      <c r="B6820" s="131">
        <f t="shared" si="106"/>
        <v>6818</v>
      </c>
      <c r="E6820" s="218" t="e">
        <f>VLOOKUP(D6820,Z$4:AB6820,2,FALSE)</f>
        <v>#N/A</v>
      </c>
      <c r="F6820" s="218" t="e">
        <f>VLOOKUP(D6820,Z$4:AB6820,3,FALSE)</f>
        <v>#N/A</v>
      </c>
    </row>
    <row r="6821" spans="2:6" x14ac:dyDescent="0.25">
      <c r="B6821" s="131">
        <f t="shared" si="106"/>
        <v>6819</v>
      </c>
      <c r="E6821" s="218" t="e">
        <f>VLOOKUP(D6821,Z$4:AB6821,2,FALSE)</f>
        <v>#N/A</v>
      </c>
      <c r="F6821" s="218" t="e">
        <f>VLOOKUP(D6821,Z$4:AB6821,3,FALSE)</f>
        <v>#N/A</v>
      </c>
    </row>
    <row r="6822" spans="2:6" x14ac:dyDescent="0.25">
      <c r="B6822" s="131">
        <f t="shared" si="106"/>
        <v>6820</v>
      </c>
      <c r="E6822" s="218" t="e">
        <f>VLOOKUP(D6822,Z$4:AB6822,2,FALSE)</f>
        <v>#N/A</v>
      </c>
      <c r="F6822" s="218" t="e">
        <f>VLOOKUP(D6822,Z$4:AB6822,3,FALSE)</f>
        <v>#N/A</v>
      </c>
    </row>
    <row r="6823" spans="2:6" x14ac:dyDescent="0.25">
      <c r="B6823" s="131">
        <f t="shared" si="106"/>
        <v>6821</v>
      </c>
      <c r="E6823" s="218" t="e">
        <f>VLOOKUP(D6823,Z$4:AB6823,2,FALSE)</f>
        <v>#N/A</v>
      </c>
      <c r="F6823" s="218" t="e">
        <f>VLOOKUP(D6823,Z$4:AB6823,3,FALSE)</f>
        <v>#N/A</v>
      </c>
    </row>
    <row r="6824" spans="2:6" x14ac:dyDescent="0.25">
      <c r="B6824" s="131">
        <f t="shared" si="106"/>
        <v>6822</v>
      </c>
      <c r="E6824" s="218" t="e">
        <f>VLOOKUP(D6824,Z$4:AB6824,2,FALSE)</f>
        <v>#N/A</v>
      </c>
      <c r="F6824" s="218" t="e">
        <f>VLOOKUP(D6824,Z$4:AB6824,3,FALSE)</f>
        <v>#N/A</v>
      </c>
    </row>
    <row r="6825" spans="2:6" x14ac:dyDescent="0.25">
      <c r="B6825" s="131">
        <f t="shared" si="106"/>
        <v>6823</v>
      </c>
      <c r="E6825" s="218" t="e">
        <f>VLOOKUP(D6825,Z$4:AB6825,2,FALSE)</f>
        <v>#N/A</v>
      </c>
      <c r="F6825" s="218" t="e">
        <f>VLOOKUP(D6825,Z$4:AB6825,3,FALSE)</f>
        <v>#N/A</v>
      </c>
    </row>
    <row r="6826" spans="2:6" x14ac:dyDescent="0.25">
      <c r="B6826" s="131">
        <f t="shared" si="106"/>
        <v>6824</v>
      </c>
      <c r="E6826" s="218" t="e">
        <f>VLOOKUP(D6826,Z$4:AB6826,2,FALSE)</f>
        <v>#N/A</v>
      </c>
      <c r="F6826" s="218" t="e">
        <f>VLOOKUP(D6826,Z$4:AB6826,3,FALSE)</f>
        <v>#N/A</v>
      </c>
    </row>
    <row r="6827" spans="2:6" x14ac:dyDescent="0.25">
      <c r="B6827" s="131">
        <f t="shared" si="106"/>
        <v>6825</v>
      </c>
      <c r="E6827" s="218" t="e">
        <f>VLOOKUP(D6827,Z$4:AB6827,2,FALSE)</f>
        <v>#N/A</v>
      </c>
      <c r="F6827" s="218" t="e">
        <f>VLOOKUP(D6827,Z$4:AB6827,3,FALSE)</f>
        <v>#N/A</v>
      </c>
    </row>
    <row r="6828" spans="2:6" x14ac:dyDescent="0.25">
      <c r="B6828" s="131">
        <f t="shared" si="106"/>
        <v>6826</v>
      </c>
      <c r="E6828" s="218" t="e">
        <f>VLOOKUP(D6828,Z$4:AB6828,2,FALSE)</f>
        <v>#N/A</v>
      </c>
      <c r="F6828" s="218" t="e">
        <f>VLOOKUP(D6828,Z$4:AB6828,3,FALSE)</f>
        <v>#N/A</v>
      </c>
    </row>
    <row r="6829" spans="2:6" x14ac:dyDescent="0.25">
      <c r="B6829" s="131">
        <f t="shared" si="106"/>
        <v>6827</v>
      </c>
      <c r="E6829" s="218" t="e">
        <f>VLOOKUP(D6829,Z$4:AB6829,2,FALSE)</f>
        <v>#N/A</v>
      </c>
      <c r="F6829" s="218" t="e">
        <f>VLOOKUP(D6829,Z$4:AB6829,3,FALSE)</f>
        <v>#N/A</v>
      </c>
    </row>
    <row r="6830" spans="2:6" x14ac:dyDescent="0.25">
      <c r="B6830" s="131">
        <f t="shared" si="106"/>
        <v>6828</v>
      </c>
      <c r="E6830" s="218" t="e">
        <f>VLOOKUP(D6830,Z$4:AB6830,2,FALSE)</f>
        <v>#N/A</v>
      </c>
      <c r="F6830" s="218" t="e">
        <f>VLOOKUP(D6830,Z$4:AB6830,3,FALSE)</f>
        <v>#N/A</v>
      </c>
    </row>
    <row r="6831" spans="2:6" x14ac:dyDescent="0.25">
      <c r="B6831" s="131">
        <f t="shared" si="106"/>
        <v>6829</v>
      </c>
      <c r="E6831" s="218" t="e">
        <f>VLOOKUP(D6831,Z$4:AB6831,2,FALSE)</f>
        <v>#N/A</v>
      </c>
      <c r="F6831" s="218" t="e">
        <f>VLOOKUP(D6831,Z$4:AB6831,3,FALSE)</f>
        <v>#N/A</v>
      </c>
    </row>
    <row r="6832" spans="2:6" x14ac:dyDescent="0.25">
      <c r="B6832" s="131">
        <f t="shared" si="106"/>
        <v>6830</v>
      </c>
      <c r="E6832" s="218" t="e">
        <f>VLOOKUP(D6832,Z$4:AB6832,2,FALSE)</f>
        <v>#N/A</v>
      </c>
      <c r="F6832" s="218" t="e">
        <f>VLOOKUP(D6832,Z$4:AB6832,3,FALSE)</f>
        <v>#N/A</v>
      </c>
    </row>
    <row r="6833" spans="2:6" x14ac:dyDescent="0.25">
      <c r="B6833" s="131">
        <f t="shared" si="106"/>
        <v>6831</v>
      </c>
      <c r="E6833" s="218" t="e">
        <f>VLOOKUP(D6833,Z$4:AB6833,2,FALSE)</f>
        <v>#N/A</v>
      </c>
      <c r="F6833" s="218" t="e">
        <f>VLOOKUP(D6833,Z$4:AB6833,3,FALSE)</f>
        <v>#N/A</v>
      </c>
    </row>
    <row r="6834" spans="2:6" x14ac:dyDescent="0.25">
      <c r="B6834" s="131">
        <f t="shared" si="106"/>
        <v>6832</v>
      </c>
      <c r="E6834" s="218" t="e">
        <f>VLOOKUP(D6834,Z$4:AB6834,2,FALSE)</f>
        <v>#N/A</v>
      </c>
      <c r="F6834" s="218" t="e">
        <f>VLOOKUP(D6834,Z$4:AB6834,3,FALSE)</f>
        <v>#N/A</v>
      </c>
    </row>
    <row r="6835" spans="2:6" x14ac:dyDescent="0.25">
      <c r="B6835" s="131">
        <f t="shared" si="106"/>
        <v>6833</v>
      </c>
      <c r="E6835" s="218" t="e">
        <f>VLOOKUP(D6835,Z$4:AB6835,2,FALSE)</f>
        <v>#N/A</v>
      </c>
      <c r="F6835" s="218" t="e">
        <f>VLOOKUP(D6835,Z$4:AB6835,3,FALSE)</f>
        <v>#N/A</v>
      </c>
    </row>
    <row r="6836" spans="2:6" x14ac:dyDescent="0.25">
      <c r="B6836" s="131">
        <f t="shared" ref="B6836:B6899" si="107">ROW()-2</f>
        <v>6834</v>
      </c>
      <c r="E6836" s="218" t="e">
        <f>VLOOKUP(D6836,Z$4:AB6836,2,FALSE)</f>
        <v>#N/A</v>
      </c>
      <c r="F6836" s="218" t="e">
        <f>VLOOKUP(D6836,Z$4:AB6836,3,FALSE)</f>
        <v>#N/A</v>
      </c>
    </row>
    <row r="6837" spans="2:6" x14ac:dyDescent="0.25">
      <c r="B6837" s="131">
        <f t="shared" si="107"/>
        <v>6835</v>
      </c>
      <c r="E6837" s="218" t="e">
        <f>VLOOKUP(D6837,Z$4:AB6837,2,FALSE)</f>
        <v>#N/A</v>
      </c>
      <c r="F6837" s="218" t="e">
        <f>VLOOKUP(D6837,Z$4:AB6837,3,FALSE)</f>
        <v>#N/A</v>
      </c>
    </row>
    <row r="6838" spans="2:6" x14ac:dyDescent="0.25">
      <c r="B6838" s="131">
        <f t="shared" si="107"/>
        <v>6836</v>
      </c>
      <c r="E6838" s="218" t="e">
        <f>VLOOKUP(D6838,Z$4:AB6838,2,FALSE)</f>
        <v>#N/A</v>
      </c>
      <c r="F6838" s="218" t="e">
        <f>VLOOKUP(D6838,Z$4:AB6838,3,FALSE)</f>
        <v>#N/A</v>
      </c>
    </row>
    <row r="6839" spans="2:6" x14ac:dyDescent="0.25">
      <c r="B6839" s="131">
        <f t="shared" si="107"/>
        <v>6837</v>
      </c>
      <c r="E6839" s="218" t="e">
        <f>VLOOKUP(D6839,Z$4:AB6839,2,FALSE)</f>
        <v>#N/A</v>
      </c>
      <c r="F6839" s="218" t="e">
        <f>VLOOKUP(D6839,Z$4:AB6839,3,FALSE)</f>
        <v>#N/A</v>
      </c>
    </row>
    <row r="6840" spans="2:6" x14ac:dyDescent="0.25">
      <c r="B6840" s="131">
        <f t="shared" si="107"/>
        <v>6838</v>
      </c>
      <c r="E6840" s="218" t="e">
        <f>VLOOKUP(D6840,Z$4:AB6840,2,FALSE)</f>
        <v>#N/A</v>
      </c>
      <c r="F6840" s="218" t="e">
        <f>VLOOKUP(D6840,Z$4:AB6840,3,FALSE)</f>
        <v>#N/A</v>
      </c>
    </row>
    <row r="6841" spans="2:6" x14ac:dyDescent="0.25">
      <c r="B6841" s="131">
        <f t="shared" si="107"/>
        <v>6839</v>
      </c>
      <c r="E6841" s="218" t="e">
        <f>VLOOKUP(D6841,Z$4:AB6841,2,FALSE)</f>
        <v>#N/A</v>
      </c>
      <c r="F6841" s="218" t="e">
        <f>VLOOKUP(D6841,Z$4:AB6841,3,FALSE)</f>
        <v>#N/A</v>
      </c>
    </row>
    <row r="6842" spans="2:6" x14ac:dyDescent="0.25">
      <c r="B6842" s="131">
        <f t="shared" si="107"/>
        <v>6840</v>
      </c>
      <c r="E6842" s="218" t="e">
        <f>VLOOKUP(D6842,Z$4:AB6842,2,FALSE)</f>
        <v>#N/A</v>
      </c>
      <c r="F6842" s="218" t="e">
        <f>VLOOKUP(D6842,Z$4:AB6842,3,FALSE)</f>
        <v>#N/A</v>
      </c>
    </row>
    <row r="6843" spans="2:6" x14ac:dyDescent="0.25">
      <c r="B6843" s="131">
        <f t="shared" si="107"/>
        <v>6841</v>
      </c>
      <c r="E6843" s="218" t="e">
        <f>VLOOKUP(D6843,Z$4:AB6843,2,FALSE)</f>
        <v>#N/A</v>
      </c>
      <c r="F6843" s="218" t="e">
        <f>VLOOKUP(D6843,Z$4:AB6843,3,FALSE)</f>
        <v>#N/A</v>
      </c>
    </row>
    <row r="6844" spans="2:6" x14ac:dyDescent="0.25">
      <c r="B6844" s="131">
        <f t="shared" si="107"/>
        <v>6842</v>
      </c>
      <c r="E6844" s="218" t="e">
        <f>VLOOKUP(D6844,Z$4:AB6844,2,FALSE)</f>
        <v>#N/A</v>
      </c>
      <c r="F6844" s="218" t="e">
        <f>VLOOKUP(D6844,Z$4:AB6844,3,FALSE)</f>
        <v>#N/A</v>
      </c>
    </row>
    <row r="6845" spans="2:6" x14ac:dyDescent="0.25">
      <c r="B6845" s="131">
        <f t="shared" si="107"/>
        <v>6843</v>
      </c>
      <c r="E6845" s="218" t="e">
        <f>VLOOKUP(D6845,Z$4:AB6845,2,FALSE)</f>
        <v>#N/A</v>
      </c>
      <c r="F6845" s="218" t="e">
        <f>VLOOKUP(D6845,Z$4:AB6845,3,FALSE)</f>
        <v>#N/A</v>
      </c>
    </row>
    <row r="6846" spans="2:6" x14ac:dyDescent="0.25">
      <c r="B6846" s="131">
        <f t="shared" si="107"/>
        <v>6844</v>
      </c>
      <c r="E6846" s="218" t="e">
        <f>VLOOKUP(D6846,Z$4:AB6846,2,FALSE)</f>
        <v>#N/A</v>
      </c>
      <c r="F6846" s="218" t="e">
        <f>VLOOKUP(D6846,Z$4:AB6846,3,FALSE)</f>
        <v>#N/A</v>
      </c>
    </row>
    <row r="6847" spans="2:6" x14ac:dyDescent="0.25">
      <c r="B6847" s="131">
        <f t="shared" si="107"/>
        <v>6845</v>
      </c>
      <c r="E6847" s="218" t="e">
        <f>VLOOKUP(D6847,Z$4:AB6847,2,FALSE)</f>
        <v>#N/A</v>
      </c>
      <c r="F6847" s="218" t="e">
        <f>VLOOKUP(D6847,Z$4:AB6847,3,FALSE)</f>
        <v>#N/A</v>
      </c>
    </row>
    <row r="6848" spans="2:6" x14ac:dyDescent="0.25">
      <c r="B6848" s="131">
        <f t="shared" si="107"/>
        <v>6846</v>
      </c>
      <c r="E6848" s="218" t="e">
        <f>VLOOKUP(D6848,Z$4:AB6848,2,FALSE)</f>
        <v>#N/A</v>
      </c>
      <c r="F6848" s="218" t="e">
        <f>VLOOKUP(D6848,Z$4:AB6848,3,FALSE)</f>
        <v>#N/A</v>
      </c>
    </row>
    <row r="6849" spans="2:6" x14ac:dyDescent="0.25">
      <c r="B6849" s="131">
        <f t="shared" si="107"/>
        <v>6847</v>
      </c>
      <c r="E6849" s="218" t="e">
        <f>VLOOKUP(D6849,Z$4:AB6849,2,FALSE)</f>
        <v>#N/A</v>
      </c>
      <c r="F6849" s="218" t="e">
        <f>VLOOKUP(D6849,Z$4:AB6849,3,FALSE)</f>
        <v>#N/A</v>
      </c>
    </row>
    <row r="6850" spans="2:6" x14ac:dyDescent="0.25">
      <c r="B6850" s="131">
        <f t="shared" si="107"/>
        <v>6848</v>
      </c>
      <c r="E6850" s="218" t="e">
        <f>VLOOKUP(D6850,Z$4:AB6850,2,FALSE)</f>
        <v>#N/A</v>
      </c>
      <c r="F6850" s="218" t="e">
        <f>VLOOKUP(D6850,Z$4:AB6850,3,FALSE)</f>
        <v>#N/A</v>
      </c>
    </row>
    <row r="6851" spans="2:6" x14ac:dyDescent="0.25">
      <c r="B6851" s="131">
        <f t="shared" si="107"/>
        <v>6849</v>
      </c>
      <c r="E6851" s="218" t="e">
        <f>VLOOKUP(D6851,Z$4:AB6851,2,FALSE)</f>
        <v>#N/A</v>
      </c>
      <c r="F6851" s="218" t="e">
        <f>VLOOKUP(D6851,Z$4:AB6851,3,FALSE)</f>
        <v>#N/A</v>
      </c>
    </row>
    <row r="6852" spans="2:6" x14ac:dyDescent="0.25">
      <c r="B6852" s="131">
        <f t="shared" si="107"/>
        <v>6850</v>
      </c>
      <c r="E6852" s="218" t="e">
        <f>VLOOKUP(D6852,Z$4:AB6852,2,FALSE)</f>
        <v>#N/A</v>
      </c>
      <c r="F6852" s="218" t="e">
        <f>VLOOKUP(D6852,Z$4:AB6852,3,FALSE)</f>
        <v>#N/A</v>
      </c>
    </row>
    <row r="6853" spans="2:6" x14ac:dyDescent="0.25">
      <c r="B6853" s="131">
        <f t="shared" si="107"/>
        <v>6851</v>
      </c>
      <c r="E6853" s="218" t="e">
        <f>VLOOKUP(D6853,Z$4:AB6853,2,FALSE)</f>
        <v>#N/A</v>
      </c>
      <c r="F6853" s="218" t="e">
        <f>VLOOKUP(D6853,Z$4:AB6853,3,FALSE)</f>
        <v>#N/A</v>
      </c>
    </row>
    <row r="6854" spans="2:6" x14ac:dyDescent="0.25">
      <c r="B6854" s="131">
        <f t="shared" si="107"/>
        <v>6852</v>
      </c>
      <c r="E6854" s="218" t="e">
        <f>VLOOKUP(D6854,Z$4:AB6854,2,FALSE)</f>
        <v>#N/A</v>
      </c>
      <c r="F6854" s="218" t="e">
        <f>VLOOKUP(D6854,Z$4:AB6854,3,FALSE)</f>
        <v>#N/A</v>
      </c>
    </row>
    <row r="6855" spans="2:6" x14ac:dyDescent="0.25">
      <c r="B6855" s="131">
        <f t="shared" si="107"/>
        <v>6853</v>
      </c>
      <c r="E6855" s="218" t="e">
        <f>VLOOKUP(D6855,Z$4:AB6855,2,FALSE)</f>
        <v>#N/A</v>
      </c>
      <c r="F6855" s="218" t="e">
        <f>VLOOKUP(D6855,Z$4:AB6855,3,FALSE)</f>
        <v>#N/A</v>
      </c>
    </row>
    <row r="6856" spans="2:6" x14ac:dyDescent="0.25">
      <c r="B6856" s="131">
        <f t="shared" si="107"/>
        <v>6854</v>
      </c>
      <c r="E6856" s="218" t="e">
        <f>VLOOKUP(D6856,Z$4:AB6856,2,FALSE)</f>
        <v>#N/A</v>
      </c>
      <c r="F6856" s="218" t="e">
        <f>VLOOKUP(D6856,Z$4:AB6856,3,FALSE)</f>
        <v>#N/A</v>
      </c>
    </row>
    <row r="6857" spans="2:6" x14ac:dyDescent="0.25">
      <c r="B6857" s="131">
        <f t="shared" si="107"/>
        <v>6855</v>
      </c>
      <c r="E6857" s="218" t="e">
        <f>VLOOKUP(D6857,Z$4:AB6857,2,FALSE)</f>
        <v>#N/A</v>
      </c>
      <c r="F6857" s="218" t="e">
        <f>VLOOKUP(D6857,Z$4:AB6857,3,FALSE)</f>
        <v>#N/A</v>
      </c>
    </row>
    <row r="6858" spans="2:6" x14ac:dyDescent="0.25">
      <c r="B6858" s="131">
        <f t="shared" si="107"/>
        <v>6856</v>
      </c>
      <c r="E6858" s="218" t="e">
        <f>VLOOKUP(D6858,Z$4:AB6858,2,FALSE)</f>
        <v>#N/A</v>
      </c>
      <c r="F6858" s="218" t="e">
        <f>VLOOKUP(D6858,Z$4:AB6858,3,FALSE)</f>
        <v>#N/A</v>
      </c>
    </row>
    <row r="6859" spans="2:6" x14ac:dyDescent="0.25">
      <c r="B6859" s="131">
        <f t="shared" si="107"/>
        <v>6857</v>
      </c>
      <c r="E6859" s="218" t="e">
        <f>VLOOKUP(D6859,Z$4:AB6859,2,FALSE)</f>
        <v>#N/A</v>
      </c>
      <c r="F6859" s="218" t="e">
        <f>VLOOKUP(D6859,Z$4:AB6859,3,FALSE)</f>
        <v>#N/A</v>
      </c>
    </row>
    <row r="6860" spans="2:6" x14ac:dyDescent="0.25">
      <c r="B6860" s="131">
        <f t="shared" si="107"/>
        <v>6858</v>
      </c>
      <c r="E6860" s="218" t="e">
        <f>VLOOKUP(D6860,Z$4:AB6860,2,FALSE)</f>
        <v>#N/A</v>
      </c>
      <c r="F6860" s="218" t="e">
        <f>VLOOKUP(D6860,Z$4:AB6860,3,FALSE)</f>
        <v>#N/A</v>
      </c>
    </row>
    <row r="6861" spans="2:6" x14ac:dyDescent="0.25">
      <c r="B6861" s="131">
        <f t="shared" si="107"/>
        <v>6859</v>
      </c>
      <c r="E6861" s="218" t="e">
        <f>VLOOKUP(D6861,Z$4:AB6861,2,FALSE)</f>
        <v>#N/A</v>
      </c>
      <c r="F6861" s="218" t="e">
        <f>VLOOKUP(D6861,Z$4:AB6861,3,FALSE)</f>
        <v>#N/A</v>
      </c>
    </row>
    <row r="6862" spans="2:6" x14ac:dyDescent="0.25">
      <c r="B6862" s="131">
        <f t="shared" si="107"/>
        <v>6860</v>
      </c>
      <c r="E6862" s="218" t="e">
        <f>VLOOKUP(D6862,Z$4:AB6862,2,FALSE)</f>
        <v>#N/A</v>
      </c>
      <c r="F6862" s="218" t="e">
        <f>VLOOKUP(D6862,Z$4:AB6862,3,FALSE)</f>
        <v>#N/A</v>
      </c>
    </row>
    <row r="6863" spans="2:6" x14ac:dyDescent="0.25">
      <c r="B6863" s="131">
        <f t="shared" si="107"/>
        <v>6861</v>
      </c>
      <c r="E6863" s="218" t="e">
        <f>VLOOKUP(D6863,Z$4:AB6863,2,FALSE)</f>
        <v>#N/A</v>
      </c>
      <c r="F6863" s="218" t="e">
        <f>VLOOKUP(D6863,Z$4:AB6863,3,FALSE)</f>
        <v>#N/A</v>
      </c>
    </row>
    <row r="6864" spans="2:6" x14ac:dyDescent="0.25">
      <c r="B6864" s="131">
        <f t="shared" si="107"/>
        <v>6862</v>
      </c>
      <c r="E6864" s="218" t="e">
        <f>VLOOKUP(D6864,Z$4:AB6864,2,FALSE)</f>
        <v>#N/A</v>
      </c>
      <c r="F6864" s="218" t="e">
        <f>VLOOKUP(D6864,Z$4:AB6864,3,FALSE)</f>
        <v>#N/A</v>
      </c>
    </row>
    <row r="6865" spans="2:6" x14ac:dyDescent="0.25">
      <c r="B6865" s="131">
        <f t="shared" si="107"/>
        <v>6863</v>
      </c>
      <c r="E6865" s="218" t="e">
        <f>VLOOKUP(D6865,Z$4:AB6865,2,FALSE)</f>
        <v>#N/A</v>
      </c>
      <c r="F6865" s="218" t="e">
        <f>VLOOKUP(D6865,Z$4:AB6865,3,FALSE)</f>
        <v>#N/A</v>
      </c>
    </row>
    <row r="6866" spans="2:6" x14ac:dyDescent="0.25">
      <c r="B6866" s="131">
        <f t="shared" si="107"/>
        <v>6864</v>
      </c>
      <c r="E6866" s="218" t="e">
        <f>VLOOKUP(D6866,Z$4:AB6866,2,FALSE)</f>
        <v>#N/A</v>
      </c>
      <c r="F6866" s="218" t="e">
        <f>VLOOKUP(D6866,Z$4:AB6866,3,FALSE)</f>
        <v>#N/A</v>
      </c>
    </row>
    <row r="6867" spans="2:6" x14ac:dyDescent="0.25">
      <c r="B6867" s="131">
        <f t="shared" si="107"/>
        <v>6865</v>
      </c>
      <c r="E6867" s="218" t="e">
        <f>VLOOKUP(D6867,Z$4:AB6867,2,FALSE)</f>
        <v>#N/A</v>
      </c>
      <c r="F6867" s="218" t="e">
        <f>VLOOKUP(D6867,Z$4:AB6867,3,FALSE)</f>
        <v>#N/A</v>
      </c>
    </row>
    <row r="6868" spans="2:6" x14ac:dyDescent="0.25">
      <c r="B6868" s="131">
        <f t="shared" si="107"/>
        <v>6866</v>
      </c>
      <c r="E6868" s="218" t="e">
        <f>VLOOKUP(D6868,Z$4:AB6868,2,FALSE)</f>
        <v>#N/A</v>
      </c>
      <c r="F6868" s="218" t="e">
        <f>VLOOKUP(D6868,Z$4:AB6868,3,FALSE)</f>
        <v>#N/A</v>
      </c>
    </row>
    <row r="6869" spans="2:6" x14ac:dyDescent="0.25">
      <c r="B6869" s="131">
        <f t="shared" si="107"/>
        <v>6867</v>
      </c>
      <c r="E6869" s="218" t="e">
        <f>VLOOKUP(D6869,Z$4:AB6869,2,FALSE)</f>
        <v>#N/A</v>
      </c>
      <c r="F6869" s="218" t="e">
        <f>VLOOKUP(D6869,Z$4:AB6869,3,FALSE)</f>
        <v>#N/A</v>
      </c>
    </row>
    <row r="6870" spans="2:6" x14ac:dyDescent="0.25">
      <c r="B6870" s="131">
        <f t="shared" si="107"/>
        <v>6868</v>
      </c>
      <c r="E6870" s="218" t="e">
        <f>VLOOKUP(D6870,Z$4:AB6870,2,FALSE)</f>
        <v>#N/A</v>
      </c>
      <c r="F6870" s="218" t="e">
        <f>VLOOKUP(D6870,Z$4:AB6870,3,FALSE)</f>
        <v>#N/A</v>
      </c>
    </row>
    <row r="6871" spans="2:6" x14ac:dyDescent="0.25">
      <c r="B6871" s="131">
        <f t="shared" si="107"/>
        <v>6869</v>
      </c>
      <c r="E6871" s="218" t="e">
        <f>VLOOKUP(D6871,Z$4:AB6871,2,FALSE)</f>
        <v>#N/A</v>
      </c>
      <c r="F6871" s="218" t="e">
        <f>VLOOKUP(D6871,Z$4:AB6871,3,FALSE)</f>
        <v>#N/A</v>
      </c>
    </row>
    <row r="6872" spans="2:6" x14ac:dyDescent="0.25">
      <c r="B6872" s="131">
        <f t="shared" si="107"/>
        <v>6870</v>
      </c>
      <c r="E6872" s="218" t="e">
        <f>VLOOKUP(D6872,Z$4:AB6872,2,FALSE)</f>
        <v>#N/A</v>
      </c>
      <c r="F6872" s="218" t="e">
        <f>VLOOKUP(D6872,Z$4:AB6872,3,FALSE)</f>
        <v>#N/A</v>
      </c>
    </row>
    <row r="6873" spans="2:6" x14ac:dyDescent="0.25">
      <c r="B6873" s="131">
        <f t="shared" si="107"/>
        <v>6871</v>
      </c>
      <c r="E6873" s="218" t="e">
        <f>VLOOKUP(D6873,Z$4:AB6873,2,FALSE)</f>
        <v>#N/A</v>
      </c>
      <c r="F6873" s="218" t="e">
        <f>VLOOKUP(D6873,Z$4:AB6873,3,FALSE)</f>
        <v>#N/A</v>
      </c>
    </row>
    <row r="6874" spans="2:6" x14ac:dyDescent="0.25">
      <c r="B6874" s="131">
        <f t="shared" si="107"/>
        <v>6872</v>
      </c>
      <c r="E6874" s="218" t="e">
        <f>VLOOKUP(D6874,Z$4:AB6874,2,FALSE)</f>
        <v>#N/A</v>
      </c>
      <c r="F6874" s="218" t="e">
        <f>VLOOKUP(D6874,Z$4:AB6874,3,FALSE)</f>
        <v>#N/A</v>
      </c>
    </row>
    <row r="6875" spans="2:6" x14ac:dyDescent="0.25">
      <c r="B6875" s="131">
        <f t="shared" si="107"/>
        <v>6873</v>
      </c>
      <c r="E6875" s="218" t="e">
        <f>VLOOKUP(D6875,Z$4:AB6875,2,FALSE)</f>
        <v>#N/A</v>
      </c>
      <c r="F6875" s="218" t="e">
        <f>VLOOKUP(D6875,Z$4:AB6875,3,FALSE)</f>
        <v>#N/A</v>
      </c>
    </row>
    <row r="6876" spans="2:6" x14ac:dyDescent="0.25">
      <c r="B6876" s="131">
        <f t="shared" si="107"/>
        <v>6874</v>
      </c>
      <c r="E6876" s="218" t="e">
        <f>VLOOKUP(D6876,Z$4:AB6876,2,FALSE)</f>
        <v>#N/A</v>
      </c>
      <c r="F6876" s="218" t="e">
        <f>VLOOKUP(D6876,Z$4:AB6876,3,FALSE)</f>
        <v>#N/A</v>
      </c>
    </row>
    <row r="6877" spans="2:6" x14ac:dyDescent="0.25">
      <c r="B6877" s="131">
        <f t="shared" si="107"/>
        <v>6875</v>
      </c>
      <c r="E6877" s="218" t="e">
        <f>VLOOKUP(D6877,Z$4:AB6877,2,FALSE)</f>
        <v>#N/A</v>
      </c>
      <c r="F6877" s="218" t="e">
        <f>VLOOKUP(D6877,Z$4:AB6877,3,FALSE)</f>
        <v>#N/A</v>
      </c>
    </row>
    <row r="6878" spans="2:6" x14ac:dyDescent="0.25">
      <c r="B6878" s="131">
        <f t="shared" si="107"/>
        <v>6876</v>
      </c>
      <c r="E6878" s="218" t="e">
        <f>VLOOKUP(D6878,Z$4:AB6878,2,FALSE)</f>
        <v>#N/A</v>
      </c>
      <c r="F6878" s="218" t="e">
        <f>VLOOKUP(D6878,Z$4:AB6878,3,FALSE)</f>
        <v>#N/A</v>
      </c>
    </row>
    <row r="6879" spans="2:6" x14ac:dyDescent="0.25">
      <c r="B6879" s="131">
        <f t="shared" si="107"/>
        <v>6877</v>
      </c>
      <c r="E6879" s="218" t="e">
        <f>VLOOKUP(D6879,Z$4:AB6879,2,FALSE)</f>
        <v>#N/A</v>
      </c>
      <c r="F6879" s="218" t="e">
        <f>VLOOKUP(D6879,Z$4:AB6879,3,FALSE)</f>
        <v>#N/A</v>
      </c>
    </row>
    <row r="6880" spans="2:6" x14ac:dyDescent="0.25">
      <c r="B6880" s="131">
        <f t="shared" si="107"/>
        <v>6878</v>
      </c>
      <c r="E6880" s="218" t="e">
        <f>VLOOKUP(D6880,Z$4:AB6880,2,FALSE)</f>
        <v>#N/A</v>
      </c>
      <c r="F6880" s="218" t="e">
        <f>VLOOKUP(D6880,Z$4:AB6880,3,FALSE)</f>
        <v>#N/A</v>
      </c>
    </row>
    <row r="6881" spans="2:6" x14ac:dyDescent="0.25">
      <c r="B6881" s="131">
        <f t="shared" si="107"/>
        <v>6879</v>
      </c>
      <c r="E6881" s="218" t="e">
        <f>VLOOKUP(D6881,Z$4:AB6881,2,FALSE)</f>
        <v>#N/A</v>
      </c>
      <c r="F6881" s="218" t="e">
        <f>VLOOKUP(D6881,Z$4:AB6881,3,FALSE)</f>
        <v>#N/A</v>
      </c>
    </row>
    <row r="6882" spans="2:6" x14ac:dyDescent="0.25">
      <c r="B6882" s="131">
        <f t="shared" si="107"/>
        <v>6880</v>
      </c>
      <c r="E6882" s="218" t="e">
        <f>VLOOKUP(D6882,Z$4:AB6882,2,FALSE)</f>
        <v>#N/A</v>
      </c>
      <c r="F6882" s="218" t="e">
        <f>VLOOKUP(D6882,Z$4:AB6882,3,FALSE)</f>
        <v>#N/A</v>
      </c>
    </row>
    <row r="6883" spans="2:6" x14ac:dyDescent="0.25">
      <c r="B6883" s="131">
        <f t="shared" si="107"/>
        <v>6881</v>
      </c>
      <c r="E6883" s="218" t="e">
        <f>VLOOKUP(D6883,Z$4:AB6883,2,FALSE)</f>
        <v>#N/A</v>
      </c>
      <c r="F6883" s="218" t="e">
        <f>VLOOKUP(D6883,Z$4:AB6883,3,FALSE)</f>
        <v>#N/A</v>
      </c>
    </row>
    <row r="6884" spans="2:6" x14ac:dyDescent="0.25">
      <c r="B6884" s="131">
        <f t="shared" si="107"/>
        <v>6882</v>
      </c>
      <c r="E6884" s="218" t="e">
        <f>VLOOKUP(D6884,Z$4:AB6884,2,FALSE)</f>
        <v>#N/A</v>
      </c>
      <c r="F6884" s="218" t="e">
        <f>VLOOKUP(D6884,Z$4:AB6884,3,FALSE)</f>
        <v>#N/A</v>
      </c>
    </row>
    <row r="6885" spans="2:6" x14ac:dyDescent="0.25">
      <c r="B6885" s="131">
        <f t="shared" si="107"/>
        <v>6883</v>
      </c>
      <c r="E6885" s="218" t="e">
        <f>VLOOKUP(D6885,Z$4:AB6885,2,FALSE)</f>
        <v>#N/A</v>
      </c>
      <c r="F6885" s="218" t="e">
        <f>VLOOKUP(D6885,Z$4:AB6885,3,FALSE)</f>
        <v>#N/A</v>
      </c>
    </row>
    <row r="6886" spans="2:6" x14ac:dyDescent="0.25">
      <c r="B6886" s="131">
        <f t="shared" si="107"/>
        <v>6884</v>
      </c>
      <c r="E6886" s="218" t="e">
        <f>VLOOKUP(D6886,Z$4:AB6886,2,FALSE)</f>
        <v>#N/A</v>
      </c>
      <c r="F6886" s="218" t="e">
        <f>VLOOKUP(D6886,Z$4:AB6886,3,FALSE)</f>
        <v>#N/A</v>
      </c>
    </row>
    <row r="6887" spans="2:6" x14ac:dyDescent="0.25">
      <c r="B6887" s="131">
        <f t="shared" si="107"/>
        <v>6885</v>
      </c>
      <c r="E6887" s="218" t="e">
        <f>VLOOKUP(D6887,Z$4:AB6887,2,FALSE)</f>
        <v>#N/A</v>
      </c>
      <c r="F6887" s="218" t="e">
        <f>VLOOKUP(D6887,Z$4:AB6887,3,FALSE)</f>
        <v>#N/A</v>
      </c>
    </row>
    <row r="6888" spans="2:6" x14ac:dyDescent="0.25">
      <c r="B6888" s="131">
        <f t="shared" si="107"/>
        <v>6886</v>
      </c>
      <c r="E6888" s="218" t="e">
        <f>VLOOKUP(D6888,Z$4:AB6888,2,FALSE)</f>
        <v>#N/A</v>
      </c>
      <c r="F6888" s="218" t="e">
        <f>VLOOKUP(D6888,Z$4:AB6888,3,FALSE)</f>
        <v>#N/A</v>
      </c>
    </row>
    <row r="6889" spans="2:6" x14ac:dyDescent="0.25">
      <c r="B6889" s="131">
        <f t="shared" si="107"/>
        <v>6887</v>
      </c>
      <c r="E6889" s="218" t="e">
        <f>VLOOKUP(D6889,Z$4:AB6889,2,FALSE)</f>
        <v>#N/A</v>
      </c>
      <c r="F6889" s="218" t="e">
        <f>VLOOKUP(D6889,Z$4:AB6889,3,FALSE)</f>
        <v>#N/A</v>
      </c>
    </row>
    <row r="6890" spans="2:6" x14ac:dyDescent="0.25">
      <c r="B6890" s="131">
        <f t="shared" si="107"/>
        <v>6888</v>
      </c>
      <c r="E6890" s="218" t="e">
        <f>VLOOKUP(D6890,Z$4:AB6890,2,FALSE)</f>
        <v>#N/A</v>
      </c>
      <c r="F6890" s="218" t="e">
        <f>VLOOKUP(D6890,Z$4:AB6890,3,FALSE)</f>
        <v>#N/A</v>
      </c>
    </row>
    <row r="6891" spans="2:6" x14ac:dyDescent="0.25">
      <c r="B6891" s="131">
        <f t="shared" si="107"/>
        <v>6889</v>
      </c>
      <c r="E6891" s="218" t="e">
        <f>VLOOKUP(D6891,Z$4:AB6891,2,FALSE)</f>
        <v>#N/A</v>
      </c>
      <c r="F6891" s="218" t="e">
        <f>VLOOKUP(D6891,Z$4:AB6891,3,FALSE)</f>
        <v>#N/A</v>
      </c>
    </row>
    <row r="6892" spans="2:6" x14ac:dyDescent="0.25">
      <c r="B6892" s="131">
        <f t="shared" si="107"/>
        <v>6890</v>
      </c>
      <c r="E6892" s="218" t="e">
        <f>VLOOKUP(D6892,Z$4:AB6892,2,FALSE)</f>
        <v>#N/A</v>
      </c>
      <c r="F6892" s="218" t="e">
        <f>VLOOKUP(D6892,Z$4:AB6892,3,FALSE)</f>
        <v>#N/A</v>
      </c>
    </row>
    <row r="6893" spans="2:6" x14ac:dyDescent="0.25">
      <c r="B6893" s="131">
        <f t="shared" si="107"/>
        <v>6891</v>
      </c>
      <c r="E6893" s="218" t="e">
        <f>VLOOKUP(D6893,Z$4:AB6893,2,FALSE)</f>
        <v>#N/A</v>
      </c>
      <c r="F6893" s="218" t="e">
        <f>VLOOKUP(D6893,Z$4:AB6893,3,FALSE)</f>
        <v>#N/A</v>
      </c>
    </row>
    <row r="6894" spans="2:6" x14ac:dyDescent="0.25">
      <c r="B6894" s="131">
        <f t="shared" si="107"/>
        <v>6892</v>
      </c>
      <c r="E6894" s="218" t="e">
        <f>VLOOKUP(D6894,Z$4:AB6894,2,FALSE)</f>
        <v>#N/A</v>
      </c>
      <c r="F6894" s="218" t="e">
        <f>VLOOKUP(D6894,Z$4:AB6894,3,FALSE)</f>
        <v>#N/A</v>
      </c>
    </row>
    <row r="6895" spans="2:6" x14ac:dyDescent="0.25">
      <c r="B6895" s="131">
        <f t="shared" si="107"/>
        <v>6893</v>
      </c>
      <c r="E6895" s="218" t="e">
        <f>VLOOKUP(D6895,Z$4:AB6895,2,FALSE)</f>
        <v>#N/A</v>
      </c>
      <c r="F6895" s="218" t="e">
        <f>VLOOKUP(D6895,Z$4:AB6895,3,FALSE)</f>
        <v>#N/A</v>
      </c>
    </row>
    <row r="6896" spans="2:6" x14ac:dyDescent="0.25">
      <c r="B6896" s="131">
        <f t="shared" si="107"/>
        <v>6894</v>
      </c>
      <c r="E6896" s="218" t="e">
        <f>VLOOKUP(D6896,Z$4:AB6896,2,FALSE)</f>
        <v>#N/A</v>
      </c>
      <c r="F6896" s="218" t="e">
        <f>VLOOKUP(D6896,Z$4:AB6896,3,FALSE)</f>
        <v>#N/A</v>
      </c>
    </row>
    <row r="6897" spans="2:6" x14ac:dyDescent="0.25">
      <c r="B6897" s="131">
        <f t="shared" si="107"/>
        <v>6895</v>
      </c>
      <c r="E6897" s="218" t="e">
        <f>VLOOKUP(D6897,Z$4:AB6897,2,FALSE)</f>
        <v>#N/A</v>
      </c>
      <c r="F6897" s="218" t="e">
        <f>VLOOKUP(D6897,Z$4:AB6897,3,FALSE)</f>
        <v>#N/A</v>
      </c>
    </row>
    <row r="6898" spans="2:6" x14ac:dyDescent="0.25">
      <c r="B6898" s="131">
        <f t="shared" si="107"/>
        <v>6896</v>
      </c>
      <c r="E6898" s="218" t="e">
        <f>VLOOKUP(D6898,Z$4:AB6898,2,FALSE)</f>
        <v>#N/A</v>
      </c>
      <c r="F6898" s="218" t="e">
        <f>VLOOKUP(D6898,Z$4:AB6898,3,FALSE)</f>
        <v>#N/A</v>
      </c>
    </row>
    <row r="6899" spans="2:6" x14ac:dyDescent="0.25">
      <c r="B6899" s="131">
        <f t="shared" si="107"/>
        <v>6897</v>
      </c>
      <c r="E6899" s="218" t="e">
        <f>VLOOKUP(D6899,Z$4:AB6899,2,FALSE)</f>
        <v>#N/A</v>
      </c>
      <c r="F6899" s="218" t="e">
        <f>VLOOKUP(D6899,Z$4:AB6899,3,FALSE)</f>
        <v>#N/A</v>
      </c>
    </row>
    <row r="6900" spans="2:6" x14ac:dyDescent="0.25">
      <c r="B6900" s="131">
        <f t="shared" ref="B6900:B6963" si="108">ROW()-2</f>
        <v>6898</v>
      </c>
      <c r="E6900" s="218" t="e">
        <f>VLOOKUP(D6900,Z$4:AB6900,2,FALSE)</f>
        <v>#N/A</v>
      </c>
      <c r="F6900" s="218" t="e">
        <f>VLOOKUP(D6900,Z$4:AB6900,3,FALSE)</f>
        <v>#N/A</v>
      </c>
    </row>
    <row r="6901" spans="2:6" x14ac:dyDescent="0.25">
      <c r="B6901" s="131">
        <f t="shared" si="108"/>
        <v>6899</v>
      </c>
      <c r="E6901" s="218" t="e">
        <f>VLOOKUP(D6901,Z$4:AB6901,2,FALSE)</f>
        <v>#N/A</v>
      </c>
      <c r="F6901" s="218" t="e">
        <f>VLOOKUP(D6901,Z$4:AB6901,3,FALSE)</f>
        <v>#N/A</v>
      </c>
    </row>
    <row r="6902" spans="2:6" x14ac:dyDescent="0.25">
      <c r="B6902" s="131">
        <f t="shared" si="108"/>
        <v>6900</v>
      </c>
      <c r="E6902" s="218" t="e">
        <f>VLOOKUP(D6902,Z$4:AB6902,2,FALSE)</f>
        <v>#N/A</v>
      </c>
      <c r="F6902" s="218" t="e">
        <f>VLOOKUP(D6902,Z$4:AB6902,3,FALSE)</f>
        <v>#N/A</v>
      </c>
    </row>
    <row r="6903" spans="2:6" x14ac:dyDescent="0.25">
      <c r="B6903" s="131">
        <f t="shared" si="108"/>
        <v>6901</v>
      </c>
      <c r="E6903" s="218" t="e">
        <f>VLOOKUP(D6903,Z$4:AB6903,2,FALSE)</f>
        <v>#N/A</v>
      </c>
      <c r="F6903" s="218" t="e">
        <f>VLOOKUP(D6903,Z$4:AB6903,3,FALSE)</f>
        <v>#N/A</v>
      </c>
    </row>
    <row r="6904" spans="2:6" x14ac:dyDescent="0.25">
      <c r="B6904" s="131">
        <f t="shared" si="108"/>
        <v>6902</v>
      </c>
      <c r="E6904" s="218" t="e">
        <f>VLOOKUP(D6904,Z$4:AB6904,2,FALSE)</f>
        <v>#N/A</v>
      </c>
      <c r="F6904" s="218" t="e">
        <f>VLOOKUP(D6904,Z$4:AB6904,3,FALSE)</f>
        <v>#N/A</v>
      </c>
    </row>
    <row r="6905" spans="2:6" x14ac:dyDescent="0.25">
      <c r="B6905" s="131">
        <f t="shared" si="108"/>
        <v>6903</v>
      </c>
      <c r="E6905" s="218" t="e">
        <f>VLOOKUP(D6905,Z$4:AB6905,2,FALSE)</f>
        <v>#N/A</v>
      </c>
      <c r="F6905" s="218" t="e">
        <f>VLOOKUP(D6905,Z$4:AB6905,3,FALSE)</f>
        <v>#N/A</v>
      </c>
    </row>
    <row r="6906" spans="2:6" x14ac:dyDescent="0.25">
      <c r="B6906" s="131">
        <f t="shared" si="108"/>
        <v>6904</v>
      </c>
      <c r="E6906" s="218" t="e">
        <f>VLOOKUP(D6906,Z$4:AB6906,2,FALSE)</f>
        <v>#N/A</v>
      </c>
      <c r="F6906" s="218" t="e">
        <f>VLOOKUP(D6906,Z$4:AB6906,3,FALSE)</f>
        <v>#N/A</v>
      </c>
    </row>
    <row r="6907" spans="2:6" x14ac:dyDescent="0.25">
      <c r="B6907" s="131">
        <f t="shared" si="108"/>
        <v>6905</v>
      </c>
      <c r="E6907" s="218" t="e">
        <f>VLOOKUP(D6907,Z$4:AB6907,2,FALSE)</f>
        <v>#N/A</v>
      </c>
      <c r="F6907" s="218" t="e">
        <f>VLOOKUP(D6907,Z$4:AB6907,3,FALSE)</f>
        <v>#N/A</v>
      </c>
    </row>
    <row r="6908" spans="2:6" x14ac:dyDescent="0.25">
      <c r="B6908" s="131">
        <f t="shared" si="108"/>
        <v>6906</v>
      </c>
      <c r="E6908" s="218" t="e">
        <f>VLOOKUP(D6908,Z$4:AB6908,2,FALSE)</f>
        <v>#N/A</v>
      </c>
      <c r="F6908" s="218" t="e">
        <f>VLOOKUP(D6908,Z$4:AB6908,3,FALSE)</f>
        <v>#N/A</v>
      </c>
    </row>
    <row r="6909" spans="2:6" x14ac:dyDescent="0.25">
      <c r="B6909" s="131">
        <f t="shared" si="108"/>
        <v>6907</v>
      </c>
      <c r="E6909" s="218" t="e">
        <f>VLOOKUP(D6909,Z$4:AB6909,2,FALSE)</f>
        <v>#N/A</v>
      </c>
      <c r="F6909" s="218" t="e">
        <f>VLOOKUP(D6909,Z$4:AB6909,3,FALSE)</f>
        <v>#N/A</v>
      </c>
    </row>
    <row r="6910" spans="2:6" x14ac:dyDescent="0.25">
      <c r="B6910" s="131">
        <f t="shared" si="108"/>
        <v>6908</v>
      </c>
      <c r="E6910" s="218" t="e">
        <f>VLOOKUP(D6910,Z$4:AB6910,2,FALSE)</f>
        <v>#N/A</v>
      </c>
      <c r="F6910" s="218" t="e">
        <f>VLOOKUP(D6910,Z$4:AB6910,3,FALSE)</f>
        <v>#N/A</v>
      </c>
    </row>
    <row r="6911" spans="2:6" x14ac:dyDescent="0.25">
      <c r="B6911" s="131">
        <f t="shared" si="108"/>
        <v>6909</v>
      </c>
      <c r="E6911" s="218" t="e">
        <f>VLOOKUP(D6911,Z$4:AB6911,2,FALSE)</f>
        <v>#N/A</v>
      </c>
      <c r="F6911" s="218" t="e">
        <f>VLOOKUP(D6911,Z$4:AB6911,3,FALSE)</f>
        <v>#N/A</v>
      </c>
    </row>
    <row r="6912" spans="2:6" x14ac:dyDescent="0.25">
      <c r="B6912" s="131">
        <f t="shared" si="108"/>
        <v>6910</v>
      </c>
      <c r="E6912" s="218" t="e">
        <f>VLOOKUP(D6912,Z$4:AB6912,2,FALSE)</f>
        <v>#N/A</v>
      </c>
      <c r="F6912" s="218" t="e">
        <f>VLOOKUP(D6912,Z$4:AB6912,3,FALSE)</f>
        <v>#N/A</v>
      </c>
    </row>
    <row r="6913" spans="2:6" x14ac:dyDescent="0.25">
      <c r="B6913" s="131">
        <f t="shared" si="108"/>
        <v>6911</v>
      </c>
      <c r="E6913" s="218" t="e">
        <f>VLOOKUP(D6913,Z$4:AB6913,2,FALSE)</f>
        <v>#N/A</v>
      </c>
      <c r="F6913" s="218" t="e">
        <f>VLOOKUP(D6913,Z$4:AB6913,3,FALSE)</f>
        <v>#N/A</v>
      </c>
    </row>
    <row r="6914" spans="2:6" x14ac:dyDescent="0.25">
      <c r="B6914" s="131">
        <f t="shared" si="108"/>
        <v>6912</v>
      </c>
      <c r="E6914" s="218" t="e">
        <f>VLOOKUP(D6914,Z$4:AB6914,2,FALSE)</f>
        <v>#N/A</v>
      </c>
      <c r="F6914" s="218" t="e">
        <f>VLOOKUP(D6914,Z$4:AB6914,3,FALSE)</f>
        <v>#N/A</v>
      </c>
    </row>
    <row r="6915" spans="2:6" x14ac:dyDescent="0.25">
      <c r="B6915" s="131">
        <f t="shared" si="108"/>
        <v>6913</v>
      </c>
      <c r="E6915" s="218" t="e">
        <f>VLOOKUP(D6915,Z$4:AB6915,2,FALSE)</f>
        <v>#N/A</v>
      </c>
      <c r="F6915" s="218" t="e">
        <f>VLOOKUP(D6915,Z$4:AB6915,3,FALSE)</f>
        <v>#N/A</v>
      </c>
    </row>
    <row r="6916" spans="2:6" x14ac:dyDescent="0.25">
      <c r="B6916" s="131">
        <f t="shared" si="108"/>
        <v>6914</v>
      </c>
      <c r="E6916" s="218" t="e">
        <f>VLOOKUP(D6916,Z$4:AB6916,2,FALSE)</f>
        <v>#N/A</v>
      </c>
      <c r="F6916" s="218" t="e">
        <f>VLOOKUP(D6916,Z$4:AB6916,3,FALSE)</f>
        <v>#N/A</v>
      </c>
    </row>
    <row r="6917" spans="2:6" x14ac:dyDescent="0.25">
      <c r="B6917" s="131">
        <f t="shared" si="108"/>
        <v>6915</v>
      </c>
      <c r="E6917" s="218" t="e">
        <f>VLOOKUP(D6917,Z$4:AB6917,2,FALSE)</f>
        <v>#N/A</v>
      </c>
      <c r="F6917" s="218" t="e">
        <f>VLOOKUP(D6917,Z$4:AB6917,3,FALSE)</f>
        <v>#N/A</v>
      </c>
    </row>
    <row r="6918" spans="2:6" x14ac:dyDescent="0.25">
      <c r="B6918" s="131">
        <f t="shared" si="108"/>
        <v>6916</v>
      </c>
      <c r="E6918" s="218" t="e">
        <f>VLOOKUP(D6918,Z$4:AB6918,2,FALSE)</f>
        <v>#N/A</v>
      </c>
      <c r="F6918" s="218" t="e">
        <f>VLOOKUP(D6918,Z$4:AB6918,3,FALSE)</f>
        <v>#N/A</v>
      </c>
    </row>
    <row r="6919" spans="2:6" x14ac:dyDescent="0.25">
      <c r="B6919" s="131">
        <f t="shared" si="108"/>
        <v>6917</v>
      </c>
      <c r="E6919" s="218" t="e">
        <f>VLOOKUP(D6919,Z$4:AB6919,2,FALSE)</f>
        <v>#N/A</v>
      </c>
      <c r="F6919" s="218" t="e">
        <f>VLOOKUP(D6919,Z$4:AB6919,3,FALSE)</f>
        <v>#N/A</v>
      </c>
    </row>
    <row r="6920" spans="2:6" x14ac:dyDescent="0.25">
      <c r="B6920" s="131">
        <f t="shared" si="108"/>
        <v>6918</v>
      </c>
      <c r="E6920" s="218" t="e">
        <f>VLOOKUP(D6920,Z$4:AB6920,2,FALSE)</f>
        <v>#N/A</v>
      </c>
      <c r="F6920" s="218" t="e">
        <f>VLOOKUP(D6920,Z$4:AB6920,3,FALSE)</f>
        <v>#N/A</v>
      </c>
    </row>
    <row r="6921" spans="2:6" x14ac:dyDescent="0.25">
      <c r="B6921" s="131">
        <f t="shared" si="108"/>
        <v>6919</v>
      </c>
      <c r="E6921" s="218" t="e">
        <f>VLOOKUP(D6921,Z$4:AB6921,2,FALSE)</f>
        <v>#N/A</v>
      </c>
      <c r="F6921" s="218" t="e">
        <f>VLOOKUP(D6921,Z$4:AB6921,3,FALSE)</f>
        <v>#N/A</v>
      </c>
    </row>
    <row r="6922" spans="2:6" x14ac:dyDescent="0.25">
      <c r="B6922" s="131">
        <f t="shared" si="108"/>
        <v>6920</v>
      </c>
      <c r="E6922" s="218" t="e">
        <f>VLOOKUP(D6922,Z$4:AB6922,2,FALSE)</f>
        <v>#N/A</v>
      </c>
      <c r="F6922" s="218" t="e">
        <f>VLOOKUP(D6922,Z$4:AB6922,3,FALSE)</f>
        <v>#N/A</v>
      </c>
    </row>
    <row r="6923" spans="2:6" x14ac:dyDescent="0.25">
      <c r="B6923" s="131">
        <f t="shared" si="108"/>
        <v>6921</v>
      </c>
      <c r="E6923" s="218" t="e">
        <f>VLOOKUP(D6923,Z$4:AB6923,2,FALSE)</f>
        <v>#N/A</v>
      </c>
      <c r="F6923" s="218" t="e">
        <f>VLOOKUP(D6923,Z$4:AB6923,3,FALSE)</f>
        <v>#N/A</v>
      </c>
    </row>
    <row r="6924" spans="2:6" x14ac:dyDescent="0.25">
      <c r="B6924" s="131">
        <f t="shared" si="108"/>
        <v>6922</v>
      </c>
      <c r="E6924" s="218" t="e">
        <f>VLOOKUP(D6924,Z$4:AB6924,2,FALSE)</f>
        <v>#N/A</v>
      </c>
      <c r="F6924" s="218" t="e">
        <f>VLOOKUP(D6924,Z$4:AB6924,3,FALSE)</f>
        <v>#N/A</v>
      </c>
    </row>
    <row r="6925" spans="2:6" x14ac:dyDescent="0.25">
      <c r="B6925" s="131">
        <f t="shared" si="108"/>
        <v>6923</v>
      </c>
      <c r="E6925" s="218" t="e">
        <f>VLOOKUP(D6925,Z$4:AB6925,2,FALSE)</f>
        <v>#N/A</v>
      </c>
      <c r="F6925" s="218" t="e">
        <f>VLOOKUP(D6925,Z$4:AB6925,3,FALSE)</f>
        <v>#N/A</v>
      </c>
    </row>
    <row r="6926" spans="2:6" x14ac:dyDescent="0.25">
      <c r="B6926" s="131">
        <f t="shared" si="108"/>
        <v>6924</v>
      </c>
      <c r="E6926" s="218" t="e">
        <f>VLOOKUP(D6926,Z$4:AB6926,2,FALSE)</f>
        <v>#N/A</v>
      </c>
      <c r="F6926" s="218" t="e">
        <f>VLOOKUP(D6926,Z$4:AB6926,3,FALSE)</f>
        <v>#N/A</v>
      </c>
    </row>
    <row r="6927" spans="2:6" x14ac:dyDescent="0.25">
      <c r="B6927" s="131">
        <f t="shared" si="108"/>
        <v>6925</v>
      </c>
      <c r="E6927" s="218" t="e">
        <f>VLOOKUP(D6927,Z$4:AB6927,2,FALSE)</f>
        <v>#N/A</v>
      </c>
      <c r="F6927" s="218" t="e">
        <f>VLOOKUP(D6927,Z$4:AB6927,3,FALSE)</f>
        <v>#N/A</v>
      </c>
    </row>
    <row r="6928" spans="2:6" x14ac:dyDescent="0.25">
      <c r="B6928" s="131">
        <f t="shared" si="108"/>
        <v>6926</v>
      </c>
      <c r="E6928" s="218" t="e">
        <f>VLOOKUP(D6928,Z$4:AB6928,2,FALSE)</f>
        <v>#N/A</v>
      </c>
      <c r="F6928" s="218" t="e">
        <f>VLOOKUP(D6928,Z$4:AB6928,3,FALSE)</f>
        <v>#N/A</v>
      </c>
    </row>
    <row r="6929" spans="2:6" x14ac:dyDescent="0.25">
      <c r="B6929" s="131">
        <f t="shared" si="108"/>
        <v>6927</v>
      </c>
      <c r="E6929" s="218" t="e">
        <f>VLOOKUP(D6929,Z$4:AB6929,2,FALSE)</f>
        <v>#N/A</v>
      </c>
      <c r="F6929" s="218" t="e">
        <f>VLOOKUP(D6929,Z$4:AB6929,3,FALSE)</f>
        <v>#N/A</v>
      </c>
    </row>
    <row r="6930" spans="2:6" x14ac:dyDescent="0.25">
      <c r="B6930" s="131">
        <f t="shared" si="108"/>
        <v>6928</v>
      </c>
      <c r="E6930" s="218" t="e">
        <f>VLOOKUP(D6930,Z$4:AB6930,2,FALSE)</f>
        <v>#N/A</v>
      </c>
      <c r="F6930" s="218" t="e">
        <f>VLOOKUP(D6930,Z$4:AB6930,3,FALSE)</f>
        <v>#N/A</v>
      </c>
    </row>
    <row r="6931" spans="2:6" x14ac:dyDescent="0.25">
      <c r="B6931" s="131">
        <f t="shared" si="108"/>
        <v>6929</v>
      </c>
      <c r="E6931" s="218" t="e">
        <f>VLOOKUP(D6931,Z$4:AB6931,2,FALSE)</f>
        <v>#N/A</v>
      </c>
      <c r="F6931" s="218" t="e">
        <f>VLOOKUP(D6931,Z$4:AB6931,3,FALSE)</f>
        <v>#N/A</v>
      </c>
    </row>
    <row r="6932" spans="2:6" x14ac:dyDescent="0.25">
      <c r="B6932" s="131">
        <f t="shared" si="108"/>
        <v>6930</v>
      </c>
      <c r="E6932" s="218" t="e">
        <f>VLOOKUP(D6932,Z$4:AB6932,2,FALSE)</f>
        <v>#N/A</v>
      </c>
      <c r="F6932" s="218" t="e">
        <f>VLOOKUP(D6932,Z$4:AB6932,3,FALSE)</f>
        <v>#N/A</v>
      </c>
    </row>
    <row r="6933" spans="2:6" x14ac:dyDescent="0.25">
      <c r="B6933" s="131">
        <f t="shared" si="108"/>
        <v>6931</v>
      </c>
      <c r="E6933" s="218" t="e">
        <f>VLOOKUP(D6933,Z$4:AB6933,2,FALSE)</f>
        <v>#N/A</v>
      </c>
      <c r="F6933" s="218" t="e">
        <f>VLOOKUP(D6933,Z$4:AB6933,3,FALSE)</f>
        <v>#N/A</v>
      </c>
    </row>
    <row r="6934" spans="2:6" x14ac:dyDescent="0.25">
      <c r="B6934" s="131">
        <f t="shared" si="108"/>
        <v>6932</v>
      </c>
      <c r="E6934" s="218" t="e">
        <f>VLOOKUP(D6934,Z$4:AB6934,2,FALSE)</f>
        <v>#N/A</v>
      </c>
      <c r="F6934" s="218" t="e">
        <f>VLOOKUP(D6934,Z$4:AB6934,3,FALSE)</f>
        <v>#N/A</v>
      </c>
    </row>
    <row r="6935" spans="2:6" x14ac:dyDescent="0.25">
      <c r="B6935" s="131">
        <f t="shared" si="108"/>
        <v>6933</v>
      </c>
      <c r="E6935" s="218" t="e">
        <f>VLOOKUP(D6935,Z$4:AB6935,2,FALSE)</f>
        <v>#N/A</v>
      </c>
      <c r="F6935" s="218" t="e">
        <f>VLOOKUP(D6935,Z$4:AB6935,3,FALSE)</f>
        <v>#N/A</v>
      </c>
    </row>
    <row r="6936" spans="2:6" x14ac:dyDescent="0.25">
      <c r="B6936" s="131">
        <f t="shared" si="108"/>
        <v>6934</v>
      </c>
      <c r="E6936" s="218" t="e">
        <f>VLOOKUP(D6936,Z$4:AB6936,2,FALSE)</f>
        <v>#N/A</v>
      </c>
      <c r="F6936" s="218" t="e">
        <f>VLOOKUP(D6936,Z$4:AB6936,3,FALSE)</f>
        <v>#N/A</v>
      </c>
    </row>
    <row r="6937" spans="2:6" x14ac:dyDescent="0.25">
      <c r="B6937" s="131">
        <f t="shared" si="108"/>
        <v>6935</v>
      </c>
      <c r="E6937" s="218" t="e">
        <f>VLOOKUP(D6937,Z$4:AB6937,2,FALSE)</f>
        <v>#N/A</v>
      </c>
      <c r="F6937" s="218" t="e">
        <f>VLOOKUP(D6937,Z$4:AB6937,3,FALSE)</f>
        <v>#N/A</v>
      </c>
    </row>
    <row r="6938" spans="2:6" x14ac:dyDescent="0.25">
      <c r="B6938" s="131">
        <f t="shared" si="108"/>
        <v>6936</v>
      </c>
      <c r="E6938" s="218" t="e">
        <f>VLOOKUP(D6938,Z$4:AB6938,2,FALSE)</f>
        <v>#N/A</v>
      </c>
      <c r="F6938" s="218" t="e">
        <f>VLOOKUP(D6938,Z$4:AB6938,3,FALSE)</f>
        <v>#N/A</v>
      </c>
    </row>
    <row r="6939" spans="2:6" x14ac:dyDescent="0.25">
      <c r="B6939" s="131">
        <f t="shared" si="108"/>
        <v>6937</v>
      </c>
      <c r="E6939" s="218" t="e">
        <f>VLOOKUP(D6939,Z$4:AB6939,2,FALSE)</f>
        <v>#N/A</v>
      </c>
      <c r="F6939" s="218" t="e">
        <f>VLOOKUP(D6939,Z$4:AB6939,3,FALSE)</f>
        <v>#N/A</v>
      </c>
    </row>
    <row r="6940" spans="2:6" x14ac:dyDescent="0.25">
      <c r="B6940" s="131">
        <f t="shared" si="108"/>
        <v>6938</v>
      </c>
      <c r="E6940" s="218" t="e">
        <f>VLOOKUP(D6940,Z$4:AB6940,2,FALSE)</f>
        <v>#N/A</v>
      </c>
      <c r="F6940" s="218" t="e">
        <f>VLOOKUP(D6940,Z$4:AB6940,3,FALSE)</f>
        <v>#N/A</v>
      </c>
    </row>
    <row r="6941" spans="2:6" x14ac:dyDescent="0.25">
      <c r="B6941" s="131">
        <f t="shared" si="108"/>
        <v>6939</v>
      </c>
      <c r="E6941" s="218" t="e">
        <f>VLOOKUP(D6941,Z$4:AB6941,2,FALSE)</f>
        <v>#N/A</v>
      </c>
      <c r="F6941" s="218" t="e">
        <f>VLOOKUP(D6941,Z$4:AB6941,3,FALSE)</f>
        <v>#N/A</v>
      </c>
    </row>
    <row r="6942" spans="2:6" x14ac:dyDescent="0.25">
      <c r="B6942" s="131">
        <f t="shared" si="108"/>
        <v>6940</v>
      </c>
      <c r="E6942" s="218" t="e">
        <f>VLOOKUP(D6942,Z$4:AB6942,2,FALSE)</f>
        <v>#N/A</v>
      </c>
      <c r="F6942" s="218" t="e">
        <f>VLOOKUP(D6942,Z$4:AB6942,3,FALSE)</f>
        <v>#N/A</v>
      </c>
    </row>
    <row r="6943" spans="2:6" x14ac:dyDescent="0.25">
      <c r="B6943" s="131">
        <f t="shared" si="108"/>
        <v>6941</v>
      </c>
      <c r="E6943" s="218" t="e">
        <f>VLOOKUP(D6943,Z$4:AB6943,2,FALSE)</f>
        <v>#N/A</v>
      </c>
      <c r="F6943" s="218" t="e">
        <f>VLOOKUP(D6943,Z$4:AB6943,3,FALSE)</f>
        <v>#N/A</v>
      </c>
    </row>
    <row r="6944" spans="2:6" x14ac:dyDescent="0.25">
      <c r="B6944" s="131">
        <f t="shared" si="108"/>
        <v>6942</v>
      </c>
      <c r="E6944" s="218" t="e">
        <f>VLOOKUP(D6944,Z$4:AB6944,2,FALSE)</f>
        <v>#N/A</v>
      </c>
      <c r="F6944" s="218" t="e">
        <f>VLOOKUP(D6944,Z$4:AB6944,3,FALSE)</f>
        <v>#N/A</v>
      </c>
    </row>
    <row r="6945" spans="2:6" x14ac:dyDescent="0.25">
      <c r="B6945" s="131">
        <f t="shared" si="108"/>
        <v>6943</v>
      </c>
      <c r="E6945" s="218" t="e">
        <f>VLOOKUP(D6945,Z$4:AB6945,2,FALSE)</f>
        <v>#N/A</v>
      </c>
      <c r="F6945" s="218" t="e">
        <f>VLOOKUP(D6945,Z$4:AB6945,3,FALSE)</f>
        <v>#N/A</v>
      </c>
    </row>
    <row r="6946" spans="2:6" x14ac:dyDescent="0.25">
      <c r="B6946" s="131">
        <f t="shared" si="108"/>
        <v>6944</v>
      </c>
      <c r="E6946" s="218" t="e">
        <f>VLOOKUP(D6946,Z$4:AB6946,2,FALSE)</f>
        <v>#N/A</v>
      </c>
      <c r="F6946" s="218" t="e">
        <f>VLOOKUP(D6946,Z$4:AB6946,3,FALSE)</f>
        <v>#N/A</v>
      </c>
    </row>
    <row r="6947" spans="2:6" x14ac:dyDescent="0.25">
      <c r="B6947" s="131">
        <f t="shared" si="108"/>
        <v>6945</v>
      </c>
      <c r="E6947" s="218" t="e">
        <f>VLOOKUP(D6947,Z$4:AB6947,2,FALSE)</f>
        <v>#N/A</v>
      </c>
      <c r="F6947" s="218" t="e">
        <f>VLOOKUP(D6947,Z$4:AB6947,3,FALSE)</f>
        <v>#N/A</v>
      </c>
    </row>
    <row r="6948" spans="2:6" x14ac:dyDescent="0.25">
      <c r="B6948" s="131">
        <f t="shared" si="108"/>
        <v>6946</v>
      </c>
      <c r="E6948" s="218" t="e">
        <f>VLOOKUP(D6948,Z$4:AB6948,2,FALSE)</f>
        <v>#N/A</v>
      </c>
      <c r="F6948" s="218" t="e">
        <f>VLOOKUP(D6948,Z$4:AB6948,3,FALSE)</f>
        <v>#N/A</v>
      </c>
    </row>
    <row r="6949" spans="2:6" x14ac:dyDescent="0.25">
      <c r="B6949" s="131">
        <f t="shared" si="108"/>
        <v>6947</v>
      </c>
      <c r="E6949" s="218" t="e">
        <f>VLOOKUP(D6949,Z$4:AB6949,2,FALSE)</f>
        <v>#N/A</v>
      </c>
      <c r="F6949" s="218" t="e">
        <f>VLOOKUP(D6949,Z$4:AB6949,3,FALSE)</f>
        <v>#N/A</v>
      </c>
    </row>
    <row r="6950" spans="2:6" x14ac:dyDescent="0.25">
      <c r="B6950" s="131">
        <f t="shared" si="108"/>
        <v>6948</v>
      </c>
      <c r="E6950" s="218" t="e">
        <f>VLOOKUP(D6950,Z$4:AB6950,2,FALSE)</f>
        <v>#N/A</v>
      </c>
      <c r="F6950" s="218" t="e">
        <f>VLOOKUP(D6950,Z$4:AB6950,3,FALSE)</f>
        <v>#N/A</v>
      </c>
    </row>
    <row r="6951" spans="2:6" x14ac:dyDescent="0.25">
      <c r="B6951" s="131">
        <f t="shared" si="108"/>
        <v>6949</v>
      </c>
      <c r="E6951" s="218" t="e">
        <f>VLOOKUP(D6951,Z$4:AB6951,2,FALSE)</f>
        <v>#N/A</v>
      </c>
      <c r="F6951" s="218" t="e">
        <f>VLOOKUP(D6951,Z$4:AB6951,3,FALSE)</f>
        <v>#N/A</v>
      </c>
    </row>
    <row r="6952" spans="2:6" x14ac:dyDescent="0.25">
      <c r="B6952" s="131">
        <f t="shared" si="108"/>
        <v>6950</v>
      </c>
      <c r="E6952" s="218" t="e">
        <f>VLOOKUP(D6952,Z$4:AB6952,2,FALSE)</f>
        <v>#N/A</v>
      </c>
      <c r="F6952" s="218" t="e">
        <f>VLOOKUP(D6952,Z$4:AB6952,3,FALSE)</f>
        <v>#N/A</v>
      </c>
    </row>
    <row r="6953" spans="2:6" x14ac:dyDescent="0.25">
      <c r="B6953" s="131">
        <f t="shared" si="108"/>
        <v>6951</v>
      </c>
      <c r="E6953" s="218" t="e">
        <f>VLOOKUP(D6953,Z$4:AB6953,2,FALSE)</f>
        <v>#N/A</v>
      </c>
      <c r="F6953" s="218" t="e">
        <f>VLOOKUP(D6953,Z$4:AB6953,3,FALSE)</f>
        <v>#N/A</v>
      </c>
    </row>
    <row r="6954" spans="2:6" x14ac:dyDescent="0.25">
      <c r="B6954" s="131">
        <f t="shared" si="108"/>
        <v>6952</v>
      </c>
      <c r="E6954" s="218" t="e">
        <f>VLOOKUP(D6954,Z$4:AB6954,2,FALSE)</f>
        <v>#N/A</v>
      </c>
      <c r="F6954" s="218" t="e">
        <f>VLOOKUP(D6954,Z$4:AB6954,3,FALSE)</f>
        <v>#N/A</v>
      </c>
    </row>
    <row r="6955" spans="2:6" x14ac:dyDescent="0.25">
      <c r="B6955" s="131">
        <f t="shared" si="108"/>
        <v>6953</v>
      </c>
      <c r="E6955" s="218" t="e">
        <f>VLOOKUP(D6955,Z$4:AB6955,2,FALSE)</f>
        <v>#N/A</v>
      </c>
      <c r="F6955" s="218" t="e">
        <f>VLOOKUP(D6955,Z$4:AB6955,3,FALSE)</f>
        <v>#N/A</v>
      </c>
    </row>
    <row r="6956" spans="2:6" x14ac:dyDescent="0.25">
      <c r="B6956" s="131">
        <f t="shared" si="108"/>
        <v>6954</v>
      </c>
      <c r="E6956" s="218" t="e">
        <f>VLOOKUP(D6956,Z$4:AB6956,2,FALSE)</f>
        <v>#N/A</v>
      </c>
      <c r="F6956" s="218" t="e">
        <f>VLOOKUP(D6956,Z$4:AB6956,3,FALSE)</f>
        <v>#N/A</v>
      </c>
    </row>
    <row r="6957" spans="2:6" x14ac:dyDescent="0.25">
      <c r="B6957" s="131">
        <f t="shared" si="108"/>
        <v>6955</v>
      </c>
      <c r="E6957" s="218" t="e">
        <f>VLOOKUP(D6957,Z$4:AB6957,2,FALSE)</f>
        <v>#N/A</v>
      </c>
      <c r="F6957" s="218" t="e">
        <f>VLOOKUP(D6957,Z$4:AB6957,3,FALSE)</f>
        <v>#N/A</v>
      </c>
    </row>
    <row r="6958" spans="2:6" x14ac:dyDescent="0.25">
      <c r="B6958" s="131">
        <f t="shared" si="108"/>
        <v>6956</v>
      </c>
      <c r="E6958" s="218" t="e">
        <f>VLOOKUP(D6958,Z$4:AB6958,2,FALSE)</f>
        <v>#N/A</v>
      </c>
      <c r="F6958" s="218" t="e">
        <f>VLOOKUP(D6958,Z$4:AB6958,3,FALSE)</f>
        <v>#N/A</v>
      </c>
    </row>
    <row r="6959" spans="2:6" x14ac:dyDescent="0.25">
      <c r="B6959" s="131">
        <f t="shared" si="108"/>
        <v>6957</v>
      </c>
      <c r="E6959" s="218" t="e">
        <f>VLOOKUP(D6959,Z$4:AB6959,2,FALSE)</f>
        <v>#N/A</v>
      </c>
      <c r="F6959" s="218" t="e">
        <f>VLOOKUP(D6959,Z$4:AB6959,3,FALSE)</f>
        <v>#N/A</v>
      </c>
    </row>
    <row r="6960" spans="2:6" x14ac:dyDescent="0.25">
      <c r="B6960" s="131">
        <f t="shared" si="108"/>
        <v>6958</v>
      </c>
      <c r="E6960" s="218" t="e">
        <f>VLOOKUP(D6960,Z$4:AB6960,2,FALSE)</f>
        <v>#N/A</v>
      </c>
      <c r="F6960" s="218" t="e">
        <f>VLOOKUP(D6960,Z$4:AB6960,3,FALSE)</f>
        <v>#N/A</v>
      </c>
    </row>
    <row r="6961" spans="2:6" x14ac:dyDescent="0.25">
      <c r="B6961" s="131">
        <f t="shared" si="108"/>
        <v>6959</v>
      </c>
      <c r="E6961" s="218" t="e">
        <f>VLOOKUP(D6961,Z$4:AB6961,2,FALSE)</f>
        <v>#N/A</v>
      </c>
      <c r="F6961" s="218" t="e">
        <f>VLOOKUP(D6961,Z$4:AB6961,3,FALSE)</f>
        <v>#N/A</v>
      </c>
    </row>
    <row r="6962" spans="2:6" x14ac:dyDescent="0.25">
      <c r="B6962" s="131">
        <f t="shared" si="108"/>
        <v>6960</v>
      </c>
      <c r="E6962" s="218" t="e">
        <f>VLOOKUP(D6962,Z$4:AB6962,2,FALSE)</f>
        <v>#N/A</v>
      </c>
      <c r="F6962" s="218" t="e">
        <f>VLOOKUP(D6962,Z$4:AB6962,3,FALSE)</f>
        <v>#N/A</v>
      </c>
    </row>
    <row r="6963" spans="2:6" x14ac:dyDescent="0.25">
      <c r="B6963" s="131">
        <f t="shared" si="108"/>
        <v>6961</v>
      </c>
      <c r="E6963" s="218" t="e">
        <f>VLOOKUP(D6963,Z$4:AB6963,2,FALSE)</f>
        <v>#N/A</v>
      </c>
      <c r="F6963" s="218" t="e">
        <f>VLOOKUP(D6963,Z$4:AB6963,3,FALSE)</f>
        <v>#N/A</v>
      </c>
    </row>
    <row r="6964" spans="2:6" x14ac:dyDescent="0.25">
      <c r="B6964" s="131">
        <f t="shared" ref="B6964:B7027" si="109">ROW()-2</f>
        <v>6962</v>
      </c>
      <c r="E6964" s="218" t="e">
        <f>VLOOKUP(D6964,Z$4:AB6964,2,FALSE)</f>
        <v>#N/A</v>
      </c>
      <c r="F6964" s="218" t="e">
        <f>VLOOKUP(D6964,Z$4:AB6964,3,FALSE)</f>
        <v>#N/A</v>
      </c>
    </row>
    <row r="6965" spans="2:6" x14ac:dyDescent="0.25">
      <c r="B6965" s="131">
        <f t="shared" si="109"/>
        <v>6963</v>
      </c>
      <c r="E6965" s="218" t="e">
        <f>VLOOKUP(D6965,Z$4:AB6965,2,FALSE)</f>
        <v>#N/A</v>
      </c>
      <c r="F6965" s="218" t="e">
        <f>VLOOKUP(D6965,Z$4:AB6965,3,FALSE)</f>
        <v>#N/A</v>
      </c>
    </row>
    <row r="6966" spans="2:6" x14ac:dyDescent="0.25">
      <c r="B6966" s="131">
        <f t="shared" si="109"/>
        <v>6964</v>
      </c>
      <c r="E6966" s="218" t="e">
        <f>VLOOKUP(D6966,Z$4:AB6966,2,FALSE)</f>
        <v>#N/A</v>
      </c>
      <c r="F6966" s="218" t="e">
        <f>VLOOKUP(D6966,Z$4:AB6966,3,FALSE)</f>
        <v>#N/A</v>
      </c>
    </row>
    <row r="6967" spans="2:6" x14ac:dyDescent="0.25">
      <c r="B6967" s="131">
        <f t="shared" si="109"/>
        <v>6965</v>
      </c>
      <c r="E6967" s="218" t="e">
        <f>VLOOKUP(D6967,Z$4:AB6967,2,FALSE)</f>
        <v>#N/A</v>
      </c>
      <c r="F6967" s="218" t="e">
        <f>VLOOKUP(D6967,Z$4:AB6967,3,FALSE)</f>
        <v>#N/A</v>
      </c>
    </row>
    <row r="6968" spans="2:6" x14ac:dyDescent="0.25">
      <c r="B6968" s="131">
        <f t="shared" si="109"/>
        <v>6966</v>
      </c>
      <c r="E6968" s="218" t="e">
        <f>VLOOKUP(D6968,Z$4:AB6968,2,FALSE)</f>
        <v>#N/A</v>
      </c>
      <c r="F6968" s="218" t="e">
        <f>VLOOKUP(D6968,Z$4:AB6968,3,FALSE)</f>
        <v>#N/A</v>
      </c>
    </row>
    <row r="6969" spans="2:6" x14ac:dyDescent="0.25">
      <c r="B6969" s="131">
        <f t="shared" si="109"/>
        <v>6967</v>
      </c>
      <c r="E6969" s="218" t="e">
        <f>VLOOKUP(D6969,Z$4:AB6969,2,FALSE)</f>
        <v>#N/A</v>
      </c>
      <c r="F6969" s="218" t="e">
        <f>VLOOKUP(D6969,Z$4:AB6969,3,FALSE)</f>
        <v>#N/A</v>
      </c>
    </row>
    <row r="6970" spans="2:6" x14ac:dyDescent="0.25">
      <c r="B6970" s="131">
        <f t="shared" si="109"/>
        <v>6968</v>
      </c>
      <c r="E6970" s="218" t="e">
        <f>VLOOKUP(D6970,Z$4:AB6970,2,FALSE)</f>
        <v>#N/A</v>
      </c>
      <c r="F6970" s="218" t="e">
        <f>VLOOKUP(D6970,Z$4:AB6970,3,FALSE)</f>
        <v>#N/A</v>
      </c>
    </row>
    <row r="6971" spans="2:6" x14ac:dyDescent="0.25">
      <c r="B6971" s="131">
        <f t="shared" si="109"/>
        <v>6969</v>
      </c>
      <c r="E6971" s="218" t="e">
        <f>VLOOKUP(D6971,Z$4:AB6971,2,FALSE)</f>
        <v>#N/A</v>
      </c>
      <c r="F6971" s="218" t="e">
        <f>VLOOKUP(D6971,Z$4:AB6971,3,FALSE)</f>
        <v>#N/A</v>
      </c>
    </row>
    <row r="6972" spans="2:6" x14ac:dyDescent="0.25">
      <c r="B6972" s="131">
        <f t="shared" si="109"/>
        <v>6970</v>
      </c>
      <c r="E6972" s="218" t="e">
        <f>VLOOKUP(D6972,Z$4:AB6972,2,FALSE)</f>
        <v>#N/A</v>
      </c>
      <c r="F6972" s="218" t="e">
        <f>VLOOKUP(D6972,Z$4:AB6972,3,FALSE)</f>
        <v>#N/A</v>
      </c>
    </row>
    <row r="6973" spans="2:6" x14ac:dyDescent="0.25">
      <c r="B6973" s="131">
        <f t="shared" si="109"/>
        <v>6971</v>
      </c>
      <c r="E6973" s="218" t="e">
        <f>VLOOKUP(D6973,Z$4:AB6973,2,FALSE)</f>
        <v>#N/A</v>
      </c>
      <c r="F6973" s="218" t="e">
        <f>VLOOKUP(D6973,Z$4:AB6973,3,FALSE)</f>
        <v>#N/A</v>
      </c>
    </row>
    <row r="6974" spans="2:6" x14ac:dyDescent="0.25">
      <c r="B6974" s="131">
        <f t="shared" si="109"/>
        <v>6972</v>
      </c>
      <c r="E6974" s="218" t="e">
        <f>VLOOKUP(D6974,Z$4:AB6974,2,FALSE)</f>
        <v>#N/A</v>
      </c>
      <c r="F6974" s="218" t="e">
        <f>VLOOKUP(D6974,Z$4:AB6974,3,FALSE)</f>
        <v>#N/A</v>
      </c>
    </row>
    <row r="6975" spans="2:6" x14ac:dyDescent="0.25">
      <c r="B6975" s="131">
        <f t="shared" si="109"/>
        <v>6973</v>
      </c>
      <c r="E6975" s="218" t="e">
        <f>VLOOKUP(D6975,Z$4:AB6975,2,FALSE)</f>
        <v>#N/A</v>
      </c>
      <c r="F6975" s="218" t="e">
        <f>VLOOKUP(D6975,Z$4:AB6975,3,FALSE)</f>
        <v>#N/A</v>
      </c>
    </row>
    <row r="6976" spans="2:6" x14ac:dyDescent="0.25">
      <c r="B6976" s="131">
        <f t="shared" si="109"/>
        <v>6974</v>
      </c>
      <c r="E6976" s="218" t="e">
        <f>VLOOKUP(D6976,Z$4:AB6976,2,FALSE)</f>
        <v>#N/A</v>
      </c>
      <c r="F6976" s="218" t="e">
        <f>VLOOKUP(D6976,Z$4:AB6976,3,FALSE)</f>
        <v>#N/A</v>
      </c>
    </row>
    <row r="6977" spans="2:6" x14ac:dyDescent="0.25">
      <c r="B6977" s="131">
        <f t="shared" si="109"/>
        <v>6975</v>
      </c>
      <c r="E6977" s="218" t="e">
        <f>VLOOKUP(D6977,Z$4:AB6977,2,FALSE)</f>
        <v>#N/A</v>
      </c>
      <c r="F6977" s="218" t="e">
        <f>VLOOKUP(D6977,Z$4:AB6977,3,FALSE)</f>
        <v>#N/A</v>
      </c>
    </row>
    <row r="6978" spans="2:6" x14ac:dyDescent="0.25">
      <c r="B6978" s="131">
        <f t="shared" si="109"/>
        <v>6976</v>
      </c>
      <c r="E6978" s="218" t="e">
        <f>VLOOKUP(D6978,Z$4:AB6978,2,FALSE)</f>
        <v>#N/A</v>
      </c>
      <c r="F6978" s="218" t="e">
        <f>VLOOKUP(D6978,Z$4:AB6978,3,FALSE)</f>
        <v>#N/A</v>
      </c>
    </row>
    <row r="6979" spans="2:6" x14ac:dyDescent="0.25">
      <c r="B6979" s="131">
        <f t="shared" si="109"/>
        <v>6977</v>
      </c>
      <c r="E6979" s="218" t="e">
        <f>VLOOKUP(D6979,Z$4:AB6979,2,FALSE)</f>
        <v>#N/A</v>
      </c>
      <c r="F6979" s="218" t="e">
        <f>VLOOKUP(D6979,Z$4:AB6979,3,FALSE)</f>
        <v>#N/A</v>
      </c>
    </row>
    <row r="6980" spans="2:6" x14ac:dyDescent="0.25">
      <c r="B6980" s="131">
        <f t="shared" si="109"/>
        <v>6978</v>
      </c>
      <c r="E6980" s="218" t="e">
        <f>VLOOKUP(D6980,Z$4:AB6980,2,FALSE)</f>
        <v>#N/A</v>
      </c>
      <c r="F6980" s="218" t="e">
        <f>VLOOKUP(D6980,Z$4:AB6980,3,FALSE)</f>
        <v>#N/A</v>
      </c>
    </row>
    <row r="6981" spans="2:6" x14ac:dyDescent="0.25">
      <c r="B6981" s="131">
        <f t="shared" si="109"/>
        <v>6979</v>
      </c>
      <c r="E6981" s="218" t="e">
        <f>VLOOKUP(D6981,Z$4:AB6981,2,FALSE)</f>
        <v>#N/A</v>
      </c>
      <c r="F6981" s="218" t="e">
        <f>VLOOKUP(D6981,Z$4:AB6981,3,FALSE)</f>
        <v>#N/A</v>
      </c>
    </row>
    <row r="6982" spans="2:6" x14ac:dyDescent="0.25">
      <c r="B6982" s="131">
        <f t="shared" si="109"/>
        <v>6980</v>
      </c>
      <c r="E6982" s="218" t="e">
        <f>VLOOKUP(D6982,Z$4:AB6982,2,FALSE)</f>
        <v>#N/A</v>
      </c>
      <c r="F6982" s="218" t="e">
        <f>VLOOKUP(D6982,Z$4:AB6982,3,FALSE)</f>
        <v>#N/A</v>
      </c>
    </row>
    <row r="6983" spans="2:6" x14ac:dyDescent="0.25">
      <c r="B6983" s="131">
        <f t="shared" si="109"/>
        <v>6981</v>
      </c>
      <c r="E6983" s="218" t="e">
        <f>VLOOKUP(D6983,Z$4:AB6983,2,FALSE)</f>
        <v>#N/A</v>
      </c>
      <c r="F6983" s="218" t="e">
        <f>VLOOKUP(D6983,Z$4:AB6983,3,FALSE)</f>
        <v>#N/A</v>
      </c>
    </row>
    <row r="6984" spans="2:6" x14ac:dyDescent="0.25">
      <c r="B6984" s="131">
        <f t="shared" si="109"/>
        <v>6982</v>
      </c>
      <c r="E6984" s="218" t="e">
        <f>VLOOKUP(D6984,Z$4:AB6984,2,FALSE)</f>
        <v>#N/A</v>
      </c>
      <c r="F6984" s="218" t="e">
        <f>VLOOKUP(D6984,Z$4:AB6984,3,FALSE)</f>
        <v>#N/A</v>
      </c>
    </row>
    <row r="6985" spans="2:6" x14ac:dyDescent="0.25">
      <c r="B6985" s="131">
        <f t="shared" si="109"/>
        <v>6983</v>
      </c>
      <c r="E6985" s="218" t="e">
        <f>VLOOKUP(D6985,Z$4:AB6985,2,FALSE)</f>
        <v>#N/A</v>
      </c>
      <c r="F6985" s="218" t="e">
        <f>VLOOKUP(D6985,Z$4:AB6985,3,FALSE)</f>
        <v>#N/A</v>
      </c>
    </row>
    <row r="6986" spans="2:6" x14ac:dyDescent="0.25">
      <c r="B6986" s="131">
        <f t="shared" si="109"/>
        <v>6984</v>
      </c>
      <c r="E6986" s="218" t="e">
        <f>VLOOKUP(D6986,Z$4:AB6986,2,FALSE)</f>
        <v>#N/A</v>
      </c>
      <c r="F6986" s="218" t="e">
        <f>VLOOKUP(D6986,Z$4:AB6986,3,FALSE)</f>
        <v>#N/A</v>
      </c>
    </row>
    <row r="6987" spans="2:6" x14ac:dyDescent="0.25">
      <c r="B6987" s="131">
        <f t="shared" si="109"/>
        <v>6985</v>
      </c>
      <c r="E6987" s="218" t="e">
        <f>VLOOKUP(D6987,Z$4:AB6987,2,FALSE)</f>
        <v>#N/A</v>
      </c>
      <c r="F6987" s="218" t="e">
        <f>VLOOKUP(D6987,Z$4:AB6987,3,FALSE)</f>
        <v>#N/A</v>
      </c>
    </row>
    <row r="6988" spans="2:6" x14ac:dyDescent="0.25">
      <c r="B6988" s="131">
        <f t="shared" si="109"/>
        <v>6986</v>
      </c>
      <c r="E6988" s="218" t="e">
        <f>VLOOKUP(D6988,Z$4:AB6988,2,FALSE)</f>
        <v>#N/A</v>
      </c>
      <c r="F6988" s="218" t="e">
        <f>VLOOKUP(D6988,Z$4:AB6988,3,FALSE)</f>
        <v>#N/A</v>
      </c>
    </row>
    <row r="6989" spans="2:6" x14ac:dyDescent="0.25">
      <c r="B6989" s="131">
        <f t="shared" si="109"/>
        <v>6987</v>
      </c>
      <c r="E6989" s="218" t="e">
        <f>VLOOKUP(D6989,Z$4:AB6989,2,FALSE)</f>
        <v>#N/A</v>
      </c>
      <c r="F6989" s="218" t="e">
        <f>VLOOKUP(D6989,Z$4:AB6989,3,FALSE)</f>
        <v>#N/A</v>
      </c>
    </row>
    <row r="6990" spans="2:6" x14ac:dyDescent="0.25">
      <c r="B6990" s="131">
        <f t="shared" si="109"/>
        <v>6988</v>
      </c>
      <c r="E6990" s="218" t="e">
        <f>VLOOKUP(D6990,Z$4:AB6990,2,FALSE)</f>
        <v>#N/A</v>
      </c>
      <c r="F6990" s="218" t="e">
        <f>VLOOKUP(D6990,Z$4:AB6990,3,FALSE)</f>
        <v>#N/A</v>
      </c>
    </row>
    <row r="6991" spans="2:6" x14ac:dyDescent="0.25">
      <c r="B6991" s="131">
        <f t="shared" si="109"/>
        <v>6989</v>
      </c>
      <c r="E6991" s="218" t="e">
        <f>VLOOKUP(D6991,Z$4:AB6991,2,FALSE)</f>
        <v>#N/A</v>
      </c>
      <c r="F6991" s="218" t="e">
        <f>VLOOKUP(D6991,Z$4:AB6991,3,FALSE)</f>
        <v>#N/A</v>
      </c>
    </row>
    <row r="6992" spans="2:6" x14ac:dyDescent="0.25">
      <c r="B6992" s="131">
        <f t="shared" si="109"/>
        <v>6990</v>
      </c>
      <c r="E6992" s="218" t="e">
        <f>VLOOKUP(D6992,Z$4:AB6992,2,FALSE)</f>
        <v>#N/A</v>
      </c>
      <c r="F6992" s="218" t="e">
        <f>VLOOKUP(D6992,Z$4:AB6992,3,FALSE)</f>
        <v>#N/A</v>
      </c>
    </row>
    <row r="6993" spans="2:6" x14ac:dyDescent="0.25">
      <c r="B6993" s="131">
        <f t="shared" si="109"/>
        <v>6991</v>
      </c>
      <c r="E6993" s="218" t="e">
        <f>VLOOKUP(D6993,Z$4:AB6993,2,FALSE)</f>
        <v>#N/A</v>
      </c>
      <c r="F6993" s="218" t="e">
        <f>VLOOKUP(D6993,Z$4:AB6993,3,FALSE)</f>
        <v>#N/A</v>
      </c>
    </row>
    <row r="6994" spans="2:6" x14ac:dyDescent="0.25">
      <c r="B6994" s="131">
        <f t="shared" si="109"/>
        <v>6992</v>
      </c>
      <c r="E6994" s="218" t="e">
        <f>VLOOKUP(D6994,Z$4:AB6994,2,FALSE)</f>
        <v>#N/A</v>
      </c>
      <c r="F6994" s="218" t="e">
        <f>VLOOKUP(D6994,Z$4:AB6994,3,FALSE)</f>
        <v>#N/A</v>
      </c>
    </row>
    <row r="6995" spans="2:6" x14ac:dyDescent="0.25">
      <c r="B6995" s="131">
        <f t="shared" si="109"/>
        <v>6993</v>
      </c>
      <c r="E6995" s="218" t="e">
        <f>VLOOKUP(D6995,Z$4:AB6995,2,FALSE)</f>
        <v>#N/A</v>
      </c>
      <c r="F6995" s="218" t="e">
        <f>VLOOKUP(D6995,Z$4:AB6995,3,FALSE)</f>
        <v>#N/A</v>
      </c>
    </row>
    <row r="6996" spans="2:6" x14ac:dyDescent="0.25">
      <c r="B6996" s="131">
        <f t="shared" si="109"/>
        <v>6994</v>
      </c>
      <c r="E6996" s="218" t="e">
        <f>VLOOKUP(D6996,Z$4:AB6996,2,FALSE)</f>
        <v>#N/A</v>
      </c>
      <c r="F6996" s="218" t="e">
        <f>VLOOKUP(D6996,Z$4:AB6996,3,FALSE)</f>
        <v>#N/A</v>
      </c>
    </row>
    <row r="6997" spans="2:6" x14ac:dyDescent="0.25">
      <c r="B6997" s="131">
        <f t="shared" si="109"/>
        <v>6995</v>
      </c>
      <c r="E6997" s="218" t="e">
        <f>VLOOKUP(D6997,Z$4:AB6997,2,FALSE)</f>
        <v>#N/A</v>
      </c>
      <c r="F6997" s="218" t="e">
        <f>VLOOKUP(D6997,Z$4:AB6997,3,FALSE)</f>
        <v>#N/A</v>
      </c>
    </row>
    <row r="6998" spans="2:6" x14ac:dyDescent="0.25">
      <c r="B6998" s="131">
        <f t="shared" si="109"/>
        <v>6996</v>
      </c>
      <c r="E6998" s="218" t="e">
        <f>VLOOKUP(D6998,Z$4:AB6998,2,FALSE)</f>
        <v>#N/A</v>
      </c>
      <c r="F6998" s="218" t="e">
        <f>VLOOKUP(D6998,Z$4:AB6998,3,FALSE)</f>
        <v>#N/A</v>
      </c>
    </row>
    <row r="6999" spans="2:6" x14ac:dyDescent="0.25">
      <c r="B6999" s="131">
        <f t="shared" si="109"/>
        <v>6997</v>
      </c>
      <c r="E6999" s="218" t="e">
        <f>VLOOKUP(D6999,Z$4:AB6999,2,FALSE)</f>
        <v>#N/A</v>
      </c>
      <c r="F6999" s="218" t="e">
        <f>VLOOKUP(D6999,Z$4:AB6999,3,FALSE)</f>
        <v>#N/A</v>
      </c>
    </row>
    <row r="7000" spans="2:6" x14ac:dyDescent="0.25">
      <c r="B7000" s="131">
        <f t="shared" si="109"/>
        <v>6998</v>
      </c>
      <c r="E7000" s="218" t="e">
        <f>VLOOKUP(D7000,Z$4:AB7000,2,FALSE)</f>
        <v>#N/A</v>
      </c>
      <c r="F7000" s="218" t="e">
        <f>VLOOKUP(D7000,Z$4:AB7000,3,FALSE)</f>
        <v>#N/A</v>
      </c>
    </row>
    <row r="7001" spans="2:6" x14ac:dyDescent="0.25">
      <c r="B7001" s="131">
        <f t="shared" si="109"/>
        <v>6999</v>
      </c>
      <c r="E7001" s="218" t="e">
        <f>VLOOKUP(D7001,Z$4:AB7001,2,FALSE)</f>
        <v>#N/A</v>
      </c>
      <c r="F7001" s="218" t="e">
        <f>VLOOKUP(D7001,Z$4:AB7001,3,FALSE)</f>
        <v>#N/A</v>
      </c>
    </row>
    <row r="7002" spans="2:6" x14ac:dyDescent="0.25">
      <c r="B7002" s="131">
        <f t="shared" si="109"/>
        <v>7000</v>
      </c>
      <c r="E7002" s="218" t="e">
        <f>VLOOKUP(D7002,Z$4:AB7002,2,FALSE)</f>
        <v>#N/A</v>
      </c>
      <c r="F7002" s="218" t="e">
        <f>VLOOKUP(D7002,Z$4:AB7002,3,FALSE)</f>
        <v>#N/A</v>
      </c>
    </row>
    <row r="7003" spans="2:6" x14ac:dyDescent="0.25">
      <c r="B7003" s="131">
        <f t="shared" si="109"/>
        <v>7001</v>
      </c>
      <c r="E7003" s="218" t="e">
        <f>VLOOKUP(D7003,Z$4:AB7003,2,FALSE)</f>
        <v>#N/A</v>
      </c>
      <c r="F7003" s="218" t="e">
        <f>VLOOKUP(D7003,Z$4:AB7003,3,FALSE)</f>
        <v>#N/A</v>
      </c>
    </row>
    <row r="7004" spans="2:6" x14ac:dyDescent="0.25">
      <c r="B7004" s="131">
        <f t="shared" si="109"/>
        <v>7002</v>
      </c>
      <c r="E7004" s="218" t="e">
        <f>VLOOKUP(D7004,Z$4:AB7004,2,FALSE)</f>
        <v>#N/A</v>
      </c>
      <c r="F7004" s="218" t="e">
        <f>VLOOKUP(D7004,Z$4:AB7004,3,FALSE)</f>
        <v>#N/A</v>
      </c>
    </row>
    <row r="7005" spans="2:6" x14ac:dyDescent="0.25">
      <c r="B7005" s="131">
        <f t="shared" si="109"/>
        <v>7003</v>
      </c>
      <c r="E7005" s="218" t="e">
        <f>VLOOKUP(D7005,Z$4:AB7005,2,FALSE)</f>
        <v>#N/A</v>
      </c>
      <c r="F7005" s="218" t="e">
        <f>VLOOKUP(D7005,Z$4:AB7005,3,FALSE)</f>
        <v>#N/A</v>
      </c>
    </row>
    <row r="7006" spans="2:6" x14ac:dyDescent="0.25">
      <c r="B7006" s="131">
        <f t="shared" si="109"/>
        <v>7004</v>
      </c>
      <c r="E7006" s="218" t="e">
        <f>VLOOKUP(D7006,Z$4:AB7006,2,FALSE)</f>
        <v>#N/A</v>
      </c>
      <c r="F7006" s="218" t="e">
        <f>VLOOKUP(D7006,Z$4:AB7006,3,FALSE)</f>
        <v>#N/A</v>
      </c>
    </row>
    <row r="7007" spans="2:6" x14ac:dyDescent="0.25">
      <c r="B7007" s="131">
        <f t="shared" si="109"/>
        <v>7005</v>
      </c>
      <c r="E7007" s="218" t="e">
        <f>VLOOKUP(D7007,Z$4:AB7007,2,FALSE)</f>
        <v>#N/A</v>
      </c>
      <c r="F7007" s="218" t="e">
        <f>VLOOKUP(D7007,Z$4:AB7007,3,FALSE)</f>
        <v>#N/A</v>
      </c>
    </row>
    <row r="7008" spans="2:6" x14ac:dyDescent="0.25">
      <c r="B7008" s="131">
        <f t="shared" si="109"/>
        <v>7006</v>
      </c>
      <c r="E7008" s="218" t="e">
        <f>VLOOKUP(D7008,Z$4:AB7008,2,FALSE)</f>
        <v>#N/A</v>
      </c>
      <c r="F7008" s="218" t="e">
        <f>VLOOKUP(D7008,Z$4:AB7008,3,FALSE)</f>
        <v>#N/A</v>
      </c>
    </row>
    <row r="7009" spans="2:6" x14ac:dyDescent="0.25">
      <c r="B7009" s="131">
        <f t="shared" si="109"/>
        <v>7007</v>
      </c>
      <c r="E7009" s="218" t="e">
        <f>VLOOKUP(D7009,Z$4:AB7009,2,FALSE)</f>
        <v>#N/A</v>
      </c>
      <c r="F7009" s="218" t="e">
        <f>VLOOKUP(D7009,Z$4:AB7009,3,FALSE)</f>
        <v>#N/A</v>
      </c>
    </row>
    <row r="7010" spans="2:6" x14ac:dyDescent="0.25">
      <c r="B7010" s="131">
        <f t="shared" si="109"/>
        <v>7008</v>
      </c>
      <c r="E7010" s="218" t="e">
        <f>VLOOKUP(D7010,Z$4:AB7010,2,FALSE)</f>
        <v>#N/A</v>
      </c>
      <c r="F7010" s="218" t="e">
        <f>VLOOKUP(D7010,Z$4:AB7010,3,FALSE)</f>
        <v>#N/A</v>
      </c>
    </row>
    <row r="7011" spans="2:6" x14ac:dyDescent="0.25">
      <c r="B7011" s="131">
        <f t="shared" si="109"/>
        <v>7009</v>
      </c>
      <c r="E7011" s="218" t="e">
        <f>VLOOKUP(D7011,Z$4:AB7011,2,FALSE)</f>
        <v>#N/A</v>
      </c>
      <c r="F7011" s="218" t="e">
        <f>VLOOKUP(D7011,Z$4:AB7011,3,FALSE)</f>
        <v>#N/A</v>
      </c>
    </row>
    <row r="7012" spans="2:6" x14ac:dyDescent="0.25">
      <c r="B7012" s="131">
        <f t="shared" si="109"/>
        <v>7010</v>
      </c>
      <c r="E7012" s="218" t="e">
        <f>VLOOKUP(D7012,Z$4:AB7012,2,FALSE)</f>
        <v>#N/A</v>
      </c>
      <c r="F7012" s="218" t="e">
        <f>VLOOKUP(D7012,Z$4:AB7012,3,FALSE)</f>
        <v>#N/A</v>
      </c>
    </row>
    <row r="7013" spans="2:6" x14ac:dyDescent="0.25">
      <c r="B7013" s="131">
        <f t="shared" si="109"/>
        <v>7011</v>
      </c>
      <c r="E7013" s="218" t="e">
        <f>VLOOKUP(D7013,Z$4:AB7013,2,FALSE)</f>
        <v>#N/A</v>
      </c>
      <c r="F7013" s="218" t="e">
        <f>VLOOKUP(D7013,Z$4:AB7013,3,FALSE)</f>
        <v>#N/A</v>
      </c>
    </row>
    <row r="7014" spans="2:6" x14ac:dyDescent="0.25">
      <c r="B7014" s="131">
        <f t="shared" si="109"/>
        <v>7012</v>
      </c>
      <c r="E7014" s="218" t="e">
        <f>VLOOKUP(D7014,Z$4:AB7014,2,FALSE)</f>
        <v>#N/A</v>
      </c>
      <c r="F7014" s="218" t="e">
        <f>VLOOKUP(D7014,Z$4:AB7014,3,FALSE)</f>
        <v>#N/A</v>
      </c>
    </row>
    <row r="7015" spans="2:6" x14ac:dyDescent="0.25">
      <c r="B7015" s="131">
        <f t="shared" si="109"/>
        <v>7013</v>
      </c>
      <c r="E7015" s="218" t="e">
        <f>VLOOKUP(D7015,Z$4:AB7015,2,FALSE)</f>
        <v>#N/A</v>
      </c>
      <c r="F7015" s="218" t="e">
        <f>VLOOKUP(D7015,Z$4:AB7015,3,FALSE)</f>
        <v>#N/A</v>
      </c>
    </row>
    <row r="7016" spans="2:6" x14ac:dyDescent="0.25">
      <c r="B7016" s="131">
        <f t="shared" si="109"/>
        <v>7014</v>
      </c>
      <c r="E7016" s="218" t="e">
        <f>VLOOKUP(D7016,Z$4:AB7016,2,FALSE)</f>
        <v>#N/A</v>
      </c>
      <c r="F7016" s="218" t="e">
        <f>VLOOKUP(D7016,Z$4:AB7016,3,FALSE)</f>
        <v>#N/A</v>
      </c>
    </row>
    <row r="7017" spans="2:6" x14ac:dyDescent="0.25">
      <c r="B7017" s="131">
        <f t="shared" si="109"/>
        <v>7015</v>
      </c>
      <c r="E7017" s="218" t="e">
        <f>VLOOKUP(D7017,Z$4:AB7017,2,FALSE)</f>
        <v>#N/A</v>
      </c>
      <c r="F7017" s="218" t="e">
        <f>VLOOKUP(D7017,Z$4:AB7017,3,FALSE)</f>
        <v>#N/A</v>
      </c>
    </row>
    <row r="7018" spans="2:6" x14ac:dyDescent="0.25">
      <c r="B7018" s="131">
        <f t="shared" si="109"/>
        <v>7016</v>
      </c>
      <c r="E7018" s="218" t="e">
        <f>VLOOKUP(D7018,Z$4:AB7018,2,FALSE)</f>
        <v>#N/A</v>
      </c>
      <c r="F7018" s="218" t="e">
        <f>VLOOKUP(D7018,Z$4:AB7018,3,FALSE)</f>
        <v>#N/A</v>
      </c>
    </row>
    <row r="7019" spans="2:6" x14ac:dyDescent="0.25">
      <c r="B7019" s="131">
        <f t="shared" si="109"/>
        <v>7017</v>
      </c>
      <c r="E7019" s="218" t="e">
        <f>VLOOKUP(D7019,Z$4:AB7019,2,FALSE)</f>
        <v>#N/A</v>
      </c>
      <c r="F7019" s="218" t="e">
        <f>VLOOKUP(D7019,Z$4:AB7019,3,FALSE)</f>
        <v>#N/A</v>
      </c>
    </row>
    <row r="7020" spans="2:6" x14ac:dyDescent="0.25">
      <c r="B7020" s="131">
        <f t="shared" si="109"/>
        <v>7018</v>
      </c>
      <c r="E7020" s="218" t="e">
        <f>VLOOKUP(D7020,Z$4:AB7020,2,FALSE)</f>
        <v>#N/A</v>
      </c>
      <c r="F7020" s="218" t="e">
        <f>VLOOKUP(D7020,Z$4:AB7020,3,FALSE)</f>
        <v>#N/A</v>
      </c>
    </row>
    <row r="7021" spans="2:6" x14ac:dyDescent="0.25">
      <c r="B7021" s="131">
        <f t="shared" si="109"/>
        <v>7019</v>
      </c>
      <c r="E7021" s="218" t="e">
        <f>VLOOKUP(D7021,Z$4:AB7021,2,FALSE)</f>
        <v>#N/A</v>
      </c>
      <c r="F7021" s="218" t="e">
        <f>VLOOKUP(D7021,Z$4:AB7021,3,FALSE)</f>
        <v>#N/A</v>
      </c>
    </row>
    <row r="7022" spans="2:6" x14ac:dyDescent="0.25">
      <c r="B7022" s="131">
        <f t="shared" si="109"/>
        <v>7020</v>
      </c>
      <c r="E7022" s="218" t="e">
        <f>VLOOKUP(D7022,Z$4:AB7022,2,FALSE)</f>
        <v>#N/A</v>
      </c>
      <c r="F7022" s="218" t="e">
        <f>VLOOKUP(D7022,Z$4:AB7022,3,FALSE)</f>
        <v>#N/A</v>
      </c>
    </row>
    <row r="7023" spans="2:6" x14ac:dyDescent="0.25">
      <c r="B7023" s="131">
        <f t="shared" si="109"/>
        <v>7021</v>
      </c>
      <c r="E7023" s="218" t="e">
        <f>VLOOKUP(D7023,Z$4:AB7023,2,FALSE)</f>
        <v>#N/A</v>
      </c>
      <c r="F7023" s="218" t="e">
        <f>VLOOKUP(D7023,Z$4:AB7023,3,FALSE)</f>
        <v>#N/A</v>
      </c>
    </row>
    <row r="7024" spans="2:6" x14ac:dyDescent="0.25">
      <c r="B7024" s="131">
        <f t="shared" si="109"/>
        <v>7022</v>
      </c>
      <c r="E7024" s="218" t="e">
        <f>VLOOKUP(D7024,Z$4:AB7024,2,FALSE)</f>
        <v>#N/A</v>
      </c>
      <c r="F7024" s="218" t="e">
        <f>VLOOKUP(D7024,Z$4:AB7024,3,FALSE)</f>
        <v>#N/A</v>
      </c>
    </row>
    <row r="7025" spans="2:6" x14ac:dyDescent="0.25">
      <c r="B7025" s="131">
        <f t="shared" si="109"/>
        <v>7023</v>
      </c>
      <c r="E7025" s="218" t="e">
        <f>VLOOKUP(D7025,Z$4:AB7025,2,FALSE)</f>
        <v>#N/A</v>
      </c>
      <c r="F7025" s="218" t="e">
        <f>VLOOKUP(D7025,Z$4:AB7025,3,FALSE)</f>
        <v>#N/A</v>
      </c>
    </row>
    <row r="7026" spans="2:6" x14ac:dyDescent="0.25">
      <c r="B7026" s="131">
        <f t="shared" si="109"/>
        <v>7024</v>
      </c>
      <c r="E7026" s="218" t="e">
        <f>VLOOKUP(D7026,Z$4:AB7026,2,FALSE)</f>
        <v>#N/A</v>
      </c>
      <c r="F7026" s="218" t="e">
        <f>VLOOKUP(D7026,Z$4:AB7026,3,FALSE)</f>
        <v>#N/A</v>
      </c>
    </row>
    <row r="7027" spans="2:6" x14ac:dyDescent="0.25">
      <c r="B7027" s="131">
        <f t="shared" si="109"/>
        <v>7025</v>
      </c>
      <c r="E7027" s="218" t="e">
        <f>VLOOKUP(D7027,Z$4:AB7027,2,FALSE)</f>
        <v>#N/A</v>
      </c>
      <c r="F7027" s="218" t="e">
        <f>VLOOKUP(D7027,Z$4:AB7027,3,FALSE)</f>
        <v>#N/A</v>
      </c>
    </row>
    <row r="7028" spans="2:6" x14ac:dyDescent="0.25">
      <c r="B7028" s="131">
        <f t="shared" ref="B7028:B7091" si="110">ROW()-2</f>
        <v>7026</v>
      </c>
      <c r="E7028" s="218" t="e">
        <f>VLOOKUP(D7028,Z$4:AB7028,2,FALSE)</f>
        <v>#N/A</v>
      </c>
      <c r="F7028" s="218" t="e">
        <f>VLOOKUP(D7028,Z$4:AB7028,3,FALSE)</f>
        <v>#N/A</v>
      </c>
    </row>
    <row r="7029" spans="2:6" x14ac:dyDescent="0.25">
      <c r="B7029" s="131">
        <f t="shared" si="110"/>
        <v>7027</v>
      </c>
      <c r="E7029" s="218" t="e">
        <f>VLOOKUP(D7029,Z$4:AB7029,2,FALSE)</f>
        <v>#N/A</v>
      </c>
      <c r="F7029" s="218" t="e">
        <f>VLOOKUP(D7029,Z$4:AB7029,3,FALSE)</f>
        <v>#N/A</v>
      </c>
    </row>
    <row r="7030" spans="2:6" x14ac:dyDescent="0.25">
      <c r="B7030" s="131">
        <f t="shared" si="110"/>
        <v>7028</v>
      </c>
      <c r="E7030" s="218" t="e">
        <f>VLOOKUP(D7030,Z$4:AB7030,2,FALSE)</f>
        <v>#N/A</v>
      </c>
      <c r="F7030" s="218" t="e">
        <f>VLOOKUP(D7030,Z$4:AB7030,3,FALSE)</f>
        <v>#N/A</v>
      </c>
    </row>
    <row r="7031" spans="2:6" x14ac:dyDescent="0.25">
      <c r="B7031" s="131">
        <f t="shared" si="110"/>
        <v>7029</v>
      </c>
      <c r="E7031" s="218" t="e">
        <f>VLOOKUP(D7031,Z$4:AB7031,2,FALSE)</f>
        <v>#N/A</v>
      </c>
      <c r="F7031" s="218" t="e">
        <f>VLOOKUP(D7031,Z$4:AB7031,3,FALSE)</f>
        <v>#N/A</v>
      </c>
    </row>
    <row r="7032" spans="2:6" x14ac:dyDescent="0.25">
      <c r="B7032" s="131">
        <f t="shared" si="110"/>
        <v>7030</v>
      </c>
      <c r="E7032" s="218" t="e">
        <f>VLOOKUP(D7032,Z$4:AB7032,2,FALSE)</f>
        <v>#N/A</v>
      </c>
      <c r="F7032" s="218" t="e">
        <f>VLOOKUP(D7032,Z$4:AB7032,3,FALSE)</f>
        <v>#N/A</v>
      </c>
    </row>
    <row r="7033" spans="2:6" x14ac:dyDescent="0.25">
      <c r="B7033" s="131">
        <f t="shared" si="110"/>
        <v>7031</v>
      </c>
      <c r="E7033" s="218" t="e">
        <f>VLOOKUP(D7033,Z$4:AB7033,2,FALSE)</f>
        <v>#N/A</v>
      </c>
      <c r="F7033" s="218" t="e">
        <f>VLOOKUP(D7033,Z$4:AB7033,3,FALSE)</f>
        <v>#N/A</v>
      </c>
    </row>
    <row r="7034" spans="2:6" x14ac:dyDescent="0.25">
      <c r="B7034" s="131">
        <f t="shared" si="110"/>
        <v>7032</v>
      </c>
      <c r="E7034" s="218" t="e">
        <f>VLOOKUP(D7034,Z$4:AB7034,2,FALSE)</f>
        <v>#N/A</v>
      </c>
      <c r="F7034" s="218" t="e">
        <f>VLOOKUP(D7034,Z$4:AB7034,3,FALSE)</f>
        <v>#N/A</v>
      </c>
    </row>
    <row r="7035" spans="2:6" x14ac:dyDescent="0.25">
      <c r="B7035" s="131">
        <f t="shared" si="110"/>
        <v>7033</v>
      </c>
      <c r="E7035" s="218" t="e">
        <f>VLOOKUP(D7035,Z$4:AB7035,2,FALSE)</f>
        <v>#N/A</v>
      </c>
      <c r="F7035" s="218" t="e">
        <f>VLOOKUP(D7035,Z$4:AB7035,3,FALSE)</f>
        <v>#N/A</v>
      </c>
    </row>
    <row r="7036" spans="2:6" x14ac:dyDescent="0.25">
      <c r="B7036" s="131">
        <f t="shared" si="110"/>
        <v>7034</v>
      </c>
      <c r="E7036" s="218" t="e">
        <f>VLOOKUP(D7036,Z$4:AB7036,2,FALSE)</f>
        <v>#N/A</v>
      </c>
      <c r="F7036" s="218" t="e">
        <f>VLOOKUP(D7036,Z$4:AB7036,3,FALSE)</f>
        <v>#N/A</v>
      </c>
    </row>
    <row r="7037" spans="2:6" x14ac:dyDescent="0.25">
      <c r="B7037" s="131">
        <f t="shared" si="110"/>
        <v>7035</v>
      </c>
      <c r="E7037" s="218" t="e">
        <f>VLOOKUP(D7037,Z$4:AB7037,2,FALSE)</f>
        <v>#N/A</v>
      </c>
      <c r="F7037" s="218" t="e">
        <f>VLOOKUP(D7037,Z$4:AB7037,3,FALSE)</f>
        <v>#N/A</v>
      </c>
    </row>
    <row r="7038" spans="2:6" x14ac:dyDescent="0.25">
      <c r="B7038" s="131">
        <f t="shared" si="110"/>
        <v>7036</v>
      </c>
      <c r="E7038" s="218" t="e">
        <f>VLOOKUP(D7038,Z$4:AB7038,2,FALSE)</f>
        <v>#N/A</v>
      </c>
      <c r="F7038" s="218" t="e">
        <f>VLOOKUP(D7038,Z$4:AB7038,3,FALSE)</f>
        <v>#N/A</v>
      </c>
    </row>
    <row r="7039" spans="2:6" x14ac:dyDescent="0.25">
      <c r="B7039" s="131">
        <f t="shared" si="110"/>
        <v>7037</v>
      </c>
      <c r="E7039" s="218" t="e">
        <f>VLOOKUP(D7039,Z$4:AB7039,2,FALSE)</f>
        <v>#N/A</v>
      </c>
      <c r="F7039" s="218" t="e">
        <f>VLOOKUP(D7039,Z$4:AB7039,3,FALSE)</f>
        <v>#N/A</v>
      </c>
    </row>
    <row r="7040" spans="2:6" x14ac:dyDescent="0.25">
      <c r="B7040" s="131">
        <f t="shared" si="110"/>
        <v>7038</v>
      </c>
      <c r="E7040" s="218" t="e">
        <f>VLOOKUP(D7040,Z$4:AB7040,2,FALSE)</f>
        <v>#N/A</v>
      </c>
      <c r="F7040" s="218" t="e">
        <f>VLOOKUP(D7040,Z$4:AB7040,3,FALSE)</f>
        <v>#N/A</v>
      </c>
    </row>
    <row r="7041" spans="2:6" x14ac:dyDescent="0.25">
      <c r="B7041" s="131">
        <f t="shared" si="110"/>
        <v>7039</v>
      </c>
      <c r="E7041" s="218" t="e">
        <f>VLOOKUP(D7041,Z$4:AB7041,2,FALSE)</f>
        <v>#N/A</v>
      </c>
      <c r="F7041" s="218" t="e">
        <f>VLOOKUP(D7041,Z$4:AB7041,3,FALSE)</f>
        <v>#N/A</v>
      </c>
    </row>
    <row r="7042" spans="2:6" x14ac:dyDescent="0.25">
      <c r="B7042" s="131">
        <f t="shared" si="110"/>
        <v>7040</v>
      </c>
      <c r="E7042" s="218" t="e">
        <f>VLOOKUP(D7042,Z$4:AB7042,2,FALSE)</f>
        <v>#N/A</v>
      </c>
      <c r="F7042" s="218" t="e">
        <f>VLOOKUP(D7042,Z$4:AB7042,3,FALSE)</f>
        <v>#N/A</v>
      </c>
    </row>
    <row r="7043" spans="2:6" x14ac:dyDescent="0.25">
      <c r="B7043" s="131">
        <f t="shared" si="110"/>
        <v>7041</v>
      </c>
      <c r="E7043" s="218" t="e">
        <f>VLOOKUP(D7043,Z$4:AB7043,2,FALSE)</f>
        <v>#N/A</v>
      </c>
      <c r="F7043" s="218" t="e">
        <f>VLOOKUP(D7043,Z$4:AB7043,3,FALSE)</f>
        <v>#N/A</v>
      </c>
    </row>
    <row r="7044" spans="2:6" x14ac:dyDescent="0.25">
      <c r="B7044" s="131">
        <f t="shared" si="110"/>
        <v>7042</v>
      </c>
      <c r="E7044" s="218" t="e">
        <f>VLOOKUP(D7044,Z$4:AB7044,2,FALSE)</f>
        <v>#N/A</v>
      </c>
      <c r="F7044" s="218" t="e">
        <f>VLOOKUP(D7044,Z$4:AB7044,3,FALSE)</f>
        <v>#N/A</v>
      </c>
    </row>
    <row r="7045" spans="2:6" x14ac:dyDescent="0.25">
      <c r="B7045" s="131">
        <f t="shared" si="110"/>
        <v>7043</v>
      </c>
      <c r="E7045" s="218" t="e">
        <f>VLOOKUP(D7045,Z$4:AB7045,2,FALSE)</f>
        <v>#N/A</v>
      </c>
      <c r="F7045" s="218" t="e">
        <f>VLOOKUP(D7045,Z$4:AB7045,3,FALSE)</f>
        <v>#N/A</v>
      </c>
    </row>
    <row r="7046" spans="2:6" x14ac:dyDescent="0.25">
      <c r="B7046" s="131">
        <f t="shared" si="110"/>
        <v>7044</v>
      </c>
      <c r="E7046" s="218" t="e">
        <f>VLOOKUP(D7046,Z$4:AB7046,2,FALSE)</f>
        <v>#N/A</v>
      </c>
      <c r="F7046" s="218" t="e">
        <f>VLOOKUP(D7046,Z$4:AB7046,3,FALSE)</f>
        <v>#N/A</v>
      </c>
    </row>
    <row r="7047" spans="2:6" x14ac:dyDescent="0.25">
      <c r="B7047" s="131">
        <f t="shared" si="110"/>
        <v>7045</v>
      </c>
      <c r="E7047" s="218" t="e">
        <f>VLOOKUP(D7047,Z$4:AB7047,2,FALSE)</f>
        <v>#N/A</v>
      </c>
      <c r="F7047" s="218" t="e">
        <f>VLOOKUP(D7047,Z$4:AB7047,3,FALSE)</f>
        <v>#N/A</v>
      </c>
    </row>
    <row r="7048" spans="2:6" x14ac:dyDescent="0.25">
      <c r="B7048" s="131">
        <f t="shared" si="110"/>
        <v>7046</v>
      </c>
      <c r="E7048" s="218" t="e">
        <f>VLOOKUP(D7048,Z$4:AB7048,2,FALSE)</f>
        <v>#N/A</v>
      </c>
      <c r="F7048" s="218" t="e">
        <f>VLOOKUP(D7048,Z$4:AB7048,3,FALSE)</f>
        <v>#N/A</v>
      </c>
    </row>
    <row r="7049" spans="2:6" x14ac:dyDescent="0.25">
      <c r="B7049" s="131">
        <f t="shared" si="110"/>
        <v>7047</v>
      </c>
      <c r="E7049" s="218" t="e">
        <f>VLOOKUP(D7049,Z$4:AB7049,2,FALSE)</f>
        <v>#N/A</v>
      </c>
      <c r="F7049" s="218" t="e">
        <f>VLOOKUP(D7049,Z$4:AB7049,3,FALSE)</f>
        <v>#N/A</v>
      </c>
    </row>
    <row r="7050" spans="2:6" x14ac:dyDescent="0.25">
      <c r="B7050" s="131">
        <f t="shared" si="110"/>
        <v>7048</v>
      </c>
      <c r="E7050" s="218" t="e">
        <f>VLOOKUP(D7050,Z$4:AB7050,2,FALSE)</f>
        <v>#N/A</v>
      </c>
      <c r="F7050" s="218" t="e">
        <f>VLOOKUP(D7050,Z$4:AB7050,3,FALSE)</f>
        <v>#N/A</v>
      </c>
    </row>
    <row r="7051" spans="2:6" x14ac:dyDescent="0.25">
      <c r="B7051" s="131">
        <f t="shared" si="110"/>
        <v>7049</v>
      </c>
      <c r="E7051" s="218" t="e">
        <f>VLOOKUP(D7051,Z$4:AB7051,2,FALSE)</f>
        <v>#N/A</v>
      </c>
      <c r="F7051" s="218" t="e">
        <f>VLOOKUP(D7051,Z$4:AB7051,3,FALSE)</f>
        <v>#N/A</v>
      </c>
    </row>
    <row r="7052" spans="2:6" x14ac:dyDescent="0.25">
      <c r="B7052" s="131">
        <f t="shared" si="110"/>
        <v>7050</v>
      </c>
      <c r="E7052" s="218" t="e">
        <f>VLOOKUP(D7052,Z$4:AB7052,2,FALSE)</f>
        <v>#N/A</v>
      </c>
      <c r="F7052" s="218" t="e">
        <f>VLOOKUP(D7052,Z$4:AB7052,3,FALSE)</f>
        <v>#N/A</v>
      </c>
    </row>
    <row r="7053" spans="2:6" x14ac:dyDescent="0.25">
      <c r="B7053" s="131">
        <f t="shared" si="110"/>
        <v>7051</v>
      </c>
      <c r="E7053" s="218" t="e">
        <f>VLOOKUP(D7053,Z$4:AB7053,2,FALSE)</f>
        <v>#N/A</v>
      </c>
      <c r="F7053" s="218" t="e">
        <f>VLOOKUP(D7053,Z$4:AB7053,3,FALSE)</f>
        <v>#N/A</v>
      </c>
    </row>
    <row r="7054" spans="2:6" x14ac:dyDescent="0.25">
      <c r="B7054" s="131">
        <f t="shared" si="110"/>
        <v>7052</v>
      </c>
      <c r="E7054" s="218" t="e">
        <f>VLOOKUP(D7054,Z$4:AB7054,2,FALSE)</f>
        <v>#N/A</v>
      </c>
      <c r="F7054" s="218" t="e">
        <f>VLOOKUP(D7054,Z$4:AB7054,3,FALSE)</f>
        <v>#N/A</v>
      </c>
    </row>
    <row r="7055" spans="2:6" x14ac:dyDescent="0.25">
      <c r="B7055" s="131">
        <f t="shared" si="110"/>
        <v>7053</v>
      </c>
      <c r="E7055" s="218" t="e">
        <f>VLOOKUP(D7055,Z$4:AB7055,2,FALSE)</f>
        <v>#N/A</v>
      </c>
      <c r="F7055" s="218" t="e">
        <f>VLOOKUP(D7055,Z$4:AB7055,3,FALSE)</f>
        <v>#N/A</v>
      </c>
    </row>
    <row r="7056" spans="2:6" x14ac:dyDescent="0.25">
      <c r="B7056" s="131">
        <f t="shared" si="110"/>
        <v>7054</v>
      </c>
      <c r="E7056" s="218" t="e">
        <f>VLOOKUP(D7056,Z$4:AB7056,2,FALSE)</f>
        <v>#N/A</v>
      </c>
      <c r="F7056" s="218" t="e">
        <f>VLOOKUP(D7056,Z$4:AB7056,3,FALSE)</f>
        <v>#N/A</v>
      </c>
    </row>
    <row r="7057" spans="2:6" x14ac:dyDescent="0.25">
      <c r="B7057" s="131">
        <f t="shared" si="110"/>
        <v>7055</v>
      </c>
      <c r="E7057" s="218" t="e">
        <f>VLOOKUP(D7057,Z$4:AB7057,2,FALSE)</f>
        <v>#N/A</v>
      </c>
      <c r="F7057" s="218" t="e">
        <f>VLOOKUP(D7057,Z$4:AB7057,3,FALSE)</f>
        <v>#N/A</v>
      </c>
    </row>
    <row r="7058" spans="2:6" x14ac:dyDescent="0.25">
      <c r="B7058" s="131">
        <f t="shared" si="110"/>
        <v>7056</v>
      </c>
      <c r="E7058" s="218" t="e">
        <f>VLOOKUP(D7058,Z$4:AB7058,2,FALSE)</f>
        <v>#N/A</v>
      </c>
      <c r="F7058" s="218" t="e">
        <f>VLOOKUP(D7058,Z$4:AB7058,3,FALSE)</f>
        <v>#N/A</v>
      </c>
    </row>
    <row r="7059" spans="2:6" x14ac:dyDescent="0.25">
      <c r="B7059" s="131">
        <f t="shared" si="110"/>
        <v>7057</v>
      </c>
      <c r="E7059" s="218" t="e">
        <f>VLOOKUP(D7059,Z$4:AB7059,2,FALSE)</f>
        <v>#N/A</v>
      </c>
      <c r="F7059" s="218" t="e">
        <f>VLOOKUP(D7059,Z$4:AB7059,3,FALSE)</f>
        <v>#N/A</v>
      </c>
    </row>
    <row r="7060" spans="2:6" x14ac:dyDescent="0.25">
      <c r="B7060" s="131">
        <f t="shared" si="110"/>
        <v>7058</v>
      </c>
      <c r="E7060" s="218" t="e">
        <f>VLOOKUP(D7060,Z$4:AB7060,2,FALSE)</f>
        <v>#N/A</v>
      </c>
      <c r="F7060" s="218" t="e">
        <f>VLOOKUP(D7060,Z$4:AB7060,3,FALSE)</f>
        <v>#N/A</v>
      </c>
    </row>
    <row r="7061" spans="2:6" x14ac:dyDescent="0.25">
      <c r="B7061" s="131">
        <f t="shared" si="110"/>
        <v>7059</v>
      </c>
      <c r="E7061" s="218" t="e">
        <f>VLOOKUP(D7061,Z$4:AB7061,2,FALSE)</f>
        <v>#N/A</v>
      </c>
      <c r="F7061" s="218" t="e">
        <f>VLOOKUP(D7061,Z$4:AB7061,3,FALSE)</f>
        <v>#N/A</v>
      </c>
    </row>
    <row r="7062" spans="2:6" x14ac:dyDescent="0.25">
      <c r="B7062" s="131">
        <f t="shared" si="110"/>
        <v>7060</v>
      </c>
      <c r="E7062" s="218" t="e">
        <f>VLOOKUP(D7062,Z$4:AB7062,2,FALSE)</f>
        <v>#N/A</v>
      </c>
      <c r="F7062" s="218" t="e">
        <f>VLOOKUP(D7062,Z$4:AB7062,3,FALSE)</f>
        <v>#N/A</v>
      </c>
    </row>
    <row r="7063" spans="2:6" x14ac:dyDescent="0.25">
      <c r="B7063" s="131">
        <f t="shared" si="110"/>
        <v>7061</v>
      </c>
      <c r="E7063" s="218" t="e">
        <f>VLOOKUP(D7063,Z$4:AB7063,2,FALSE)</f>
        <v>#N/A</v>
      </c>
      <c r="F7063" s="218" t="e">
        <f>VLOOKUP(D7063,Z$4:AB7063,3,FALSE)</f>
        <v>#N/A</v>
      </c>
    </row>
    <row r="7064" spans="2:6" x14ac:dyDescent="0.25">
      <c r="B7064" s="131">
        <f t="shared" si="110"/>
        <v>7062</v>
      </c>
      <c r="E7064" s="218" t="e">
        <f>VLOOKUP(D7064,Z$4:AB7064,2,FALSE)</f>
        <v>#N/A</v>
      </c>
      <c r="F7064" s="218" t="e">
        <f>VLOOKUP(D7064,Z$4:AB7064,3,FALSE)</f>
        <v>#N/A</v>
      </c>
    </row>
    <row r="7065" spans="2:6" x14ac:dyDescent="0.25">
      <c r="B7065" s="131">
        <f t="shared" si="110"/>
        <v>7063</v>
      </c>
      <c r="E7065" s="218" t="e">
        <f>VLOOKUP(D7065,Z$4:AB7065,2,FALSE)</f>
        <v>#N/A</v>
      </c>
      <c r="F7065" s="218" t="e">
        <f>VLOOKUP(D7065,Z$4:AB7065,3,FALSE)</f>
        <v>#N/A</v>
      </c>
    </row>
    <row r="7066" spans="2:6" x14ac:dyDescent="0.25">
      <c r="B7066" s="131">
        <f t="shared" si="110"/>
        <v>7064</v>
      </c>
      <c r="E7066" s="218" t="e">
        <f>VLOOKUP(D7066,Z$4:AB7066,2,FALSE)</f>
        <v>#N/A</v>
      </c>
      <c r="F7066" s="218" t="e">
        <f>VLOOKUP(D7066,Z$4:AB7066,3,FALSE)</f>
        <v>#N/A</v>
      </c>
    </row>
    <row r="7067" spans="2:6" x14ac:dyDescent="0.25">
      <c r="B7067" s="131">
        <f t="shared" si="110"/>
        <v>7065</v>
      </c>
      <c r="E7067" s="218" t="e">
        <f>VLOOKUP(D7067,Z$4:AB7067,2,FALSE)</f>
        <v>#N/A</v>
      </c>
      <c r="F7067" s="218" t="e">
        <f>VLOOKUP(D7067,Z$4:AB7067,3,FALSE)</f>
        <v>#N/A</v>
      </c>
    </row>
    <row r="7068" spans="2:6" x14ac:dyDescent="0.25">
      <c r="B7068" s="131">
        <f t="shared" si="110"/>
        <v>7066</v>
      </c>
      <c r="E7068" s="218" t="e">
        <f>VLOOKUP(D7068,Z$4:AB7068,2,FALSE)</f>
        <v>#N/A</v>
      </c>
      <c r="F7068" s="218" t="e">
        <f>VLOOKUP(D7068,Z$4:AB7068,3,FALSE)</f>
        <v>#N/A</v>
      </c>
    </row>
    <row r="7069" spans="2:6" x14ac:dyDescent="0.25">
      <c r="B7069" s="131">
        <f t="shared" si="110"/>
        <v>7067</v>
      </c>
      <c r="E7069" s="218" t="e">
        <f>VLOOKUP(D7069,Z$4:AB7069,2,FALSE)</f>
        <v>#N/A</v>
      </c>
      <c r="F7069" s="218" t="e">
        <f>VLOOKUP(D7069,Z$4:AB7069,3,FALSE)</f>
        <v>#N/A</v>
      </c>
    </row>
    <row r="7070" spans="2:6" x14ac:dyDescent="0.25">
      <c r="B7070" s="131">
        <f t="shared" si="110"/>
        <v>7068</v>
      </c>
      <c r="E7070" s="218" t="e">
        <f>VLOOKUP(D7070,Z$4:AB7070,2,FALSE)</f>
        <v>#N/A</v>
      </c>
      <c r="F7070" s="218" t="e">
        <f>VLOOKUP(D7070,Z$4:AB7070,3,FALSE)</f>
        <v>#N/A</v>
      </c>
    </row>
    <row r="7071" spans="2:6" x14ac:dyDescent="0.25">
      <c r="B7071" s="131">
        <f t="shared" si="110"/>
        <v>7069</v>
      </c>
      <c r="E7071" s="218" t="e">
        <f>VLOOKUP(D7071,Z$4:AB7071,2,FALSE)</f>
        <v>#N/A</v>
      </c>
      <c r="F7071" s="218" t="e">
        <f>VLOOKUP(D7071,Z$4:AB7071,3,FALSE)</f>
        <v>#N/A</v>
      </c>
    </row>
    <row r="7072" spans="2:6" x14ac:dyDescent="0.25">
      <c r="B7072" s="131">
        <f t="shared" si="110"/>
        <v>7070</v>
      </c>
      <c r="E7072" s="218" t="e">
        <f>VLOOKUP(D7072,Z$4:AB7072,2,FALSE)</f>
        <v>#N/A</v>
      </c>
      <c r="F7072" s="218" t="e">
        <f>VLOOKUP(D7072,Z$4:AB7072,3,FALSE)</f>
        <v>#N/A</v>
      </c>
    </row>
    <row r="7073" spans="2:6" x14ac:dyDescent="0.25">
      <c r="B7073" s="131">
        <f t="shared" si="110"/>
        <v>7071</v>
      </c>
      <c r="E7073" s="218" t="e">
        <f>VLOOKUP(D7073,Z$4:AB7073,2,FALSE)</f>
        <v>#N/A</v>
      </c>
      <c r="F7073" s="218" t="e">
        <f>VLOOKUP(D7073,Z$4:AB7073,3,FALSE)</f>
        <v>#N/A</v>
      </c>
    </row>
    <row r="7074" spans="2:6" x14ac:dyDescent="0.25">
      <c r="B7074" s="131">
        <f t="shared" si="110"/>
        <v>7072</v>
      </c>
      <c r="E7074" s="218" t="e">
        <f>VLOOKUP(D7074,Z$4:AB7074,2,FALSE)</f>
        <v>#N/A</v>
      </c>
      <c r="F7074" s="218" t="e">
        <f>VLOOKUP(D7074,Z$4:AB7074,3,FALSE)</f>
        <v>#N/A</v>
      </c>
    </row>
    <row r="7075" spans="2:6" x14ac:dyDescent="0.25">
      <c r="B7075" s="131">
        <f t="shared" si="110"/>
        <v>7073</v>
      </c>
      <c r="E7075" s="218" t="e">
        <f>VLOOKUP(D7075,Z$4:AB7075,2,FALSE)</f>
        <v>#N/A</v>
      </c>
      <c r="F7075" s="218" t="e">
        <f>VLOOKUP(D7075,Z$4:AB7075,3,FALSE)</f>
        <v>#N/A</v>
      </c>
    </row>
    <row r="7076" spans="2:6" x14ac:dyDescent="0.25">
      <c r="B7076" s="131">
        <f t="shared" si="110"/>
        <v>7074</v>
      </c>
      <c r="E7076" s="218" t="e">
        <f>VLOOKUP(D7076,Z$4:AB7076,2,FALSE)</f>
        <v>#N/A</v>
      </c>
      <c r="F7076" s="218" t="e">
        <f>VLOOKUP(D7076,Z$4:AB7076,3,FALSE)</f>
        <v>#N/A</v>
      </c>
    </row>
    <row r="7077" spans="2:6" x14ac:dyDescent="0.25">
      <c r="B7077" s="131">
        <f t="shared" si="110"/>
        <v>7075</v>
      </c>
      <c r="E7077" s="218" t="e">
        <f>VLOOKUP(D7077,Z$4:AB7077,2,FALSE)</f>
        <v>#N/A</v>
      </c>
      <c r="F7077" s="218" t="e">
        <f>VLOOKUP(D7077,Z$4:AB7077,3,FALSE)</f>
        <v>#N/A</v>
      </c>
    </row>
    <row r="7078" spans="2:6" x14ac:dyDescent="0.25">
      <c r="B7078" s="131">
        <f t="shared" si="110"/>
        <v>7076</v>
      </c>
      <c r="E7078" s="218" t="e">
        <f>VLOOKUP(D7078,Z$4:AB7078,2,FALSE)</f>
        <v>#N/A</v>
      </c>
      <c r="F7078" s="218" t="e">
        <f>VLOOKUP(D7078,Z$4:AB7078,3,FALSE)</f>
        <v>#N/A</v>
      </c>
    </row>
    <row r="7079" spans="2:6" x14ac:dyDescent="0.25">
      <c r="B7079" s="131">
        <f t="shared" si="110"/>
        <v>7077</v>
      </c>
      <c r="E7079" s="218" t="e">
        <f>VLOOKUP(D7079,Z$4:AB7079,2,FALSE)</f>
        <v>#N/A</v>
      </c>
      <c r="F7079" s="218" t="e">
        <f>VLOOKUP(D7079,Z$4:AB7079,3,FALSE)</f>
        <v>#N/A</v>
      </c>
    </row>
    <row r="7080" spans="2:6" x14ac:dyDescent="0.25">
      <c r="B7080" s="131">
        <f t="shared" si="110"/>
        <v>7078</v>
      </c>
      <c r="E7080" s="218" t="e">
        <f>VLOOKUP(D7080,Z$4:AB7080,2,FALSE)</f>
        <v>#N/A</v>
      </c>
      <c r="F7080" s="218" t="e">
        <f>VLOOKUP(D7080,Z$4:AB7080,3,FALSE)</f>
        <v>#N/A</v>
      </c>
    </row>
    <row r="7081" spans="2:6" x14ac:dyDescent="0.25">
      <c r="B7081" s="131">
        <f t="shared" si="110"/>
        <v>7079</v>
      </c>
      <c r="E7081" s="218" t="e">
        <f>VLOOKUP(D7081,Z$4:AB7081,2,FALSE)</f>
        <v>#N/A</v>
      </c>
      <c r="F7081" s="218" t="e">
        <f>VLOOKUP(D7081,Z$4:AB7081,3,FALSE)</f>
        <v>#N/A</v>
      </c>
    </row>
    <row r="7082" spans="2:6" x14ac:dyDescent="0.25">
      <c r="B7082" s="131">
        <f t="shared" si="110"/>
        <v>7080</v>
      </c>
      <c r="E7082" s="218" t="e">
        <f>VLOOKUP(D7082,Z$4:AB7082,2,FALSE)</f>
        <v>#N/A</v>
      </c>
      <c r="F7082" s="218" t="e">
        <f>VLOOKUP(D7082,Z$4:AB7082,3,FALSE)</f>
        <v>#N/A</v>
      </c>
    </row>
    <row r="7083" spans="2:6" x14ac:dyDescent="0.25">
      <c r="B7083" s="131">
        <f t="shared" si="110"/>
        <v>7081</v>
      </c>
      <c r="E7083" s="218" t="e">
        <f>VLOOKUP(D7083,Z$4:AB7083,2,FALSE)</f>
        <v>#N/A</v>
      </c>
      <c r="F7083" s="218" t="e">
        <f>VLOOKUP(D7083,Z$4:AB7083,3,FALSE)</f>
        <v>#N/A</v>
      </c>
    </row>
    <row r="7084" spans="2:6" x14ac:dyDescent="0.25">
      <c r="B7084" s="131">
        <f t="shared" si="110"/>
        <v>7082</v>
      </c>
      <c r="E7084" s="218" t="e">
        <f>VLOOKUP(D7084,Z$4:AB7084,2,FALSE)</f>
        <v>#N/A</v>
      </c>
      <c r="F7084" s="218" t="e">
        <f>VLOOKUP(D7084,Z$4:AB7084,3,FALSE)</f>
        <v>#N/A</v>
      </c>
    </row>
    <row r="7085" spans="2:6" x14ac:dyDescent="0.25">
      <c r="B7085" s="131">
        <f t="shared" si="110"/>
        <v>7083</v>
      </c>
      <c r="E7085" s="218" t="e">
        <f>VLOOKUP(D7085,Z$4:AB7085,2,FALSE)</f>
        <v>#N/A</v>
      </c>
      <c r="F7085" s="218" t="e">
        <f>VLOOKUP(D7085,Z$4:AB7085,3,FALSE)</f>
        <v>#N/A</v>
      </c>
    </row>
    <row r="7086" spans="2:6" x14ac:dyDescent="0.25">
      <c r="B7086" s="131">
        <f t="shared" si="110"/>
        <v>7084</v>
      </c>
      <c r="E7086" s="218" t="e">
        <f>VLOOKUP(D7086,Z$4:AB7086,2,FALSE)</f>
        <v>#N/A</v>
      </c>
      <c r="F7086" s="218" t="e">
        <f>VLOOKUP(D7086,Z$4:AB7086,3,FALSE)</f>
        <v>#N/A</v>
      </c>
    </row>
    <row r="7087" spans="2:6" x14ac:dyDescent="0.25">
      <c r="B7087" s="131">
        <f t="shared" si="110"/>
        <v>7085</v>
      </c>
      <c r="E7087" s="218" t="e">
        <f>VLOOKUP(D7087,Z$4:AB7087,2,FALSE)</f>
        <v>#N/A</v>
      </c>
      <c r="F7087" s="218" t="e">
        <f>VLOOKUP(D7087,Z$4:AB7087,3,FALSE)</f>
        <v>#N/A</v>
      </c>
    </row>
    <row r="7088" spans="2:6" x14ac:dyDescent="0.25">
      <c r="B7088" s="131">
        <f t="shared" si="110"/>
        <v>7086</v>
      </c>
      <c r="E7088" s="218" t="e">
        <f>VLOOKUP(D7088,Z$4:AB7088,2,FALSE)</f>
        <v>#N/A</v>
      </c>
      <c r="F7088" s="218" t="e">
        <f>VLOOKUP(D7088,Z$4:AB7088,3,FALSE)</f>
        <v>#N/A</v>
      </c>
    </row>
    <row r="7089" spans="2:6" x14ac:dyDescent="0.25">
      <c r="B7089" s="131">
        <f t="shared" si="110"/>
        <v>7087</v>
      </c>
      <c r="E7089" s="218" t="e">
        <f>VLOOKUP(D7089,Z$4:AB7089,2,FALSE)</f>
        <v>#N/A</v>
      </c>
      <c r="F7089" s="218" t="e">
        <f>VLOOKUP(D7089,Z$4:AB7089,3,FALSE)</f>
        <v>#N/A</v>
      </c>
    </row>
    <row r="7090" spans="2:6" x14ac:dyDescent="0.25">
      <c r="B7090" s="131">
        <f t="shared" si="110"/>
        <v>7088</v>
      </c>
      <c r="E7090" s="218" t="e">
        <f>VLOOKUP(D7090,Z$4:AB7090,2,FALSE)</f>
        <v>#N/A</v>
      </c>
      <c r="F7090" s="218" t="e">
        <f>VLOOKUP(D7090,Z$4:AB7090,3,FALSE)</f>
        <v>#N/A</v>
      </c>
    </row>
    <row r="7091" spans="2:6" x14ac:dyDescent="0.25">
      <c r="B7091" s="131">
        <f t="shared" si="110"/>
        <v>7089</v>
      </c>
      <c r="E7091" s="218" t="e">
        <f>VLOOKUP(D7091,Z$4:AB7091,2,FALSE)</f>
        <v>#N/A</v>
      </c>
      <c r="F7091" s="218" t="e">
        <f>VLOOKUP(D7091,Z$4:AB7091,3,FALSE)</f>
        <v>#N/A</v>
      </c>
    </row>
    <row r="7092" spans="2:6" x14ac:dyDescent="0.25">
      <c r="B7092" s="131">
        <f t="shared" ref="B7092:B7155" si="111">ROW()-2</f>
        <v>7090</v>
      </c>
      <c r="E7092" s="218" t="e">
        <f>VLOOKUP(D7092,Z$4:AB7092,2,FALSE)</f>
        <v>#N/A</v>
      </c>
      <c r="F7092" s="218" t="e">
        <f>VLOOKUP(D7092,Z$4:AB7092,3,FALSE)</f>
        <v>#N/A</v>
      </c>
    </row>
    <row r="7093" spans="2:6" x14ac:dyDescent="0.25">
      <c r="B7093" s="131">
        <f t="shared" si="111"/>
        <v>7091</v>
      </c>
      <c r="E7093" s="218" t="e">
        <f>VLOOKUP(D7093,Z$4:AB7093,2,FALSE)</f>
        <v>#N/A</v>
      </c>
      <c r="F7093" s="218" t="e">
        <f>VLOOKUP(D7093,Z$4:AB7093,3,FALSE)</f>
        <v>#N/A</v>
      </c>
    </row>
    <row r="7094" spans="2:6" x14ac:dyDescent="0.25">
      <c r="B7094" s="131">
        <f t="shared" si="111"/>
        <v>7092</v>
      </c>
      <c r="E7094" s="218" t="e">
        <f>VLOOKUP(D7094,Z$4:AB7094,2,FALSE)</f>
        <v>#N/A</v>
      </c>
      <c r="F7094" s="218" t="e">
        <f>VLOOKUP(D7094,Z$4:AB7094,3,FALSE)</f>
        <v>#N/A</v>
      </c>
    </row>
    <row r="7095" spans="2:6" x14ac:dyDescent="0.25">
      <c r="B7095" s="131">
        <f t="shared" si="111"/>
        <v>7093</v>
      </c>
      <c r="E7095" s="218" t="e">
        <f>VLOOKUP(D7095,Z$4:AB7095,2,FALSE)</f>
        <v>#N/A</v>
      </c>
      <c r="F7095" s="218" t="e">
        <f>VLOOKUP(D7095,Z$4:AB7095,3,FALSE)</f>
        <v>#N/A</v>
      </c>
    </row>
    <row r="7096" spans="2:6" x14ac:dyDescent="0.25">
      <c r="B7096" s="131">
        <f t="shared" si="111"/>
        <v>7094</v>
      </c>
      <c r="E7096" s="218" t="e">
        <f>VLOOKUP(D7096,Z$4:AB7096,2,FALSE)</f>
        <v>#N/A</v>
      </c>
      <c r="F7096" s="218" t="e">
        <f>VLOOKUP(D7096,Z$4:AB7096,3,FALSE)</f>
        <v>#N/A</v>
      </c>
    </row>
    <row r="7097" spans="2:6" x14ac:dyDescent="0.25">
      <c r="B7097" s="131">
        <f t="shared" si="111"/>
        <v>7095</v>
      </c>
      <c r="E7097" s="218" t="e">
        <f>VLOOKUP(D7097,Z$4:AB7097,2,FALSE)</f>
        <v>#N/A</v>
      </c>
      <c r="F7097" s="218" t="e">
        <f>VLOOKUP(D7097,Z$4:AB7097,3,FALSE)</f>
        <v>#N/A</v>
      </c>
    </row>
    <row r="7098" spans="2:6" x14ac:dyDescent="0.25">
      <c r="B7098" s="131">
        <f t="shared" si="111"/>
        <v>7096</v>
      </c>
      <c r="E7098" s="218" t="e">
        <f>VLOOKUP(D7098,Z$4:AB7098,2,FALSE)</f>
        <v>#N/A</v>
      </c>
      <c r="F7098" s="218" t="e">
        <f>VLOOKUP(D7098,Z$4:AB7098,3,FALSE)</f>
        <v>#N/A</v>
      </c>
    </row>
    <row r="7099" spans="2:6" x14ac:dyDescent="0.25">
      <c r="B7099" s="131">
        <f t="shared" si="111"/>
        <v>7097</v>
      </c>
      <c r="E7099" s="218" t="e">
        <f>VLOOKUP(D7099,Z$4:AB7099,2,FALSE)</f>
        <v>#N/A</v>
      </c>
      <c r="F7099" s="218" t="e">
        <f>VLOOKUP(D7099,Z$4:AB7099,3,FALSE)</f>
        <v>#N/A</v>
      </c>
    </row>
    <row r="7100" spans="2:6" x14ac:dyDescent="0.25">
      <c r="B7100" s="131">
        <f t="shared" si="111"/>
        <v>7098</v>
      </c>
      <c r="E7100" s="218" t="e">
        <f>VLOOKUP(D7100,Z$4:AB7100,2,FALSE)</f>
        <v>#N/A</v>
      </c>
      <c r="F7100" s="218" t="e">
        <f>VLOOKUP(D7100,Z$4:AB7100,3,FALSE)</f>
        <v>#N/A</v>
      </c>
    </row>
    <row r="7101" spans="2:6" x14ac:dyDescent="0.25">
      <c r="B7101" s="131">
        <f t="shared" si="111"/>
        <v>7099</v>
      </c>
      <c r="E7101" s="218" t="e">
        <f>VLOOKUP(D7101,Z$4:AB7101,2,FALSE)</f>
        <v>#N/A</v>
      </c>
      <c r="F7101" s="218" t="e">
        <f>VLOOKUP(D7101,Z$4:AB7101,3,FALSE)</f>
        <v>#N/A</v>
      </c>
    </row>
    <row r="7102" spans="2:6" x14ac:dyDescent="0.25">
      <c r="B7102" s="131">
        <f t="shared" si="111"/>
        <v>7100</v>
      </c>
      <c r="E7102" s="218" t="e">
        <f>VLOOKUP(D7102,Z$4:AB7102,2,FALSE)</f>
        <v>#N/A</v>
      </c>
      <c r="F7102" s="218" t="e">
        <f>VLOOKUP(D7102,Z$4:AB7102,3,FALSE)</f>
        <v>#N/A</v>
      </c>
    </row>
    <row r="7103" spans="2:6" x14ac:dyDescent="0.25">
      <c r="B7103" s="131">
        <f t="shared" si="111"/>
        <v>7101</v>
      </c>
      <c r="E7103" s="218" t="e">
        <f>VLOOKUP(D7103,Z$4:AB7103,2,FALSE)</f>
        <v>#N/A</v>
      </c>
      <c r="F7103" s="218" t="e">
        <f>VLOOKUP(D7103,Z$4:AB7103,3,FALSE)</f>
        <v>#N/A</v>
      </c>
    </row>
    <row r="7104" spans="2:6" x14ac:dyDescent="0.25">
      <c r="B7104" s="131">
        <f t="shared" si="111"/>
        <v>7102</v>
      </c>
      <c r="E7104" s="218" t="e">
        <f>VLOOKUP(D7104,Z$4:AB7104,2,FALSE)</f>
        <v>#N/A</v>
      </c>
      <c r="F7104" s="218" t="e">
        <f>VLOOKUP(D7104,Z$4:AB7104,3,FALSE)</f>
        <v>#N/A</v>
      </c>
    </row>
    <row r="7105" spans="2:6" x14ac:dyDescent="0.25">
      <c r="B7105" s="131">
        <f t="shared" si="111"/>
        <v>7103</v>
      </c>
      <c r="E7105" s="218" t="e">
        <f>VLOOKUP(D7105,Z$4:AB7105,2,FALSE)</f>
        <v>#N/A</v>
      </c>
      <c r="F7105" s="218" t="e">
        <f>VLOOKUP(D7105,Z$4:AB7105,3,FALSE)</f>
        <v>#N/A</v>
      </c>
    </row>
    <row r="7106" spans="2:6" x14ac:dyDescent="0.25">
      <c r="B7106" s="131">
        <f t="shared" si="111"/>
        <v>7104</v>
      </c>
      <c r="E7106" s="218" t="e">
        <f>VLOOKUP(D7106,Z$4:AB7106,2,FALSE)</f>
        <v>#N/A</v>
      </c>
      <c r="F7106" s="218" t="e">
        <f>VLOOKUP(D7106,Z$4:AB7106,3,FALSE)</f>
        <v>#N/A</v>
      </c>
    </row>
    <row r="7107" spans="2:6" x14ac:dyDescent="0.25">
      <c r="B7107" s="131">
        <f t="shared" si="111"/>
        <v>7105</v>
      </c>
      <c r="E7107" s="218" t="e">
        <f>VLOOKUP(D7107,Z$4:AB7107,2,FALSE)</f>
        <v>#N/A</v>
      </c>
      <c r="F7107" s="218" t="e">
        <f>VLOOKUP(D7107,Z$4:AB7107,3,FALSE)</f>
        <v>#N/A</v>
      </c>
    </row>
    <row r="7108" spans="2:6" x14ac:dyDescent="0.25">
      <c r="B7108" s="131">
        <f t="shared" si="111"/>
        <v>7106</v>
      </c>
      <c r="E7108" s="218" t="e">
        <f>VLOOKUP(D7108,Z$4:AB7108,2,FALSE)</f>
        <v>#N/A</v>
      </c>
      <c r="F7108" s="218" t="e">
        <f>VLOOKUP(D7108,Z$4:AB7108,3,FALSE)</f>
        <v>#N/A</v>
      </c>
    </row>
    <row r="7109" spans="2:6" x14ac:dyDescent="0.25">
      <c r="B7109" s="131">
        <f t="shared" si="111"/>
        <v>7107</v>
      </c>
      <c r="E7109" s="218" t="e">
        <f>VLOOKUP(D7109,Z$4:AB7109,2,FALSE)</f>
        <v>#N/A</v>
      </c>
      <c r="F7109" s="218" t="e">
        <f>VLOOKUP(D7109,Z$4:AB7109,3,FALSE)</f>
        <v>#N/A</v>
      </c>
    </row>
    <row r="7110" spans="2:6" x14ac:dyDescent="0.25">
      <c r="B7110" s="131">
        <f t="shared" si="111"/>
        <v>7108</v>
      </c>
      <c r="E7110" s="218" t="e">
        <f>VLOOKUP(D7110,Z$4:AB7110,2,FALSE)</f>
        <v>#N/A</v>
      </c>
      <c r="F7110" s="218" t="e">
        <f>VLOOKUP(D7110,Z$4:AB7110,3,FALSE)</f>
        <v>#N/A</v>
      </c>
    </row>
    <row r="7111" spans="2:6" x14ac:dyDescent="0.25">
      <c r="B7111" s="131">
        <f t="shared" si="111"/>
        <v>7109</v>
      </c>
      <c r="E7111" s="218" t="e">
        <f>VLOOKUP(D7111,Z$4:AB7111,2,FALSE)</f>
        <v>#N/A</v>
      </c>
      <c r="F7111" s="218" t="e">
        <f>VLOOKUP(D7111,Z$4:AB7111,3,FALSE)</f>
        <v>#N/A</v>
      </c>
    </row>
    <row r="7112" spans="2:6" x14ac:dyDescent="0.25">
      <c r="B7112" s="131">
        <f t="shared" si="111"/>
        <v>7110</v>
      </c>
      <c r="E7112" s="218" t="e">
        <f>VLOOKUP(D7112,Z$4:AB7112,2,FALSE)</f>
        <v>#N/A</v>
      </c>
      <c r="F7112" s="218" t="e">
        <f>VLOOKUP(D7112,Z$4:AB7112,3,FALSE)</f>
        <v>#N/A</v>
      </c>
    </row>
    <row r="7113" spans="2:6" x14ac:dyDescent="0.25">
      <c r="B7113" s="131">
        <f t="shared" si="111"/>
        <v>7111</v>
      </c>
      <c r="E7113" s="218" t="e">
        <f>VLOOKUP(D7113,Z$4:AB7113,2,FALSE)</f>
        <v>#N/A</v>
      </c>
      <c r="F7113" s="218" t="e">
        <f>VLOOKUP(D7113,Z$4:AB7113,3,FALSE)</f>
        <v>#N/A</v>
      </c>
    </row>
    <row r="7114" spans="2:6" x14ac:dyDescent="0.25">
      <c r="B7114" s="131">
        <f t="shared" si="111"/>
        <v>7112</v>
      </c>
      <c r="E7114" s="218" t="e">
        <f>VLOOKUP(D7114,Z$4:AB7114,2,FALSE)</f>
        <v>#N/A</v>
      </c>
      <c r="F7114" s="218" t="e">
        <f>VLOOKUP(D7114,Z$4:AB7114,3,FALSE)</f>
        <v>#N/A</v>
      </c>
    </row>
    <row r="7115" spans="2:6" x14ac:dyDescent="0.25">
      <c r="B7115" s="131">
        <f t="shared" si="111"/>
        <v>7113</v>
      </c>
      <c r="E7115" s="218" t="e">
        <f>VLOOKUP(D7115,Z$4:AB7115,2,FALSE)</f>
        <v>#N/A</v>
      </c>
      <c r="F7115" s="218" t="e">
        <f>VLOOKUP(D7115,Z$4:AB7115,3,FALSE)</f>
        <v>#N/A</v>
      </c>
    </row>
    <row r="7116" spans="2:6" x14ac:dyDescent="0.25">
      <c r="B7116" s="131">
        <f t="shared" si="111"/>
        <v>7114</v>
      </c>
      <c r="E7116" s="218" t="e">
        <f>VLOOKUP(D7116,Z$4:AB7116,2,FALSE)</f>
        <v>#N/A</v>
      </c>
      <c r="F7116" s="218" t="e">
        <f>VLOOKUP(D7116,Z$4:AB7116,3,FALSE)</f>
        <v>#N/A</v>
      </c>
    </row>
    <row r="7117" spans="2:6" x14ac:dyDescent="0.25">
      <c r="B7117" s="131">
        <f t="shared" si="111"/>
        <v>7115</v>
      </c>
      <c r="E7117" s="218" t="e">
        <f>VLOOKUP(D7117,Z$4:AB7117,2,FALSE)</f>
        <v>#N/A</v>
      </c>
      <c r="F7117" s="218" t="e">
        <f>VLOOKUP(D7117,Z$4:AB7117,3,FALSE)</f>
        <v>#N/A</v>
      </c>
    </row>
    <row r="7118" spans="2:6" x14ac:dyDescent="0.25">
      <c r="B7118" s="131">
        <f t="shared" si="111"/>
        <v>7116</v>
      </c>
      <c r="E7118" s="218" t="e">
        <f>VLOOKUP(D7118,Z$4:AB7118,2,FALSE)</f>
        <v>#N/A</v>
      </c>
      <c r="F7118" s="218" t="e">
        <f>VLOOKUP(D7118,Z$4:AB7118,3,FALSE)</f>
        <v>#N/A</v>
      </c>
    </row>
    <row r="7119" spans="2:6" x14ac:dyDescent="0.25">
      <c r="B7119" s="131">
        <f t="shared" si="111"/>
        <v>7117</v>
      </c>
      <c r="E7119" s="218" t="e">
        <f>VLOOKUP(D7119,Z$4:AB7119,2,FALSE)</f>
        <v>#N/A</v>
      </c>
      <c r="F7119" s="218" t="e">
        <f>VLOOKUP(D7119,Z$4:AB7119,3,FALSE)</f>
        <v>#N/A</v>
      </c>
    </row>
    <row r="7120" spans="2:6" x14ac:dyDescent="0.25">
      <c r="B7120" s="131">
        <f t="shared" si="111"/>
        <v>7118</v>
      </c>
      <c r="E7120" s="218" t="e">
        <f>VLOOKUP(D7120,Z$4:AB7120,2,FALSE)</f>
        <v>#N/A</v>
      </c>
      <c r="F7120" s="218" t="e">
        <f>VLOOKUP(D7120,Z$4:AB7120,3,FALSE)</f>
        <v>#N/A</v>
      </c>
    </row>
    <row r="7121" spans="2:6" x14ac:dyDescent="0.25">
      <c r="B7121" s="131">
        <f t="shared" si="111"/>
        <v>7119</v>
      </c>
      <c r="E7121" s="218" t="e">
        <f>VLOOKUP(D7121,Z$4:AB7121,2,FALSE)</f>
        <v>#N/A</v>
      </c>
      <c r="F7121" s="218" t="e">
        <f>VLOOKUP(D7121,Z$4:AB7121,3,FALSE)</f>
        <v>#N/A</v>
      </c>
    </row>
    <row r="7122" spans="2:6" x14ac:dyDescent="0.25">
      <c r="B7122" s="131">
        <f t="shared" si="111"/>
        <v>7120</v>
      </c>
      <c r="E7122" s="218" t="e">
        <f>VLOOKUP(D7122,Z$4:AB7122,2,FALSE)</f>
        <v>#N/A</v>
      </c>
      <c r="F7122" s="218" t="e">
        <f>VLOOKUP(D7122,Z$4:AB7122,3,FALSE)</f>
        <v>#N/A</v>
      </c>
    </row>
    <row r="7123" spans="2:6" x14ac:dyDescent="0.25">
      <c r="B7123" s="131">
        <f t="shared" si="111"/>
        <v>7121</v>
      </c>
      <c r="E7123" s="218" t="e">
        <f>VLOOKUP(D7123,Z$4:AB7123,2,FALSE)</f>
        <v>#N/A</v>
      </c>
      <c r="F7123" s="218" t="e">
        <f>VLOOKUP(D7123,Z$4:AB7123,3,FALSE)</f>
        <v>#N/A</v>
      </c>
    </row>
    <row r="7124" spans="2:6" x14ac:dyDescent="0.25">
      <c r="B7124" s="131">
        <f t="shared" si="111"/>
        <v>7122</v>
      </c>
      <c r="E7124" s="218" t="e">
        <f>VLOOKUP(D7124,Z$4:AB7124,2,FALSE)</f>
        <v>#N/A</v>
      </c>
      <c r="F7124" s="218" t="e">
        <f>VLOOKUP(D7124,Z$4:AB7124,3,FALSE)</f>
        <v>#N/A</v>
      </c>
    </row>
    <row r="7125" spans="2:6" x14ac:dyDescent="0.25">
      <c r="B7125" s="131">
        <f t="shared" si="111"/>
        <v>7123</v>
      </c>
      <c r="E7125" s="218" t="e">
        <f>VLOOKUP(D7125,Z$4:AB7125,2,FALSE)</f>
        <v>#N/A</v>
      </c>
      <c r="F7125" s="218" t="e">
        <f>VLOOKUP(D7125,Z$4:AB7125,3,FALSE)</f>
        <v>#N/A</v>
      </c>
    </row>
    <row r="7126" spans="2:6" x14ac:dyDescent="0.25">
      <c r="B7126" s="131">
        <f t="shared" si="111"/>
        <v>7124</v>
      </c>
      <c r="E7126" s="218" t="e">
        <f>VLOOKUP(D7126,Z$4:AB7126,2,FALSE)</f>
        <v>#N/A</v>
      </c>
      <c r="F7126" s="218" t="e">
        <f>VLOOKUP(D7126,Z$4:AB7126,3,FALSE)</f>
        <v>#N/A</v>
      </c>
    </row>
    <row r="7127" spans="2:6" x14ac:dyDescent="0.25">
      <c r="B7127" s="131">
        <f t="shared" si="111"/>
        <v>7125</v>
      </c>
      <c r="E7127" s="218" t="e">
        <f>VLOOKUP(D7127,Z$4:AB7127,2,FALSE)</f>
        <v>#N/A</v>
      </c>
      <c r="F7127" s="218" t="e">
        <f>VLOOKUP(D7127,Z$4:AB7127,3,FALSE)</f>
        <v>#N/A</v>
      </c>
    </row>
    <row r="7128" spans="2:6" x14ac:dyDescent="0.25">
      <c r="B7128" s="131">
        <f t="shared" si="111"/>
        <v>7126</v>
      </c>
      <c r="E7128" s="218" t="e">
        <f>VLOOKUP(D7128,Z$4:AB7128,2,FALSE)</f>
        <v>#N/A</v>
      </c>
      <c r="F7128" s="218" t="e">
        <f>VLOOKUP(D7128,Z$4:AB7128,3,FALSE)</f>
        <v>#N/A</v>
      </c>
    </row>
    <row r="7129" spans="2:6" x14ac:dyDescent="0.25">
      <c r="B7129" s="131">
        <f t="shared" si="111"/>
        <v>7127</v>
      </c>
      <c r="E7129" s="218" t="e">
        <f>VLOOKUP(D7129,Z$4:AB7129,2,FALSE)</f>
        <v>#N/A</v>
      </c>
      <c r="F7129" s="218" t="e">
        <f>VLOOKUP(D7129,Z$4:AB7129,3,FALSE)</f>
        <v>#N/A</v>
      </c>
    </row>
    <row r="7130" spans="2:6" x14ac:dyDescent="0.25">
      <c r="B7130" s="131">
        <f t="shared" si="111"/>
        <v>7128</v>
      </c>
      <c r="E7130" s="218" t="e">
        <f>VLOOKUP(D7130,Z$4:AB7130,2,FALSE)</f>
        <v>#N/A</v>
      </c>
      <c r="F7130" s="218" t="e">
        <f>VLOOKUP(D7130,Z$4:AB7130,3,FALSE)</f>
        <v>#N/A</v>
      </c>
    </row>
    <row r="7131" spans="2:6" x14ac:dyDescent="0.25">
      <c r="B7131" s="131">
        <f t="shared" si="111"/>
        <v>7129</v>
      </c>
      <c r="E7131" s="218" t="e">
        <f>VLOOKUP(D7131,Z$4:AB7131,2,FALSE)</f>
        <v>#N/A</v>
      </c>
      <c r="F7131" s="218" t="e">
        <f>VLOOKUP(D7131,Z$4:AB7131,3,FALSE)</f>
        <v>#N/A</v>
      </c>
    </row>
    <row r="7132" spans="2:6" x14ac:dyDescent="0.25">
      <c r="B7132" s="131">
        <f t="shared" si="111"/>
        <v>7130</v>
      </c>
      <c r="E7132" s="218" t="e">
        <f>VLOOKUP(D7132,Z$4:AB7132,2,FALSE)</f>
        <v>#N/A</v>
      </c>
      <c r="F7132" s="218" t="e">
        <f>VLOOKUP(D7132,Z$4:AB7132,3,FALSE)</f>
        <v>#N/A</v>
      </c>
    </row>
    <row r="7133" spans="2:6" x14ac:dyDescent="0.25">
      <c r="B7133" s="131">
        <f t="shared" si="111"/>
        <v>7131</v>
      </c>
      <c r="E7133" s="218" t="e">
        <f>VLOOKUP(D7133,Z$4:AB7133,2,FALSE)</f>
        <v>#N/A</v>
      </c>
      <c r="F7133" s="218" t="e">
        <f>VLOOKUP(D7133,Z$4:AB7133,3,FALSE)</f>
        <v>#N/A</v>
      </c>
    </row>
    <row r="7134" spans="2:6" x14ac:dyDescent="0.25">
      <c r="B7134" s="131">
        <f t="shared" si="111"/>
        <v>7132</v>
      </c>
      <c r="E7134" s="218" t="e">
        <f>VLOOKUP(D7134,Z$4:AB7134,2,FALSE)</f>
        <v>#N/A</v>
      </c>
      <c r="F7134" s="218" t="e">
        <f>VLOOKUP(D7134,Z$4:AB7134,3,FALSE)</f>
        <v>#N/A</v>
      </c>
    </row>
    <row r="7135" spans="2:6" x14ac:dyDescent="0.25">
      <c r="B7135" s="131">
        <f t="shared" si="111"/>
        <v>7133</v>
      </c>
      <c r="E7135" s="218" t="e">
        <f>VLOOKUP(D7135,Z$4:AB7135,2,FALSE)</f>
        <v>#N/A</v>
      </c>
      <c r="F7135" s="218" t="e">
        <f>VLOOKUP(D7135,Z$4:AB7135,3,FALSE)</f>
        <v>#N/A</v>
      </c>
    </row>
    <row r="7136" spans="2:6" x14ac:dyDescent="0.25">
      <c r="B7136" s="131">
        <f t="shared" si="111"/>
        <v>7134</v>
      </c>
      <c r="E7136" s="218" t="e">
        <f>VLOOKUP(D7136,Z$4:AB7136,2,FALSE)</f>
        <v>#N/A</v>
      </c>
      <c r="F7136" s="218" t="e">
        <f>VLOOKUP(D7136,Z$4:AB7136,3,FALSE)</f>
        <v>#N/A</v>
      </c>
    </row>
    <row r="7137" spans="2:6" x14ac:dyDescent="0.25">
      <c r="B7137" s="131">
        <f t="shared" si="111"/>
        <v>7135</v>
      </c>
      <c r="E7137" s="218" t="e">
        <f>VLOOKUP(D7137,Z$4:AB7137,2,FALSE)</f>
        <v>#N/A</v>
      </c>
      <c r="F7137" s="218" t="e">
        <f>VLOOKUP(D7137,Z$4:AB7137,3,FALSE)</f>
        <v>#N/A</v>
      </c>
    </row>
    <row r="7138" spans="2:6" x14ac:dyDescent="0.25">
      <c r="B7138" s="131">
        <f t="shared" si="111"/>
        <v>7136</v>
      </c>
      <c r="E7138" s="218" t="e">
        <f>VLOOKUP(D7138,Z$4:AB7138,2,FALSE)</f>
        <v>#N/A</v>
      </c>
      <c r="F7138" s="218" t="e">
        <f>VLOOKUP(D7138,Z$4:AB7138,3,FALSE)</f>
        <v>#N/A</v>
      </c>
    </row>
    <row r="7139" spans="2:6" x14ac:dyDescent="0.25">
      <c r="B7139" s="131">
        <f t="shared" si="111"/>
        <v>7137</v>
      </c>
      <c r="E7139" s="218" t="e">
        <f>VLOOKUP(D7139,Z$4:AB7139,2,FALSE)</f>
        <v>#N/A</v>
      </c>
      <c r="F7139" s="218" t="e">
        <f>VLOOKUP(D7139,Z$4:AB7139,3,FALSE)</f>
        <v>#N/A</v>
      </c>
    </row>
    <row r="7140" spans="2:6" x14ac:dyDescent="0.25">
      <c r="B7140" s="131">
        <f t="shared" si="111"/>
        <v>7138</v>
      </c>
      <c r="E7140" s="218" t="e">
        <f>VLOOKUP(D7140,Z$4:AB7140,2,FALSE)</f>
        <v>#N/A</v>
      </c>
      <c r="F7140" s="218" t="e">
        <f>VLOOKUP(D7140,Z$4:AB7140,3,FALSE)</f>
        <v>#N/A</v>
      </c>
    </row>
    <row r="7141" spans="2:6" x14ac:dyDescent="0.25">
      <c r="B7141" s="131">
        <f t="shared" si="111"/>
        <v>7139</v>
      </c>
      <c r="E7141" s="218" t="e">
        <f>VLOOKUP(D7141,Z$4:AB7141,2,FALSE)</f>
        <v>#N/A</v>
      </c>
      <c r="F7141" s="218" t="e">
        <f>VLOOKUP(D7141,Z$4:AB7141,3,FALSE)</f>
        <v>#N/A</v>
      </c>
    </row>
    <row r="7142" spans="2:6" x14ac:dyDescent="0.25">
      <c r="B7142" s="131">
        <f t="shared" si="111"/>
        <v>7140</v>
      </c>
      <c r="E7142" s="218" t="e">
        <f>VLOOKUP(D7142,Z$4:AB7142,2,FALSE)</f>
        <v>#N/A</v>
      </c>
      <c r="F7142" s="218" t="e">
        <f>VLOOKUP(D7142,Z$4:AB7142,3,FALSE)</f>
        <v>#N/A</v>
      </c>
    </row>
    <row r="7143" spans="2:6" x14ac:dyDescent="0.25">
      <c r="B7143" s="131">
        <f t="shared" si="111"/>
        <v>7141</v>
      </c>
      <c r="E7143" s="218" t="e">
        <f>VLOOKUP(D7143,Z$4:AB7143,2,FALSE)</f>
        <v>#N/A</v>
      </c>
      <c r="F7143" s="218" t="e">
        <f>VLOOKUP(D7143,Z$4:AB7143,3,FALSE)</f>
        <v>#N/A</v>
      </c>
    </row>
    <row r="7144" spans="2:6" x14ac:dyDescent="0.25">
      <c r="B7144" s="131">
        <f t="shared" si="111"/>
        <v>7142</v>
      </c>
      <c r="E7144" s="218" t="e">
        <f>VLOOKUP(D7144,Z$4:AB7144,2,FALSE)</f>
        <v>#N/A</v>
      </c>
      <c r="F7144" s="218" t="e">
        <f>VLOOKUP(D7144,Z$4:AB7144,3,FALSE)</f>
        <v>#N/A</v>
      </c>
    </row>
    <row r="7145" spans="2:6" x14ac:dyDescent="0.25">
      <c r="B7145" s="131">
        <f t="shared" si="111"/>
        <v>7143</v>
      </c>
      <c r="E7145" s="218" t="e">
        <f>VLOOKUP(D7145,Z$4:AB7145,2,FALSE)</f>
        <v>#N/A</v>
      </c>
      <c r="F7145" s="218" t="e">
        <f>VLOOKUP(D7145,Z$4:AB7145,3,FALSE)</f>
        <v>#N/A</v>
      </c>
    </row>
    <row r="7146" spans="2:6" x14ac:dyDescent="0.25">
      <c r="B7146" s="131">
        <f t="shared" si="111"/>
        <v>7144</v>
      </c>
      <c r="E7146" s="218" t="e">
        <f>VLOOKUP(D7146,Z$4:AB7146,2,FALSE)</f>
        <v>#N/A</v>
      </c>
      <c r="F7146" s="218" t="e">
        <f>VLOOKUP(D7146,Z$4:AB7146,3,FALSE)</f>
        <v>#N/A</v>
      </c>
    </row>
    <row r="7147" spans="2:6" x14ac:dyDescent="0.25">
      <c r="B7147" s="131">
        <f t="shared" si="111"/>
        <v>7145</v>
      </c>
      <c r="E7147" s="218" t="e">
        <f>VLOOKUP(D7147,Z$4:AB7147,2,FALSE)</f>
        <v>#N/A</v>
      </c>
      <c r="F7147" s="218" t="e">
        <f>VLOOKUP(D7147,Z$4:AB7147,3,FALSE)</f>
        <v>#N/A</v>
      </c>
    </row>
    <row r="7148" spans="2:6" x14ac:dyDescent="0.25">
      <c r="B7148" s="131">
        <f t="shared" si="111"/>
        <v>7146</v>
      </c>
      <c r="E7148" s="218" t="e">
        <f>VLOOKUP(D7148,Z$4:AB7148,2,FALSE)</f>
        <v>#N/A</v>
      </c>
      <c r="F7148" s="218" t="e">
        <f>VLOOKUP(D7148,Z$4:AB7148,3,FALSE)</f>
        <v>#N/A</v>
      </c>
    </row>
    <row r="7149" spans="2:6" x14ac:dyDescent="0.25">
      <c r="B7149" s="131">
        <f t="shared" si="111"/>
        <v>7147</v>
      </c>
      <c r="E7149" s="218" t="e">
        <f>VLOOKUP(D7149,Z$4:AB7149,2,FALSE)</f>
        <v>#N/A</v>
      </c>
      <c r="F7149" s="218" t="e">
        <f>VLOOKUP(D7149,Z$4:AB7149,3,FALSE)</f>
        <v>#N/A</v>
      </c>
    </row>
    <row r="7150" spans="2:6" x14ac:dyDescent="0.25">
      <c r="B7150" s="131">
        <f t="shared" si="111"/>
        <v>7148</v>
      </c>
      <c r="E7150" s="218" t="e">
        <f>VLOOKUP(D7150,Z$4:AB7150,2,FALSE)</f>
        <v>#N/A</v>
      </c>
      <c r="F7150" s="218" t="e">
        <f>VLOOKUP(D7150,Z$4:AB7150,3,FALSE)</f>
        <v>#N/A</v>
      </c>
    </row>
    <row r="7151" spans="2:6" x14ac:dyDescent="0.25">
      <c r="B7151" s="131">
        <f t="shared" si="111"/>
        <v>7149</v>
      </c>
      <c r="E7151" s="218" t="e">
        <f>VLOOKUP(D7151,Z$4:AB7151,2,FALSE)</f>
        <v>#N/A</v>
      </c>
      <c r="F7151" s="218" t="e">
        <f>VLOOKUP(D7151,Z$4:AB7151,3,FALSE)</f>
        <v>#N/A</v>
      </c>
    </row>
    <row r="7152" spans="2:6" x14ac:dyDescent="0.25">
      <c r="B7152" s="131">
        <f t="shared" si="111"/>
        <v>7150</v>
      </c>
      <c r="E7152" s="218" t="e">
        <f>VLOOKUP(D7152,Z$4:AB7152,2,FALSE)</f>
        <v>#N/A</v>
      </c>
      <c r="F7152" s="218" t="e">
        <f>VLOOKUP(D7152,Z$4:AB7152,3,FALSE)</f>
        <v>#N/A</v>
      </c>
    </row>
    <row r="7153" spans="2:6" x14ac:dyDescent="0.25">
      <c r="B7153" s="131">
        <f t="shared" si="111"/>
        <v>7151</v>
      </c>
      <c r="E7153" s="218" t="e">
        <f>VLOOKUP(D7153,Z$4:AB7153,2,FALSE)</f>
        <v>#N/A</v>
      </c>
      <c r="F7153" s="218" t="e">
        <f>VLOOKUP(D7153,Z$4:AB7153,3,FALSE)</f>
        <v>#N/A</v>
      </c>
    </row>
    <row r="7154" spans="2:6" x14ac:dyDescent="0.25">
      <c r="B7154" s="131">
        <f t="shared" si="111"/>
        <v>7152</v>
      </c>
      <c r="E7154" s="218" t="e">
        <f>VLOOKUP(D7154,Z$4:AB7154,2,FALSE)</f>
        <v>#N/A</v>
      </c>
      <c r="F7154" s="218" t="e">
        <f>VLOOKUP(D7154,Z$4:AB7154,3,FALSE)</f>
        <v>#N/A</v>
      </c>
    </row>
    <row r="7155" spans="2:6" x14ac:dyDescent="0.25">
      <c r="B7155" s="131">
        <f t="shared" si="111"/>
        <v>7153</v>
      </c>
      <c r="E7155" s="218" t="e">
        <f>VLOOKUP(D7155,Z$4:AB7155,2,FALSE)</f>
        <v>#N/A</v>
      </c>
      <c r="F7155" s="218" t="e">
        <f>VLOOKUP(D7155,Z$4:AB7155,3,FALSE)</f>
        <v>#N/A</v>
      </c>
    </row>
    <row r="7156" spans="2:6" x14ac:dyDescent="0.25">
      <c r="B7156" s="131">
        <f t="shared" ref="B7156:B7219" si="112">ROW()-2</f>
        <v>7154</v>
      </c>
      <c r="E7156" s="218" t="e">
        <f>VLOOKUP(D7156,Z$4:AB7156,2,FALSE)</f>
        <v>#N/A</v>
      </c>
      <c r="F7156" s="218" t="e">
        <f>VLOOKUP(D7156,Z$4:AB7156,3,FALSE)</f>
        <v>#N/A</v>
      </c>
    </row>
    <row r="7157" spans="2:6" x14ac:dyDescent="0.25">
      <c r="B7157" s="131">
        <f t="shared" si="112"/>
        <v>7155</v>
      </c>
      <c r="E7157" s="218" t="e">
        <f>VLOOKUP(D7157,Z$4:AB7157,2,FALSE)</f>
        <v>#N/A</v>
      </c>
      <c r="F7157" s="218" t="e">
        <f>VLOOKUP(D7157,Z$4:AB7157,3,FALSE)</f>
        <v>#N/A</v>
      </c>
    </row>
    <row r="7158" spans="2:6" x14ac:dyDescent="0.25">
      <c r="B7158" s="131">
        <f t="shared" si="112"/>
        <v>7156</v>
      </c>
      <c r="E7158" s="218" t="e">
        <f>VLOOKUP(D7158,Z$4:AB7158,2,FALSE)</f>
        <v>#N/A</v>
      </c>
      <c r="F7158" s="218" t="e">
        <f>VLOOKUP(D7158,Z$4:AB7158,3,FALSE)</f>
        <v>#N/A</v>
      </c>
    </row>
    <row r="7159" spans="2:6" x14ac:dyDescent="0.25">
      <c r="B7159" s="131">
        <f t="shared" si="112"/>
        <v>7157</v>
      </c>
      <c r="E7159" s="218" t="e">
        <f>VLOOKUP(D7159,Z$4:AB7159,2,FALSE)</f>
        <v>#N/A</v>
      </c>
      <c r="F7159" s="218" t="e">
        <f>VLOOKUP(D7159,Z$4:AB7159,3,FALSE)</f>
        <v>#N/A</v>
      </c>
    </row>
    <row r="7160" spans="2:6" x14ac:dyDescent="0.25">
      <c r="B7160" s="131">
        <f t="shared" si="112"/>
        <v>7158</v>
      </c>
      <c r="E7160" s="218" t="e">
        <f>VLOOKUP(D7160,Z$4:AB7160,2,FALSE)</f>
        <v>#N/A</v>
      </c>
      <c r="F7160" s="218" t="e">
        <f>VLOOKUP(D7160,Z$4:AB7160,3,FALSE)</f>
        <v>#N/A</v>
      </c>
    </row>
    <row r="7161" spans="2:6" x14ac:dyDescent="0.25">
      <c r="B7161" s="131">
        <f t="shared" si="112"/>
        <v>7159</v>
      </c>
      <c r="E7161" s="218" t="e">
        <f>VLOOKUP(D7161,Z$4:AB7161,2,FALSE)</f>
        <v>#N/A</v>
      </c>
      <c r="F7161" s="218" t="e">
        <f>VLOOKUP(D7161,Z$4:AB7161,3,FALSE)</f>
        <v>#N/A</v>
      </c>
    </row>
    <row r="7162" spans="2:6" x14ac:dyDescent="0.25">
      <c r="B7162" s="131">
        <f t="shared" si="112"/>
        <v>7160</v>
      </c>
      <c r="E7162" s="218" t="e">
        <f>VLOOKUP(D7162,Z$4:AB7162,2,FALSE)</f>
        <v>#N/A</v>
      </c>
      <c r="F7162" s="218" t="e">
        <f>VLOOKUP(D7162,Z$4:AB7162,3,FALSE)</f>
        <v>#N/A</v>
      </c>
    </row>
    <row r="7163" spans="2:6" x14ac:dyDescent="0.25">
      <c r="B7163" s="131">
        <f t="shared" si="112"/>
        <v>7161</v>
      </c>
      <c r="E7163" s="218" t="e">
        <f>VLOOKUP(D7163,Z$4:AB7163,2,FALSE)</f>
        <v>#N/A</v>
      </c>
      <c r="F7163" s="218" t="e">
        <f>VLOOKUP(D7163,Z$4:AB7163,3,FALSE)</f>
        <v>#N/A</v>
      </c>
    </row>
    <row r="7164" spans="2:6" x14ac:dyDescent="0.25">
      <c r="B7164" s="131">
        <f t="shared" si="112"/>
        <v>7162</v>
      </c>
      <c r="E7164" s="218" t="e">
        <f>VLOOKUP(D7164,Z$4:AB7164,2,FALSE)</f>
        <v>#N/A</v>
      </c>
      <c r="F7164" s="218" t="e">
        <f>VLOOKUP(D7164,Z$4:AB7164,3,FALSE)</f>
        <v>#N/A</v>
      </c>
    </row>
    <row r="7165" spans="2:6" x14ac:dyDescent="0.25">
      <c r="B7165" s="131">
        <f t="shared" si="112"/>
        <v>7163</v>
      </c>
      <c r="E7165" s="218" t="e">
        <f>VLOOKUP(D7165,Z$4:AB7165,2,FALSE)</f>
        <v>#N/A</v>
      </c>
      <c r="F7165" s="218" t="e">
        <f>VLOOKUP(D7165,Z$4:AB7165,3,FALSE)</f>
        <v>#N/A</v>
      </c>
    </row>
    <row r="7166" spans="2:6" x14ac:dyDescent="0.25">
      <c r="B7166" s="131">
        <f t="shared" si="112"/>
        <v>7164</v>
      </c>
      <c r="E7166" s="218" t="e">
        <f>VLOOKUP(D7166,Z$4:AB7166,2,FALSE)</f>
        <v>#N/A</v>
      </c>
      <c r="F7166" s="218" t="e">
        <f>VLOOKUP(D7166,Z$4:AB7166,3,FALSE)</f>
        <v>#N/A</v>
      </c>
    </row>
    <row r="7167" spans="2:6" x14ac:dyDescent="0.25">
      <c r="B7167" s="131">
        <f t="shared" si="112"/>
        <v>7165</v>
      </c>
      <c r="E7167" s="218" t="e">
        <f>VLOOKUP(D7167,Z$4:AB7167,2,FALSE)</f>
        <v>#N/A</v>
      </c>
      <c r="F7167" s="218" t="e">
        <f>VLOOKUP(D7167,Z$4:AB7167,3,FALSE)</f>
        <v>#N/A</v>
      </c>
    </row>
    <row r="7168" spans="2:6" x14ac:dyDescent="0.25">
      <c r="B7168" s="131">
        <f t="shared" si="112"/>
        <v>7166</v>
      </c>
      <c r="E7168" s="218" t="e">
        <f>VLOOKUP(D7168,Z$4:AB7168,2,FALSE)</f>
        <v>#N/A</v>
      </c>
      <c r="F7168" s="218" t="e">
        <f>VLOOKUP(D7168,Z$4:AB7168,3,FALSE)</f>
        <v>#N/A</v>
      </c>
    </row>
    <row r="7169" spans="2:6" x14ac:dyDescent="0.25">
      <c r="B7169" s="131">
        <f t="shared" si="112"/>
        <v>7167</v>
      </c>
      <c r="E7169" s="218" t="e">
        <f>VLOOKUP(D7169,Z$4:AB7169,2,FALSE)</f>
        <v>#N/A</v>
      </c>
      <c r="F7169" s="218" t="e">
        <f>VLOOKUP(D7169,Z$4:AB7169,3,FALSE)</f>
        <v>#N/A</v>
      </c>
    </row>
    <row r="7170" spans="2:6" x14ac:dyDescent="0.25">
      <c r="B7170" s="131">
        <f t="shared" si="112"/>
        <v>7168</v>
      </c>
      <c r="E7170" s="218" t="e">
        <f>VLOOKUP(D7170,Z$4:AB7170,2,FALSE)</f>
        <v>#N/A</v>
      </c>
      <c r="F7170" s="218" t="e">
        <f>VLOOKUP(D7170,Z$4:AB7170,3,FALSE)</f>
        <v>#N/A</v>
      </c>
    </row>
    <row r="7171" spans="2:6" x14ac:dyDescent="0.25">
      <c r="B7171" s="131">
        <f t="shared" si="112"/>
        <v>7169</v>
      </c>
      <c r="E7171" s="218" t="e">
        <f>VLOOKUP(D7171,Z$4:AB7171,2,FALSE)</f>
        <v>#N/A</v>
      </c>
      <c r="F7171" s="218" t="e">
        <f>VLOOKUP(D7171,Z$4:AB7171,3,FALSE)</f>
        <v>#N/A</v>
      </c>
    </row>
    <row r="7172" spans="2:6" x14ac:dyDescent="0.25">
      <c r="B7172" s="131">
        <f t="shared" si="112"/>
        <v>7170</v>
      </c>
      <c r="E7172" s="218" t="e">
        <f>VLOOKUP(D7172,Z$4:AB7172,2,FALSE)</f>
        <v>#N/A</v>
      </c>
      <c r="F7172" s="218" t="e">
        <f>VLOOKUP(D7172,Z$4:AB7172,3,FALSE)</f>
        <v>#N/A</v>
      </c>
    </row>
    <row r="7173" spans="2:6" x14ac:dyDescent="0.25">
      <c r="B7173" s="131">
        <f t="shared" si="112"/>
        <v>7171</v>
      </c>
      <c r="E7173" s="218" t="e">
        <f>VLOOKUP(D7173,Z$4:AB7173,2,FALSE)</f>
        <v>#N/A</v>
      </c>
      <c r="F7173" s="218" t="e">
        <f>VLOOKUP(D7173,Z$4:AB7173,3,FALSE)</f>
        <v>#N/A</v>
      </c>
    </row>
    <row r="7174" spans="2:6" x14ac:dyDescent="0.25">
      <c r="B7174" s="131">
        <f t="shared" si="112"/>
        <v>7172</v>
      </c>
      <c r="E7174" s="218" t="e">
        <f>VLOOKUP(D7174,Z$4:AB7174,2,FALSE)</f>
        <v>#N/A</v>
      </c>
      <c r="F7174" s="218" t="e">
        <f>VLOOKUP(D7174,Z$4:AB7174,3,FALSE)</f>
        <v>#N/A</v>
      </c>
    </row>
    <row r="7175" spans="2:6" x14ac:dyDescent="0.25">
      <c r="B7175" s="131">
        <f t="shared" si="112"/>
        <v>7173</v>
      </c>
      <c r="E7175" s="218" t="e">
        <f>VLOOKUP(D7175,Z$4:AB7175,2,FALSE)</f>
        <v>#N/A</v>
      </c>
      <c r="F7175" s="218" t="e">
        <f>VLOOKUP(D7175,Z$4:AB7175,3,FALSE)</f>
        <v>#N/A</v>
      </c>
    </row>
    <row r="7176" spans="2:6" x14ac:dyDescent="0.25">
      <c r="B7176" s="131">
        <f t="shared" si="112"/>
        <v>7174</v>
      </c>
      <c r="E7176" s="218" t="e">
        <f>VLOOKUP(D7176,Z$4:AB7176,2,FALSE)</f>
        <v>#N/A</v>
      </c>
      <c r="F7176" s="218" t="e">
        <f>VLOOKUP(D7176,Z$4:AB7176,3,FALSE)</f>
        <v>#N/A</v>
      </c>
    </row>
    <row r="7177" spans="2:6" x14ac:dyDescent="0.25">
      <c r="B7177" s="131">
        <f t="shared" si="112"/>
        <v>7175</v>
      </c>
      <c r="E7177" s="218" t="e">
        <f>VLOOKUP(D7177,Z$4:AB7177,2,FALSE)</f>
        <v>#N/A</v>
      </c>
      <c r="F7177" s="218" t="e">
        <f>VLOOKUP(D7177,Z$4:AB7177,3,FALSE)</f>
        <v>#N/A</v>
      </c>
    </row>
    <row r="7178" spans="2:6" x14ac:dyDescent="0.25">
      <c r="B7178" s="131">
        <f t="shared" si="112"/>
        <v>7176</v>
      </c>
      <c r="E7178" s="218" t="e">
        <f>VLOOKUP(D7178,Z$4:AB7178,2,FALSE)</f>
        <v>#N/A</v>
      </c>
      <c r="F7178" s="218" t="e">
        <f>VLOOKUP(D7178,Z$4:AB7178,3,FALSE)</f>
        <v>#N/A</v>
      </c>
    </row>
    <row r="7179" spans="2:6" x14ac:dyDescent="0.25">
      <c r="B7179" s="131">
        <f t="shared" si="112"/>
        <v>7177</v>
      </c>
      <c r="E7179" s="218" t="e">
        <f>VLOOKUP(D7179,Z$4:AB7179,2,FALSE)</f>
        <v>#N/A</v>
      </c>
      <c r="F7179" s="218" t="e">
        <f>VLOOKUP(D7179,Z$4:AB7179,3,FALSE)</f>
        <v>#N/A</v>
      </c>
    </row>
    <row r="7180" spans="2:6" x14ac:dyDescent="0.25">
      <c r="B7180" s="131">
        <f t="shared" si="112"/>
        <v>7178</v>
      </c>
      <c r="E7180" s="218" t="e">
        <f>VLOOKUP(D7180,Z$4:AB7180,2,FALSE)</f>
        <v>#N/A</v>
      </c>
      <c r="F7180" s="218" t="e">
        <f>VLOOKUP(D7180,Z$4:AB7180,3,FALSE)</f>
        <v>#N/A</v>
      </c>
    </row>
    <row r="7181" spans="2:6" x14ac:dyDescent="0.25">
      <c r="B7181" s="131">
        <f t="shared" si="112"/>
        <v>7179</v>
      </c>
      <c r="E7181" s="218" t="e">
        <f>VLOOKUP(D7181,Z$4:AB7181,2,FALSE)</f>
        <v>#N/A</v>
      </c>
      <c r="F7181" s="218" t="e">
        <f>VLOOKUP(D7181,Z$4:AB7181,3,FALSE)</f>
        <v>#N/A</v>
      </c>
    </row>
    <row r="7182" spans="2:6" x14ac:dyDescent="0.25">
      <c r="B7182" s="131">
        <f t="shared" si="112"/>
        <v>7180</v>
      </c>
      <c r="E7182" s="218" t="e">
        <f>VLOOKUP(D7182,Z$4:AB7182,2,FALSE)</f>
        <v>#N/A</v>
      </c>
      <c r="F7182" s="218" t="e">
        <f>VLOOKUP(D7182,Z$4:AB7182,3,FALSE)</f>
        <v>#N/A</v>
      </c>
    </row>
    <row r="7183" spans="2:6" x14ac:dyDescent="0.25">
      <c r="B7183" s="131">
        <f t="shared" si="112"/>
        <v>7181</v>
      </c>
      <c r="E7183" s="218" t="e">
        <f>VLOOKUP(D7183,Z$4:AB7183,2,FALSE)</f>
        <v>#N/A</v>
      </c>
      <c r="F7183" s="218" t="e">
        <f>VLOOKUP(D7183,Z$4:AB7183,3,FALSE)</f>
        <v>#N/A</v>
      </c>
    </row>
    <row r="7184" spans="2:6" x14ac:dyDescent="0.25">
      <c r="B7184" s="131">
        <f t="shared" si="112"/>
        <v>7182</v>
      </c>
      <c r="E7184" s="218" t="e">
        <f>VLOOKUP(D7184,Z$4:AB7184,2,FALSE)</f>
        <v>#N/A</v>
      </c>
      <c r="F7184" s="218" t="e">
        <f>VLOOKUP(D7184,Z$4:AB7184,3,FALSE)</f>
        <v>#N/A</v>
      </c>
    </row>
    <row r="7185" spans="2:6" x14ac:dyDescent="0.25">
      <c r="B7185" s="131">
        <f t="shared" si="112"/>
        <v>7183</v>
      </c>
      <c r="E7185" s="218" t="e">
        <f>VLOOKUP(D7185,Z$4:AB7185,2,FALSE)</f>
        <v>#N/A</v>
      </c>
      <c r="F7185" s="218" t="e">
        <f>VLOOKUP(D7185,Z$4:AB7185,3,FALSE)</f>
        <v>#N/A</v>
      </c>
    </row>
    <row r="7186" spans="2:6" x14ac:dyDescent="0.25">
      <c r="B7186" s="131">
        <f t="shared" si="112"/>
        <v>7184</v>
      </c>
      <c r="E7186" s="218" t="e">
        <f>VLOOKUP(D7186,Z$4:AB7186,2,FALSE)</f>
        <v>#N/A</v>
      </c>
      <c r="F7186" s="218" t="e">
        <f>VLOOKUP(D7186,Z$4:AB7186,3,FALSE)</f>
        <v>#N/A</v>
      </c>
    </row>
    <row r="7187" spans="2:6" x14ac:dyDescent="0.25">
      <c r="B7187" s="131">
        <f t="shared" si="112"/>
        <v>7185</v>
      </c>
      <c r="E7187" s="218" t="e">
        <f>VLOOKUP(D7187,Z$4:AB7187,2,FALSE)</f>
        <v>#N/A</v>
      </c>
      <c r="F7187" s="218" t="e">
        <f>VLOOKUP(D7187,Z$4:AB7187,3,FALSE)</f>
        <v>#N/A</v>
      </c>
    </row>
    <row r="7188" spans="2:6" x14ac:dyDescent="0.25">
      <c r="B7188" s="131">
        <f t="shared" si="112"/>
        <v>7186</v>
      </c>
      <c r="E7188" s="218" t="e">
        <f>VLOOKUP(D7188,Z$4:AB7188,2,FALSE)</f>
        <v>#N/A</v>
      </c>
      <c r="F7188" s="218" t="e">
        <f>VLOOKUP(D7188,Z$4:AB7188,3,FALSE)</f>
        <v>#N/A</v>
      </c>
    </row>
    <row r="7189" spans="2:6" x14ac:dyDescent="0.25">
      <c r="B7189" s="131">
        <f t="shared" si="112"/>
        <v>7187</v>
      </c>
      <c r="E7189" s="218" t="e">
        <f>VLOOKUP(D7189,Z$4:AB7189,2,FALSE)</f>
        <v>#N/A</v>
      </c>
      <c r="F7189" s="218" t="e">
        <f>VLOOKUP(D7189,Z$4:AB7189,3,FALSE)</f>
        <v>#N/A</v>
      </c>
    </row>
    <row r="7190" spans="2:6" x14ac:dyDescent="0.25">
      <c r="B7190" s="131">
        <f t="shared" si="112"/>
        <v>7188</v>
      </c>
      <c r="E7190" s="218" t="e">
        <f>VLOOKUP(D7190,Z$4:AB7190,2,FALSE)</f>
        <v>#N/A</v>
      </c>
      <c r="F7190" s="218" t="e">
        <f>VLOOKUP(D7190,Z$4:AB7190,3,FALSE)</f>
        <v>#N/A</v>
      </c>
    </row>
    <row r="7191" spans="2:6" x14ac:dyDescent="0.25">
      <c r="B7191" s="131">
        <f t="shared" si="112"/>
        <v>7189</v>
      </c>
      <c r="E7191" s="218" t="e">
        <f>VLOOKUP(D7191,Z$4:AB7191,2,FALSE)</f>
        <v>#N/A</v>
      </c>
      <c r="F7191" s="218" t="e">
        <f>VLOOKUP(D7191,Z$4:AB7191,3,FALSE)</f>
        <v>#N/A</v>
      </c>
    </row>
    <row r="7192" spans="2:6" x14ac:dyDescent="0.25">
      <c r="B7192" s="131">
        <f t="shared" si="112"/>
        <v>7190</v>
      </c>
      <c r="E7192" s="218" t="e">
        <f>VLOOKUP(D7192,Z$4:AB7192,2,FALSE)</f>
        <v>#N/A</v>
      </c>
      <c r="F7192" s="218" t="e">
        <f>VLOOKUP(D7192,Z$4:AB7192,3,FALSE)</f>
        <v>#N/A</v>
      </c>
    </row>
    <row r="7193" spans="2:6" x14ac:dyDescent="0.25">
      <c r="B7193" s="131">
        <f t="shared" si="112"/>
        <v>7191</v>
      </c>
      <c r="E7193" s="218" t="e">
        <f>VLOOKUP(D7193,Z$4:AB7193,2,FALSE)</f>
        <v>#N/A</v>
      </c>
      <c r="F7193" s="218" t="e">
        <f>VLOOKUP(D7193,Z$4:AB7193,3,FALSE)</f>
        <v>#N/A</v>
      </c>
    </row>
    <row r="7194" spans="2:6" x14ac:dyDescent="0.25">
      <c r="B7194" s="131">
        <f t="shared" si="112"/>
        <v>7192</v>
      </c>
      <c r="E7194" s="218" t="e">
        <f>VLOOKUP(D7194,Z$4:AB7194,2,FALSE)</f>
        <v>#N/A</v>
      </c>
      <c r="F7194" s="218" t="e">
        <f>VLOOKUP(D7194,Z$4:AB7194,3,FALSE)</f>
        <v>#N/A</v>
      </c>
    </row>
    <row r="7195" spans="2:6" x14ac:dyDescent="0.25">
      <c r="B7195" s="131">
        <f t="shared" si="112"/>
        <v>7193</v>
      </c>
      <c r="E7195" s="218" t="e">
        <f>VLOOKUP(D7195,Z$4:AB7195,2,FALSE)</f>
        <v>#N/A</v>
      </c>
      <c r="F7195" s="218" t="e">
        <f>VLOOKUP(D7195,Z$4:AB7195,3,FALSE)</f>
        <v>#N/A</v>
      </c>
    </row>
    <row r="7196" spans="2:6" x14ac:dyDescent="0.25">
      <c r="B7196" s="131">
        <f t="shared" si="112"/>
        <v>7194</v>
      </c>
      <c r="E7196" s="218" t="e">
        <f>VLOOKUP(D7196,Z$4:AB7196,2,FALSE)</f>
        <v>#N/A</v>
      </c>
      <c r="F7196" s="218" t="e">
        <f>VLOOKUP(D7196,Z$4:AB7196,3,FALSE)</f>
        <v>#N/A</v>
      </c>
    </row>
    <row r="7197" spans="2:6" x14ac:dyDescent="0.25">
      <c r="B7197" s="131">
        <f t="shared" si="112"/>
        <v>7195</v>
      </c>
      <c r="E7197" s="218" t="e">
        <f>VLOOKUP(D7197,Z$4:AB7197,2,FALSE)</f>
        <v>#N/A</v>
      </c>
      <c r="F7197" s="218" t="e">
        <f>VLOOKUP(D7197,Z$4:AB7197,3,FALSE)</f>
        <v>#N/A</v>
      </c>
    </row>
    <row r="7198" spans="2:6" x14ac:dyDescent="0.25">
      <c r="B7198" s="131">
        <f t="shared" si="112"/>
        <v>7196</v>
      </c>
      <c r="E7198" s="218" t="e">
        <f>VLOOKUP(D7198,Z$4:AB7198,2,FALSE)</f>
        <v>#N/A</v>
      </c>
      <c r="F7198" s="218" t="e">
        <f>VLOOKUP(D7198,Z$4:AB7198,3,FALSE)</f>
        <v>#N/A</v>
      </c>
    </row>
    <row r="7199" spans="2:6" x14ac:dyDescent="0.25">
      <c r="B7199" s="131">
        <f t="shared" si="112"/>
        <v>7197</v>
      </c>
      <c r="E7199" s="218" t="e">
        <f>VLOOKUP(D7199,Z$4:AB7199,2,FALSE)</f>
        <v>#N/A</v>
      </c>
      <c r="F7199" s="218" t="e">
        <f>VLOOKUP(D7199,Z$4:AB7199,3,FALSE)</f>
        <v>#N/A</v>
      </c>
    </row>
    <row r="7200" spans="2:6" x14ac:dyDescent="0.25">
      <c r="B7200" s="131">
        <f t="shared" si="112"/>
        <v>7198</v>
      </c>
      <c r="E7200" s="218" t="e">
        <f>VLOOKUP(D7200,Z$4:AB7200,2,FALSE)</f>
        <v>#N/A</v>
      </c>
      <c r="F7200" s="218" t="e">
        <f>VLOOKUP(D7200,Z$4:AB7200,3,FALSE)</f>
        <v>#N/A</v>
      </c>
    </row>
    <row r="7201" spans="2:6" x14ac:dyDescent="0.25">
      <c r="B7201" s="131">
        <f t="shared" si="112"/>
        <v>7199</v>
      </c>
      <c r="E7201" s="218" t="e">
        <f>VLOOKUP(D7201,Z$4:AB7201,2,FALSE)</f>
        <v>#N/A</v>
      </c>
      <c r="F7201" s="218" t="e">
        <f>VLOOKUP(D7201,Z$4:AB7201,3,FALSE)</f>
        <v>#N/A</v>
      </c>
    </row>
    <row r="7202" spans="2:6" x14ac:dyDescent="0.25">
      <c r="B7202" s="131">
        <f t="shared" si="112"/>
        <v>7200</v>
      </c>
      <c r="E7202" s="218" t="e">
        <f>VLOOKUP(D7202,Z$4:AB7202,2,FALSE)</f>
        <v>#N/A</v>
      </c>
      <c r="F7202" s="218" t="e">
        <f>VLOOKUP(D7202,Z$4:AB7202,3,FALSE)</f>
        <v>#N/A</v>
      </c>
    </row>
    <row r="7203" spans="2:6" x14ac:dyDescent="0.25">
      <c r="B7203" s="131">
        <f t="shared" si="112"/>
        <v>7201</v>
      </c>
      <c r="E7203" s="218" t="e">
        <f>VLOOKUP(D7203,Z$4:AB7203,2,FALSE)</f>
        <v>#N/A</v>
      </c>
      <c r="F7203" s="218" t="e">
        <f>VLOOKUP(D7203,Z$4:AB7203,3,FALSE)</f>
        <v>#N/A</v>
      </c>
    </row>
    <row r="7204" spans="2:6" x14ac:dyDescent="0.25">
      <c r="B7204" s="131">
        <f t="shared" si="112"/>
        <v>7202</v>
      </c>
      <c r="E7204" s="218" t="e">
        <f>VLOOKUP(D7204,Z$4:AB7204,2,FALSE)</f>
        <v>#N/A</v>
      </c>
      <c r="F7204" s="218" t="e">
        <f>VLOOKUP(D7204,Z$4:AB7204,3,FALSE)</f>
        <v>#N/A</v>
      </c>
    </row>
    <row r="7205" spans="2:6" x14ac:dyDescent="0.25">
      <c r="B7205" s="131">
        <f t="shared" si="112"/>
        <v>7203</v>
      </c>
      <c r="E7205" s="218" t="e">
        <f>VLOOKUP(D7205,Z$4:AB7205,2,FALSE)</f>
        <v>#N/A</v>
      </c>
      <c r="F7205" s="218" t="e">
        <f>VLOOKUP(D7205,Z$4:AB7205,3,FALSE)</f>
        <v>#N/A</v>
      </c>
    </row>
    <row r="7206" spans="2:6" x14ac:dyDescent="0.25">
      <c r="B7206" s="131">
        <f t="shared" si="112"/>
        <v>7204</v>
      </c>
      <c r="E7206" s="218" t="e">
        <f>VLOOKUP(D7206,Z$4:AB7206,2,FALSE)</f>
        <v>#N/A</v>
      </c>
      <c r="F7206" s="218" t="e">
        <f>VLOOKUP(D7206,Z$4:AB7206,3,FALSE)</f>
        <v>#N/A</v>
      </c>
    </row>
    <row r="7207" spans="2:6" x14ac:dyDescent="0.25">
      <c r="B7207" s="131">
        <f t="shared" si="112"/>
        <v>7205</v>
      </c>
      <c r="E7207" s="218" t="e">
        <f>VLOOKUP(D7207,Z$4:AB7207,2,FALSE)</f>
        <v>#N/A</v>
      </c>
      <c r="F7207" s="218" t="e">
        <f>VLOOKUP(D7207,Z$4:AB7207,3,FALSE)</f>
        <v>#N/A</v>
      </c>
    </row>
    <row r="7208" spans="2:6" x14ac:dyDescent="0.25">
      <c r="B7208" s="131">
        <f t="shared" si="112"/>
        <v>7206</v>
      </c>
      <c r="E7208" s="218" t="e">
        <f>VLOOKUP(D7208,Z$4:AB7208,2,FALSE)</f>
        <v>#N/A</v>
      </c>
      <c r="F7208" s="218" t="e">
        <f>VLOOKUP(D7208,Z$4:AB7208,3,FALSE)</f>
        <v>#N/A</v>
      </c>
    </row>
    <row r="7209" spans="2:6" x14ac:dyDescent="0.25">
      <c r="B7209" s="131">
        <f t="shared" si="112"/>
        <v>7207</v>
      </c>
      <c r="E7209" s="218" t="e">
        <f>VLOOKUP(D7209,Z$4:AB7209,2,FALSE)</f>
        <v>#N/A</v>
      </c>
      <c r="F7209" s="218" t="e">
        <f>VLOOKUP(D7209,Z$4:AB7209,3,FALSE)</f>
        <v>#N/A</v>
      </c>
    </row>
    <row r="7210" spans="2:6" x14ac:dyDescent="0.25">
      <c r="B7210" s="131">
        <f t="shared" si="112"/>
        <v>7208</v>
      </c>
      <c r="E7210" s="218" t="e">
        <f>VLOOKUP(D7210,Z$4:AB7210,2,FALSE)</f>
        <v>#N/A</v>
      </c>
      <c r="F7210" s="218" t="e">
        <f>VLOOKUP(D7210,Z$4:AB7210,3,FALSE)</f>
        <v>#N/A</v>
      </c>
    </row>
    <row r="7211" spans="2:6" x14ac:dyDescent="0.25">
      <c r="B7211" s="131">
        <f t="shared" si="112"/>
        <v>7209</v>
      </c>
      <c r="E7211" s="218" t="e">
        <f>VLOOKUP(D7211,Z$4:AB7211,2,FALSE)</f>
        <v>#N/A</v>
      </c>
      <c r="F7211" s="218" t="e">
        <f>VLOOKUP(D7211,Z$4:AB7211,3,FALSE)</f>
        <v>#N/A</v>
      </c>
    </row>
    <row r="7212" spans="2:6" x14ac:dyDescent="0.25">
      <c r="B7212" s="131">
        <f t="shared" si="112"/>
        <v>7210</v>
      </c>
      <c r="E7212" s="218" t="e">
        <f>VLOOKUP(D7212,Z$4:AB7212,2,FALSE)</f>
        <v>#N/A</v>
      </c>
      <c r="F7212" s="218" t="e">
        <f>VLOOKUP(D7212,Z$4:AB7212,3,FALSE)</f>
        <v>#N/A</v>
      </c>
    </row>
    <row r="7213" spans="2:6" x14ac:dyDescent="0.25">
      <c r="B7213" s="131">
        <f t="shared" si="112"/>
        <v>7211</v>
      </c>
      <c r="E7213" s="218" t="e">
        <f>VLOOKUP(D7213,Z$4:AB7213,2,FALSE)</f>
        <v>#N/A</v>
      </c>
      <c r="F7213" s="218" t="e">
        <f>VLOOKUP(D7213,Z$4:AB7213,3,FALSE)</f>
        <v>#N/A</v>
      </c>
    </row>
    <row r="7214" spans="2:6" x14ac:dyDescent="0.25">
      <c r="B7214" s="131">
        <f t="shared" si="112"/>
        <v>7212</v>
      </c>
      <c r="E7214" s="218" t="e">
        <f>VLOOKUP(D7214,Z$4:AB7214,2,FALSE)</f>
        <v>#N/A</v>
      </c>
      <c r="F7214" s="218" t="e">
        <f>VLOOKUP(D7214,Z$4:AB7214,3,FALSE)</f>
        <v>#N/A</v>
      </c>
    </row>
    <row r="7215" spans="2:6" x14ac:dyDescent="0.25">
      <c r="B7215" s="131">
        <f t="shared" si="112"/>
        <v>7213</v>
      </c>
      <c r="E7215" s="218" t="e">
        <f>VLOOKUP(D7215,Z$4:AB7215,2,FALSE)</f>
        <v>#N/A</v>
      </c>
      <c r="F7215" s="218" t="e">
        <f>VLOOKUP(D7215,Z$4:AB7215,3,FALSE)</f>
        <v>#N/A</v>
      </c>
    </row>
    <row r="7216" spans="2:6" x14ac:dyDescent="0.25">
      <c r="B7216" s="131">
        <f t="shared" si="112"/>
        <v>7214</v>
      </c>
      <c r="E7216" s="218" t="e">
        <f>VLOOKUP(D7216,Z$4:AB7216,2,FALSE)</f>
        <v>#N/A</v>
      </c>
      <c r="F7216" s="218" t="e">
        <f>VLOOKUP(D7216,Z$4:AB7216,3,FALSE)</f>
        <v>#N/A</v>
      </c>
    </row>
    <row r="7217" spans="2:6" x14ac:dyDescent="0.25">
      <c r="B7217" s="131">
        <f t="shared" si="112"/>
        <v>7215</v>
      </c>
      <c r="E7217" s="218" t="e">
        <f>VLOOKUP(D7217,Z$4:AB7217,2,FALSE)</f>
        <v>#N/A</v>
      </c>
      <c r="F7217" s="218" t="e">
        <f>VLOOKUP(D7217,Z$4:AB7217,3,FALSE)</f>
        <v>#N/A</v>
      </c>
    </row>
    <row r="7218" spans="2:6" x14ac:dyDescent="0.25">
      <c r="B7218" s="131">
        <f t="shared" si="112"/>
        <v>7216</v>
      </c>
      <c r="E7218" s="218" t="e">
        <f>VLOOKUP(D7218,Z$4:AB7218,2,FALSE)</f>
        <v>#N/A</v>
      </c>
      <c r="F7218" s="218" t="e">
        <f>VLOOKUP(D7218,Z$4:AB7218,3,FALSE)</f>
        <v>#N/A</v>
      </c>
    </row>
    <row r="7219" spans="2:6" x14ac:dyDescent="0.25">
      <c r="B7219" s="131">
        <f t="shared" si="112"/>
        <v>7217</v>
      </c>
      <c r="E7219" s="218" t="e">
        <f>VLOOKUP(D7219,Z$4:AB7219,2,FALSE)</f>
        <v>#N/A</v>
      </c>
      <c r="F7219" s="218" t="e">
        <f>VLOOKUP(D7219,Z$4:AB7219,3,FALSE)</f>
        <v>#N/A</v>
      </c>
    </row>
    <row r="7220" spans="2:6" x14ac:dyDescent="0.25">
      <c r="B7220" s="131">
        <f t="shared" ref="B7220:B7283" si="113">ROW()-2</f>
        <v>7218</v>
      </c>
      <c r="E7220" s="218" t="e">
        <f>VLOOKUP(D7220,Z$4:AB7220,2,FALSE)</f>
        <v>#N/A</v>
      </c>
      <c r="F7220" s="218" t="e">
        <f>VLOOKUP(D7220,Z$4:AB7220,3,FALSE)</f>
        <v>#N/A</v>
      </c>
    </row>
    <row r="7221" spans="2:6" x14ac:dyDescent="0.25">
      <c r="B7221" s="131">
        <f t="shared" si="113"/>
        <v>7219</v>
      </c>
      <c r="E7221" s="218" t="e">
        <f>VLOOKUP(D7221,Z$4:AB7221,2,FALSE)</f>
        <v>#N/A</v>
      </c>
      <c r="F7221" s="218" t="e">
        <f>VLOOKUP(D7221,Z$4:AB7221,3,FALSE)</f>
        <v>#N/A</v>
      </c>
    </row>
    <row r="7222" spans="2:6" x14ac:dyDescent="0.25">
      <c r="B7222" s="131">
        <f t="shared" si="113"/>
        <v>7220</v>
      </c>
      <c r="E7222" s="218" t="e">
        <f>VLOOKUP(D7222,Z$4:AB7222,2,FALSE)</f>
        <v>#N/A</v>
      </c>
      <c r="F7222" s="218" t="e">
        <f>VLOOKUP(D7222,Z$4:AB7222,3,FALSE)</f>
        <v>#N/A</v>
      </c>
    </row>
    <row r="7223" spans="2:6" x14ac:dyDescent="0.25">
      <c r="B7223" s="131">
        <f t="shared" si="113"/>
        <v>7221</v>
      </c>
      <c r="E7223" s="218" t="e">
        <f>VLOOKUP(D7223,Z$4:AB7223,2,FALSE)</f>
        <v>#N/A</v>
      </c>
      <c r="F7223" s="218" t="e">
        <f>VLOOKUP(D7223,Z$4:AB7223,3,FALSE)</f>
        <v>#N/A</v>
      </c>
    </row>
    <row r="7224" spans="2:6" x14ac:dyDescent="0.25">
      <c r="B7224" s="131">
        <f t="shared" si="113"/>
        <v>7222</v>
      </c>
      <c r="E7224" s="218" t="e">
        <f>VLOOKUP(D7224,Z$4:AB7224,2,FALSE)</f>
        <v>#N/A</v>
      </c>
      <c r="F7224" s="218" t="e">
        <f>VLOOKUP(D7224,Z$4:AB7224,3,FALSE)</f>
        <v>#N/A</v>
      </c>
    </row>
    <row r="7225" spans="2:6" x14ac:dyDescent="0.25">
      <c r="B7225" s="131">
        <f t="shared" si="113"/>
        <v>7223</v>
      </c>
      <c r="E7225" s="218" t="e">
        <f>VLOOKUP(D7225,Z$4:AB7225,2,FALSE)</f>
        <v>#N/A</v>
      </c>
      <c r="F7225" s="218" t="e">
        <f>VLOOKUP(D7225,Z$4:AB7225,3,FALSE)</f>
        <v>#N/A</v>
      </c>
    </row>
    <row r="7226" spans="2:6" x14ac:dyDescent="0.25">
      <c r="B7226" s="131">
        <f t="shared" si="113"/>
        <v>7224</v>
      </c>
      <c r="E7226" s="218" t="e">
        <f>VLOOKUP(D7226,Z$4:AB7226,2,FALSE)</f>
        <v>#N/A</v>
      </c>
      <c r="F7226" s="218" t="e">
        <f>VLOOKUP(D7226,Z$4:AB7226,3,FALSE)</f>
        <v>#N/A</v>
      </c>
    </row>
    <row r="7227" spans="2:6" x14ac:dyDescent="0.25">
      <c r="B7227" s="131">
        <f t="shared" si="113"/>
        <v>7225</v>
      </c>
      <c r="E7227" s="218" t="e">
        <f>VLOOKUP(D7227,Z$4:AB7227,2,FALSE)</f>
        <v>#N/A</v>
      </c>
      <c r="F7227" s="218" t="e">
        <f>VLOOKUP(D7227,Z$4:AB7227,3,FALSE)</f>
        <v>#N/A</v>
      </c>
    </row>
    <row r="7228" spans="2:6" x14ac:dyDescent="0.25">
      <c r="B7228" s="131">
        <f t="shared" si="113"/>
        <v>7226</v>
      </c>
      <c r="E7228" s="218" t="e">
        <f>VLOOKUP(D7228,Z$4:AB7228,2,FALSE)</f>
        <v>#N/A</v>
      </c>
      <c r="F7228" s="218" t="e">
        <f>VLOOKUP(D7228,Z$4:AB7228,3,FALSE)</f>
        <v>#N/A</v>
      </c>
    </row>
    <row r="7229" spans="2:6" x14ac:dyDescent="0.25">
      <c r="B7229" s="131">
        <f t="shared" si="113"/>
        <v>7227</v>
      </c>
      <c r="E7229" s="218" t="e">
        <f>VLOOKUP(D7229,Z$4:AB7229,2,FALSE)</f>
        <v>#N/A</v>
      </c>
      <c r="F7229" s="218" t="e">
        <f>VLOOKUP(D7229,Z$4:AB7229,3,FALSE)</f>
        <v>#N/A</v>
      </c>
    </row>
    <row r="7230" spans="2:6" x14ac:dyDescent="0.25">
      <c r="B7230" s="131">
        <f t="shared" si="113"/>
        <v>7228</v>
      </c>
      <c r="E7230" s="218" t="e">
        <f>VLOOKUP(D7230,Z$4:AB7230,2,FALSE)</f>
        <v>#N/A</v>
      </c>
      <c r="F7230" s="218" t="e">
        <f>VLOOKUP(D7230,Z$4:AB7230,3,FALSE)</f>
        <v>#N/A</v>
      </c>
    </row>
    <row r="7231" spans="2:6" x14ac:dyDescent="0.25">
      <c r="B7231" s="131">
        <f t="shared" si="113"/>
        <v>7229</v>
      </c>
      <c r="E7231" s="218" t="e">
        <f>VLOOKUP(D7231,Z$4:AB7231,2,FALSE)</f>
        <v>#N/A</v>
      </c>
      <c r="F7231" s="218" t="e">
        <f>VLOOKUP(D7231,Z$4:AB7231,3,FALSE)</f>
        <v>#N/A</v>
      </c>
    </row>
    <row r="7232" spans="2:6" x14ac:dyDescent="0.25">
      <c r="B7232" s="131">
        <f t="shared" si="113"/>
        <v>7230</v>
      </c>
      <c r="E7232" s="218" t="e">
        <f>VLOOKUP(D7232,Z$4:AB7232,2,FALSE)</f>
        <v>#N/A</v>
      </c>
      <c r="F7232" s="218" t="e">
        <f>VLOOKUP(D7232,Z$4:AB7232,3,FALSE)</f>
        <v>#N/A</v>
      </c>
    </row>
    <row r="7233" spans="2:6" x14ac:dyDescent="0.25">
      <c r="B7233" s="131">
        <f t="shared" si="113"/>
        <v>7231</v>
      </c>
      <c r="E7233" s="218" t="e">
        <f>VLOOKUP(D7233,Z$4:AB7233,2,FALSE)</f>
        <v>#N/A</v>
      </c>
      <c r="F7233" s="218" t="e">
        <f>VLOOKUP(D7233,Z$4:AB7233,3,FALSE)</f>
        <v>#N/A</v>
      </c>
    </row>
    <row r="7234" spans="2:6" x14ac:dyDescent="0.25">
      <c r="B7234" s="131">
        <f t="shared" si="113"/>
        <v>7232</v>
      </c>
      <c r="E7234" s="218" t="e">
        <f>VLOOKUP(D7234,Z$4:AB7234,2,FALSE)</f>
        <v>#N/A</v>
      </c>
      <c r="F7234" s="218" t="e">
        <f>VLOOKUP(D7234,Z$4:AB7234,3,FALSE)</f>
        <v>#N/A</v>
      </c>
    </row>
    <row r="7235" spans="2:6" x14ac:dyDescent="0.25">
      <c r="B7235" s="131">
        <f t="shared" si="113"/>
        <v>7233</v>
      </c>
      <c r="E7235" s="218" t="e">
        <f>VLOOKUP(D7235,Z$4:AB7235,2,FALSE)</f>
        <v>#N/A</v>
      </c>
      <c r="F7235" s="218" t="e">
        <f>VLOOKUP(D7235,Z$4:AB7235,3,FALSE)</f>
        <v>#N/A</v>
      </c>
    </row>
    <row r="7236" spans="2:6" x14ac:dyDescent="0.25">
      <c r="B7236" s="131">
        <f t="shared" si="113"/>
        <v>7234</v>
      </c>
      <c r="E7236" s="218" t="e">
        <f>VLOOKUP(D7236,Z$4:AB7236,2,FALSE)</f>
        <v>#N/A</v>
      </c>
      <c r="F7236" s="218" t="e">
        <f>VLOOKUP(D7236,Z$4:AB7236,3,FALSE)</f>
        <v>#N/A</v>
      </c>
    </row>
    <row r="7237" spans="2:6" x14ac:dyDescent="0.25">
      <c r="B7237" s="131">
        <f t="shared" si="113"/>
        <v>7235</v>
      </c>
      <c r="E7237" s="218" t="e">
        <f>VLOOKUP(D7237,Z$4:AB7237,2,FALSE)</f>
        <v>#N/A</v>
      </c>
      <c r="F7237" s="218" t="e">
        <f>VLOOKUP(D7237,Z$4:AB7237,3,FALSE)</f>
        <v>#N/A</v>
      </c>
    </row>
    <row r="7238" spans="2:6" x14ac:dyDescent="0.25">
      <c r="B7238" s="131">
        <f t="shared" si="113"/>
        <v>7236</v>
      </c>
      <c r="E7238" s="218" t="e">
        <f>VLOOKUP(D7238,Z$4:AB7238,2,FALSE)</f>
        <v>#N/A</v>
      </c>
      <c r="F7238" s="218" t="e">
        <f>VLOOKUP(D7238,Z$4:AB7238,3,FALSE)</f>
        <v>#N/A</v>
      </c>
    </row>
    <row r="7239" spans="2:6" x14ac:dyDescent="0.25">
      <c r="B7239" s="131">
        <f t="shared" si="113"/>
        <v>7237</v>
      </c>
      <c r="E7239" s="218" t="e">
        <f>VLOOKUP(D7239,Z$4:AB7239,2,FALSE)</f>
        <v>#N/A</v>
      </c>
      <c r="F7239" s="218" t="e">
        <f>VLOOKUP(D7239,Z$4:AB7239,3,FALSE)</f>
        <v>#N/A</v>
      </c>
    </row>
    <row r="7240" spans="2:6" x14ac:dyDescent="0.25">
      <c r="B7240" s="131">
        <f t="shared" si="113"/>
        <v>7238</v>
      </c>
      <c r="E7240" s="218" t="e">
        <f>VLOOKUP(D7240,Z$4:AB7240,2,FALSE)</f>
        <v>#N/A</v>
      </c>
      <c r="F7240" s="218" t="e">
        <f>VLOOKUP(D7240,Z$4:AB7240,3,FALSE)</f>
        <v>#N/A</v>
      </c>
    </row>
    <row r="7241" spans="2:6" x14ac:dyDescent="0.25">
      <c r="B7241" s="131">
        <f t="shared" si="113"/>
        <v>7239</v>
      </c>
      <c r="E7241" s="218" t="e">
        <f>VLOOKUP(D7241,Z$4:AB7241,2,FALSE)</f>
        <v>#N/A</v>
      </c>
      <c r="F7241" s="218" t="e">
        <f>VLOOKUP(D7241,Z$4:AB7241,3,FALSE)</f>
        <v>#N/A</v>
      </c>
    </row>
    <row r="7242" spans="2:6" x14ac:dyDescent="0.25">
      <c r="B7242" s="131">
        <f t="shared" si="113"/>
        <v>7240</v>
      </c>
      <c r="E7242" s="218" t="e">
        <f>VLOOKUP(D7242,Z$4:AB7242,2,FALSE)</f>
        <v>#N/A</v>
      </c>
      <c r="F7242" s="218" t="e">
        <f>VLOOKUP(D7242,Z$4:AB7242,3,FALSE)</f>
        <v>#N/A</v>
      </c>
    </row>
    <row r="7243" spans="2:6" x14ac:dyDescent="0.25">
      <c r="B7243" s="131">
        <f t="shared" si="113"/>
        <v>7241</v>
      </c>
      <c r="E7243" s="218" t="e">
        <f>VLOOKUP(D7243,Z$4:AB7243,2,FALSE)</f>
        <v>#N/A</v>
      </c>
      <c r="F7243" s="218" t="e">
        <f>VLOOKUP(D7243,Z$4:AB7243,3,FALSE)</f>
        <v>#N/A</v>
      </c>
    </row>
    <row r="7244" spans="2:6" x14ac:dyDescent="0.25">
      <c r="B7244" s="131">
        <f t="shared" si="113"/>
        <v>7242</v>
      </c>
      <c r="E7244" s="218" t="e">
        <f>VLOOKUP(D7244,Z$4:AB7244,2,FALSE)</f>
        <v>#N/A</v>
      </c>
      <c r="F7244" s="218" t="e">
        <f>VLOOKUP(D7244,Z$4:AB7244,3,FALSE)</f>
        <v>#N/A</v>
      </c>
    </row>
    <row r="7245" spans="2:6" x14ac:dyDescent="0.25">
      <c r="B7245" s="131">
        <f t="shared" si="113"/>
        <v>7243</v>
      </c>
      <c r="E7245" s="218" t="e">
        <f>VLOOKUP(D7245,Z$4:AB7245,2,FALSE)</f>
        <v>#N/A</v>
      </c>
      <c r="F7245" s="218" t="e">
        <f>VLOOKUP(D7245,Z$4:AB7245,3,FALSE)</f>
        <v>#N/A</v>
      </c>
    </row>
    <row r="7246" spans="2:6" x14ac:dyDescent="0.25">
      <c r="B7246" s="131">
        <f t="shared" si="113"/>
        <v>7244</v>
      </c>
      <c r="E7246" s="218" t="e">
        <f>VLOOKUP(D7246,Z$4:AB7246,2,FALSE)</f>
        <v>#N/A</v>
      </c>
      <c r="F7246" s="218" t="e">
        <f>VLOOKUP(D7246,Z$4:AB7246,3,FALSE)</f>
        <v>#N/A</v>
      </c>
    </row>
    <row r="7247" spans="2:6" x14ac:dyDescent="0.25">
      <c r="B7247" s="131">
        <f t="shared" si="113"/>
        <v>7245</v>
      </c>
      <c r="E7247" s="218" t="e">
        <f>VLOOKUP(D7247,Z$4:AB7247,2,FALSE)</f>
        <v>#N/A</v>
      </c>
      <c r="F7247" s="218" t="e">
        <f>VLOOKUP(D7247,Z$4:AB7247,3,FALSE)</f>
        <v>#N/A</v>
      </c>
    </row>
    <row r="7248" spans="2:6" x14ac:dyDescent="0.25">
      <c r="B7248" s="131">
        <f t="shared" si="113"/>
        <v>7246</v>
      </c>
      <c r="E7248" s="218" t="e">
        <f>VLOOKUP(D7248,Z$4:AB7248,2,FALSE)</f>
        <v>#N/A</v>
      </c>
      <c r="F7248" s="218" t="e">
        <f>VLOOKUP(D7248,Z$4:AB7248,3,FALSE)</f>
        <v>#N/A</v>
      </c>
    </row>
    <row r="7249" spans="2:6" x14ac:dyDescent="0.25">
      <c r="B7249" s="131">
        <f t="shared" si="113"/>
        <v>7247</v>
      </c>
      <c r="E7249" s="218" t="e">
        <f>VLOOKUP(D7249,Z$4:AB7249,2,FALSE)</f>
        <v>#N/A</v>
      </c>
      <c r="F7249" s="218" t="e">
        <f>VLOOKUP(D7249,Z$4:AB7249,3,FALSE)</f>
        <v>#N/A</v>
      </c>
    </row>
    <row r="7250" spans="2:6" x14ac:dyDescent="0.25">
      <c r="B7250" s="131">
        <f t="shared" si="113"/>
        <v>7248</v>
      </c>
      <c r="E7250" s="218" t="e">
        <f>VLOOKUP(D7250,Z$4:AB7250,2,FALSE)</f>
        <v>#N/A</v>
      </c>
      <c r="F7250" s="218" t="e">
        <f>VLOOKUP(D7250,Z$4:AB7250,3,FALSE)</f>
        <v>#N/A</v>
      </c>
    </row>
    <row r="7251" spans="2:6" x14ac:dyDescent="0.25">
      <c r="B7251" s="131">
        <f t="shared" si="113"/>
        <v>7249</v>
      </c>
      <c r="E7251" s="218" t="e">
        <f>VLOOKUP(D7251,Z$4:AB7251,2,FALSE)</f>
        <v>#N/A</v>
      </c>
      <c r="F7251" s="218" t="e">
        <f>VLOOKUP(D7251,Z$4:AB7251,3,FALSE)</f>
        <v>#N/A</v>
      </c>
    </row>
    <row r="7252" spans="2:6" x14ac:dyDescent="0.25">
      <c r="B7252" s="131">
        <f t="shared" si="113"/>
        <v>7250</v>
      </c>
      <c r="E7252" s="218" t="e">
        <f>VLOOKUP(D7252,Z$4:AB7252,2,FALSE)</f>
        <v>#N/A</v>
      </c>
      <c r="F7252" s="218" t="e">
        <f>VLOOKUP(D7252,Z$4:AB7252,3,FALSE)</f>
        <v>#N/A</v>
      </c>
    </row>
    <row r="7253" spans="2:6" x14ac:dyDescent="0.25">
      <c r="B7253" s="131">
        <f t="shared" si="113"/>
        <v>7251</v>
      </c>
      <c r="E7253" s="218" t="e">
        <f>VLOOKUP(D7253,Z$4:AB7253,2,FALSE)</f>
        <v>#N/A</v>
      </c>
      <c r="F7253" s="218" t="e">
        <f>VLOOKUP(D7253,Z$4:AB7253,3,FALSE)</f>
        <v>#N/A</v>
      </c>
    </row>
    <row r="7254" spans="2:6" x14ac:dyDescent="0.25">
      <c r="B7254" s="131">
        <f t="shared" si="113"/>
        <v>7252</v>
      </c>
      <c r="E7254" s="218" t="e">
        <f>VLOOKUP(D7254,Z$4:AB7254,2,FALSE)</f>
        <v>#N/A</v>
      </c>
      <c r="F7254" s="218" t="e">
        <f>VLOOKUP(D7254,Z$4:AB7254,3,FALSE)</f>
        <v>#N/A</v>
      </c>
    </row>
    <row r="7255" spans="2:6" x14ac:dyDescent="0.25">
      <c r="B7255" s="131">
        <f t="shared" si="113"/>
        <v>7253</v>
      </c>
      <c r="E7255" s="218" t="e">
        <f>VLOOKUP(D7255,Z$4:AB7255,2,FALSE)</f>
        <v>#N/A</v>
      </c>
      <c r="F7255" s="218" t="e">
        <f>VLOOKUP(D7255,Z$4:AB7255,3,FALSE)</f>
        <v>#N/A</v>
      </c>
    </row>
    <row r="7256" spans="2:6" x14ac:dyDescent="0.25">
      <c r="B7256" s="131">
        <f t="shared" si="113"/>
        <v>7254</v>
      </c>
      <c r="E7256" s="218" t="e">
        <f>VLOOKUP(D7256,Z$4:AB7256,2,FALSE)</f>
        <v>#N/A</v>
      </c>
      <c r="F7256" s="218" t="e">
        <f>VLOOKUP(D7256,Z$4:AB7256,3,FALSE)</f>
        <v>#N/A</v>
      </c>
    </row>
    <row r="7257" spans="2:6" x14ac:dyDescent="0.25">
      <c r="B7257" s="131">
        <f t="shared" si="113"/>
        <v>7255</v>
      </c>
      <c r="E7257" s="218" t="e">
        <f>VLOOKUP(D7257,Z$4:AB7257,2,FALSE)</f>
        <v>#N/A</v>
      </c>
      <c r="F7257" s="218" t="e">
        <f>VLOOKUP(D7257,Z$4:AB7257,3,FALSE)</f>
        <v>#N/A</v>
      </c>
    </row>
    <row r="7258" spans="2:6" x14ac:dyDescent="0.25">
      <c r="B7258" s="131">
        <f t="shared" si="113"/>
        <v>7256</v>
      </c>
      <c r="E7258" s="218" t="e">
        <f>VLOOKUP(D7258,Z$4:AB7258,2,FALSE)</f>
        <v>#N/A</v>
      </c>
      <c r="F7258" s="218" t="e">
        <f>VLOOKUP(D7258,Z$4:AB7258,3,FALSE)</f>
        <v>#N/A</v>
      </c>
    </row>
    <row r="7259" spans="2:6" x14ac:dyDescent="0.25">
      <c r="B7259" s="131">
        <f t="shared" si="113"/>
        <v>7257</v>
      </c>
      <c r="E7259" s="218" t="e">
        <f>VLOOKUP(D7259,Z$4:AB7259,2,FALSE)</f>
        <v>#N/A</v>
      </c>
      <c r="F7259" s="218" t="e">
        <f>VLOOKUP(D7259,Z$4:AB7259,3,FALSE)</f>
        <v>#N/A</v>
      </c>
    </row>
    <row r="7260" spans="2:6" x14ac:dyDescent="0.25">
      <c r="B7260" s="131">
        <f t="shared" si="113"/>
        <v>7258</v>
      </c>
      <c r="E7260" s="218" t="e">
        <f>VLOOKUP(D7260,Z$4:AB7260,2,FALSE)</f>
        <v>#N/A</v>
      </c>
      <c r="F7260" s="218" t="e">
        <f>VLOOKUP(D7260,Z$4:AB7260,3,FALSE)</f>
        <v>#N/A</v>
      </c>
    </row>
    <row r="7261" spans="2:6" x14ac:dyDescent="0.25">
      <c r="B7261" s="131">
        <f t="shared" si="113"/>
        <v>7259</v>
      </c>
      <c r="E7261" s="218" t="e">
        <f>VLOOKUP(D7261,Z$4:AB7261,2,FALSE)</f>
        <v>#N/A</v>
      </c>
      <c r="F7261" s="218" t="e">
        <f>VLOOKUP(D7261,Z$4:AB7261,3,FALSE)</f>
        <v>#N/A</v>
      </c>
    </row>
    <row r="7262" spans="2:6" x14ac:dyDescent="0.25">
      <c r="B7262" s="131">
        <f t="shared" si="113"/>
        <v>7260</v>
      </c>
      <c r="E7262" s="218" t="e">
        <f>VLOOKUP(D7262,Z$4:AB7262,2,FALSE)</f>
        <v>#N/A</v>
      </c>
      <c r="F7262" s="218" t="e">
        <f>VLOOKUP(D7262,Z$4:AB7262,3,FALSE)</f>
        <v>#N/A</v>
      </c>
    </row>
    <row r="7263" spans="2:6" x14ac:dyDescent="0.25">
      <c r="B7263" s="131">
        <f t="shared" si="113"/>
        <v>7261</v>
      </c>
      <c r="E7263" s="218" t="e">
        <f>VLOOKUP(D7263,Z$4:AB7263,2,FALSE)</f>
        <v>#N/A</v>
      </c>
      <c r="F7263" s="218" t="e">
        <f>VLOOKUP(D7263,Z$4:AB7263,3,FALSE)</f>
        <v>#N/A</v>
      </c>
    </row>
    <row r="7264" spans="2:6" x14ac:dyDescent="0.25">
      <c r="B7264" s="131">
        <f t="shared" si="113"/>
        <v>7262</v>
      </c>
      <c r="E7264" s="218" t="e">
        <f>VLOOKUP(D7264,Z$4:AB7264,2,FALSE)</f>
        <v>#N/A</v>
      </c>
      <c r="F7264" s="218" t="e">
        <f>VLOOKUP(D7264,Z$4:AB7264,3,FALSE)</f>
        <v>#N/A</v>
      </c>
    </row>
    <row r="7265" spans="2:6" x14ac:dyDescent="0.25">
      <c r="B7265" s="131">
        <f t="shared" si="113"/>
        <v>7263</v>
      </c>
      <c r="E7265" s="218" t="e">
        <f>VLOOKUP(D7265,Z$4:AB7265,2,FALSE)</f>
        <v>#N/A</v>
      </c>
      <c r="F7265" s="218" t="e">
        <f>VLOOKUP(D7265,Z$4:AB7265,3,FALSE)</f>
        <v>#N/A</v>
      </c>
    </row>
    <row r="7266" spans="2:6" x14ac:dyDescent="0.25">
      <c r="B7266" s="131">
        <f t="shared" si="113"/>
        <v>7264</v>
      </c>
      <c r="E7266" s="218" t="e">
        <f>VLOOKUP(D7266,Z$4:AB7266,2,FALSE)</f>
        <v>#N/A</v>
      </c>
      <c r="F7266" s="218" t="e">
        <f>VLOOKUP(D7266,Z$4:AB7266,3,FALSE)</f>
        <v>#N/A</v>
      </c>
    </row>
    <row r="7267" spans="2:6" x14ac:dyDescent="0.25">
      <c r="B7267" s="131">
        <f t="shared" si="113"/>
        <v>7265</v>
      </c>
      <c r="E7267" s="218" t="e">
        <f>VLOOKUP(D7267,Z$4:AB7267,2,FALSE)</f>
        <v>#N/A</v>
      </c>
      <c r="F7267" s="218" t="e">
        <f>VLOOKUP(D7267,Z$4:AB7267,3,FALSE)</f>
        <v>#N/A</v>
      </c>
    </row>
    <row r="7268" spans="2:6" x14ac:dyDescent="0.25">
      <c r="B7268" s="131">
        <f t="shared" si="113"/>
        <v>7266</v>
      </c>
      <c r="E7268" s="218" t="e">
        <f>VLOOKUP(D7268,Z$4:AB7268,2,FALSE)</f>
        <v>#N/A</v>
      </c>
      <c r="F7268" s="218" t="e">
        <f>VLOOKUP(D7268,Z$4:AB7268,3,FALSE)</f>
        <v>#N/A</v>
      </c>
    </row>
    <row r="7269" spans="2:6" x14ac:dyDescent="0.25">
      <c r="B7269" s="131">
        <f t="shared" si="113"/>
        <v>7267</v>
      </c>
      <c r="E7269" s="218" t="e">
        <f>VLOOKUP(D7269,Z$4:AB7269,2,FALSE)</f>
        <v>#N/A</v>
      </c>
      <c r="F7269" s="218" t="e">
        <f>VLOOKUP(D7269,Z$4:AB7269,3,FALSE)</f>
        <v>#N/A</v>
      </c>
    </row>
    <row r="7270" spans="2:6" x14ac:dyDescent="0.25">
      <c r="B7270" s="131">
        <f t="shared" si="113"/>
        <v>7268</v>
      </c>
      <c r="E7270" s="218" t="e">
        <f>VLOOKUP(D7270,Z$4:AB7270,2,FALSE)</f>
        <v>#N/A</v>
      </c>
      <c r="F7270" s="218" t="e">
        <f>VLOOKUP(D7270,Z$4:AB7270,3,FALSE)</f>
        <v>#N/A</v>
      </c>
    </row>
    <row r="7271" spans="2:6" x14ac:dyDescent="0.25">
      <c r="B7271" s="131">
        <f t="shared" si="113"/>
        <v>7269</v>
      </c>
      <c r="E7271" s="218" t="e">
        <f>VLOOKUP(D7271,Z$4:AB7271,2,FALSE)</f>
        <v>#N/A</v>
      </c>
      <c r="F7271" s="218" t="e">
        <f>VLOOKUP(D7271,Z$4:AB7271,3,FALSE)</f>
        <v>#N/A</v>
      </c>
    </row>
    <row r="7272" spans="2:6" x14ac:dyDescent="0.25">
      <c r="B7272" s="131">
        <f t="shared" si="113"/>
        <v>7270</v>
      </c>
      <c r="E7272" s="218" t="e">
        <f>VLOOKUP(D7272,Z$4:AB7272,2,FALSE)</f>
        <v>#N/A</v>
      </c>
      <c r="F7272" s="218" t="e">
        <f>VLOOKUP(D7272,Z$4:AB7272,3,FALSE)</f>
        <v>#N/A</v>
      </c>
    </row>
    <row r="7273" spans="2:6" x14ac:dyDescent="0.25">
      <c r="B7273" s="131">
        <f t="shared" si="113"/>
        <v>7271</v>
      </c>
      <c r="E7273" s="218" t="e">
        <f>VLOOKUP(D7273,Z$4:AB7273,2,FALSE)</f>
        <v>#N/A</v>
      </c>
      <c r="F7273" s="218" t="e">
        <f>VLOOKUP(D7273,Z$4:AB7273,3,FALSE)</f>
        <v>#N/A</v>
      </c>
    </row>
    <row r="7274" spans="2:6" x14ac:dyDescent="0.25">
      <c r="B7274" s="131">
        <f t="shared" si="113"/>
        <v>7272</v>
      </c>
      <c r="E7274" s="218" t="e">
        <f>VLOOKUP(D7274,Z$4:AB7274,2,FALSE)</f>
        <v>#N/A</v>
      </c>
      <c r="F7274" s="218" t="e">
        <f>VLOOKUP(D7274,Z$4:AB7274,3,FALSE)</f>
        <v>#N/A</v>
      </c>
    </row>
    <row r="7275" spans="2:6" x14ac:dyDescent="0.25">
      <c r="B7275" s="131">
        <f t="shared" si="113"/>
        <v>7273</v>
      </c>
      <c r="E7275" s="218" t="e">
        <f>VLOOKUP(D7275,Z$4:AB7275,2,FALSE)</f>
        <v>#N/A</v>
      </c>
      <c r="F7275" s="218" t="e">
        <f>VLOOKUP(D7275,Z$4:AB7275,3,FALSE)</f>
        <v>#N/A</v>
      </c>
    </row>
    <row r="7276" spans="2:6" x14ac:dyDescent="0.25">
      <c r="B7276" s="131">
        <f t="shared" si="113"/>
        <v>7274</v>
      </c>
      <c r="E7276" s="218" t="e">
        <f>VLOOKUP(D7276,Z$4:AB7276,2,FALSE)</f>
        <v>#N/A</v>
      </c>
      <c r="F7276" s="218" t="e">
        <f>VLOOKUP(D7276,Z$4:AB7276,3,FALSE)</f>
        <v>#N/A</v>
      </c>
    </row>
    <row r="7277" spans="2:6" x14ac:dyDescent="0.25">
      <c r="B7277" s="131">
        <f t="shared" si="113"/>
        <v>7275</v>
      </c>
      <c r="E7277" s="218" t="e">
        <f>VLOOKUP(D7277,Z$4:AB7277,2,FALSE)</f>
        <v>#N/A</v>
      </c>
      <c r="F7277" s="218" t="e">
        <f>VLOOKUP(D7277,Z$4:AB7277,3,FALSE)</f>
        <v>#N/A</v>
      </c>
    </row>
    <row r="7278" spans="2:6" x14ac:dyDescent="0.25">
      <c r="B7278" s="131">
        <f t="shared" si="113"/>
        <v>7276</v>
      </c>
      <c r="E7278" s="218" t="e">
        <f>VLOOKUP(D7278,Z$4:AB7278,2,FALSE)</f>
        <v>#N/A</v>
      </c>
      <c r="F7278" s="218" t="e">
        <f>VLOOKUP(D7278,Z$4:AB7278,3,FALSE)</f>
        <v>#N/A</v>
      </c>
    </row>
    <row r="7279" spans="2:6" x14ac:dyDescent="0.25">
      <c r="B7279" s="131">
        <f t="shared" si="113"/>
        <v>7277</v>
      </c>
      <c r="E7279" s="218" t="e">
        <f>VLOOKUP(D7279,Z$4:AB7279,2,FALSE)</f>
        <v>#N/A</v>
      </c>
      <c r="F7279" s="218" t="e">
        <f>VLOOKUP(D7279,Z$4:AB7279,3,FALSE)</f>
        <v>#N/A</v>
      </c>
    </row>
    <row r="7280" spans="2:6" x14ac:dyDescent="0.25">
      <c r="B7280" s="131">
        <f t="shared" si="113"/>
        <v>7278</v>
      </c>
      <c r="E7280" s="218" t="e">
        <f>VLOOKUP(D7280,Z$4:AB7280,2,FALSE)</f>
        <v>#N/A</v>
      </c>
      <c r="F7280" s="218" t="e">
        <f>VLOOKUP(D7280,Z$4:AB7280,3,FALSE)</f>
        <v>#N/A</v>
      </c>
    </row>
    <row r="7281" spans="2:6" x14ac:dyDescent="0.25">
      <c r="B7281" s="131">
        <f t="shared" si="113"/>
        <v>7279</v>
      </c>
      <c r="E7281" s="218" t="e">
        <f>VLOOKUP(D7281,Z$4:AB7281,2,FALSE)</f>
        <v>#N/A</v>
      </c>
      <c r="F7281" s="218" t="e">
        <f>VLOOKUP(D7281,Z$4:AB7281,3,FALSE)</f>
        <v>#N/A</v>
      </c>
    </row>
    <row r="7282" spans="2:6" x14ac:dyDescent="0.25">
      <c r="B7282" s="131">
        <f t="shared" si="113"/>
        <v>7280</v>
      </c>
      <c r="E7282" s="218" t="e">
        <f>VLOOKUP(D7282,Z$4:AB7282,2,FALSE)</f>
        <v>#N/A</v>
      </c>
      <c r="F7282" s="218" t="e">
        <f>VLOOKUP(D7282,Z$4:AB7282,3,FALSE)</f>
        <v>#N/A</v>
      </c>
    </row>
    <row r="7283" spans="2:6" x14ac:dyDescent="0.25">
      <c r="B7283" s="131">
        <f t="shared" si="113"/>
        <v>7281</v>
      </c>
      <c r="E7283" s="218" t="e">
        <f>VLOOKUP(D7283,Z$4:AB7283,2,FALSE)</f>
        <v>#N/A</v>
      </c>
      <c r="F7283" s="218" t="e">
        <f>VLOOKUP(D7283,Z$4:AB7283,3,FALSE)</f>
        <v>#N/A</v>
      </c>
    </row>
    <row r="7284" spans="2:6" x14ac:dyDescent="0.25">
      <c r="B7284" s="131">
        <f t="shared" ref="B7284:B7347" si="114">ROW()-2</f>
        <v>7282</v>
      </c>
      <c r="E7284" s="218" t="e">
        <f>VLOOKUP(D7284,Z$4:AB7284,2,FALSE)</f>
        <v>#N/A</v>
      </c>
      <c r="F7284" s="218" t="e">
        <f>VLOOKUP(D7284,Z$4:AB7284,3,FALSE)</f>
        <v>#N/A</v>
      </c>
    </row>
    <row r="7285" spans="2:6" x14ac:dyDescent="0.25">
      <c r="B7285" s="131">
        <f t="shared" si="114"/>
        <v>7283</v>
      </c>
      <c r="E7285" s="218" t="e">
        <f>VLOOKUP(D7285,Z$4:AB7285,2,FALSE)</f>
        <v>#N/A</v>
      </c>
      <c r="F7285" s="218" t="e">
        <f>VLOOKUP(D7285,Z$4:AB7285,3,FALSE)</f>
        <v>#N/A</v>
      </c>
    </row>
    <row r="7286" spans="2:6" x14ac:dyDescent="0.25">
      <c r="B7286" s="131">
        <f t="shared" si="114"/>
        <v>7284</v>
      </c>
      <c r="E7286" s="218" t="e">
        <f>VLOOKUP(D7286,Z$4:AB7286,2,FALSE)</f>
        <v>#N/A</v>
      </c>
      <c r="F7286" s="218" t="e">
        <f>VLOOKUP(D7286,Z$4:AB7286,3,FALSE)</f>
        <v>#N/A</v>
      </c>
    </row>
    <row r="7287" spans="2:6" x14ac:dyDescent="0.25">
      <c r="B7287" s="131">
        <f t="shared" si="114"/>
        <v>7285</v>
      </c>
      <c r="E7287" s="218" t="e">
        <f>VLOOKUP(D7287,Z$4:AB7287,2,FALSE)</f>
        <v>#N/A</v>
      </c>
      <c r="F7287" s="218" t="e">
        <f>VLOOKUP(D7287,Z$4:AB7287,3,FALSE)</f>
        <v>#N/A</v>
      </c>
    </row>
    <row r="7288" spans="2:6" x14ac:dyDescent="0.25">
      <c r="B7288" s="131">
        <f t="shared" si="114"/>
        <v>7286</v>
      </c>
      <c r="E7288" s="218" t="e">
        <f>VLOOKUP(D7288,Z$4:AB7288,2,FALSE)</f>
        <v>#N/A</v>
      </c>
      <c r="F7288" s="218" t="e">
        <f>VLOOKUP(D7288,Z$4:AB7288,3,FALSE)</f>
        <v>#N/A</v>
      </c>
    </row>
    <row r="7289" spans="2:6" x14ac:dyDescent="0.25">
      <c r="B7289" s="131">
        <f t="shared" si="114"/>
        <v>7287</v>
      </c>
      <c r="E7289" s="218" t="e">
        <f>VLOOKUP(D7289,Z$4:AB7289,2,FALSE)</f>
        <v>#N/A</v>
      </c>
      <c r="F7289" s="218" t="e">
        <f>VLOOKUP(D7289,Z$4:AB7289,3,FALSE)</f>
        <v>#N/A</v>
      </c>
    </row>
    <row r="7290" spans="2:6" x14ac:dyDescent="0.25">
      <c r="B7290" s="131">
        <f t="shared" si="114"/>
        <v>7288</v>
      </c>
      <c r="E7290" s="218" t="e">
        <f>VLOOKUP(D7290,Z$4:AB7290,2,FALSE)</f>
        <v>#N/A</v>
      </c>
      <c r="F7290" s="218" t="e">
        <f>VLOOKUP(D7290,Z$4:AB7290,3,FALSE)</f>
        <v>#N/A</v>
      </c>
    </row>
    <row r="7291" spans="2:6" x14ac:dyDescent="0.25">
      <c r="B7291" s="131">
        <f t="shared" si="114"/>
        <v>7289</v>
      </c>
      <c r="E7291" s="218" t="e">
        <f>VLOOKUP(D7291,Z$4:AB7291,2,FALSE)</f>
        <v>#N/A</v>
      </c>
      <c r="F7291" s="218" t="e">
        <f>VLOOKUP(D7291,Z$4:AB7291,3,FALSE)</f>
        <v>#N/A</v>
      </c>
    </row>
    <row r="7292" spans="2:6" x14ac:dyDescent="0.25">
      <c r="B7292" s="131">
        <f t="shared" si="114"/>
        <v>7290</v>
      </c>
      <c r="E7292" s="218" t="e">
        <f>VLOOKUP(D7292,Z$4:AB7292,2,FALSE)</f>
        <v>#N/A</v>
      </c>
      <c r="F7292" s="218" t="e">
        <f>VLOOKUP(D7292,Z$4:AB7292,3,FALSE)</f>
        <v>#N/A</v>
      </c>
    </row>
    <row r="7293" spans="2:6" x14ac:dyDescent="0.25">
      <c r="B7293" s="131">
        <f t="shared" si="114"/>
        <v>7291</v>
      </c>
      <c r="E7293" s="218" t="e">
        <f>VLOOKUP(D7293,Z$4:AB7293,2,FALSE)</f>
        <v>#N/A</v>
      </c>
      <c r="F7293" s="218" t="e">
        <f>VLOOKUP(D7293,Z$4:AB7293,3,FALSE)</f>
        <v>#N/A</v>
      </c>
    </row>
    <row r="7294" spans="2:6" x14ac:dyDescent="0.25">
      <c r="B7294" s="131">
        <f t="shared" si="114"/>
        <v>7292</v>
      </c>
      <c r="E7294" s="218" t="e">
        <f>VLOOKUP(D7294,Z$4:AB7294,2,FALSE)</f>
        <v>#N/A</v>
      </c>
      <c r="F7294" s="218" t="e">
        <f>VLOOKUP(D7294,Z$4:AB7294,3,FALSE)</f>
        <v>#N/A</v>
      </c>
    </row>
    <row r="7295" spans="2:6" x14ac:dyDescent="0.25">
      <c r="B7295" s="131">
        <f t="shared" si="114"/>
        <v>7293</v>
      </c>
      <c r="E7295" s="218" t="e">
        <f>VLOOKUP(D7295,Z$4:AB7295,2,FALSE)</f>
        <v>#N/A</v>
      </c>
      <c r="F7295" s="218" t="e">
        <f>VLOOKUP(D7295,Z$4:AB7295,3,FALSE)</f>
        <v>#N/A</v>
      </c>
    </row>
    <row r="7296" spans="2:6" x14ac:dyDescent="0.25">
      <c r="B7296" s="131">
        <f t="shared" si="114"/>
        <v>7294</v>
      </c>
      <c r="E7296" s="218" t="e">
        <f>VLOOKUP(D7296,Z$4:AB7296,2,FALSE)</f>
        <v>#N/A</v>
      </c>
      <c r="F7296" s="218" t="e">
        <f>VLOOKUP(D7296,Z$4:AB7296,3,FALSE)</f>
        <v>#N/A</v>
      </c>
    </row>
    <row r="7297" spans="2:6" x14ac:dyDescent="0.25">
      <c r="B7297" s="131">
        <f t="shared" si="114"/>
        <v>7295</v>
      </c>
      <c r="E7297" s="218" t="e">
        <f>VLOOKUP(D7297,Z$4:AB7297,2,FALSE)</f>
        <v>#N/A</v>
      </c>
      <c r="F7297" s="218" t="e">
        <f>VLOOKUP(D7297,Z$4:AB7297,3,FALSE)</f>
        <v>#N/A</v>
      </c>
    </row>
    <row r="7298" spans="2:6" x14ac:dyDescent="0.25">
      <c r="B7298" s="131">
        <f t="shared" si="114"/>
        <v>7296</v>
      </c>
      <c r="E7298" s="218" t="e">
        <f>VLOOKUP(D7298,Z$4:AB7298,2,FALSE)</f>
        <v>#N/A</v>
      </c>
      <c r="F7298" s="218" t="e">
        <f>VLOOKUP(D7298,Z$4:AB7298,3,FALSE)</f>
        <v>#N/A</v>
      </c>
    </row>
    <row r="7299" spans="2:6" x14ac:dyDescent="0.25">
      <c r="B7299" s="131">
        <f t="shared" si="114"/>
        <v>7297</v>
      </c>
      <c r="E7299" s="218" t="e">
        <f>VLOOKUP(D7299,Z$4:AB7299,2,FALSE)</f>
        <v>#N/A</v>
      </c>
      <c r="F7299" s="218" t="e">
        <f>VLOOKUP(D7299,Z$4:AB7299,3,FALSE)</f>
        <v>#N/A</v>
      </c>
    </row>
    <row r="7300" spans="2:6" x14ac:dyDescent="0.25">
      <c r="B7300" s="131">
        <f t="shared" si="114"/>
        <v>7298</v>
      </c>
      <c r="E7300" s="218" t="e">
        <f>VLOOKUP(D7300,Z$4:AB7300,2,FALSE)</f>
        <v>#N/A</v>
      </c>
      <c r="F7300" s="218" t="e">
        <f>VLOOKUP(D7300,Z$4:AB7300,3,FALSE)</f>
        <v>#N/A</v>
      </c>
    </row>
    <row r="7301" spans="2:6" x14ac:dyDescent="0.25">
      <c r="B7301" s="131">
        <f t="shared" si="114"/>
        <v>7299</v>
      </c>
      <c r="E7301" s="218" t="e">
        <f>VLOOKUP(D7301,Z$4:AB7301,2,FALSE)</f>
        <v>#N/A</v>
      </c>
      <c r="F7301" s="218" t="e">
        <f>VLOOKUP(D7301,Z$4:AB7301,3,FALSE)</f>
        <v>#N/A</v>
      </c>
    </row>
    <row r="7302" spans="2:6" x14ac:dyDescent="0.25">
      <c r="B7302" s="131">
        <f t="shared" si="114"/>
        <v>7300</v>
      </c>
      <c r="E7302" s="218" t="e">
        <f>VLOOKUP(D7302,Z$4:AB7302,2,FALSE)</f>
        <v>#N/A</v>
      </c>
      <c r="F7302" s="218" t="e">
        <f>VLOOKUP(D7302,Z$4:AB7302,3,FALSE)</f>
        <v>#N/A</v>
      </c>
    </row>
    <row r="7303" spans="2:6" x14ac:dyDescent="0.25">
      <c r="B7303" s="131">
        <f t="shared" si="114"/>
        <v>7301</v>
      </c>
      <c r="E7303" s="218" t="e">
        <f>VLOOKUP(D7303,Z$4:AB7303,2,FALSE)</f>
        <v>#N/A</v>
      </c>
      <c r="F7303" s="218" t="e">
        <f>VLOOKUP(D7303,Z$4:AB7303,3,FALSE)</f>
        <v>#N/A</v>
      </c>
    </row>
    <row r="7304" spans="2:6" x14ac:dyDescent="0.25">
      <c r="B7304" s="131">
        <f t="shared" si="114"/>
        <v>7302</v>
      </c>
      <c r="E7304" s="218" t="e">
        <f>VLOOKUP(D7304,Z$4:AB7304,2,FALSE)</f>
        <v>#N/A</v>
      </c>
      <c r="F7304" s="218" t="e">
        <f>VLOOKUP(D7304,Z$4:AB7304,3,FALSE)</f>
        <v>#N/A</v>
      </c>
    </row>
    <row r="7305" spans="2:6" x14ac:dyDescent="0.25">
      <c r="B7305" s="131">
        <f t="shared" si="114"/>
        <v>7303</v>
      </c>
      <c r="E7305" s="218" t="e">
        <f>VLOOKUP(D7305,Z$4:AB7305,2,FALSE)</f>
        <v>#N/A</v>
      </c>
      <c r="F7305" s="218" t="e">
        <f>VLOOKUP(D7305,Z$4:AB7305,3,FALSE)</f>
        <v>#N/A</v>
      </c>
    </row>
    <row r="7306" spans="2:6" x14ac:dyDescent="0.25">
      <c r="B7306" s="131">
        <f t="shared" si="114"/>
        <v>7304</v>
      </c>
      <c r="E7306" s="218" t="e">
        <f>VLOOKUP(D7306,Z$4:AB7306,2,FALSE)</f>
        <v>#N/A</v>
      </c>
      <c r="F7306" s="218" t="e">
        <f>VLOOKUP(D7306,Z$4:AB7306,3,FALSE)</f>
        <v>#N/A</v>
      </c>
    </row>
    <row r="7307" spans="2:6" x14ac:dyDescent="0.25">
      <c r="B7307" s="131">
        <f t="shared" si="114"/>
        <v>7305</v>
      </c>
      <c r="E7307" s="218" t="e">
        <f>VLOOKUP(D7307,Z$4:AB7307,2,FALSE)</f>
        <v>#N/A</v>
      </c>
      <c r="F7307" s="218" t="e">
        <f>VLOOKUP(D7307,Z$4:AB7307,3,FALSE)</f>
        <v>#N/A</v>
      </c>
    </row>
    <row r="7308" spans="2:6" x14ac:dyDescent="0.25">
      <c r="B7308" s="131">
        <f t="shared" si="114"/>
        <v>7306</v>
      </c>
      <c r="E7308" s="218" t="e">
        <f>VLOOKUP(D7308,Z$4:AB7308,2,FALSE)</f>
        <v>#N/A</v>
      </c>
      <c r="F7308" s="218" t="e">
        <f>VLOOKUP(D7308,Z$4:AB7308,3,FALSE)</f>
        <v>#N/A</v>
      </c>
    </row>
    <row r="7309" spans="2:6" x14ac:dyDescent="0.25">
      <c r="B7309" s="131">
        <f t="shared" si="114"/>
        <v>7307</v>
      </c>
      <c r="E7309" s="218" t="e">
        <f>VLOOKUP(D7309,Z$4:AB7309,2,FALSE)</f>
        <v>#N/A</v>
      </c>
      <c r="F7309" s="218" t="e">
        <f>VLOOKUP(D7309,Z$4:AB7309,3,FALSE)</f>
        <v>#N/A</v>
      </c>
    </row>
    <row r="7310" spans="2:6" x14ac:dyDescent="0.25">
      <c r="B7310" s="131">
        <f t="shared" si="114"/>
        <v>7308</v>
      </c>
      <c r="E7310" s="218" t="e">
        <f>VLOOKUP(D7310,Z$4:AB7310,2,FALSE)</f>
        <v>#N/A</v>
      </c>
      <c r="F7310" s="218" t="e">
        <f>VLOOKUP(D7310,Z$4:AB7310,3,FALSE)</f>
        <v>#N/A</v>
      </c>
    </row>
    <row r="7311" spans="2:6" x14ac:dyDescent="0.25">
      <c r="B7311" s="131">
        <f t="shared" si="114"/>
        <v>7309</v>
      </c>
      <c r="E7311" s="218" t="e">
        <f>VLOOKUP(D7311,Z$4:AB7311,2,FALSE)</f>
        <v>#N/A</v>
      </c>
      <c r="F7311" s="218" t="e">
        <f>VLOOKUP(D7311,Z$4:AB7311,3,FALSE)</f>
        <v>#N/A</v>
      </c>
    </row>
    <row r="7312" spans="2:6" x14ac:dyDescent="0.25">
      <c r="B7312" s="131">
        <f t="shared" si="114"/>
        <v>7310</v>
      </c>
      <c r="E7312" s="218" t="e">
        <f>VLOOKUP(D7312,Z$4:AB7312,2,FALSE)</f>
        <v>#N/A</v>
      </c>
      <c r="F7312" s="218" t="e">
        <f>VLOOKUP(D7312,Z$4:AB7312,3,FALSE)</f>
        <v>#N/A</v>
      </c>
    </row>
    <row r="7313" spans="2:6" x14ac:dyDescent="0.25">
      <c r="B7313" s="131">
        <f t="shared" si="114"/>
        <v>7311</v>
      </c>
      <c r="E7313" s="218" t="e">
        <f>VLOOKUP(D7313,Z$4:AB7313,2,FALSE)</f>
        <v>#N/A</v>
      </c>
      <c r="F7313" s="218" t="e">
        <f>VLOOKUP(D7313,Z$4:AB7313,3,FALSE)</f>
        <v>#N/A</v>
      </c>
    </row>
    <row r="7314" spans="2:6" x14ac:dyDescent="0.25">
      <c r="B7314" s="131">
        <f t="shared" si="114"/>
        <v>7312</v>
      </c>
      <c r="E7314" s="218" t="e">
        <f>VLOOKUP(D7314,Z$4:AB7314,2,FALSE)</f>
        <v>#N/A</v>
      </c>
      <c r="F7314" s="218" t="e">
        <f>VLOOKUP(D7314,Z$4:AB7314,3,FALSE)</f>
        <v>#N/A</v>
      </c>
    </row>
    <row r="7315" spans="2:6" x14ac:dyDescent="0.25">
      <c r="B7315" s="131">
        <f t="shared" si="114"/>
        <v>7313</v>
      </c>
      <c r="E7315" s="218" t="e">
        <f>VLOOKUP(D7315,Z$4:AB7315,2,FALSE)</f>
        <v>#N/A</v>
      </c>
      <c r="F7315" s="218" t="e">
        <f>VLOOKUP(D7315,Z$4:AB7315,3,FALSE)</f>
        <v>#N/A</v>
      </c>
    </row>
    <row r="7316" spans="2:6" x14ac:dyDescent="0.25">
      <c r="B7316" s="131">
        <f t="shared" si="114"/>
        <v>7314</v>
      </c>
      <c r="E7316" s="218" t="e">
        <f>VLOOKUP(D7316,Z$4:AB7316,2,FALSE)</f>
        <v>#N/A</v>
      </c>
      <c r="F7316" s="218" t="e">
        <f>VLOOKUP(D7316,Z$4:AB7316,3,FALSE)</f>
        <v>#N/A</v>
      </c>
    </row>
    <row r="7317" spans="2:6" x14ac:dyDescent="0.25">
      <c r="B7317" s="131">
        <f t="shared" si="114"/>
        <v>7315</v>
      </c>
      <c r="E7317" s="218" t="e">
        <f>VLOOKUP(D7317,Z$4:AB7317,2,FALSE)</f>
        <v>#N/A</v>
      </c>
      <c r="F7317" s="218" t="e">
        <f>VLOOKUP(D7317,Z$4:AB7317,3,FALSE)</f>
        <v>#N/A</v>
      </c>
    </row>
    <row r="7318" spans="2:6" x14ac:dyDescent="0.25">
      <c r="B7318" s="131">
        <f t="shared" si="114"/>
        <v>7316</v>
      </c>
      <c r="E7318" s="218" t="e">
        <f>VLOOKUP(D7318,Z$4:AB7318,2,FALSE)</f>
        <v>#N/A</v>
      </c>
      <c r="F7318" s="218" t="e">
        <f>VLOOKUP(D7318,Z$4:AB7318,3,FALSE)</f>
        <v>#N/A</v>
      </c>
    </row>
    <row r="7319" spans="2:6" x14ac:dyDescent="0.25">
      <c r="B7319" s="131">
        <f t="shared" si="114"/>
        <v>7317</v>
      </c>
      <c r="E7319" s="218" t="e">
        <f>VLOOKUP(D7319,Z$4:AB7319,2,FALSE)</f>
        <v>#N/A</v>
      </c>
      <c r="F7319" s="218" t="e">
        <f>VLOOKUP(D7319,Z$4:AB7319,3,FALSE)</f>
        <v>#N/A</v>
      </c>
    </row>
    <row r="7320" spans="2:6" x14ac:dyDescent="0.25">
      <c r="B7320" s="131">
        <f t="shared" si="114"/>
        <v>7318</v>
      </c>
      <c r="E7320" s="218" t="e">
        <f>VLOOKUP(D7320,Z$4:AB7320,2,FALSE)</f>
        <v>#N/A</v>
      </c>
      <c r="F7320" s="218" t="e">
        <f>VLOOKUP(D7320,Z$4:AB7320,3,FALSE)</f>
        <v>#N/A</v>
      </c>
    </row>
    <row r="7321" spans="2:6" x14ac:dyDescent="0.25">
      <c r="B7321" s="131">
        <f t="shared" si="114"/>
        <v>7319</v>
      </c>
      <c r="E7321" s="218" t="e">
        <f>VLOOKUP(D7321,Z$4:AB7321,2,FALSE)</f>
        <v>#N/A</v>
      </c>
      <c r="F7321" s="218" t="e">
        <f>VLOOKUP(D7321,Z$4:AB7321,3,FALSE)</f>
        <v>#N/A</v>
      </c>
    </row>
    <row r="7322" spans="2:6" x14ac:dyDescent="0.25">
      <c r="B7322" s="131">
        <f t="shared" si="114"/>
        <v>7320</v>
      </c>
      <c r="E7322" s="218" t="e">
        <f>VLOOKUP(D7322,Z$4:AB7322,2,FALSE)</f>
        <v>#N/A</v>
      </c>
      <c r="F7322" s="218" t="e">
        <f>VLOOKUP(D7322,Z$4:AB7322,3,FALSE)</f>
        <v>#N/A</v>
      </c>
    </row>
    <row r="7323" spans="2:6" x14ac:dyDescent="0.25">
      <c r="B7323" s="131">
        <f t="shared" si="114"/>
        <v>7321</v>
      </c>
      <c r="E7323" s="218" t="e">
        <f>VLOOKUP(D7323,Z$4:AB7323,2,FALSE)</f>
        <v>#N/A</v>
      </c>
      <c r="F7323" s="218" t="e">
        <f>VLOOKUP(D7323,Z$4:AB7323,3,FALSE)</f>
        <v>#N/A</v>
      </c>
    </row>
    <row r="7324" spans="2:6" x14ac:dyDescent="0.25">
      <c r="B7324" s="131">
        <f t="shared" si="114"/>
        <v>7322</v>
      </c>
      <c r="E7324" s="218" t="e">
        <f>VLOOKUP(D7324,Z$4:AB7324,2,FALSE)</f>
        <v>#N/A</v>
      </c>
      <c r="F7324" s="218" t="e">
        <f>VLOOKUP(D7324,Z$4:AB7324,3,FALSE)</f>
        <v>#N/A</v>
      </c>
    </row>
    <row r="7325" spans="2:6" x14ac:dyDescent="0.25">
      <c r="B7325" s="131">
        <f t="shared" si="114"/>
        <v>7323</v>
      </c>
      <c r="E7325" s="218" t="e">
        <f>VLOOKUP(D7325,Z$4:AB7325,2,FALSE)</f>
        <v>#N/A</v>
      </c>
      <c r="F7325" s="218" t="e">
        <f>VLOOKUP(D7325,Z$4:AB7325,3,FALSE)</f>
        <v>#N/A</v>
      </c>
    </row>
    <row r="7326" spans="2:6" x14ac:dyDescent="0.25">
      <c r="B7326" s="131">
        <f t="shared" si="114"/>
        <v>7324</v>
      </c>
      <c r="E7326" s="218" t="e">
        <f>VLOOKUP(D7326,Z$4:AB7326,2,FALSE)</f>
        <v>#N/A</v>
      </c>
      <c r="F7326" s="218" t="e">
        <f>VLOOKUP(D7326,Z$4:AB7326,3,FALSE)</f>
        <v>#N/A</v>
      </c>
    </row>
    <row r="7327" spans="2:6" x14ac:dyDescent="0.25">
      <c r="B7327" s="131">
        <f t="shared" si="114"/>
        <v>7325</v>
      </c>
      <c r="E7327" s="218" t="e">
        <f>VLOOKUP(D7327,Z$4:AB7327,2,FALSE)</f>
        <v>#N/A</v>
      </c>
      <c r="F7327" s="218" t="e">
        <f>VLOOKUP(D7327,Z$4:AB7327,3,FALSE)</f>
        <v>#N/A</v>
      </c>
    </row>
    <row r="7328" spans="2:6" x14ac:dyDescent="0.25">
      <c r="B7328" s="131">
        <f t="shared" si="114"/>
        <v>7326</v>
      </c>
      <c r="E7328" s="218" t="e">
        <f>VLOOKUP(D7328,Z$4:AB7328,2,FALSE)</f>
        <v>#N/A</v>
      </c>
      <c r="F7328" s="218" t="e">
        <f>VLOOKUP(D7328,Z$4:AB7328,3,FALSE)</f>
        <v>#N/A</v>
      </c>
    </row>
    <row r="7329" spans="2:6" x14ac:dyDescent="0.25">
      <c r="B7329" s="131">
        <f t="shared" si="114"/>
        <v>7327</v>
      </c>
      <c r="E7329" s="218" t="e">
        <f>VLOOKUP(D7329,Z$4:AB7329,2,FALSE)</f>
        <v>#N/A</v>
      </c>
      <c r="F7329" s="218" t="e">
        <f>VLOOKUP(D7329,Z$4:AB7329,3,FALSE)</f>
        <v>#N/A</v>
      </c>
    </row>
    <row r="7330" spans="2:6" x14ac:dyDescent="0.25">
      <c r="B7330" s="131">
        <f t="shared" si="114"/>
        <v>7328</v>
      </c>
      <c r="E7330" s="218" t="e">
        <f>VLOOKUP(D7330,Z$4:AB7330,2,FALSE)</f>
        <v>#N/A</v>
      </c>
      <c r="F7330" s="218" t="e">
        <f>VLOOKUP(D7330,Z$4:AB7330,3,FALSE)</f>
        <v>#N/A</v>
      </c>
    </row>
    <row r="7331" spans="2:6" x14ac:dyDescent="0.25">
      <c r="B7331" s="131">
        <f t="shared" si="114"/>
        <v>7329</v>
      </c>
      <c r="E7331" s="218" t="e">
        <f>VLOOKUP(D7331,Z$4:AB7331,2,FALSE)</f>
        <v>#N/A</v>
      </c>
      <c r="F7331" s="218" t="e">
        <f>VLOOKUP(D7331,Z$4:AB7331,3,FALSE)</f>
        <v>#N/A</v>
      </c>
    </row>
    <row r="7332" spans="2:6" x14ac:dyDescent="0.25">
      <c r="B7332" s="131">
        <f t="shared" si="114"/>
        <v>7330</v>
      </c>
      <c r="E7332" s="218" t="e">
        <f>VLOOKUP(D7332,Z$4:AB7332,2,FALSE)</f>
        <v>#N/A</v>
      </c>
      <c r="F7332" s="218" t="e">
        <f>VLOOKUP(D7332,Z$4:AB7332,3,FALSE)</f>
        <v>#N/A</v>
      </c>
    </row>
    <row r="7333" spans="2:6" x14ac:dyDescent="0.25">
      <c r="B7333" s="131">
        <f t="shared" si="114"/>
        <v>7331</v>
      </c>
      <c r="E7333" s="218" t="e">
        <f>VLOOKUP(D7333,Z$4:AB7333,2,FALSE)</f>
        <v>#N/A</v>
      </c>
      <c r="F7333" s="218" t="e">
        <f>VLOOKUP(D7333,Z$4:AB7333,3,FALSE)</f>
        <v>#N/A</v>
      </c>
    </row>
    <row r="7334" spans="2:6" x14ac:dyDescent="0.25">
      <c r="B7334" s="131">
        <f t="shared" si="114"/>
        <v>7332</v>
      </c>
      <c r="E7334" s="218" t="e">
        <f>VLOOKUP(D7334,Z$4:AB7334,2,FALSE)</f>
        <v>#N/A</v>
      </c>
      <c r="F7334" s="218" t="e">
        <f>VLOOKUP(D7334,Z$4:AB7334,3,FALSE)</f>
        <v>#N/A</v>
      </c>
    </row>
    <row r="7335" spans="2:6" x14ac:dyDescent="0.25">
      <c r="B7335" s="131">
        <f t="shared" si="114"/>
        <v>7333</v>
      </c>
      <c r="E7335" s="218" t="e">
        <f>VLOOKUP(D7335,Z$4:AB7335,2,FALSE)</f>
        <v>#N/A</v>
      </c>
      <c r="F7335" s="218" t="e">
        <f>VLOOKUP(D7335,Z$4:AB7335,3,FALSE)</f>
        <v>#N/A</v>
      </c>
    </row>
    <row r="7336" spans="2:6" x14ac:dyDescent="0.25">
      <c r="B7336" s="131">
        <f t="shared" si="114"/>
        <v>7334</v>
      </c>
      <c r="E7336" s="218" t="e">
        <f>VLOOKUP(D7336,Z$4:AB7336,2,FALSE)</f>
        <v>#N/A</v>
      </c>
      <c r="F7336" s="218" t="e">
        <f>VLOOKUP(D7336,Z$4:AB7336,3,FALSE)</f>
        <v>#N/A</v>
      </c>
    </row>
    <row r="7337" spans="2:6" x14ac:dyDescent="0.25">
      <c r="B7337" s="131">
        <f t="shared" si="114"/>
        <v>7335</v>
      </c>
      <c r="E7337" s="218" t="e">
        <f>VLOOKUP(D7337,Z$4:AB7337,2,FALSE)</f>
        <v>#N/A</v>
      </c>
      <c r="F7337" s="218" t="e">
        <f>VLOOKUP(D7337,Z$4:AB7337,3,FALSE)</f>
        <v>#N/A</v>
      </c>
    </row>
    <row r="7338" spans="2:6" x14ac:dyDescent="0.25">
      <c r="B7338" s="131">
        <f t="shared" si="114"/>
        <v>7336</v>
      </c>
      <c r="E7338" s="218" t="e">
        <f>VLOOKUP(D7338,Z$4:AB7338,2,FALSE)</f>
        <v>#N/A</v>
      </c>
      <c r="F7338" s="218" t="e">
        <f>VLOOKUP(D7338,Z$4:AB7338,3,FALSE)</f>
        <v>#N/A</v>
      </c>
    </row>
    <row r="7339" spans="2:6" x14ac:dyDescent="0.25">
      <c r="B7339" s="131">
        <f t="shared" si="114"/>
        <v>7337</v>
      </c>
      <c r="E7339" s="218" t="e">
        <f>VLOOKUP(D7339,Z$4:AB7339,2,FALSE)</f>
        <v>#N/A</v>
      </c>
      <c r="F7339" s="218" t="e">
        <f>VLOOKUP(D7339,Z$4:AB7339,3,FALSE)</f>
        <v>#N/A</v>
      </c>
    </row>
    <row r="7340" spans="2:6" x14ac:dyDescent="0.25">
      <c r="B7340" s="131">
        <f t="shared" si="114"/>
        <v>7338</v>
      </c>
      <c r="E7340" s="218" t="e">
        <f>VLOOKUP(D7340,Z$4:AB7340,2,FALSE)</f>
        <v>#N/A</v>
      </c>
      <c r="F7340" s="218" t="e">
        <f>VLOOKUP(D7340,Z$4:AB7340,3,FALSE)</f>
        <v>#N/A</v>
      </c>
    </row>
    <row r="7341" spans="2:6" x14ac:dyDescent="0.25">
      <c r="B7341" s="131">
        <f t="shared" si="114"/>
        <v>7339</v>
      </c>
      <c r="E7341" s="218" t="e">
        <f>VLOOKUP(D7341,Z$4:AB7341,2,FALSE)</f>
        <v>#N/A</v>
      </c>
      <c r="F7341" s="218" t="e">
        <f>VLOOKUP(D7341,Z$4:AB7341,3,FALSE)</f>
        <v>#N/A</v>
      </c>
    </row>
    <row r="7342" spans="2:6" x14ac:dyDescent="0.25">
      <c r="B7342" s="131">
        <f t="shared" si="114"/>
        <v>7340</v>
      </c>
      <c r="E7342" s="218" t="e">
        <f>VLOOKUP(D7342,Z$4:AB7342,2,FALSE)</f>
        <v>#N/A</v>
      </c>
      <c r="F7342" s="218" t="e">
        <f>VLOOKUP(D7342,Z$4:AB7342,3,FALSE)</f>
        <v>#N/A</v>
      </c>
    </row>
    <row r="7343" spans="2:6" x14ac:dyDescent="0.25">
      <c r="B7343" s="131">
        <f t="shared" si="114"/>
        <v>7341</v>
      </c>
      <c r="E7343" s="218" t="e">
        <f>VLOOKUP(D7343,Z$4:AB7343,2,FALSE)</f>
        <v>#N/A</v>
      </c>
      <c r="F7343" s="218" t="e">
        <f>VLOOKUP(D7343,Z$4:AB7343,3,FALSE)</f>
        <v>#N/A</v>
      </c>
    </row>
    <row r="7344" spans="2:6" x14ac:dyDescent="0.25">
      <c r="B7344" s="131">
        <f t="shared" si="114"/>
        <v>7342</v>
      </c>
      <c r="E7344" s="218" t="e">
        <f>VLOOKUP(D7344,Z$4:AB7344,2,FALSE)</f>
        <v>#N/A</v>
      </c>
      <c r="F7344" s="218" t="e">
        <f>VLOOKUP(D7344,Z$4:AB7344,3,FALSE)</f>
        <v>#N/A</v>
      </c>
    </row>
    <row r="7345" spans="2:6" x14ac:dyDescent="0.25">
      <c r="B7345" s="131">
        <f t="shared" si="114"/>
        <v>7343</v>
      </c>
      <c r="E7345" s="218" t="e">
        <f>VLOOKUP(D7345,Z$4:AB7345,2,FALSE)</f>
        <v>#N/A</v>
      </c>
      <c r="F7345" s="218" t="e">
        <f>VLOOKUP(D7345,Z$4:AB7345,3,FALSE)</f>
        <v>#N/A</v>
      </c>
    </row>
    <row r="7346" spans="2:6" x14ac:dyDescent="0.25">
      <c r="B7346" s="131">
        <f t="shared" si="114"/>
        <v>7344</v>
      </c>
      <c r="E7346" s="218" t="e">
        <f>VLOOKUP(D7346,Z$4:AB7346,2,FALSE)</f>
        <v>#N/A</v>
      </c>
      <c r="F7346" s="218" t="e">
        <f>VLOOKUP(D7346,Z$4:AB7346,3,FALSE)</f>
        <v>#N/A</v>
      </c>
    </row>
    <row r="7347" spans="2:6" x14ac:dyDescent="0.25">
      <c r="B7347" s="131">
        <f t="shared" si="114"/>
        <v>7345</v>
      </c>
      <c r="E7347" s="218" t="e">
        <f>VLOOKUP(D7347,Z$4:AB7347,2,FALSE)</f>
        <v>#N/A</v>
      </c>
      <c r="F7347" s="218" t="e">
        <f>VLOOKUP(D7347,Z$4:AB7347,3,FALSE)</f>
        <v>#N/A</v>
      </c>
    </row>
    <row r="7348" spans="2:6" x14ac:dyDescent="0.25">
      <c r="B7348" s="131">
        <f t="shared" ref="B7348:B7411" si="115">ROW()-2</f>
        <v>7346</v>
      </c>
      <c r="E7348" s="218" t="e">
        <f>VLOOKUP(D7348,Z$4:AB7348,2,FALSE)</f>
        <v>#N/A</v>
      </c>
      <c r="F7348" s="218" t="e">
        <f>VLOOKUP(D7348,Z$4:AB7348,3,FALSE)</f>
        <v>#N/A</v>
      </c>
    </row>
    <row r="7349" spans="2:6" x14ac:dyDescent="0.25">
      <c r="B7349" s="131">
        <f t="shared" si="115"/>
        <v>7347</v>
      </c>
      <c r="E7349" s="218" t="e">
        <f>VLOOKUP(D7349,Z$4:AB7349,2,FALSE)</f>
        <v>#N/A</v>
      </c>
      <c r="F7349" s="218" t="e">
        <f>VLOOKUP(D7349,Z$4:AB7349,3,FALSE)</f>
        <v>#N/A</v>
      </c>
    </row>
    <row r="7350" spans="2:6" x14ac:dyDescent="0.25">
      <c r="B7350" s="131">
        <f t="shared" si="115"/>
        <v>7348</v>
      </c>
      <c r="E7350" s="218" t="e">
        <f>VLOOKUP(D7350,Z$4:AB7350,2,FALSE)</f>
        <v>#N/A</v>
      </c>
      <c r="F7350" s="218" t="e">
        <f>VLOOKUP(D7350,Z$4:AB7350,3,FALSE)</f>
        <v>#N/A</v>
      </c>
    </row>
    <row r="7351" spans="2:6" x14ac:dyDescent="0.25">
      <c r="B7351" s="131">
        <f t="shared" si="115"/>
        <v>7349</v>
      </c>
      <c r="E7351" s="218" t="e">
        <f>VLOOKUP(D7351,Z$4:AB7351,2,FALSE)</f>
        <v>#N/A</v>
      </c>
      <c r="F7351" s="218" t="e">
        <f>VLOOKUP(D7351,Z$4:AB7351,3,FALSE)</f>
        <v>#N/A</v>
      </c>
    </row>
    <row r="7352" spans="2:6" x14ac:dyDescent="0.25">
      <c r="B7352" s="131">
        <f t="shared" si="115"/>
        <v>7350</v>
      </c>
      <c r="E7352" s="218" t="e">
        <f>VLOOKUP(D7352,Z$4:AB7352,2,FALSE)</f>
        <v>#N/A</v>
      </c>
      <c r="F7352" s="218" t="e">
        <f>VLOOKUP(D7352,Z$4:AB7352,3,FALSE)</f>
        <v>#N/A</v>
      </c>
    </row>
    <row r="7353" spans="2:6" x14ac:dyDescent="0.25">
      <c r="B7353" s="131">
        <f t="shared" si="115"/>
        <v>7351</v>
      </c>
      <c r="E7353" s="218" t="e">
        <f>VLOOKUP(D7353,Z$4:AB7353,2,FALSE)</f>
        <v>#N/A</v>
      </c>
      <c r="F7353" s="218" t="e">
        <f>VLOOKUP(D7353,Z$4:AB7353,3,FALSE)</f>
        <v>#N/A</v>
      </c>
    </row>
    <row r="7354" spans="2:6" x14ac:dyDescent="0.25">
      <c r="B7354" s="131">
        <f t="shared" si="115"/>
        <v>7352</v>
      </c>
      <c r="E7354" s="218" t="e">
        <f>VLOOKUP(D7354,Z$4:AB7354,2,FALSE)</f>
        <v>#N/A</v>
      </c>
      <c r="F7354" s="218" t="e">
        <f>VLOOKUP(D7354,Z$4:AB7354,3,FALSE)</f>
        <v>#N/A</v>
      </c>
    </row>
    <row r="7355" spans="2:6" x14ac:dyDescent="0.25">
      <c r="B7355" s="131">
        <f t="shared" si="115"/>
        <v>7353</v>
      </c>
      <c r="E7355" s="218" t="e">
        <f>VLOOKUP(D7355,Z$4:AB7355,2,FALSE)</f>
        <v>#N/A</v>
      </c>
      <c r="F7355" s="218" t="e">
        <f>VLOOKUP(D7355,Z$4:AB7355,3,FALSE)</f>
        <v>#N/A</v>
      </c>
    </row>
    <row r="7356" spans="2:6" x14ac:dyDescent="0.25">
      <c r="B7356" s="131">
        <f t="shared" si="115"/>
        <v>7354</v>
      </c>
      <c r="E7356" s="218" t="e">
        <f>VLOOKUP(D7356,Z$4:AB7356,2,FALSE)</f>
        <v>#N/A</v>
      </c>
      <c r="F7356" s="218" t="e">
        <f>VLOOKUP(D7356,Z$4:AB7356,3,FALSE)</f>
        <v>#N/A</v>
      </c>
    </row>
    <row r="7357" spans="2:6" x14ac:dyDescent="0.25">
      <c r="B7357" s="131">
        <f t="shared" si="115"/>
        <v>7355</v>
      </c>
      <c r="E7357" s="218" t="e">
        <f>VLOOKUP(D7357,Z$4:AB7357,2,FALSE)</f>
        <v>#N/A</v>
      </c>
      <c r="F7357" s="218" t="e">
        <f>VLOOKUP(D7357,Z$4:AB7357,3,FALSE)</f>
        <v>#N/A</v>
      </c>
    </row>
    <row r="7358" spans="2:6" x14ac:dyDescent="0.25">
      <c r="B7358" s="131">
        <f t="shared" si="115"/>
        <v>7356</v>
      </c>
      <c r="E7358" s="218" t="e">
        <f>VLOOKUP(D7358,Z$4:AB7358,2,FALSE)</f>
        <v>#N/A</v>
      </c>
      <c r="F7358" s="218" t="e">
        <f>VLOOKUP(D7358,Z$4:AB7358,3,FALSE)</f>
        <v>#N/A</v>
      </c>
    </row>
    <row r="7359" spans="2:6" x14ac:dyDescent="0.25">
      <c r="B7359" s="131">
        <f t="shared" si="115"/>
        <v>7357</v>
      </c>
      <c r="E7359" s="218" t="e">
        <f>VLOOKUP(D7359,Z$4:AB7359,2,FALSE)</f>
        <v>#N/A</v>
      </c>
      <c r="F7359" s="218" t="e">
        <f>VLOOKUP(D7359,Z$4:AB7359,3,FALSE)</f>
        <v>#N/A</v>
      </c>
    </row>
    <row r="7360" spans="2:6" x14ac:dyDescent="0.25">
      <c r="B7360" s="131">
        <f t="shared" si="115"/>
        <v>7358</v>
      </c>
      <c r="E7360" s="218" t="e">
        <f>VLOOKUP(D7360,Z$4:AB7360,2,FALSE)</f>
        <v>#N/A</v>
      </c>
      <c r="F7360" s="218" t="e">
        <f>VLOOKUP(D7360,Z$4:AB7360,3,FALSE)</f>
        <v>#N/A</v>
      </c>
    </row>
    <row r="7361" spans="2:6" x14ac:dyDescent="0.25">
      <c r="B7361" s="131">
        <f t="shared" si="115"/>
        <v>7359</v>
      </c>
      <c r="E7361" s="218" t="e">
        <f>VLOOKUP(D7361,Z$4:AB7361,2,FALSE)</f>
        <v>#N/A</v>
      </c>
      <c r="F7361" s="218" t="e">
        <f>VLOOKUP(D7361,Z$4:AB7361,3,FALSE)</f>
        <v>#N/A</v>
      </c>
    </row>
    <row r="7362" spans="2:6" x14ac:dyDescent="0.25">
      <c r="B7362" s="131">
        <f t="shared" si="115"/>
        <v>7360</v>
      </c>
      <c r="E7362" s="218" t="e">
        <f>VLOOKUP(D7362,Z$4:AB7362,2,FALSE)</f>
        <v>#N/A</v>
      </c>
      <c r="F7362" s="218" t="e">
        <f>VLOOKUP(D7362,Z$4:AB7362,3,FALSE)</f>
        <v>#N/A</v>
      </c>
    </row>
    <row r="7363" spans="2:6" x14ac:dyDescent="0.25">
      <c r="B7363" s="131">
        <f t="shared" si="115"/>
        <v>7361</v>
      </c>
      <c r="E7363" s="218" t="e">
        <f>VLOOKUP(D7363,Z$4:AB7363,2,FALSE)</f>
        <v>#N/A</v>
      </c>
      <c r="F7363" s="218" t="e">
        <f>VLOOKUP(D7363,Z$4:AB7363,3,FALSE)</f>
        <v>#N/A</v>
      </c>
    </row>
    <row r="7364" spans="2:6" x14ac:dyDescent="0.25">
      <c r="B7364" s="131">
        <f t="shared" si="115"/>
        <v>7362</v>
      </c>
      <c r="E7364" s="218" t="e">
        <f>VLOOKUP(D7364,Z$4:AB7364,2,FALSE)</f>
        <v>#N/A</v>
      </c>
      <c r="F7364" s="218" t="e">
        <f>VLOOKUP(D7364,Z$4:AB7364,3,FALSE)</f>
        <v>#N/A</v>
      </c>
    </row>
    <row r="7365" spans="2:6" x14ac:dyDescent="0.25">
      <c r="B7365" s="131">
        <f t="shared" si="115"/>
        <v>7363</v>
      </c>
      <c r="E7365" s="218" t="e">
        <f>VLOOKUP(D7365,Z$4:AB7365,2,FALSE)</f>
        <v>#N/A</v>
      </c>
      <c r="F7365" s="218" t="e">
        <f>VLOOKUP(D7365,Z$4:AB7365,3,FALSE)</f>
        <v>#N/A</v>
      </c>
    </row>
    <row r="7366" spans="2:6" x14ac:dyDescent="0.25">
      <c r="B7366" s="131">
        <f t="shared" si="115"/>
        <v>7364</v>
      </c>
      <c r="E7366" s="218" t="e">
        <f>VLOOKUP(D7366,Z$4:AB7366,2,FALSE)</f>
        <v>#N/A</v>
      </c>
      <c r="F7366" s="218" t="e">
        <f>VLOOKUP(D7366,Z$4:AB7366,3,FALSE)</f>
        <v>#N/A</v>
      </c>
    </row>
    <row r="7367" spans="2:6" x14ac:dyDescent="0.25">
      <c r="B7367" s="131">
        <f t="shared" si="115"/>
        <v>7365</v>
      </c>
      <c r="E7367" s="218" t="e">
        <f>VLOOKUP(D7367,Z$4:AB7367,2,FALSE)</f>
        <v>#N/A</v>
      </c>
      <c r="F7367" s="218" t="e">
        <f>VLOOKUP(D7367,Z$4:AB7367,3,FALSE)</f>
        <v>#N/A</v>
      </c>
    </row>
    <row r="7368" spans="2:6" x14ac:dyDescent="0.25">
      <c r="B7368" s="131">
        <f t="shared" si="115"/>
        <v>7366</v>
      </c>
      <c r="E7368" s="218" t="e">
        <f>VLOOKUP(D7368,Z$4:AB7368,2,FALSE)</f>
        <v>#N/A</v>
      </c>
      <c r="F7368" s="218" t="e">
        <f>VLOOKUP(D7368,Z$4:AB7368,3,FALSE)</f>
        <v>#N/A</v>
      </c>
    </row>
    <row r="7369" spans="2:6" x14ac:dyDescent="0.25">
      <c r="B7369" s="131">
        <f t="shared" si="115"/>
        <v>7367</v>
      </c>
      <c r="E7369" s="218" t="e">
        <f>VLOOKUP(D7369,Z$4:AB7369,2,FALSE)</f>
        <v>#N/A</v>
      </c>
      <c r="F7369" s="218" t="e">
        <f>VLOOKUP(D7369,Z$4:AB7369,3,FALSE)</f>
        <v>#N/A</v>
      </c>
    </row>
    <row r="7370" spans="2:6" x14ac:dyDescent="0.25">
      <c r="B7370" s="131">
        <f t="shared" si="115"/>
        <v>7368</v>
      </c>
      <c r="E7370" s="218" t="e">
        <f>VLOOKUP(D7370,Z$4:AB7370,2,FALSE)</f>
        <v>#N/A</v>
      </c>
      <c r="F7370" s="218" t="e">
        <f>VLOOKUP(D7370,Z$4:AB7370,3,FALSE)</f>
        <v>#N/A</v>
      </c>
    </row>
    <row r="7371" spans="2:6" x14ac:dyDescent="0.25">
      <c r="B7371" s="131">
        <f t="shared" si="115"/>
        <v>7369</v>
      </c>
      <c r="E7371" s="218" t="e">
        <f>VLOOKUP(D7371,Z$4:AB7371,2,FALSE)</f>
        <v>#N/A</v>
      </c>
      <c r="F7371" s="218" t="e">
        <f>VLOOKUP(D7371,Z$4:AB7371,3,FALSE)</f>
        <v>#N/A</v>
      </c>
    </row>
    <row r="7372" spans="2:6" x14ac:dyDescent="0.25">
      <c r="B7372" s="131">
        <f t="shared" si="115"/>
        <v>7370</v>
      </c>
      <c r="E7372" s="218" t="e">
        <f>VLOOKUP(D7372,Z$4:AB7372,2,FALSE)</f>
        <v>#N/A</v>
      </c>
      <c r="F7372" s="218" t="e">
        <f>VLOOKUP(D7372,Z$4:AB7372,3,FALSE)</f>
        <v>#N/A</v>
      </c>
    </row>
    <row r="7373" spans="2:6" x14ac:dyDescent="0.25">
      <c r="B7373" s="131">
        <f t="shared" si="115"/>
        <v>7371</v>
      </c>
      <c r="E7373" s="218" t="e">
        <f>VLOOKUP(D7373,Z$4:AB7373,2,FALSE)</f>
        <v>#N/A</v>
      </c>
      <c r="F7373" s="218" t="e">
        <f>VLOOKUP(D7373,Z$4:AB7373,3,FALSE)</f>
        <v>#N/A</v>
      </c>
    </row>
    <row r="7374" spans="2:6" x14ac:dyDescent="0.25">
      <c r="B7374" s="131">
        <f t="shared" si="115"/>
        <v>7372</v>
      </c>
      <c r="E7374" s="218" t="e">
        <f>VLOOKUP(D7374,Z$4:AB7374,2,FALSE)</f>
        <v>#N/A</v>
      </c>
      <c r="F7374" s="218" t="e">
        <f>VLOOKUP(D7374,Z$4:AB7374,3,FALSE)</f>
        <v>#N/A</v>
      </c>
    </row>
    <row r="7375" spans="2:6" x14ac:dyDescent="0.25">
      <c r="B7375" s="131">
        <f t="shared" si="115"/>
        <v>7373</v>
      </c>
      <c r="E7375" s="218" t="e">
        <f>VLOOKUP(D7375,Z$4:AB7375,2,FALSE)</f>
        <v>#N/A</v>
      </c>
      <c r="F7375" s="218" t="e">
        <f>VLOOKUP(D7375,Z$4:AB7375,3,FALSE)</f>
        <v>#N/A</v>
      </c>
    </row>
    <row r="7376" spans="2:6" x14ac:dyDescent="0.25">
      <c r="B7376" s="131">
        <f t="shared" si="115"/>
        <v>7374</v>
      </c>
      <c r="E7376" s="218" t="e">
        <f>VLOOKUP(D7376,Z$4:AB7376,2,FALSE)</f>
        <v>#N/A</v>
      </c>
      <c r="F7376" s="218" t="e">
        <f>VLOOKUP(D7376,Z$4:AB7376,3,FALSE)</f>
        <v>#N/A</v>
      </c>
    </row>
    <row r="7377" spans="2:6" x14ac:dyDescent="0.25">
      <c r="B7377" s="131">
        <f t="shared" si="115"/>
        <v>7375</v>
      </c>
      <c r="E7377" s="218" t="e">
        <f>VLOOKUP(D7377,Z$4:AB7377,2,FALSE)</f>
        <v>#N/A</v>
      </c>
      <c r="F7377" s="218" t="e">
        <f>VLOOKUP(D7377,Z$4:AB7377,3,FALSE)</f>
        <v>#N/A</v>
      </c>
    </row>
    <row r="7378" spans="2:6" x14ac:dyDescent="0.25">
      <c r="B7378" s="131">
        <f t="shared" si="115"/>
        <v>7376</v>
      </c>
      <c r="E7378" s="218" t="e">
        <f>VLOOKUP(D7378,Z$4:AB7378,2,FALSE)</f>
        <v>#N/A</v>
      </c>
      <c r="F7378" s="218" t="e">
        <f>VLOOKUP(D7378,Z$4:AB7378,3,FALSE)</f>
        <v>#N/A</v>
      </c>
    </row>
    <row r="7379" spans="2:6" x14ac:dyDescent="0.25">
      <c r="B7379" s="131">
        <f t="shared" si="115"/>
        <v>7377</v>
      </c>
      <c r="E7379" s="218" t="e">
        <f>VLOOKUP(D7379,Z$4:AB7379,2,FALSE)</f>
        <v>#N/A</v>
      </c>
      <c r="F7379" s="218" t="e">
        <f>VLOOKUP(D7379,Z$4:AB7379,3,FALSE)</f>
        <v>#N/A</v>
      </c>
    </row>
    <row r="7380" spans="2:6" x14ac:dyDescent="0.25">
      <c r="B7380" s="131">
        <f t="shared" si="115"/>
        <v>7378</v>
      </c>
      <c r="E7380" s="218" t="e">
        <f>VLOOKUP(D7380,Z$4:AB7380,2,FALSE)</f>
        <v>#N/A</v>
      </c>
      <c r="F7380" s="218" t="e">
        <f>VLOOKUP(D7380,Z$4:AB7380,3,FALSE)</f>
        <v>#N/A</v>
      </c>
    </row>
    <row r="7381" spans="2:6" x14ac:dyDescent="0.25">
      <c r="B7381" s="131">
        <f t="shared" si="115"/>
        <v>7379</v>
      </c>
      <c r="E7381" s="218" t="e">
        <f>VLOOKUP(D7381,Z$4:AB7381,2,FALSE)</f>
        <v>#N/A</v>
      </c>
      <c r="F7381" s="218" t="e">
        <f>VLOOKUP(D7381,Z$4:AB7381,3,FALSE)</f>
        <v>#N/A</v>
      </c>
    </row>
    <row r="7382" spans="2:6" x14ac:dyDescent="0.25">
      <c r="B7382" s="131">
        <f t="shared" si="115"/>
        <v>7380</v>
      </c>
      <c r="E7382" s="218" t="e">
        <f>VLOOKUP(D7382,Z$4:AB7382,2,FALSE)</f>
        <v>#N/A</v>
      </c>
      <c r="F7382" s="218" t="e">
        <f>VLOOKUP(D7382,Z$4:AB7382,3,FALSE)</f>
        <v>#N/A</v>
      </c>
    </row>
    <row r="7383" spans="2:6" x14ac:dyDescent="0.25">
      <c r="B7383" s="131">
        <f t="shared" si="115"/>
        <v>7381</v>
      </c>
      <c r="E7383" s="218" t="e">
        <f>VLOOKUP(D7383,Z$4:AB7383,2,FALSE)</f>
        <v>#N/A</v>
      </c>
      <c r="F7383" s="218" t="e">
        <f>VLOOKUP(D7383,Z$4:AB7383,3,FALSE)</f>
        <v>#N/A</v>
      </c>
    </row>
    <row r="7384" spans="2:6" x14ac:dyDescent="0.25">
      <c r="B7384" s="131">
        <f t="shared" si="115"/>
        <v>7382</v>
      </c>
      <c r="E7384" s="218" t="e">
        <f>VLOOKUP(D7384,Z$4:AB7384,2,FALSE)</f>
        <v>#N/A</v>
      </c>
      <c r="F7384" s="218" t="e">
        <f>VLOOKUP(D7384,Z$4:AB7384,3,FALSE)</f>
        <v>#N/A</v>
      </c>
    </row>
    <row r="7385" spans="2:6" x14ac:dyDescent="0.25">
      <c r="B7385" s="131">
        <f t="shared" si="115"/>
        <v>7383</v>
      </c>
      <c r="E7385" s="218" t="e">
        <f>VLOOKUP(D7385,Z$4:AB7385,2,FALSE)</f>
        <v>#N/A</v>
      </c>
      <c r="F7385" s="218" t="e">
        <f>VLOOKUP(D7385,Z$4:AB7385,3,FALSE)</f>
        <v>#N/A</v>
      </c>
    </row>
    <row r="7386" spans="2:6" x14ac:dyDescent="0.25">
      <c r="B7386" s="131">
        <f t="shared" si="115"/>
        <v>7384</v>
      </c>
      <c r="E7386" s="218" t="e">
        <f>VLOOKUP(D7386,Z$4:AB7386,2,FALSE)</f>
        <v>#N/A</v>
      </c>
      <c r="F7386" s="218" t="e">
        <f>VLOOKUP(D7386,Z$4:AB7386,3,FALSE)</f>
        <v>#N/A</v>
      </c>
    </row>
    <row r="7387" spans="2:6" x14ac:dyDescent="0.25">
      <c r="B7387" s="131">
        <f t="shared" si="115"/>
        <v>7385</v>
      </c>
      <c r="E7387" s="218" t="e">
        <f>VLOOKUP(D7387,Z$4:AB7387,2,FALSE)</f>
        <v>#N/A</v>
      </c>
      <c r="F7387" s="218" t="e">
        <f>VLOOKUP(D7387,Z$4:AB7387,3,FALSE)</f>
        <v>#N/A</v>
      </c>
    </row>
    <row r="7388" spans="2:6" x14ac:dyDescent="0.25">
      <c r="B7388" s="131">
        <f t="shared" si="115"/>
        <v>7386</v>
      </c>
      <c r="E7388" s="218" t="e">
        <f>VLOOKUP(D7388,Z$4:AB7388,2,FALSE)</f>
        <v>#N/A</v>
      </c>
      <c r="F7388" s="218" t="e">
        <f>VLOOKUP(D7388,Z$4:AB7388,3,FALSE)</f>
        <v>#N/A</v>
      </c>
    </row>
    <row r="7389" spans="2:6" x14ac:dyDescent="0.25">
      <c r="B7389" s="131">
        <f t="shared" si="115"/>
        <v>7387</v>
      </c>
      <c r="E7389" s="218" t="e">
        <f>VLOOKUP(D7389,Z$4:AB7389,2,FALSE)</f>
        <v>#N/A</v>
      </c>
      <c r="F7389" s="218" t="e">
        <f>VLOOKUP(D7389,Z$4:AB7389,3,FALSE)</f>
        <v>#N/A</v>
      </c>
    </row>
    <row r="7390" spans="2:6" x14ac:dyDescent="0.25">
      <c r="B7390" s="131">
        <f t="shared" si="115"/>
        <v>7388</v>
      </c>
      <c r="E7390" s="218" t="e">
        <f>VLOOKUP(D7390,Z$4:AB7390,2,FALSE)</f>
        <v>#N/A</v>
      </c>
      <c r="F7390" s="218" t="e">
        <f>VLOOKUP(D7390,Z$4:AB7390,3,FALSE)</f>
        <v>#N/A</v>
      </c>
    </row>
    <row r="7391" spans="2:6" x14ac:dyDescent="0.25">
      <c r="B7391" s="131">
        <f t="shared" si="115"/>
        <v>7389</v>
      </c>
      <c r="E7391" s="218" t="e">
        <f>VLOOKUP(D7391,Z$4:AB7391,2,FALSE)</f>
        <v>#N/A</v>
      </c>
      <c r="F7391" s="218" t="e">
        <f>VLOOKUP(D7391,Z$4:AB7391,3,FALSE)</f>
        <v>#N/A</v>
      </c>
    </row>
    <row r="7392" spans="2:6" x14ac:dyDescent="0.25">
      <c r="B7392" s="131">
        <f t="shared" si="115"/>
        <v>7390</v>
      </c>
      <c r="E7392" s="218" t="e">
        <f>VLOOKUP(D7392,Z$4:AB7392,2,FALSE)</f>
        <v>#N/A</v>
      </c>
      <c r="F7392" s="218" t="e">
        <f>VLOOKUP(D7392,Z$4:AB7392,3,FALSE)</f>
        <v>#N/A</v>
      </c>
    </row>
    <row r="7393" spans="2:6" x14ac:dyDescent="0.25">
      <c r="B7393" s="131">
        <f t="shared" si="115"/>
        <v>7391</v>
      </c>
      <c r="E7393" s="218" t="e">
        <f>VLOOKUP(D7393,Z$4:AB7393,2,FALSE)</f>
        <v>#N/A</v>
      </c>
      <c r="F7393" s="218" t="e">
        <f>VLOOKUP(D7393,Z$4:AB7393,3,FALSE)</f>
        <v>#N/A</v>
      </c>
    </row>
    <row r="7394" spans="2:6" x14ac:dyDescent="0.25">
      <c r="B7394" s="131">
        <f t="shared" si="115"/>
        <v>7392</v>
      </c>
      <c r="E7394" s="218" t="e">
        <f>VLOOKUP(D7394,Z$4:AB7394,2,FALSE)</f>
        <v>#N/A</v>
      </c>
      <c r="F7394" s="218" t="e">
        <f>VLOOKUP(D7394,Z$4:AB7394,3,FALSE)</f>
        <v>#N/A</v>
      </c>
    </row>
    <row r="7395" spans="2:6" x14ac:dyDescent="0.25">
      <c r="B7395" s="131">
        <f t="shared" si="115"/>
        <v>7393</v>
      </c>
      <c r="E7395" s="218" t="e">
        <f>VLOOKUP(D7395,Z$4:AB7395,2,FALSE)</f>
        <v>#N/A</v>
      </c>
      <c r="F7395" s="218" t="e">
        <f>VLOOKUP(D7395,Z$4:AB7395,3,FALSE)</f>
        <v>#N/A</v>
      </c>
    </row>
    <row r="7396" spans="2:6" x14ac:dyDescent="0.25">
      <c r="B7396" s="131">
        <f t="shared" si="115"/>
        <v>7394</v>
      </c>
      <c r="E7396" s="218" t="e">
        <f>VLOOKUP(D7396,Z$4:AB7396,2,FALSE)</f>
        <v>#N/A</v>
      </c>
      <c r="F7396" s="218" t="e">
        <f>VLOOKUP(D7396,Z$4:AB7396,3,FALSE)</f>
        <v>#N/A</v>
      </c>
    </row>
    <row r="7397" spans="2:6" x14ac:dyDescent="0.25">
      <c r="B7397" s="131">
        <f t="shared" si="115"/>
        <v>7395</v>
      </c>
      <c r="E7397" s="218" t="e">
        <f>VLOOKUP(D7397,Z$4:AB7397,2,FALSE)</f>
        <v>#N/A</v>
      </c>
      <c r="F7397" s="218" t="e">
        <f>VLOOKUP(D7397,Z$4:AB7397,3,FALSE)</f>
        <v>#N/A</v>
      </c>
    </row>
    <row r="7398" spans="2:6" x14ac:dyDescent="0.25">
      <c r="B7398" s="131">
        <f t="shared" si="115"/>
        <v>7396</v>
      </c>
      <c r="E7398" s="218" t="e">
        <f>VLOOKUP(D7398,Z$4:AB7398,2,FALSE)</f>
        <v>#N/A</v>
      </c>
      <c r="F7398" s="218" t="e">
        <f>VLOOKUP(D7398,Z$4:AB7398,3,FALSE)</f>
        <v>#N/A</v>
      </c>
    </row>
    <row r="7399" spans="2:6" x14ac:dyDescent="0.25">
      <c r="B7399" s="131">
        <f t="shared" si="115"/>
        <v>7397</v>
      </c>
      <c r="E7399" s="218" t="e">
        <f>VLOOKUP(D7399,Z$4:AB7399,2,FALSE)</f>
        <v>#N/A</v>
      </c>
      <c r="F7399" s="218" t="e">
        <f>VLOOKUP(D7399,Z$4:AB7399,3,FALSE)</f>
        <v>#N/A</v>
      </c>
    </row>
    <row r="7400" spans="2:6" x14ac:dyDescent="0.25">
      <c r="B7400" s="131">
        <f t="shared" si="115"/>
        <v>7398</v>
      </c>
      <c r="E7400" s="218" t="e">
        <f>VLOOKUP(D7400,Z$4:AB7400,2,FALSE)</f>
        <v>#N/A</v>
      </c>
      <c r="F7400" s="218" t="e">
        <f>VLOOKUP(D7400,Z$4:AB7400,3,FALSE)</f>
        <v>#N/A</v>
      </c>
    </row>
    <row r="7401" spans="2:6" x14ac:dyDescent="0.25">
      <c r="B7401" s="131">
        <f t="shared" si="115"/>
        <v>7399</v>
      </c>
      <c r="E7401" s="218" t="e">
        <f>VLOOKUP(D7401,Z$4:AB7401,2,FALSE)</f>
        <v>#N/A</v>
      </c>
      <c r="F7401" s="218" t="e">
        <f>VLOOKUP(D7401,Z$4:AB7401,3,FALSE)</f>
        <v>#N/A</v>
      </c>
    </row>
    <row r="7402" spans="2:6" x14ac:dyDescent="0.25">
      <c r="B7402" s="131">
        <f t="shared" si="115"/>
        <v>7400</v>
      </c>
      <c r="E7402" s="218" t="e">
        <f>VLOOKUP(D7402,Z$4:AB7402,2,FALSE)</f>
        <v>#N/A</v>
      </c>
      <c r="F7402" s="218" t="e">
        <f>VLOOKUP(D7402,Z$4:AB7402,3,FALSE)</f>
        <v>#N/A</v>
      </c>
    </row>
    <row r="7403" spans="2:6" x14ac:dyDescent="0.25">
      <c r="B7403" s="131">
        <f t="shared" si="115"/>
        <v>7401</v>
      </c>
      <c r="E7403" s="218" t="e">
        <f>VLOOKUP(D7403,Z$4:AB7403,2,FALSE)</f>
        <v>#N/A</v>
      </c>
      <c r="F7403" s="218" t="e">
        <f>VLOOKUP(D7403,Z$4:AB7403,3,FALSE)</f>
        <v>#N/A</v>
      </c>
    </row>
    <row r="7404" spans="2:6" x14ac:dyDescent="0.25">
      <c r="B7404" s="131">
        <f t="shared" si="115"/>
        <v>7402</v>
      </c>
      <c r="E7404" s="218" t="e">
        <f>VLOOKUP(D7404,Z$4:AB7404,2,FALSE)</f>
        <v>#N/A</v>
      </c>
      <c r="F7404" s="218" t="e">
        <f>VLOOKUP(D7404,Z$4:AB7404,3,FALSE)</f>
        <v>#N/A</v>
      </c>
    </row>
    <row r="7405" spans="2:6" x14ac:dyDescent="0.25">
      <c r="B7405" s="131">
        <f t="shared" si="115"/>
        <v>7403</v>
      </c>
      <c r="E7405" s="218" t="e">
        <f>VLOOKUP(D7405,Z$4:AB7405,2,FALSE)</f>
        <v>#N/A</v>
      </c>
      <c r="F7405" s="218" t="e">
        <f>VLOOKUP(D7405,Z$4:AB7405,3,FALSE)</f>
        <v>#N/A</v>
      </c>
    </row>
    <row r="7406" spans="2:6" x14ac:dyDescent="0.25">
      <c r="B7406" s="131">
        <f t="shared" si="115"/>
        <v>7404</v>
      </c>
      <c r="E7406" s="218" t="e">
        <f>VLOOKUP(D7406,Z$4:AB7406,2,FALSE)</f>
        <v>#N/A</v>
      </c>
      <c r="F7406" s="218" t="e">
        <f>VLOOKUP(D7406,Z$4:AB7406,3,FALSE)</f>
        <v>#N/A</v>
      </c>
    </row>
    <row r="7407" spans="2:6" x14ac:dyDescent="0.25">
      <c r="B7407" s="131">
        <f t="shared" si="115"/>
        <v>7405</v>
      </c>
      <c r="E7407" s="218" t="e">
        <f>VLOOKUP(D7407,Z$4:AB7407,2,FALSE)</f>
        <v>#N/A</v>
      </c>
      <c r="F7407" s="218" t="e">
        <f>VLOOKUP(D7407,Z$4:AB7407,3,FALSE)</f>
        <v>#N/A</v>
      </c>
    </row>
    <row r="7408" spans="2:6" x14ac:dyDescent="0.25">
      <c r="B7408" s="131">
        <f t="shared" si="115"/>
        <v>7406</v>
      </c>
      <c r="E7408" s="218" t="e">
        <f>VLOOKUP(D7408,Z$4:AB7408,2,FALSE)</f>
        <v>#N/A</v>
      </c>
      <c r="F7408" s="218" t="e">
        <f>VLOOKUP(D7408,Z$4:AB7408,3,FALSE)</f>
        <v>#N/A</v>
      </c>
    </row>
    <row r="7409" spans="2:6" x14ac:dyDescent="0.25">
      <c r="B7409" s="131">
        <f t="shared" si="115"/>
        <v>7407</v>
      </c>
      <c r="E7409" s="218" t="e">
        <f>VLOOKUP(D7409,Z$4:AB7409,2,FALSE)</f>
        <v>#N/A</v>
      </c>
      <c r="F7409" s="218" t="e">
        <f>VLOOKUP(D7409,Z$4:AB7409,3,FALSE)</f>
        <v>#N/A</v>
      </c>
    </row>
    <row r="7410" spans="2:6" x14ac:dyDescent="0.25">
      <c r="B7410" s="131">
        <f t="shared" si="115"/>
        <v>7408</v>
      </c>
      <c r="E7410" s="218" t="e">
        <f>VLOOKUP(D7410,Z$4:AB7410,2,FALSE)</f>
        <v>#N/A</v>
      </c>
      <c r="F7410" s="218" t="e">
        <f>VLOOKUP(D7410,Z$4:AB7410,3,FALSE)</f>
        <v>#N/A</v>
      </c>
    </row>
    <row r="7411" spans="2:6" x14ac:dyDescent="0.25">
      <c r="B7411" s="131">
        <f t="shared" si="115"/>
        <v>7409</v>
      </c>
      <c r="E7411" s="218" t="e">
        <f>VLOOKUP(D7411,Z$4:AB7411,2,FALSE)</f>
        <v>#N/A</v>
      </c>
      <c r="F7411" s="218" t="e">
        <f>VLOOKUP(D7411,Z$4:AB7411,3,FALSE)</f>
        <v>#N/A</v>
      </c>
    </row>
    <row r="7412" spans="2:6" x14ac:dyDescent="0.25">
      <c r="B7412" s="131">
        <f t="shared" ref="B7412:B7475" si="116">ROW()-2</f>
        <v>7410</v>
      </c>
      <c r="E7412" s="218" t="e">
        <f>VLOOKUP(D7412,Z$4:AB7412,2,FALSE)</f>
        <v>#N/A</v>
      </c>
      <c r="F7412" s="218" t="e">
        <f>VLOOKUP(D7412,Z$4:AB7412,3,FALSE)</f>
        <v>#N/A</v>
      </c>
    </row>
    <row r="7413" spans="2:6" x14ac:dyDescent="0.25">
      <c r="B7413" s="131">
        <f t="shared" si="116"/>
        <v>7411</v>
      </c>
      <c r="E7413" s="218" t="e">
        <f>VLOOKUP(D7413,Z$4:AB7413,2,FALSE)</f>
        <v>#N/A</v>
      </c>
      <c r="F7413" s="218" t="e">
        <f>VLOOKUP(D7413,Z$4:AB7413,3,FALSE)</f>
        <v>#N/A</v>
      </c>
    </row>
    <row r="7414" spans="2:6" x14ac:dyDescent="0.25">
      <c r="B7414" s="131">
        <f t="shared" si="116"/>
        <v>7412</v>
      </c>
      <c r="E7414" s="218" t="e">
        <f>VLOOKUP(D7414,Z$4:AB7414,2,FALSE)</f>
        <v>#N/A</v>
      </c>
      <c r="F7414" s="218" t="e">
        <f>VLOOKUP(D7414,Z$4:AB7414,3,FALSE)</f>
        <v>#N/A</v>
      </c>
    </row>
    <row r="7415" spans="2:6" x14ac:dyDescent="0.25">
      <c r="B7415" s="131">
        <f t="shared" si="116"/>
        <v>7413</v>
      </c>
      <c r="E7415" s="218" t="e">
        <f>VLOOKUP(D7415,Z$4:AB7415,2,FALSE)</f>
        <v>#N/A</v>
      </c>
      <c r="F7415" s="218" t="e">
        <f>VLOOKUP(D7415,Z$4:AB7415,3,FALSE)</f>
        <v>#N/A</v>
      </c>
    </row>
    <row r="7416" spans="2:6" x14ac:dyDescent="0.25">
      <c r="B7416" s="131">
        <f t="shared" si="116"/>
        <v>7414</v>
      </c>
      <c r="E7416" s="218" t="e">
        <f>VLOOKUP(D7416,Z$4:AB7416,2,FALSE)</f>
        <v>#N/A</v>
      </c>
      <c r="F7416" s="218" t="e">
        <f>VLOOKUP(D7416,Z$4:AB7416,3,FALSE)</f>
        <v>#N/A</v>
      </c>
    </row>
    <row r="7417" spans="2:6" x14ac:dyDescent="0.25">
      <c r="B7417" s="131">
        <f t="shared" si="116"/>
        <v>7415</v>
      </c>
      <c r="E7417" s="218" t="e">
        <f>VLOOKUP(D7417,Z$4:AB7417,2,FALSE)</f>
        <v>#N/A</v>
      </c>
      <c r="F7417" s="218" t="e">
        <f>VLOOKUP(D7417,Z$4:AB7417,3,FALSE)</f>
        <v>#N/A</v>
      </c>
    </row>
    <row r="7418" spans="2:6" x14ac:dyDescent="0.25">
      <c r="B7418" s="131">
        <f t="shared" si="116"/>
        <v>7416</v>
      </c>
      <c r="E7418" s="218" t="e">
        <f>VLOOKUP(D7418,Z$4:AB7418,2,FALSE)</f>
        <v>#N/A</v>
      </c>
      <c r="F7418" s="218" t="e">
        <f>VLOOKUP(D7418,Z$4:AB7418,3,FALSE)</f>
        <v>#N/A</v>
      </c>
    </row>
    <row r="7419" spans="2:6" x14ac:dyDescent="0.25">
      <c r="B7419" s="131">
        <f t="shared" si="116"/>
        <v>7417</v>
      </c>
      <c r="E7419" s="218" t="e">
        <f>VLOOKUP(D7419,Z$4:AB7419,2,FALSE)</f>
        <v>#N/A</v>
      </c>
      <c r="F7419" s="218" t="e">
        <f>VLOOKUP(D7419,Z$4:AB7419,3,FALSE)</f>
        <v>#N/A</v>
      </c>
    </row>
    <row r="7420" spans="2:6" x14ac:dyDescent="0.25">
      <c r="B7420" s="131">
        <f t="shared" si="116"/>
        <v>7418</v>
      </c>
      <c r="E7420" s="218" t="e">
        <f>VLOOKUP(D7420,Z$4:AB7420,2,FALSE)</f>
        <v>#N/A</v>
      </c>
      <c r="F7420" s="218" t="e">
        <f>VLOOKUP(D7420,Z$4:AB7420,3,FALSE)</f>
        <v>#N/A</v>
      </c>
    </row>
    <row r="7421" spans="2:6" x14ac:dyDescent="0.25">
      <c r="B7421" s="131">
        <f t="shared" si="116"/>
        <v>7419</v>
      </c>
      <c r="E7421" s="218" t="e">
        <f>VLOOKUP(D7421,Z$4:AB7421,2,FALSE)</f>
        <v>#N/A</v>
      </c>
      <c r="F7421" s="218" t="e">
        <f>VLOOKUP(D7421,Z$4:AB7421,3,FALSE)</f>
        <v>#N/A</v>
      </c>
    </row>
    <row r="7422" spans="2:6" x14ac:dyDescent="0.25">
      <c r="B7422" s="131">
        <f t="shared" si="116"/>
        <v>7420</v>
      </c>
      <c r="E7422" s="218" t="e">
        <f>VLOOKUP(D7422,Z$4:AB7422,2,FALSE)</f>
        <v>#N/A</v>
      </c>
      <c r="F7422" s="218" t="e">
        <f>VLOOKUP(D7422,Z$4:AB7422,3,FALSE)</f>
        <v>#N/A</v>
      </c>
    </row>
    <row r="7423" spans="2:6" x14ac:dyDescent="0.25">
      <c r="B7423" s="131">
        <f t="shared" si="116"/>
        <v>7421</v>
      </c>
      <c r="E7423" s="218" t="e">
        <f>VLOOKUP(D7423,Z$4:AB7423,2,FALSE)</f>
        <v>#N/A</v>
      </c>
      <c r="F7423" s="218" t="e">
        <f>VLOOKUP(D7423,Z$4:AB7423,3,FALSE)</f>
        <v>#N/A</v>
      </c>
    </row>
    <row r="7424" spans="2:6" x14ac:dyDescent="0.25">
      <c r="B7424" s="131">
        <f t="shared" si="116"/>
        <v>7422</v>
      </c>
      <c r="E7424" s="218" t="e">
        <f>VLOOKUP(D7424,Z$4:AB7424,2,FALSE)</f>
        <v>#N/A</v>
      </c>
      <c r="F7424" s="218" t="e">
        <f>VLOOKUP(D7424,Z$4:AB7424,3,FALSE)</f>
        <v>#N/A</v>
      </c>
    </row>
    <row r="7425" spans="2:6" x14ac:dyDescent="0.25">
      <c r="B7425" s="131">
        <f t="shared" si="116"/>
        <v>7423</v>
      </c>
      <c r="E7425" s="218" t="e">
        <f>VLOOKUP(D7425,Z$4:AB7425,2,FALSE)</f>
        <v>#N/A</v>
      </c>
      <c r="F7425" s="218" t="e">
        <f>VLOOKUP(D7425,Z$4:AB7425,3,FALSE)</f>
        <v>#N/A</v>
      </c>
    </row>
    <row r="7426" spans="2:6" x14ac:dyDescent="0.25">
      <c r="B7426" s="131">
        <f t="shared" si="116"/>
        <v>7424</v>
      </c>
      <c r="E7426" s="218" t="e">
        <f>VLOOKUP(D7426,Z$4:AB7426,2,FALSE)</f>
        <v>#N/A</v>
      </c>
      <c r="F7426" s="218" t="e">
        <f>VLOOKUP(D7426,Z$4:AB7426,3,FALSE)</f>
        <v>#N/A</v>
      </c>
    </row>
    <row r="7427" spans="2:6" x14ac:dyDescent="0.25">
      <c r="B7427" s="131">
        <f t="shared" si="116"/>
        <v>7425</v>
      </c>
      <c r="E7427" s="218" t="e">
        <f>VLOOKUP(D7427,Z$4:AB7427,2,FALSE)</f>
        <v>#N/A</v>
      </c>
      <c r="F7427" s="218" t="e">
        <f>VLOOKUP(D7427,Z$4:AB7427,3,FALSE)</f>
        <v>#N/A</v>
      </c>
    </row>
    <row r="7428" spans="2:6" x14ac:dyDescent="0.25">
      <c r="B7428" s="131">
        <f t="shared" si="116"/>
        <v>7426</v>
      </c>
      <c r="E7428" s="218" t="e">
        <f>VLOOKUP(D7428,Z$4:AB7428,2,FALSE)</f>
        <v>#N/A</v>
      </c>
      <c r="F7428" s="218" t="e">
        <f>VLOOKUP(D7428,Z$4:AB7428,3,FALSE)</f>
        <v>#N/A</v>
      </c>
    </row>
    <row r="7429" spans="2:6" x14ac:dyDescent="0.25">
      <c r="B7429" s="131">
        <f t="shared" si="116"/>
        <v>7427</v>
      </c>
      <c r="E7429" s="218" t="e">
        <f>VLOOKUP(D7429,Z$4:AB7429,2,FALSE)</f>
        <v>#N/A</v>
      </c>
      <c r="F7429" s="218" t="e">
        <f>VLOOKUP(D7429,Z$4:AB7429,3,FALSE)</f>
        <v>#N/A</v>
      </c>
    </row>
    <row r="7430" spans="2:6" x14ac:dyDescent="0.25">
      <c r="B7430" s="131">
        <f t="shared" si="116"/>
        <v>7428</v>
      </c>
      <c r="E7430" s="218" t="e">
        <f>VLOOKUP(D7430,Z$4:AB7430,2,FALSE)</f>
        <v>#N/A</v>
      </c>
      <c r="F7430" s="218" t="e">
        <f>VLOOKUP(D7430,Z$4:AB7430,3,FALSE)</f>
        <v>#N/A</v>
      </c>
    </row>
    <row r="7431" spans="2:6" x14ac:dyDescent="0.25">
      <c r="B7431" s="131">
        <f t="shared" si="116"/>
        <v>7429</v>
      </c>
      <c r="E7431" s="218" t="e">
        <f>VLOOKUP(D7431,Z$4:AB7431,2,FALSE)</f>
        <v>#N/A</v>
      </c>
      <c r="F7431" s="218" t="e">
        <f>VLOOKUP(D7431,Z$4:AB7431,3,FALSE)</f>
        <v>#N/A</v>
      </c>
    </row>
    <row r="7432" spans="2:6" x14ac:dyDescent="0.25">
      <c r="B7432" s="131">
        <f t="shared" si="116"/>
        <v>7430</v>
      </c>
      <c r="E7432" s="218" t="e">
        <f>VLOOKUP(D7432,Z$4:AB7432,2,FALSE)</f>
        <v>#N/A</v>
      </c>
      <c r="F7432" s="218" t="e">
        <f>VLOOKUP(D7432,Z$4:AB7432,3,FALSE)</f>
        <v>#N/A</v>
      </c>
    </row>
    <row r="7433" spans="2:6" x14ac:dyDescent="0.25">
      <c r="B7433" s="131">
        <f t="shared" si="116"/>
        <v>7431</v>
      </c>
      <c r="E7433" s="218" t="e">
        <f>VLOOKUP(D7433,Z$4:AB7433,2,FALSE)</f>
        <v>#N/A</v>
      </c>
      <c r="F7433" s="218" t="e">
        <f>VLOOKUP(D7433,Z$4:AB7433,3,FALSE)</f>
        <v>#N/A</v>
      </c>
    </row>
    <row r="7434" spans="2:6" x14ac:dyDescent="0.25">
      <c r="B7434" s="131">
        <f t="shared" si="116"/>
        <v>7432</v>
      </c>
      <c r="E7434" s="218" t="e">
        <f>VLOOKUP(D7434,Z$4:AB7434,2,FALSE)</f>
        <v>#N/A</v>
      </c>
      <c r="F7434" s="218" t="e">
        <f>VLOOKUP(D7434,Z$4:AB7434,3,FALSE)</f>
        <v>#N/A</v>
      </c>
    </row>
    <row r="7435" spans="2:6" x14ac:dyDescent="0.25">
      <c r="B7435" s="131">
        <f t="shared" si="116"/>
        <v>7433</v>
      </c>
      <c r="E7435" s="218" t="e">
        <f>VLOOKUP(D7435,Z$4:AB7435,2,FALSE)</f>
        <v>#N/A</v>
      </c>
      <c r="F7435" s="218" t="e">
        <f>VLOOKUP(D7435,Z$4:AB7435,3,FALSE)</f>
        <v>#N/A</v>
      </c>
    </row>
    <row r="7436" spans="2:6" x14ac:dyDescent="0.25">
      <c r="B7436" s="131">
        <f t="shared" si="116"/>
        <v>7434</v>
      </c>
      <c r="E7436" s="218" t="e">
        <f>VLOOKUP(D7436,Z$4:AB7436,2,FALSE)</f>
        <v>#N/A</v>
      </c>
      <c r="F7436" s="218" t="e">
        <f>VLOOKUP(D7436,Z$4:AB7436,3,FALSE)</f>
        <v>#N/A</v>
      </c>
    </row>
    <row r="7437" spans="2:6" x14ac:dyDescent="0.25">
      <c r="B7437" s="131">
        <f t="shared" si="116"/>
        <v>7435</v>
      </c>
      <c r="E7437" s="218" t="e">
        <f>VLOOKUP(D7437,Z$4:AB7437,2,FALSE)</f>
        <v>#N/A</v>
      </c>
      <c r="F7437" s="218" t="e">
        <f>VLOOKUP(D7437,Z$4:AB7437,3,FALSE)</f>
        <v>#N/A</v>
      </c>
    </row>
    <row r="7438" spans="2:6" x14ac:dyDescent="0.25">
      <c r="B7438" s="131">
        <f t="shared" si="116"/>
        <v>7436</v>
      </c>
      <c r="E7438" s="218" t="e">
        <f>VLOOKUP(D7438,Z$4:AB7438,2,FALSE)</f>
        <v>#N/A</v>
      </c>
      <c r="F7438" s="218" t="e">
        <f>VLOOKUP(D7438,Z$4:AB7438,3,FALSE)</f>
        <v>#N/A</v>
      </c>
    </row>
    <row r="7439" spans="2:6" x14ac:dyDescent="0.25">
      <c r="B7439" s="131">
        <f t="shared" si="116"/>
        <v>7437</v>
      </c>
      <c r="E7439" s="218" t="e">
        <f>VLOOKUP(D7439,Z$4:AB7439,2,FALSE)</f>
        <v>#N/A</v>
      </c>
      <c r="F7439" s="218" t="e">
        <f>VLOOKUP(D7439,Z$4:AB7439,3,FALSE)</f>
        <v>#N/A</v>
      </c>
    </row>
    <row r="7440" spans="2:6" x14ac:dyDescent="0.25">
      <c r="B7440" s="131">
        <f t="shared" si="116"/>
        <v>7438</v>
      </c>
      <c r="E7440" s="218" t="e">
        <f>VLOOKUP(D7440,Z$4:AB7440,2,FALSE)</f>
        <v>#N/A</v>
      </c>
      <c r="F7440" s="218" t="e">
        <f>VLOOKUP(D7440,Z$4:AB7440,3,FALSE)</f>
        <v>#N/A</v>
      </c>
    </row>
    <row r="7441" spans="2:6" x14ac:dyDescent="0.25">
      <c r="B7441" s="131">
        <f t="shared" si="116"/>
        <v>7439</v>
      </c>
      <c r="E7441" s="218" t="e">
        <f>VLOOKUP(D7441,Z$4:AB7441,2,FALSE)</f>
        <v>#N/A</v>
      </c>
      <c r="F7441" s="218" t="e">
        <f>VLOOKUP(D7441,Z$4:AB7441,3,FALSE)</f>
        <v>#N/A</v>
      </c>
    </row>
    <row r="7442" spans="2:6" x14ac:dyDescent="0.25">
      <c r="B7442" s="131">
        <f t="shared" si="116"/>
        <v>7440</v>
      </c>
      <c r="E7442" s="218" t="e">
        <f>VLOOKUP(D7442,Z$4:AB7442,2,FALSE)</f>
        <v>#N/A</v>
      </c>
      <c r="F7442" s="218" t="e">
        <f>VLOOKUP(D7442,Z$4:AB7442,3,FALSE)</f>
        <v>#N/A</v>
      </c>
    </row>
    <row r="7443" spans="2:6" x14ac:dyDescent="0.25">
      <c r="B7443" s="131">
        <f t="shared" si="116"/>
        <v>7441</v>
      </c>
      <c r="E7443" s="218" t="e">
        <f>VLOOKUP(D7443,Z$4:AB7443,2,FALSE)</f>
        <v>#N/A</v>
      </c>
      <c r="F7443" s="218" t="e">
        <f>VLOOKUP(D7443,Z$4:AB7443,3,FALSE)</f>
        <v>#N/A</v>
      </c>
    </row>
    <row r="7444" spans="2:6" x14ac:dyDescent="0.25">
      <c r="B7444" s="131">
        <f t="shared" si="116"/>
        <v>7442</v>
      </c>
      <c r="E7444" s="218" t="e">
        <f>VLOOKUP(D7444,Z$4:AB7444,2,FALSE)</f>
        <v>#N/A</v>
      </c>
      <c r="F7444" s="218" t="e">
        <f>VLOOKUP(D7444,Z$4:AB7444,3,FALSE)</f>
        <v>#N/A</v>
      </c>
    </row>
    <row r="7445" spans="2:6" x14ac:dyDescent="0.25">
      <c r="B7445" s="131">
        <f t="shared" si="116"/>
        <v>7443</v>
      </c>
      <c r="E7445" s="218" t="e">
        <f>VLOOKUP(D7445,Z$4:AB7445,2,FALSE)</f>
        <v>#N/A</v>
      </c>
      <c r="F7445" s="218" t="e">
        <f>VLOOKUP(D7445,Z$4:AB7445,3,FALSE)</f>
        <v>#N/A</v>
      </c>
    </row>
    <row r="7446" spans="2:6" x14ac:dyDescent="0.25">
      <c r="B7446" s="131">
        <f t="shared" si="116"/>
        <v>7444</v>
      </c>
      <c r="E7446" s="218" t="e">
        <f>VLOOKUP(D7446,Z$4:AB7446,2,FALSE)</f>
        <v>#N/A</v>
      </c>
      <c r="F7446" s="218" t="e">
        <f>VLOOKUP(D7446,Z$4:AB7446,3,FALSE)</f>
        <v>#N/A</v>
      </c>
    </row>
    <row r="7447" spans="2:6" x14ac:dyDescent="0.25">
      <c r="B7447" s="131">
        <f t="shared" si="116"/>
        <v>7445</v>
      </c>
      <c r="E7447" s="218" t="e">
        <f>VLOOKUP(D7447,Z$4:AB7447,2,FALSE)</f>
        <v>#N/A</v>
      </c>
      <c r="F7447" s="218" t="e">
        <f>VLOOKUP(D7447,Z$4:AB7447,3,FALSE)</f>
        <v>#N/A</v>
      </c>
    </row>
    <row r="7448" spans="2:6" x14ac:dyDescent="0.25">
      <c r="B7448" s="131">
        <f t="shared" si="116"/>
        <v>7446</v>
      </c>
      <c r="E7448" s="218" t="e">
        <f>VLOOKUP(D7448,Z$4:AB7448,2,FALSE)</f>
        <v>#N/A</v>
      </c>
      <c r="F7448" s="218" t="e">
        <f>VLOOKUP(D7448,Z$4:AB7448,3,FALSE)</f>
        <v>#N/A</v>
      </c>
    </row>
    <row r="7449" spans="2:6" x14ac:dyDescent="0.25">
      <c r="B7449" s="131">
        <f t="shared" si="116"/>
        <v>7447</v>
      </c>
      <c r="E7449" s="218" t="e">
        <f>VLOOKUP(D7449,Z$4:AB7449,2,FALSE)</f>
        <v>#N/A</v>
      </c>
      <c r="F7449" s="218" t="e">
        <f>VLOOKUP(D7449,Z$4:AB7449,3,FALSE)</f>
        <v>#N/A</v>
      </c>
    </row>
    <row r="7450" spans="2:6" x14ac:dyDescent="0.25">
      <c r="B7450" s="131">
        <f t="shared" si="116"/>
        <v>7448</v>
      </c>
      <c r="E7450" s="218" t="e">
        <f>VLOOKUP(D7450,Z$4:AB7450,2,FALSE)</f>
        <v>#N/A</v>
      </c>
      <c r="F7450" s="218" t="e">
        <f>VLOOKUP(D7450,Z$4:AB7450,3,FALSE)</f>
        <v>#N/A</v>
      </c>
    </row>
    <row r="7451" spans="2:6" x14ac:dyDescent="0.25">
      <c r="B7451" s="131">
        <f t="shared" si="116"/>
        <v>7449</v>
      </c>
      <c r="E7451" s="218" t="e">
        <f>VLOOKUP(D7451,Z$4:AB7451,2,FALSE)</f>
        <v>#N/A</v>
      </c>
      <c r="F7451" s="218" t="e">
        <f>VLOOKUP(D7451,Z$4:AB7451,3,FALSE)</f>
        <v>#N/A</v>
      </c>
    </row>
    <row r="7452" spans="2:6" x14ac:dyDescent="0.25">
      <c r="B7452" s="131">
        <f t="shared" si="116"/>
        <v>7450</v>
      </c>
      <c r="E7452" s="218" t="e">
        <f>VLOOKUP(D7452,Z$4:AB7452,2,FALSE)</f>
        <v>#N/A</v>
      </c>
      <c r="F7452" s="218" t="e">
        <f>VLOOKUP(D7452,Z$4:AB7452,3,FALSE)</f>
        <v>#N/A</v>
      </c>
    </row>
    <row r="7453" spans="2:6" x14ac:dyDescent="0.25">
      <c r="B7453" s="131">
        <f t="shared" si="116"/>
        <v>7451</v>
      </c>
      <c r="E7453" s="218" t="e">
        <f>VLOOKUP(D7453,Z$4:AB7453,2,FALSE)</f>
        <v>#N/A</v>
      </c>
      <c r="F7453" s="218" t="e">
        <f>VLOOKUP(D7453,Z$4:AB7453,3,FALSE)</f>
        <v>#N/A</v>
      </c>
    </row>
    <row r="7454" spans="2:6" x14ac:dyDescent="0.25">
      <c r="B7454" s="131">
        <f t="shared" si="116"/>
        <v>7452</v>
      </c>
      <c r="E7454" s="218" t="e">
        <f>VLOOKUP(D7454,Z$4:AB7454,2,FALSE)</f>
        <v>#N/A</v>
      </c>
      <c r="F7454" s="218" t="e">
        <f>VLOOKUP(D7454,Z$4:AB7454,3,FALSE)</f>
        <v>#N/A</v>
      </c>
    </row>
    <row r="7455" spans="2:6" x14ac:dyDescent="0.25">
      <c r="B7455" s="131">
        <f t="shared" si="116"/>
        <v>7453</v>
      </c>
      <c r="E7455" s="218" t="e">
        <f>VLOOKUP(D7455,Z$4:AB7455,2,FALSE)</f>
        <v>#N/A</v>
      </c>
      <c r="F7455" s="218" t="e">
        <f>VLOOKUP(D7455,Z$4:AB7455,3,FALSE)</f>
        <v>#N/A</v>
      </c>
    </row>
    <row r="7456" spans="2:6" x14ac:dyDescent="0.25">
      <c r="B7456" s="131">
        <f t="shared" si="116"/>
        <v>7454</v>
      </c>
      <c r="E7456" s="218" t="e">
        <f>VLOOKUP(D7456,Z$4:AB7456,2,FALSE)</f>
        <v>#N/A</v>
      </c>
      <c r="F7456" s="218" t="e">
        <f>VLOOKUP(D7456,Z$4:AB7456,3,FALSE)</f>
        <v>#N/A</v>
      </c>
    </row>
    <row r="7457" spans="2:6" x14ac:dyDescent="0.25">
      <c r="B7457" s="131">
        <f t="shared" si="116"/>
        <v>7455</v>
      </c>
      <c r="E7457" s="218" t="e">
        <f>VLOOKUP(D7457,Z$4:AB7457,2,FALSE)</f>
        <v>#N/A</v>
      </c>
      <c r="F7457" s="218" t="e">
        <f>VLOOKUP(D7457,Z$4:AB7457,3,FALSE)</f>
        <v>#N/A</v>
      </c>
    </row>
    <row r="7458" spans="2:6" x14ac:dyDescent="0.25">
      <c r="B7458" s="131">
        <f t="shared" si="116"/>
        <v>7456</v>
      </c>
      <c r="E7458" s="218" t="e">
        <f>VLOOKUP(D7458,Z$4:AB7458,2,FALSE)</f>
        <v>#N/A</v>
      </c>
      <c r="F7458" s="218" t="e">
        <f>VLOOKUP(D7458,Z$4:AB7458,3,FALSE)</f>
        <v>#N/A</v>
      </c>
    </row>
    <row r="7459" spans="2:6" x14ac:dyDescent="0.25">
      <c r="B7459" s="131">
        <f t="shared" si="116"/>
        <v>7457</v>
      </c>
      <c r="E7459" s="218" t="e">
        <f>VLOOKUP(D7459,Z$4:AB7459,2,FALSE)</f>
        <v>#N/A</v>
      </c>
      <c r="F7459" s="218" t="e">
        <f>VLOOKUP(D7459,Z$4:AB7459,3,FALSE)</f>
        <v>#N/A</v>
      </c>
    </row>
    <row r="7460" spans="2:6" x14ac:dyDescent="0.25">
      <c r="B7460" s="131">
        <f t="shared" si="116"/>
        <v>7458</v>
      </c>
      <c r="E7460" s="218" t="e">
        <f>VLOOKUP(D7460,Z$4:AB7460,2,FALSE)</f>
        <v>#N/A</v>
      </c>
      <c r="F7460" s="218" t="e">
        <f>VLOOKUP(D7460,Z$4:AB7460,3,FALSE)</f>
        <v>#N/A</v>
      </c>
    </row>
    <row r="7461" spans="2:6" x14ac:dyDescent="0.25">
      <c r="B7461" s="131">
        <f t="shared" si="116"/>
        <v>7459</v>
      </c>
      <c r="E7461" s="218" t="e">
        <f>VLOOKUP(D7461,Z$4:AB7461,2,FALSE)</f>
        <v>#N/A</v>
      </c>
      <c r="F7461" s="218" t="e">
        <f>VLOOKUP(D7461,Z$4:AB7461,3,FALSE)</f>
        <v>#N/A</v>
      </c>
    </row>
    <row r="7462" spans="2:6" x14ac:dyDescent="0.25">
      <c r="B7462" s="131">
        <f t="shared" si="116"/>
        <v>7460</v>
      </c>
      <c r="E7462" s="218" t="e">
        <f>VLOOKUP(D7462,Z$4:AB7462,2,FALSE)</f>
        <v>#N/A</v>
      </c>
      <c r="F7462" s="218" t="e">
        <f>VLOOKUP(D7462,Z$4:AB7462,3,FALSE)</f>
        <v>#N/A</v>
      </c>
    </row>
    <row r="7463" spans="2:6" x14ac:dyDescent="0.25">
      <c r="B7463" s="131">
        <f t="shared" si="116"/>
        <v>7461</v>
      </c>
      <c r="E7463" s="218" t="e">
        <f>VLOOKUP(D7463,Z$4:AB7463,2,FALSE)</f>
        <v>#N/A</v>
      </c>
      <c r="F7463" s="218" t="e">
        <f>VLOOKUP(D7463,Z$4:AB7463,3,FALSE)</f>
        <v>#N/A</v>
      </c>
    </row>
    <row r="7464" spans="2:6" x14ac:dyDescent="0.25">
      <c r="B7464" s="131">
        <f t="shared" si="116"/>
        <v>7462</v>
      </c>
      <c r="E7464" s="218" t="e">
        <f>VLOOKUP(D7464,Z$4:AB7464,2,FALSE)</f>
        <v>#N/A</v>
      </c>
      <c r="F7464" s="218" t="e">
        <f>VLOOKUP(D7464,Z$4:AB7464,3,FALSE)</f>
        <v>#N/A</v>
      </c>
    </row>
    <row r="7465" spans="2:6" x14ac:dyDescent="0.25">
      <c r="B7465" s="131">
        <f t="shared" si="116"/>
        <v>7463</v>
      </c>
      <c r="E7465" s="218" t="e">
        <f>VLOOKUP(D7465,Z$4:AB7465,2,FALSE)</f>
        <v>#N/A</v>
      </c>
      <c r="F7465" s="218" t="e">
        <f>VLOOKUP(D7465,Z$4:AB7465,3,FALSE)</f>
        <v>#N/A</v>
      </c>
    </row>
    <row r="7466" spans="2:6" x14ac:dyDescent="0.25">
      <c r="B7466" s="131">
        <f t="shared" si="116"/>
        <v>7464</v>
      </c>
      <c r="E7466" s="218" t="e">
        <f>VLOOKUP(D7466,Z$4:AB7466,2,FALSE)</f>
        <v>#N/A</v>
      </c>
      <c r="F7466" s="218" t="e">
        <f>VLOOKUP(D7466,Z$4:AB7466,3,FALSE)</f>
        <v>#N/A</v>
      </c>
    </row>
    <row r="7467" spans="2:6" x14ac:dyDescent="0.25">
      <c r="B7467" s="131">
        <f t="shared" si="116"/>
        <v>7465</v>
      </c>
      <c r="E7467" s="218" t="e">
        <f>VLOOKUP(D7467,Z$4:AB7467,2,FALSE)</f>
        <v>#N/A</v>
      </c>
      <c r="F7467" s="218" t="e">
        <f>VLOOKUP(D7467,Z$4:AB7467,3,FALSE)</f>
        <v>#N/A</v>
      </c>
    </row>
    <row r="7468" spans="2:6" x14ac:dyDescent="0.25">
      <c r="B7468" s="131">
        <f t="shared" si="116"/>
        <v>7466</v>
      </c>
      <c r="E7468" s="218" t="e">
        <f>VLOOKUP(D7468,Z$4:AB7468,2,FALSE)</f>
        <v>#N/A</v>
      </c>
      <c r="F7468" s="218" t="e">
        <f>VLOOKUP(D7468,Z$4:AB7468,3,FALSE)</f>
        <v>#N/A</v>
      </c>
    </row>
    <row r="7469" spans="2:6" x14ac:dyDescent="0.25">
      <c r="B7469" s="131">
        <f t="shared" si="116"/>
        <v>7467</v>
      </c>
      <c r="E7469" s="218" t="e">
        <f>VLOOKUP(D7469,Z$4:AB7469,2,FALSE)</f>
        <v>#N/A</v>
      </c>
      <c r="F7469" s="218" t="e">
        <f>VLOOKUP(D7469,Z$4:AB7469,3,FALSE)</f>
        <v>#N/A</v>
      </c>
    </row>
    <row r="7470" spans="2:6" x14ac:dyDescent="0.25">
      <c r="B7470" s="131">
        <f t="shared" si="116"/>
        <v>7468</v>
      </c>
      <c r="E7470" s="218" t="e">
        <f>VLOOKUP(D7470,Z$4:AB7470,2,FALSE)</f>
        <v>#N/A</v>
      </c>
      <c r="F7470" s="218" t="e">
        <f>VLOOKUP(D7470,Z$4:AB7470,3,FALSE)</f>
        <v>#N/A</v>
      </c>
    </row>
    <row r="7471" spans="2:6" x14ac:dyDescent="0.25">
      <c r="B7471" s="131">
        <f t="shared" si="116"/>
        <v>7469</v>
      </c>
      <c r="E7471" s="218" t="e">
        <f>VLOOKUP(D7471,Z$4:AB7471,2,FALSE)</f>
        <v>#N/A</v>
      </c>
      <c r="F7471" s="218" t="e">
        <f>VLOOKUP(D7471,Z$4:AB7471,3,FALSE)</f>
        <v>#N/A</v>
      </c>
    </row>
    <row r="7472" spans="2:6" x14ac:dyDescent="0.25">
      <c r="B7472" s="131">
        <f t="shared" si="116"/>
        <v>7470</v>
      </c>
      <c r="E7472" s="218" t="e">
        <f>VLOOKUP(D7472,Z$4:AB7472,2,FALSE)</f>
        <v>#N/A</v>
      </c>
      <c r="F7472" s="218" t="e">
        <f>VLOOKUP(D7472,Z$4:AB7472,3,FALSE)</f>
        <v>#N/A</v>
      </c>
    </row>
    <row r="7473" spans="2:6" x14ac:dyDescent="0.25">
      <c r="B7473" s="131">
        <f t="shared" si="116"/>
        <v>7471</v>
      </c>
      <c r="E7473" s="218" t="e">
        <f>VLOOKUP(D7473,Z$4:AB7473,2,FALSE)</f>
        <v>#N/A</v>
      </c>
      <c r="F7473" s="218" t="e">
        <f>VLOOKUP(D7473,Z$4:AB7473,3,FALSE)</f>
        <v>#N/A</v>
      </c>
    </row>
    <row r="7474" spans="2:6" x14ac:dyDescent="0.25">
      <c r="B7474" s="131">
        <f t="shared" si="116"/>
        <v>7472</v>
      </c>
      <c r="E7474" s="218" t="e">
        <f>VLOOKUP(D7474,Z$4:AB7474,2,FALSE)</f>
        <v>#N/A</v>
      </c>
      <c r="F7474" s="218" t="e">
        <f>VLOOKUP(D7474,Z$4:AB7474,3,FALSE)</f>
        <v>#N/A</v>
      </c>
    </row>
    <row r="7475" spans="2:6" x14ac:dyDescent="0.25">
      <c r="B7475" s="131">
        <f t="shared" si="116"/>
        <v>7473</v>
      </c>
      <c r="E7475" s="218" t="e">
        <f>VLOOKUP(D7475,Z$4:AB7475,2,FALSE)</f>
        <v>#N/A</v>
      </c>
      <c r="F7475" s="218" t="e">
        <f>VLOOKUP(D7475,Z$4:AB7475,3,FALSE)</f>
        <v>#N/A</v>
      </c>
    </row>
    <row r="7476" spans="2:6" x14ac:dyDescent="0.25">
      <c r="B7476" s="131">
        <f t="shared" ref="B7476:B7539" si="117">ROW()-2</f>
        <v>7474</v>
      </c>
      <c r="E7476" s="218" t="e">
        <f>VLOOKUP(D7476,Z$4:AB7476,2,FALSE)</f>
        <v>#N/A</v>
      </c>
      <c r="F7476" s="218" t="e">
        <f>VLOOKUP(D7476,Z$4:AB7476,3,FALSE)</f>
        <v>#N/A</v>
      </c>
    </row>
    <row r="7477" spans="2:6" x14ac:dyDescent="0.25">
      <c r="B7477" s="131">
        <f t="shared" si="117"/>
        <v>7475</v>
      </c>
      <c r="E7477" s="218" t="e">
        <f>VLOOKUP(D7477,Z$4:AB7477,2,FALSE)</f>
        <v>#N/A</v>
      </c>
      <c r="F7477" s="218" t="e">
        <f>VLOOKUP(D7477,Z$4:AB7477,3,FALSE)</f>
        <v>#N/A</v>
      </c>
    </row>
    <row r="7478" spans="2:6" x14ac:dyDescent="0.25">
      <c r="B7478" s="131">
        <f t="shared" si="117"/>
        <v>7476</v>
      </c>
      <c r="E7478" s="218" t="e">
        <f>VLOOKUP(D7478,Z$4:AB7478,2,FALSE)</f>
        <v>#N/A</v>
      </c>
      <c r="F7478" s="218" t="e">
        <f>VLOOKUP(D7478,Z$4:AB7478,3,FALSE)</f>
        <v>#N/A</v>
      </c>
    </row>
    <row r="7479" spans="2:6" x14ac:dyDescent="0.25">
      <c r="B7479" s="131">
        <f t="shared" si="117"/>
        <v>7477</v>
      </c>
      <c r="E7479" s="218" t="e">
        <f>VLOOKUP(D7479,Z$4:AB7479,2,FALSE)</f>
        <v>#N/A</v>
      </c>
      <c r="F7479" s="218" t="e">
        <f>VLOOKUP(D7479,Z$4:AB7479,3,FALSE)</f>
        <v>#N/A</v>
      </c>
    </row>
    <row r="7480" spans="2:6" x14ac:dyDescent="0.25">
      <c r="B7480" s="131">
        <f t="shared" si="117"/>
        <v>7478</v>
      </c>
      <c r="E7480" s="218" t="e">
        <f>VLOOKUP(D7480,Z$4:AB7480,2,FALSE)</f>
        <v>#N/A</v>
      </c>
      <c r="F7480" s="218" t="e">
        <f>VLOOKUP(D7480,Z$4:AB7480,3,FALSE)</f>
        <v>#N/A</v>
      </c>
    </row>
    <row r="7481" spans="2:6" x14ac:dyDescent="0.25">
      <c r="B7481" s="131">
        <f t="shared" si="117"/>
        <v>7479</v>
      </c>
      <c r="E7481" s="218" t="e">
        <f>VLOOKUP(D7481,Z$4:AB7481,2,FALSE)</f>
        <v>#N/A</v>
      </c>
      <c r="F7481" s="218" t="e">
        <f>VLOOKUP(D7481,Z$4:AB7481,3,FALSE)</f>
        <v>#N/A</v>
      </c>
    </row>
    <row r="7482" spans="2:6" x14ac:dyDescent="0.25">
      <c r="B7482" s="131">
        <f t="shared" si="117"/>
        <v>7480</v>
      </c>
      <c r="E7482" s="218" t="e">
        <f>VLOOKUP(D7482,Z$4:AB7482,2,FALSE)</f>
        <v>#N/A</v>
      </c>
      <c r="F7482" s="218" t="e">
        <f>VLOOKUP(D7482,Z$4:AB7482,3,FALSE)</f>
        <v>#N/A</v>
      </c>
    </row>
    <row r="7483" spans="2:6" x14ac:dyDescent="0.25">
      <c r="B7483" s="131">
        <f t="shared" si="117"/>
        <v>7481</v>
      </c>
      <c r="E7483" s="218" t="e">
        <f>VLOOKUP(D7483,Z$4:AB7483,2,FALSE)</f>
        <v>#N/A</v>
      </c>
      <c r="F7483" s="218" t="e">
        <f>VLOOKUP(D7483,Z$4:AB7483,3,FALSE)</f>
        <v>#N/A</v>
      </c>
    </row>
    <row r="7484" spans="2:6" x14ac:dyDescent="0.25">
      <c r="B7484" s="131">
        <f t="shared" si="117"/>
        <v>7482</v>
      </c>
      <c r="E7484" s="218" t="e">
        <f>VLOOKUP(D7484,Z$4:AB7484,2,FALSE)</f>
        <v>#N/A</v>
      </c>
      <c r="F7484" s="218" t="e">
        <f>VLOOKUP(D7484,Z$4:AB7484,3,FALSE)</f>
        <v>#N/A</v>
      </c>
    </row>
    <row r="7485" spans="2:6" x14ac:dyDescent="0.25">
      <c r="B7485" s="131">
        <f t="shared" si="117"/>
        <v>7483</v>
      </c>
      <c r="E7485" s="218" t="e">
        <f>VLOOKUP(D7485,Z$4:AB7485,2,FALSE)</f>
        <v>#N/A</v>
      </c>
      <c r="F7485" s="218" t="e">
        <f>VLOOKUP(D7485,Z$4:AB7485,3,FALSE)</f>
        <v>#N/A</v>
      </c>
    </row>
    <row r="7486" spans="2:6" x14ac:dyDescent="0.25">
      <c r="B7486" s="131">
        <f t="shared" si="117"/>
        <v>7484</v>
      </c>
      <c r="E7486" s="218" t="e">
        <f>VLOOKUP(D7486,Z$4:AB7486,2,FALSE)</f>
        <v>#N/A</v>
      </c>
      <c r="F7486" s="218" t="e">
        <f>VLOOKUP(D7486,Z$4:AB7486,3,FALSE)</f>
        <v>#N/A</v>
      </c>
    </row>
    <row r="7487" spans="2:6" x14ac:dyDescent="0.25">
      <c r="B7487" s="131">
        <f t="shared" si="117"/>
        <v>7485</v>
      </c>
      <c r="E7487" s="218" t="e">
        <f>VLOOKUP(D7487,Z$4:AB7487,2,FALSE)</f>
        <v>#N/A</v>
      </c>
      <c r="F7487" s="218" t="e">
        <f>VLOOKUP(D7487,Z$4:AB7487,3,FALSE)</f>
        <v>#N/A</v>
      </c>
    </row>
    <row r="7488" spans="2:6" x14ac:dyDescent="0.25">
      <c r="B7488" s="131">
        <f t="shared" si="117"/>
        <v>7486</v>
      </c>
      <c r="E7488" s="218" t="e">
        <f>VLOOKUP(D7488,Z$4:AB7488,2,FALSE)</f>
        <v>#N/A</v>
      </c>
      <c r="F7488" s="218" t="e">
        <f>VLOOKUP(D7488,Z$4:AB7488,3,FALSE)</f>
        <v>#N/A</v>
      </c>
    </row>
    <row r="7489" spans="2:6" x14ac:dyDescent="0.25">
      <c r="B7489" s="131">
        <f t="shared" si="117"/>
        <v>7487</v>
      </c>
      <c r="E7489" s="218" t="e">
        <f>VLOOKUP(D7489,Z$4:AB7489,2,FALSE)</f>
        <v>#N/A</v>
      </c>
      <c r="F7489" s="218" t="e">
        <f>VLOOKUP(D7489,Z$4:AB7489,3,FALSE)</f>
        <v>#N/A</v>
      </c>
    </row>
    <row r="7490" spans="2:6" x14ac:dyDescent="0.25">
      <c r="B7490" s="131">
        <f t="shared" si="117"/>
        <v>7488</v>
      </c>
      <c r="E7490" s="218" t="e">
        <f>VLOOKUP(D7490,Z$4:AB7490,2,FALSE)</f>
        <v>#N/A</v>
      </c>
      <c r="F7490" s="218" t="e">
        <f>VLOOKUP(D7490,Z$4:AB7490,3,FALSE)</f>
        <v>#N/A</v>
      </c>
    </row>
    <row r="7491" spans="2:6" x14ac:dyDescent="0.25">
      <c r="B7491" s="131">
        <f t="shared" si="117"/>
        <v>7489</v>
      </c>
      <c r="E7491" s="218" t="e">
        <f>VLOOKUP(D7491,Z$4:AB7491,2,FALSE)</f>
        <v>#N/A</v>
      </c>
      <c r="F7491" s="218" t="e">
        <f>VLOOKUP(D7491,Z$4:AB7491,3,FALSE)</f>
        <v>#N/A</v>
      </c>
    </row>
    <row r="7492" spans="2:6" x14ac:dyDescent="0.25">
      <c r="B7492" s="131">
        <f t="shared" si="117"/>
        <v>7490</v>
      </c>
      <c r="E7492" s="218" t="e">
        <f>VLOOKUP(D7492,Z$4:AB7492,2,FALSE)</f>
        <v>#N/A</v>
      </c>
      <c r="F7492" s="218" t="e">
        <f>VLOOKUP(D7492,Z$4:AB7492,3,FALSE)</f>
        <v>#N/A</v>
      </c>
    </row>
    <row r="7493" spans="2:6" x14ac:dyDescent="0.25">
      <c r="B7493" s="131">
        <f t="shared" si="117"/>
        <v>7491</v>
      </c>
      <c r="E7493" s="218" t="e">
        <f>VLOOKUP(D7493,Z$4:AB7493,2,FALSE)</f>
        <v>#N/A</v>
      </c>
      <c r="F7493" s="218" t="e">
        <f>VLOOKUP(D7493,Z$4:AB7493,3,FALSE)</f>
        <v>#N/A</v>
      </c>
    </row>
    <row r="7494" spans="2:6" x14ac:dyDescent="0.25">
      <c r="B7494" s="131">
        <f t="shared" si="117"/>
        <v>7492</v>
      </c>
      <c r="E7494" s="218" t="e">
        <f>VLOOKUP(D7494,Z$4:AB7494,2,FALSE)</f>
        <v>#N/A</v>
      </c>
      <c r="F7494" s="218" t="e">
        <f>VLOOKUP(D7494,Z$4:AB7494,3,FALSE)</f>
        <v>#N/A</v>
      </c>
    </row>
    <row r="7495" spans="2:6" x14ac:dyDescent="0.25">
      <c r="B7495" s="131">
        <f t="shared" si="117"/>
        <v>7493</v>
      </c>
      <c r="E7495" s="218" t="e">
        <f>VLOOKUP(D7495,Z$4:AB7495,2,FALSE)</f>
        <v>#N/A</v>
      </c>
      <c r="F7495" s="218" t="e">
        <f>VLOOKUP(D7495,Z$4:AB7495,3,FALSE)</f>
        <v>#N/A</v>
      </c>
    </row>
    <row r="7496" spans="2:6" x14ac:dyDescent="0.25">
      <c r="B7496" s="131">
        <f t="shared" si="117"/>
        <v>7494</v>
      </c>
      <c r="E7496" s="218" t="e">
        <f>VLOOKUP(D7496,Z$4:AB7496,2,FALSE)</f>
        <v>#N/A</v>
      </c>
      <c r="F7496" s="218" t="e">
        <f>VLOOKUP(D7496,Z$4:AB7496,3,FALSE)</f>
        <v>#N/A</v>
      </c>
    </row>
    <row r="7497" spans="2:6" x14ac:dyDescent="0.25">
      <c r="B7497" s="131">
        <f t="shared" si="117"/>
        <v>7495</v>
      </c>
      <c r="E7497" s="218" t="e">
        <f>VLOOKUP(D7497,Z$4:AB7497,2,FALSE)</f>
        <v>#N/A</v>
      </c>
      <c r="F7497" s="218" t="e">
        <f>VLOOKUP(D7497,Z$4:AB7497,3,FALSE)</f>
        <v>#N/A</v>
      </c>
    </row>
    <row r="7498" spans="2:6" x14ac:dyDescent="0.25">
      <c r="B7498" s="131">
        <f t="shared" si="117"/>
        <v>7496</v>
      </c>
      <c r="E7498" s="218" t="e">
        <f>VLOOKUP(D7498,Z$4:AB7498,2,FALSE)</f>
        <v>#N/A</v>
      </c>
      <c r="F7498" s="218" t="e">
        <f>VLOOKUP(D7498,Z$4:AB7498,3,FALSE)</f>
        <v>#N/A</v>
      </c>
    </row>
    <row r="7499" spans="2:6" x14ac:dyDescent="0.25">
      <c r="B7499" s="131">
        <f t="shared" si="117"/>
        <v>7497</v>
      </c>
      <c r="E7499" s="218" t="e">
        <f>VLOOKUP(D7499,Z$4:AB7499,2,FALSE)</f>
        <v>#N/A</v>
      </c>
      <c r="F7499" s="218" t="e">
        <f>VLOOKUP(D7499,Z$4:AB7499,3,FALSE)</f>
        <v>#N/A</v>
      </c>
    </row>
    <row r="7500" spans="2:6" x14ac:dyDescent="0.25">
      <c r="B7500" s="131">
        <f t="shared" si="117"/>
        <v>7498</v>
      </c>
      <c r="E7500" s="218" t="e">
        <f>VLOOKUP(D7500,Z$4:AB7500,2,FALSE)</f>
        <v>#N/A</v>
      </c>
      <c r="F7500" s="218" t="e">
        <f>VLOOKUP(D7500,Z$4:AB7500,3,FALSE)</f>
        <v>#N/A</v>
      </c>
    </row>
    <row r="7501" spans="2:6" x14ac:dyDescent="0.25">
      <c r="B7501" s="131">
        <f t="shared" si="117"/>
        <v>7499</v>
      </c>
      <c r="E7501" s="218" t="e">
        <f>VLOOKUP(D7501,Z$4:AB7501,2,FALSE)</f>
        <v>#N/A</v>
      </c>
      <c r="F7501" s="218" t="e">
        <f>VLOOKUP(D7501,Z$4:AB7501,3,FALSE)</f>
        <v>#N/A</v>
      </c>
    </row>
    <row r="7502" spans="2:6" x14ac:dyDescent="0.25">
      <c r="B7502" s="131">
        <f t="shared" si="117"/>
        <v>7500</v>
      </c>
      <c r="E7502" s="218" t="e">
        <f>VLOOKUP(D7502,Z$4:AB7502,2,FALSE)</f>
        <v>#N/A</v>
      </c>
      <c r="F7502" s="218" t="e">
        <f>VLOOKUP(D7502,Z$4:AB7502,3,FALSE)</f>
        <v>#N/A</v>
      </c>
    </row>
    <row r="7503" spans="2:6" x14ac:dyDescent="0.25">
      <c r="B7503" s="131">
        <f t="shared" si="117"/>
        <v>7501</v>
      </c>
      <c r="E7503" s="218" t="e">
        <f>VLOOKUP(D7503,Z$4:AB7503,2,FALSE)</f>
        <v>#N/A</v>
      </c>
      <c r="F7503" s="218" t="e">
        <f>VLOOKUP(D7503,Z$4:AB7503,3,FALSE)</f>
        <v>#N/A</v>
      </c>
    </row>
    <row r="7504" spans="2:6" x14ac:dyDescent="0.25">
      <c r="B7504" s="131">
        <f t="shared" si="117"/>
        <v>7502</v>
      </c>
      <c r="E7504" s="218" t="e">
        <f>VLOOKUP(D7504,Z$4:AB7504,2,FALSE)</f>
        <v>#N/A</v>
      </c>
      <c r="F7504" s="218" t="e">
        <f>VLOOKUP(D7504,Z$4:AB7504,3,FALSE)</f>
        <v>#N/A</v>
      </c>
    </row>
    <row r="7505" spans="2:6" x14ac:dyDescent="0.25">
      <c r="B7505" s="131">
        <f t="shared" si="117"/>
        <v>7503</v>
      </c>
      <c r="E7505" s="218" t="e">
        <f>VLOOKUP(D7505,Z$4:AB7505,2,FALSE)</f>
        <v>#N/A</v>
      </c>
      <c r="F7505" s="218" t="e">
        <f>VLOOKUP(D7505,Z$4:AB7505,3,FALSE)</f>
        <v>#N/A</v>
      </c>
    </row>
    <row r="7506" spans="2:6" x14ac:dyDescent="0.25">
      <c r="B7506" s="131">
        <f t="shared" si="117"/>
        <v>7504</v>
      </c>
      <c r="E7506" s="218" t="e">
        <f>VLOOKUP(D7506,Z$4:AB7506,2,FALSE)</f>
        <v>#N/A</v>
      </c>
      <c r="F7506" s="218" t="e">
        <f>VLOOKUP(D7506,Z$4:AB7506,3,FALSE)</f>
        <v>#N/A</v>
      </c>
    </row>
    <row r="7507" spans="2:6" x14ac:dyDescent="0.25">
      <c r="B7507" s="131">
        <f t="shared" si="117"/>
        <v>7505</v>
      </c>
      <c r="E7507" s="218" t="e">
        <f>VLOOKUP(D7507,Z$4:AB7507,2,FALSE)</f>
        <v>#N/A</v>
      </c>
      <c r="F7507" s="218" t="e">
        <f>VLOOKUP(D7507,Z$4:AB7507,3,FALSE)</f>
        <v>#N/A</v>
      </c>
    </row>
    <row r="7508" spans="2:6" x14ac:dyDescent="0.25">
      <c r="B7508" s="131">
        <f t="shared" si="117"/>
        <v>7506</v>
      </c>
      <c r="E7508" s="218" t="e">
        <f>VLOOKUP(D7508,Z$4:AB7508,2,FALSE)</f>
        <v>#N/A</v>
      </c>
      <c r="F7508" s="218" t="e">
        <f>VLOOKUP(D7508,Z$4:AB7508,3,FALSE)</f>
        <v>#N/A</v>
      </c>
    </row>
    <row r="7509" spans="2:6" x14ac:dyDescent="0.25">
      <c r="B7509" s="131">
        <f t="shared" si="117"/>
        <v>7507</v>
      </c>
      <c r="E7509" s="218" t="e">
        <f>VLOOKUP(D7509,Z$4:AB7509,2,FALSE)</f>
        <v>#N/A</v>
      </c>
      <c r="F7509" s="218" t="e">
        <f>VLOOKUP(D7509,Z$4:AB7509,3,FALSE)</f>
        <v>#N/A</v>
      </c>
    </row>
    <row r="7510" spans="2:6" x14ac:dyDescent="0.25">
      <c r="B7510" s="131">
        <f t="shared" si="117"/>
        <v>7508</v>
      </c>
      <c r="E7510" s="218" t="e">
        <f>VLOOKUP(D7510,Z$4:AB7510,2,FALSE)</f>
        <v>#N/A</v>
      </c>
      <c r="F7510" s="218" t="e">
        <f>VLOOKUP(D7510,Z$4:AB7510,3,FALSE)</f>
        <v>#N/A</v>
      </c>
    </row>
    <row r="7511" spans="2:6" x14ac:dyDescent="0.25">
      <c r="B7511" s="131">
        <f t="shared" si="117"/>
        <v>7509</v>
      </c>
      <c r="E7511" s="218" t="e">
        <f>VLOOKUP(D7511,Z$4:AB7511,2,FALSE)</f>
        <v>#N/A</v>
      </c>
      <c r="F7511" s="218" t="e">
        <f>VLOOKUP(D7511,Z$4:AB7511,3,FALSE)</f>
        <v>#N/A</v>
      </c>
    </row>
    <row r="7512" spans="2:6" x14ac:dyDescent="0.25">
      <c r="B7512" s="131">
        <f t="shared" si="117"/>
        <v>7510</v>
      </c>
      <c r="E7512" s="218" t="e">
        <f>VLOOKUP(D7512,Z$4:AB7512,2,FALSE)</f>
        <v>#N/A</v>
      </c>
      <c r="F7512" s="218" t="e">
        <f>VLOOKUP(D7512,Z$4:AB7512,3,FALSE)</f>
        <v>#N/A</v>
      </c>
    </row>
    <row r="7513" spans="2:6" x14ac:dyDescent="0.25">
      <c r="B7513" s="131">
        <f t="shared" si="117"/>
        <v>7511</v>
      </c>
      <c r="E7513" s="218" t="e">
        <f>VLOOKUP(D7513,Z$4:AB7513,2,FALSE)</f>
        <v>#N/A</v>
      </c>
      <c r="F7513" s="218" t="e">
        <f>VLOOKUP(D7513,Z$4:AB7513,3,FALSE)</f>
        <v>#N/A</v>
      </c>
    </row>
    <row r="7514" spans="2:6" x14ac:dyDescent="0.25">
      <c r="B7514" s="131">
        <f t="shared" si="117"/>
        <v>7512</v>
      </c>
      <c r="E7514" s="218" t="e">
        <f>VLOOKUP(D7514,Z$4:AB7514,2,FALSE)</f>
        <v>#N/A</v>
      </c>
      <c r="F7514" s="218" t="e">
        <f>VLOOKUP(D7514,Z$4:AB7514,3,FALSE)</f>
        <v>#N/A</v>
      </c>
    </row>
    <row r="7515" spans="2:6" x14ac:dyDescent="0.25">
      <c r="B7515" s="131">
        <f t="shared" si="117"/>
        <v>7513</v>
      </c>
      <c r="E7515" s="218" t="e">
        <f>VLOOKUP(D7515,Z$4:AB7515,2,FALSE)</f>
        <v>#N/A</v>
      </c>
      <c r="F7515" s="218" t="e">
        <f>VLOOKUP(D7515,Z$4:AB7515,3,FALSE)</f>
        <v>#N/A</v>
      </c>
    </row>
    <row r="7516" spans="2:6" x14ac:dyDescent="0.25">
      <c r="B7516" s="131">
        <f t="shared" si="117"/>
        <v>7514</v>
      </c>
      <c r="E7516" s="218" t="e">
        <f>VLOOKUP(D7516,Z$4:AB7516,2,FALSE)</f>
        <v>#N/A</v>
      </c>
      <c r="F7516" s="218" t="e">
        <f>VLOOKUP(D7516,Z$4:AB7516,3,FALSE)</f>
        <v>#N/A</v>
      </c>
    </row>
    <row r="7517" spans="2:6" x14ac:dyDescent="0.25">
      <c r="B7517" s="131">
        <f t="shared" si="117"/>
        <v>7515</v>
      </c>
      <c r="E7517" s="218" t="e">
        <f>VLOOKUP(D7517,Z$4:AB7517,2,FALSE)</f>
        <v>#N/A</v>
      </c>
      <c r="F7517" s="218" t="e">
        <f>VLOOKUP(D7517,Z$4:AB7517,3,FALSE)</f>
        <v>#N/A</v>
      </c>
    </row>
    <row r="7518" spans="2:6" x14ac:dyDescent="0.25">
      <c r="B7518" s="131">
        <f t="shared" si="117"/>
        <v>7516</v>
      </c>
      <c r="E7518" s="218" t="e">
        <f>VLOOKUP(D7518,Z$4:AB7518,2,FALSE)</f>
        <v>#N/A</v>
      </c>
      <c r="F7518" s="218" t="e">
        <f>VLOOKUP(D7518,Z$4:AB7518,3,FALSE)</f>
        <v>#N/A</v>
      </c>
    </row>
    <row r="7519" spans="2:6" x14ac:dyDescent="0.25">
      <c r="B7519" s="131">
        <f t="shared" si="117"/>
        <v>7517</v>
      </c>
      <c r="E7519" s="218" t="e">
        <f>VLOOKUP(D7519,Z$4:AB7519,2,FALSE)</f>
        <v>#N/A</v>
      </c>
      <c r="F7519" s="218" t="e">
        <f>VLOOKUP(D7519,Z$4:AB7519,3,FALSE)</f>
        <v>#N/A</v>
      </c>
    </row>
    <row r="7520" spans="2:6" x14ac:dyDescent="0.25">
      <c r="B7520" s="131">
        <f t="shared" si="117"/>
        <v>7518</v>
      </c>
      <c r="E7520" s="218" t="e">
        <f>VLOOKUP(D7520,Z$4:AB7520,2,FALSE)</f>
        <v>#N/A</v>
      </c>
      <c r="F7520" s="218" t="e">
        <f>VLOOKUP(D7520,Z$4:AB7520,3,FALSE)</f>
        <v>#N/A</v>
      </c>
    </row>
    <row r="7521" spans="2:6" x14ac:dyDescent="0.25">
      <c r="B7521" s="131">
        <f t="shared" si="117"/>
        <v>7519</v>
      </c>
      <c r="E7521" s="218" t="e">
        <f>VLOOKUP(D7521,Z$4:AB7521,2,FALSE)</f>
        <v>#N/A</v>
      </c>
      <c r="F7521" s="218" t="e">
        <f>VLOOKUP(D7521,Z$4:AB7521,3,FALSE)</f>
        <v>#N/A</v>
      </c>
    </row>
    <row r="7522" spans="2:6" x14ac:dyDescent="0.25">
      <c r="B7522" s="131">
        <f t="shared" si="117"/>
        <v>7520</v>
      </c>
      <c r="E7522" s="218" t="e">
        <f>VLOOKUP(D7522,Z$4:AB7522,2,FALSE)</f>
        <v>#N/A</v>
      </c>
      <c r="F7522" s="218" t="e">
        <f>VLOOKUP(D7522,Z$4:AB7522,3,FALSE)</f>
        <v>#N/A</v>
      </c>
    </row>
    <row r="7523" spans="2:6" x14ac:dyDescent="0.25">
      <c r="B7523" s="131">
        <f t="shared" si="117"/>
        <v>7521</v>
      </c>
      <c r="E7523" s="218" t="e">
        <f>VLOOKUP(D7523,Z$4:AB7523,2,FALSE)</f>
        <v>#N/A</v>
      </c>
      <c r="F7523" s="218" t="e">
        <f>VLOOKUP(D7523,Z$4:AB7523,3,FALSE)</f>
        <v>#N/A</v>
      </c>
    </row>
    <row r="7524" spans="2:6" x14ac:dyDescent="0.25">
      <c r="B7524" s="131">
        <f t="shared" si="117"/>
        <v>7522</v>
      </c>
      <c r="E7524" s="218" t="e">
        <f>VLOOKUP(D7524,Z$4:AB7524,2,FALSE)</f>
        <v>#N/A</v>
      </c>
      <c r="F7524" s="218" t="e">
        <f>VLOOKUP(D7524,Z$4:AB7524,3,FALSE)</f>
        <v>#N/A</v>
      </c>
    </row>
    <row r="7525" spans="2:6" x14ac:dyDescent="0.25">
      <c r="B7525" s="131">
        <f t="shared" si="117"/>
        <v>7523</v>
      </c>
      <c r="E7525" s="218" t="e">
        <f>VLOOKUP(D7525,Z$4:AB7525,2,FALSE)</f>
        <v>#N/A</v>
      </c>
      <c r="F7525" s="218" t="e">
        <f>VLOOKUP(D7525,Z$4:AB7525,3,FALSE)</f>
        <v>#N/A</v>
      </c>
    </row>
    <row r="7526" spans="2:6" x14ac:dyDescent="0.25">
      <c r="B7526" s="131">
        <f t="shared" si="117"/>
        <v>7524</v>
      </c>
      <c r="E7526" s="218" t="e">
        <f>VLOOKUP(D7526,Z$4:AB7526,2,FALSE)</f>
        <v>#N/A</v>
      </c>
      <c r="F7526" s="218" t="e">
        <f>VLOOKUP(D7526,Z$4:AB7526,3,FALSE)</f>
        <v>#N/A</v>
      </c>
    </row>
    <row r="7527" spans="2:6" x14ac:dyDescent="0.25">
      <c r="B7527" s="131">
        <f t="shared" si="117"/>
        <v>7525</v>
      </c>
      <c r="E7527" s="218" t="e">
        <f>VLOOKUP(D7527,Z$4:AB7527,2,FALSE)</f>
        <v>#N/A</v>
      </c>
      <c r="F7527" s="218" t="e">
        <f>VLOOKUP(D7527,Z$4:AB7527,3,FALSE)</f>
        <v>#N/A</v>
      </c>
    </row>
    <row r="7528" spans="2:6" x14ac:dyDescent="0.25">
      <c r="B7528" s="131">
        <f t="shared" si="117"/>
        <v>7526</v>
      </c>
      <c r="E7528" s="218" t="e">
        <f>VLOOKUP(D7528,Z$4:AB7528,2,FALSE)</f>
        <v>#N/A</v>
      </c>
      <c r="F7528" s="218" t="e">
        <f>VLOOKUP(D7528,Z$4:AB7528,3,FALSE)</f>
        <v>#N/A</v>
      </c>
    </row>
    <row r="7529" spans="2:6" x14ac:dyDescent="0.25">
      <c r="B7529" s="131">
        <f t="shared" si="117"/>
        <v>7527</v>
      </c>
      <c r="E7529" s="218" t="e">
        <f>VLOOKUP(D7529,Z$4:AB7529,2,FALSE)</f>
        <v>#N/A</v>
      </c>
      <c r="F7529" s="218" t="e">
        <f>VLOOKUP(D7529,Z$4:AB7529,3,FALSE)</f>
        <v>#N/A</v>
      </c>
    </row>
    <row r="7530" spans="2:6" x14ac:dyDescent="0.25">
      <c r="B7530" s="131">
        <f t="shared" si="117"/>
        <v>7528</v>
      </c>
      <c r="E7530" s="218" t="e">
        <f>VLOOKUP(D7530,Z$4:AB7530,2,FALSE)</f>
        <v>#N/A</v>
      </c>
      <c r="F7530" s="218" t="e">
        <f>VLOOKUP(D7530,Z$4:AB7530,3,FALSE)</f>
        <v>#N/A</v>
      </c>
    </row>
    <row r="7531" spans="2:6" x14ac:dyDescent="0.25">
      <c r="B7531" s="131">
        <f t="shared" si="117"/>
        <v>7529</v>
      </c>
      <c r="E7531" s="218" t="e">
        <f>VLOOKUP(D7531,Z$4:AB7531,2,FALSE)</f>
        <v>#N/A</v>
      </c>
      <c r="F7531" s="218" t="e">
        <f>VLOOKUP(D7531,Z$4:AB7531,3,FALSE)</f>
        <v>#N/A</v>
      </c>
    </row>
    <row r="7532" spans="2:6" x14ac:dyDescent="0.25">
      <c r="B7532" s="131">
        <f t="shared" si="117"/>
        <v>7530</v>
      </c>
      <c r="E7532" s="218" t="e">
        <f>VLOOKUP(D7532,Z$4:AB7532,2,FALSE)</f>
        <v>#N/A</v>
      </c>
      <c r="F7532" s="218" t="e">
        <f>VLOOKUP(D7532,Z$4:AB7532,3,FALSE)</f>
        <v>#N/A</v>
      </c>
    </row>
    <row r="7533" spans="2:6" x14ac:dyDescent="0.25">
      <c r="B7533" s="131">
        <f t="shared" si="117"/>
        <v>7531</v>
      </c>
      <c r="E7533" s="218" t="e">
        <f>VLOOKUP(D7533,Z$4:AB7533,2,FALSE)</f>
        <v>#N/A</v>
      </c>
      <c r="F7533" s="218" t="e">
        <f>VLOOKUP(D7533,Z$4:AB7533,3,FALSE)</f>
        <v>#N/A</v>
      </c>
    </row>
    <row r="7534" spans="2:6" x14ac:dyDescent="0.25">
      <c r="B7534" s="131">
        <f t="shared" si="117"/>
        <v>7532</v>
      </c>
      <c r="E7534" s="218" t="e">
        <f>VLOOKUP(D7534,Z$4:AB7534,2,FALSE)</f>
        <v>#N/A</v>
      </c>
      <c r="F7534" s="218" t="e">
        <f>VLOOKUP(D7534,Z$4:AB7534,3,FALSE)</f>
        <v>#N/A</v>
      </c>
    </row>
    <row r="7535" spans="2:6" x14ac:dyDescent="0.25">
      <c r="B7535" s="131">
        <f t="shared" si="117"/>
        <v>7533</v>
      </c>
      <c r="E7535" s="218" t="e">
        <f>VLOOKUP(D7535,Z$4:AB7535,2,FALSE)</f>
        <v>#N/A</v>
      </c>
      <c r="F7535" s="218" t="e">
        <f>VLOOKUP(D7535,Z$4:AB7535,3,FALSE)</f>
        <v>#N/A</v>
      </c>
    </row>
    <row r="7536" spans="2:6" x14ac:dyDescent="0.25">
      <c r="B7536" s="131">
        <f t="shared" si="117"/>
        <v>7534</v>
      </c>
      <c r="E7536" s="218" t="e">
        <f>VLOOKUP(D7536,Z$4:AB7536,2,FALSE)</f>
        <v>#N/A</v>
      </c>
      <c r="F7536" s="218" t="e">
        <f>VLOOKUP(D7536,Z$4:AB7536,3,FALSE)</f>
        <v>#N/A</v>
      </c>
    </row>
    <row r="7537" spans="2:6" x14ac:dyDescent="0.25">
      <c r="B7537" s="131">
        <f t="shared" si="117"/>
        <v>7535</v>
      </c>
      <c r="E7537" s="218" t="e">
        <f>VLOOKUP(D7537,Z$4:AB7537,2,FALSE)</f>
        <v>#N/A</v>
      </c>
      <c r="F7537" s="218" t="e">
        <f>VLOOKUP(D7537,Z$4:AB7537,3,FALSE)</f>
        <v>#N/A</v>
      </c>
    </row>
    <row r="7538" spans="2:6" x14ac:dyDescent="0.25">
      <c r="B7538" s="131">
        <f t="shared" si="117"/>
        <v>7536</v>
      </c>
      <c r="E7538" s="218" t="e">
        <f>VLOOKUP(D7538,Z$4:AB7538,2,FALSE)</f>
        <v>#N/A</v>
      </c>
      <c r="F7538" s="218" t="e">
        <f>VLOOKUP(D7538,Z$4:AB7538,3,FALSE)</f>
        <v>#N/A</v>
      </c>
    </row>
    <row r="7539" spans="2:6" x14ac:dyDescent="0.25">
      <c r="B7539" s="131">
        <f t="shared" si="117"/>
        <v>7537</v>
      </c>
      <c r="E7539" s="218" t="e">
        <f>VLOOKUP(D7539,Z$4:AB7539,2,FALSE)</f>
        <v>#N/A</v>
      </c>
      <c r="F7539" s="218" t="e">
        <f>VLOOKUP(D7539,Z$4:AB7539,3,FALSE)</f>
        <v>#N/A</v>
      </c>
    </row>
    <row r="7540" spans="2:6" x14ac:dyDescent="0.25">
      <c r="B7540" s="131">
        <f t="shared" ref="B7540:B7603" si="118">ROW()-2</f>
        <v>7538</v>
      </c>
      <c r="E7540" s="218" t="e">
        <f>VLOOKUP(D7540,Z$4:AB7540,2,FALSE)</f>
        <v>#N/A</v>
      </c>
      <c r="F7540" s="218" t="e">
        <f>VLOOKUP(D7540,Z$4:AB7540,3,FALSE)</f>
        <v>#N/A</v>
      </c>
    </row>
    <row r="7541" spans="2:6" x14ac:dyDescent="0.25">
      <c r="B7541" s="131">
        <f t="shared" si="118"/>
        <v>7539</v>
      </c>
      <c r="E7541" s="218" t="e">
        <f>VLOOKUP(D7541,Z$4:AB7541,2,FALSE)</f>
        <v>#N/A</v>
      </c>
      <c r="F7541" s="218" t="e">
        <f>VLOOKUP(D7541,Z$4:AB7541,3,FALSE)</f>
        <v>#N/A</v>
      </c>
    </row>
    <row r="7542" spans="2:6" x14ac:dyDescent="0.25">
      <c r="B7542" s="131">
        <f t="shared" si="118"/>
        <v>7540</v>
      </c>
      <c r="E7542" s="218" t="e">
        <f>VLOOKUP(D7542,Z$4:AB7542,2,FALSE)</f>
        <v>#N/A</v>
      </c>
      <c r="F7542" s="218" t="e">
        <f>VLOOKUP(D7542,Z$4:AB7542,3,FALSE)</f>
        <v>#N/A</v>
      </c>
    </row>
    <row r="7543" spans="2:6" x14ac:dyDescent="0.25">
      <c r="B7543" s="131">
        <f t="shared" si="118"/>
        <v>7541</v>
      </c>
      <c r="E7543" s="218" t="e">
        <f>VLOOKUP(D7543,Z$4:AB7543,2,FALSE)</f>
        <v>#N/A</v>
      </c>
      <c r="F7543" s="218" t="e">
        <f>VLOOKUP(D7543,Z$4:AB7543,3,FALSE)</f>
        <v>#N/A</v>
      </c>
    </row>
    <row r="7544" spans="2:6" x14ac:dyDescent="0.25">
      <c r="B7544" s="131">
        <f t="shared" si="118"/>
        <v>7542</v>
      </c>
      <c r="E7544" s="218" t="e">
        <f>VLOOKUP(D7544,Z$4:AB7544,2,FALSE)</f>
        <v>#N/A</v>
      </c>
      <c r="F7544" s="218" t="e">
        <f>VLOOKUP(D7544,Z$4:AB7544,3,FALSE)</f>
        <v>#N/A</v>
      </c>
    </row>
    <row r="7545" spans="2:6" x14ac:dyDescent="0.25">
      <c r="B7545" s="131">
        <f t="shared" si="118"/>
        <v>7543</v>
      </c>
      <c r="E7545" s="218" t="e">
        <f>VLOOKUP(D7545,Z$4:AB7545,2,FALSE)</f>
        <v>#N/A</v>
      </c>
      <c r="F7545" s="218" t="e">
        <f>VLOOKUP(D7545,Z$4:AB7545,3,FALSE)</f>
        <v>#N/A</v>
      </c>
    </row>
    <row r="7546" spans="2:6" x14ac:dyDescent="0.25">
      <c r="B7546" s="131">
        <f t="shared" si="118"/>
        <v>7544</v>
      </c>
      <c r="E7546" s="218" t="e">
        <f>VLOOKUP(D7546,Z$4:AB7546,2,FALSE)</f>
        <v>#N/A</v>
      </c>
      <c r="F7546" s="218" t="e">
        <f>VLOOKUP(D7546,Z$4:AB7546,3,FALSE)</f>
        <v>#N/A</v>
      </c>
    </row>
    <row r="7547" spans="2:6" x14ac:dyDescent="0.25">
      <c r="B7547" s="131">
        <f t="shared" si="118"/>
        <v>7545</v>
      </c>
      <c r="E7547" s="218" t="e">
        <f>VLOOKUP(D7547,Z$4:AB7547,2,FALSE)</f>
        <v>#N/A</v>
      </c>
      <c r="F7547" s="218" t="e">
        <f>VLOOKUP(D7547,Z$4:AB7547,3,FALSE)</f>
        <v>#N/A</v>
      </c>
    </row>
    <row r="7548" spans="2:6" x14ac:dyDescent="0.25">
      <c r="B7548" s="131">
        <f t="shared" si="118"/>
        <v>7546</v>
      </c>
      <c r="E7548" s="218" t="e">
        <f>VLOOKUP(D7548,Z$4:AB7548,2,FALSE)</f>
        <v>#N/A</v>
      </c>
      <c r="F7548" s="218" t="e">
        <f>VLOOKUP(D7548,Z$4:AB7548,3,FALSE)</f>
        <v>#N/A</v>
      </c>
    </row>
    <row r="7549" spans="2:6" x14ac:dyDescent="0.25">
      <c r="B7549" s="131">
        <f t="shared" si="118"/>
        <v>7547</v>
      </c>
      <c r="E7549" s="218" t="e">
        <f>VLOOKUP(D7549,Z$4:AB7549,2,FALSE)</f>
        <v>#N/A</v>
      </c>
      <c r="F7549" s="218" t="e">
        <f>VLOOKUP(D7549,Z$4:AB7549,3,FALSE)</f>
        <v>#N/A</v>
      </c>
    </row>
    <row r="7550" spans="2:6" x14ac:dyDescent="0.25">
      <c r="B7550" s="131">
        <f t="shared" si="118"/>
        <v>7548</v>
      </c>
      <c r="E7550" s="218" t="e">
        <f>VLOOKUP(D7550,Z$4:AB7550,2,FALSE)</f>
        <v>#N/A</v>
      </c>
      <c r="F7550" s="218" t="e">
        <f>VLOOKUP(D7550,Z$4:AB7550,3,FALSE)</f>
        <v>#N/A</v>
      </c>
    </row>
    <row r="7551" spans="2:6" x14ac:dyDescent="0.25">
      <c r="B7551" s="131">
        <f t="shared" si="118"/>
        <v>7549</v>
      </c>
      <c r="E7551" s="218" t="e">
        <f>VLOOKUP(D7551,Z$4:AB7551,2,FALSE)</f>
        <v>#N/A</v>
      </c>
      <c r="F7551" s="218" t="e">
        <f>VLOOKUP(D7551,Z$4:AB7551,3,FALSE)</f>
        <v>#N/A</v>
      </c>
    </row>
    <row r="7552" spans="2:6" x14ac:dyDescent="0.25">
      <c r="B7552" s="131">
        <f t="shared" si="118"/>
        <v>7550</v>
      </c>
      <c r="E7552" s="218" t="e">
        <f>VLOOKUP(D7552,Z$4:AB7552,2,FALSE)</f>
        <v>#N/A</v>
      </c>
      <c r="F7552" s="218" t="e">
        <f>VLOOKUP(D7552,Z$4:AB7552,3,FALSE)</f>
        <v>#N/A</v>
      </c>
    </row>
    <row r="7553" spans="2:6" x14ac:dyDescent="0.25">
      <c r="B7553" s="131">
        <f t="shared" si="118"/>
        <v>7551</v>
      </c>
      <c r="E7553" s="218" t="e">
        <f>VLOOKUP(D7553,Z$4:AB7553,2,FALSE)</f>
        <v>#N/A</v>
      </c>
      <c r="F7553" s="218" t="e">
        <f>VLOOKUP(D7553,Z$4:AB7553,3,FALSE)</f>
        <v>#N/A</v>
      </c>
    </row>
    <row r="7554" spans="2:6" x14ac:dyDescent="0.25">
      <c r="B7554" s="131">
        <f t="shared" si="118"/>
        <v>7552</v>
      </c>
      <c r="E7554" s="218" t="e">
        <f>VLOOKUP(D7554,Z$4:AB7554,2,FALSE)</f>
        <v>#N/A</v>
      </c>
      <c r="F7554" s="218" t="e">
        <f>VLOOKUP(D7554,Z$4:AB7554,3,FALSE)</f>
        <v>#N/A</v>
      </c>
    </row>
    <row r="7555" spans="2:6" x14ac:dyDescent="0.25">
      <c r="B7555" s="131">
        <f t="shared" si="118"/>
        <v>7553</v>
      </c>
      <c r="E7555" s="218" t="e">
        <f>VLOOKUP(D7555,Z$4:AB7555,2,FALSE)</f>
        <v>#N/A</v>
      </c>
      <c r="F7555" s="218" t="e">
        <f>VLOOKUP(D7555,Z$4:AB7555,3,FALSE)</f>
        <v>#N/A</v>
      </c>
    </row>
    <row r="7556" spans="2:6" x14ac:dyDescent="0.25">
      <c r="B7556" s="131">
        <f t="shared" si="118"/>
        <v>7554</v>
      </c>
      <c r="E7556" s="218" t="e">
        <f>VLOOKUP(D7556,Z$4:AB7556,2,FALSE)</f>
        <v>#N/A</v>
      </c>
      <c r="F7556" s="218" t="e">
        <f>VLOOKUP(D7556,Z$4:AB7556,3,FALSE)</f>
        <v>#N/A</v>
      </c>
    </row>
    <row r="7557" spans="2:6" x14ac:dyDescent="0.25">
      <c r="B7557" s="131">
        <f t="shared" si="118"/>
        <v>7555</v>
      </c>
      <c r="E7557" s="218" t="e">
        <f>VLOOKUP(D7557,Z$4:AB7557,2,FALSE)</f>
        <v>#N/A</v>
      </c>
      <c r="F7557" s="218" t="e">
        <f>VLOOKUP(D7557,Z$4:AB7557,3,FALSE)</f>
        <v>#N/A</v>
      </c>
    </row>
    <row r="7558" spans="2:6" x14ac:dyDescent="0.25">
      <c r="B7558" s="131">
        <f t="shared" si="118"/>
        <v>7556</v>
      </c>
      <c r="E7558" s="218" t="e">
        <f>VLOOKUP(D7558,Z$4:AB7558,2,FALSE)</f>
        <v>#N/A</v>
      </c>
      <c r="F7558" s="218" t="e">
        <f>VLOOKUP(D7558,Z$4:AB7558,3,FALSE)</f>
        <v>#N/A</v>
      </c>
    </row>
    <row r="7559" spans="2:6" x14ac:dyDescent="0.25">
      <c r="B7559" s="131">
        <f t="shared" si="118"/>
        <v>7557</v>
      </c>
      <c r="E7559" s="218" t="e">
        <f>VLOOKUP(D7559,Z$4:AB7559,2,FALSE)</f>
        <v>#N/A</v>
      </c>
      <c r="F7559" s="218" t="e">
        <f>VLOOKUP(D7559,Z$4:AB7559,3,FALSE)</f>
        <v>#N/A</v>
      </c>
    </row>
    <row r="7560" spans="2:6" x14ac:dyDescent="0.25">
      <c r="B7560" s="131">
        <f t="shared" si="118"/>
        <v>7558</v>
      </c>
      <c r="E7560" s="218" t="e">
        <f>VLOOKUP(D7560,Z$4:AB7560,2,FALSE)</f>
        <v>#N/A</v>
      </c>
      <c r="F7560" s="218" t="e">
        <f>VLOOKUP(D7560,Z$4:AB7560,3,FALSE)</f>
        <v>#N/A</v>
      </c>
    </row>
    <row r="7561" spans="2:6" x14ac:dyDescent="0.25">
      <c r="B7561" s="131">
        <f t="shared" si="118"/>
        <v>7559</v>
      </c>
      <c r="E7561" s="218" t="e">
        <f>VLOOKUP(D7561,Z$4:AB7561,2,FALSE)</f>
        <v>#N/A</v>
      </c>
      <c r="F7561" s="218" t="e">
        <f>VLOOKUP(D7561,Z$4:AB7561,3,FALSE)</f>
        <v>#N/A</v>
      </c>
    </row>
    <row r="7562" spans="2:6" x14ac:dyDescent="0.25">
      <c r="B7562" s="131">
        <f t="shared" si="118"/>
        <v>7560</v>
      </c>
      <c r="E7562" s="218" t="e">
        <f>VLOOKUP(D7562,Z$4:AB7562,2,FALSE)</f>
        <v>#N/A</v>
      </c>
      <c r="F7562" s="218" t="e">
        <f>VLOOKUP(D7562,Z$4:AB7562,3,FALSE)</f>
        <v>#N/A</v>
      </c>
    </row>
    <row r="7563" spans="2:6" x14ac:dyDescent="0.25">
      <c r="B7563" s="131">
        <f t="shared" si="118"/>
        <v>7561</v>
      </c>
      <c r="E7563" s="218" t="e">
        <f>VLOOKUP(D7563,Z$4:AB7563,2,FALSE)</f>
        <v>#N/A</v>
      </c>
      <c r="F7563" s="218" t="e">
        <f>VLOOKUP(D7563,Z$4:AB7563,3,FALSE)</f>
        <v>#N/A</v>
      </c>
    </row>
    <row r="7564" spans="2:6" x14ac:dyDescent="0.25">
      <c r="B7564" s="131">
        <f t="shared" si="118"/>
        <v>7562</v>
      </c>
      <c r="E7564" s="218" t="e">
        <f>VLOOKUP(D7564,Z$4:AB7564,2,FALSE)</f>
        <v>#N/A</v>
      </c>
      <c r="F7564" s="218" t="e">
        <f>VLOOKUP(D7564,Z$4:AB7564,3,FALSE)</f>
        <v>#N/A</v>
      </c>
    </row>
    <row r="7565" spans="2:6" x14ac:dyDescent="0.25">
      <c r="B7565" s="131">
        <f t="shared" si="118"/>
        <v>7563</v>
      </c>
      <c r="E7565" s="218" t="e">
        <f>VLOOKUP(D7565,Z$4:AB7565,2,FALSE)</f>
        <v>#N/A</v>
      </c>
      <c r="F7565" s="218" t="e">
        <f>VLOOKUP(D7565,Z$4:AB7565,3,FALSE)</f>
        <v>#N/A</v>
      </c>
    </row>
    <row r="7566" spans="2:6" x14ac:dyDescent="0.25">
      <c r="B7566" s="131">
        <f t="shared" si="118"/>
        <v>7564</v>
      </c>
      <c r="E7566" s="218" t="e">
        <f>VLOOKUP(D7566,Z$4:AB7566,2,FALSE)</f>
        <v>#N/A</v>
      </c>
      <c r="F7566" s="218" t="e">
        <f>VLOOKUP(D7566,Z$4:AB7566,3,FALSE)</f>
        <v>#N/A</v>
      </c>
    </row>
    <row r="7567" spans="2:6" x14ac:dyDescent="0.25">
      <c r="B7567" s="131">
        <f t="shared" si="118"/>
        <v>7565</v>
      </c>
      <c r="E7567" s="218" t="e">
        <f>VLOOKUP(D7567,Z$4:AB7567,2,FALSE)</f>
        <v>#N/A</v>
      </c>
      <c r="F7567" s="218" t="e">
        <f>VLOOKUP(D7567,Z$4:AB7567,3,FALSE)</f>
        <v>#N/A</v>
      </c>
    </row>
    <row r="7568" spans="2:6" x14ac:dyDescent="0.25">
      <c r="B7568" s="131">
        <f t="shared" si="118"/>
        <v>7566</v>
      </c>
      <c r="E7568" s="218" t="e">
        <f>VLOOKUP(D7568,Z$4:AB7568,2,FALSE)</f>
        <v>#N/A</v>
      </c>
      <c r="F7568" s="218" t="e">
        <f>VLOOKUP(D7568,Z$4:AB7568,3,FALSE)</f>
        <v>#N/A</v>
      </c>
    </row>
    <row r="7569" spans="2:6" x14ac:dyDescent="0.25">
      <c r="B7569" s="131">
        <f t="shared" si="118"/>
        <v>7567</v>
      </c>
      <c r="E7569" s="218" t="e">
        <f>VLOOKUP(D7569,Z$4:AB7569,2,FALSE)</f>
        <v>#N/A</v>
      </c>
      <c r="F7569" s="218" t="e">
        <f>VLOOKUP(D7569,Z$4:AB7569,3,FALSE)</f>
        <v>#N/A</v>
      </c>
    </row>
    <row r="7570" spans="2:6" x14ac:dyDescent="0.25">
      <c r="B7570" s="131">
        <f t="shared" si="118"/>
        <v>7568</v>
      </c>
      <c r="E7570" s="218" t="e">
        <f>VLOOKUP(D7570,Z$4:AB7570,2,FALSE)</f>
        <v>#N/A</v>
      </c>
      <c r="F7570" s="218" t="e">
        <f>VLOOKUP(D7570,Z$4:AB7570,3,FALSE)</f>
        <v>#N/A</v>
      </c>
    </row>
    <row r="7571" spans="2:6" x14ac:dyDescent="0.25">
      <c r="B7571" s="131">
        <f t="shared" si="118"/>
        <v>7569</v>
      </c>
      <c r="E7571" s="218" t="e">
        <f>VLOOKUP(D7571,Z$4:AB7571,2,FALSE)</f>
        <v>#N/A</v>
      </c>
      <c r="F7571" s="218" t="e">
        <f>VLOOKUP(D7571,Z$4:AB7571,3,FALSE)</f>
        <v>#N/A</v>
      </c>
    </row>
    <row r="7572" spans="2:6" x14ac:dyDescent="0.25">
      <c r="B7572" s="131">
        <f t="shared" si="118"/>
        <v>7570</v>
      </c>
      <c r="E7572" s="218" t="e">
        <f>VLOOKUP(D7572,Z$4:AB7572,2,FALSE)</f>
        <v>#N/A</v>
      </c>
      <c r="F7572" s="218" t="e">
        <f>VLOOKUP(D7572,Z$4:AB7572,3,FALSE)</f>
        <v>#N/A</v>
      </c>
    </row>
    <row r="7573" spans="2:6" x14ac:dyDescent="0.25">
      <c r="B7573" s="131">
        <f t="shared" si="118"/>
        <v>7571</v>
      </c>
      <c r="E7573" s="218" t="e">
        <f>VLOOKUP(D7573,Z$4:AB7573,2,FALSE)</f>
        <v>#N/A</v>
      </c>
      <c r="F7573" s="218" t="e">
        <f>VLOOKUP(D7573,Z$4:AB7573,3,FALSE)</f>
        <v>#N/A</v>
      </c>
    </row>
    <row r="7574" spans="2:6" x14ac:dyDescent="0.25">
      <c r="B7574" s="131">
        <f t="shared" si="118"/>
        <v>7572</v>
      </c>
      <c r="E7574" s="218" t="e">
        <f>VLOOKUP(D7574,Z$4:AB7574,2,FALSE)</f>
        <v>#N/A</v>
      </c>
      <c r="F7574" s="218" t="e">
        <f>VLOOKUP(D7574,Z$4:AB7574,3,FALSE)</f>
        <v>#N/A</v>
      </c>
    </row>
    <row r="7575" spans="2:6" x14ac:dyDescent="0.25">
      <c r="B7575" s="131">
        <f t="shared" si="118"/>
        <v>7573</v>
      </c>
      <c r="E7575" s="218" t="e">
        <f>VLOOKUP(D7575,Z$4:AB7575,2,FALSE)</f>
        <v>#N/A</v>
      </c>
      <c r="F7575" s="218" t="e">
        <f>VLOOKUP(D7575,Z$4:AB7575,3,FALSE)</f>
        <v>#N/A</v>
      </c>
    </row>
    <row r="7576" spans="2:6" x14ac:dyDescent="0.25">
      <c r="B7576" s="131">
        <f t="shared" si="118"/>
        <v>7574</v>
      </c>
      <c r="E7576" s="218" t="e">
        <f>VLOOKUP(D7576,Z$4:AB7576,2,FALSE)</f>
        <v>#N/A</v>
      </c>
      <c r="F7576" s="218" t="e">
        <f>VLOOKUP(D7576,Z$4:AB7576,3,FALSE)</f>
        <v>#N/A</v>
      </c>
    </row>
    <row r="7577" spans="2:6" x14ac:dyDescent="0.25">
      <c r="B7577" s="131">
        <f t="shared" si="118"/>
        <v>7575</v>
      </c>
      <c r="E7577" s="218" t="e">
        <f>VLOOKUP(D7577,Z$4:AB7577,2,FALSE)</f>
        <v>#N/A</v>
      </c>
      <c r="F7577" s="218" t="e">
        <f>VLOOKUP(D7577,Z$4:AB7577,3,FALSE)</f>
        <v>#N/A</v>
      </c>
    </row>
    <row r="7578" spans="2:6" x14ac:dyDescent="0.25">
      <c r="B7578" s="131">
        <f t="shared" si="118"/>
        <v>7576</v>
      </c>
      <c r="E7578" s="218" t="e">
        <f>VLOOKUP(D7578,Z$4:AB7578,2,FALSE)</f>
        <v>#N/A</v>
      </c>
      <c r="F7578" s="218" t="e">
        <f>VLOOKUP(D7578,Z$4:AB7578,3,FALSE)</f>
        <v>#N/A</v>
      </c>
    </row>
    <row r="7579" spans="2:6" x14ac:dyDescent="0.25">
      <c r="B7579" s="131">
        <f t="shared" si="118"/>
        <v>7577</v>
      </c>
      <c r="E7579" s="218" t="e">
        <f>VLOOKUP(D7579,Z$4:AB7579,2,FALSE)</f>
        <v>#N/A</v>
      </c>
      <c r="F7579" s="218" t="e">
        <f>VLOOKUP(D7579,Z$4:AB7579,3,FALSE)</f>
        <v>#N/A</v>
      </c>
    </row>
    <row r="7580" spans="2:6" x14ac:dyDescent="0.25">
      <c r="B7580" s="131">
        <f t="shared" si="118"/>
        <v>7578</v>
      </c>
      <c r="E7580" s="218" t="e">
        <f>VLOOKUP(D7580,Z$4:AB7580,2,FALSE)</f>
        <v>#N/A</v>
      </c>
      <c r="F7580" s="218" t="e">
        <f>VLOOKUP(D7580,Z$4:AB7580,3,FALSE)</f>
        <v>#N/A</v>
      </c>
    </row>
    <row r="7581" spans="2:6" x14ac:dyDescent="0.25">
      <c r="B7581" s="131">
        <f t="shared" si="118"/>
        <v>7579</v>
      </c>
      <c r="E7581" s="218" t="e">
        <f>VLOOKUP(D7581,Z$4:AB7581,2,FALSE)</f>
        <v>#N/A</v>
      </c>
      <c r="F7581" s="218" t="e">
        <f>VLOOKUP(D7581,Z$4:AB7581,3,FALSE)</f>
        <v>#N/A</v>
      </c>
    </row>
    <row r="7582" spans="2:6" x14ac:dyDescent="0.25">
      <c r="B7582" s="131">
        <f t="shared" si="118"/>
        <v>7580</v>
      </c>
      <c r="E7582" s="218" t="e">
        <f>VLOOKUP(D7582,Z$4:AB7582,2,FALSE)</f>
        <v>#N/A</v>
      </c>
      <c r="F7582" s="218" t="e">
        <f>VLOOKUP(D7582,Z$4:AB7582,3,FALSE)</f>
        <v>#N/A</v>
      </c>
    </row>
    <row r="7583" spans="2:6" x14ac:dyDescent="0.25">
      <c r="B7583" s="131">
        <f t="shared" si="118"/>
        <v>7581</v>
      </c>
      <c r="E7583" s="218" t="e">
        <f>VLOOKUP(D7583,Z$4:AB7583,2,FALSE)</f>
        <v>#N/A</v>
      </c>
      <c r="F7583" s="218" t="e">
        <f>VLOOKUP(D7583,Z$4:AB7583,3,FALSE)</f>
        <v>#N/A</v>
      </c>
    </row>
    <row r="7584" spans="2:6" x14ac:dyDescent="0.25">
      <c r="B7584" s="131">
        <f t="shared" si="118"/>
        <v>7582</v>
      </c>
      <c r="E7584" s="218" t="e">
        <f>VLOOKUP(D7584,Z$4:AB7584,2,FALSE)</f>
        <v>#N/A</v>
      </c>
      <c r="F7584" s="218" t="e">
        <f>VLOOKUP(D7584,Z$4:AB7584,3,FALSE)</f>
        <v>#N/A</v>
      </c>
    </row>
    <row r="7585" spans="2:6" x14ac:dyDescent="0.25">
      <c r="B7585" s="131">
        <f t="shared" si="118"/>
        <v>7583</v>
      </c>
      <c r="E7585" s="218" t="e">
        <f>VLOOKUP(D7585,Z$4:AB7585,2,FALSE)</f>
        <v>#N/A</v>
      </c>
      <c r="F7585" s="218" t="e">
        <f>VLOOKUP(D7585,Z$4:AB7585,3,FALSE)</f>
        <v>#N/A</v>
      </c>
    </row>
    <row r="7586" spans="2:6" x14ac:dyDescent="0.25">
      <c r="B7586" s="131">
        <f t="shared" si="118"/>
        <v>7584</v>
      </c>
      <c r="E7586" s="218" t="e">
        <f>VLOOKUP(D7586,Z$4:AB7586,2,FALSE)</f>
        <v>#N/A</v>
      </c>
      <c r="F7586" s="218" t="e">
        <f>VLOOKUP(D7586,Z$4:AB7586,3,FALSE)</f>
        <v>#N/A</v>
      </c>
    </row>
    <row r="7587" spans="2:6" x14ac:dyDescent="0.25">
      <c r="B7587" s="131">
        <f t="shared" si="118"/>
        <v>7585</v>
      </c>
      <c r="E7587" s="218" t="e">
        <f>VLOOKUP(D7587,Z$4:AB7587,2,FALSE)</f>
        <v>#N/A</v>
      </c>
      <c r="F7587" s="218" t="e">
        <f>VLOOKUP(D7587,Z$4:AB7587,3,FALSE)</f>
        <v>#N/A</v>
      </c>
    </row>
    <row r="7588" spans="2:6" x14ac:dyDescent="0.25">
      <c r="B7588" s="131">
        <f t="shared" si="118"/>
        <v>7586</v>
      </c>
      <c r="E7588" s="218" t="e">
        <f>VLOOKUP(D7588,Z$4:AB7588,2,FALSE)</f>
        <v>#N/A</v>
      </c>
      <c r="F7588" s="218" t="e">
        <f>VLOOKUP(D7588,Z$4:AB7588,3,FALSE)</f>
        <v>#N/A</v>
      </c>
    </row>
    <row r="7589" spans="2:6" x14ac:dyDescent="0.25">
      <c r="B7589" s="131">
        <f t="shared" si="118"/>
        <v>7587</v>
      </c>
      <c r="E7589" s="218" t="e">
        <f>VLOOKUP(D7589,Z$4:AB7589,2,FALSE)</f>
        <v>#N/A</v>
      </c>
      <c r="F7589" s="218" t="e">
        <f>VLOOKUP(D7589,Z$4:AB7589,3,FALSE)</f>
        <v>#N/A</v>
      </c>
    </row>
    <row r="7590" spans="2:6" x14ac:dyDescent="0.25">
      <c r="B7590" s="131">
        <f t="shared" si="118"/>
        <v>7588</v>
      </c>
      <c r="E7590" s="218" t="e">
        <f>VLOOKUP(D7590,Z$4:AB7590,2,FALSE)</f>
        <v>#N/A</v>
      </c>
      <c r="F7590" s="218" t="e">
        <f>VLOOKUP(D7590,Z$4:AB7590,3,FALSE)</f>
        <v>#N/A</v>
      </c>
    </row>
    <row r="7591" spans="2:6" x14ac:dyDescent="0.25">
      <c r="B7591" s="131">
        <f t="shared" si="118"/>
        <v>7589</v>
      </c>
      <c r="E7591" s="218" t="e">
        <f>VLOOKUP(D7591,Z$4:AB7591,2,FALSE)</f>
        <v>#N/A</v>
      </c>
      <c r="F7591" s="218" t="e">
        <f>VLOOKUP(D7591,Z$4:AB7591,3,FALSE)</f>
        <v>#N/A</v>
      </c>
    </row>
    <row r="7592" spans="2:6" x14ac:dyDescent="0.25">
      <c r="B7592" s="131">
        <f t="shared" si="118"/>
        <v>7590</v>
      </c>
      <c r="E7592" s="218" t="e">
        <f>VLOOKUP(D7592,Z$4:AB7592,2,FALSE)</f>
        <v>#N/A</v>
      </c>
      <c r="F7592" s="218" t="e">
        <f>VLOOKUP(D7592,Z$4:AB7592,3,FALSE)</f>
        <v>#N/A</v>
      </c>
    </row>
    <row r="7593" spans="2:6" x14ac:dyDescent="0.25">
      <c r="B7593" s="131">
        <f t="shared" si="118"/>
        <v>7591</v>
      </c>
      <c r="E7593" s="218" t="e">
        <f>VLOOKUP(D7593,Z$4:AB7593,2,FALSE)</f>
        <v>#N/A</v>
      </c>
      <c r="F7593" s="218" t="e">
        <f>VLOOKUP(D7593,Z$4:AB7593,3,FALSE)</f>
        <v>#N/A</v>
      </c>
    </row>
    <row r="7594" spans="2:6" x14ac:dyDescent="0.25">
      <c r="B7594" s="131">
        <f t="shared" si="118"/>
        <v>7592</v>
      </c>
      <c r="E7594" s="218" t="e">
        <f>VLOOKUP(D7594,Z$4:AB7594,2,FALSE)</f>
        <v>#N/A</v>
      </c>
      <c r="F7594" s="218" t="e">
        <f>VLOOKUP(D7594,Z$4:AB7594,3,FALSE)</f>
        <v>#N/A</v>
      </c>
    </row>
    <row r="7595" spans="2:6" x14ac:dyDescent="0.25">
      <c r="B7595" s="131">
        <f t="shared" si="118"/>
        <v>7593</v>
      </c>
      <c r="E7595" s="218" t="e">
        <f>VLOOKUP(D7595,Z$4:AB7595,2,FALSE)</f>
        <v>#N/A</v>
      </c>
      <c r="F7595" s="218" t="e">
        <f>VLOOKUP(D7595,Z$4:AB7595,3,FALSE)</f>
        <v>#N/A</v>
      </c>
    </row>
    <row r="7596" spans="2:6" x14ac:dyDescent="0.25">
      <c r="B7596" s="131">
        <f t="shared" si="118"/>
        <v>7594</v>
      </c>
      <c r="E7596" s="218" t="e">
        <f>VLOOKUP(D7596,Z$4:AB7596,2,FALSE)</f>
        <v>#N/A</v>
      </c>
      <c r="F7596" s="218" t="e">
        <f>VLOOKUP(D7596,Z$4:AB7596,3,FALSE)</f>
        <v>#N/A</v>
      </c>
    </row>
    <row r="7597" spans="2:6" x14ac:dyDescent="0.25">
      <c r="B7597" s="131">
        <f t="shared" si="118"/>
        <v>7595</v>
      </c>
      <c r="E7597" s="218" t="e">
        <f>VLOOKUP(D7597,Z$4:AB7597,2,FALSE)</f>
        <v>#N/A</v>
      </c>
      <c r="F7597" s="218" t="e">
        <f>VLOOKUP(D7597,Z$4:AB7597,3,FALSE)</f>
        <v>#N/A</v>
      </c>
    </row>
    <row r="7598" spans="2:6" x14ac:dyDescent="0.25">
      <c r="B7598" s="131">
        <f t="shared" si="118"/>
        <v>7596</v>
      </c>
      <c r="E7598" s="218" t="e">
        <f>VLOOKUP(D7598,Z$4:AB7598,2,FALSE)</f>
        <v>#N/A</v>
      </c>
      <c r="F7598" s="218" t="e">
        <f>VLOOKUP(D7598,Z$4:AB7598,3,FALSE)</f>
        <v>#N/A</v>
      </c>
    </row>
    <row r="7599" spans="2:6" x14ac:dyDescent="0.25">
      <c r="B7599" s="131">
        <f t="shared" si="118"/>
        <v>7597</v>
      </c>
      <c r="E7599" s="218" t="e">
        <f>VLOOKUP(D7599,Z$4:AB7599,2,FALSE)</f>
        <v>#N/A</v>
      </c>
      <c r="F7599" s="218" t="e">
        <f>VLOOKUP(D7599,Z$4:AB7599,3,FALSE)</f>
        <v>#N/A</v>
      </c>
    </row>
    <row r="7600" spans="2:6" x14ac:dyDescent="0.25">
      <c r="B7600" s="131">
        <f t="shared" si="118"/>
        <v>7598</v>
      </c>
      <c r="E7600" s="218" t="e">
        <f>VLOOKUP(D7600,Z$4:AB7600,2,FALSE)</f>
        <v>#N/A</v>
      </c>
      <c r="F7600" s="218" t="e">
        <f>VLOOKUP(D7600,Z$4:AB7600,3,FALSE)</f>
        <v>#N/A</v>
      </c>
    </row>
    <row r="7601" spans="2:6" x14ac:dyDescent="0.25">
      <c r="B7601" s="131">
        <f t="shared" si="118"/>
        <v>7599</v>
      </c>
      <c r="E7601" s="218" t="e">
        <f>VLOOKUP(D7601,Z$4:AB7601,2,FALSE)</f>
        <v>#N/A</v>
      </c>
      <c r="F7601" s="218" t="e">
        <f>VLOOKUP(D7601,Z$4:AB7601,3,FALSE)</f>
        <v>#N/A</v>
      </c>
    </row>
    <row r="7602" spans="2:6" x14ac:dyDescent="0.25">
      <c r="B7602" s="131">
        <f t="shared" si="118"/>
        <v>7600</v>
      </c>
      <c r="E7602" s="218" t="e">
        <f>VLOOKUP(D7602,Z$4:AB7602,2,FALSE)</f>
        <v>#N/A</v>
      </c>
      <c r="F7602" s="218" t="e">
        <f>VLOOKUP(D7602,Z$4:AB7602,3,FALSE)</f>
        <v>#N/A</v>
      </c>
    </row>
    <row r="7603" spans="2:6" x14ac:dyDescent="0.25">
      <c r="B7603" s="131">
        <f t="shared" si="118"/>
        <v>7601</v>
      </c>
      <c r="E7603" s="218" t="e">
        <f>VLOOKUP(D7603,Z$4:AB7603,2,FALSE)</f>
        <v>#N/A</v>
      </c>
      <c r="F7603" s="218" t="e">
        <f>VLOOKUP(D7603,Z$4:AB7603,3,FALSE)</f>
        <v>#N/A</v>
      </c>
    </row>
    <row r="7604" spans="2:6" x14ac:dyDescent="0.25">
      <c r="B7604" s="131">
        <f t="shared" ref="B7604:B7667" si="119">ROW()-2</f>
        <v>7602</v>
      </c>
      <c r="E7604" s="218" t="e">
        <f>VLOOKUP(D7604,Z$4:AB7604,2,FALSE)</f>
        <v>#N/A</v>
      </c>
      <c r="F7604" s="218" t="e">
        <f>VLOOKUP(D7604,Z$4:AB7604,3,FALSE)</f>
        <v>#N/A</v>
      </c>
    </row>
    <row r="7605" spans="2:6" x14ac:dyDescent="0.25">
      <c r="B7605" s="131">
        <f t="shared" si="119"/>
        <v>7603</v>
      </c>
      <c r="E7605" s="218" t="e">
        <f>VLOOKUP(D7605,Z$4:AB7605,2,FALSE)</f>
        <v>#N/A</v>
      </c>
      <c r="F7605" s="218" t="e">
        <f>VLOOKUP(D7605,Z$4:AB7605,3,FALSE)</f>
        <v>#N/A</v>
      </c>
    </row>
    <row r="7606" spans="2:6" x14ac:dyDescent="0.25">
      <c r="B7606" s="131">
        <f t="shared" si="119"/>
        <v>7604</v>
      </c>
      <c r="E7606" s="218" t="e">
        <f>VLOOKUP(D7606,Z$4:AB7606,2,FALSE)</f>
        <v>#N/A</v>
      </c>
      <c r="F7606" s="218" t="e">
        <f>VLOOKUP(D7606,Z$4:AB7606,3,FALSE)</f>
        <v>#N/A</v>
      </c>
    </row>
    <row r="7607" spans="2:6" x14ac:dyDescent="0.25">
      <c r="B7607" s="131">
        <f t="shared" si="119"/>
        <v>7605</v>
      </c>
      <c r="E7607" s="218" t="e">
        <f>VLOOKUP(D7607,Z$4:AB7607,2,FALSE)</f>
        <v>#N/A</v>
      </c>
      <c r="F7607" s="218" t="e">
        <f>VLOOKUP(D7607,Z$4:AB7607,3,FALSE)</f>
        <v>#N/A</v>
      </c>
    </row>
    <row r="7608" spans="2:6" x14ac:dyDescent="0.25">
      <c r="B7608" s="131">
        <f t="shared" si="119"/>
        <v>7606</v>
      </c>
      <c r="E7608" s="218" t="e">
        <f>VLOOKUP(D7608,Z$4:AB7608,2,FALSE)</f>
        <v>#N/A</v>
      </c>
      <c r="F7608" s="218" t="e">
        <f>VLOOKUP(D7608,Z$4:AB7608,3,FALSE)</f>
        <v>#N/A</v>
      </c>
    </row>
    <row r="7609" spans="2:6" x14ac:dyDescent="0.25">
      <c r="B7609" s="131">
        <f t="shared" si="119"/>
        <v>7607</v>
      </c>
      <c r="E7609" s="218" t="e">
        <f>VLOOKUP(D7609,Z$4:AB7609,2,FALSE)</f>
        <v>#N/A</v>
      </c>
      <c r="F7609" s="218" t="e">
        <f>VLOOKUP(D7609,Z$4:AB7609,3,FALSE)</f>
        <v>#N/A</v>
      </c>
    </row>
    <row r="7610" spans="2:6" x14ac:dyDescent="0.25">
      <c r="B7610" s="131">
        <f t="shared" si="119"/>
        <v>7608</v>
      </c>
      <c r="E7610" s="218" t="e">
        <f>VLOOKUP(D7610,Z$4:AB7610,2,FALSE)</f>
        <v>#N/A</v>
      </c>
      <c r="F7610" s="218" t="e">
        <f>VLOOKUP(D7610,Z$4:AB7610,3,FALSE)</f>
        <v>#N/A</v>
      </c>
    </row>
    <row r="7611" spans="2:6" x14ac:dyDescent="0.25">
      <c r="B7611" s="131">
        <f t="shared" si="119"/>
        <v>7609</v>
      </c>
      <c r="E7611" s="218" t="e">
        <f>VLOOKUP(D7611,Z$4:AB7611,2,FALSE)</f>
        <v>#N/A</v>
      </c>
      <c r="F7611" s="218" t="e">
        <f>VLOOKUP(D7611,Z$4:AB7611,3,FALSE)</f>
        <v>#N/A</v>
      </c>
    </row>
    <row r="7612" spans="2:6" x14ac:dyDescent="0.25">
      <c r="B7612" s="131">
        <f t="shared" si="119"/>
        <v>7610</v>
      </c>
      <c r="E7612" s="218" t="e">
        <f>VLOOKUP(D7612,Z$4:AB7612,2,FALSE)</f>
        <v>#N/A</v>
      </c>
      <c r="F7612" s="218" t="e">
        <f>VLOOKUP(D7612,Z$4:AB7612,3,FALSE)</f>
        <v>#N/A</v>
      </c>
    </row>
    <row r="7613" spans="2:6" x14ac:dyDescent="0.25">
      <c r="B7613" s="131">
        <f t="shared" si="119"/>
        <v>7611</v>
      </c>
      <c r="E7613" s="218" t="e">
        <f>VLOOKUP(D7613,Z$4:AB7613,2,FALSE)</f>
        <v>#N/A</v>
      </c>
      <c r="F7613" s="218" t="e">
        <f>VLOOKUP(D7613,Z$4:AB7613,3,FALSE)</f>
        <v>#N/A</v>
      </c>
    </row>
    <row r="7614" spans="2:6" x14ac:dyDescent="0.25">
      <c r="B7614" s="131">
        <f t="shared" si="119"/>
        <v>7612</v>
      </c>
      <c r="E7614" s="218" t="e">
        <f>VLOOKUP(D7614,Z$4:AB7614,2,FALSE)</f>
        <v>#N/A</v>
      </c>
      <c r="F7614" s="218" t="e">
        <f>VLOOKUP(D7614,Z$4:AB7614,3,FALSE)</f>
        <v>#N/A</v>
      </c>
    </row>
    <row r="7615" spans="2:6" x14ac:dyDescent="0.25">
      <c r="B7615" s="131">
        <f t="shared" si="119"/>
        <v>7613</v>
      </c>
      <c r="E7615" s="218" t="e">
        <f>VLOOKUP(D7615,Z$4:AB7615,2,FALSE)</f>
        <v>#N/A</v>
      </c>
      <c r="F7615" s="218" t="e">
        <f>VLOOKUP(D7615,Z$4:AB7615,3,FALSE)</f>
        <v>#N/A</v>
      </c>
    </row>
    <row r="7616" spans="2:6" x14ac:dyDescent="0.25">
      <c r="B7616" s="131">
        <f t="shared" si="119"/>
        <v>7614</v>
      </c>
      <c r="E7616" s="218" t="e">
        <f>VLOOKUP(D7616,Z$4:AB7616,2,FALSE)</f>
        <v>#N/A</v>
      </c>
      <c r="F7616" s="218" t="e">
        <f>VLOOKUP(D7616,Z$4:AB7616,3,FALSE)</f>
        <v>#N/A</v>
      </c>
    </row>
    <row r="7617" spans="2:6" x14ac:dyDescent="0.25">
      <c r="B7617" s="131">
        <f t="shared" si="119"/>
        <v>7615</v>
      </c>
      <c r="E7617" s="218" t="e">
        <f>VLOOKUP(D7617,Z$4:AB7617,2,FALSE)</f>
        <v>#N/A</v>
      </c>
      <c r="F7617" s="218" t="e">
        <f>VLOOKUP(D7617,Z$4:AB7617,3,FALSE)</f>
        <v>#N/A</v>
      </c>
    </row>
    <row r="7618" spans="2:6" x14ac:dyDescent="0.25">
      <c r="B7618" s="131">
        <f t="shared" si="119"/>
        <v>7616</v>
      </c>
      <c r="E7618" s="218" t="e">
        <f>VLOOKUP(D7618,Z$4:AB7618,2,FALSE)</f>
        <v>#N/A</v>
      </c>
      <c r="F7618" s="218" t="e">
        <f>VLOOKUP(D7618,Z$4:AB7618,3,FALSE)</f>
        <v>#N/A</v>
      </c>
    </row>
    <row r="7619" spans="2:6" x14ac:dyDescent="0.25">
      <c r="B7619" s="131">
        <f t="shared" si="119"/>
        <v>7617</v>
      </c>
      <c r="E7619" s="218" t="e">
        <f>VLOOKUP(D7619,Z$4:AB7619,2,FALSE)</f>
        <v>#N/A</v>
      </c>
      <c r="F7619" s="218" t="e">
        <f>VLOOKUP(D7619,Z$4:AB7619,3,FALSE)</f>
        <v>#N/A</v>
      </c>
    </row>
    <row r="7620" spans="2:6" x14ac:dyDescent="0.25">
      <c r="B7620" s="131">
        <f t="shared" si="119"/>
        <v>7618</v>
      </c>
      <c r="E7620" s="218" t="e">
        <f>VLOOKUP(D7620,Z$4:AB7620,2,FALSE)</f>
        <v>#N/A</v>
      </c>
      <c r="F7620" s="218" t="e">
        <f>VLOOKUP(D7620,Z$4:AB7620,3,FALSE)</f>
        <v>#N/A</v>
      </c>
    </row>
    <row r="7621" spans="2:6" x14ac:dyDescent="0.25">
      <c r="B7621" s="131">
        <f t="shared" si="119"/>
        <v>7619</v>
      </c>
      <c r="E7621" s="218" t="e">
        <f>VLOOKUP(D7621,Z$4:AB7621,2,FALSE)</f>
        <v>#N/A</v>
      </c>
      <c r="F7621" s="218" t="e">
        <f>VLOOKUP(D7621,Z$4:AB7621,3,FALSE)</f>
        <v>#N/A</v>
      </c>
    </row>
    <row r="7622" spans="2:6" x14ac:dyDescent="0.25">
      <c r="B7622" s="131">
        <f t="shared" si="119"/>
        <v>7620</v>
      </c>
      <c r="E7622" s="218" t="e">
        <f>VLOOKUP(D7622,Z$4:AB7622,2,FALSE)</f>
        <v>#N/A</v>
      </c>
      <c r="F7622" s="218" t="e">
        <f>VLOOKUP(D7622,Z$4:AB7622,3,FALSE)</f>
        <v>#N/A</v>
      </c>
    </row>
    <row r="7623" spans="2:6" x14ac:dyDescent="0.25">
      <c r="B7623" s="131">
        <f t="shared" si="119"/>
        <v>7621</v>
      </c>
      <c r="E7623" s="218" t="e">
        <f>VLOOKUP(D7623,Z$4:AB7623,2,FALSE)</f>
        <v>#N/A</v>
      </c>
      <c r="F7623" s="218" t="e">
        <f>VLOOKUP(D7623,Z$4:AB7623,3,FALSE)</f>
        <v>#N/A</v>
      </c>
    </row>
    <row r="7624" spans="2:6" x14ac:dyDescent="0.25">
      <c r="B7624" s="131">
        <f t="shared" si="119"/>
        <v>7622</v>
      </c>
      <c r="E7624" s="218" t="e">
        <f>VLOOKUP(D7624,Z$4:AB7624,2,FALSE)</f>
        <v>#N/A</v>
      </c>
      <c r="F7624" s="218" t="e">
        <f>VLOOKUP(D7624,Z$4:AB7624,3,FALSE)</f>
        <v>#N/A</v>
      </c>
    </row>
    <row r="7625" spans="2:6" x14ac:dyDescent="0.25">
      <c r="B7625" s="131">
        <f t="shared" si="119"/>
        <v>7623</v>
      </c>
      <c r="E7625" s="218" t="e">
        <f>VLOOKUP(D7625,Z$4:AB7625,2,FALSE)</f>
        <v>#N/A</v>
      </c>
      <c r="F7625" s="218" t="e">
        <f>VLOOKUP(D7625,Z$4:AB7625,3,FALSE)</f>
        <v>#N/A</v>
      </c>
    </row>
    <row r="7626" spans="2:6" x14ac:dyDescent="0.25">
      <c r="B7626" s="131">
        <f t="shared" si="119"/>
        <v>7624</v>
      </c>
      <c r="E7626" s="218" t="e">
        <f>VLOOKUP(D7626,Z$4:AB7626,2,FALSE)</f>
        <v>#N/A</v>
      </c>
      <c r="F7626" s="218" t="e">
        <f>VLOOKUP(D7626,Z$4:AB7626,3,FALSE)</f>
        <v>#N/A</v>
      </c>
    </row>
    <row r="7627" spans="2:6" x14ac:dyDescent="0.25">
      <c r="B7627" s="131">
        <f t="shared" si="119"/>
        <v>7625</v>
      </c>
      <c r="E7627" s="218" t="e">
        <f>VLOOKUP(D7627,Z$4:AB7627,2,FALSE)</f>
        <v>#N/A</v>
      </c>
      <c r="F7627" s="218" t="e">
        <f>VLOOKUP(D7627,Z$4:AB7627,3,FALSE)</f>
        <v>#N/A</v>
      </c>
    </row>
    <row r="7628" spans="2:6" x14ac:dyDescent="0.25">
      <c r="B7628" s="131">
        <f t="shared" si="119"/>
        <v>7626</v>
      </c>
      <c r="E7628" s="218" t="e">
        <f>VLOOKUP(D7628,Z$4:AB7628,2,FALSE)</f>
        <v>#N/A</v>
      </c>
      <c r="F7628" s="218" t="e">
        <f>VLOOKUP(D7628,Z$4:AB7628,3,FALSE)</f>
        <v>#N/A</v>
      </c>
    </row>
    <row r="7629" spans="2:6" x14ac:dyDescent="0.25">
      <c r="B7629" s="131">
        <f t="shared" si="119"/>
        <v>7627</v>
      </c>
      <c r="E7629" s="218" t="e">
        <f>VLOOKUP(D7629,Z$4:AB7629,2,FALSE)</f>
        <v>#N/A</v>
      </c>
      <c r="F7629" s="218" t="e">
        <f>VLOOKUP(D7629,Z$4:AB7629,3,FALSE)</f>
        <v>#N/A</v>
      </c>
    </row>
    <row r="7630" spans="2:6" x14ac:dyDescent="0.25">
      <c r="B7630" s="131">
        <f t="shared" si="119"/>
        <v>7628</v>
      </c>
      <c r="E7630" s="218" t="e">
        <f>VLOOKUP(D7630,Z$4:AB7630,2,FALSE)</f>
        <v>#N/A</v>
      </c>
      <c r="F7630" s="218" t="e">
        <f>VLOOKUP(D7630,Z$4:AB7630,3,FALSE)</f>
        <v>#N/A</v>
      </c>
    </row>
    <row r="7631" spans="2:6" x14ac:dyDescent="0.25">
      <c r="B7631" s="131">
        <f t="shared" si="119"/>
        <v>7629</v>
      </c>
      <c r="E7631" s="218" t="e">
        <f>VLOOKUP(D7631,Z$4:AB7631,2,FALSE)</f>
        <v>#N/A</v>
      </c>
      <c r="F7631" s="218" t="e">
        <f>VLOOKUP(D7631,Z$4:AB7631,3,FALSE)</f>
        <v>#N/A</v>
      </c>
    </row>
    <row r="7632" spans="2:6" x14ac:dyDescent="0.25">
      <c r="B7632" s="131">
        <f t="shared" si="119"/>
        <v>7630</v>
      </c>
      <c r="E7632" s="218" t="e">
        <f>VLOOKUP(D7632,Z$4:AB7632,2,FALSE)</f>
        <v>#N/A</v>
      </c>
      <c r="F7632" s="218" t="e">
        <f>VLOOKUP(D7632,Z$4:AB7632,3,FALSE)</f>
        <v>#N/A</v>
      </c>
    </row>
    <row r="7633" spans="2:6" x14ac:dyDescent="0.25">
      <c r="B7633" s="131">
        <f t="shared" si="119"/>
        <v>7631</v>
      </c>
      <c r="E7633" s="218" t="e">
        <f>VLOOKUP(D7633,Z$4:AB7633,2,FALSE)</f>
        <v>#N/A</v>
      </c>
      <c r="F7633" s="218" t="e">
        <f>VLOOKUP(D7633,Z$4:AB7633,3,FALSE)</f>
        <v>#N/A</v>
      </c>
    </row>
    <row r="7634" spans="2:6" x14ac:dyDescent="0.25">
      <c r="B7634" s="131">
        <f t="shared" si="119"/>
        <v>7632</v>
      </c>
      <c r="E7634" s="218" t="e">
        <f>VLOOKUP(D7634,Z$4:AB7634,2,FALSE)</f>
        <v>#N/A</v>
      </c>
      <c r="F7634" s="218" t="e">
        <f>VLOOKUP(D7634,Z$4:AB7634,3,FALSE)</f>
        <v>#N/A</v>
      </c>
    </row>
    <row r="7635" spans="2:6" x14ac:dyDescent="0.25">
      <c r="B7635" s="131">
        <f t="shared" si="119"/>
        <v>7633</v>
      </c>
      <c r="E7635" s="218" t="e">
        <f>VLOOKUP(D7635,Z$4:AB7635,2,FALSE)</f>
        <v>#N/A</v>
      </c>
      <c r="F7635" s="218" t="e">
        <f>VLOOKUP(D7635,Z$4:AB7635,3,FALSE)</f>
        <v>#N/A</v>
      </c>
    </row>
    <row r="7636" spans="2:6" x14ac:dyDescent="0.25">
      <c r="B7636" s="131">
        <f t="shared" si="119"/>
        <v>7634</v>
      </c>
      <c r="E7636" s="218" t="e">
        <f>VLOOKUP(D7636,Z$4:AB7636,2,FALSE)</f>
        <v>#N/A</v>
      </c>
      <c r="F7636" s="218" t="e">
        <f>VLOOKUP(D7636,Z$4:AB7636,3,FALSE)</f>
        <v>#N/A</v>
      </c>
    </row>
    <row r="7637" spans="2:6" x14ac:dyDescent="0.25">
      <c r="B7637" s="131">
        <f t="shared" si="119"/>
        <v>7635</v>
      </c>
      <c r="E7637" s="218" t="e">
        <f>VLOOKUP(D7637,Z$4:AB7637,2,FALSE)</f>
        <v>#N/A</v>
      </c>
      <c r="F7637" s="218" t="e">
        <f>VLOOKUP(D7637,Z$4:AB7637,3,FALSE)</f>
        <v>#N/A</v>
      </c>
    </row>
    <row r="7638" spans="2:6" x14ac:dyDescent="0.25">
      <c r="B7638" s="131">
        <f t="shared" si="119"/>
        <v>7636</v>
      </c>
      <c r="E7638" s="218" t="e">
        <f>VLOOKUP(D7638,Z$4:AB7638,2,FALSE)</f>
        <v>#N/A</v>
      </c>
      <c r="F7638" s="218" t="e">
        <f>VLOOKUP(D7638,Z$4:AB7638,3,FALSE)</f>
        <v>#N/A</v>
      </c>
    </row>
    <row r="7639" spans="2:6" x14ac:dyDescent="0.25">
      <c r="B7639" s="131">
        <f t="shared" si="119"/>
        <v>7637</v>
      </c>
      <c r="E7639" s="218" t="e">
        <f>VLOOKUP(D7639,Z$4:AB7639,2,FALSE)</f>
        <v>#N/A</v>
      </c>
      <c r="F7639" s="218" t="e">
        <f>VLOOKUP(D7639,Z$4:AB7639,3,FALSE)</f>
        <v>#N/A</v>
      </c>
    </row>
    <row r="7640" spans="2:6" x14ac:dyDescent="0.25">
      <c r="B7640" s="131">
        <f t="shared" si="119"/>
        <v>7638</v>
      </c>
      <c r="E7640" s="218" t="e">
        <f>VLOOKUP(D7640,Z$4:AB7640,2,FALSE)</f>
        <v>#N/A</v>
      </c>
      <c r="F7640" s="218" t="e">
        <f>VLOOKUP(D7640,Z$4:AB7640,3,FALSE)</f>
        <v>#N/A</v>
      </c>
    </row>
    <row r="7641" spans="2:6" x14ac:dyDescent="0.25">
      <c r="B7641" s="131">
        <f t="shared" si="119"/>
        <v>7639</v>
      </c>
      <c r="E7641" s="218" t="e">
        <f>VLOOKUP(D7641,Z$4:AB7641,2,FALSE)</f>
        <v>#N/A</v>
      </c>
      <c r="F7641" s="218" t="e">
        <f>VLOOKUP(D7641,Z$4:AB7641,3,FALSE)</f>
        <v>#N/A</v>
      </c>
    </row>
    <row r="7642" spans="2:6" x14ac:dyDescent="0.25">
      <c r="B7642" s="131">
        <f t="shared" si="119"/>
        <v>7640</v>
      </c>
      <c r="E7642" s="218" t="e">
        <f>VLOOKUP(D7642,Z$4:AB7642,2,FALSE)</f>
        <v>#N/A</v>
      </c>
      <c r="F7642" s="218" t="e">
        <f>VLOOKUP(D7642,Z$4:AB7642,3,FALSE)</f>
        <v>#N/A</v>
      </c>
    </row>
    <row r="7643" spans="2:6" x14ac:dyDescent="0.25">
      <c r="B7643" s="131">
        <f t="shared" si="119"/>
        <v>7641</v>
      </c>
      <c r="E7643" s="218" t="e">
        <f>VLOOKUP(D7643,Z$4:AB7643,2,FALSE)</f>
        <v>#N/A</v>
      </c>
      <c r="F7643" s="218" t="e">
        <f>VLOOKUP(D7643,Z$4:AB7643,3,FALSE)</f>
        <v>#N/A</v>
      </c>
    </row>
    <row r="7644" spans="2:6" x14ac:dyDescent="0.25">
      <c r="B7644" s="131">
        <f t="shared" si="119"/>
        <v>7642</v>
      </c>
      <c r="E7644" s="218" t="e">
        <f>VLOOKUP(D7644,Z$4:AB7644,2,FALSE)</f>
        <v>#N/A</v>
      </c>
      <c r="F7644" s="218" t="e">
        <f>VLOOKUP(D7644,Z$4:AB7644,3,FALSE)</f>
        <v>#N/A</v>
      </c>
    </row>
    <row r="7645" spans="2:6" x14ac:dyDescent="0.25">
      <c r="B7645" s="131">
        <f t="shared" si="119"/>
        <v>7643</v>
      </c>
      <c r="E7645" s="218" t="e">
        <f>VLOOKUP(D7645,Z$4:AB7645,2,FALSE)</f>
        <v>#N/A</v>
      </c>
      <c r="F7645" s="218" t="e">
        <f>VLOOKUP(D7645,Z$4:AB7645,3,FALSE)</f>
        <v>#N/A</v>
      </c>
    </row>
    <row r="7646" spans="2:6" x14ac:dyDescent="0.25">
      <c r="B7646" s="131">
        <f t="shared" si="119"/>
        <v>7644</v>
      </c>
      <c r="E7646" s="218" t="e">
        <f>VLOOKUP(D7646,Z$4:AB7646,2,FALSE)</f>
        <v>#N/A</v>
      </c>
      <c r="F7646" s="218" t="e">
        <f>VLOOKUP(D7646,Z$4:AB7646,3,FALSE)</f>
        <v>#N/A</v>
      </c>
    </row>
    <row r="7647" spans="2:6" x14ac:dyDescent="0.25">
      <c r="B7647" s="131">
        <f t="shared" si="119"/>
        <v>7645</v>
      </c>
      <c r="E7647" s="218" t="e">
        <f>VLOOKUP(D7647,Z$4:AB7647,2,FALSE)</f>
        <v>#N/A</v>
      </c>
      <c r="F7647" s="218" t="e">
        <f>VLOOKUP(D7647,Z$4:AB7647,3,FALSE)</f>
        <v>#N/A</v>
      </c>
    </row>
    <row r="7648" spans="2:6" x14ac:dyDescent="0.25">
      <c r="B7648" s="131">
        <f t="shared" si="119"/>
        <v>7646</v>
      </c>
      <c r="E7648" s="218" t="e">
        <f>VLOOKUP(D7648,Z$4:AB7648,2,FALSE)</f>
        <v>#N/A</v>
      </c>
      <c r="F7648" s="218" t="e">
        <f>VLOOKUP(D7648,Z$4:AB7648,3,FALSE)</f>
        <v>#N/A</v>
      </c>
    </row>
    <row r="7649" spans="2:6" x14ac:dyDescent="0.25">
      <c r="B7649" s="131">
        <f t="shared" si="119"/>
        <v>7647</v>
      </c>
      <c r="E7649" s="218" t="e">
        <f>VLOOKUP(D7649,Z$4:AB7649,2,FALSE)</f>
        <v>#N/A</v>
      </c>
      <c r="F7649" s="218" t="e">
        <f>VLOOKUP(D7649,Z$4:AB7649,3,FALSE)</f>
        <v>#N/A</v>
      </c>
    </row>
    <row r="7650" spans="2:6" x14ac:dyDescent="0.25">
      <c r="B7650" s="131">
        <f t="shared" si="119"/>
        <v>7648</v>
      </c>
      <c r="E7650" s="218" t="e">
        <f>VLOOKUP(D7650,Z$4:AB7650,2,FALSE)</f>
        <v>#N/A</v>
      </c>
      <c r="F7650" s="218" t="e">
        <f>VLOOKUP(D7650,Z$4:AB7650,3,FALSE)</f>
        <v>#N/A</v>
      </c>
    </row>
    <row r="7651" spans="2:6" x14ac:dyDescent="0.25">
      <c r="B7651" s="131">
        <f t="shared" si="119"/>
        <v>7649</v>
      </c>
      <c r="E7651" s="218" t="e">
        <f>VLOOKUP(D7651,Z$4:AB7651,2,FALSE)</f>
        <v>#N/A</v>
      </c>
      <c r="F7651" s="218" t="e">
        <f>VLOOKUP(D7651,Z$4:AB7651,3,FALSE)</f>
        <v>#N/A</v>
      </c>
    </row>
    <row r="7652" spans="2:6" x14ac:dyDescent="0.25">
      <c r="B7652" s="131">
        <f t="shared" si="119"/>
        <v>7650</v>
      </c>
      <c r="E7652" s="218" t="e">
        <f>VLOOKUP(D7652,Z$4:AB7652,2,FALSE)</f>
        <v>#N/A</v>
      </c>
      <c r="F7652" s="218" t="e">
        <f>VLOOKUP(D7652,Z$4:AB7652,3,FALSE)</f>
        <v>#N/A</v>
      </c>
    </row>
    <row r="7653" spans="2:6" x14ac:dyDescent="0.25">
      <c r="B7653" s="131">
        <f t="shared" si="119"/>
        <v>7651</v>
      </c>
      <c r="E7653" s="218" t="e">
        <f>VLOOKUP(D7653,Z$4:AB7653,2,FALSE)</f>
        <v>#N/A</v>
      </c>
      <c r="F7653" s="218" t="e">
        <f>VLOOKUP(D7653,Z$4:AB7653,3,FALSE)</f>
        <v>#N/A</v>
      </c>
    </row>
    <row r="7654" spans="2:6" x14ac:dyDescent="0.25">
      <c r="B7654" s="131">
        <f t="shared" si="119"/>
        <v>7652</v>
      </c>
      <c r="E7654" s="218" t="e">
        <f>VLOOKUP(D7654,Z$4:AB7654,2,FALSE)</f>
        <v>#N/A</v>
      </c>
      <c r="F7654" s="218" t="e">
        <f>VLOOKUP(D7654,Z$4:AB7654,3,FALSE)</f>
        <v>#N/A</v>
      </c>
    </row>
    <row r="7655" spans="2:6" x14ac:dyDescent="0.25">
      <c r="B7655" s="131">
        <f t="shared" si="119"/>
        <v>7653</v>
      </c>
      <c r="E7655" s="218" t="e">
        <f>VLOOKUP(D7655,Z$4:AB7655,2,FALSE)</f>
        <v>#N/A</v>
      </c>
      <c r="F7655" s="218" t="e">
        <f>VLOOKUP(D7655,Z$4:AB7655,3,FALSE)</f>
        <v>#N/A</v>
      </c>
    </row>
    <row r="7656" spans="2:6" x14ac:dyDescent="0.25">
      <c r="B7656" s="131">
        <f t="shared" si="119"/>
        <v>7654</v>
      </c>
      <c r="E7656" s="218" t="e">
        <f>VLOOKUP(D7656,Z$4:AB7656,2,FALSE)</f>
        <v>#N/A</v>
      </c>
      <c r="F7656" s="218" t="e">
        <f>VLOOKUP(D7656,Z$4:AB7656,3,FALSE)</f>
        <v>#N/A</v>
      </c>
    </row>
    <row r="7657" spans="2:6" x14ac:dyDescent="0.25">
      <c r="B7657" s="131">
        <f t="shared" si="119"/>
        <v>7655</v>
      </c>
      <c r="E7657" s="218" t="e">
        <f>VLOOKUP(D7657,Z$4:AB7657,2,FALSE)</f>
        <v>#N/A</v>
      </c>
      <c r="F7657" s="218" t="e">
        <f>VLOOKUP(D7657,Z$4:AB7657,3,FALSE)</f>
        <v>#N/A</v>
      </c>
    </row>
    <row r="7658" spans="2:6" x14ac:dyDescent="0.25">
      <c r="B7658" s="131">
        <f t="shared" si="119"/>
        <v>7656</v>
      </c>
      <c r="E7658" s="218" t="e">
        <f>VLOOKUP(D7658,Z$4:AB7658,2,FALSE)</f>
        <v>#N/A</v>
      </c>
      <c r="F7658" s="218" t="e">
        <f>VLOOKUP(D7658,Z$4:AB7658,3,FALSE)</f>
        <v>#N/A</v>
      </c>
    </row>
    <row r="7659" spans="2:6" x14ac:dyDescent="0.25">
      <c r="B7659" s="131">
        <f t="shared" si="119"/>
        <v>7657</v>
      </c>
      <c r="E7659" s="218" t="e">
        <f>VLOOKUP(D7659,Z$4:AB7659,2,FALSE)</f>
        <v>#N/A</v>
      </c>
      <c r="F7659" s="218" t="e">
        <f>VLOOKUP(D7659,Z$4:AB7659,3,FALSE)</f>
        <v>#N/A</v>
      </c>
    </row>
    <row r="7660" spans="2:6" x14ac:dyDescent="0.25">
      <c r="B7660" s="131">
        <f t="shared" si="119"/>
        <v>7658</v>
      </c>
      <c r="E7660" s="218" t="e">
        <f>VLOOKUP(D7660,Z$4:AB7660,2,FALSE)</f>
        <v>#N/A</v>
      </c>
      <c r="F7660" s="218" t="e">
        <f>VLOOKUP(D7660,Z$4:AB7660,3,FALSE)</f>
        <v>#N/A</v>
      </c>
    </row>
    <row r="7661" spans="2:6" x14ac:dyDescent="0.25">
      <c r="B7661" s="131">
        <f t="shared" si="119"/>
        <v>7659</v>
      </c>
      <c r="E7661" s="218" t="e">
        <f>VLOOKUP(D7661,Z$4:AB7661,2,FALSE)</f>
        <v>#N/A</v>
      </c>
      <c r="F7661" s="218" t="e">
        <f>VLOOKUP(D7661,Z$4:AB7661,3,FALSE)</f>
        <v>#N/A</v>
      </c>
    </row>
    <row r="7662" spans="2:6" x14ac:dyDescent="0.25">
      <c r="B7662" s="131">
        <f t="shared" si="119"/>
        <v>7660</v>
      </c>
      <c r="E7662" s="218" t="e">
        <f>VLOOKUP(D7662,Z$4:AB7662,2,FALSE)</f>
        <v>#N/A</v>
      </c>
      <c r="F7662" s="218" t="e">
        <f>VLOOKUP(D7662,Z$4:AB7662,3,FALSE)</f>
        <v>#N/A</v>
      </c>
    </row>
    <row r="7663" spans="2:6" x14ac:dyDescent="0.25">
      <c r="B7663" s="131">
        <f t="shared" si="119"/>
        <v>7661</v>
      </c>
      <c r="E7663" s="218" t="e">
        <f>VLOOKUP(D7663,Z$4:AB7663,2,FALSE)</f>
        <v>#N/A</v>
      </c>
      <c r="F7663" s="218" t="e">
        <f>VLOOKUP(D7663,Z$4:AB7663,3,FALSE)</f>
        <v>#N/A</v>
      </c>
    </row>
    <row r="7664" spans="2:6" x14ac:dyDescent="0.25">
      <c r="B7664" s="131">
        <f t="shared" si="119"/>
        <v>7662</v>
      </c>
      <c r="E7664" s="218" t="e">
        <f>VLOOKUP(D7664,Z$4:AB7664,2,FALSE)</f>
        <v>#N/A</v>
      </c>
      <c r="F7664" s="218" t="e">
        <f>VLOOKUP(D7664,Z$4:AB7664,3,FALSE)</f>
        <v>#N/A</v>
      </c>
    </row>
    <row r="7665" spans="2:6" x14ac:dyDescent="0.25">
      <c r="B7665" s="131">
        <f t="shared" si="119"/>
        <v>7663</v>
      </c>
      <c r="E7665" s="218" t="e">
        <f>VLOOKUP(D7665,Z$4:AB7665,2,FALSE)</f>
        <v>#N/A</v>
      </c>
      <c r="F7665" s="218" t="e">
        <f>VLOOKUP(D7665,Z$4:AB7665,3,FALSE)</f>
        <v>#N/A</v>
      </c>
    </row>
    <row r="7666" spans="2:6" x14ac:dyDescent="0.25">
      <c r="B7666" s="131">
        <f t="shared" si="119"/>
        <v>7664</v>
      </c>
      <c r="E7666" s="218" t="e">
        <f>VLOOKUP(D7666,Z$4:AB7666,2,FALSE)</f>
        <v>#N/A</v>
      </c>
      <c r="F7666" s="218" t="e">
        <f>VLOOKUP(D7666,Z$4:AB7666,3,FALSE)</f>
        <v>#N/A</v>
      </c>
    </row>
    <row r="7667" spans="2:6" x14ac:dyDescent="0.25">
      <c r="B7667" s="131">
        <f t="shared" si="119"/>
        <v>7665</v>
      </c>
      <c r="E7667" s="218" t="e">
        <f>VLOOKUP(D7667,Z$4:AB7667,2,FALSE)</f>
        <v>#N/A</v>
      </c>
      <c r="F7667" s="218" t="e">
        <f>VLOOKUP(D7667,Z$4:AB7667,3,FALSE)</f>
        <v>#N/A</v>
      </c>
    </row>
    <row r="7668" spans="2:6" x14ac:dyDescent="0.25">
      <c r="B7668" s="131">
        <f t="shared" ref="B7668:B7731" si="120">ROW()-2</f>
        <v>7666</v>
      </c>
      <c r="E7668" s="218" t="e">
        <f>VLOOKUP(D7668,Z$4:AB7668,2,FALSE)</f>
        <v>#N/A</v>
      </c>
      <c r="F7668" s="218" t="e">
        <f>VLOOKUP(D7668,Z$4:AB7668,3,FALSE)</f>
        <v>#N/A</v>
      </c>
    </row>
    <row r="7669" spans="2:6" x14ac:dyDescent="0.25">
      <c r="B7669" s="131">
        <f t="shared" si="120"/>
        <v>7667</v>
      </c>
      <c r="E7669" s="218" t="e">
        <f>VLOOKUP(D7669,Z$4:AB7669,2,FALSE)</f>
        <v>#N/A</v>
      </c>
      <c r="F7669" s="218" t="e">
        <f>VLOOKUP(D7669,Z$4:AB7669,3,FALSE)</f>
        <v>#N/A</v>
      </c>
    </row>
    <row r="7670" spans="2:6" x14ac:dyDescent="0.25">
      <c r="B7670" s="131">
        <f t="shared" si="120"/>
        <v>7668</v>
      </c>
      <c r="E7670" s="218" t="e">
        <f>VLOOKUP(D7670,Z$4:AB7670,2,FALSE)</f>
        <v>#N/A</v>
      </c>
      <c r="F7670" s="218" t="e">
        <f>VLOOKUP(D7670,Z$4:AB7670,3,FALSE)</f>
        <v>#N/A</v>
      </c>
    </row>
    <row r="7671" spans="2:6" x14ac:dyDescent="0.25">
      <c r="B7671" s="131">
        <f t="shared" si="120"/>
        <v>7669</v>
      </c>
      <c r="E7671" s="218" t="e">
        <f>VLOOKUP(D7671,Z$4:AB7671,2,FALSE)</f>
        <v>#N/A</v>
      </c>
      <c r="F7671" s="218" t="e">
        <f>VLOOKUP(D7671,Z$4:AB7671,3,FALSE)</f>
        <v>#N/A</v>
      </c>
    </row>
    <row r="7672" spans="2:6" x14ac:dyDescent="0.25">
      <c r="B7672" s="131">
        <f t="shared" si="120"/>
        <v>7670</v>
      </c>
      <c r="E7672" s="218" t="e">
        <f>VLOOKUP(D7672,Z$4:AB7672,2,FALSE)</f>
        <v>#N/A</v>
      </c>
      <c r="F7672" s="218" t="e">
        <f>VLOOKUP(D7672,Z$4:AB7672,3,FALSE)</f>
        <v>#N/A</v>
      </c>
    </row>
    <row r="7673" spans="2:6" x14ac:dyDescent="0.25">
      <c r="B7673" s="131">
        <f t="shared" si="120"/>
        <v>7671</v>
      </c>
      <c r="E7673" s="218" t="e">
        <f>VLOOKUP(D7673,Z$4:AB7673,2,FALSE)</f>
        <v>#N/A</v>
      </c>
      <c r="F7673" s="218" t="e">
        <f>VLOOKUP(D7673,Z$4:AB7673,3,FALSE)</f>
        <v>#N/A</v>
      </c>
    </row>
    <row r="7674" spans="2:6" x14ac:dyDescent="0.25">
      <c r="B7674" s="131">
        <f t="shared" si="120"/>
        <v>7672</v>
      </c>
      <c r="E7674" s="218" t="e">
        <f>VLOOKUP(D7674,Z$4:AB7674,2,FALSE)</f>
        <v>#N/A</v>
      </c>
      <c r="F7674" s="218" t="e">
        <f>VLOOKUP(D7674,Z$4:AB7674,3,FALSE)</f>
        <v>#N/A</v>
      </c>
    </row>
    <row r="7675" spans="2:6" x14ac:dyDescent="0.25">
      <c r="B7675" s="131">
        <f t="shared" si="120"/>
        <v>7673</v>
      </c>
      <c r="E7675" s="218" t="e">
        <f>VLOOKUP(D7675,Z$4:AB7675,2,FALSE)</f>
        <v>#N/A</v>
      </c>
      <c r="F7675" s="218" t="e">
        <f>VLOOKUP(D7675,Z$4:AB7675,3,FALSE)</f>
        <v>#N/A</v>
      </c>
    </row>
    <row r="7676" spans="2:6" x14ac:dyDescent="0.25">
      <c r="B7676" s="131">
        <f t="shared" si="120"/>
        <v>7674</v>
      </c>
      <c r="E7676" s="218" t="e">
        <f>VLOOKUP(D7676,Z$4:AB7676,2,FALSE)</f>
        <v>#N/A</v>
      </c>
      <c r="F7676" s="218" t="e">
        <f>VLOOKUP(D7676,Z$4:AB7676,3,FALSE)</f>
        <v>#N/A</v>
      </c>
    </row>
    <row r="7677" spans="2:6" x14ac:dyDescent="0.25">
      <c r="B7677" s="131">
        <f t="shared" si="120"/>
        <v>7675</v>
      </c>
      <c r="E7677" s="218" t="e">
        <f>VLOOKUP(D7677,Z$4:AB7677,2,FALSE)</f>
        <v>#N/A</v>
      </c>
      <c r="F7677" s="218" t="e">
        <f>VLOOKUP(D7677,Z$4:AB7677,3,FALSE)</f>
        <v>#N/A</v>
      </c>
    </row>
    <row r="7678" spans="2:6" x14ac:dyDescent="0.25">
      <c r="B7678" s="131">
        <f t="shared" si="120"/>
        <v>7676</v>
      </c>
      <c r="E7678" s="218" t="e">
        <f>VLOOKUP(D7678,Z$4:AB7678,2,FALSE)</f>
        <v>#N/A</v>
      </c>
      <c r="F7678" s="218" t="e">
        <f>VLOOKUP(D7678,Z$4:AB7678,3,FALSE)</f>
        <v>#N/A</v>
      </c>
    </row>
    <row r="7679" spans="2:6" x14ac:dyDescent="0.25">
      <c r="B7679" s="131">
        <f t="shared" si="120"/>
        <v>7677</v>
      </c>
      <c r="E7679" s="218" t="e">
        <f>VLOOKUP(D7679,Z$4:AB7679,2,FALSE)</f>
        <v>#N/A</v>
      </c>
      <c r="F7679" s="218" t="e">
        <f>VLOOKUP(D7679,Z$4:AB7679,3,FALSE)</f>
        <v>#N/A</v>
      </c>
    </row>
    <row r="7680" spans="2:6" x14ac:dyDescent="0.25">
      <c r="B7680" s="131">
        <f t="shared" si="120"/>
        <v>7678</v>
      </c>
      <c r="E7680" s="218" t="e">
        <f>VLOOKUP(D7680,Z$4:AB7680,2,FALSE)</f>
        <v>#N/A</v>
      </c>
      <c r="F7680" s="218" t="e">
        <f>VLOOKUP(D7680,Z$4:AB7680,3,FALSE)</f>
        <v>#N/A</v>
      </c>
    </row>
    <row r="7681" spans="2:6" x14ac:dyDescent="0.25">
      <c r="B7681" s="131">
        <f t="shared" si="120"/>
        <v>7679</v>
      </c>
      <c r="E7681" s="218" t="e">
        <f>VLOOKUP(D7681,Z$4:AB7681,2,FALSE)</f>
        <v>#N/A</v>
      </c>
      <c r="F7681" s="218" t="e">
        <f>VLOOKUP(D7681,Z$4:AB7681,3,FALSE)</f>
        <v>#N/A</v>
      </c>
    </row>
    <row r="7682" spans="2:6" x14ac:dyDescent="0.25">
      <c r="B7682" s="131">
        <f t="shared" si="120"/>
        <v>7680</v>
      </c>
      <c r="E7682" s="218" t="e">
        <f>VLOOKUP(D7682,Z$4:AB7682,2,FALSE)</f>
        <v>#N/A</v>
      </c>
      <c r="F7682" s="218" t="e">
        <f>VLOOKUP(D7682,Z$4:AB7682,3,FALSE)</f>
        <v>#N/A</v>
      </c>
    </row>
    <row r="7683" spans="2:6" x14ac:dyDescent="0.25">
      <c r="B7683" s="131">
        <f t="shared" si="120"/>
        <v>7681</v>
      </c>
      <c r="E7683" s="218" t="e">
        <f>VLOOKUP(D7683,Z$4:AB7683,2,FALSE)</f>
        <v>#N/A</v>
      </c>
      <c r="F7683" s="218" t="e">
        <f>VLOOKUP(D7683,Z$4:AB7683,3,FALSE)</f>
        <v>#N/A</v>
      </c>
    </row>
    <row r="7684" spans="2:6" x14ac:dyDescent="0.25">
      <c r="B7684" s="131">
        <f t="shared" si="120"/>
        <v>7682</v>
      </c>
      <c r="E7684" s="218" t="e">
        <f>VLOOKUP(D7684,Z$4:AB7684,2,FALSE)</f>
        <v>#N/A</v>
      </c>
      <c r="F7684" s="218" t="e">
        <f>VLOOKUP(D7684,Z$4:AB7684,3,FALSE)</f>
        <v>#N/A</v>
      </c>
    </row>
    <row r="7685" spans="2:6" x14ac:dyDescent="0.25">
      <c r="B7685" s="131">
        <f t="shared" si="120"/>
        <v>7683</v>
      </c>
      <c r="E7685" s="218" t="e">
        <f>VLOOKUP(D7685,Z$4:AB7685,2,FALSE)</f>
        <v>#N/A</v>
      </c>
      <c r="F7685" s="218" t="e">
        <f>VLOOKUP(D7685,Z$4:AB7685,3,FALSE)</f>
        <v>#N/A</v>
      </c>
    </row>
    <row r="7686" spans="2:6" x14ac:dyDescent="0.25">
      <c r="B7686" s="131">
        <f t="shared" si="120"/>
        <v>7684</v>
      </c>
      <c r="E7686" s="218" t="e">
        <f>VLOOKUP(D7686,Z$4:AB7686,2,FALSE)</f>
        <v>#N/A</v>
      </c>
      <c r="F7686" s="218" t="e">
        <f>VLOOKUP(D7686,Z$4:AB7686,3,FALSE)</f>
        <v>#N/A</v>
      </c>
    </row>
    <row r="7687" spans="2:6" x14ac:dyDescent="0.25">
      <c r="B7687" s="131">
        <f t="shared" si="120"/>
        <v>7685</v>
      </c>
      <c r="E7687" s="218" t="e">
        <f>VLOOKUP(D7687,Z$4:AB7687,2,FALSE)</f>
        <v>#N/A</v>
      </c>
      <c r="F7687" s="218" t="e">
        <f>VLOOKUP(D7687,Z$4:AB7687,3,FALSE)</f>
        <v>#N/A</v>
      </c>
    </row>
    <row r="7688" spans="2:6" x14ac:dyDescent="0.25">
      <c r="B7688" s="131">
        <f t="shared" si="120"/>
        <v>7686</v>
      </c>
      <c r="E7688" s="218" t="e">
        <f>VLOOKUP(D7688,Z$4:AB7688,2,FALSE)</f>
        <v>#N/A</v>
      </c>
      <c r="F7688" s="218" t="e">
        <f>VLOOKUP(D7688,Z$4:AB7688,3,FALSE)</f>
        <v>#N/A</v>
      </c>
    </row>
    <row r="7689" spans="2:6" x14ac:dyDescent="0.25">
      <c r="B7689" s="131">
        <f t="shared" si="120"/>
        <v>7687</v>
      </c>
      <c r="E7689" s="218" t="e">
        <f>VLOOKUP(D7689,Z$4:AB7689,2,FALSE)</f>
        <v>#N/A</v>
      </c>
      <c r="F7689" s="218" t="e">
        <f>VLOOKUP(D7689,Z$4:AB7689,3,FALSE)</f>
        <v>#N/A</v>
      </c>
    </row>
    <row r="7690" spans="2:6" x14ac:dyDescent="0.25">
      <c r="B7690" s="131">
        <f t="shared" si="120"/>
        <v>7688</v>
      </c>
      <c r="E7690" s="218" t="e">
        <f>VLOOKUP(D7690,Z$4:AB7690,2,FALSE)</f>
        <v>#N/A</v>
      </c>
      <c r="F7690" s="218" t="e">
        <f>VLOOKUP(D7690,Z$4:AB7690,3,FALSE)</f>
        <v>#N/A</v>
      </c>
    </row>
    <row r="7691" spans="2:6" x14ac:dyDescent="0.25">
      <c r="B7691" s="131">
        <f t="shared" si="120"/>
        <v>7689</v>
      </c>
      <c r="E7691" s="218" t="e">
        <f>VLOOKUP(D7691,Z$4:AB7691,2,FALSE)</f>
        <v>#N/A</v>
      </c>
      <c r="F7691" s="218" t="e">
        <f>VLOOKUP(D7691,Z$4:AB7691,3,FALSE)</f>
        <v>#N/A</v>
      </c>
    </row>
    <row r="7692" spans="2:6" x14ac:dyDescent="0.25">
      <c r="B7692" s="131">
        <f t="shared" si="120"/>
        <v>7690</v>
      </c>
      <c r="E7692" s="218" t="e">
        <f>VLOOKUP(D7692,Z$4:AB7692,2,FALSE)</f>
        <v>#N/A</v>
      </c>
      <c r="F7692" s="218" t="e">
        <f>VLOOKUP(D7692,Z$4:AB7692,3,FALSE)</f>
        <v>#N/A</v>
      </c>
    </row>
    <row r="7693" spans="2:6" x14ac:dyDescent="0.25">
      <c r="B7693" s="131">
        <f t="shared" si="120"/>
        <v>7691</v>
      </c>
      <c r="E7693" s="218" t="e">
        <f>VLOOKUP(D7693,Z$4:AB7693,2,FALSE)</f>
        <v>#N/A</v>
      </c>
      <c r="F7693" s="218" t="e">
        <f>VLOOKUP(D7693,Z$4:AB7693,3,FALSE)</f>
        <v>#N/A</v>
      </c>
    </row>
    <row r="7694" spans="2:6" x14ac:dyDescent="0.25">
      <c r="B7694" s="131">
        <f t="shared" si="120"/>
        <v>7692</v>
      </c>
      <c r="E7694" s="218" t="e">
        <f>VLOOKUP(D7694,Z$4:AB7694,2,FALSE)</f>
        <v>#N/A</v>
      </c>
      <c r="F7694" s="218" t="e">
        <f>VLOOKUP(D7694,Z$4:AB7694,3,FALSE)</f>
        <v>#N/A</v>
      </c>
    </row>
    <row r="7695" spans="2:6" x14ac:dyDescent="0.25">
      <c r="B7695" s="131">
        <f t="shared" si="120"/>
        <v>7693</v>
      </c>
      <c r="E7695" s="218" t="e">
        <f>VLOOKUP(D7695,Z$4:AB7695,2,FALSE)</f>
        <v>#N/A</v>
      </c>
      <c r="F7695" s="218" t="e">
        <f>VLOOKUP(D7695,Z$4:AB7695,3,FALSE)</f>
        <v>#N/A</v>
      </c>
    </row>
    <row r="7696" spans="2:6" x14ac:dyDescent="0.25">
      <c r="B7696" s="131">
        <f t="shared" si="120"/>
        <v>7694</v>
      </c>
      <c r="E7696" s="218" t="e">
        <f>VLOOKUP(D7696,Z$4:AB7696,2,FALSE)</f>
        <v>#N/A</v>
      </c>
      <c r="F7696" s="218" t="e">
        <f>VLOOKUP(D7696,Z$4:AB7696,3,FALSE)</f>
        <v>#N/A</v>
      </c>
    </row>
    <row r="7697" spans="2:6" x14ac:dyDescent="0.25">
      <c r="B7697" s="131">
        <f t="shared" si="120"/>
        <v>7695</v>
      </c>
      <c r="E7697" s="218" t="e">
        <f>VLOOKUP(D7697,Z$4:AB7697,2,FALSE)</f>
        <v>#N/A</v>
      </c>
      <c r="F7697" s="218" t="e">
        <f>VLOOKUP(D7697,Z$4:AB7697,3,FALSE)</f>
        <v>#N/A</v>
      </c>
    </row>
    <row r="7698" spans="2:6" x14ac:dyDescent="0.25">
      <c r="B7698" s="131">
        <f t="shared" si="120"/>
        <v>7696</v>
      </c>
      <c r="E7698" s="218" t="e">
        <f>VLOOKUP(D7698,Z$4:AB7698,2,FALSE)</f>
        <v>#N/A</v>
      </c>
      <c r="F7698" s="218" t="e">
        <f>VLOOKUP(D7698,Z$4:AB7698,3,FALSE)</f>
        <v>#N/A</v>
      </c>
    </row>
    <row r="7699" spans="2:6" x14ac:dyDescent="0.25">
      <c r="B7699" s="131">
        <f t="shared" si="120"/>
        <v>7697</v>
      </c>
      <c r="E7699" s="218" t="e">
        <f>VLOOKUP(D7699,Z$4:AB7699,2,FALSE)</f>
        <v>#N/A</v>
      </c>
      <c r="F7699" s="218" t="e">
        <f>VLOOKUP(D7699,Z$4:AB7699,3,FALSE)</f>
        <v>#N/A</v>
      </c>
    </row>
    <row r="7700" spans="2:6" x14ac:dyDescent="0.25">
      <c r="B7700" s="131">
        <f t="shared" si="120"/>
        <v>7698</v>
      </c>
      <c r="E7700" s="218" t="e">
        <f>VLOOKUP(D7700,Z$4:AB7700,2,FALSE)</f>
        <v>#N/A</v>
      </c>
      <c r="F7700" s="218" t="e">
        <f>VLOOKUP(D7700,Z$4:AB7700,3,FALSE)</f>
        <v>#N/A</v>
      </c>
    </row>
    <row r="7701" spans="2:6" x14ac:dyDescent="0.25">
      <c r="B7701" s="131">
        <f t="shared" si="120"/>
        <v>7699</v>
      </c>
      <c r="E7701" s="218" t="e">
        <f>VLOOKUP(D7701,Z$4:AB7701,2,FALSE)</f>
        <v>#N/A</v>
      </c>
      <c r="F7701" s="218" t="e">
        <f>VLOOKUP(D7701,Z$4:AB7701,3,FALSE)</f>
        <v>#N/A</v>
      </c>
    </row>
    <row r="7702" spans="2:6" x14ac:dyDescent="0.25">
      <c r="B7702" s="131">
        <f t="shared" si="120"/>
        <v>7700</v>
      </c>
      <c r="E7702" s="218" t="e">
        <f>VLOOKUP(D7702,Z$4:AB7702,2,FALSE)</f>
        <v>#N/A</v>
      </c>
      <c r="F7702" s="218" t="e">
        <f>VLOOKUP(D7702,Z$4:AB7702,3,FALSE)</f>
        <v>#N/A</v>
      </c>
    </row>
    <row r="7703" spans="2:6" x14ac:dyDescent="0.25">
      <c r="B7703" s="131">
        <f t="shared" si="120"/>
        <v>7701</v>
      </c>
      <c r="E7703" s="218" t="e">
        <f>VLOOKUP(D7703,Z$4:AB7703,2,FALSE)</f>
        <v>#N/A</v>
      </c>
      <c r="F7703" s="218" t="e">
        <f>VLOOKUP(D7703,Z$4:AB7703,3,FALSE)</f>
        <v>#N/A</v>
      </c>
    </row>
    <row r="7704" spans="2:6" x14ac:dyDescent="0.25">
      <c r="B7704" s="131">
        <f t="shared" si="120"/>
        <v>7702</v>
      </c>
      <c r="E7704" s="218" t="e">
        <f>VLOOKUP(D7704,Z$4:AB7704,2,FALSE)</f>
        <v>#N/A</v>
      </c>
      <c r="F7704" s="218" t="e">
        <f>VLOOKUP(D7704,Z$4:AB7704,3,FALSE)</f>
        <v>#N/A</v>
      </c>
    </row>
    <row r="7705" spans="2:6" x14ac:dyDescent="0.25">
      <c r="B7705" s="131">
        <f t="shared" si="120"/>
        <v>7703</v>
      </c>
      <c r="E7705" s="218" t="e">
        <f>VLOOKUP(D7705,Z$4:AB7705,2,FALSE)</f>
        <v>#N/A</v>
      </c>
      <c r="F7705" s="218" t="e">
        <f>VLOOKUP(D7705,Z$4:AB7705,3,FALSE)</f>
        <v>#N/A</v>
      </c>
    </row>
    <row r="7706" spans="2:6" x14ac:dyDescent="0.25">
      <c r="B7706" s="131">
        <f t="shared" si="120"/>
        <v>7704</v>
      </c>
      <c r="E7706" s="218" t="e">
        <f>VLOOKUP(D7706,Z$4:AB7706,2,FALSE)</f>
        <v>#N/A</v>
      </c>
      <c r="F7706" s="218" t="e">
        <f>VLOOKUP(D7706,Z$4:AB7706,3,FALSE)</f>
        <v>#N/A</v>
      </c>
    </row>
    <row r="7707" spans="2:6" x14ac:dyDescent="0.25">
      <c r="B7707" s="131">
        <f t="shared" si="120"/>
        <v>7705</v>
      </c>
      <c r="E7707" s="218" t="e">
        <f>VLOOKUP(D7707,Z$4:AB7707,2,FALSE)</f>
        <v>#N/A</v>
      </c>
      <c r="F7707" s="218" t="e">
        <f>VLOOKUP(D7707,Z$4:AB7707,3,FALSE)</f>
        <v>#N/A</v>
      </c>
    </row>
    <row r="7708" spans="2:6" x14ac:dyDescent="0.25">
      <c r="B7708" s="131">
        <f t="shared" si="120"/>
        <v>7706</v>
      </c>
      <c r="E7708" s="218" t="e">
        <f>VLOOKUP(D7708,Z$4:AB7708,2,FALSE)</f>
        <v>#N/A</v>
      </c>
      <c r="F7708" s="218" t="e">
        <f>VLOOKUP(D7708,Z$4:AB7708,3,FALSE)</f>
        <v>#N/A</v>
      </c>
    </row>
    <row r="7709" spans="2:6" x14ac:dyDescent="0.25">
      <c r="B7709" s="131">
        <f t="shared" si="120"/>
        <v>7707</v>
      </c>
      <c r="E7709" s="218" t="e">
        <f>VLOOKUP(D7709,Z$4:AB7709,2,FALSE)</f>
        <v>#N/A</v>
      </c>
      <c r="F7709" s="218" t="e">
        <f>VLOOKUP(D7709,Z$4:AB7709,3,FALSE)</f>
        <v>#N/A</v>
      </c>
    </row>
    <row r="7710" spans="2:6" x14ac:dyDescent="0.25">
      <c r="B7710" s="131">
        <f t="shared" si="120"/>
        <v>7708</v>
      </c>
      <c r="E7710" s="218" t="e">
        <f>VLOOKUP(D7710,Z$4:AB7710,2,FALSE)</f>
        <v>#N/A</v>
      </c>
      <c r="F7710" s="218" t="e">
        <f>VLOOKUP(D7710,Z$4:AB7710,3,FALSE)</f>
        <v>#N/A</v>
      </c>
    </row>
    <row r="7711" spans="2:6" x14ac:dyDescent="0.25">
      <c r="B7711" s="131">
        <f t="shared" si="120"/>
        <v>7709</v>
      </c>
      <c r="E7711" s="218" t="e">
        <f>VLOOKUP(D7711,Z$4:AB7711,2,FALSE)</f>
        <v>#N/A</v>
      </c>
      <c r="F7711" s="218" t="e">
        <f>VLOOKUP(D7711,Z$4:AB7711,3,FALSE)</f>
        <v>#N/A</v>
      </c>
    </row>
    <row r="7712" spans="2:6" x14ac:dyDescent="0.25">
      <c r="B7712" s="131">
        <f t="shared" si="120"/>
        <v>7710</v>
      </c>
      <c r="E7712" s="218" t="e">
        <f>VLOOKUP(D7712,Z$4:AB7712,2,FALSE)</f>
        <v>#N/A</v>
      </c>
      <c r="F7712" s="218" t="e">
        <f>VLOOKUP(D7712,Z$4:AB7712,3,FALSE)</f>
        <v>#N/A</v>
      </c>
    </row>
    <row r="7713" spans="2:6" x14ac:dyDescent="0.25">
      <c r="B7713" s="131">
        <f t="shared" si="120"/>
        <v>7711</v>
      </c>
      <c r="E7713" s="218" t="e">
        <f>VLOOKUP(D7713,Z$4:AB7713,2,FALSE)</f>
        <v>#N/A</v>
      </c>
      <c r="F7713" s="218" t="e">
        <f>VLOOKUP(D7713,Z$4:AB7713,3,FALSE)</f>
        <v>#N/A</v>
      </c>
    </row>
    <row r="7714" spans="2:6" x14ac:dyDescent="0.25">
      <c r="B7714" s="131">
        <f t="shared" si="120"/>
        <v>7712</v>
      </c>
      <c r="E7714" s="218" t="e">
        <f>VLOOKUP(D7714,Z$4:AB7714,2,FALSE)</f>
        <v>#N/A</v>
      </c>
      <c r="F7714" s="218" t="e">
        <f>VLOOKUP(D7714,Z$4:AB7714,3,FALSE)</f>
        <v>#N/A</v>
      </c>
    </row>
    <row r="7715" spans="2:6" x14ac:dyDescent="0.25">
      <c r="B7715" s="131">
        <f t="shared" si="120"/>
        <v>7713</v>
      </c>
      <c r="E7715" s="218" t="e">
        <f>VLOOKUP(D7715,Z$4:AB7715,2,FALSE)</f>
        <v>#N/A</v>
      </c>
      <c r="F7715" s="218" t="e">
        <f>VLOOKUP(D7715,Z$4:AB7715,3,FALSE)</f>
        <v>#N/A</v>
      </c>
    </row>
    <row r="7716" spans="2:6" x14ac:dyDescent="0.25">
      <c r="B7716" s="131">
        <f t="shared" si="120"/>
        <v>7714</v>
      </c>
      <c r="E7716" s="218" t="e">
        <f>VLOOKUP(D7716,Z$4:AB7716,2,FALSE)</f>
        <v>#N/A</v>
      </c>
      <c r="F7716" s="218" t="e">
        <f>VLOOKUP(D7716,Z$4:AB7716,3,FALSE)</f>
        <v>#N/A</v>
      </c>
    </row>
    <row r="7717" spans="2:6" x14ac:dyDescent="0.25">
      <c r="B7717" s="131">
        <f t="shared" si="120"/>
        <v>7715</v>
      </c>
      <c r="E7717" s="218" t="e">
        <f>VLOOKUP(D7717,Z$4:AB7717,2,FALSE)</f>
        <v>#N/A</v>
      </c>
      <c r="F7717" s="218" t="e">
        <f>VLOOKUP(D7717,Z$4:AB7717,3,FALSE)</f>
        <v>#N/A</v>
      </c>
    </row>
    <row r="7718" spans="2:6" x14ac:dyDescent="0.25">
      <c r="B7718" s="131">
        <f t="shared" si="120"/>
        <v>7716</v>
      </c>
      <c r="E7718" s="218" t="e">
        <f>VLOOKUP(D7718,Z$4:AB7718,2,FALSE)</f>
        <v>#N/A</v>
      </c>
      <c r="F7718" s="218" t="e">
        <f>VLOOKUP(D7718,Z$4:AB7718,3,FALSE)</f>
        <v>#N/A</v>
      </c>
    </row>
    <row r="7719" spans="2:6" x14ac:dyDescent="0.25">
      <c r="B7719" s="131">
        <f t="shared" si="120"/>
        <v>7717</v>
      </c>
      <c r="E7719" s="218" t="e">
        <f>VLOOKUP(D7719,Z$4:AB7719,2,FALSE)</f>
        <v>#N/A</v>
      </c>
      <c r="F7719" s="218" t="e">
        <f>VLOOKUP(D7719,Z$4:AB7719,3,FALSE)</f>
        <v>#N/A</v>
      </c>
    </row>
    <row r="7720" spans="2:6" x14ac:dyDescent="0.25">
      <c r="B7720" s="131">
        <f t="shared" si="120"/>
        <v>7718</v>
      </c>
      <c r="E7720" s="218" t="e">
        <f>VLOOKUP(D7720,Z$4:AB7720,2,FALSE)</f>
        <v>#N/A</v>
      </c>
      <c r="F7720" s="218" t="e">
        <f>VLOOKUP(D7720,Z$4:AB7720,3,FALSE)</f>
        <v>#N/A</v>
      </c>
    </row>
    <row r="7721" spans="2:6" x14ac:dyDescent="0.25">
      <c r="B7721" s="131">
        <f t="shared" si="120"/>
        <v>7719</v>
      </c>
      <c r="E7721" s="218" t="e">
        <f>VLOOKUP(D7721,Z$4:AB7721,2,FALSE)</f>
        <v>#N/A</v>
      </c>
      <c r="F7721" s="218" t="e">
        <f>VLOOKUP(D7721,Z$4:AB7721,3,FALSE)</f>
        <v>#N/A</v>
      </c>
    </row>
    <row r="7722" spans="2:6" x14ac:dyDescent="0.25">
      <c r="B7722" s="131">
        <f t="shared" si="120"/>
        <v>7720</v>
      </c>
      <c r="E7722" s="218" t="e">
        <f>VLOOKUP(D7722,Z$4:AB7722,2,FALSE)</f>
        <v>#N/A</v>
      </c>
      <c r="F7722" s="218" t="e">
        <f>VLOOKUP(D7722,Z$4:AB7722,3,FALSE)</f>
        <v>#N/A</v>
      </c>
    </row>
    <row r="7723" spans="2:6" x14ac:dyDescent="0.25">
      <c r="B7723" s="131">
        <f t="shared" si="120"/>
        <v>7721</v>
      </c>
      <c r="E7723" s="218" t="e">
        <f>VLOOKUP(D7723,Z$4:AB7723,2,FALSE)</f>
        <v>#N/A</v>
      </c>
      <c r="F7723" s="218" t="e">
        <f>VLOOKUP(D7723,Z$4:AB7723,3,FALSE)</f>
        <v>#N/A</v>
      </c>
    </row>
    <row r="7724" spans="2:6" x14ac:dyDescent="0.25">
      <c r="B7724" s="131">
        <f t="shared" si="120"/>
        <v>7722</v>
      </c>
      <c r="E7724" s="218" t="e">
        <f>VLOOKUP(D7724,Z$4:AB7724,2,FALSE)</f>
        <v>#N/A</v>
      </c>
      <c r="F7724" s="218" t="e">
        <f>VLOOKUP(D7724,Z$4:AB7724,3,FALSE)</f>
        <v>#N/A</v>
      </c>
    </row>
    <row r="7725" spans="2:6" x14ac:dyDescent="0.25">
      <c r="B7725" s="131">
        <f t="shared" si="120"/>
        <v>7723</v>
      </c>
      <c r="E7725" s="218" t="e">
        <f>VLOOKUP(D7725,Z$4:AB7725,2,FALSE)</f>
        <v>#N/A</v>
      </c>
      <c r="F7725" s="218" t="e">
        <f>VLOOKUP(D7725,Z$4:AB7725,3,FALSE)</f>
        <v>#N/A</v>
      </c>
    </row>
    <row r="7726" spans="2:6" x14ac:dyDescent="0.25">
      <c r="B7726" s="131">
        <f t="shared" si="120"/>
        <v>7724</v>
      </c>
      <c r="E7726" s="218" t="e">
        <f>VLOOKUP(D7726,Z$4:AB7726,2,FALSE)</f>
        <v>#N/A</v>
      </c>
      <c r="F7726" s="218" t="e">
        <f>VLOOKUP(D7726,Z$4:AB7726,3,FALSE)</f>
        <v>#N/A</v>
      </c>
    </row>
    <row r="7727" spans="2:6" x14ac:dyDescent="0.25">
      <c r="B7727" s="131">
        <f t="shared" si="120"/>
        <v>7725</v>
      </c>
      <c r="E7727" s="218" t="e">
        <f>VLOOKUP(D7727,Z$4:AB7727,2,FALSE)</f>
        <v>#N/A</v>
      </c>
      <c r="F7727" s="218" t="e">
        <f>VLOOKUP(D7727,Z$4:AB7727,3,FALSE)</f>
        <v>#N/A</v>
      </c>
    </row>
    <row r="7728" spans="2:6" x14ac:dyDescent="0.25">
      <c r="B7728" s="131">
        <f t="shared" si="120"/>
        <v>7726</v>
      </c>
      <c r="E7728" s="218" t="e">
        <f>VLOOKUP(D7728,Z$4:AB7728,2,FALSE)</f>
        <v>#N/A</v>
      </c>
      <c r="F7728" s="218" t="e">
        <f>VLOOKUP(D7728,Z$4:AB7728,3,FALSE)</f>
        <v>#N/A</v>
      </c>
    </row>
    <row r="7729" spans="2:6" x14ac:dyDescent="0.25">
      <c r="B7729" s="131">
        <f t="shared" si="120"/>
        <v>7727</v>
      </c>
      <c r="E7729" s="218" t="e">
        <f>VLOOKUP(D7729,Z$4:AB7729,2,FALSE)</f>
        <v>#N/A</v>
      </c>
      <c r="F7729" s="218" t="e">
        <f>VLOOKUP(D7729,Z$4:AB7729,3,FALSE)</f>
        <v>#N/A</v>
      </c>
    </row>
    <row r="7730" spans="2:6" x14ac:dyDescent="0.25">
      <c r="B7730" s="131">
        <f t="shared" si="120"/>
        <v>7728</v>
      </c>
      <c r="E7730" s="218" t="e">
        <f>VLOOKUP(D7730,Z$4:AB7730,2,FALSE)</f>
        <v>#N/A</v>
      </c>
      <c r="F7730" s="218" t="e">
        <f>VLOOKUP(D7730,Z$4:AB7730,3,FALSE)</f>
        <v>#N/A</v>
      </c>
    </row>
    <row r="7731" spans="2:6" x14ac:dyDescent="0.25">
      <c r="B7731" s="131">
        <f t="shared" si="120"/>
        <v>7729</v>
      </c>
      <c r="E7731" s="218" t="e">
        <f>VLOOKUP(D7731,Z$4:AB7731,2,FALSE)</f>
        <v>#N/A</v>
      </c>
      <c r="F7731" s="218" t="e">
        <f>VLOOKUP(D7731,Z$4:AB7731,3,FALSE)</f>
        <v>#N/A</v>
      </c>
    </row>
    <row r="7732" spans="2:6" x14ac:dyDescent="0.25">
      <c r="B7732" s="131">
        <f t="shared" ref="B7732:B7795" si="121">ROW()-2</f>
        <v>7730</v>
      </c>
      <c r="E7732" s="218" t="e">
        <f>VLOOKUP(D7732,Z$4:AB7732,2,FALSE)</f>
        <v>#N/A</v>
      </c>
      <c r="F7732" s="218" t="e">
        <f>VLOOKUP(D7732,Z$4:AB7732,3,FALSE)</f>
        <v>#N/A</v>
      </c>
    </row>
    <row r="7733" spans="2:6" x14ac:dyDescent="0.25">
      <c r="B7733" s="131">
        <f t="shared" si="121"/>
        <v>7731</v>
      </c>
      <c r="E7733" s="218" t="e">
        <f>VLOOKUP(D7733,Z$4:AB7733,2,FALSE)</f>
        <v>#N/A</v>
      </c>
      <c r="F7733" s="218" t="e">
        <f>VLOOKUP(D7733,Z$4:AB7733,3,FALSE)</f>
        <v>#N/A</v>
      </c>
    </row>
    <row r="7734" spans="2:6" x14ac:dyDescent="0.25">
      <c r="B7734" s="131">
        <f t="shared" si="121"/>
        <v>7732</v>
      </c>
      <c r="E7734" s="218" t="e">
        <f>VLOOKUP(D7734,Z$4:AB7734,2,FALSE)</f>
        <v>#N/A</v>
      </c>
      <c r="F7734" s="218" t="e">
        <f>VLOOKUP(D7734,Z$4:AB7734,3,FALSE)</f>
        <v>#N/A</v>
      </c>
    </row>
    <row r="7735" spans="2:6" x14ac:dyDescent="0.25">
      <c r="B7735" s="131">
        <f t="shared" si="121"/>
        <v>7733</v>
      </c>
      <c r="E7735" s="218" t="e">
        <f>VLOOKUP(D7735,Z$4:AB7735,2,FALSE)</f>
        <v>#N/A</v>
      </c>
      <c r="F7735" s="218" t="e">
        <f>VLOOKUP(D7735,Z$4:AB7735,3,FALSE)</f>
        <v>#N/A</v>
      </c>
    </row>
    <row r="7736" spans="2:6" x14ac:dyDescent="0.25">
      <c r="B7736" s="131">
        <f t="shared" si="121"/>
        <v>7734</v>
      </c>
      <c r="E7736" s="218" t="e">
        <f>VLOOKUP(D7736,Z$4:AB7736,2,FALSE)</f>
        <v>#N/A</v>
      </c>
      <c r="F7736" s="218" t="e">
        <f>VLOOKUP(D7736,Z$4:AB7736,3,FALSE)</f>
        <v>#N/A</v>
      </c>
    </row>
    <row r="7737" spans="2:6" x14ac:dyDescent="0.25">
      <c r="B7737" s="131">
        <f t="shared" si="121"/>
        <v>7735</v>
      </c>
      <c r="E7737" s="218" t="e">
        <f>VLOOKUP(D7737,Z$4:AB7737,2,FALSE)</f>
        <v>#N/A</v>
      </c>
      <c r="F7737" s="218" t="e">
        <f>VLOOKUP(D7737,Z$4:AB7737,3,FALSE)</f>
        <v>#N/A</v>
      </c>
    </row>
    <row r="7738" spans="2:6" x14ac:dyDescent="0.25">
      <c r="B7738" s="131">
        <f t="shared" si="121"/>
        <v>7736</v>
      </c>
      <c r="E7738" s="218" t="e">
        <f>VLOOKUP(D7738,Z$4:AB7738,2,FALSE)</f>
        <v>#N/A</v>
      </c>
      <c r="F7738" s="218" t="e">
        <f>VLOOKUP(D7738,Z$4:AB7738,3,FALSE)</f>
        <v>#N/A</v>
      </c>
    </row>
    <row r="7739" spans="2:6" x14ac:dyDescent="0.25">
      <c r="B7739" s="131">
        <f t="shared" si="121"/>
        <v>7737</v>
      </c>
      <c r="E7739" s="218" t="e">
        <f>VLOOKUP(D7739,Z$4:AB7739,2,FALSE)</f>
        <v>#N/A</v>
      </c>
      <c r="F7739" s="218" t="e">
        <f>VLOOKUP(D7739,Z$4:AB7739,3,FALSE)</f>
        <v>#N/A</v>
      </c>
    </row>
    <row r="7740" spans="2:6" x14ac:dyDescent="0.25">
      <c r="B7740" s="131">
        <f t="shared" si="121"/>
        <v>7738</v>
      </c>
      <c r="E7740" s="218" t="e">
        <f>VLOOKUP(D7740,Z$4:AB7740,2,FALSE)</f>
        <v>#N/A</v>
      </c>
      <c r="F7740" s="218" t="e">
        <f>VLOOKUP(D7740,Z$4:AB7740,3,FALSE)</f>
        <v>#N/A</v>
      </c>
    </row>
    <row r="7741" spans="2:6" x14ac:dyDescent="0.25">
      <c r="B7741" s="131">
        <f t="shared" si="121"/>
        <v>7739</v>
      </c>
      <c r="E7741" s="218" t="e">
        <f>VLOOKUP(D7741,Z$4:AB7741,2,FALSE)</f>
        <v>#N/A</v>
      </c>
      <c r="F7741" s="218" t="e">
        <f>VLOOKUP(D7741,Z$4:AB7741,3,FALSE)</f>
        <v>#N/A</v>
      </c>
    </row>
    <row r="7742" spans="2:6" x14ac:dyDescent="0.25">
      <c r="B7742" s="131">
        <f t="shared" si="121"/>
        <v>7740</v>
      </c>
      <c r="E7742" s="218" t="e">
        <f>VLOOKUP(D7742,Z$4:AB7742,2,FALSE)</f>
        <v>#N/A</v>
      </c>
      <c r="F7742" s="218" t="e">
        <f>VLOOKUP(D7742,Z$4:AB7742,3,FALSE)</f>
        <v>#N/A</v>
      </c>
    </row>
    <row r="7743" spans="2:6" x14ac:dyDescent="0.25">
      <c r="B7743" s="131">
        <f t="shared" si="121"/>
        <v>7741</v>
      </c>
      <c r="E7743" s="218" t="e">
        <f>VLOOKUP(D7743,Z$4:AB7743,2,FALSE)</f>
        <v>#N/A</v>
      </c>
      <c r="F7743" s="218" t="e">
        <f>VLOOKUP(D7743,Z$4:AB7743,3,FALSE)</f>
        <v>#N/A</v>
      </c>
    </row>
    <row r="7744" spans="2:6" x14ac:dyDescent="0.25">
      <c r="B7744" s="131">
        <f t="shared" si="121"/>
        <v>7742</v>
      </c>
      <c r="E7744" s="218" t="e">
        <f>VLOOKUP(D7744,Z$4:AB7744,2,FALSE)</f>
        <v>#N/A</v>
      </c>
      <c r="F7744" s="218" t="e">
        <f>VLOOKUP(D7744,Z$4:AB7744,3,FALSE)</f>
        <v>#N/A</v>
      </c>
    </row>
    <row r="7745" spans="2:6" x14ac:dyDescent="0.25">
      <c r="B7745" s="131">
        <f t="shared" si="121"/>
        <v>7743</v>
      </c>
      <c r="E7745" s="218" t="e">
        <f>VLOOKUP(D7745,Z$4:AB7745,2,FALSE)</f>
        <v>#N/A</v>
      </c>
      <c r="F7745" s="218" t="e">
        <f>VLOOKUP(D7745,Z$4:AB7745,3,FALSE)</f>
        <v>#N/A</v>
      </c>
    </row>
    <row r="7746" spans="2:6" x14ac:dyDescent="0.25">
      <c r="B7746" s="131">
        <f t="shared" si="121"/>
        <v>7744</v>
      </c>
      <c r="E7746" s="218" t="e">
        <f>VLOOKUP(D7746,Z$4:AB7746,2,FALSE)</f>
        <v>#N/A</v>
      </c>
      <c r="F7746" s="218" t="e">
        <f>VLOOKUP(D7746,Z$4:AB7746,3,FALSE)</f>
        <v>#N/A</v>
      </c>
    </row>
    <row r="7747" spans="2:6" x14ac:dyDescent="0.25">
      <c r="B7747" s="131">
        <f t="shared" si="121"/>
        <v>7745</v>
      </c>
      <c r="E7747" s="218" t="e">
        <f>VLOOKUP(D7747,Z$4:AB7747,2,FALSE)</f>
        <v>#N/A</v>
      </c>
      <c r="F7747" s="218" t="e">
        <f>VLOOKUP(D7747,Z$4:AB7747,3,FALSE)</f>
        <v>#N/A</v>
      </c>
    </row>
    <row r="7748" spans="2:6" x14ac:dyDescent="0.25">
      <c r="B7748" s="131">
        <f t="shared" si="121"/>
        <v>7746</v>
      </c>
      <c r="E7748" s="218" t="e">
        <f>VLOOKUP(D7748,Z$4:AB7748,2,FALSE)</f>
        <v>#N/A</v>
      </c>
      <c r="F7748" s="218" t="e">
        <f>VLOOKUP(D7748,Z$4:AB7748,3,FALSE)</f>
        <v>#N/A</v>
      </c>
    </row>
    <row r="7749" spans="2:6" x14ac:dyDescent="0.25">
      <c r="B7749" s="131">
        <f t="shared" si="121"/>
        <v>7747</v>
      </c>
      <c r="E7749" s="218" t="e">
        <f>VLOOKUP(D7749,Z$4:AB7749,2,FALSE)</f>
        <v>#N/A</v>
      </c>
      <c r="F7749" s="218" t="e">
        <f>VLOOKUP(D7749,Z$4:AB7749,3,FALSE)</f>
        <v>#N/A</v>
      </c>
    </row>
    <row r="7750" spans="2:6" x14ac:dyDescent="0.25">
      <c r="B7750" s="131">
        <f t="shared" si="121"/>
        <v>7748</v>
      </c>
      <c r="E7750" s="218" t="e">
        <f>VLOOKUP(D7750,Z$4:AB7750,2,FALSE)</f>
        <v>#N/A</v>
      </c>
      <c r="F7750" s="218" t="e">
        <f>VLOOKUP(D7750,Z$4:AB7750,3,FALSE)</f>
        <v>#N/A</v>
      </c>
    </row>
    <row r="7751" spans="2:6" x14ac:dyDescent="0.25">
      <c r="B7751" s="131">
        <f t="shared" si="121"/>
        <v>7749</v>
      </c>
      <c r="E7751" s="218" t="e">
        <f>VLOOKUP(D7751,Z$4:AB7751,2,FALSE)</f>
        <v>#N/A</v>
      </c>
      <c r="F7751" s="218" t="e">
        <f>VLOOKUP(D7751,Z$4:AB7751,3,FALSE)</f>
        <v>#N/A</v>
      </c>
    </row>
    <row r="7752" spans="2:6" x14ac:dyDescent="0.25">
      <c r="B7752" s="131">
        <f t="shared" si="121"/>
        <v>7750</v>
      </c>
      <c r="E7752" s="218" t="e">
        <f>VLOOKUP(D7752,Z$4:AB7752,2,FALSE)</f>
        <v>#N/A</v>
      </c>
      <c r="F7752" s="218" t="e">
        <f>VLOOKUP(D7752,Z$4:AB7752,3,FALSE)</f>
        <v>#N/A</v>
      </c>
    </row>
    <row r="7753" spans="2:6" x14ac:dyDescent="0.25">
      <c r="B7753" s="131">
        <f t="shared" si="121"/>
        <v>7751</v>
      </c>
      <c r="E7753" s="218" t="e">
        <f>VLOOKUP(D7753,Z$4:AB7753,2,FALSE)</f>
        <v>#N/A</v>
      </c>
      <c r="F7753" s="218" t="e">
        <f>VLOOKUP(D7753,Z$4:AB7753,3,FALSE)</f>
        <v>#N/A</v>
      </c>
    </row>
    <row r="7754" spans="2:6" x14ac:dyDescent="0.25">
      <c r="B7754" s="131">
        <f t="shared" si="121"/>
        <v>7752</v>
      </c>
      <c r="E7754" s="218" t="e">
        <f>VLOOKUP(D7754,Z$4:AB7754,2,FALSE)</f>
        <v>#N/A</v>
      </c>
      <c r="F7754" s="218" t="e">
        <f>VLOOKUP(D7754,Z$4:AB7754,3,FALSE)</f>
        <v>#N/A</v>
      </c>
    </row>
    <row r="7755" spans="2:6" x14ac:dyDescent="0.25">
      <c r="B7755" s="131">
        <f t="shared" si="121"/>
        <v>7753</v>
      </c>
      <c r="E7755" s="218" t="e">
        <f>VLOOKUP(D7755,Z$4:AB7755,2,FALSE)</f>
        <v>#N/A</v>
      </c>
      <c r="F7755" s="218" t="e">
        <f>VLOOKUP(D7755,Z$4:AB7755,3,FALSE)</f>
        <v>#N/A</v>
      </c>
    </row>
    <row r="7756" spans="2:6" x14ac:dyDescent="0.25">
      <c r="B7756" s="131">
        <f t="shared" si="121"/>
        <v>7754</v>
      </c>
      <c r="E7756" s="218" t="e">
        <f>VLOOKUP(D7756,Z$4:AB7756,2,FALSE)</f>
        <v>#N/A</v>
      </c>
      <c r="F7756" s="218" t="e">
        <f>VLOOKUP(D7756,Z$4:AB7756,3,FALSE)</f>
        <v>#N/A</v>
      </c>
    </row>
    <row r="7757" spans="2:6" x14ac:dyDescent="0.25">
      <c r="B7757" s="131">
        <f t="shared" si="121"/>
        <v>7755</v>
      </c>
      <c r="E7757" s="218" t="e">
        <f>VLOOKUP(D7757,Z$4:AB7757,2,FALSE)</f>
        <v>#N/A</v>
      </c>
      <c r="F7757" s="218" t="e">
        <f>VLOOKUP(D7757,Z$4:AB7757,3,FALSE)</f>
        <v>#N/A</v>
      </c>
    </row>
    <row r="7758" spans="2:6" x14ac:dyDescent="0.25">
      <c r="B7758" s="131">
        <f t="shared" si="121"/>
        <v>7756</v>
      </c>
      <c r="E7758" s="218" t="e">
        <f>VLOOKUP(D7758,Z$4:AB7758,2,FALSE)</f>
        <v>#N/A</v>
      </c>
      <c r="F7758" s="218" t="e">
        <f>VLOOKUP(D7758,Z$4:AB7758,3,FALSE)</f>
        <v>#N/A</v>
      </c>
    </row>
    <row r="7759" spans="2:6" x14ac:dyDescent="0.25">
      <c r="B7759" s="131">
        <f t="shared" si="121"/>
        <v>7757</v>
      </c>
      <c r="E7759" s="218" t="e">
        <f>VLOOKUP(D7759,Z$4:AB7759,2,FALSE)</f>
        <v>#N/A</v>
      </c>
      <c r="F7759" s="218" t="e">
        <f>VLOOKUP(D7759,Z$4:AB7759,3,FALSE)</f>
        <v>#N/A</v>
      </c>
    </row>
    <row r="7760" spans="2:6" x14ac:dyDescent="0.25">
      <c r="B7760" s="131">
        <f t="shared" si="121"/>
        <v>7758</v>
      </c>
      <c r="E7760" s="218" t="e">
        <f>VLOOKUP(D7760,Z$4:AB7760,2,FALSE)</f>
        <v>#N/A</v>
      </c>
      <c r="F7760" s="218" t="e">
        <f>VLOOKUP(D7760,Z$4:AB7760,3,FALSE)</f>
        <v>#N/A</v>
      </c>
    </row>
    <row r="7761" spans="2:6" x14ac:dyDescent="0.25">
      <c r="B7761" s="131">
        <f t="shared" si="121"/>
        <v>7759</v>
      </c>
      <c r="E7761" s="218" t="e">
        <f>VLOOKUP(D7761,Z$4:AB7761,2,FALSE)</f>
        <v>#N/A</v>
      </c>
      <c r="F7761" s="218" t="e">
        <f>VLOOKUP(D7761,Z$4:AB7761,3,FALSE)</f>
        <v>#N/A</v>
      </c>
    </row>
    <row r="7762" spans="2:6" x14ac:dyDescent="0.25">
      <c r="B7762" s="131">
        <f t="shared" si="121"/>
        <v>7760</v>
      </c>
      <c r="E7762" s="218" t="e">
        <f>VLOOKUP(D7762,Z$4:AB7762,2,FALSE)</f>
        <v>#N/A</v>
      </c>
      <c r="F7762" s="218" t="e">
        <f>VLOOKUP(D7762,Z$4:AB7762,3,FALSE)</f>
        <v>#N/A</v>
      </c>
    </row>
    <row r="7763" spans="2:6" x14ac:dyDescent="0.25">
      <c r="B7763" s="131">
        <f t="shared" si="121"/>
        <v>7761</v>
      </c>
      <c r="E7763" s="218" t="e">
        <f>VLOOKUP(D7763,Z$4:AB7763,2,FALSE)</f>
        <v>#N/A</v>
      </c>
      <c r="F7763" s="218" t="e">
        <f>VLOOKUP(D7763,Z$4:AB7763,3,FALSE)</f>
        <v>#N/A</v>
      </c>
    </row>
    <row r="7764" spans="2:6" x14ac:dyDescent="0.25">
      <c r="B7764" s="131">
        <f t="shared" si="121"/>
        <v>7762</v>
      </c>
      <c r="E7764" s="218" t="e">
        <f>VLOOKUP(D7764,Z$4:AB7764,2,FALSE)</f>
        <v>#N/A</v>
      </c>
      <c r="F7764" s="218" t="e">
        <f>VLOOKUP(D7764,Z$4:AB7764,3,FALSE)</f>
        <v>#N/A</v>
      </c>
    </row>
    <row r="7765" spans="2:6" x14ac:dyDescent="0.25">
      <c r="B7765" s="131">
        <f t="shared" si="121"/>
        <v>7763</v>
      </c>
      <c r="E7765" s="218" t="e">
        <f>VLOOKUP(D7765,Z$4:AB7765,2,FALSE)</f>
        <v>#N/A</v>
      </c>
      <c r="F7765" s="218" t="e">
        <f>VLOOKUP(D7765,Z$4:AB7765,3,FALSE)</f>
        <v>#N/A</v>
      </c>
    </row>
    <row r="7766" spans="2:6" x14ac:dyDescent="0.25">
      <c r="B7766" s="131">
        <f t="shared" si="121"/>
        <v>7764</v>
      </c>
      <c r="E7766" s="218" t="e">
        <f>VLOOKUP(D7766,Z$4:AB7766,2,FALSE)</f>
        <v>#N/A</v>
      </c>
      <c r="F7766" s="218" t="e">
        <f>VLOOKUP(D7766,Z$4:AB7766,3,FALSE)</f>
        <v>#N/A</v>
      </c>
    </row>
    <row r="7767" spans="2:6" x14ac:dyDescent="0.25">
      <c r="B7767" s="131">
        <f t="shared" si="121"/>
        <v>7765</v>
      </c>
      <c r="E7767" s="218" t="e">
        <f>VLOOKUP(D7767,Z$4:AB7767,2,FALSE)</f>
        <v>#N/A</v>
      </c>
      <c r="F7767" s="218" t="e">
        <f>VLOOKUP(D7767,Z$4:AB7767,3,FALSE)</f>
        <v>#N/A</v>
      </c>
    </row>
    <row r="7768" spans="2:6" x14ac:dyDescent="0.25">
      <c r="B7768" s="131">
        <f t="shared" si="121"/>
        <v>7766</v>
      </c>
      <c r="E7768" s="218" t="e">
        <f>VLOOKUP(D7768,Z$4:AB7768,2,FALSE)</f>
        <v>#N/A</v>
      </c>
      <c r="F7768" s="218" t="e">
        <f>VLOOKUP(D7768,Z$4:AB7768,3,FALSE)</f>
        <v>#N/A</v>
      </c>
    </row>
    <row r="7769" spans="2:6" x14ac:dyDescent="0.25">
      <c r="B7769" s="131">
        <f t="shared" si="121"/>
        <v>7767</v>
      </c>
      <c r="E7769" s="218" t="e">
        <f>VLOOKUP(D7769,Z$4:AB7769,2,FALSE)</f>
        <v>#N/A</v>
      </c>
      <c r="F7769" s="218" t="e">
        <f>VLOOKUP(D7769,Z$4:AB7769,3,FALSE)</f>
        <v>#N/A</v>
      </c>
    </row>
    <row r="7770" spans="2:6" x14ac:dyDescent="0.25">
      <c r="B7770" s="131">
        <f t="shared" si="121"/>
        <v>7768</v>
      </c>
      <c r="E7770" s="218" t="e">
        <f>VLOOKUP(D7770,Z$4:AB7770,2,FALSE)</f>
        <v>#N/A</v>
      </c>
      <c r="F7770" s="218" t="e">
        <f>VLOOKUP(D7770,Z$4:AB7770,3,FALSE)</f>
        <v>#N/A</v>
      </c>
    </row>
    <row r="7771" spans="2:6" x14ac:dyDescent="0.25">
      <c r="B7771" s="131">
        <f t="shared" si="121"/>
        <v>7769</v>
      </c>
      <c r="E7771" s="218" t="e">
        <f>VLOOKUP(D7771,Z$4:AB7771,2,FALSE)</f>
        <v>#N/A</v>
      </c>
      <c r="F7771" s="218" t="e">
        <f>VLOOKUP(D7771,Z$4:AB7771,3,FALSE)</f>
        <v>#N/A</v>
      </c>
    </row>
    <row r="7772" spans="2:6" x14ac:dyDescent="0.25">
      <c r="B7772" s="131">
        <f t="shared" si="121"/>
        <v>7770</v>
      </c>
      <c r="E7772" s="218" t="e">
        <f>VLOOKUP(D7772,Z$4:AB7772,2,FALSE)</f>
        <v>#N/A</v>
      </c>
      <c r="F7772" s="218" t="e">
        <f>VLOOKUP(D7772,Z$4:AB7772,3,FALSE)</f>
        <v>#N/A</v>
      </c>
    </row>
    <row r="7773" spans="2:6" x14ac:dyDescent="0.25">
      <c r="B7773" s="131">
        <f t="shared" si="121"/>
        <v>7771</v>
      </c>
      <c r="E7773" s="218" t="e">
        <f>VLOOKUP(D7773,Z$4:AB7773,2,FALSE)</f>
        <v>#N/A</v>
      </c>
      <c r="F7773" s="218" t="e">
        <f>VLOOKUP(D7773,Z$4:AB7773,3,FALSE)</f>
        <v>#N/A</v>
      </c>
    </row>
    <row r="7774" spans="2:6" x14ac:dyDescent="0.25">
      <c r="B7774" s="131">
        <f t="shared" si="121"/>
        <v>7772</v>
      </c>
      <c r="E7774" s="218" t="e">
        <f>VLOOKUP(D7774,Z$4:AB7774,2,FALSE)</f>
        <v>#N/A</v>
      </c>
      <c r="F7774" s="218" t="e">
        <f>VLOOKUP(D7774,Z$4:AB7774,3,FALSE)</f>
        <v>#N/A</v>
      </c>
    </row>
    <row r="7775" spans="2:6" x14ac:dyDescent="0.25">
      <c r="B7775" s="131">
        <f t="shared" si="121"/>
        <v>7773</v>
      </c>
      <c r="E7775" s="218" t="e">
        <f>VLOOKUP(D7775,Z$4:AB7775,2,FALSE)</f>
        <v>#N/A</v>
      </c>
      <c r="F7775" s="218" t="e">
        <f>VLOOKUP(D7775,Z$4:AB7775,3,FALSE)</f>
        <v>#N/A</v>
      </c>
    </row>
    <row r="7776" spans="2:6" x14ac:dyDescent="0.25">
      <c r="B7776" s="131">
        <f t="shared" si="121"/>
        <v>7774</v>
      </c>
      <c r="E7776" s="218" t="e">
        <f>VLOOKUP(D7776,Z$4:AB7776,2,FALSE)</f>
        <v>#N/A</v>
      </c>
      <c r="F7776" s="218" t="e">
        <f>VLOOKUP(D7776,Z$4:AB7776,3,FALSE)</f>
        <v>#N/A</v>
      </c>
    </row>
    <row r="7777" spans="2:6" x14ac:dyDescent="0.25">
      <c r="B7777" s="131">
        <f t="shared" si="121"/>
        <v>7775</v>
      </c>
      <c r="E7777" s="218" t="e">
        <f>VLOOKUP(D7777,Z$4:AB7777,2,FALSE)</f>
        <v>#N/A</v>
      </c>
      <c r="F7777" s="218" t="e">
        <f>VLOOKUP(D7777,Z$4:AB7777,3,FALSE)</f>
        <v>#N/A</v>
      </c>
    </row>
    <row r="7778" spans="2:6" x14ac:dyDescent="0.25">
      <c r="B7778" s="131">
        <f t="shared" si="121"/>
        <v>7776</v>
      </c>
      <c r="E7778" s="218" t="e">
        <f>VLOOKUP(D7778,Z$4:AB7778,2,FALSE)</f>
        <v>#N/A</v>
      </c>
      <c r="F7778" s="218" t="e">
        <f>VLOOKUP(D7778,Z$4:AB7778,3,FALSE)</f>
        <v>#N/A</v>
      </c>
    </row>
    <row r="7779" spans="2:6" x14ac:dyDescent="0.25">
      <c r="B7779" s="131">
        <f t="shared" si="121"/>
        <v>7777</v>
      </c>
      <c r="E7779" s="218" t="e">
        <f>VLOOKUP(D7779,Z$4:AB7779,2,FALSE)</f>
        <v>#N/A</v>
      </c>
      <c r="F7779" s="218" t="e">
        <f>VLOOKUP(D7779,Z$4:AB7779,3,FALSE)</f>
        <v>#N/A</v>
      </c>
    </row>
    <row r="7780" spans="2:6" x14ac:dyDescent="0.25">
      <c r="B7780" s="131">
        <f t="shared" si="121"/>
        <v>7778</v>
      </c>
      <c r="E7780" s="218" t="e">
        <f>VLOOKUP(D7780,Z$4:AB7780,2,FALSE)</f>
        <v>#N/A</v>
      </c>
      <c r="F7780" s="218" t="e">
        <f>VLOOKUP(D7780,Z$4:AB7780,3,FALSE)</f>
        <v>#N/A</v>
      </c>
    </row>
    <row r="7781" spans="2:6" x14ac:dyDescent="0.25">
      <c r="B7781" s="131">
        <f t="shared" si="121"/>
        <v>7779</v>
      </c>
      <c r="E7781" s="218" t="e">
        <f>VLOOKUP(D7781,Z$4:AB7781,2,FALSE)</f>
        <v>#N/A</v>
      </c>
      <c r="F7781" s="218" t="e">
        <f>VLOOKUP(D7781,Z$4:AB7781,3,FALSE)</f>
        <v>#N/A</v>
      </c>
    </row>
    <row r="7782" spans="2:6" x14ac:dyDescent="0.25">
      <c r="B7782" s="131">
        <f t="shared" si="121"/>
        <v>7780</v>
      </c>
      <c r="E7782" s="218" t="e">
        <f>VLOOKUP(D7782,Z$4:AB7782,2,FALSE)</f>
        <v>#N/A</v>
      </c>
      <c r="F7782" s="218" t="e">
        <f>VLOOKUP(D7782,Z$4:AB7782,3,FALSE)</f>
        <v>#N/A</v>
      </c>
    </row>
    <row r="7783" spans="2:6" x14ac:dyDescent="0.25">
      <c r="B7783" s="131">
        <f t="shared" si="121"/>
        <v>7781</v>
      </c>
      <c r="E7783" s="218" t="e">
        <f>VLOOKUP(D7783,Z$4:AB7783,2,FALSE)</f>
        <v>#N/A</v>
      </c>
      <c r="F7783" s="218" t="e">
        <f>VLOOKUP(D7783,Z$4:AB7783,3,FALSE)</f>
        <v>#N/A</v>
      </c>
    </row>
    <row r="7784" spans="2:6" x14ac:dyDescent="0.25">
      <c r="B7784" s="131">
        <f t="shared" si="121"/>
        <v>7782</v>
      </c>
      <c r="E7784" s="218" t="e">
        <f>VLOOKUP(D7784,Z$4:AB7784,2,FALSE)</f>
        <v>#N/A</v>
      </c>
      <c r="F7784" s="218" t="e">
        <f>VLOOKUP(D7784,Z$4:AB7784,3,FALSE)</f>
        <v>#N/A</v>
      </c>
    </row>
    <row r="7785" spans="2:6" x14ac:dyDescent="0.25">
      <c r="B7785" s="131">
        <f t="shared" si="121"/>
        <v>7783</v>
      </c>
      <c r="E7785" s="218" t="e">
        <f>VLOOKUP(D7785,Z$4:AB7785,2,FALSE)</f>
        <v>#N/A</v>
      </c>
      <c r="F7785" s="218" t="e">
        <f>VLOOKUP(D7785,Z$4:AB7785,3,FALSE)</f>
        <v>#N/A</v>
      </c>
    </row>
    <row r="7786" spans="2:6" x14ac:dyDescent="0.25">
      <c r="B7786" s="131">
        <f t="shared" si="121"/>
        <v>7784</v>
      </c>
      <c r="E7786" s="218" t="e">
        <f>VLOOKUP(D7786,Z$4:AB7786,2,FALSE)</f>
        <v>#N/A</v>
      </c>
      <c r="F7786" s="218" t="e">
        <f>VLOOKUP(D7786,Z$4:AB7786,3,FALSE)</f>
        <v>#N/A</v>
      </c>
    </row>
    <row r="7787" spans="2:6" x14ac:dyDescent="0.25">
      <c r="B7787" s="131">
        <f t="shared" si="121"/>
        <v>7785</v>
      </c>
      <c r="E7787" s="218" t="e">
        <f>VLOOKUP(D7787,Z$4:AB7787,2,FALSE)</f>
        <v>#N/A</v>
      </c>
      <c r="F7787" s="218" t="e">
        <f>VLOOKUP(D7787,Z$4:AB7787,3,FALSE)</f>
        <v>#N/A</v>
      </c>
    </row>
    <row r="7788" spans="2:6" x14ac:dyDescent="0.25">
      <c r="B7788" s="131">
        <f t="shared" si="121"/>
        <v>7786</v>
      </c>
      <c r="E7788" s="218" t="e">
        <f>VLOOKUP(D7788,Z$4:AB7788,2,FALSE)</f>
        <v>#N/A</v>
      </c>
      <c r="F7788" s="218" t="e">
        <f>VLOOKUP(D7788,Z$4:AB7788,3,FALSE)</f>
        <v>#N/A</v>
      </c>
    </row>
    <row r="7789" spans="2:6" x14ac:dyDescent="0.25">
      <c r="B7789" s="131">
        <f t="shared" si="121"/>
        <v>7787</v>
      </c>
      <c r="E7789" s="218" t="e">
        <f>VLOOKUP(D7789,Z$4:AB7789,2,FALSE)</f>
        <v>#N/A</v>
      </c>
      <c r="F7789" s="218" t="e">
        <f>VLOOKUP(D7789,Z$4:AB7789,3,FALSE)</f>
        <v>#N/A</v>
      </c>
    </row>
    <row r="7790" spans="2:6" x14ac:dyDescent="0.25">
      <c r="B7790" s="131">
        <f t="shared" si="121"/>
        <v>7788</v>
      </c>
      <c r="E7790" s="218" t="e">
        <f>VLOOKUP(D7790,Z$4:AB7790,2,FALSE)</f>
        <v>#N/A</v>
      </c>
      <c r="F7790" s="218" t="e">
        <f>VLOOKUP(D7790,Z$4:AB7790,3,FALSE)</f>
        <v>#N/A</v>
      </c>
    </row>
    <row r="7791" spans="2:6" x14ac:dyDescent="0.25">
      <c r="B7791" s="131">
        <f t="shared" si="121"/>
        <v>7789</v>
      </c>
      <c r="E7791" s="218" t="e">
        <f>VLOOKUP(D7791,Z$4:AB7791,2,FALSE)</f>
        <v>#N/A</v>
      </c>
      <c r="F7791" s="218" t="e">
        <f>VLOOKUP(D7791,Z$4:AB7791,3,FALSE)</f>
        <v>#N/A</v>
      </c>
    </row>
    <row r="7792" spans="2:6" x14ac:dyDescent="0.25">
      <c r="B7792" s="131">
        <f t="shared" si="121"/>
        <v>7790</v>
      </c>
      <c r="E7792" s="218" t="e">
        <f>VLOOKUP(D7792,Z$4:AB7792,2,FALSE)</f>
        <v>#N/A</v>
      </c>
      <c r="F7792" s="218" t="e">
        <f>VLOOKUP(D7792,Z$4:AB7792,3,FALSE)</f>
        <v>#N/A</v>
      </c>
    </row>
    <row r="7793" spans="2:6" x14ac:dyDescent="0.25">
      <c r="B7793" s="131">
        <f t="shared" si="121"/>
        <v>7791</v>
      </c>
      <c r="E7793" s="218" t="e">
        <f>VLOOKUP(D7793,Z$4:AB7793,2,FALSE)</f>
        <v>#N/A</v>
      </c>
      <c r="F7793" s="218" t="e">
        <f>VLOOKUP(D7793,Z$4:AB7793,3,FALSE)</f>
        <v>#N/A</v>
      </c>
    </row>
    <row r="7794" spans="2:6" x14ac:dyDescent="0.25">
      <c r="B7794" s="131">
        <f t="shared" si="121"/>
        <v>7792</v>
      </c>
      <c r="E7794" s="218" t="e">
        <f>VLOOKUP(D7794,Z$4:AB7794,2,FALSE)</f>
        <v>#N/A</v>
      </c>
      <c r="F7794" s="218" t="e">
        <f>VLOOKUP(D7794,Z$4:AB7794,3,FALSE)</f>
        <v>#N/A</v>
      </c>
    </row>
    <row r="7795" spans="2:6" x14ac:dyDescent="0.25">
      <c r="B7795" s="131">
        <f t="shared" si="121"/>
        <v>7793</v>
      </c>
      <c r="E7795" s="218" t="e">
        <f>VLOOKUP(D7795,Z$4:AB7795,2,FALSE)</f>
        <v>#N/A</v>
      </c>
      <c r="F7795" s="218" t="e">
        <f>VLOOKUP(D7795,Z$4:AB7795,3,FALSE)</f>
        <v>#N/A</v>
      </c>
    </row>
    <row r="7796" spans="2:6" x14ac:dyDescent="0.25">
      <c r="B7796" s="131">
        <f t="shared" ref="B7796:B7859" si="122">ROW()-2</f>
        <v>7794</v>
      </c>
      <c r="E7796" s="218" t="e">
        <f>VLOOKUP(D7796,Z$4:AB7796,2,FALSE)</f>
        <v>#N/A</v>
      </c>
      <c r="F7796" s="218" t="e">
        <f>VLOOKUP(D7796,Z$4:AB7796,3,FALSE)</f>
        <v>#N/A</v>
      </c>
    </row>
    <row r="7797" spans="2:6" x14ac:dyDescent="0.25">
      <c r="B7797" s="131">
        <f t="shared" si="122"/>
        <v>7795</v>
      </c>
      <c r="E7797" s="218" t="e">
        <f>VLOOKUP(D7797,Z$4:AB7797,2,FALSE)</f>
        <v>#N/A</v>
      </c>
      <c r="F7797" s="218" t="e">
        <f>VLOOKUP(D7797,Z$4:AB7797,3,FALSE)</f>
        <v>#N/A</v>
      </c>
    </row>
    <row r="7798" spans="2:6" x14ac:dyDescent="0.25">
      <c r="B7798" s="131">
        <f t="shared" si="122"/>
        <v>7796</v>
      </c>
      <c r="E7798" s="218" t="e">
        <f>VLOOKUP(D7798,Z$4:AB7798,2,FALSE)</f>
        <v>#N/A</v>
      </c>
      <c r="F7798" s="218" t="e">
        <f>VLOOKUP(D7798,Z$4:AB7798,3,FALSE)</f>
        <v>#N/A</v>
      </c>
    </row>
    <row r="7799" spans="2:6" x14ac:dyDescent="0.25">
      <c r="B7799" s="131">
        <f t="shared" si="122"/>
        <v>7797</v>
      </c>
      <c r="E7799" s="218" t="e">
        <f>VLOOKUP(D7799,Z$4:AB7799,2,FALSE)</f>
        <v>#N/A</v>
      </c>
      <c r="F7799" s="218" t="e">
        <f>VLOOKUP(D7799,Z$4:AB7799,3,FALSE)</f>
        <v>#N/A</v>
      </c>
    </row>
    <row r="7800" spans="2:6" x14ac:dyDescent="0.25">
      <c r="B7800" s="131">
        <f t="shared" si="122"/>
        <v>7798</v>
      </c>
      <c r="E7800" s="218" t="e">
        <f>VLOOKUP(D7800,Z$4:AB7800,2,FALSE)</f>
        <v>#N/A</v>
      </c>
      <c r="F7800" s="218" t="e">
        <f>VLOOKUP(D7800,Z$4:AB7800,3,FALSE)</f>
        <v>#N/A</v>
      </c>
    </row>
    <row r="7801" spans="2:6" x14ac:dyDescent="0.25">
      <c r="B7801" s="131">
        <f t="shared" si="122"/>
        <v>7799</v>
      </c>
      <c r="E7801" s="218" t="e">
        <f>VLOOKUP(D7801,Z$4:AB7801,2,FALSE)</f>
        <v>#N/A</v>
      </c>
      <c r="F7801" s="218" t="e">
        <f>VLOOKUP(D7801,Z$4:AB7801,3,FALSE)</f>
        <v>#N/A</v>
      </c>
    </row>
    <row r="7802" spans="2:6" x14ac:dyDescent="0.25">
      <c r="B7802" s="131">
        <f t="shared" si="122"/>
        <v>7800</v>
      </c>
      <c r="E7802" s="218" t="e">
        <f>VLOOKUP(D7802,Z$4:AB7802,2,FALSE)</f>
        <v>#N/A</v>
      </c>
      <c r="F7802" s="218" t="e">
        <f>VLOOKUP(D7802,Z$4:AB7802,3,FALSE)</f>
        <v>#N/A</v>
      </c>
    </row>
    <row r="7803" spans="2:6" x14ac:dyDescent="0.25">
      <c r="B7803" s="131">
        <f t="shared" si="122"/>
        <v>7801</v>
      </c>
      <c r="E7803" s="218" t="e">
        <f>VLOOKUP(D7803,Z$4:AB7803,2,FALSE)</f>
        <v>#N/A</v>
      </c>
      <c r="F7803" s="218" t="e">
        <f>VLOOKUP(D7803,Z$4:AB7803,3,FALSE)</f>
        <v>#N/A</v>
      </c>
    </row>
    <row r="7804" spans="2:6" x14ac:dyDescent="0.25">
      <c r="B7804" s="131">
        <f t="shared" si="122"/>
        <v>7802</v>
      </c>
      <c r="E7804" s="218" t="e">
        <f>VLOOKUP(D7804,Z$4:AB7804,2,FALSE)</f>
        <v>#N/A</v>
      </c>
      <c r="F7804" s="218" t="e">
        <f>VLOOKUP(D7804,Z$4:AB7804,3,FALSE)</f>
        <v>#N/A</v>
      </c>
    </row>
    <row r="7805" spans="2:6" x14ac:dyDescent="0.25">
      <c r="B7805" s="131">
        <f t="shared" si="122"/>
        <v>7803</v>
      </c>
      <c r="E7805" s="218" t="e">
        <f>VLOOKUP(D7805,Z$4:AB7805,2,FALSE)</f>
        <v>#N/A</v>
      </c>
      <c r="F7805" s="218" t="e">
        <f>VLOOKUP(D7805,Z$4:AB7805,3,FALSE)</f>
        <v>#N/A</v>
      </c>
    </row>
    <row r="7806" spans="2:6" x14ac:dyDescent="0.25">
      <c r="B7806" s="131">
        <f t="shared" si="122"/>
        <v>7804</v>
      </c>
      <c r="E7806" s="218" t="e">
        <f>VLOOKUP(D7806,Z$4:AB7806,2,FALSE)</f>
        <v>#N/A</v>
      </c>
      <c r="F7806" s="218" t="e">
        <f>VLOOKUP(D7806,Z$4:AB7806,3,FALSE)</f>
        <v>#N/A</v>
      </c>
    </row>
    <row r="7807" spans="2:6" x14ac:dyDescent="0.25">
      <c r="B7807" s="131">
        <f t="shared" si="122"/>
        <v>7805</v>
      </c>
      <c r="E7807" s="218" t="e">
        <f>VLOOKUP(D7807,Z$4:AB7807,2,FALSE)</f>
        <v>#N/A</v>
      </c>
      <c r="F7807" s="218" t="e">
        <f>VLOOKUP(D7807,Z$4:AB7807,3,FALSE)</f>
        <v>#N/A</v>
      </c>
    </row>
    <row r="7808" spans="2:6" x14ac:dyDescent="0.25">
      <c r="B7808" s="131">
        <f t="shared" si="122"/>
        <v>7806</v>
      </c>
      <c r="E7808" s="218" t="e">
        <f>VLOOKUP(D7808,Z$4:AB7808,2,FALSE)</f>
        <v>#N/A</v>
      </c>
      <c r="F7808" s="218" t="e">
        <f>VLOOKUP(D7808,Z$4:AB7808,3,FALSE)</f>
        <v>#N/A</v>
      </c>
    </row>
    <row r="7809" spans="2:6" x14ac:dyDescent="0.25">
      <c r="B7809" s="131">
        <f t="shared" si="122"/>
        <v>7807</v>
      </c>
      <c r="E7809" s="218" t="e">
        <f>VLOOKUP(D7809,Z$4:AB7809,2,FALSE)</f>
        <v>#N/A</v>
      </c>
      <c r="F7809" s="218" t="e">
        <f>VLOOKUP(D7809,Z$4:AB7809,3,FALSE)</f>
        <v>#N/A</v>
      </c>
    </row>
    <row r="7810" spans="2:6" x14ac:dyDescent="0.25">
      <c r="B7810" s="131">
        <f t="shared" si="122"/>
        <v>7808</v>
      </c>
      <c r="E7810" s="218" t="e">
        <f>VLOOKUP(D7810,Z$4:AB7810,2,FALSE)</f>
        <v>#N/A</v>
      </c>
      <c r="F7810" s="218" t="e">
        <f>VLOOKUP(D7810,Z$4:AB7810,3,FALSE)</f>
        <v>#N/A</v>
      </c>
    </row>
    <row r="7811" spans="2:6" x14ac:dyDescent="0.25">
      <c r="B7811" s="131">
        <f t="shared" si="122"/>
        <v>7809</v>
      </c>
      <c r="E7811" s="218" t="e">
        <f>VLOOKUP(D7811,Z$4:AB7811,2,FALSE)</f>
        <v>#N/A</v>
      </c>
      <c r="F7811" s="218" t="e">
        <f>VLOOKUP(D7811,Z$4:AB7811,3,FALSE)</f>
        <v>#N/A</v>
      </c>
    </row>
    <row r="7812" spans="2:6" x14ac:dyDescent="0.25">
      <c r="B7812" s="131">
        <f t="shared" si="122"/>
        <v>7810</v>
      </c>
      <c r="E7812" s="218" t="e">
        <f>VLOOKUP(D7812,Z$4:AB7812,2,FALSE)</f>
        <v>#N/A</v>
      </c>
      <c r="F7812" s="218" t="e">
        <f>VLOOKUP(D7812,Z$4:AB7812,3,FALSE)</f>
        <v>#N/A</v>
      </c>
    </row>
    <row r="7813" spans="2:6" x14ac:dyDescent="0.25">
      <c r="B7813" s="131">
        <f t="shared" si="122"/>
        <v>7811</v>
      </c>
      <c r="E7813" s="218" t="e">
        <f>VLOOKUP(D7813,Z$4:AB7813,2,FALSE)</f>
        <v>#N/A</v>
      </c>
      <c r="F7813" s="218" t="e">
        <f>VLOOKUP(D7813,Z$4:AB7813,3,FALSE)</f>
        <v>#N/A</v>
      </c>
    </row>
    <row r="7814" spans="2:6" x14ac:dyDescent="0.25">
      <c r="B7814" s="131">
        <f t="shared" si="122"/>
        <v>7812</v>
      </c>
      <c r="E7814" s="218" t="e">
        <f>VLOOKUP(D7814,Z$4:AB7814,2,FALSE)</f>
        <v>#N/A</v>
      </c>
      <c r="F7814" s="218" t="e">
        <f>VLOOKUP(D7814,Z$4:AB7814,3,FALSE)</f>
        <v>#N/A</v>
      </c>
    </row>
    <row r="7815" spans="2:6" x14ac:dyDescent="0.25">
      <c r="B7815" s="131">
        <f t="shared" si="122"/>
        <v>7813</v>
      </c>
      <c r="E7815" s="218" t="e">
        <f>VLOOKUP(D7815,Z$4:AB7815,2,FALSE)</f>
        <v>#N/A</v>
      </c>
      <c r="F7815" s="218" t="e">
        <f>VLOOKUP(D7815,Z$4:AB7815,3,FALSE)</f>
        <v>#N/A</v>
      </c>
    </row>
    <row r="7816" spans="2:6" x14ac:dyDescent="0.25">
      <c r="B7816" s="131">
        <f t="shared" si="122"/>
        <v>7814</v>
      </c>
      <c r="E7816" s="218" t="e">
        <f>VLOOKUP(D7816,Z$4:AB7816,2,FALSE)</f>
        <v>#N/A</v>
      </c>
      <c r="F7816" s="218" t="e">
        <f>VLOOKUP(D7816,Z$4:AB7816,3,FALSE)</f>
        <v>#N/A</v>
      </c>
    </row>
    <row r="7817" spans="2:6" x14ac:dyDescent="0.25">
      <c r="B7817" s="131">
        <f t="shared" si="122"/>
        <v>7815</v>
      </c>
      <c r="E7817" s="218" t="e">
        <f>VLOOKUP(D7817,Z$4:AB7817,2,FALSE)</f>
        <v>#N/A</v>
      </c>
      <c r="F7817" s="218" t="e">
        <f>VLOOKUP(D7817,Z$4:AB7817,3,FALSE)</f>
        <v>#N/A</v>
      </c>
    </row>
    <row r="7818" spans="2:6" x14ac:dyDescent="0.25">
      <c r="B7818" s="131">
        <f t="shared" si="122"/>
        <v>7816</v>
      </c>
      <c r="E7818" s="218" t="e">
        <f>VLOOKUP(D7818,Z$4:AB7818,2,FALSE)</f>
        <v>#N/A</v>
      </c>
      <c r="F7818" s="218" t="e">
        <f>VLOOKUP(D7818,Z$4:AB7818,3,FALSE)</f>
        <v>#N/A</v>
      </c>
    </row>
    <row r="7819" spans="2:6" x14ac:dyDescent="0.25">
      <c r="B7819" s="131">
        <f t="shared" si="122"/>
        <v>7817</v>
      </c>
      <c r="E7819" s="218" t="e">
        <f>VLOOKUP(D7819,Z$4:AB7819,2,FALSE)</f>
        <v>#N/A</v>
      </c>
      <c r="F7819" s="218" t="e">
        <f>VLOOKUP(D7819,Z$4:AB7819,3,FALSE)</f>
        <v>#N/A</v>
      </c>
    </row>
    <row r="7820" spans="2:6" x14ac:dyDescent="0.25">
      <c r="B7820" s="131">
        <f t="shared" si="122"/>
        <v>7818</v>
      </c>
      <c r="E7820" s="218" t="e">
        <f>VLOOKUP(D7820,Z$4:AB7820,2,FALSE)</f>
        <v>#N/A</v>
      </c>
      <c r="F7820" s="218" t="e">
        <f>VLOOKUP(D7820,Z$4:AB7820,3,FALSE)</f>
        <v>#N/A</v>
      </c>
    </row>
    <row r="7821" spans="2:6" x14ac:dyDescent="0.25">
      <c r="B7821" s="131">
        <f t="shared" si="122"/>
        <v>7819</v>
      </c>
      <c r="E7821" s="218" t="e">
        <f>VLOOKUP(D7821,Z$4:AB7821,2,FALSE)</f>
        <v>#N/A</v>
      </c>
      <c r="F7821" s="218" t="e">
        <f>VLOOKUP(D7821,Z$4:AB7821,3,FALSE)</f>
        <v>#N/A</v>
      </c>
    </row>
    <row r="7822" spans="2:6" x14ac:dyDescent="0.25">
      <c r="B7822" s="131">
        <f t="shared" si="122"/>
        <v>7820</v>
      </c>
      <c r="E7822" s="218" t="e">
        <f>VLOOKUP(D7822,Z$4:AB7822,2,FALSE)</f>
        <v>#N/A</v>
      </c>
      <c r="F7822" s="218" t="e">
        <f>VLOOKUP(D7822,Z$4:AB7822,3,FALSE)</f>
        <v>#N/A</v>
      </c>
    </row>
    <row r="7823" spans="2:6" x14ac:dyDescent="0.25">
      <c r="B7823" s="131">
        <f t="shared" si="122"/>
        <v>7821</v>
      </c>
      <c r="E7823" s="218" t="e">
        <f>VLOOKUP(D7823,Z$4:AB7823,2,FALSE)</f>
        <v>#N/A</v>
      </c>
      <c r="F7823" s="218" t="e">
        <f>VLOOKUP(D7823,Z$4:AB7823,3,FALSE)</f>
        <v>#N/A</v>
      </c>
    </row>
    <row r="7824" spans="2:6" x14ac:dyDescent="0.25">
      <c r="B7824" s="131">
        <f t="shared" si="122"/>
        <v>7822</v>
      </c>
      <c r="E7824" s="218" t="e">
        <f>VLOOKUP(D7824,Z$4:AB7824,2,FALSE)</f>
        <v>#N/A</v>
      </c>
      <c r="F7824" s="218" t="e">
        <f>VLOOKUP(D7824,Z$4:AB7824,3,FALSE)</f>
        <v>#N/A</v>
      </c>
    </row>
    <row r="7825" spans="2:6" x14ac:dyDescent="0.25">
      <c r="B7825" s="131">
        <f t="shared" si="122"/>
        <v>7823</v>
      </c>
      <c r="E7825" s="218" t="e">
        <f>VLOOKUP(D7825,Z$4:AB7825,2,FALSE)</f>
        <v>#N/A</v>
      </c>
      <c r="F7825" s="218" t="e">
        <f>VLOOKUP(D7825,Z$4:AB7825,3,FALSE)</f>
        <v>#N/A</v>
      </c>
    </row>
    <row r="7826" spans="2:6" x14ac:dyDescent="0.25">
      <c r="B7826" s="131">
        <f t="shared" si="122"/>
        <v>7824</v>
      </c>
      <c r="E7826" s="218" t="e">
        <f>VLOOKUP(D7826,Z$4:AB7826,2,FALSE)</f>
        <v>#N/A</v>
      </c>
      <c r="F7826" s="218" t="e">
        <f>VLOOKUP(D7826,Z$4:AB7826,3,FALSE)</f>
        <v>#N/A</v>
      </c>
    </row>
    <row r="7827" spans="2:6" x14ac:dyDescent="0.25">
      <c r="B7827" s="131">
        <f t="shared" si="122"/>
        <v>7825</v>
      </c>
      <c r="E7827" s="218" t="e">
        <f>VLOOKUP(D7827,Z$4:AB7827,2,FALSE)</f>
        <v>#N/A</v>
      </c>
      <c r="F7827" s="218" t="e">
        <f>VLOOKUP(D7827,Z$4:AB7827,3,FALSE)</f>
        <v>#N/A</v>
      </c>
    </row>
    <row r="7828" spans="2:6" x14ac:dyDescent="0.25">
      <c r="B7828" s="131">
        <f t="shared" si="122"/>
        <v>7826</v>
      </c>
      <c r="E7828" s="218" t="e">
        <f>VLOOKUP(D7828,Z$4:AB7828,2,FALSE)</f>
        <v>#N/A</v>
      </c>
      <c r="F7828" s="218" t="e">
        <f>VLOOKUP(D7828,Z$4:AB7828,3,FALSE)</f>
        <v>#N/A</v>
      </c>
    </row>
    <row r="7829" spans="2:6" x14ac:dyDescent="0.25">
      <c r="B7829" s="131">
        <f t="shared" si="122"/>
        <v>7827</v>
      </c>
      <c r="E7829" s="218" t="e">
        <f>VLOOKUP(D7829,Z$4:AB7829,2,FALSE)</f>
        <v>#N/A</v>
      </c>
      <c r="F7829" s="218" t="e">
        <f>VLOOKUP(D7829,Z$4:AB7829,3,FALSE)</f>
        <v>#N/A</v>
      </c>
    </row>
    <row r="7830" spans="2:6" x14ac:dyDescent="0.25">
      <c r="B7830" s="131">
        <f t="shared" si="122"/>
        <v>7828</v>
      </c>
      <c r="E7830" s="218" t="e">
        <f>VLOOKUP(D7830,Z$4:AB7830,2,FALSE)</f>
        <v>#N/A</v>
      </c>
      <c r="F7830" s="218" t="e">
        <f>VLOOKUP(D7830,Z$4:AB7830,3,FALSE)</f>
        <v>#N/A</v>
      </c>
    </row>
    <row r="7831" spans="2:6" x14ac:dyDescent="0.25">
      <c r="B7831" s="131">
        <f t="shared" si="122"/>
        <v>7829</v>
      </c>
      <c r="E7831" s="218" t="e">
        <f>VLOOKUP(D7831,Z$4:AB7831,2,FALSE)</f>
        <v>#N/A</v>
      </c>
      <c r="F7831" s="218" t="e">
        <f>VLOOKUP(D7831,Z$4:AB7831,3,FALSE)</f>
        <v>#N/A</v>
      </c>
    </row>
    <row r="7832" spans="2:6" x14ac:dyDescent="0.25">
      <c r="B7832" s="131">
        <f t="shared" si="122"/>
        <v>7830</v>
      </c>
      <c r="E7832" s="218" t="e">
        <f>VLOOKUP(D7832,Z$4:AB7832,2,FALSE)</f>
        <v>#N/A</v>
      </c>
      <c r="F7832" s="218" t="e">
        <f>VLOOKUP(D7832,Z$4:AB7832,3,FALSE)</f>
        <v>#N/A</v>
      </c>
    </row>
    <row r="7833" spans="2:6" x14ac:dyDescent="0.25">
      <c r="B7833" s="131">
        <f t="shared" si="122"/>
        <v>7831</v>
      </c>
      <c r="E7833" s="218" t="e">
        <f>VLOOKUP(D7833,Z$4:AB7833,2,FALSE)</f>
        <v>#N/A</v>
      </c>
      <c r="F7833" s="218" t="e">
        <f>VLOOKUP(D7833,Z$4:AB7833,3,FALSE)</f>
        <v>#N/A</v>
      </c>
    </row>
    <row r="7834" spans="2:6" x14ac:dyDescent="0.25">
      <c r="B7834" s="131">
        <f t="shared" si="122"/>
        <v>7832</v>
      </c>
      <c r="E7834" s="218" t="e">
        <f>VLOOKUP(D7834,Z$4:AB7834,2,FALSE)</f>
        <v>#N/A</v>
      </c>
      <c r="F7834" s="218" t="e">
        <f>VLOOKUP(D7834,Z$4:AB7834,3,FALSE)</f>
        <v>#N/A</v>
      </c>
    </row>
    <row r="7835" spans="2:6" x14ac:dyDescent="0.25">
      <c r="B7835" s="131">
        <f t="shared" si="122"/>
        <v>7833</v>
      </c>
      <c r="E7835" s="218" t="e">
        <f>VLOOKUP(D7835,Z$4:AB7835,2,FALSE)</f>
        <v>#N/A</v>
      </c>
      <c r="F7835" s="218" t="e">
        <f>VLOOKUP(D7835,Z$4:AB7835,3,FALSE)</f>
        <v>#N/A</v>
      </c>
    </row>
    <row r="7836" spans="2:6" x14ac:dyDescent="0.25">
      <c r="B7836" s="131">
        <f t="shared" si="122"/>
        <v>7834</v>
      </c>
      <c r="E7836" s="218" t="e">
        <f>VLOOKUP(D7836,Z$4:AB7836,2,FALSE)</f>
        <v>#N/A</v>
      </c>
      <c r="F7836" s="218" t="e">
        <f>VLOOKUP(D7836,Z$4:AB7836,3,FALSE)</f>
        <v>#N/A</v>
      </c>
    </row>
    <row r="7837" spans="2:6" x14ac:dyDescent="0.25">
      <c r="B7837" s="131">
        <f t="shared" si="122"/>
        <v>7835</v>
      </c>
      <c r="E7837" s="218" t="e">
        <f>VLOOKUP(D7837,Z$4:AB7837,2,FALSE)</f>
        <v>#N/A</v>
      </c>
      <c r="F7837" s="218" t="e">
        <f>VLOOKUP(D7837,Z$4:AB7837,3,FALSE)</f>
        <v>#N/A</v>
      </c>
    </row>
    <row r="7838" spans="2:6" x14ac:dyDescent="0.25">
      <c r="B7838" s="131">
        <f t="shared" si="122"/>
        <v>7836</v>
      </c>
      <c r="E7838" s="218" t="e">
        <f>VLOOKUP(D7838,Z$4:AB7838,2,FALSE)</f>
        <v>#N/A</v>
      </c>
      <c r="F7838" s="218" t="e">
        <f>VLOOKUP(D7838,Z$4:AB7838,3,FALSE)</f>
        <v>#N/A</v>
      </c>
    </row>
    <row r="7839" spans="2:6" x14ac:dyDescent="0.25">
      <c r="B7839" s="131">
        <f t="shared" si="122"/>
        <v>7837</v>
      </c>
      <c r="E7839" s="218" t="e">
        <f>VLOOKUP(D7839,Z$4:AB7839,2,FALSE)</f>
        <v>#N/A</v>
      </c>
      <c r="F7839" s="218" t="e">
        <f>VLOOKUP(D7839,Z$4:AB7839,3,FALSE)</f>
        <v>#N/A</v>
      </c>
    </row>
    <row r="7840" spans="2:6" x14ac:dyDescent="0.25">
      <c r="B7840" s="131">
        <f t="shared" si="122"/>
        <v>7838</v>
      </c>
      <c r="E7840" s="218" t="e">
        <f>VLOOKUP(D7840,Z$4:AB7840,2,FALSE)</f>
        <v>#N/A</v>
      </c>
      <c r="F7840" s="218" t="e">
        <f>VLOOKUP(D7840,Z$4:AB7840,3,FALSE)</f>
        <v>#N/A</v>
      </c>
    </row>
    <row r="7841" spans="2:6" x14ac:dyDescent="0.25">
      <c r="B7841" s="131">
        <f t="shared" si="122"/>
        <v>7839</v>
      </c>
      <c r="E7841" s="218" t="e">
        <f>VLOOKUP(D7841,Z$4:AB7841,2,FALSE)</f>
        <v>#N/A</v>
      </c>
      <c r="F7841" s="218" t="e">
        <f>VLOOKUP(D7841,Z$4:AB7841,3,FALSE)</f>
        <v>#N/A</v>
      </c>
    </row>
    <row r="7842" spans="2:6" x14ac:dyDescent="0.25">
      <c r="B7842" s="131">
        <f t="shared" si="122"/>
        <v>7840</v>
      </c>
      <c r="E7842" s="218" t="e">
        <f>VLOOKUP(D7842,Z$4:AB7842,2,FALSE)</f>
        <v>#N/A</v>
      </c>
      <c r="F7842" s="218" t="e">
        <f>VLOOKUP(D7842,Z$4:AB7842,3,FALSE)</f>
        <v>#N/A</v>
      </c>
    </row>
    <row r="7843" spans="2:6" x14ac:dyDescent="0.25">
      <c r="B7843" s="131">
        <f t="shared" si="122"/>
        <v>7841</v>
      </c>
      <c r="E7843" s="218" t="e">
        <f>VLOOKUP(D7843,Z$4:AB7843,2,FALSE)</f>
        <v>#N/A</v>
      </c>
      <c r="F7843" s="218" t="e">
        <f>VLOOKUP(D7843,Z$4:AB7843,3,FALSE)</f>
        <v>#N/A</v>
      </c>
    </row>
    <row r="7844" spans="2:6" x14ac:dyDescent="0.25">
      <c r="B7844" s="131">
        <f t="shared" si="122"/>
        <v>7842</v>
      </c>
      <c r="E7844" s="218" t="e">
        <f>VLOOKUP(D7844,Z$4:AB7844,2,FALSE)</f>
        <v>#N/A</v>
      </c>
      <c r="F7844" s="218" t="e">
        <f>VLOOKUP(D7844,Z$4:AB7844,3,FALSE)</f>
        <v>#N/A</v>
      </c>
    </row>
    <row r="7845" spans="2:6" x14ac:dyDescent="0.25">
      <c r="B7845" s="131">
        <f t="shared" si="122"/>
        <v>7843</v>
      </c>
      <c r="E7845" s="218" t="e">
        <f>VLOOKUP(D7845,Z$4:AB7845,2,FALSE)</f>
        <v>#N/A</v>
      </c>
      <c r="F7845" s="218" t="e">
        <f>VLOOKUP(D7845,Z$4:AB7845,3,FALSE)</f>
        <v>#N/A</v>
      </c>
    </row>
    <row r="7846" spans="2:6" x14ac:dyDescent="0.25">
      <c r="B7846" s="131">
        <f t="shared" si="122"/>
        <v>7844</v>
      </c>
      <c r="E7846" s="218" t="e">
        <f>VLOOKUP(D7846,Z$4:AB7846,2,FALSE)</f>
        <v>#N/A</v>
      </c>
      <c r="F7846" s="218" t="e">
        <f>VLOOKUP(D7846,Z$4:AB7846,3,FALSE)</f>
        <v>#N/A</v>
      </c>
    </row>
    <row r="7847" spans="2:6" x14ac:dyDescent="0.25">
      <c r="B7847" s="131">
        <f t="shared" si="122"/>
        <v>7845</v>
      </c>
      <c r="E7847" s="218" t="e">
        <f>VLOOKUP(D7847,Z$4:AB7847,2,FALSE)</f>
        <v>#N/A</v>
      </c>
      <c r="F7847" s="218" t="e">
        <f>VLOOKUP(D7847,Z$4:AB7847,3,FALSE)</f>
        <v>#N/A</v>
      </c>
    </row>
    <row r="7848" spans="2:6" x14ac:dyDescent="0.25">
      <c r="B7848" s="131">
        <f t="shared" si="122"/>
        <v>7846</v>
      </c>
      <c r="E7848" s="218" t="e">
        <f>VLOOKUP(D7848,Z$4:AB7848,2,FALSE)</f>
        <v>#N/A</v>
      </c>
      <c r="F7848" s="218" t="e">
        <f>VLOOKUP(D7848,Z$4:AB7848,3,FALSE)</f>
        <v>#N/A</v>
      </c>
    </row>
    <row r="7849" spans="2:6" x14ac:dyDescent="0.25">
      <c r="B7849" s="131">
        <f t="shared" si="122"/>
        <v>7847</v>
      </c>
      <c r="E7849" s="218" t="e">
        <f>VLOOKUP(D7849,Z$4:AB7849,2,FALSE)</f>
        <v>#N/A</v>
      </c>
      <c r="F7849" s="218" t="e">
        <f>VLOOKUP(D7849,Z$4:AB7849,3,FALSE)</f>
        <v>#N/A</v>
      </c>
    </row>
    <row r="7850" spans="2:6" x14ac:dyDescent="0.25">
      <c r="B7850" s="131">
        <f t="shared" si="122"/>
        <v>7848</v>
      </c>
      <c r="E7850" s="218" t="e">
        <f>VLOOKUP(D7850,Z$4:AB7850,2,FALSE)</f>
        <v>#N/A</v>
      </c>
      <c r="F7850" s="218" t="e">
        <f>VLOOKUP(D7850,Z$4:AB7850,3,FALSE)</f>
        <v>#N/A</v>
      </c>
    </row>
    <row r="7851" spans="2:6" x14ac:dyDescent="0.25">
      <c r="B7851" s="131">
        <f t="shared" si="122"/>
        <v>7849</v>
      </c>
      <c r="E7851" s="218" t="e">
        <f>VLOOKUP(D7851,Z$4:AB7851,2,FALSE)</f>
        <v>#N/A</v>
      </c>
      <c r="F7851" s="218" t="e">
        <f>VLOOKUP(D7851,Z$4:AB7851,3,FALSE)</f>
        <v>#N/A</v>
      </c>
    </row>
    <row r="7852" spans="2:6" x14ac:dyDescent="0.25">
      <c r="B7852" s="131">
        <f t="shared" si="122"/>
        <v>7850</v>
      </c>
      <c r="E7852" s="218" t="e">
        <f>VLOOKUP(D7852,Z$4:AB7852,2,FALSE)</f>
        <v>#N/A</v>
      </c>
      <c r="F7852" s="218" t="e">
        <f>VLOOKUP(D7852,Z$4:AB7852,3,FALSE)</f>
        <v>#N/A</v>
      </c>
    </row>
    <row r="7853" spans="2:6" x14ac:dyDescent="0.25">
      <c r="B7853" s="131">
        <f t="shared" si="122"/>
        <v>7851</v>
      </c>
      <c r="E7853" s="218" t="e">
        <f>VLOOKUP(D7853,Z$4:AB7853,2,FALSE)</f>
        <v>#N/A</v>
      </c>
      <c r="F7853" s="218" t="e">
        <f>VLOOKUP(D7853,Z$4:AB7853,3,FALSE)</f>
        <v>#N/A</v>
      </c>
    </row>
    <row r="7854" spans="2:6" x14ac:dyDescent="0.25">
      <c r="B7854" s="131">
        <f t="shared" si="122"/>
        <v>7852</v>
      </c>
      <c r="E7854" s="218" t="e">
        <f>VLOOKUP(D7854,Z$4:AB7854,2,FALSE)</f>
        <v>#N/A</v>
      </c>
      <c r="F7854" s="218" t="e">
        <f>VLOOKUP(D7854,Z$4:AB7854,3,FALSE)</f>
        <v>#N/A</v>
      </c>
    </row>
    <row r="7855" spans="2:6" x14ac:dyDescent="0.25">
      <c r="B7855" s="131">
        <f t="shared" si="122"/>
        <v>7853</v>
      </c>
      <c r="E7855" s="218" t="e">
        <f>VLOOKUP(D7855,Z$4:AB7855,2,FALSE)</f>
        <v>#N/A</v>
      </c>
      <c r="F7855" s="218" t="e">
        <f>VLOOKUP(D7855,Z$4:AB7855,3,FALSE)</f>
        <v>#N/A</v>
      </c>
    </row>
    <row r="7856" spans="2:6" x14ac:dyDescent="0.25">
      <c r="B7856" s="131">
        <f t="shared" si="122"/>
        <v>7854</v>
      </c>
      <c r="E7856" s="218" t="e">
        <f>VLOOKUP(D7856,Z$4:AB7856,2,FALSE)</f>
        <v>#N/A</v>
      </c>
      <c r="F7856" s="218" t="e">
        <f>VLOOKUP(D7856,Z$4:AB7856,3,FALSE)</f>
        <v>#N/A</v>
      </c>
    </row>
    <row r="7857" spans="2:6" x14ac:dyDescent="0.25">
      <c r="B7857" s="131">
        <f t="shared" si="122"/>
        <v>7855</v>
      </c>
      <c r="E7857" s="218" t="e">
        <f>VLOOKUP(D7857,Z$4:AB7857,2,FALSE)</f>
        <v>#N/A</v>
      </c>
      <c r="F7857" s="218" t="e">
        <f>VLOOKUP(D7857,Z$4:AB7857,3,FALSE)</f>
        <v>#N/A</v>
      </c>
    </row>
    <row r="7858" spans="2:6" x14ac:dyDescent="0.25">
      <c r="B7858" s="131">
        <f t="shared" si="122"/>
        <v>7856</v>
      </c>
      <c r="E7858" s="218" t="e">
        <f>VLOOKUP(D7858,Z$4:AB7858,2,FALSE)</f>
        <v>#N/A</v>
      </c>
      <c r="F7858" s="218" t="e">
        <f>VLOOKUP(D7858,Z$4:AB7858,3,FALSE)</f>
        <v>#N/A</v>
      </c>
    </row>
    <row r="7859" spans="2:6" x14ac:dyDescent="0.25">
      <c r="B7859" s="131">
        <f t="shared" si="122"/>
        <v>7857</v>
      </c>
      <c r="E7859" s="218" t="e">
        <f>VLOOKUP(D7859,Z$4:AB7859,2,FALSE)</f>
        <v>#N/A</v>
      </c>
      <c r="F7859" s="218" t="e">
        <f>VLOOKUP(D7859,Z$4:AB7859,3,FALSE)</f>
        <v>#N/A</v>
      </c>
    </row>
    <row r="7860" spans="2:6" x14ac:dyDescent="0.25">
      <c r="B7860" s="131">
        <f t="shared" ref="B7860:B7923" si="123">ROW()-2</f>
        <v>7858</v>
      </c>
      <c r="E7860" s="218" t="e">
        <f>VLOOKUP(D7860,Z$4:AB7860,2,FALSE)</f>
        <v>#N/A</v>
      </c>
      <c r="F7860" s="218" t="e">
        <f>VLOOKUP(D7860,Z$4:AB7860,3,FALSE)</f>
        <v>#N/A</v>
      </c>
    </row>
    <row r="7861" spans="2:6" x14ac:dyDescent="0.25">
      <c r="B7861" s="131">
        <f t="shared" si="123"/>
        <v>7859</v>
      </c>
      <c r="E7861" s="218" t="e">
        <f>VLOOKUP(D7861,Z$4:AB7861,2,FALSE)</f>
        <v>#N/A</v>
      </c>
      <c r="F7861" s="218" t="e">
        <f>VLOOKUP(D7861,Z$4:AB7861,3,FALSE)</f>
        <v>#N/A</v>
      </c>
    </row>
    <row r="7862" spans="2:6" x14ac:dyDescent="0.25">
      <c r="B7862" s="131">
        <f t="shared" si="123"/>
        <v>7860</v>
      </c>
      <c r="E7862" s="218" t="e">
        <f>VLOOKUP(D7862,Z$4:AB7862,2,FALSE)</f>
        <v>#N/A</v>
      </c>
      <c r="F7862" s="218" t="e">
        <f>VLOOKUP(D7862,Z$4:AB7862,3,FALSE)</f>
        <v>#N/A</v>
      </c>
    </row>
    <row r="7863" spans="2:6" x14ac:dyDescent="0.25">
      <c r="B7863" s="131">
        <f t="shared" si="123"/>
        <v>7861</v>
      </c>
      <c r="E7863" s="218" t="e">
        <f>VLOOKUP(D7863,Z$4:AB7863,2,FALSE)</f>
        <v>#N/A</v>
      </c>
      <c r="F7863" s="218" t="e">
        <f>VLOOKUP(D7863,Z$4:AB7863,3,FALSE)</f>
        <v>#N/A</v>
      </c>
    </row>
    <row r="7864" spans="2:6" x14ac:dyDescent="0.25">
      <c r="B7864" s="131">
        <f t="shared" si="123"/>
        <v>7862</v>
      </c>
      <c r="E7864" s="218" t="e">
        <f>VLOOKUP(D7864,Z$4:AB7864,2,FALSE)</f>
        <v>#N/A</v>
      </c>
      <c r="F7864" s="218" t="e">
        <f>VLOOKUP(D7864,Z$4:AB7864,3,FALSE)</f>
        <v>#N/A</v>
      </c>
    </row>
    <row r="7865" spans="2:6" x14ac:dyDescent="0.25">
      <c r="B7865" s="131">
        <f t="shared" si="123"/>
        <v>7863</v>
      </c>
      <c r="E7865" s="218" t="e">
        <f>VLOOKUP(D7865,Z$4:AB7865,2,FALSE)</f>
        <v>#N/A</v>
      </c>
      <c r="F7865" s="218" t="e">
        <f>VLOOKUP(D7865,Z$4:AB7865,3,FALSE)</f>
        <v>#N/A</v>
      </c>
    </row>
    <row r="7866" spans="2:6" x14ac:dyDescent="0.25">
      <c r="B7866" s="131">
        <f t="shared" si="123"/>
        <v>7864</v>
      </c>
      <c r="E7866" s="218" t="e">
        <f>VLOOKUP(D7866,Z$4:AB7866,2,FALSE)</f>
        <v>#N/A</v>
      </c>
      <c r="F7866" s="218" t="e">
        <f>VLOOKUP(D7866,Z$4:AB7866,3,FALSE)</f>
        <v>#N/A</v>
      </c>
    </row>
    <row r="7867" spans="2:6" x14ac:dyDescent="0.25">
      <c r="B7867" s="131">
        <f t="shared" si="123"/>
        <v>7865</v>
      </c>
      <c r="E7867" s="218" t="e">
        <f>VLOOKUP(D7867,Z$4:AB7867,2,FALSE)</f>
        <v>#N/A</v>
      </c>
      <c r="F7867" s="218" t="e">
        <f>VLOOKUP(D7867,Z$4:AB7867,3,FALSE)</f>
        <v>#N/A</v>
      </c>
    </row>
    <row r="7868" spans="2:6" x14ac:dyDescent="0.25">
      <c r="B7868" s="131">
        <f t="shared" si="123"/>
        <v>7866</v>
      </c>
      <c r="E7868" s="218" t="e">
        <f>VLOOKUP(D7868,Z$4:AB7868,2,FALSE)</f>
        <v>#N/A</v>
      </c>
      <c r="F7868" s="218" t="e">
        <f>VLOOKUP(D7868,Z$4:AB7868,3,FALSE)</f>
        <v>#N/A</v>
      </c>
    </row>
    <row r="7869" spans="2:6" x14ac:dyDescent="0.25">
      <c r="B7869" s="131">
        <f t="shared" si="123"/>
        <v>7867</v>
      </c>
      <c r="E7869" s="218" t="e">
        <f>VLOOKUP(D7869,Z$4:AB7869,2,FALSE)</f>
        <v>#N/A</v>
      </c>
      <c r="F7869" s="218" t="e">
        <f>VLOOKUP(D7869,Z$4:AB7869,3,FALSE)</f>
        <v>#N/A</v>
      </c>
    </row>
    <row r="7870" spans="2:6" x14ac:dyDescent="0.25">
      <c r="B7870" s="131">
        <f t="shared" si="123"/>
        <v>7868</v>
      </c>
      <c r="E7870" s="218" t="e">
        <f>VLOOKUP(D7870,Z$4:AB7870,2,FALSE)</f>
        <v>#N/A</v>
      </c>
      <c r="F7870" s="218" t="e">
        <f>VLOOKUP(D7870,Z$4:AB7870,3,FALSE)</f>
        <v>#N/A</v>
      </c>
    </row>
    <row r="7871" spans="2:6" x14ac:dyDescent="0.25">
      <c r="B7871" s="131">
        <f t="shared" si="123"/>
        <v>7869</v>
      </c>
      <c r="E7871" s="218" t="e">
        <f>VLOOKUP(D7871,Z$4:AB7871,2,FALSE)</f>
        <v>#N/A</v>
      </c>
      <c r="F7871" s="218" t="e">
        <f>VLOOKUP(D7871,Z$4:AB7871,3,FALSE)</f>
        <v>#N/A</v>
      </c>
    </row>
    <row r="7872" spans="2:6" x14ac:dyDescent="0.25">
      <c r="B7872" s="131">
        <f t="shared" si="123"/>
        <v>7870</v>
      </c>
      <c r="E7872" s="218" t="e">
        <f>VLOOKUP(D7872,Z$4:AB7872,2,FALSE)</f>
        <v>#N/A</v>
      </c>
      <c r="F7872" s="218" t="e">
        <f>VLOOKUP(D7872,Z$4:AB7872,3,FALSE)</f>
        <v>#N/A</v>
      </c>
    </row>
    <row r="7873" spans="2:6" x14ac:dyDescent="0.25">
      <c r="B7873" s="131">
        <f t="shared" si="123"/>
        <v>7871</v>
      </c>
      <c r="E7873" s="218" t="e">
        <f>VLOOKUP(D7873,Z$4:AB7873,2,FALSE)</f>
        <v>#N/A</v>
      </c>
      <c r="F7873" s="218" t="e">
        <f>VLOOKUP(D7873,Z$4:AB7873,3,FALSE)</f>
        <v>#N/A</v>
      </c>
    </row>
    <row r="7874" spans="2:6" x14ac:dyDescent="0.25">
      <c r="B7874" s="131">
        <f t="shared" si="123"/>
        <v>7872</v>
      </c>
      <c r="E7874" s="218" t="e">
        <f>VLOOKUP(D7874,Z$4:AB7874,2,FALSE)</f>
        <v>#N/A</v>
      </c>
      <c r="F7874" s="218" t="e">
        <f>VLOOKUP(D7874,Z$4:AB7874,3,FALSE)</f>
        <v>#N/A</v>
      </c>
    </row>
    <row r="7875" spans="2:6" x14ac:dyDescent="0.25">
      <c r="B7875" s="131">
        <f t="shared" si="123"/>
        <v>7873</v>
      </c>
      <c r="E7875" s="218" t="e">
        <f>VLOOKUP(D7875,Z$4:AB7875,2,FALSE)</f>
        <v>#N/A</v>
      </c>
      <c r="F7875" s="218" t="e">
        <f>VLOOKUP(D7875,Z$4:AB7875,3,FALSE)</f>
        <v>#N/A</v>
      </c>
    </row>
    <row r="7876" spans="2:6" x14ac:dyDescent="0.25">
      <c r="B7876" s="131">
        <f t="shared" si="123"/>
        <v>7874</v>
      </c>
      <c r="E7876" s="218" t="e">
        <f>VLOOKUP(D7876,Z$4:AB7876,2,FALSE)</f>
        <v>#N/A</v>
      </c>
      <c r="F7876" s="218" t="e">
        <f>VLOOKUP(D7876,Z$4:AB7876,3,FALSE)</f>
        <v>#N/A</v>
      </c>
    </row>
    <row r="7877" spans="2:6" x14ac:dyDescent="0.25">
      <c r="B7877" s="131">
        <f t="shared" si="123"/>
        <v>7875</v>
      </c>
      <c r="E7877" s="218" t="e">
        <f>VLOOKUP(D7877,Z$4:AB7877,2,FALSE)</f>
        <v>#N/A</v>
      </c>
      <c r="F7877" s="218" t="e">
        <f>VLOOKUP(D7877,Z$4:AB7877,3,FALSE)</f>
        <v>#N/A</v>
      </c>
    </row>
    <row r="7878" spans="2:6" x14ac:dyDescent="0.25">
      <c r="B7878" s="131">
        <f t="shared" si="123"/>
        <v>7876</v>
      </c>
      <c r="E7878" s="218" t="e">
        <f>VLOOKUP(D7878,Z$4:AB7878,2,FALSE)</f>
        <v>#N/A</v>
      </c>
      <c r="F7878" s="218" t="e">
        <f>VLOOKUP(D7878,Z$4:AB7878,3,FALSE)</f>
        <v>#N/A</v>
      </c>
    </row>
    <row r="7879" spans="2:6" x14ac:dyDescent="0.25">
      <c r="B7879" s="131">
        <f t="shared" si="123"/>
        <v>7877</v>
      </c>
      <c r="E7879" s="218" t="e">
        <f>VLOOKUP(D7879,Z$4:AB7879,2,FALSE)</f>
        <v>#N/A</v>
      </c>
      <c r="F7879" s="218" t="e">
        <f>VLOOKUP(D7879,Z$4:AB7879,3,FALSE)</f>
        <v>#N/A</v>
      </c>
    </row>
    <row r="7880" spans="2:6" x14ac:dyDescent="0.25">
      <c r="B7880" s="131">
        <f t="shared" si="123"/>
        <v>7878</v>
      </c>
      <c r="E7880" s="218" t="e">
        <f>VLOOKUP(D7880,Z$4:AB7880,2,FALSE)</f>
        <v>#N/A</v>
      </c>
      <c r="F7880" s="218" t="e">
        <f>VLOOKUP(D7880,Z$4:AB7880,3,FALSE)</f>
        <v>#N/A</v>
      </c>
    </row>
    <row r="7881" spans="2:6" x14ac:dyDescent="0.25">
      <c r="B7881" s="131">
        <f t="shared" si="123"/>
        <v>7879</v>
      </c>
      <c r="E7881" s="218" t="e">
        <f>VLOOKUP(D7881,Z$4:AB7881,2,FALSE)</f>
        <v>#N/A</v>
      </c>
      <c r="F7881" s="218" t="e">
        <f>VLOOKUP(D7881,Z$4:AB7881,3,FALSE)</f>
        <v>#N/A</v>
      </c>
    </row>
    <row r="7882" spans="2:6" x14ac:dyDescent="0.25">
      <c r="B7882" s="131">
        <f t="shared" si="123"/>
        <v>7880</v>
      </c>
      <c r="E7882" s="218" t="e">
        <f>VLOOKUP(D7882,Z$4:AB7882,2,FALSE)</f>
        <v>#N/A</v>
      </c>
      <c r="F7882" s="218" t="e">
        <f>VLOOKUP(D7882,Z$4:AB7882,3,FALSE)</f>
        <v>#N/A</v>
      </c>
    </row>
    <row r="7883" spans="2:6" x14ac:dyDescent="0.25">
      <c r="B7883" s="131">
        <f t="shared" si="123"/>
        <v>7881</v>
      </c>
      <c r="E7883" s="218" t="e">
        <f>VLOOKUP(D7883,Z$4:AB7883,2,FALSE)</f>
        <v>#N/A</v>
      </c>
      <c r="F7883" s="218" t="e">
        <f>VLOOKUP(D7883,Z$4:AB7883,3,FALSE)</f>
        <v>#N/A</v>
      </c>
    </row>
    <row r="7884" spans="2:6" x14ac:dyDescent="0.25">
      <c r="B7884" s="131">
        <f t="shared" si="123"/>
        <v>7882</v>
      </c>
      <c r="E7884" s="218" t="e">
        <f>VLOOKUP(D7884,Z$4:AB7884,2,FALSE)</f>
        <v>#N/A</v>
      </c>
      <c r="F7884" s="218" t="e">
        <f>VLOOKUP(D7884,Z$4:AB7884,3,FALSE)</f>
        <v>#N/A</v>
      </c>
    </row>
    <row r="7885" spans="2:6" x14ac:dyDescent="0.25">
      <c r="B7885" s="131">
        <f t="shared" si="123"/>
        <v>7883</v>
      </c>
      <c r="E7885" s="218" t="e">
        <f>VLOOKUP(D7885,Z$4:AB7885,2,FALSE)</f>
        <v>#N/A</v>
      </c>
      <c r="F7885" s="218" t="e">
        <f>VLOOKUP(D7885,Z$4:AB7885,3,FALSE)</f>
        <v>#N/A</v>
      </c>
    </row>
    <row r="7886" spans="2:6" x14ac:dyDescent="0.25">
      <c r="B7886" s="131">
        <f t="shared" si="123"/>
        <v>7884</v>
      </c>
      <c r="E7886" s="218" t="e">
        <f>VLOOKUP(D7886,Z$4:AB7886,2,FALSE)</f>
        <v>#N/A</v>
      </c>
      <c r="F7886" s="218" t="e">
        <f>VLOOKUP(D7886,Z$4:AB7886,3,FALSE)</f>
        <v>#N/A</v>
      </c>
    </row>
    <row r="7887" spans="2:6" x14ac:dyDescent="0.25">
      <c r="B7887" s="131">
        <f t="shared" si="123"/>
        <v>7885</v>
      </c>
      <c r="E7887" s="218" t="e">
        <f>VLOOKUP(D7887,Z$4:AB7887,2,FALSE)</f>
        <v>#N/A</v>
      </c>
      <c r="F7887" s="218" t="e">
        <f>VLOOKUP(D7887,Z$4:AB7887,3,FALSE)</f>
        <v>#N/A</v>
      </c>
    </row>
    <row r="7888" spans="2:6" x14ac:dyDescent="0.25">
      <c r="B7888" s="131">
        <f t="shared" si="123"/>
        <v>7886</v>
      </c>
      <c r="E7888" s="218" t="e">
        <f>VLOOKUP(D7888,Z$4:AB7888,2,FALSE)</f>
        <v>#N/A</v>
      </c>
      <c r="F7888" s="218" t="e">
        <f>VLOOKUP(D7888,Z$4:AB7888,3,FALSE)</f>
        <v>#N/A</v>
      </c>
    </row>
    <row r="7889" spans="2:6" x14ac:dyDescent="0.25">
      <c r="B7889" s="131">
        <f t="shared" si="123"/>
        <v>7887</v>
      </c>
      <c r="E7889" s="218" t="e">
        <f>VLOOKUP(D7889,Z$4:AB7889,2,FALSE)</f>
        <v>#N/A</v>
      </c>
      <c r="F7889" s="218" t="e">
        <f>VLOOKUP(D7889,Z$4:AB7889,3,FALSE)</f>
        <v>#N/A</v>
      </c>
    </row>
    <row r="7890" spans="2:6" x14ac:dyDescent="0.25">
      <c r="B7890" s="131">
        <f t="shared" si="123"/>
        <v>7888</v>
      </c>
      <c r="E7890" s="218" t="e">
        <f>VLOOKUP(D7890,Z$4:AB7890,2,FALSE)</f>
        <v>#N/A</v>
      </c>
      <c r="F7890" s="218" t="e">
        <f>VLOOKUP(D7890,Z$4:AB7890,3,FALSE)</f>
        <v>#N/A</v>
      </c>
    </row>
    <row r="7891" spans="2:6" x14ac:dyDescent="0.25">
      <c r="B7891" s="131">
        <f t="shared" si="123"/>
        <v>7889</v>
      </c>
      <c r="E7891" s="218" t="e">
        <f>VLOOKUP(D7891,Z$4:AB7891,2,FALSE)</f>
        <v>#N/A</v>
      </c>
      <c r="F7891" s="218" t="e">
        <f>VLOOKUP(D7891,Z$4:AB7891,3,FALSE)</f>
        <v>#N/A</v>
      </c>
    </row>
    <row r="7892" spans="2:6" x14ac:dyDescent="0.25">
      <c r="B7892" s="131">
        <f t="shared" si="123"/>
        <v>7890</v>
      </c>
      <c r="E7892" s="218" t="e">
        <f>VLOOKUP(D7892,Z$4:AB7892,2,FALSE)</f>
        <v>#N/A</v>
      </c>
      <c r="F7892" s="218" t="e">
        <f>VLOOKUP(D7892,Z$4:AB7892,3,FALSE)</f>
        <v>#N/A</v>
      </c>
    </row>
    <row r="7893" spans="2:6" x14ac:dyDescent="0.25">
      <c r="B7893" s="131">
        <f t="shared" si="123"/>
        <v>7891</v>
      </c>
      <c r="E7893" s="218" t="e">
        <f>VLOOKUP(D7893,Z$4:AB7893,2,FALSE)</f>
        <v>#N/A</v>
      </c>
      <c r="F7893" s="218" t="e">
        <f>VLOOKUP(D7893,Z$4:AB7893,3,FALSE)</f>
        <v>#N/A</v>
      </c>
    </row>
    <row r="7894" spans="2:6" x14ac:dyDescent="0.25">
      <c r="B7894" s="131">
        <f t="shared" si="123"/>
        <v>7892</v>
      </c>
      <c r="E7894" s="218" t="e">
        <f>VLOOKUP(D7894,Z$4:AB7894,2,FALSE)</f>
        <v>#N/A</v>
      </c>
      <c r="F7894" s="218" t="e">
        <f>VLOOKUP(D7894,Z$4:AB7894,3,FALSE)</f>
        <v>#N/A</v>
      </c>
    </row>
    <row r="7895" spans="2:6" x14ac:dyDescent="0.25">
      <c r="B7895" s="131">
        <f t="shared" si="123"/>
        <v>7893</v>
      </c>
      <c r="E7895" s="218" t="e">
        <f>VLOOKUP(D7895,Z$4:AB7895,2,FALSE)</f>
        <v>#N/A</v>
      </c>
      <c r="F7895" s="218" t="e">
        <f>VLOOKUP(D7895,Z$4:AB7895,3,FALSE)</f>
        <v>#N/A</v>
      </c>
    </row>
    <row r="7896" spans="2:6" x14ac:dyDescent="0.25">
      <c r="B7896" s="131">
        <f t="shared" si="123"/>
        <v>7894</v>
      </c>
      <c r="E7896" s="218" t="e">
        <f>VLOOKUP(D7896,Z$4:AB7896,2,FALSE)</f>
        <v>#N/A</v>
      </c>
      <c r="F7896" s="218" t="e">
        <f>VLOOKUP(D7896,Z$4:AB7896,3,FALSE)</f>
        <v>#N/A</v>
      </c>
    </row>
    <row r="7897" spans="2:6" x14ac:dyDescent="0.25">
      <c r="B7897" s="131">
        <f t="shared" si="123"/>
        <v>7895</v>
      </c>
      <c r="E7897" s="218" t="e">
        <f>VLOOKUP(D7897,Z$4:AB7897,2,FALSE)</f>
        <v>#N/A</v>
      </c>
      <c r="F7897" s="218" t="e">
        <f>VLOOKUP(D7897,Z$4:AB7897,3,FALSE)</f>
        <v>#N/A</v>
      </c>
    </row>
    <row r="7898" spans="2:6" x14ac:dyDescent="0.25">
      <c r="B7898" s="131">
        <f t="shared" si="123"/>
        <v>7896</v>
      </c>
      <c r="E7898" s="218" t="e">
        <f>VLOOKUP(D7898,Z$4:AB7898,2,FALSE)</f>
        <v>#N/A</v>
      </c>
      <c r="F7898" s="218" t="e">
        <f>VLOOKUP(D7898,Z$4:AB7898,3,FALSE)</f>
        <v>#N/A</v>
      </c>
    </row>
    <row r="7899" spans="2:6" x14ac:dyDescent="0.25">
      <c r="B7899" s="131">
        <f t="shared" si="123"/>
        <v>7897</v>
      </c>
      <c r="E7899" s="218" t="e">
        <f>VLOOKUP(D7899,Z$4:AB7899,2,FALSE)</f>
        <v>#N/A</v>
      </c>
      <c r="F7899" s="218" t="e">
        <f>VLOOKUP(D7899,Z$4:AB7899,3,FALSE)</f>
        <v>#N/A</v>
      </c>
    </row>
    <row r="7900" spans="2:6" x14ac:dyDescent="0.25">
      <c r="B7900" s="131">
        <f t="shared" si="123"/>
        <v>7898</v>
      </c>
      <c r="E7900" s="218" t="e">
        <f>VLOOKUP(D7900,Z$4:AB7900,2,FALSE)</f>
        <v>#N/A</v>
      </c>
      <c r="F7900" s="218" t="e">
        <f>VLOOKUP(D7900,Z$4:AB7900,3,FALSE)</f>
        <v>#N/A</v>
      </c>
    </row>
    <row r="7901" spans="2:6" x14ac:dyDescent="0.25">
      <c r="B7901" s="131">
        <f t="shared" si="123"/>
        <v>7899</v>
      </c>
      <c r="E7901" s="218" t="e">
        <f>VLOOKUP(D7901,Z$4:AB7901,2,FALSE)</f>
        <v>#N/A</v>
      </c>
      <c r="F7901" s="218" t="e">
        <f>VLOOKUP(D7901,Z$4:AB7901,3,FALSE)</f>
        <v>#N/A</v>
      </c>
    </row>
    <row r="7902" spans="2:6" x14ac:dyDescent="0.25">
      <c r="B7902" s="131">
        <f t="shared" si="123"/>
        <v>7900</v>
      </c>
      <c r="E7902" s="218" t="e">
        <f>VLOOKUP(D7902,Z$4:AB7902,2,FALSE)</f>
        <v>#N/A</v>
      </c>
      <c r="F7902" s="218" t="e">
        <f>VLOOKUP(D7902,Z$4:AB7902,3,FALSE)</f>
        <v>#N/A</v>
      </c>
    </row>
    <row r="7903" spans="2:6" x14ac:dyDescent="0.25">
      <c r="B7903" s="131">
        <f t="shared" si="123"/>
        <v>7901</v>
      </c>
      <c r="E7903" s="218" t="e">
        <f>VLOOKUP(D7903,Z$4:AB7903,2,FALSE)</f>
        <v>#N/A</v>
      </c>
      <c r="F7903" s="218" t="e">
        <f>VLOOKUP(D7903,Z$4:AB7903,3,FALSE)</f>
        <v>#N/A</v>
      </c>
    </row>
    <row r="7904" spans="2:6" x14ac:dyDescent="0.25">
      <c r="B7904" s="131">
        <f t="shared" si="123"/>
        <v>7902</v>
      </c>
      <c r="E7904" s="218" t="e">
        <f>VLOOKUP(D7904,Z$4:AB7904,2,FALSE)</f>
        <v>#N/A</v>
      </c>
      <c r="F7904" s="218" t="e">
        <f>VLOOKUP(D7904,Z$4:AB7904,3,FALSE)</f>
        <v>#N/A</v>
      </c>
    </row>
    <row r="7905" spans="2:6" x14ac:dyDescent="0.25">
      <c r="B7905" s="131">
        <f t="shared" si="123"/>
        <v>7903</v>
      </c>
      <c r="E7905" s="218" t="e">
        <f>VLOOKUP(D7905,Z$4:AB7905,2,FALSE)</f>
        <v>#N/A</v>
      </c>
      <c r="F7905" s="218" t="e">
        <f>VLOOKUP(D7905,Z$4:AB7905,3,FALSE)</f>
        <v>#N/A</v>
      </c>
    </row>
    <row r="7906" spans="2:6" x14ac:dyDescent="0.25">
      <c r="B7906" s="131">
        <f t="shared" si="123"/>
        <v>7904</v>
      </c>
      <c r="E7906" s="218" t="e">
        <f>VLOOKUP(D7906,Z$4:AB7906,2,FALSE)</f>
        <v>#N/A</v>
      </c>
      <c r="F7906" s="218" t="e">
        <f>VLOOKUP(D7906,Z$4:AB7906,3,FALSE)</f>
        <v>#N/A</v>
      </c>
    </row>
    <row r="7907" spans="2:6" x14ac:dyDescent="0.25">
      <c r="B7907" s="131">
        <f t="shared" si="123"/>
        <v>7905</v>
      </c>
      <c r="E7907" s="218" t="e">
        <f>VLOOKUP(D7907,Z$4:AB7907,2,FALSE)</f>
        <v>#N/A</v>
      </c>
      <c r="F7907" s="218" t="e">
        <f>VLOOKUP(D7907,Z$4:AB7907,3,FALSE)</f>
        <v>#N/A</v>
      </c>
    </row>
    <row r="7908" spans="2:6" x14ac:dyDescent="0.25">
      <c r="B7908" s="131">
        <f t="shared" si="123"/>
        <v>7906</v>
      </c>
      <c r="E7908" s="218" t="e">
        <f>VLOOKUP(D7908,Z$4:AB7908,2,FALSE)</f>
        <v>#N/A</v>
      </c>
      <c r="F7908" s="218" t="e">
        <f>VLOOKUP(D7908,Z$4:AB7908,3,FALSE)</f>
        <v>#N/A</v>
      </c>
    </row>
    <row r="7909" spans="2:6" x14ac:dyDescent="0.25">
      <c r="B7909" s="131">
        <f t="shared" si="123"/>
        <v>7907</v>
      </c>
      <c r="E7909" s="218" t="e">
        <f>VLOOKUP(D7909,Z$4:AB7909,2,FALSE)</f>
        <v>#N/A</v>
      </c>
      <c r="F7909" s="218" t="e">
        <f>VLOOKUP(D7909,Z$4:AB7909,3,FALSE)</f>
        <v>#N/A</v>
      </c>
    </row>
    <row r="7910" spans="2:6" x14ac:dyDescent="0.25">
      <c r="B7910" s="131">
        <f t="shared" si="123"/>
        <v>7908</v>
      </c>
      <c r="E7910" s="218" t="e">
        <f>VLOOKUP(D7910,Z$4:AB7910,2,FALSE)</f>
        <v>#N/A</v>
      </c>
      <c r="F7910" s="218" t="e">
        <f>VLOOKUP(D7910,Z$4:AB7910,3,FALSE)</f>
        <v>#N/A</v>
      </c>
    </row>
    <row r="7911" spans="2:6" x14ac:dyDescent="0.25">
      <c r="B7911" s="131">
        <f t="shared" si="123"/>
        <v>7909</v>
      </c>
      <c r="E7911" s="218" t="e">
        <f>VLOOKUP(D7911,Z$4:AB7911,2,FALSE)</f>
        <v>#N/A</v>
      </c>
      <c r="F7911" s="218" t="e">
        <f>VLOOKUP(D7911,Z$4:AB7911,3,FALSE)</f>
        <v>#N/A</v>
      </c>
    </row>
    <row r="7912" spans="2:6" x14ac:dyDescent="0.25">
      <c r="B7912" s="131">
        <f t="shared" si="123"/>
        <v>7910</v>
      </c>
      <c r="E7912" s="218" t="e">
        <f>VLOOKUP(D7912,Z$4:AB7912,2,FALSE)</f>
        <v>#N/A</v>
      </c>
      <c r="F7912" s="218" t="e">
        <f>VLOOKUP(D7912,Z$4:AB7912,3,FALSE)</f>
        <v>#N/A</v>
      </c>
    </row>
    <row r="7913" spans="2:6" x14ac:dyDescent="0.25">
      <c r="B7913" s="131">
        <f t="shared" si="123"/>
        <v>7911</v>
      </c>
      <c r="E7913" s="218" t="e">
        <f>VLOOKUP(D7913,Z$4:AB7913,2,FALSE)</f>
        <v>#N/A</v>
      </c>
      <c r="F7913" s="218" t="e">
        <f>VLOOKUP(D7913,Z$4:AB7913,3,FALSE)</f>
        <v>#N/A</v>
      </c>
    </row>
    <row r="7914" spans="2:6" x14ac:dyDescent="0.25">
      <c r="B7914" s="131">
        <f t="shared" si="123"/>
        <v>7912</v>
      </c>
      <c r="E7914" s="218" t="e">
        <f>VLOOKUP(D7914,Z$4:AB7914,2,FALSE)</f>
        <v>#N/A</v>
      </c>
      <c r="F7914" s="218" t="e">
        <f>VLOOKUP(D7914,Z$4:AB7914,3,FALSE)</f>
        <v>#N/A</v>
      </c>
    </row>
    <row r="7915" spans="2:6" x14ac:dyDescent="0.25">
      <c r="B7915" s="131">
        <f t="shared" si="123"/>
        <v>7913</v>
      </c>
      <c r="E7915" s="218" t="e">
        <f>VLOOKUP(D7915,Z$4:AB7915,2,FALSE)</f>
        <v>#N/A</v>
      </c>
      <c r="F7915" s="218" t="e">
        <f>VLOOKUP(D7915,Z$4:AB7915,3,FALSE)</f>
        <v>#N/A</v>
      </c>
    </row>
    <row r="7916" spans="2:6" x14ac:dyDescent="0.25">
      <c r="B7916" s="131">
        <f t="shared" si="123"/>
        <v>7914</v>
      </c>
      <c r="E7916" s="218" t="e">
        <f>VLOOKUP(D7916,Z$4:AB7916,2,FALSE)</f>
        <v>#N/A</v>
      </c>
      <c r="F7916" s="218" t="e">
        <f>VLOOKUP(D7916,Z$4:AB7916,3,FALSE)</f>
        <v>#N/A</v>
      </c>
    </row>
    <row r="7917" spans="2:6" x14ac:dyDescent="0.25">
      <c r="B7917" s="131">
        <f t="shared" si="123"/>
        <v>7915</v>
      </c>
      <c r="E7917" s="218" t="e">
        <f>VLOOKUP(D7917,Z$4:AB7917,2,FALSE)</f>
        <v>#N/A</v>
      </c>
      <c r="F7917" s="218" t="e">
        <f>VLOOKUP(D7917,Z$4:AB7917,3,FALSE)</f>
        <v>#N/A</v>
      </c>
    </row>
    <row r="7918" spans="2:6" x14ac:dyDescent="0.25">
      <c r="B7918" s="131">
        <f t="shared" si="123"/>
        <v>7916</v>
      </c>
      <c r="E7918" s="218" t="e">
        <f>VLOOKUP(D7918,Z$4:AB7918,2,FALSE)</f>
        <v>#N/A</v>
      </c>
      <c r="F7918" s="218" t="e">
        <f>VLOOKUP(D7918,Z$4:AB7918,3,FALSE)</f>
        <v>#N/A</v>
      </c>
    </row>
    <row r="7919" spans="2:6" x14ac:dyDescent="0.25">
      <c r="B7919" s="131">
        <f t="shared" si="123"/>
        <v>7917</v>
      </c>
      <c r="E7919" s="218" t="e">
        <f>VLOOKUP(D7919,Z$4:AB7919,2,FALSE)</f>
        <v>#N/A</v>
      </c>
      <c r="F7919" s="218" t="e">
        <f>VLOOKUP(D7919,Z$4:AB7919,3,FALSE)</f>
        <v>#N/A</v>
      </c>
    </row>
    <row r="7920" spans="2:6" x14ac:dyDescent="0.25">
      <c r="B7920" s="131">
        <f t="shared" si="123"/>
        <v>7918</v>
      </c>
      <c r="E7920" s="218" t="e">
        <f>VLOOKUP(D7920,Z$4:AB7920,2,FALSE)</f>
        <v>#N/A</v>
      </c>
      <c r="F7920" s="218" t="e">
        <f>VLOOKUP(D7920,Z$4:AB7920,3,FALSE)</f>
        <v>#N/A</v>
      </c>
    </row>
    <row r="7921" spans="2:6" x14ac:dyDescent="0.25">
      <c r="B7921" s="131">
        <f t="shared" si="123"/>
        <v>7919</v>
      </c>
      <c r="E7921" s="218" t="e">
        <f>VLOOKUP(D7921,Z$4:AB7921,2,FALSE)</f>
        <v>#N/A</v>
      </c>
      <c r="F7921" s="218" t="e">
        <f>VLOOKUP(D7921,Z$4:AB7921,3,FALSE)</f>
        <v>#N/A</v>
      </c>
    </row>
    <row r="7922" spans="2:6" x14ac:dyDescent="0.25">
      <c r="B7922" s="131">
        <f t="shared" si="123"/>
        <v>7920</v>
      </c>
      <c r="E7922" s="218" t="e">
        <f>VLOOKUP(D7922,Z$4:AB7922,2,FALSE)</f>
        <v>#N/A</v>
      </c>
      <c r="F7922" s="218" t="e">
        <f>VLOOKUP(D7922,Z$4:AB7922,3,FALSE)</f>
        <v>#N/A</v>
      </c>
    </row>
    <row r="7923" spans="2:6" x14ac:dyDescent="0.25">
      <c r="B7923" s="131">
        <f t="shared" si="123"/>
        <v>7921</v>
      </c>
      <c r="E7923" s="218" t="e">
        <f>VLOOKUP(D7923,Z$4:AB7923,2,FALSE)</f>
        <v>#N/A</v>
      </c>
      <c r="F7923" s="218" t="e">
        <f>VLOOKUP(D7923,Z$4:AB7923,3,FALSE)</f>
        <v>#N/A</v>
      </c>
    </row>
    <row r="7924" spans="2:6" x14ac:dyDescent="0.25">
      <c r="B7924" s="131">
        <f t="shared" ref="B7924:B7987" si="124">ROW()-2</f>
        <v>7922</v>
      </c>
      <c r="E7924" s="218" t="e">
        <f>VLOOKUP(D7924,Z$4:AB7924,2,FALSE)</f>
        <v>#N/A</v>
      </c>
      <c r="F7924" s="218" t="e">
        <f>VLOOKUP(D7924,Z$4:AB7924,3,FALSE)</f>
        <v>#N/A</v>
      </c>
    </row>
    <row r="7925" spans="2:6" x14ac:dyDescent="0.25">
      <c r="B7925" s="131">
        <f t="shared" si="124"/>
        <v>7923</v>
      </c>
      <c r="E7925" s="218" t="e">
        <f>VLOOKUP(D7925,Z$4:AB7925,2,FALSE)</f>
        <v>#N/A</v>
      </c>
      <c r="F7925" s="218" t="e">
        <f>VLOOKUP(D7925,Z$4:AB7925,3,FALSE)</f>
        <v>#N/A</v>
      </c>
    </row>
    <row r="7926" spans="2:6" x14ac:dyDescent="0.25">
      <c r="B7926" s="131">
        <f t="shared" si="124"/>
        <v>7924</v>
      </c>
      <c r="E7926" s="218" t="e">
        <f>VLOOKUP(D7926,Z$4:AB7926,2,FALSE)</f>
        <v>#N/A</v>
      </c>
      <c r="F7926" s="218" t="e">
        <f>VLOOKUP(D7926,Z$4:AB7926,3,FALSE)</f>
        <v>#N/A</v>
      </c>
    </row>
    <row r="7927" spans="2:6" x14ac:dyDescent="0.25">
      <c r="B7927" s="131">
        <f t="shared" si="124"/>
        <v>7925</v>
      </c>
      <c r="E7927" s="218" t="e">
        <f>VLOOKUP(D7927,Z$4:AB7927,2,FALSE)</f>
        <v>#N/A</v>
      </c>
      <c r="F7927" s="218" t="e">
        <f>VLOOKUP(D7927,Z$4:AB7927,3,FALSE)</f>
        <v>#N/A</v>
      </c>
    </row>
    <row r="7928" spans="2:6" x14ac:dyDescent="0.25">
      <c r="B7928" s="131">
        <f t="shared" si="124"/>
        <v>7926</v>
      </c>
      <c r="E7928" s="218" t="e">
        <f>VLOOKUP(D7928,Z$4:AB7928,2,FALSE)</f>
        <v>#N/A</v>
      </c>
      <c r="F7928" s="218" t="e">
        <f>VLOOKUP(D7928,Z$4:AB7928,3,FALSE)</f>
        <v>#N/A</v>
      </c>
    </row>
    <row r="7929" spans="2:6" x14ac:dyDescent="0.25">
      <c r="B7929" s="131">
        <f t="shared" si="124"/>
        <v>7927</v>
      </c>
      <c r="E7929" s="218" t="e">
        <f>VLOOKUP(D7929,Z$4:AB7929,2,FALSE)</f>
        <v>#N/A</v>
      </c>
      <c r="F7929" s="218" t="e">
        <f>VLOOKUP(D7929,Z$4:AB7929,3,FALSE)</f>
        <v>#N/A</v>
      </c>
    </row>
    <row r="7930" spans="2:6" x14ac:dyDescent="0.25">
      <c r="B7930" s="131">
        <f t="shared" si="124"/>
        <v>7928</v>
      </c>
      <c r="E7930" s="218" t="e">
        <f>VLOOKUP(D7930,Z$4:AB7930,2,FALSE)</f>
        <v>#N/A</v>
      </c>
      <c r="F7930" s="218" t="e">
        <f>VLOOKUP(D7930,Z$4:AB7930,3,FALSE)</f>
        <v>#N/A</v>
      </c>
    </row>
    <row r="7931" spans="2:6" x14ac:dyDescent="0.25">
      <c r="B7931" s="131">
        <f t="shared" si="124"/>
        <v>7929</v>
      </c>
      <c r="E7931" s="218" t="e">
        <f>VLOOKUP(D7931,Z$4:AB7931,2,FALSE)</f>
        <v>#N/A</v>
      </c>
      <c r="F7931" s="218" t="e">
        <f>VLOOKUP(D7931,Z$4:AB7931,3,FALSE)</f>
        <v>#N/A</v>
      </c>
    </row>
    <row r="7932" spans="2:6" x14ac:dyDescent="0.25">
      <c r="B7932" s="131">
        <f t="shared" si="124"/>
        <v>7930</v>
      </c>
      <c r="E7932" s="218" t="e">
        <f>VLOOKUP(D7932,Z$4:AB7932,2,FALSE)</f>
        <v>#N/A</v>
      </c>
      <c r="F7932" s="218" t="e">
        <f>VLOOKUP(D7932,Z$4:AB7932,3,FALSE)</f>
        <v>#N/A</v>
      </c>
    </row>
    <row r="7933" spans="2:6" x14ac:dyDescent="0.25">
      <c r="B7933" s="131">
        <f t="shared" si="124"/>
        <v>7931</v>
      </c>
      <c r="E7933" s="218" t="e">
        <f>VLOOKUP(D7933,Z$4:AB7933,2,FALSE)</f>
        <v>#N/A</v>
      </c>
      <c r="F7933" s="218" t="e">
        <f>VLOOKUP(D7933,Z$4:AB7933,3,FALSE)</f>
        <v>#N/A</v>
      </c>
    </row>
    <row r="7934" spans="2:6" x14ac:dyDescent="0.25">
      <c r="B7934" s="131">
        <f t="shared" si="124"/>
        <v>7932</v>
      </c>
      <c r="E7934" s="218" t="e">
        <f>VLOOKUP(D7934,Z$4:AB7934,2,FALSE)</f>
        <v>#N/A</v>
      </c>
      <c r="F7934" s="218" t="e">
        <f>VLOOKUP(D7934,Z$4:AB7934,3,FALSE)</f>
        <v>#N/A</v>
      </c>
    </row>
    <row r="7935" spans="2:6" x14ac:dyDescent="0.25">
      <c r="B7935" s="131">
        <f t="shared" si="124"/>
        <v>7933</v>
      </c>
      <c r="E7935" s="218" t="e">
        <f>VLOOKUP(D7935,Z$4:AB7935,2,FALSE)</f>
        <v>#N/A</v>
      </c>
      <c r="F7935" s="218" t="e">
        <f>VLOOKUP(D7935,Z$4:AB7935,3,FALSE)</f>
        <v>#N/A</v>
      </c>
    </row>
    <row r="7936" spans="2:6" x14ac:dyDescent="0.25">
      <c r="B7936" s="131">
        <f t="shared" si="124"/>
        <v>7934</v>
      </c>
      <c r="E7936" s="218" t="e">
        <f>VLOOKUP(D7936,Z$4:AB7936,2,FALSE)</f>
        <v>#N/A</v>
      </c>
      <c r="F7936" s="218" t="e">
        <f>VLOOKUP(D7936,Z$4:AB7936,3,FALSE)</f>
        <v>#N/A</v>
      </c>
    </row>
    <row r="7937" spans="2:6" x14ac:dyDescent="0.25">
      <c r="B7937" s="131">
        <f t="shared" si="124"/>
        <v>7935</v>
      </c>
      <c r="E7937" s="218" t="e">
        <f>VLOOKUP(D7937,Z$4:AB7937,2,FALSE)</f>
        <v>#N/A</v>
      </c>
      <c r="F7937" s="218" t="e">
        <f>VLOOKUP(D7937,Z$4:AB7937,3,FALSE)</f>
        <v>#N/A</v>
      </c>
    </row>
    <row r="7938" spans="2:6" x14ac:dyDescent="0.25">
      <c r="B7938" s="131">
        <f t="shared" si="124"/>
        <v>7936</v>
      </c>
      <c r="E7938" s="218" t="e">
        <f>VLOOKUP(D7938,Z$4:AB7938,2,FALSE)</f>
        <v>#N/A</v>
      </c>
      <c r="F7938" s="218" t="e">
        <f>VLOOKUP(D7938,Z$4:AB7938,3,FALSE)</f>
        <v>#N/A</v>
      </c>
    </row>
    <row r="7939" spans="2:6" x14ac:dyDescent="0.25">
      <c r="B7939" s="131">
        <f t="shared" si="124"/>
        <v>7937</v>
      </c>
      <c r="E7939" s="218" t="e">
        <f>VLOOKUP(D7939,Z$4:AB7939,2,FALSE)</f>
        <v>#N/A</v>
      </c>
      <c r="F7939" s="218" t="e">
        <f>VLOOKUP(D7939,Z$4:AB7939,3,FALSE)</f>
        <v>#N/A</v>
      </c>
    </row>
    <row r="7940" spans="2:6" x14ac:dyDescent="0.25">
      <c r="B7940" s="131">
        <f t="shared" si="124"/>
        <v>7938</v>
      </c>
      <c r="E7940" s="218" t="e">
        <f>VLOOKUP(D7940,Z$4:AB7940,2,FALSE)</f>
        <v>#N/A</v>
      </c>
      <c r="F7940" s="218" t="e">
        <f>VLOOKUP(D7940,Z$4:AB7940,3,FALSE)</f>
        <v>#N/A</v>
      </c>
    </row>
    <row r="7941" spans="2:6" x14ac:dyDescent="0.25">
      <c r="B7941" s="131">
        <f t="shared" si="124"/>
        <v>7939</v>
      </c>
      <c r="E7941" s="218" t="e">
        <f>VLOOKUP(D7941,Z$4:AB7941,2,FALSE)</f>
        <v>#N/A</v>
      </c>
      <c r="F7941" s="218" t="e">
        <f>VLOOKUP(D7941,Z$4:AB7941,3,FALSE)</f>
        <v>#N/A</v>
      </c>
    </row>
    <row r="7942" spans="2:6" x14ac:dyDescent="0.25">
      <c r="B7942" s="131">
        <f t="shared" si="124"/>
        <v>7940</v>
      </c>
      <c r="E7942" s="218" t="e">
        <f>VLOOKUP(D7942,Z$4:AB7942,2,FALSE)</f>
        <v>#N/A</v>
      </c>
      <c r="F7942" s="218" t="e">
        <f>VLOOKUP(D7942,Z$4:AB7942,3,FALSE)</f>
        <v>#N/A</v>
      </c>
    </row>
    <row r="7943" spans="2:6" x14ac:dyDescent="0.25">
      <c r="B7943" s="131">
        <f t="shared" si="124"/>
        <v>7941</v>
      </c>
      <c r="E7943" s="218" t="e">
        <f>VLOOKUP(D7943,Z$4:AB7943,2,FALSE)</f>
        <v>#N/A</v>
      </c>
      <c r="F7943" s="218" t="e">
        <f>VLOOKUP(D7943,Z$4:AB7943,3,FALSE)</f>
        <v>#N/A</v>
      </c>
    </row>
    <row r="7944" spans="2:6" x14ac:dyDescent="0.25">
      <c r="B7944" s="131">
        <f t="shared" si="124"/>
        <v>7942</v>
      </c>
      <c r="E7944" s="218" t="e">
        <f>VLOOKUP(D7944,Z$4:AB7944,2,FALSE)</f>
        <v>#N/A</v>
      </c>
      <c r="F7944" s="218" t="e">
        <f>VLOOKUP(D7944,Z$4:AB7944,3,FALSE)</f>
        <v>#N/A</v>
      </c>
    </row>
    <row r="7945" spans="2:6" x14ac:dyDescent="0.25">
      <c r="B7945" s="131">
        <f t="shared" si="124"/>
        <v>7943</v>
      </c>
      <c r="E7945" s="218" t="e">
        <f>VLOOKUP(D7945,Z$4:AB7945,2,FALSE)</f>
        <v>#N/A</v>
      </c>
      <c r="F7945" s="218" t="e">
        <f>VLOOKUP(D7945,Z$4:AB7945,3,FALSE)</f>
        <v>#N/A</v>
      </c>
    </row>
    <row r="7946" spans="2:6" x14ac:dyDescent="0.25">
      <c r="B7946" s="131">
        <f t="shared" si="124"/>
        <v>7944</v>
      </c>
      <c r="E7946" s="218" t="e">
        <f>VLOOKUP(D7946,Z$4:AB7946,2,FALSE)</f>
        <v>#N/A</v>
      </c>
      <c r="F7946" s="218" t="e">
        <f>VLOOKUP(D7946,Z$4:AB7946,3,FALSE)</f>
        <v>#N/A</v>
      </c>
    </row>
    <row r="7947" spans="2:6" x14ac:dyDescent="0.25">
      <c r="B7947" s="131">
        <f t="shared" si="124"/>
        <v>7945</v>
      </c>
      <c r="E7947" s="218" t="e">
        <f>VLOOKUP(D7947,Z$4:AB7947,2,FALSE)</f>
        <v>#N/A</v>
      </c>
      <c r="F7947" s="218" t="e">
        <f>VLOOKUP(D7947,Z$4:AB7947,3,FALSE)</f>
        <v>#N/A</v>
      </c>
    </row>
    <row r="7948" spans="2:6" x14ac:dyDescent="0.25">
      <c r="B7948" s="131">
        <f t="shared" si="124"/>
        <v>7946</v>
      </c>
      <c r="E7948" s="218" t="e">
        <f>VLOOKUP(D7948,Z$4:AB7948,2,FALSE)</f>
        <v>#N/A</v>
      </c>
      <c r="F7948" s="218" t="e">
        <f>VLOOKUP(D7948,Z$4:AB7948,3,FALSE)</f>
        <v>#N/A</v>
      </c>
    </row>
    <row r="7949" spans="2:6" x14ac:dyDescent="0.25">
      <c r="B7949" s="131">
        <f t="shared" si="124"/>
        <v>7947</v>
      </c>
      <c r="E7949" s="218" t="e">
        <f>VLOOKUP(D7949,Z$4:AB7949,2,FALSE)</f>
        <v>#N/A</v>
      </c>
      <c r="F7949" s="218" t="e">
        <f>VLOOKUP(D7949,Z$4:AB7949,3,FALSE)</f>
        <v>#N/A</v>
      </c>
    </row>
    <row r="7950" spans="2:6" x14ac:dyDescent="0.25">
      <c r="B7950" s="131">
        <f t="shared" si="124"/>
        <v>7948</v>
      </c>
      <c r="E7950" s="218" t="e">
        <f>VLOOKUP(D7950,Z$4:AB7950,2,FALSE)</f>
        <v>#N/A</v>
      </c>
      <c r="F7950" s="218" t="e">
        <f>VLOOKUP(D7950,Z$4:AB7950,3,FALSE)</f>
        <v>#N/A</v>
      </c>
    </row>
    <row r="7951" spans="2:6" x14ac:dyDescent="0.25">
      <c r="B7951" s="131">
        <f t="shared" si="124"/>
        <v>7949</v>
      </c>
      <c r="E7951" s="218" t="e">
        <f>VLOOKUP(D7951,Z$4:AB7951,2,FALSE)</f>
        <v>#N/A</v>
      </c>
      <c r="F7951" s="218" t="e">
        <f>VLOOKUP(D7951,Z$4:AB7951,3,FALSE)</f>
        <v>#N/A</v>
      </c>
    </row>
    <row r="7952" spans="2:6" x14ac:dyDescent="0.25">
      <c r="B7952" s="131">
        <f t="shared" si="124"/>
        <v>7950</v>
      </c>
      <c r="E7952" s="218" t="e">
        <f>VLOOKUP(D7952,Z$4:AB7952,2,FALSE)</f>
        <v>#N/A</v>
      </c>
      <c r="F7952" s="218" t="e">
        <f>VLOOKUP(D7952,Z$4:AB7952,3,FALSE)</f>
        <v>#N/A</v>
      </c>
    </row>
    <row r="7953" spans="2:6" x14ac:dyDescent="0.25">
      <c r="B7953" s="131">
        <f t="shared" si="124"/>
        <v>7951</v>
      </c>
      <c r="E7953" s="218" t="e">
        <f>VLOOKUP(D7953,Z$4:AB7953,2,FALSE)</f>
        <v>#N/A</v>
      </c>
      <c r="F7953" s="218" t="e">
        <f>VLOOKUP(D7953,Z$4:AB7953,3,FALSE)</f>
        <v>#N/A</v>
      </c>
    </row>
    <row r="7954" spans="2:6" x14ac:dyDescent="0.25">
      <c r="B7954" s="131">
        <f t="shared" si="124"/>
        <v>7952</v>
      </c>
      <c r="E7954" s="218" t="e">
        <f>VLOOKUP(D7954,Z$4:AB7954,2,FALSE)</f>
        <v>#N/A</v>
      </c>
      <c r="F7954" s="218" t="e">
        <f>VLOOKUP(D7954,Z$4:AB7954,3,FALSE)</f>
        <v>#N/A</v>
      </c>
    </row>
    <row r="7955" spans="2:6" x14ac:dyDescent="0.25">
      <c r="B7955" s="131">
        <f t="shared" si="124"/>
        <v>7953</v>
      </c>
      <c r="E7955" s="218" t="e">
        <f>VLOOKUP(D7955,Z$4:AB7955,2,FALSE)</f>
        <v>#N/A</v>
      </c>
      <c r="F7955" s="218" t="e">
        <f>VLOOKUP(D7955,Z$4:AB7955,3,FALSE)</f>
        <v>#N/A</v>
      </c>
    </row>
    <row r="7956" spans="2:6" x14ac:dyDescent="0.25">
      <c r="B7956" s="131">
        <f t="shared" si="124"/>
        <v>7954</v>
      </c>
      <c r="E7956" s="218" t="e">
        <f>VLOOKUP(D7956,Z$4:AB7956,2,FALSE)</f>
        <v>#N/A</v>
      </c>
      <c r="F7956" s="218" t="e">
        <f>VLOOKUP(D7956,Z$4:AB7956,3,FALSE)</f>
        <v>#N/A</v>
      </c>
    </row>
    <row r="7957" spans="2:6" x14ac:dyDescent="0.25">
      <c r="B7957" s="131">
        <f t="shared" si="124"/>
        <v>7955</v>
      </c>
      <c r="E7957" s="218" t="e">
        <f>VLOOKUP(D7957,Z$4:AB7957,2,FALSE)</f>
        <v>#N/A</v>
      </c>
      <c r="F7957" s="218" t="e">
        <f>VLOOKUP(D7957,Z$4:AB7957,3,FALSE)</f>
        <v>#N/A</v>
      </c>
    </row>
    <row r="7958" spans="2:6" x14ac:dyDescent="0.25">
      <c r="B7958" s="131">
        <f t="shared" si="124"/>
        <v>7956</v>
      </c>
      <c r="E7958" s="218" t="e">
        <f>VLOOKUP(D7958,Z$4:AB7958,2,FALSE)</f>
        <v>#N/A</v>
      </c>
      <c r="F7958" s="218" t="e">
        <f>VLOOKUP(D7958,Z$4:AB7958,3,FALSE)</f>
        <v>#N/A</v>
      </c>
    </row>
    <row r="7959" spans="2:6" x14ac:dyDescent="0.25">
      <c r="B7959" s="131">
        <f t="shared" si="124"/>
        <v>7957</v>
      </c>
      <c r="E7959" s="218" t="e">
        <f>VLOOKUP(D7959,Z$4:AB7959,2,FALSE)</f>
        <v>#N/A</v>
      </c>
      <c r="F7959" s="218" t="e">
        <f>VLOOKUP(D7959,Z$4:AB7959,3,FALSE)</f>
        <v>#N/A</v>
      </c>
    </row>
    <row r="7960" spans="2:6" x14ac:dyDescent="0.25">
      <c r="B7960" s="131">
        <f t="shared" si="124"/>
        <v>7958</v>
      </c>
      <c r="E7960" s="218" t="e">
        <f>VLOOKUP(D7960,Z$4:AB7960,2,FALSE)</f>
        <v>#N/A</v>
      </c>
      <c r="F7960" s="218" t="e">
        <f>VLOOKUP(D7960,Z$4:AB7960,3,FALSE)</f>
        <v>#N/A</v>
      </c>
    </row>
    <row r="7961" spans="2:6" x14ac:dyDescent="0.25">
      <c r="B7961" s="131">
        <f t="shared" si="124"/>
        <v>7959</v>
      </c>
      <c r="E7961" s="218" t="e">
        <f>VLOOKUP(D7961,Z$4:AB7961,2,FALSE)</f>
        <v>#N/A</v>
      </c>
      <c r="F7961" s="218" t="e">
        <f>VLOOKUP(D7961,Z$4:AB7961,3,FALSE)</f>
        <v>#N/A</v>
      </c>
    </row>
    <row r="7962" spans="2:6" x14ac:dyDescent="0.25">
      <c r="B7962" s="131">
        <f t="shared" si="124"/>
        <v>7960</v>
      </c>
      <c r="E7962" s="218" t="e">
        <f>VLOOKUP(D7962,Z$4:AB7962,2,FALSE)</f>
        <v>#N/A</v>
      </c>
      <c r="F7962" s="218" t="e">
        <f>VLOOKUP(D7962,Z$4:AB7962,3,FALSE)</f>
        <v>#N/A</v>
      </c>
    </row>
    <row r="7963" spans="2:6" x14ac:dyDescent="0.25">
      <c r="B7963" s="131">
        <f t="shared" si="124"/>
        <v>7961</v>
      </c>
      <c r="E7963" s="218" t="e">
        <f>VLOOKUP(D7963,Z$4:AB7963,2,FALSE)</f>
        <v>#N/A</v>
      </c>
      <c r="F7963" s="218" t="e">
        <f>VLOOKUP(D7963,Z$4:AB7963,3,FALSE)</f>
        <v>#N/A</v>
      </c>
    </row>
    <row r="7964" spans="2:6" x14ac:dyDescent="0.25">
      <c r="B7964" s="131">
        <f t="shared" si="124"/>
        <v>7962</v>
      </c>
      <c r="E7964" s="218" t="e">
        <f>VLOOKUP(D7964,Z$4:AB7964,2,FALSE)</f>
        <v>#N/A</v>
      </c>
      <c r="F7964" s="218" t="e">
        <f>VLOOKUP(D7964,Z$4:AB7964,3,FALSE)</f>
        <v>#N/A</v>
      </c>
    </row>
    <row r="7965" spans="2:6" x14ac:dyDescent="0.25">
      <c r="B7965" s="131">
        <f t="shared" si="124"/>
        <v>7963</v>
      </c>
      <c r="E7965" s="218" t="e">
        <f>VLOOKUP(D7965,Z$4:AB7965,2,FALSE)</f>
        <v>#N/A</v>
      </c>
      <c r="F7965" s="218" t="e">
        <f>VLOOKUP(D7965,Z$4:AB7965,3,FALSE)</f>
        <v>#N/A</v>
      </c>
    </row>
    <row r="7966" spans="2:6" x14ac:dyDescent="0.25">
      <c r="B7966" s="131">
        <f t="shared" si="124"/>
        <v>7964</v>
      </c>
      <c r="E7966" s="218" t="e">
        <f>VLOOKUP(D7966,Z$4:AB7966,2,FALSE)</f>
        <v>#N/A</v>
      </c>
      <c r="F7966" s="218" t="e">
        <f>VLOOKUP(D7966,Z$4:AB7966,3,FALSE)</f>
        <v>#N/A</v>
      </c>
    </row>
    <row r="7967" spans="2:6" x14ac:dyDescent="0.25">
      <c r="B7967" s="131">
        <f t="shared" si="124"/>
        <v>7965</v>
      </c>
      <c r="E7967" s="218" t="e">
        <f>VLOOKUP(D7967,Z$4:AB7967,2,FALSE)</f>
        <v>#N/A</v>
      </c>
      <c r="F7967" s="218" t="e">
        <f>VLOOKUP(D7967,Z$4:AB7967,3,FALSE)</f>
        <v>#N/A</v>
      </c>
    </row>
    <row r="7968" spans="2:6" x14ac:dyDescent="0.25">
      <c r="B7968" s="131">
        <f t="shared" si="124"/>
        <v>7966</v>
      </c>
      <c r="E7968" s="218" t="e">
        <f>VLOOKUP(D7968,Z$4:AB7968,2,FALSE)</f>
        <v>#N/A</v>
      </c>
      <c r="F7968" s="218" t="e">
        <f>VLOOKUP(D7968,Z$4:AB7968,3,FALSE)</f>
        <v>#N/A</v>
      </c>
    </row>
    <row r="7969" spans="2:6" x14ac:dyDescent="0.25">
      <c r="B7969" s="131">
        <f t="shared" si="124"/>
        <v>7967</v>
      </c>
      <c r="E7969" s="218" t="e">
        <f>VLOOKUP(D7969,Z$4:AB7969,2,FALSE)</f>
        <v>#N/A</v>
      </c>
      <c r="F7969" s="218" t="e">
        <f>VLOOKUP(D7969,Z$4:AB7969,3,FALSE)</f>
        <v>#N/A</v>
      </c>
    </row>
    <row r="7970" spans="2:6" x14ac:dyDescent="0.25">
      <c r="B7970" s="131">
        <f t="shared" si="124"/>
        <v>7968</v>
      </c>
      <c r="E7970" s="218" t="e">
        <f>VLOOKUP(D7970,Z$4:AB7970,2,FALSE)</f>
        <v>#N/A</v>
      </c>
      <c r="F7970" s="218" t="e">
        <f>VLOOKUP(D7970,Z$4:AB7970,3,FALSE)</f>
        <v>#N/A</v>
      </c>
    </row>
    <row r="7971" spans="2:6" x14ac:dyDescent="0.25">
      <c r="B7971" s="131">
        <f t="shared" si="124"/>
        <v>7969</v>
      </c>
      <c r="E7971" s="218" t="e">
        <f>VLOOKUP(D7971,Z$4:AB7971,2,FALSE)</f>
        <v>#N/A</v>
      </c>
      <c r="F7971" s="218" t="e">
        <f>VLOOKUP(D7971,Z$4:AB7971,3,FALSE)</f>
        <v>#N/A</v>
      </c>
    </row>
    <row r="7972" spans="2:6" x14ac:dyDescent="0.25">
      <c r="B7972" s="131">
        <f t="shared" si="124"/>
        <v>7970</v>
      </c>
      <c r="E7972" s="218" t="e">
        <f>VLOOKUP(D7972,Z$4:AB7972,2,FALSE)</f>
        <v>#N/A</v>
      </c>
      <c r="F7972" s="218" t="e">
        <f>VLOOKUP(D7972,Z$4:AB7972,3,FALSE)</f>
        <v>#N/A</v>
      </c>
    </row>
    <row r="7973" spans="2:6" x14ac:dyDescent="0.25">
      <c r="B7973" s="131">
        <f t="shared" si="124"/>
        <v>7971</v>
      </c>
      <c r="E7973" s="218" t="e">
        <f>VLOOKUP(D7973,Z$4:AB7973,2,FALSE)</f>
        <v>#N/A</v>
      </c>
      <c r="F7973" s="218" t="e">
        <f>VLOOKUP(D7973,Z$4:AB7973,3,FALSE)</f>
        <v>#N/A</v>
      </c>
    </row>
    <row r="7974" spans="2:6" x14ac:dyDescent="0.25">
      <c r="B7974" s="131">
        <f t="shared" si="124"/>
        <v>7972</v>
      </c>
      <c r="E7974" s="218" t="e">
        <f>VLOOKUP(D7974,Z$4:AB7974,2,FALSE)</f>
        <v>#N/A</v>
      </c>
      <c r="F7974" s="218" t="e">
        <f>VLOOKUP(D7974,Z$4:AB7974,3,FALSE)</f>
        <v>#N/A</v>
      </c>
    </row>
    <row r="7975" spans="2:6" x14ac:dyDescent="0.25">
      <c r="B7975" s="131">
        <f t="shared" si="124"/>
        <v>7973</v>
      </c>
      <c r="E7975" s="218" t="e">
        <f>VLOOKUP(D7975,Z$4:AB7975,2,FALSE)</f>
        <v>#N/A</v>
      </c>
      <c r="F7975" s="218" t="e">
        <f>VLOOKUP(D7975,Z$4:AB7975,3,FALSE)</f>
        <v>#N/A</v>
      </c>
    </row>
    <row r="7976" spans="2:6" x14ac:dyDescent="0.25">
      <c r="B7976" s="131">
        <f t="shared" si="124"/>
        <v>7974</v>
      </c>
      <c r="E7976" s="218" t="e">
        <f>VLOOKUP(D7976,Z$4:AB7976,2,FALSE)</f>
        <v>#N/A</v>
      </c>
      <c r="F7976" s="218" t="e">
        <f>VLOOKUP(D7976,Z$4:AB7976,3,FALSE)</f>
        <v>#N/A</v>
      </c>
    </row>
    <row r="7977" spans="2:6" x14ac:dyDescent="0.25">
      <c r="B7977" s="131">
        <f t="shared" si="124"/>
        <v>7975</v>
      </c>
      <c r="E7977" s="218" t="e">
        <f>VLOOKUP(D7977,Z$4:AB7977,2,FALSE)</f>
        <v>#N/A</v>
      </c>
      <c r="F7977" s="218" t="e">
        <f>VLOOKUP(D7977,Z$4:AB7977,3,FALSE)</f>
        <v>#N/A</v>
      </c>
    </row>
    <row r="7978" spans="2:6" x14ac:dyDescent="0.25">
      <c r="B7978" s="131">
        <f t="shared" si="124"/>
        <v>7976</v>
      </c>
      <c r="E7978" s="218" t="e">
        <f>VLOOKUP(D7978,Z$4:AB7978,2,FALSE)</f>
        <v>#N/A</v>
      </c>
      <c r="F7978" s="218" t="e">
        <f>VLOOKUP(D7978,Z$4:AB7978,3,FALSE)</f>
        <v>#N/A</v>
      </c>
    </row>
    <row r="7979" spans="2:6" x14ac:dyDescent="0.25">
      <c r="B7979" s="131">
        <f t="shared" si="124"/>
        <v>7977</v>
      </c>
      <c r="E7979" s="218" t="e">
        <f>VLOOKUP(D7979,Z$4:AB7979,2,FALSE)</f>
        <v>#N/A</v>
      </c>
      <c r="F7979" s="218" t="e">
        <f>VLOOKUP(D7979,Z$4:AB7979,3,FALSE)</f>
        <v>#N/A</v>
      </c>
    </row>
    <row r="7980" spans="2:6" x14ac:dyDescent="0.25">
      <c r="B7980" s="131">
        <f t="shared" si="124"/>
        <v>7978</v>
      </c>
      <c r="E7980" s="218" t="e">
        <f>VLOOKUP(D7980,Z$4:AB7980,2,FALSE)</f>
        <v>#N/A</v>
      </c>
      <c r="F7980" s="218" t="e">
        <f>VLOOKUP(D7980,Z$4:AB7980,3,FALSE)</f>
        <v>#N/A</v>
      </c>
    </row>
    <row r="7981" spans="2:6" x14ac:dyDescent="0.25">
      <c r="B7981" s="131">
        <f t="shared" si="124"/>
        <v>7979</v>
      </c>
      <c r="E7981" s="218" t="e">
        <f>VLOOKUP(D7981,Z$4:AB7981,2,FALSE)</f>
        <v>#N/A</v>
      </c>
      <c r="F7981" s="218" t="e">
        <f>VLOOKUP(D7981,Z$4:AB7981,3,FALSE)</f>
        <v>#N/A</v>
      </c>
    </row>
    <row r="7982" spans="2:6" x14ac:dyDescent="0.25">
      <c r="B7982" s="131">
        <f t="shared" si="124"/>
        <v>7980</v>
      </c>
      <c r="E7982" s="218" t="e">
        <f>VLOOKUP(D7982,Z$4:AB7982,2,FALSE)</f>
        <v>#N/A</v>
      </c>
      <c r="F7982" s="218" t="e">
        <f>VLOOKUP(D7982,Z$4:AB7982,3,FALSE)</f>
        <v>#N/A</v>
      </c>
    </row>
    <row r="7983" spans="2:6" x14ac:dyDescent="0.25">
      <c r="B7983" s="131">
        <f t="shared" si="124"/>
        <v>7981</v>
      </c>
      <c r="E7983" s="218" t="e">
        <f>VLOOKUP(D7983,Z$4:AB7983,2,FALSE)</f>
        <v>#N/A</v>
      </c>
      <c r="F7983" s="218" t="e">
        <f>VLOOKUP(D7983,Z$4:AB7983,3,FALSE)</f>
        <v>#N/A</v>
      </c>
    </row>
    <row r="7984" spans="2:6" x14ac:dyDescent="0.25">
      <c r="B7984" s="131">
        <f t="shared" si="124"/>
        <v>7982</v>
      </c>
      <c r="E7984" s="218" t="e">
        <f>VLOOKUP(D7984,Z$4:AB7984,2,FALSE)</f>
        <v>#N/A</v>
      </c>
      <c r="F7984" s="218" t="e">
        <f>VLOOKUP(D7984,Z$4:AB7984,3,FALSE)</f>
        <v>#N/A</v>
      </c>
    </row>
    <row r="7985" spans="2:6" x14ac:dyDescent="0.25">
      <c r="B7985" s="131">
        <f t="shared" si="124"/>
        <v>7983</v>
      </c>
      <c r="E7985" s="218" t="e">
        <f>VLOOKUP(D7985,Z$4:AB7985,2,FALSE)</f>
        <v>#N/A</v>
      </c>
      <c r="F7985" s="218" t="e">
        <f>VLOOKUP(D7985,Z$4:AB7985,3,FALSE)</f>
        <v>#N/A</v>
      </c>
    </row>
    <row r="7986" spans="2:6" x14ac:dyDescent="0.25">
      <c r="B7986" s="131">
        <f t="shared" si="124"/>
        <v>7984</v>
      </c>
      <c r="E7986" s="218" t="e">
        <f>VLOOKUP(D7986,Z$4:AB7986,2,FALSE)</f>
        <v>#N/A</v>
      </c>
      <c r="F7986" s="218" t="e">
        <f>VLOOKUP(D7986,Z$4:AB7986,3,FALSE)</f>
        <v>#N/A</v>
      </c>
    </row>
    <row r="7987" spans="2:6" x14ac:dyDescent="0.25">
      <c r="B7987" s="131">
        <f t="shared" si="124"/>
        <v>7985</v>
      </c>
      <c r="E7987" s="218" t="e">
        <f>VLOOKUP(D7987,Z$4:AB7987,2,FALSE)</f>
        <v>#N/A</v>
      </c>
      <c r="F7987" s="218" t="e">
        <f>VLOOKUP(D7987,Z$4:AB7987,3,FALSE)</f>
        <v>#N/A</v>
      </c>
    </row>
    <row r="7988" spans="2:6" x14ac:dyDescent="0.25">
      <c r="B7988" s="131">
        <f t="shared" ref="B7988:B8051" si="125">ROW()-2</f>
        <v>7986</v>
      </c>
      <c r="E7988" s="218" t="e">
        <f>VLOOKUP(D7988,Z$4:AB7988,2,FALSE)</f>
        <v>#N/A</v>
      </c>
      <c r="F7988" s="218" t="e">
        <f>VLOOKUP(D7988,Z$4:AB7988,3,FALSE)</f>
        <v>#N/A</v>
      </c>
    </row>
    <row r="7989" spans="2:6" x14ac:dyDescent="0.25">
      <c r="B7989" s="131">
        <f t="shared" si="125"/>
        <v>7987</v>
      </c>
      <c r="E7989" s="218" t="e">
        <f>VLOOKUP(D7989,Z$4:AB7989,2,FALSE)</f>
        <v>#N/A</v>
      </c>
      <c r="F7989" s="218" t="e">
        <f>VLOOKUP(D7989,Z$4:AB7989,3,FALSE)</f>
        <v>#N/A</v>
      </c>
    </row>
    <row r="7990" spans="2:6" x14ac:dyDescent="0.25">
      <c r="B7990" s="131">
        <f t="shared" si="125"/>
        <v>7988</v>
      </c>
      <c r="E7990" s="218" t="e">
        <f>VLOOKUP(D7990,Z$4:AB7990,2,FALSE)</f>
        <v>#N/A</v>
      </c>
      <c r="F7990" s="218" t="e">
        <f>VLOOKUP(D7990,Z$4:AB7990,3,FALSE)</f>
        <v>#N/A</v>
      </c>
    </row>
    <row r="7991" spans="2:6" x14ac:dyDescent="0.25">
      <c r="B7991" s="131">
        <f t="shared" si="125"/>
        <v>7989</v>
      </c>
      <c r="E7991" s="218" t="e">
        <f>VLOOKUP(D7991,Z$4:AB7991,2,FALSE)</f>
        <v>#N/A</v>
      </c>
      <c r="F7991" s="218" t="e">
        <f>VLOOKUP(D7991,Z$4:AB7991,3,FALSE)</f>
        <v>#N/A</v>
      </c>
    </row>
    <row r="7992" spans="2:6" x14ac:dyDescent="0.25">
      <c r="B7992" s="131">
        <f t="shared" si="125"/>
        <v>7990</v>
      </c>
      <c r="E7992" s="218" t="e">
        <f>VLOOKUP(D7992,Z$4:AB7992,2,FALSE)</f>
        <v>#N/A</v>
      </c>
      <c r="F7992" s="218" t="e">
        <f>VLOOKUP(D7992,Z$4:AB7992,3,FALSE)</f>
        <v>#N/A</v>
      </c>
    </row>
    <row r="7993" spans="2:6" x14ac:dyDescent="0.25">
      <c r="B7993" s="131">
        <f t="shared" si="125"/>
        <v>7991</v>
      </c>
      <c r="E7993" s="218" t="e">
        <f>VLOOKUP(D7993,Z$4:AB7993,2,FALSE)</f>
        <v>#N/A</v>
      </c>
      <c r="F7993" s="218" t="e">
        <f>VLOOKUP(D7993,Z$4:AB7993,3,FALSE)</f>
        <v>#N/A</v>
      </c>
    </row>
    <row r="7994" spans="2:6" x14ac:dyDescent="0.25">
      <c r="B7994" s="131">
        <f t="shared" si="125"/>
        <v>7992</v>
      </c>
      <c r="E7994" s="218" t="e">
        <f>VLOOKUP(D7994,Z$4:AB7994,2,FALSE)</f>
        <v>#N/A</v>
      </c>
      <c r="F7994" s="218" t="e">
        <f>VLOOKUP(D7994,Z$4:AB7994,3,FALSE)</f>
        <v>#N/A</v>
      </c>
    </row>
    <row r="7995" spans="2:6" x14ac:dyDescent="0.25">
      <c r="B7995" s="131">
        <f t="shared" si="125"/>
        <v>7993</v>
      </c>
      <c r="E7995" s="218" t="e">
        <f>VLOOKUP(D7995,Z$4:AB7995,2,FALSE)</f>
        <v>#N/A</v>
      </c>
      <c r="F7995" s="218" t="e">
        <f>VLOOKUP(D7995,Z$4:AB7995,3,FALSE)</f>
        <v>#N/A</v>
      </c>
    </row>
    <row r="7996" spans="2:6" x14ac:dyDescent="0.25">
      <c r="B7996" s="131">
        <f t="shared" si="125"/>
        <v>7994</v>
      </c>
      <c r="E7996" s="218" t="e">
        <f>VLOOKUP(D7996,Z$4:AB7996,2,FALSE)</f>
        <v>#N/A</v>
      </c>
      <c r="F7996" s="218" t="e">
        <f>VLOOKUP(D7996,Z$4:AB7996,3,FALSE)</f>
        <v>#N/A</v>
      </c>
    </row>
    <row r="7997" spans="2:6" x14ac:dyDescent="0.25">
      <c r="B7997" s="131">
        <f t="shared" si="125"/>
        <v>7995</v>
      </c>
      <c r="E7997" s="218" t="e">
        <f>VLOOKUP(D7997,Z$4:AB7997,2,FALSE)</f>
        <v>#N/A</v>
      </c>
      <c r="F7997" s="218" t="e">
        <f>VLOOKUP(D7997,Z$4:AB7997,3,FALSE)</f>
        <v>#N/A</v>
      </c>
    </row>
    <row r="7998" spans="2:6" x14ac:dyDescent="0.25">
      <c r="B7998" s="131">
        <f t="shared" si="125"/>
        <v>7996</v>
      </c>
      <c r="E7998" s="218" t="e">
        <f>VLOOKUP(D7998,Z$4:AB7998,2,FALSE)</f>
        <v>#N/A</v>
      </c>
      <c r="F7998" s="218" t="e">
        <f>VLOOKUP(D7998,Z$4:AB7998,3,FALSE)</f>
        <v>#N/A</v>
      </c>
    </row>
    <row r="7999" spans="2:6" x14ac:dyDescent="0.25">
      <c r="B7999" s="131">
        <f t="shared" si="125"/>
        <v>7997</v>
      </c>
      <c r="E7999" s="218" t="e">
        <f>VLOOKUP(D7999,Z$4:AB7999,2,FALSE)</f>
        <v>#N/A</v>
      </c>
      <c r="F7999" s="218" t="e">
        <f>VLOOKUP(D7999,Z$4:AB7999,3,FALSE)</f>
        <v>#N/A</v>
      </c>
    </row>
    <row r="8000" spans="2:6" x14ac:dyDescent="0.25">
      <c r="B8000" s="131">
        <f t="shared" si="125"/>
        <v>7998</v>
      </c>
      <c r="E8000" s="218" t="e">
        <f>VLOOKUP(D8000,Z$4:AB8000,2,FALSE)</f>
        <v>#N/A</v>
      </c>
      <c r="F8000" s="218" t="e">
        <f>VLOOKUP(D8000,Z$4:AB8000,3,FALSE)</f>
        <v>#N/A</v>
      </c>
    </row>
    <row r="8001" spans="2:6" x14ac:dyDescent="0.25">
      <c r="B8001" s="131">
        <f t="shared" si="125"/>
        <v>7999</v>
      </c>
      <c r="E8001" s="218" t="e">
        <f>VLOOKUP(D8001,Z$4:AB8001,2,FALSE)</f>
        <v>#N/A</v>
      </c>
      <c r="F8001" s="218" t="e">
        <f>VLOOKUP(D8001,Z$4:AB8001,3,FALSE)</f>
        <v>#N/A</v>
      </c>
    </row>
    <row r="8002" spans="2:6" x14ac:dyDescent="0.25">
      <c r="B8002" s="131">
        <f t="shared" si="125"/>
        <v>8000</v>
      </c>
      <c r="E8002" s="218" t="e">
        <f>VLOOKUP(D8002,Z$4:AB8002,2,FALSE)</f>
        <v>#N/A</v>
      </c>
      <c r="F8002" s="218" t="e">
        <f>VLOOKUP(D8002,Z$4:AB8002,3,FALSE)</f>
        <v>#N/A</v>
      </c>
    </row>
    <row r="8003" spans="2:6" x14ac:dyDescent="0.25">
      <c r="B8003" s="131">
        <f t="shared" si="125"/>
        <v>8001</v>
      </c>
      <c r="E8003" s="218" t="e">
        <f>VLOOKUP(D8003,Z$4:AB8003,2,FALSE)</f>
        <v>#N/A</v>
      </c>
      <c r="F8003" s="218" t="e">
        <f>VLOOKUP(D8003,Z$4:AB8003,3,FALSE)</f>
        <v>#N/A</v>
      </c>
    </row>
    <row r="8004" spans="2:6" x14ac:dyDescent="0.25">
      <c r="B8004" s="131">
        <f t="shared" si="125"/>
        <v>8002</v>
      </c>
      <c r="E8004" s="218" t="e">
        <f>VLOOKUP(D8004,Z$4:AB8004,2,FALSE)</f>
        <v>#N/A</v>
      </c>
      <c r="F8004" s="218" t="e">
        <f>VLOOKUP(D8004,Z$4:AB8004,3,FALSE)</f>
        <v>#N/A</v>
      </c>
    </row>
    <row r="8005" spans="2:6" x14ac:dyDescent="0.25">
      <c r="B8005" s="131">
        <f t="shared" si="125"/>
        <v>8003</v>
      </c>
      <c r="E8005" s="218" t="e">
        <f>VLOOKUP(D8005,Z$4:AB8005,2,FALSE)</f>
        <v>#N/A</v>
      </c>
      <c r="F8005" s="218" t="e">
        <f>VLOOKUP(D8005,Z$4:AB8005,3,FALSE)</f>
        <v>#N/A</v>
      </c>
    </row>
    <row r="8006" spans="2:6" x14ac:dyDescent="0.25">
      <c r="B8006" s="131">
        <f t="shared" si="125"/>
        <v>8004</v>
      </c>
      <c r="E8006" s="218" t="e">
        <f>VLOOKUP(D8006,Z$4:AB8006,2,FALSE)</f>
        <v>#N/A</v>
      </c>
      <c r="F8006" s="218" t="e">
        <f>VLOOKUP(D8006,Z$4:AB8006,3,FALSE)</f>
        <v>#N/A</v>
      </c>
    </row>
    <row r="8007" spans="2:6" x14ac:dyDescent="0.25">
      <c r="B8007" s="131">
        <f t="shared" si="125"/>
        <v>8005</v>
      </c>
      <c r="E8007" s="218" t="e">
        <f>VLOOKUP(D8007,Z$4:AB8007,2,FALSE)</f>
        <v>#N/A</v>
      </c>
      <c r="F8007" s="218" t="e">
        <f>VLOOKUP(D8007,Z$4:AB8007,3,FALSE)</f>
        <v>#N/A</v>
      </c>
    </row>
    <row r="8008" spans="2:6" x14ac:dyDescent="0.25">
      <c r="B8008" s="131">
        <f t="shared" si="125"/>
        <v>8006</v>
      </c>
      <c r="E8008" s="218" t="e">
        <f>VLOOKUP(D8008,Z$4:AB8008,2,FALSE)</f>
        <v>#N/A</v>
      </c>
      <c r="F8008" s="218" t="e">
        <f>VLOOKUP(D8008,Z$4:AB8008,3,FALSE)</f>
        <v>#N/A</v>
      </c>
    </row>
    <row r="8009" spans="2:6" x14ac:dyDescent="0.25">
      <c r="B8009" s="131">
        <f t="shared" si="125"/>
        <v>8007</v>
      </c>
      <c r="E8009" s="218" t="e">
        <f>VLOOKUP(D8009,Z$4:AB8009,2,FALSE)</f>
        <v>#N/A</v>
      </c>
      <c r="F8009" s="218" t="e">
        <f>VLOOKUP(D8009,Z$4:AB8009,3,FALSE)</f>
        <v>#N/A</v>
      </c>
    </row>
    <row r="8010" spans="2:6" x14ac:dyDescent="0.25">
      <c r="B8010" s="131">
        <f t="shared" si="125"/>
        <v>8008</v>
      </c>
      <c r="E8010" s="218" t="e">
        <f>VLOOKUP(D8010,Z$4:AB8010,2,FALSE)</f>
        <v>#N/A</v>
      </c>
      <c r="F8010" s="218" t="e">
        <f>VLOOKUP(D8010,Z$4:AB8010,3,FALSE)</f>
        <v>#N/A</v>
      </c>
    </row>
    <row r="8011" spans="2:6" x14ac:dyDescent="0.25">
      <c r="B8011" s="131">
        <f t="shared" si="125"/>
        <v>8009</v>
      </c>
      <c r="E8011" s="218" t="e">
        <f>VLOOKUP(D8011,Z$4:AB8011,2,FALSE)</f>
        <v>#N/A</v>
      </c>
      <c r="F8011" s="218" t="e">
        <f>VLOOKUP(D8011,Z$4:AB8011,3,FALSE)</f>
        <v>#N/A</v>
      </c>
    </row>
    <row r="8012" spans="2:6" x14ac:dyDescent="0.25">
      <c r="B8012" s="131">
        <f t="shared" si="125"/>
        <v>8010</v>
      </c>
      <c r="E8012" s="218" t="e">
        <f>VLOOKUP(D8012,Z$4:AB8012,2,FALSE)</f>
        <v>#N/A</v>
      </c>
      <c r="F8012" s="218" t="e">
        <f>VLOOKUP(D8012,Z$4:AB8012,3,FALSE)</f>
        <v>#N/A</v>
      </c>
    </row>
    <row r="8013" spans="2:6" x14ac:dyDescent="0.25">
      <c r="B8013" s="131">
        <f t="shared" si="125"/>
        <v>8011</v>
      </c>
      <c r="E8013" s="218" t="e">
        <f>VLOOKUP(D8013,Z$4:AB8013,2,FALSE)</f>
        <v>#N/A</v>
      </c>
      <c r="F8013" s="218" t="e">
        <f>VLOOKUP(D8013,Z$4:AB8013,3,FALSE)</f>
        <v>#N/A</v>
      </c>
    </row>
    <row r="8014" spans="2:6" x14ac:dyDescent="0.25">
      <c r="B8014" s="131">
        <f t="shared" si="125"/>
        <v>8012</v>
      </c>
      <c r="E8014" s="218" t="e">
        <f>VLOOKUP(D8014,Z$4:AB8014,2,FALSE)</f>
        <v>#N/A</v>
      </c>
      <c r="F8014" s="218" t="e">
        <f>VLOOKUP(D8014,Z$4:AB8014,3,FALSE)</f>
        <v>#N/A</v>
      </c>
    </row>
    <row r="8015" spans="2:6" x14ac:dyDescent="0.25">
      <c r="B8015" s="131">
        <f t="shared" si="125"/>
        <v>8013</v>
      </c>
      <c r="E8015" s="218" t="e">
        <f>VLOOKUP(D8015,Z$4:AB8015,2,FALSE)</f>
        <v>#N/A</v>
      </c>
      <c r="F8015" s="218" t="e">
        <f>VLOOKUP(D8015,Z$4:AB8015,3,FALSE)</f>
        <v>#N/A</v>
      </c>
    </row>
    <row r="8016" spans="2:6" x14ac:dyDescent="0.25">
      <c r="B8016" s="131">
        <f t="shared" si="125"/>
        <v>8014</v>
      </c>
      <c r="E8016" s="218" t="e">
        <f>VLOOKUP(D8016,Z$4:AB8016,2,FALSE)</f>
        <v>#N/A</v>
      </c>
      <c r="F8016" s="218" t="e">
        <f>VLOOKUP(D8016,Z$4:AB8016,3,FALSE)</f>
        <v>#N/A</v>
      </c>
    </row>
    <row r="8017" spans="2:6" x14ac:dyDescent="0.25">
      <c r="B8017" s="131">
        <f t="shared" si="125"/>
        <v>8015</v>
      </c>
      <c r="E8017" s="218" t="e">
        <f>VLOOKUP(D8017,Z$4:AB8017,2,FALSE)</f>
        <v>#N/A</v>
      </c>
      <c r="F8017" s="218" t="e">
        <f>VLOOKUP(D8017,Z$4:AB8017,3,FALSE)</f>
        <v>#N/A</v>
      </c>
    </row>
    <row r="8018" spans="2:6" x14ac:dyDescent="0.25">
      <c r="B8018" s="131">
        <f t="shared" si="125"/>
        <v>8016</v>
      </c>
      <c r="E8018" s="218" t="e">
        <f>VLOOKUP(D8018,Z$4:AB8018,2,FALSE)</f>
        <v>#N/A</v>
      </c>
      <c r="F8018" s="218" t="e">
        <f>VLOOKUP(D8018,Z$4:AB8018,3,FALSE)</f>
        <v>#N/A</v>
      </c>
    </row>
    <row r="8019" spans="2:6" x14ac:dyDescent="0.25">
      <c r="B8019" s="131">
        <f t="shared" si="125"/>
        <v>8017</v>
      </c>
      <c r="E8019" s="218" t="e">
        <f>VLOOKUP(D8019,Z$4:AB8019,2,FALSE)</f>
        <v>#N/A</v>
      </c>
      <c r="F8019" s="218" t="e">
        <f>VLOOKUP(D8019,Z$4:AB8019,3,FALSE)</f>
        <v>#N/A</v>
      </c>
    </row>
    <row r="8020" spans="2:6" x14ac:dyDescent="0.25">
      <c r="B8020" s="131">
        <f t="shared" si="125"/>
        <v>8018</v>
      </c>
      <c r="E8020" s="218" t="e">
        <f>VLOOKUP(D8020,Z$4:AB8020,2,FALSE)</f>
        <v>#N/A</v>
      </c>
      <c r="F8020" s="218" t="e">
        <f>VLOOKUP(D8020,Z$4:AB8020,3,FALSE)</f>
        <v>#N/A</v>
      </c>
    </row>
    <row r="8021" spans="2:6" x14ac:dyDescent="0.25">
      <c r="B8021" s="131">
        <f t="shared" si="125"/>
        <v>8019</v>
      </c>
      <c r="E8021" s="218" t="e">
        <f>VLOOKUP(D8021,Z$4:AB8021,2,FALSE)</f>
        <v>#N/A</v>
      </c>
      <c r="F8021" s="218" t="e">
        <f>VLOOKUP(D8021,Z$4:AB8021,3,FALSE)</f>
        <v>#N/A</v>
      </c>
    </row>
    <row r="8022" spans="2:6" x14ac:dyDescent="0.25">
      <c r="B8022" s="131">
        <f t="shared" si="125"/>
        <v>8020</v>
      </c>
      <c r="E8022" s="218" t="e">
        <f>VLOOKUP(D8022,Z$4:AB8022,2,FALSE)</f>
        <v>#N/A</v>
      </c>
      <c r="F8022" s="218" t="e">
        <f>VLOOKUP(D8022,Z$4:AB8022,3,FALSE)</f>
        <v>#N/A</v>
      </c>
    </row>
    <row r="8023" spans="2:6" x14ac:dyDescent="0.25">
      <c r="B8023" s="131">
        <f t="shared" si="125"/>
        <v>8021</v>
      </c>
      <c r="E8023" s="218" t="e">
        <f>VLOOKUP(D8023,Z$4:AB8023,2,FALSE)</f>
        <v>#N/A</v>
      </c>
      <c r="F8023" s="218" t="e">
        <f>VLOOKUP(D8023,Z$4:AB8023,3,FALSE)</f>
        <v>#N/A</v>
      </c>
    </row>
    <row r="8024" spans="2:6" x14ac:dyDescent="0.25">
      <c r="B8024" s="131">
        <f t="shared" si="125"/>
        <v>8022</v>
      </c>
      <c r="E8024" s="218" t="e">
        <f>VLOOKUP(D8024,Z$4:AB8024,2,FALSE)</f>
        <v>#N/A</v>
      </c>
      <c r="F8024" s="218" t="e">
        <f>VLOOKUP(D8024,Z$4:AB8024,3,FALSE)</f>
        <v>#N/A</v>
      </c>
    </row>
    <row r="8025" spans="2:6" x14ac:dyDescent="0.25">
      <c r="B8025" s="131">
        <f t="shared" si="125"/>
        <v>8023</v>
      </c>
      <c r="E8025" s="218" t="e">
        <f>VLOOKUP(D8025,Z$4:AB8025,2,FALSE)</f>
        <v>#N/A</v>
      </c>
      <c r="F8025" s="218" t="e">
        <f>VLOOKUP(D8025,Z$4:AB8025,3,FALSE)</f>
        <v>#N/A</v>
      </c>
    </row>
    <row r="8026" spans="2:6" x14ac:dyDescent="0.25">
      <c r="B8026" s="131">
        <f t="shared" si="125"/>
        <v>8024</v>
      </c>
      <c r="E8026" s="218" t="e">
        <f>VLOOKUP(D8026,Z$4:AB8026,2,FALSE)</f>
        <v>#N/A</v>
      </c>
      <c r="F8026" s="218" t="e">
        <f>VLOOKUP(D8026,Z$4:AB8026,3,FALSE)</f>
        <v>#N/A</v>
      </c>
    </row>
    <row r="8027" spans="2:6" x14ac:dyDescent="0.25">
      <c r="B8027" s="131">
        <f t="shared" si="125"/>
        <v>8025</v>
      </c>
      <c r="E8027" s="218" t="e">
        <f>VLOOKUP(D8027,Z$4:AB8027,2,FALSE)</f>
        <v>#N/A</v>
      </c>
      <c r="F8027" s="218" t="e">
        <f>VLOOKUP(D8027,Z$4:AB8027,3,FALSE)</f>
        <v>#N/A</v>
      </c>
    </row>
    <row r="8028" spans="2:6" x14ac:dyDescent="0.25">
      <c r="B8028" s="131">
        <f t="shared" si="125"/>
        <v>8026</v>
      </c>
      <c r="E8028" s="218" t="e">
        <f>VLOOKUP(D8028,Z$4:AB8028,2,FALSE)</f>
        <v>#N/A</v>
      </c>
      <c r="F8028" s="218" t="e">
        <f>VLOOKUP(D8028,Z$4:AB8028,3,FALSE)</f>
        <v>#N/A</v>
      </c>
    </row>
    <row r="8029" spans="2:6" x14ac:dyDescent="0.25">
      <c r="B8029" s="131">
        <f t="shared" si="125"/>
        <v>8027</v>
      </c>
      <c r="E8029" s="218" t="e">
        <f>VLOOKUP(D8029,Z$4:AB8029,2,FALSE)</f>
        <v>#N/A</v>
      </c>
      <c r="F8029" s="218" t="e">
        <f>VLOOKUP(D8029,Z$4:AB8029,3,FALSE)</f>
        <v>#N/A</v>
      </c>
    </row>
    <row r="8030" spans="2:6" x14ac:dyDescent="0.25">
      <c r="B8030" s="131">
        <f t="shared" si="125"/>
        <v>8028</v>
      </c>
      <c r="E8030" s="218" t="e">
        <f>VLOOKUP(D8030,Z$4:AB8030,2,FALSE)</f>
        <v>#N/A</v>
      </c>
      <c r="F8030" s="218" t="e">
        <f>VLOOKUP(D8030,Z$4:AB8030,3,FALSE)</f>
        <v>#N/A</v>
      </c>
    </row>
    <row r="8031" spans="2:6" x14ac:dyDescent="0.25">
      <c r="B8031" s="131">
        <f t="shared" si="125"/>
        <v>8029</v>
      </c>
      <c r="E8031" s="218" t="e">
        <f>VLOOKUP(D8031,Z$4:AB8031,2,FALSE)</f>
        <v>#N/A</v>
      </c>
      <c r="F8031" s="218" t="e">
        <f>VLOOKUP(D8031,Z$4:AB8031,3,FALSE)</f>
        <v>#N/A</v>
      </c>
    </row>
    <row r="8032" spans="2:6" x14ac:dyDescent="0.25">
      <c r="B8032" s="131">
        <f t="shared" si="125"/>
        <v>8030</v>
      </c>
      <c r="E8032" s="218" t="e">
        <f>VLOOKUP(D8032,Z$4:AB8032,2,FALSE)</f>
        <v>#N/A</v>
      </c>
      <c r="F8032" s="218" t="e">
        <f>VLOOKUP(D8032,Z$4:AB8032,3,FALSE)</f>
        <v>#N/A</v>
      </c>
    </row>
    <row r="8033" spans="2:6" x14ac:dyDescent="0.25">
      <c r="B8033" s="131">
        <f t="shared" si="125"/>
        <v>8031</v>
      </c>
      <c r="E8033" s="218" t="e">
        <f>VLOOKUP(D8033,Z$4:AB8033,2,FALSE)</f>
        <v>#N/A</v>
      </c>
      <c r="F8033" s="218" t="e">
        <f>VLOOKUP(D8033,Z$4:AB8033,3,FALSE)</f>
        <v>#N/A</v>
      </c>
    </row>
    <row r="8034" spans="2:6" x14ac:dyDescent="0.25">
      <c r="B8034" s="131">
        <f t="shared" si="125"/>
        <v>8032</v>
      </c>
      <c r="E8034" s="218" t="e">
        <f>VLOOKUP(D8034,Z$4:AB8034,2,FALSE)</f>
        <v>#N/A</v>
      </c>
      <c r="F8034" s="218" t="e">
        <f>VLOOKUP(D8034,Z$4:AB8034,3,FALSE)</f>
        <v>#N/A</v>
      </c>
    </row>
    <row r="8035" spans="2:6" x14ac:dyDescent="0.25">
      <c r="B8035" s="131">
        <f t="shared" si="125"/>
        <v>8033</v>
      </c>
      <c r="E8035" s="218" t="e">
        <f>VLOOKUP(D8035,Z$4:AB8035,2,FALSE)</f>
        <v>#N/A</v>
      </c>
      <c r="F8035" s="218" t="e">
        <f>VLOOKUP(D8035,Z$4:AB8035,3,FALSE)</f>
        <v>#N/A</v>
      </c>
    </row>
    <row r="8036" spans="2:6" x14ac:dyDescent="0.25">
      <c r="B8036" s="131">
        <f t="shared" si="125"/>
        <v>8034</v>
      </c>
      <c r="E8036" s="218" t="e">
        <f>VLOOKUP(D8036,Z$4:AB8036,2,FALSE)</f>
        <v>#N/A</v>
      </c>
      <c r="F8036" s="218" t="e">
        <f>VLOOKUP(D8036,Z$4:AB8036,3,FALSE)</f>
        <v>#N/A</v>
      </c>
    </row>
    <row r="8037" spans="2:6" x14ac:dyDescent="0.25">
      <c r="B8037" s="131">
        <f t="shared" si="125"/>
        <v>8035</v>
      </c>
      <c r="E8037" s="218" t="e">
        <f>VLOOKUP(D8037,Z$4:AB8037,2,FALSE)</f>
        <v>#N/A</v>
      </c>
      <c r="F8037" s="218" t="e">
        <f>VLOOKUP(D8037,Z$4:AB8037,3,FALSE)</f>
        <v>#N/A</v>
      </c>
    </row>
    <row r="8038" spans="2:6" x14ac:dyDescent="0.25">
      <c r="B8038" s="131">
        <f t="shared" si="125"/>
        <v>8036</v>
      </c>
      <c r="E8038" s="218" t="e">
        <f>VLOOKUP(D8038,Z$4:AB8038,2,FALSE)</f>
        <v>#N/A</v>
      </c>
      <c r="F8038" s="218" t="e">
        <f>VLOOKUP(D8038,Z$4:AB8038,3,FALSE)</f>
        <v>#N/A</v>
      </c>
    </row>
    <row r="8039" spans="2:6" x14ac:dyDescent="0.25">
      <c r="B8039" s="131">
        <f t="shared" si="125"/>
        <v>8037</v>
      </c>
      <c r="E8039" s="218" t="e">
        <f>VLOOKUP(D8039,Z$4:AB8039,2,FALSE)</f>
        <v>#N/A</v>
      </c>
      <c r="F8039" s="218" t="e">
        <f>VLOOKUP(D8039,Z$4:AB8039,3,FALSE)</f>
        <v>#N/A</v>
      </c>
    </row>
    <row r="8040" spans="2:6" x14ac:dyDescent="0.25">
      <c r="B8040" s="131">
        <f t="shared" si="125"/>
        <v>8038</v>
      </c>
      <c r="E8040" s="218" t="e">
        <f>VLOOKUP(D8040,Z$4:AB8040,2,FALSE)</f>
        <v>#N/A</v>
      </c>
      <c r="F8040" s="218" t="e">
        <f>VLOOKUP(D8040,Z$4:AB8040,3,FALSE)</f>
        <v>#N/A</v>
      </c>
    </row>
    <row r="8041" spans="2:6" x14ac:dyDescent="0.25">
      <c r="B8041" s="131">
        <f t="shared" si="125"/>
        <v>8039</v>
      </c>
      <c r="E8041" s="218" t="e">
        <f>VLOOKUP(D8041,Z$4:AB8041,2,FALSE)</f>
        <v>#N/A</v>
      </c>
      <c r="F8041" s="218" t="e">
        <f>VLOOKUP(D8041,Z$4:AB8041,3,FALSE)</f>
        <v>#N/A</v>
      </c>
    </row>
    <row r="8042" spans="2:6" x14ac:dyDescent="0.25">
      <c r="B8042" s="131">
        <f t="shared" si="125"/>
        <v>8040</v>
      </c>
      <c r="E8042" s="218" t="e">
        <f>VLOOKUP(D8042,Z$4:AB8042,2,FALSE)</f>
        <v>#N/A</v>
      </c>
      <c r="F8042" s="218" t="e">
        <f>VLOOKUP(D8042,Z$4:AB8042,3,FALSE)</f>
        <v>#N/A</v>
      </c>
    </row>
    <row r="8043" spans="2:6" x14ac:dyDescent="0.25">
      <c r="B8043" s="131">
        <f t="shared" si="125"/>
        <v>8041</v>
      </c>
      <c r="E8043" s="218" t="e">
        <f>VLOOKUP(D8043,Z$4:AB8043,2,FALSE)</f>
        <v>#N/A</v>
      </c>
      <c r="F8043" s="218" t="e">
        <f>VLOOKUP(D8043,Z$4:AB8043,3,FALSE)</f>
        <v>#N/A</v>
      </c>
    </row>
    <row r="8044" spans="2:6" x14ac:dyDescent="0.25">
      <c r="B8044" s="131">
        <f t="shared" si="125"/>
        <v>8042</v>
      </c>
      <c r="E8044" s="218" t="e">
        <f>VLOOKUP(D8044,Z$4:AB8044,2,FALSE)</f>
        <v>#N/A</v>
      </c>
      <c r="F8044" s="218" t="e">
        <f>VLOOKUP(D8044,Z$4:AB8044,3,FALSE)</f>
        <v>#N/A</v>
      </c>
    </row>
    <row r="8045" spans="2:6" x14ac:dyDescent="0.25">
      <c r="B8045" s="131">
        <f t="shared" si="125"/>
        <v>8043</v>
      </c>
      <c r="E8045" s="218" t="e">
        <f>VLOOKUP(D8045,Z$4:AB8045,2,FALSE)</f>
        <v>#N/A</v>
      </c>
      <c r="F8045" s="218" t="e">
        <f>VLOOKUP(D8045,Z$4:AB8045,3,FALSE)</f>
        <v>#N/A</v>
      </c>
    </row>
    <row r="8046" spans="2:6" x14ac:dyDescent="0.25">
      <c r="B8046" s="131">
        <f t="shared" si="125"/>
        <v>8044</v>
      </c>
      <c r="E8046" s="218" t="e">
        <f>VLOOKUP(D8046,Z$4:AB8046,2,FALSE)</f>
        <v>#N/A</v>
      </c>
      <c r="F8046" s="218" t="e">
        <f>VLOOKUP(D8046,Z$4:AB8046,3,FALSE)</f>
        <v>#N/A</v>
      </c>
    </row>
    <row r="8047" spans="2:6" x14ac:dyDescent="0.25">
      <c r="B8047" s="131">
        <f t="shared" si="125"/>
        <v>8045</v>
      </c>
      <c r="E8047" s="218" t="e">
        <f>VLOOKUP(D8047,Z$4:AB8047,2,FALSE)</f>
        <v>#N/A</v>
      </c>
      <c r="F8047" s="218" t="e">
        <f>VLOOKUP(D8047,Z$4:AB8047,3,FALSE)</f>
        <v>#N/A</v>
      </c>
    </row>
    <row r="8048" spans="2:6" x14ac:dyDescent="0.25">
      <c r="B8048" s="131">
        <f t="shared" si="125"/>
        <v>8046</v>
      </c>
      <c r="E8048" s="218" t="e">
        <f>VLOOKUP(D8048,Z$4:AB8048,2,FALSE)</f>
        <v>#N/A</v>
      </c>
      <c r="F8048" s="218" t="e">
        <f>VLOOKUP(D8048,Z$4:AB8048,3,FALSE)</f>
        <v>#N/A</v>
      </c>
    </row>
    <row r="8049" spans="2:6" x14ac:dyDescent="0.25">
      <c r="B8049" s="131">
        <f t="shared" si="125"/>
        <v>8047</v>
      </c>
      <c r="E8049" s="218" t="e">
        <f>VLOOKUP(D8049,Z$4:AB8049,2,FALSE)</f>
        <v>#N/A</v>
      </c>
      <c r="F8049" s="218" t="e">
        <f>VLOOKUP(D8049,Z$4:AB8049,3,FALSE)</f>
        <v>#N/A</v>
      </c>
    </row>
    <row r="8050" spans="2:6" x14ac:dyDescent="0.25">
      <c r="B8050" s="131">
        <f t="shared" si="125"/>
        <v>8048</v>
      </c>
      <c r="E8050" s="218" t="e">
        <f>VLOOKUP(D8050,Z$4:AB8050,2,FALSE)</f>
        <v>#N/A</v>
      </c>
      <c r="F8050" s="218" t="e">
        <f>VLOOKUP(D8050,Z$4:AB8050,3,FALSE)</f>
        <v>#N/A</v>
      </c>
    </row>
    <row r="8051" spans="2:6" x14ac:dyDescent="0.25">
      <c r="B8051" s="131">
        <f t="shared" si="125"/>
        <v>8049</v>
      </c>
      <c r="E8051" s="218" t="e">
        <f>VLOOKUP(D8051,Z$4:AB8051,2,FALSE)</f>
        <v>#N/A</v>
      </c>
      <c r="F8051" s="218" t="e">
        <f>VLOOKUP(D8051,Z$4:AB8051,3,FALSE)</f>
        <v>#N/A</v>
      </c>
    </row>
    <row r="8052" spans="2:6" x14ac:dyDescent="0.25">
      <c r="B8052" s="131">
        <f t="shared" ref="B8052:B8115" si="126">ROW()-2</f>
        <v>8050</v>
      </c>
      <c r="E8052" s="218" t="e">
        <f>VLOOKUP(D8052,Z$4:AB8052,2,FALSE)</f>
        <v>#N/A</v>
      </c>
      <c r="F8052" s="218" t="e">
        <f>VLOOKUP(D8052,Z$4:AB8052,3,FALSE)</f>
        <v>#N/A</v>
      </c>
    </row>
    <row r="8053" spans="2:6" x14ac:dyDescent="0.25">
      <c r="B8053" s="131">
        <f t="shared" si="126"/>
        <v>8051</v>
      </c>
      <c r="E8053" s="218" t="e">
        <f>VLOOKUP(D8053,Z$4:AB8053,2,FALSE)</f>
        <v>#N/A</v>
      </c>
      <c r="F8053" s="218" t="e">
        <f>VLOOKUP(D8053,Z$4:AB8053,3,FALSE)</f>
        <v>#N/A</v>
      </c>
    </row>
    <row r="8054" spans="2:6" x14ac:dyDescent="0.25">
      <c r="B8054" s="131">
        <f t="shared" si="126"/>
        <v>8052</v>
      </c>
      <c r="E8054" s="218" t="e">
        <f>VLOOKUP(D8054,Z$4:AB8054,2,FALSE)</f>
        <v>#N/A</v>
      </c>
      <c r="F8054" s="218" t="e">
        <f>VLOOKUP(D8054,Z$4:AB8054,3,FALSE)</f>
        <v>#N/A</v>
      </c>
    </row>
    <row r="8055" spans="2:6" x14ac:dyDescent="0.25">
      <c r="B8055" s="131">
        <f t="shared" si="126"/>
        <v>8053</v>
      </c>
      <c r="E8055" s="218" t="e">
        <f>VLOOKUP(D8055,Z$4:AB8055,2,FALSE)</f>
        <v>#N/A</v>
      </c>
      <c r="F8055" s="218" t="e">
        <f>VLOOKUP(D8055,Z$4:AB8055,3,FALSE)</f>
        <v>#N/A</v>
      </c>
    </row>
    <row r="8056" spans="2:6" x14ac:dyDescent="0.25">
      <c r="B8056" s="131">
        <f t="shared" si="126"/>
        <v>8054</v>
      </c>
      <c r="E8056" s="218" t="e">
        <f>VLOOKUP(D8056,Z$4:AB8056,2,FALSE)</f>
        <v>#N/A</v>
      </c>
      <c r="F8056" s="218" t="e">
        <f>VLOOKUP(D8056,Z$4:AB8056,3,FALSE)</f>
        <v>#N/A</v>
      </c>
    </row>
    <row r="8057" spans="2:6" x14ac:dyDescent="0.25">
      <c r="B8057" s="131">
        <f t="shared" si="126"/>
        <v>8055</v>
      </c>
      <c r="E8057" s="218" t="e">
        <f>VLOOKUP(D8057,Z$4:AB8057,2,FALSE)</f>
        <v>#N/A</v>
      </c>
      <c r="F8057" s="218" t="e">
        <f>VLOOKUP(D8057,Z$4:AB8057,3,FALSE)</f>
        <v>#N/A</v>
      </c>
    </row>
    <row r="8058" spans="2:6" x14ac:dyDescent="0.25">
      <c r="B8058" s="131">
        <f t="shared" si="126"/>
        <v>8056</v>
      </c>
      <c r="E8058" s="218" t="e">
        <f>VLOOKUP(D8058,Z$4:AB8058,2,FALSE)</f>
        <v>#N/A</v>
      </c>
      <c r="F8058" s="218" t="e">
        <f>VLOOKUP(D8058,Z$4:AB8058,3,FALSE)</f>
        <v>#N/A</v>
      </c>
    </row>
    <row r="8059" spans="2:6" x14ac:dyDescent="0.25">
      <c r="B8059" s="131">
        <f t="shared" si="126"/>
        <v>8057</v>
      </c>
      <c r="E8059" s="218" t="e">
        <f>VLOOKUP(D8059,Z$4:AB8059,2,FALSE)</f>
        <v>#N/A</v>
      </c>
      <c r="F8059" s="218" t="e">
        <f>VLOOKUP(D8059,Z$4:AB8059,3,FALSE)</f>
        <v>#N/A</v>
      </c>
    </row>
    <row r="8060" spans="2:6" x14ac:dyDescent="0.25">
      <c r="B8060" s="131">
        <f t="shared" si="126"/>
        <v>8058</v>
      </c>
      <c r="E8060" s="218" t="e">
        <f>VLOOKUP(D8060,Z$4:AB8060,2,FALSE)</f>
        <v>#N/A</v>
      </c>
      <c r="F8060" s="218" t="e">
        <f>VLOOKUP(D8060,Z$4:AB8060,3,FALSE)</f>
        <v>#N/A</v>
      </c>
    </row>
    <row r="8061" spans="2:6" x14ac:dyDescent="0.25">
      <c r="B8061" s="131">
        <f t="shared" si="126"/>
        <v>8059</v>
      </c>
      <c r="E8061" s="218" t="e">
        <f>VLOOKUP(D8061,Z$4:AB8061,2,FALSE)</f>
        <v>#N/A</v>
      </c>
      <c r="F8061" s="218" t="e">
        <f>VLOOKUP(D8061,Z$4:AB8061,3,FALSE)</f>
        <v>#N/A</v>
      </c>
    </row>
    <row r="8062" spans="2:6" x14ac:dyDescent="0.25">
      <c r="B8062" s="131">
        <f t="shared" si="126"/>
        <v>8060</v>
      </c>
      <c r="E8062" s="218" t="e">
        <f>VLOOKUP(D8062,Z$4:AB8062,2,FALSE)</f>
        <v>#N/A</v>
      </c>
      <c r="F8062" s="218" t="e">
        <f>VLOOKUP(D8062,Z$4:AB8062,3,FALSE)</f>
        <v>#N/A</v>
      </c>
    </row>
    <row r="8063" spans="2:6" x14ac:dyDescent="0.25">
      <c r="B8063" s="131">
        <f t="shared" si="126"/>
        <v>8061</v>
      </c>
      <c r="E8063" s="218" t="e">
        <f>VLOOKUP(D8063,Z$4:AB8063,2,FALSE)</f>
        <v>#N/A</v>
      </c>
      <c r="F8063" s="218" t="e">
        <f>VLOOKUP(D8063,Z$4:AB8063,3,FALSE)</f>
        <v>#N/A</v>
      </c>
    </row>
    <row r="8064" spans="2:6" x14ac:dyDescent="0.25">
      <c r="B8064" s="131">
        <f t="shared" si="126"/>
        <v>8062</v>
      </c>
      <c r="E8064" s="218" t="e">
        <f>VLOOKUP(D8064,Z$4:AB8064,2,FALSE)</f>
        <v>#N/A</v>
      </c>
      <c r="F8064" s="218" t="e">
        <f>VLOOKUP(D8064,Z$4:AB8064,3,FALSE)</f>
        <v>#N/A</v>
      </c>
    </row>
    <row r="8065" spans="2:6" x14ac:dyDescent="0.25">
      <c r="B8065" s="131">
        <f t="shared" si="126"/>
        <v>8063</v>
      </c>
      <c r="E8065" s="218" t="e">
        <f>VLOOKUP(D8065,Z$4:AB8065,2,FALSE)</f>
        <v>#N/A</v>
      </c>
      <c r="F8065" s="218" t="e">
        <f>VLOOKUP(D8065,Z$4:AB8065,3,FALSE)</f>
        <v>#N/A</v>
      </c>
    </row>
    <row r="8066" spans="2:6" x14ac:dyDescent="0.25">
      <c r="B8066" s="131">
        <f t="shared" si="126"/>
        <v>8064</v>
      </c>
      <c r="E8066" s="218" t="e">
        <f>VLOOKUP(D8066,Z$4:AB8066,2,FALSE)</f>
        <v>#N/A</v>
      </c>
      <c r="F8066" s="218" t="e">
        <f>VLOOKUP(D8066,Z$4:AB8066,3,FALSE)</f>
        <v>#N/A</v>
      </c>
    </row>
    <row r="8067" spans="2:6" x14ac:dyDescent="0.25">
      <c r="B8067" s="131">
        <f t="shared" si="126"/>
        <v>8065</v>
      </c>
      <c r="E8067" s="218" t="e">
        <f>VLOOKUP(D8067,Z$4:AB8067,2,FALSE)</f>
        <v>#N/A</v>
      </c>
      <c r="F8067" s="218" t="e">
        <f>VLOOKUP(D8067,Z$4:AB8067,3,FALSE)</f>
        <v>#N/A</v>
      </c>
    </row>
    <row r="8068" spans="2:6" x14ac:dyDescent="0.25">
      <c r="B8068" s="131">
        <f t="shared" si="126"/>
        <v>8066</v>
      </c>
      <c r="E8068" s="218" t="e">
        <f>VLOOKUP(D8068,Z$4:AB8068,2,FALSE)</f>
        <v>#N/A</v>
      </c>
      <c r="F8068" s="218" t="e">
        <f>VLOOKUP(D8068,Z$4:AB8068,3,FALSE)</f>
        <v>#N/A</v>
      </c>
    </row>
    <row r="8069" spans="2:6" x14ac:dyDescent="0.25">
      <c r="B8069" s="131">
        <f t="shared" si="126"/>
        <v>8067</v>
      </c>
      <c r="E8069" s="218" t="e">
        <f>VLOOKUP(D8069,Z$4:AB8069,2,FALSE)</f>
        <v>#N/A</v>
      </c>
      <c r="F8069" s="218" t="e">
        <f>VLOOKUP(D8069,Z$4:AB8069,3,FALSE)</f>
        <v>#N/A</v>
      </c>
    </row>
    <row r="8070" spans="2:6" x14ac:dyDescent="0.25">
      <c r="B8070" s="131">
        <f t="shared" si="126"/>
        <v>8068</v>
      </c>
      <c r="E8070" s="218" t="e">
        <f>VLOOKUP(D8070,Z$4:AB8070,2,FALSE)</f>
        <v>#N/A</v>
      </c>
      <c r="F8070" s="218" t="e">
        <f>VLOOKUP(D8070,Z$4:AB8070,3,FALSE)</f>
        <v>#N/A</v>
      </c>
    </row>
    <row r="8071" spans="2:6" x14ac:dyDescent="0.25">
      <c r="B8071" s="131">
        <f t="shared" si="126"/>
        <v>8069</v>
      </c>
      <c r="E8071" s="218" t="e">
        <f>VLOOKUP(D8071,Z$4:AB8071,2,FALSE)</f>
        <v>#N/A</v>
      </c>
      <c r="F8071" s="218" t="e">
        <f>VLOOKUP(D8071,Z$4:AB8071,3,FALSE)</f>
        <v>#N/A</v>
      </c>
    </row>
    <row r="8072" spans="2:6" x14ac:dyDescent="0.25">
      <c r="B8072" s="131">
        <f t="shared" si="126"/>
        <v>8070</v>
      </c>
      <c r="E8072" s="218" t="e">
        <f>VLOOKUP(D8072,Z$4:AB8072,2,FALSE)</f>
        <v>#N/A</v>
      </c>
      <c r="F8072" s="218" t="e">
        <f>VLOOKUP(D8072,Z$4:AB8072,3,FALSE)</f>
        <v>#N/A</v>
      </c>
    </row>
    <row r="8073" spans="2:6" x14ac:dyDescent="0.25">
      <c r="B8073" s="131">
        <f t="shared" si="126"/>
        <v>8071</v>
      </c>
      <c r="E8073" s="218" t="e">
        <f>VLOOKUP(D8073,Z$4:AB8073,2,FALSE)</f>
        <v>#N/A</v>
      </c>
      <c r="F8073" s="218" t="e">
        <f>VLOOKUP(D8073,Z$4:AB8073,3,FALSE)</f>
        <v>#N/A</v>
      </c>
    </row>
    <row r="8074" spans="2:6" x14ac:dyDescent="0.25">
      <c r="B8074" s="131">
        <f t="shared" si="126"/>
        <v>8072</v>
      </c>
      <c r="E8074" s="218" t="e">
        <f>VLOOKUP(D8074,Z$4:AB8074,2,FALSE)</f>
        <v>#N/A</v>
      </c>
      <c r="F8074" s="218" t="e">
        <f>VLOOKUP(D8074,Z$4:AB8074,3,FALSE)</f>
        <v>#N/A</v>
      </c>
    </row>
    <row r="8075" spans="2:6" x14ac:dyDescent="0.25">
      <c r="B8075" s="131">
        <f t="shared" si="126"/>
        <v>8073</v>
      </c>
      <c r="E8075" s="218" t="e">
        <f>VLOOKUP(D8075,Z$4:AB8075,2,FALSE)</f>
        <v>#N/A</v>
      </c>
      <c r="F8075" s="218" t="e">
        <f>VLOOKUP(D8075,Z$4:AB8075,3,FALSE)</f>
        <v>#N/A</v>
      </c>
    </row>
    <row r="8076" spans="2:6" x14ac:dyDescent="0.25">
      <c r="B8076" s="131">
        <f t="shared" si="126"/>
        <v>8074</v>
      </c>
      <c r="E8076" s="218" t="e">
        <f>VLOOKUP(D8076,Z$4:AB8076,2,FALSE)</f>
        <v>#N/A</v>
      </c>
      <c r="F8076" s="218" t="e">
        <f>VLOOKUP(D8076,Z$4:AB8076,3,FALSE)</f>
        <v>#N/A</v>
      </c>
    </row>
    <row r="8077" spans="2:6" x14ac:dyDescent="0.25">
      <c r="B8077" s="131">
        <f t="shared" si="126"/>
        <v>8075</v>
      </c>
      <c r="E8077" s="218" t="e">
        <f>VLOOKUP(D8077,Z$4:AB8077,2,FALSE)</f>
        <v>#N/A</v>
      </c>
      <c r="F8077" s="218" t="e">
        <f>VLOOKUP(D8077,Z$4:AB8077,3,FALSE)</f>
        <v>#N/A</v>
      </c>
    </row>
    <row r="8078" spans="2:6" x14ac:dyDescent="0.25">
      <c r="B8078" s="131">
        <f t="shared" si="126"/>
        <v>8076</v>
      </c>
      <c r="E8078" s="218" t="e">
        <f>VLOOKUP(D8078,Z$4:AB8078,2,FALSE)</f>
        <v>#N/A</v>
      </c>
      <c r="F8078" s="218" t="e">
        <f>VLOOKUP(D8078,Z$4:AB8078,3,FALSE)</f>
        <v>#N/A</v>
      </c>
    </row>
    <row r="8079" spans="2:6" x14ac:dyDescent="0.25">
      <c r="B8079" s="131">
        <f t="shared" si="126"/>
        <v>8077</v>
      </c>
      <c r="E8079" s="218" t="e">
        <f>VLOOKUP(D8079,Z$4:AB8079,2,FALSE)</f>
        <v>#N/A</v>
      </c>
      <c r="F8079" s="218" t="e">
        <f>VLOOKUP(D8079,Z$4:AB8079,3,FALSE)</f>
        <v>#N/A</v>
      </c>
    </row>
    <row r="8080" spans="2:6" x14ac:dyDescent="0.25">
      <c r="B8080" s="131">
        <f t="shared" si="126"/>
        <v>8078</v>
      </c>
      <c r="E8080" s="218" t="e">
        <f>VLOOKUP(D8080,Z$4:AB8080,2,FALSE)</f>
        <v>#N/A</v>
      </c>
      <c r="F8080" s="218" t="e">
        <f>VLOOKUP(D8080,Z$4:AB8080,3,FALSE)</f>
        <v>#N/A</v>
      </c>
    </row>
    <row r="8081" spans="2:6" x14ac:dyDescent="0.25">
      <c r="B8081" s="131">
        <f t="shared" si="126"/>
        <v>8079</v>
      </c>
      <c r="E8081" s="218" t="e">
        <f>VLOOKUP(D8081,Z$4:AB8081,2,FALSE)</f>
        <v>#N/A</v>
      </c>
      <c r="F8081" s="218" t="e">
        <f>VLOOKUP(D8081,Z$4:AB8081,3,FALSE)</f>
        <v>#N/A</v>
      </c>
    </row>
    <row r="8082" spans="2:6" x14ac:dyDescent="0.25">
      <c r="B8082" s="131">
        <f t="shared" si="126"/>
        <v>8080</v>
      </c>
      <c r="E8082" s="218" t="e">
        <f>VLOOKUP(D8082,Z$4:AB8082,2,FALSE)</f>
        <v>#N/A</v>
      </c>
      <c r="F8082" s="218" t="e">
        <f>VLOOKUP(D8082,Z$4:AB8082,3,FALSE)</f>
        <v>#N/A</v>
      </c>
    </row>
    <row r="8083" spans="2:6" x14ac:dyDescent="0.25">
      <c r="B8083" s="131">
        <f t="shared" si="126"/>
        <v>8081</v>
      </c>
      <c r="E8083" s="218" t="e">
        <f>VLOOKUP(D8083,Z$4:AB8083,2,FALSE)</f>
        <v>#N/A</v>
      </c>
      <c r="F8083" s="218" t="e">
        <f>VLOOKUP(D8083,Z$4:AB8083,3,FALSE)</f>
        <v>#N/A</v>
      </c>
    </row>
    <row r="8084" spans="2:6" x14ac:dyDescent="0.25">
      <c r="B8084" s="131">
        <f t="shared" si="126"/>
        <v>8082</v>
      </c>
      <c r="E8084" s="218" t="e">
        <f>VLOOKUP(D8084,Z$4:AB8084,2,FALSE)</f>
        <v>#N/A</v>
      </c>
      <c r="F8084" s="218" t="e">
        <f>VLOOKUP(D8084,Z$4:AB8084,3,FALSE)</f>
        <v>#N/A</v>
      </c>
    </row>
    <row r="8085" spans="2:6" x14ac:dyDescent="0.25">
      <c r="B8085" s="131">
        <f t="shared" si="126"/>
        <v>8083</v>
      </c>
      <c r="E8085" s="218" t="e">
        <f>VLOOKUP(D8085,Z$4:AB8085,2,FALSE)</f>
        <v>#N/A</v>
      </c>
      <c r="F8085" s="218" t="e">
        <f>VLOOKUP(D8085,Z$4:AB8085,3,FALSE)</f>
        <v>#N/A</v>
      </c>
    </row>
    <row r="8086" spans="2:6" x14ac:dyDescent="0.25">
      <c r="B8086" s="131">
        <f t="shared" si="126"/>
        <v>8084</v>
      </c>
      <c r="E8086" s="218" t="e">
        <f>VLOOKUP(D8086,Z$4:AB8086,2,FALSE)</f>
        <v>#N/A</v>
      </c>
      <c r="F8086" s="218" t="e">
        <f>VLOOKUP(D8086,Z$4:AB8086,3,FALSE)</f>
        <v>#N/A</v>
      </c>
    </row>
    <row r="8087" spans="2:6" x14ac:dyDescent="0.25">
      <c r="B8087" s="131">
        <f t="shared" si="126"/>
        <v>8085</v>
      </c>
      <c r="E8087" s="218" t="e">
        <f>VLOOKUP(D8087,Z$4:AB8087,2,FALSE)</f>
        <v>#N/A</v>
      </c>
      <c r="F8087" s="218" t="e">
        <f>VLOOKUP(D8087,Z$4:AB8087,3,FALSE)</f>
        <v>#N/A</v>
      </c>
    </row>
    <row r="8088" spans="2:6" x14ac:dyDescent="0.25">
      <c r="B8088" s="131">
        <f t="shared" si="126"/>
        <v>8086</v>
      </c>
      <c r="E8088" s="218" t="e">
        <f>VLOOKUP(D8088,Z$4:AB8088,2,FALSE)</f>
        <v>#N/A</v>
      </c>
      <c r="F8088" s="218" t="e">
        <f>VLOOKUP(D8088,Z$4:AB8088,3,FALSE)</f>
        <v>#N/A</v>
      </c>
    </row>
    <row r="8089" spans="2:6" x14ac:dyDescent="0.25">
      <c r="B8089" s="131">
        <f t="shared" si="126"/>
        <v>8087</v>
      </c>
      <c r="E8089" s="218" t="e">
        <f>VLOOKUP(D8089,Z$4:AB8089,2,FALSE)</f>
        <v>#N/A</v>
      </c>
      <c r="F8089" s="218" t="e">
        <f>VLOOKUP(D8089,Z$4:AB8089,3,FALSE)</f>
        <v>#N/A</v>
      </c>
    </row>
    <row r="8090" spans="2:6" x14ac:dyDescent="0.25">
      <c r="B8090" s="131">
        <f t="shared" si="126"/>
        <v>8088</v>
      </c>
      <c r="E8090" s="218" t="e">
        <f>VLOOKUP(D8090,Z$4:AB8090,2,FALSE)</f>
        <v>#N/A</v>
      </c>
      <c r="F8090" s="218" t="e">
        <f>VLOOKUP(D8090,Z$4:AB8090,3,FALSE)</f>
        <v>#N/A</v>
      </c>
    </row>
    <row r="8091" spans="2:6" x14ac:dyDescent="0.25">
      <c r="B8091" s="131">
        <f t="shared" si="126"/>
        <v>8089</v>
      </c>
      <c r="E8091" s="218" t="e">
        <f>VLOOKUP(D8091,Z$4:AB8091,2,FALSE)</f>
        <v>#N/A</v>
      </c>
      <c r="F8091" s="218" t="e">
        <f>VLOOKUP(D8091,Z$4:AB8091,3,FALSE)</f>
        <v>#N/A</v>
      </c>
    </row>
    <row r="8092" spans="2:6" x14ac:dyDescent="0.25">
      <c r="B8092" s="131">
        <f t="shared" si="126"/>
        <v>8090</v>
      </c>
      <c r="E8092" s="218" t="e">
        <f>VLOOKUP(D8092,Z$4:AB8092,2,FALSE)</f>
        <v>#N/A</v>
      </c>
      <c r="F8092" s="218" t="e">
        <f>VLOOKUP(D8092,Z$4:AB8092,3,FALSE)</f>
        <v>#N/A</v>
      </c>
    </row>
    <row r="8093" spans="2:6" x14ac:dyDescent="0.25">
      <c r="B8093" s="131">
        <f t="shared" si="126"/>
        <v>8091</v>
      </c>
      <c r="E8093" s="218" t="e">
        <f>VLOOKUP(D8093,Z$4:AB8093,2,FALSE)</f>
        <v>#N/A</v>
      </c>
      <c r="F8093" s="218" t="e">
        <f>VLOOKUP(D8093,Z$4:AB8093,3,FALSE)</f>
        <v>#N/A</v>
      </c>
    </row>
    <row r="8094" spans="2:6" x14ac:dyDescent="0.25">
      <c r="B8094" s="131">
        <f t="shared" si="126"/>
        <v>8092</v>
      </c>
      <c r="E8094" s="218" t="e">
        <f>VLOOKUP(D8094,Z$4:AB8094,2,FALSE)</f>
        <v>#N/A</v>
      </c>
      <c r="F8094" s="218" t="e">
        <f>VLOOKUP(D8094,Z$4:AB8094,3,FALSE)</f>
        <v>#N/A</v>
      </c>
    </row>
    <row r="8095" spans="2:6" x14ac:dyDescent="0.25">
      <c r="B8095" s="131">
        <f t="shared" si="126"/>
        <v>8093</v>
      </c>
      <c r="E8095" s="218" t="e">
        <f>VLOOKUP(D8095,Z$4:AB8095,2,FALSE)</f>
        <v>#N/A</v>
      </c>
      <c r="F8095" s="218" t="e">
        <f>VLOOKUP(D8095,Z$4:AB8095,3,FALSE)</f>
        <v>#N/A</v>
      </c>
    </row>
    <row r="8096" spans="2:6" x14ac:dyDescent="0.25">
      <c r="B8096" s="131">
        <f t="shared" si="126"/>
        <v>8094</v>
      </c>
      <c r="E8096" s="218" t="e">
        <f>VLOOKUP(D8096,Z$4:AB8096,2,FALSE)</f>
        <v>#N/A</v>
      </c>
      <c r="F8096" s="218" t="e">
        <f>VLOOKUP(D8096,Z$4:AB8096,3,FALSE)</f>
        <v>#N/A</v>
      </c>
    </row>
    <row r="8097" spans="2:6" x14ac:dyDescent="0.25">
      <c r="B8097" s="131">
        <f t="shared" si="126"/>
        <v>8095</v>
      </c>
      <c r="E8097" s="218" t="e">
        <f>VLOOKUP(D8097,Z$4:AB8097,2,FALSE)</f>
        <v>#N/A</v>
      </c>
      <c r="F8097" s="218" t="e">
        <f>VLOOKUP(D8097,Z$4:AB8097,3,FALSE)</f>
        <v>#N/A</v>
      </c>
    </row>
    <row r="8098" spans="2:6" x14ac:dyDescent="0.25">
      <c r="B8098" s="131">
        <f t="shared" si="126"/>
        <v>8096</v>
      </c>
      <c r="E8098" s="218" t="e">
        <f>VLOOKUP(D8098,Z$4:AB8098,2,FALSE)</f>
        <v>#N/A</v>
      </c>
      <c r="F8098" s="218" t="e">
        <f>VLOOKUP(D8098,Z$4:AB8098,3,FALSE)</f>
        <v>#N/A</v>
      </c>
    </row>
    <row r="8099" spans="2:6" x14ac:dyDescent="0.25">
      <c r="B8099" s="131">
        <f t="shared" si="126"/>
        <v>8097</v>
      </c>
      <c r="E8099" s="218" t="e">
        <f>VLOOKUP(D8099,Z$4:AB8099,2,FALSE)</f>
        <v>#N/A</v>
      </c>
      <c r="F8099" s="218" t="e">
        <f>VLOOKUP(D8099,Z$4:AB8099,3,FALSE)</f>
        <v>#N/A</v>
      </c>
    </row>
    <row r="8100" spans="2:6" x14ac:dyDescent="0.25">
      <c r="B8100" s="131">
        <f t="shared" si="126"/>
        <v>8098</v>
      </c>
      <c r="E8100" s="218" t="e">
        <f>VLOOKUP(D8100,Z$4:AB8100,2,FALSE)</f>
        <v>#N/A</v>
      </c>
      <c r="F8100" s="218" t="e">
        <f>VLOOKUP(D8100,Z$4:AB8100,3,FALSE)</f>
        <v>#N/A</v>
      </c>
    </row>
    <row r="8101" spans="2:6" x14ac:dyDescent="0.25">
      <c r="B8101" s="131">
        <f t="shared" si="126"/>
        <v>8099</v>
      </c>
      <c r="E8101" s="218" t="e">
        <f>VLOOKUP(D8101,Z$4:AB8101,2,FALSE)</f>
        <v>#N/A</v>
      </c>
      <c r="F8101" s="218" t="e">
        <f>VLOOKUP(D8101,Z$4:AB8101,3,FALSE)</f>
        <v>#N/A</v>
      </c>
    </row>
    <row r="8102" spans="2:6" x14ac:dyDescent="0.25">
      <c r="B8102" s="131">
        <f t="shared" si="126"/>
        <v>8100</v>
      </c>
      <c r="E8102" s="218" t="e">
        <f>VLOOKUP(D8102,Z$4:AB8102,2,FALSE)</f>
        <v>#N/A</v>
      </c>
      <c r="F8102" s="218" t="e">
        <f>VLOOKUP(D8102,Z$4:AB8102,3,FALSE)</f>
        <v>#N/A</v>
      </c>
    </row>
    <row r="8103" spans="2:6" x14ac:dyDescent="0.25">
      <c r="B8103" s="131">
        <f t="shared" si="126"/>
        <v>8101</v>
      </c>
      <c r="E8103" s="218" t="e">
        <f>VLOOKUP(D8103,Z$4:AB8103,2,FALSE)</f>
        <v>#N/A</v>
      </c>
      <c r="F8103" s="218" t="e">
        <f>VLOOKUP(D8103,Z$4:AB8103,3,FALSE)</f>
        <v>#N/A</v>
      </c>
    </row>
    <row r="8104" spans="2:6" x14ac:dyDescent="0.25">
      <c r="B8104" s="131">
        <f t="shared" si="126"/>
        <v>8102</v>
      </c>
      <c r="E8104" s="218" t="e">
        <f>VLOOKUP(D8104,Z$4:AB8104,2,FALSE)</f>
        <v>#N/A</v>
      </c>
      <c r="F8104" s="218" t="e">
        <f>VLOOKUP(D8104,Z$4:AB8104,3,FALSE)</f>
        <v>#N/A</v>
      </c>
    </row>
    <row r="8105" spans="2:6" x14ac:dyDescent="0.25">
      <c r="B8105" s="131">
        <f t="shared" si="126"/>
        <v>8103</v>
      </c>
      <c r="E8105" s="218" t="e">
        <f>VLOOKUP(D8105,Z$4:AB8105,2,FALSE)</f>
        <v>#N/A</v>
      </c>
      <c r="F8105" s="218" t="e">
        <f>VLOOKUP(D8105,Z$4:AB8105,3,FALSE)</f>
        <v>#N/A</v>
      </c>
    </row>
    <row r="8106" spans="2:6" x14ac:dyDescent="0.25">
      <c r="B8106" s="131">
        <f t="shared" si="126"/>
        <v>8104</v>
      </c>
      <c r="E8106" s="218" t="e">
        <f>VLOOKUP(D8106,Z$4:AB8106,2,FALSE)</f>
        <v>#N/A</v>
      </c>
      <c r="F8106" s="218" t="e">
        <f>VLOOKUP(D8106,Z$4:AB8106,3,FALSE)</f>
        <v>#N/A</v>
      </c>
    </row>
    <row r="8107" spans="2:6" x14ac:dyDescent="0.25">
      <c r="B8107" s="131">
        <f t="shared" si="126"/>
        <v>8105</v>
      </c>
      <c r="E8107" s="218" t="e">
        <f>VLOOKUP(D8107,Z$4:AB8107,2,FALSE)</f>
        <v>#N/A</v>
      </c>
      <c r="F8107" s="218" t="e">
        <f>VLOOKUP(D8107,Z$4:AB8107,3,FALSE)</f>
        <v>#N/A</v>
      </c>
    </row>
    <row r="8108" spans="2:6" x14ac:dyDescent="0.25">
      <c r="B8108" s="131">
        <f t="shared" si="126"/>
        <v>8106</v>
      </c>
      <c r="E8108" s="218" t="e">
        <f>VLOOKUP(D8108,Z$4:AB8108,2,FALSE)</f>
        <v>#N/A</v>
      </c>
      <c r="F8108" s="218" t="e">
        <f>VLOOKUP(D8108,Z$4:AB8108,3,FALSE)</f>
        <v>#N/A</v>
      </c>
    </row>
    <row r="8109" spans="2:6" x14ac:dyDescent="0.25">
      <c r="B8109" s="131">
        <f t="shared" si="126"/>
        <v>8107</v>
      </c>
      <c r="E8109" s="218" t="e">
        <f>VLOOKUP(D8109,Z$4:AB8109,2,FALSE)</f>
        <v>#N/A</v>
      </c>
      <c r="F8109" s="218" t="e">
        <f>VLOOKUP(D8109,Z$4:AB8109,3,FALSE)</f>
        <v>#N/A</v>
      </c>
    </row>
    <row r="8110" spans="2:6" x14ac:dyDescent="0.25">
      <c r="B8110" s="131">
        <f t="shared" si="126"/>
        <v>8108</v>
      </c>
      <c r="E8110" s="218" t="e">
        <f>VLOOKUP(D8110,Z$4:AB8110,2,FALSE)</f>
        <v>#N/A</v>
      </c>
      <c r="F8110" s="218" t="e">
        <f>VLOOKUP(D8110,Z$4:AB8110,3,FALSE)</f>
        <v>#N/A</v>
      </c>
    </row>
    <row r="8111" spans="2:6" x14ac:dyDescent="0.25">
      <c r="B8111" s="131">
        <f t="shared" si="126"/>
        <v>8109</v>
      </c>
      <c r="E8111" s="218" t="e">
        <f>VLOOKUP(D8111,Z$4:AB8111,2,FALSE)</f>
        <v>#N/A</v>
      </c>
      <c r="F8111" s="218" t="e">
        <f>VLOOKUP(D8111,Z$4:AB8111,3,FALSE)</f>
        <v>#N/A</v>
      </c>
    </row>
    <row r="8112" spans="2:6" x14ac:dyDescent="0.25">
      <c r="B8112" s="131">
        <f t="shared" si="126"/>
        <v>8110</v>
      </c>
      <c r="E8112" s="218" t="e">
        <f>VLOOKUP(D8112,Z$4:AB8112,2,FALSE)</f>
        <v>#N/A</v>
      </c>
      <c r="F8112" s="218" t="e">
        <f>VLOOKUP(D8112,Z$4:AB8112,3,FALSE)</f>
        <v>#N/A</v>
      </c>
    </row>
    <row r="8113" spans="2:6" x14ac:dyDescent="0.25">
      <c r="B8113" s="131">
        <f t="shared" si="126"/>
        <v>8111</v>
      </c>
      <c r="E8113" s="218" t="e">
        <f>VLOOKUP(D8113,Z$4:AB8113,2,FALSE)</f>
        <v>#N/A</v>
      </c>
      <c r="F8113" s="218" t="e">
        <f>VLOOKUP(D8113,Z$4:AB8113,3,FALSE)</f>
        <v>#N/A</v>
      </c>
    </row>
    <row r="8114" spans="2:6" x14ac:dyDescent="0.25">
      <c r="B8114" s="131">
        <f t="shared" si="126"/>
        <v>8112</v>
      </c>
      <c r="E8114" s="218" t="e">
        <f>VLOOKUP(D8114,Z$4:AB8114,2,FALSE)</f>
        <v>#N/A</v>
      </c>
      <c r="F8114" s="218" t="e">
        <f>VLOOKUP(D8114,Z$4:AB8114,3,FALSE)</f>
        <v>#N/A</v>
      </c>
    </row>
    <row r="8115" spans="2:6" x14ac:dyDescent="0.25">
      <c r="B8115" s="131">
        <f t="shared" si="126"/>
        <v>8113</v>
      </c>
      <c r="E8115" s="218" t="e">
        <f>VLOOKUP(D8115,Z$4:AB8115,2,FALSE)</f>
        <v>#N/A</v>
      </c>
      <c r="F8115" s="218" t="e">
        <f>VLOOKUP(D8115,Z$4:AB8115,3,FALSE)</f>
        <v>#N/A</v>
      </c>
    </row>
    <row r="8116" spans="2:6" x14ac:dyDescent="0.25">
      <c r="B8116" s="131">
        <f t="shared" ref="B8116:B8179" si="127">ROW()-2</f>
        <v>8114</v>
      </c>
      <c r="E8116" s="218" t="e">
        <f>VLOOKUP(D8116,Z$4:AB8116,2,FALSE)</f>
        <v>#N/A</v>
      </c>
      <c r="F8116" s="218" t="e">
        <f>VLOOKUP(D8116,Z$4:AB8116,3,FALSE)</f>
        <v>#N/A</v>
      </c>
    </row>
    <row r="8117" spans="2:6" x14ac:dyDescent="0.25">
      <c r="B8117" s="131">
        <f t="shared" si="127"/>
        <v>8115</v>
      </c>
      <c r="E8117" s="218" t="e">
        <f>VLOOKUP(D8117,Z$4:AB8117,2,FALSE)</f>
        <v>#N/A</v>
      </c>
      <c r="F8117" s="218" t="e">
        <f>VLOOKUP(D8117,Z$4:AB8117,3,FALSE)</f>
        <v>#N/A</v>
      </c>
    </row>
    <row r="8118" spans="2:6" x14ac:dyDescent="0.25">
      <c r="B8118" s="131">
        <f t="shared" si="127"/>
        <v>8116</v>
      </c>
      <c r="E8118" s="218" t="e">
        <f>VLOOKUP(D8118,Z$4:AB8118,2,FALSE)</f>
        <v>#N/A</v>
      </c>
      <c r="F8118" s="218" t="e">
        <f>VLOOKUP(D8118,Z$4:AB8118,3,FALSE)</f>
        <v>#N/A</v>
      </c>
    </row>
    <row r="8119" spans="2:6" x14ac:dyDescent="0.25">
      <c r="B8119" s="131">
        <f t="shared" si="127"/>
        <v>8117</v>
      </c>
      <c r="E8119" s="218" t="e">
        <f>VLOOKUP(D8119,Z$4:AB8119,2,FALSE)</f>
        <v>#N/A</v>
      </c>
      <c r="F8119" s="218" t="e">
        <f>VLOOKUP(D8119,Z$4:AB8119,3,FALSE)</f>
        <v>#N/A</v>
      </c>
    </row>
    <row r="8120" spans="2:6" x14ac:dyDescent="0.25">
      <c r="B8120" s="131">
        <f t="shared" si="127"/>
        <v>8118</v>
      </c>
      <c r="E8120" s="218" t="e">
        <f>VLOOKUP(D8120,Z$4:AB8120,2,FALSE)</f>
        <v>#N/A</v>
      </c>
      <c r="F8120" s="218" t="e">
        <f>VLOOKUP(D8120,Z$4:AB8120,3,FALSE)</f>
        <v>#N/A</v>
      </c>
    </row>
    <row r="8121" spans="2:6" x14ac:dyDescent="0.25">
      <c r="B8121" s="131">
        <f t="shared" si="127"/>
        <v>8119</v>
      </c>
      <c r="E8121" s="218" t="e">
        <f>VLOOKUP(D8121,Z$4:AB8121,2,FALSE)</f>
        <v>#N/A</v>
      </c>
      <c r="F8121" s="218" t="e">
        <f>VLOOKUP(D8121,Z$4:AB8121,3,FALSE)</f>
        <v>#N/A</v>
      </c>
    </row>
    <row r="8122" spans="2:6" x14ac:dyDescent="0.25">
      <c r="B8122" s="131">
        <f t="shared" si="127"/>
        <v>8120</v>
      </c>
      <c r="E8122" s="218" t="e">
        <f>VLOOKUP(D8122,Z$4:AB8122,2,FALSE)</f>
        <v>#N/A</v>
      </c>
      <c r="F8122" s="218" t="e">
        <f>VLOOKUP(D8122,Z$4:AB8122,3,FALSE)</f>
        <v>#N/A</v>
      </c>
    </row>
    <row r="8123" spans="2:6" x14ac:dyDescent="0.25">
      <c r="B8123" s="131">
        <f t="shared" si="127"/>
        <v>8121</v>
      </c>
      <c r="E8123" s="218" t="e">
        <f>VLOOKUP(D8123,Z$4:AB8123,2,FALSE)</f>
        <v>#N/A</v>
      </c>
      <c r="F8123" s="218" t="e">
        <f>VLOOKUP(D8123,Z$4:AB8123,3,FALSE)</f>
        <v>#N/A</v>
      </c>
    </row>
    <row r="8124" spans="2:6" x14ac:dyDescent="0.25">
      <c r="B8124" s="131">
        <f t="shared" si="127"/>
        <v>8122</v>
      </c>
      <c r="E8124" s="218" t="e">
        <f>VLOOKUP(D8124,Z$4:AB8124,2,FALSE)</f>
        <v>#N/A</v>
      </c>
      <c r="F8124" s="218" t="e">
        <f>VLOOKUP(D8124,Z$4:AB8124,3,FALSE)</f>
        <v>#N/A</v>
      </c>
    </row>
    <row r="8125" spans="2:6" x14ac:dyDescent="0.25">
      <c r="B8125" s="131">
        <f t="shared" si="127"/>
        <v>8123</v>
      </c>
      <c r="E8125" s="218" t="e">
        <f>VLOOKUP(D8125,Z$4:AB8125,2,FALSE)</f>
        <v>#N/A</v>
      </c>
      <c r="F8125" s="218" t="e">
        <f>VLOOKUP(D8125,Z$4:AB8125,3,FALSE)</f>
        <v>#N/A</v>
      </c>
    </row>
    <row r="8126" spans="2:6" x14ac:dyDescent="0.25">
      <c r="B8126" s="131">
        <f t="shared" si="127"/>
        <v>8124</v>
      </c>
      <c r="E8126" s="218" t="e">
        <f>VLOOKUP(D8126,Z$4:AB8126,2,FALSE)</f>
        <v>#N/A</v>
      </c>
      <c r="F8126" s="218" t="e">
        <f>VLOOKUP(D8126,Z$4:AB8126,3,FALSE)</f>
        <v>#N/A</v>
      </c>
    </row>
    <row r="8127" spans="2:6" x14ac:dyDescent="0.25">
      <c r="B8127" s="131">
        <f t="shared" si="127"/>
        <v>8125</v>
      </c>
      <c r="E8127" s="218" t="e">
        <f>VLOOKUP(D8127,Z$4:AB8127,2,FALSE)</f>
        <v>#N/A</v>
      </c>
      <c r="F8127" s="218" t="e">
        <f>VLOOKUP(D8127,Z$4:AB8127,3,FALSE)</f>
        <v>#N/A</v>
      </c>
    </row>
    <row r="8128" spans="2:6" x14ac:dyDescent="0.25">
      <c r="B8128" s="131">
        <f t="shared" si="127"/>
        <v>8126</v>
      </c>
      <c r="E8128" s="218" t="e">
        <f>VLOOKUP(D8128,Z$4:AB8128,2,FALSE)</f>
        <v>#N/A</v>
      </c>
      <c r="F8128" s="218" t="e">
        <f>VLOOKUP(D8128,Z$4:AB8128,3,FALSE)</f>
        <v>#N/A</v>
      </c>
    </row>
    <row r="8129" spans="2:6" x14ac:dyDescent="0.25">
      <c r="B8129" s="131">
        <f t="shared" si="127"/>
        <v>8127</v>
      </c>
      <c r="E8129" s="218" t="e">
        <f>VLOOKUP(D8129,Z$4:AB8129,2,FALSE)</f>
        <v>#N/A</v>
      </c>
      <c r="F8129" s="218" t="e">
        <f>VLOOKUP(D8129,Z$4:AB8129,3,FALSE)</f>
        <v>#N/A</v>
      </c>
    </row>
    <row r="8130" spans="2:6" x14ac:dyDescent="0.25">
      <c r="B8130" s="131">
        <f t="shared" si="127"/>
        <v>8128</v>
      </c>
      <c r="E8130" s="218" t="e">
        <f>VLOOKUP(D8130,Z$4:AB8130,2,FALSE)</f>
        <v>#N/A</v>
      </c>
      <c r="F8130" s="218" t="e">
        <f>VLOOKUP(D8130,Z$4:AB8130,3,FALSE)</f>
        <v>#N/A</v>
      </c>
    </row>
    <row r="8131" spans="2:6" x14ac:dyDescent="0.25">
      <c r="B8131" s="131">
        <f t="shared" si="127"/>
        <v>8129</v>
      </c>
      <c r="E8131" s="218" t="e">
        <f>VLOOKUP(D8131,Z$4:AB8131,2,FALSE)</f>
        <v>#N/A</v>
      </c>
      <c r="F8131" s="218" t="e">
        <f>VLOOKUP(D8131,Z$4:AB8131,3,FALSE)</f>
        <v>#N/A</v>
      </c>
    </row>
    <row r="8132" spans="2:6" x14ac:dyDescent="0.25">
      <c r="B8132" s="131">
        <f t="shared" si="127"/>
        <v>8130</v>
      </c>
      <c r="E8132" s="218" t="e">
        <f>VLOOKUP(D8132,Z$4:AB8132,2,FALSE)</f>
        <v>#N/A</v>
      </c>
      <c r="F8132" s="218" t="e">
        <f>VLOOKUP(D8132,Z$4:AB8132,3,FALSE)</f>
        <v>#N/A</v>
      </c>
    </row>
    <row r="8133" spans="2:6" x14ac:dyDescent="0.25">
      <c r="B8133" s="131">
        <f t="shared" si="127"/>
        <v>8131</v>
      </c>
      <c r="E8133" s="218" t="e">
        <f>VLOOKUP(D8133,Z$4:AB8133,2,FALSE)</f>
        <v>#N/A</v>
      </c>
      <c r="F8133" s="218" t="e">
        <f>VLOOKUP(D8133,Z$4:AB8133,3,FALSE)</f>
        <v>#N/A</v>
      </c>
    </row>
    <row r="8134" spans="2:6" x14ac:dyDescent="0.25">
      <c r="B8134" s="131">
        <f t="shared" si="127"/>
        <v>8132</v>
      </c>
      <c r="E8134" s="218" t="e">
        <f>VLOOKUP(D8134,Z$4:AB8134,2,FALSE)</f>
        <v>#N/A</v>
      </c>
      <c r="F8134" s="218" t="e">
        <f>VLOOKUP(D8134,Z$4:AB8134,3,FALSE)</f>
        <v>#N/A</v>
      </c>
    </row>
    <row r="8135" spans="2:6" x14ac:dyDescent="0.25">
      <c r="B8135" s="131">
        <f t="shared" si="127"/>
        <v>8133</v>
      </c>
      <c r="E8135" s="218" t="e">
        <f>VLOOKUP(D8135,Z$4:AB8135,2,FALSE)</f>
        <v>#N/A</v>
      </c>
      <c r="F8135" s="218" t="e">
        <f>VLOOKUP(D8135,Z$4:AB8135,3,FALSE)</f>
        <v>#N/A</v>
      </c>
    </row>
    <row r="8136" spans="2:6" x14ac:dyDescent="0.25">
      <c r="B8136" s="131">
        <f t="shared" si="127"/>
        <v>8134</v>
      </c>
      <c r="E8136" s="218" t="e">
        <f>VLOOKUP(D8136,Z$4:AB8136,2,FALSE)</f>
        <v>#N/A</v>
      </c>
      <c r="F8136" s="218" t="e">
        <f>VLOOKUP(D8136,Z$4:AB8136,3,FALSE)</f>
        <v>#N/A</v>
      </c>
    </row>
    <row r="8137" spans="2:6" x14ac:dyDescent="0.25">
      <c r="B8137" s="131">
        <f t="shared" si="127"/>
        <v>8135</v>
      </c>
      <c r="E8137" s="218" t="e">
        <f>VLOOKUP(D8137,Z$4:AB8137,2,FALSE)</f>
        <v>#N/A</v>
      </c>
      <c r="F8137" s="218" t="e">
        <f>VLOOKUP(D8137,Z$4:AB8137,3,FALSE)</f>
        <v>#N/A</v>
      </c>
    </row>
    <row r="8138" spans="2:6" x14ac:dyDescent="0.25">
      <c r="B8138" s="131">
        <f t="shared" si="127"/>
        <v>8136</v>
      </c>
      <c r="E8138" s="218" t="e">
        <f>VLOOKUP(D8138,Z$4:AB8138,2,FALSE)</f>
        <v>#N/A</v>
      </c>
      <c r="F8138" s="218" t="e">
        <f>VLOOKUP(D8138,Z$4:AB8138,3,FALSE)</f>
        <v>#N/A</v>
      </c>
    </row>
    <row r="8139" spans="2:6" x14ac:dyDescent="0.25">
      <c r="B8139" s="131">
        <f t="shared" si="127"/>
        <v>8137</v>
      </c>
      <c r="E8139" s="218" t="e">
        <f>VLOOKUP(D8139,Z$4:AB8139,2,FALSE)</f>
        <v>#N/A</v>
      </c>
      <c r="F8139" s="218" t="e">
        <f>VLOOKUP(D8139,Z$4:AB8139,3,FALSE)</f>
        <v>#N/A</v>
      </c>
    </row>
    <row r="8140" spans="2:6" x14ac:dyDescent="0.25">
      <c r="B8140" s="131">
        <f t="shared" si="127"/>
        <v>8138</v>
      </c>
      <c r="E8140" s="218" t="e">
        <f>VLOOKUP(D8140,Z$4:AB8140,2,FALSE)</f>
        <v>#N/A</v>
      </c>
      <c r="F8140" s="218" t="e">
        <f>VLOOKUP(D8140,Z$4:AB8140,3,FALSE)</f>
        <v>#N/A</v>
      </c>
    </row>
    <row r="8141" spans="2:6" x14ac:dyDescent="0.25">
      <c r="B8141" s="131">
        <f t="shared" si="127"/>
        <v>8139</v>
      </c>
      <c r="E8141" s="218" t="e">
        <f>VLOOKUP(D8141,Z$4:AB8141,2,FALSE)</f>
        <v>#N/A</v>
      </c>
      <c r="F8141" s="218" t="e">
        <f>VLOOKUP(D8141,Z$4:AB8141,3,FALSE)</f>
        <v>#N/A</v>
      </c>
    </row>
    <row r="8142" spans="2:6" x14ac:dyDescent="0.25">
      <c r="B8142" s="131">
        <f t="shared" si="127"/>
        <v>8140</v>
      </c>
      <c r="E8142" s="218" t="e">
        <f>VLOOKUP(D8142,Z$4:AB8142,2,FALSE)</f>
        <v>#N/A</v>
      </c>
      <c r="F8142" s="218" t="e">
        <f>VLOOKUP(D8142,Z$4:AB8142,3,FALSE)</f>
        <v>#N/A</v>
      </c>
    </row>
    <row r="8143" spans="2:6" x14ac:dyDescent="0.25">
      <c r="B8143" s="131">
        <f t="shared" si="127"/>
        <v>8141</v>
      </c>
      <c r="E8143" s="218" t="e">
        <f>VLOOKUP(D8143,Z$4:AB8143,2,FALSE)</f>
        <v>#N/A</v>
      </c>
      <c r="F8143" s="218" t="e">
        <f>VLOOKUP(D8143,Z$4:AB8143,3,FALSE)</f>
        <v>#N/A</v>
      </c>
    </row>
    <row r="8144" spans="2:6" x14ac:dyDescent="0.25">
      <c r="B8144" s="131">
        <f t="shared" si="127"/>
        <v>8142</v>
      </c>
      <c r="E8144" s="218" t="e">
        <f>VLOOKUP(D8144,Z$4:AB8144,2,FALSE)</f>
        <v>#N/A</v>
      </c>
      <c r="F8144" s="218" t="e">
        <f>VLOOKUP(D8144,Z$4:AB8144,3,FALSE)</f>
        <v>#N/A</v>
      </c>
    </row>
    <row r="8145" spans="2:6" x14ac:dyDescent="0.25">
      <c r="B8145" s="131">
        <f t="shared" si="127"/>
        <v>8143</v>
      </c>
      <c r="E8145" s="218" t="e">
        <f>VLOOKUP(D8145,Z$4:AB8145,2,FALSE)</f>
        <v>#N/A</v>
      </c>
      <c r="F8145" s="218" t="e">
        <f>VLOOKUP(D8145,Z$4:AB8145,3,FALSE)</f>
        <v>#N/A</v>
      </c>
    </row>
    <row r="8146" spans="2:6" x14ac:dyDescent="0.25">
      <c r="B8146" s="131">
        <f t="shared" si="127"/>
        <v>8144</v>
      </c>
      <c r="E8146" s="218" t="e">
        <f>VLOOKUP(D8146,Z$4:AB8146,2,FALSE)</f>
        <v>#N/A</v>
      </c>
      <c r="F8146" s="218" t="e">
        <f>VLOOKUP(D8146,Z$4:AB8146,3,FALSE)</f>
        <v>#N/A</v>
      </c>
    </row>
    <row r="8147" spans="2:6" x14ac:dyDescent="0.25">
      <c r="B8147" s="131">
        <f t="shared" si="127"/>
        <v>8145</v>
      </c>
      <c r="E8147" s="218" t="e">
        <f>VLOOKUP(D8147,Z$4:AB8147,2,FALSE)</f>
        <v>#N/A</v>
      </c>
      <c r="F8147" s="218" t="e">
        <f>VLOOKUP(D8147,Z$4:AB8147,3,FALSE)</f>
        <v>#N/A</v>
      </c>
    </row>
    <row r="8148" spans="2:6" x14ac:dyDescent="0.25">
      <c r="B8148" s="131">
        <f t="shared" si="127"/>
        <v>8146</v>
      </c>
      <c r="E8148" s="218" t="e">
        <f>VLOOKUP(D8148,Z$4:AB8148,2,FALSE)</f>
        <v>#N/A</v>
      </c>
      <c r="F8148" s="218" t="e">
        <f>VLOOKUP(D8148,Z$4:AB8148,3,FALSE)</f>
        <v>#N/A</v>
      </c>
    </row>
    <row r="8149" spans="2:6" x14ac:dyDescent="0.25">
      <c r="B8149" s="131">
        <f t="shared" si="127"/>
        <v>8147</v>
      </c>
      <c r="E8149" s="218" t="e">
        <f>VLOOKUP(D8149,Z$4:AB8149,2,FALSE)</f>
        <v>#N/A</v>
      </c>
      <c r="F8149" s="218" t="e">
        <f>VLOOKUP(D8149,Z$4:AB8149,3,FALSE)</f>
        <v>#N/A</v>
      </c>
    </row>
    <row r="8150" spans="2:6" x14ac:dyDescent="0.25">
      <c r="B8150" s="131">
        <f t="shared" si="127"/>
        <v>8148</v>
      </c>
      <c r="E8150" s="218" t="e">
        <f>VLOOKUP(D8150,Z$4:AB8150,2,FALSE)</f>
        <v>#N/A</v>
      </c>
      <c r="F8150" s="218" t="e">
        <f>VLOOKUP(D8150,Z$4:AB8150,3,FALSE)</f>
        <v>#N/A</v>
      </c>
    </row>
    <row r="8151" spans="2:6" x14ac:dyDescent="0.25">
      <c r="B8151" s="131">
        <f t="shared" si="127"/>
        <v>8149</v>
      </c>
      <c r="E8151" s="218" t="e">
        <f>VLOOKUP(D8151,Z$4:AB8151,2,FALSE)</f>
        <v>#N/A</v>
      </c>
      <c r="F8151" s="218" t="e">
        <f>VLOOKUP(D8151,Z$4:AB8151,3,FALSE)</f>
        <v>#N/A</v>
      </c>
    </row>
    <row r="8152" spans="2:6" x14ac:dyDescent="0.25">
      <c r="B8152" s="131">
        <f t="shared" si="127"/>
        <v>8150</v>
      </c>
      <c r="E8152" s="218" t="e">
        <f>VLOOKUP(D8152,Z$4:AB8152,2,FALSE)</f>
        <v>#N/A</v>
      </c>
      <c r="F8152" s="218" t="e">
        <f>VLOOKUP(D8152,Z$4:AB8152,3,FALSE)</f>
        <v>#N/A</v>
      </c>
    </row>
    <row r="8153" spans="2:6" x14ac:dyDescent="0.25">
      <c r="B8153" s="131">
        <f t="shared" si="127"/>
        <v>8151</v>
      </c>
      <c r="E8153" s="218" t="e">
        <f>VLOOKUP(D8153,Z$4:AB8153,2,FALSE)</f>
        <v>#N/A</v>
      </c>
      <c r="F8153" s="218" t="e">
        <f>VLOOKUP(D8153,Z$4:AB8153,3,FALSE)</f>
        <v>#N/A</v>
      </c>
    </row>
    <row r="8154" spans="2:6" x14ac:dyDescent="0.25">
      <c r="B8154" s="131">
        <f t="shared" si="127"/>
        <v>8152</v>
      </c>
      <c r="E8154" s="218" t="e">
        <f>VLOOKUP(D8154,Z$4:AB8154,2,FALSE)</f>
        <v>#N/A</v>
      </c>
      <c r="F8154" s="218" t="e">
        <f>VLOOKUP(D8154,Z$4:AB8154,3,FALSE)</f>
        <v>#N/A</v>
      </c>
    </row>
    <row r="8155" spans="2:6" x14ac:dyDescent="0.25">
      <c r="B8155" s="131">
        <f t="shared" si="127"/>
        <v>8153</v>
      </c>
      <c r="E8155" s="218" t="e">
        <f>VLOOKUP(D8155,Z$4:AB8155,2,FALSE)</f>
        <v>#N/A</v>
      </c>
      <c r="F8155" s="218" t="e">
        <f>VLOOKUP(D8155,Z$4:AB8155,3,FALSE)</f>
        <v>#N/A</v>
      </c>
    </row>
    <row r="8156" spans="2:6" x14ac:dyDescent="0.25">
      <c r="B8156" s="131">
        <f t="shared" si="127"/>
        <v>8154</v>
      </c>
      <c r="E8156" s="218" t="e">
        <f>VLOOKUP(D8156,Z$4:AB8156,2,FALSE)</f>
        <v>#N/A</v>
      </c>
      <c r="F8156" s="218" t="e">
        <f>VLOOKUP(D8156,Z$4:AB8156,3,FALSE)</f>
        <v>#N/A</v>
      </c>
    </row>
    <row r="8157" spans="2:6" x14ac:dyDescent="0.25">
      <c r="B8157" s="131">
        <f t="shared" si="127"/>
        <v>8155</v>
      </c>
      <c r="E8157" s="218" t="e">
        <f>VLOOKUP(D8157,Z$4:AB8157,2,FALSE)</f>
        <v>#N/A</v>
      </c>
      <c r="F8157" s="218" t="e">
        <f>VLOOKUP(D8157,Z$4:AB8157,3,FALSE)</f>
        <v>#N/A</v>
      </c>
    </row>
    <row r="8158" spans="2:6" x14ac:dyDescent="0.25">
      <c r="B8158" s="131">
        <f t="shared" si="127"/>
        <v>8156</v>
      </c>
      <c r="E8158" s="218" t="e">
        <f>VLOOKUP(D8158,Z$4:AB8158,2,FALSE)</f>
        <v>#N/A</v>
      </c>
      <c r="F8158" s="218" t="e">
        <f>VLOOKUP(D8158,Z$4:AB8158,3,FALSE)</f>
        <v>#N/A</v>
      </c>
    </row>
    <row r="8159" spans="2:6" x14ac:dyDescent="0.25">
      <c r="B8159" s="131">
        <f t="shared" si="127"/>
        <v>8157</v>
      </c>
      <c r="E8159" s="218" t="e">
        <f>VLOOKUP(D8159,Z$4:AB8159,2,FALSE)</f>
        <v>#N/A</v>
      </c>
      <c r="F8159" s="218" t="e">
        <f>VLOOKUP(D8159,Z$4:AB8159,3,FALSE)</f>
        <v>#N/A</v>
      </c>
    </row>
    <row r="8160" spans="2:6" x14ac:dyDescent="0.25">
      <c r="B8160" s="131">
        <f t="shared" si="127"/>
        <v>8158</v>
      </c>
      <c r="E8160" s="218" t="e">
        <f>VLOOKUP(D8160,Z$4:AB8160,2,FALSE)</f>
        <v>#N/A</v>
      </c>
      <c r="F8160" s="218" t="e">
        <f>VLOOKUP(D8160,Z$4:AB8160,3,FALSE)</f>
        <v>#N/A</v>
      </c>
    </row>
    <row r="8161" spans="2:6" x14ac:dyDescent="0.25">
      <c r="B8161" s="131">
        <f t="shared" si="127"/>
        <v>8159</v>
      </c>
      <c r="E8161" s="218" t="e">
        <f>VLOOKUP(D8161,Z$4:AB8161,2,FALSE)</f>
        <v>#N/A</v>
      </c>
      <c r="F8161" s="218" t="e">
        <f>VLOOKUP(D8161,Z$4:AB8161,3,FALSE)</f>
        <v>#N/A</v>
      </c>
    </row>
    <row r="8162" spans="2:6" x14ac:dyDescent="0.25">
      <c r="B8162" s="131">
        <f t="shared" si="127"/>
        <v>8160</v>
      </c>
      <c r="E8162" s="218" t="e">
        <f>VLOOKUP(D8162,Z$4:AB8162,2,FALSE)</f>
        <v>#N/A</v>
      </c>
      <c r="F8162" s="218" t="e">
        <f>VLOOKUP(D8162,Z$4:AB8162,3,FALSE)</f>
        <v>#N/A</v>
      </c>
    </row>
    <row r="8163" spans="2:6" x14ac:dyDescent="0.25">
      <c r="B8163" s="131">
        <f t="shared" si="127"/>
        <v>8161</v>
      </c>
      <c r="E8163" s="218" t="e">
        <f>VLOOKUP(D8163,Z$4:AB8163,2,FALSE)</f>
        <v>#N/A</v>
      </c>
      <c r="F8163" s="218" t="e">
        <f>VLOOKUP(D8163,Z$4:AB8163,3,FALSE)</f>
        <v>#N/A</v>
      </c>
    </row>
    <row r="8164" spans="2:6" x14ac:dyDescent="0.25">
      <c r="B8164" s="131">
        <f t="shared" si="127"/>
        <v>8162</v>
      </c>
      <c r="E8164" s="218" t="e">
        <f>VLOOKUP(D8164,Z$4:AB8164,2,FALSE)</f>
        <v>#N/A</v>
      </c>
      <c r="F8164" s="218" t="e">
        <f>VLOOKUP(D8164,Z$4:AB8164,3,FALSE)</f>
        <v>#N/A</v>
      </c>
    </row>
    <row r="8165" spans="2:6" x14ac:dyDescent="0.25">
      <c r="B8165" s="131">
        <f t="shared" si="127"/>
        <v>8163</v>
      </c>
      <c r="E8165" s="218" t="e">
        <f>VLOOKUP(D8165,Z$4:AB8165,2,FALSE)</f>
        <v>#N/A</v>
      </c>
      <c r="F8165" s="218" t="e">
        <f>VLOOKUP(D8165,Z$4:AB8165,3,FALSE)</f>
        <v>#N/A</v>
      </c>
    </row>
    <row r="8166" spans="2:6" x14ac:dyDescent="0.25">
      <c r="B8166" s="131">
        <f t="shared" si="127"/>
        <v>8164</v>
      </c>
      <c r="E8166" s="218" t="e">
        <f>VLOOKUP(D8166,Z$4:AB8166,2,FALSE)</f>
        <v>#N/A</v>
      </c>
      <c r="F8166" s="218" t="e">
        <f>VLOOKUP(D8166,Z$4:AB8166,3,FALSE)</f>
        <v>#N/A</v>
      </c>
    </row>
    <row r="8167" spans="2:6" x14ac:dyDescent="0.25">
      <c r="B8167" s="131">
        <f t="shared" si="127"/>
        <v>8165</v>
      </c>
      <c r="E8167" s="218" t="e">
        <f>VLOOKUP(D8167,Z$4:AB8167,2,FALSE)</f>
        <v>#N/A</v>
      </c>
      <c r="F8167" s="218" t="e">
        <f>VLOOKUP(D8167,Z$4:AB8167,3,FALSE)</f>
        <v>#N/A</v>
      </c>
    </row>
    <row r="8168" spans="2:6" x14ac:dyDescent="0.25">
      <c r="B8168" s="131">
        <f t="shared" si="127"/>
        <v>8166</v>
      </c>
      <c r="E8168" s="218" t="e">
        <f>VLOOKUP(D8168,Z$4:AB8168,2,FALSE)</f>
        <v>#N/A</v>
      </c>
      <c r="F8168" s="218" t="e">
        <f>VLOOKUP(D8168,Z$4:AB8168,3,FALSE)</f>
        <v>#N/A</v>
      </c>
    </row>
    <row r="8169" spans="2:6" x14ac:dyDescent="0.25">
      <c r="B8169" s="131">
        <f t="shared" si="127"/>
        <v>8167</v>
      </c>
      <c r="E8169" s="218" t="e">
        <f>VLOOKUP(D8169,Z$4:AB8169,2,FALSE)</f>
        <v>#N/A</v>
      </c>
      <c r="F8169" s="218" t="e">
        <f>VLOOKUP(D8169,Z$4:AB8169,3,FALSE)</f>
        <v>#N/A</v>
      </c>
    </row>
    <row r="8170" spans="2:6" x14ac:dyDescent="0.25">
      <c r="B8170" s="131">
        <f t="shared" si="127"/>
        <v>8168</v>
      </c>
      <c r="E8170" s="218" t="e">
        <f>VLOOKUP(D8170,Z$4:AB8170,2,FALSE)</f>
        <v>#N/A</v>
      </c>
      <c r="F8170" s="218" t="e">
        <f>VLOOKUP(D8170,Z$4:AB8170,3,FALSE)</f>
        <v>#N/A</v>
      </c>
    </row>
    <row r="8171" spans="2:6" x14ac:dyDescent="0.25">
      <c r="B8171" s="131">
        <f t="shared" si="127"/>
        <v>8169</v>
      </c>
      <c r="E8171" s="218" t="e">
        <f>VLOOKUP(D8171,Z$4:AB8171,2,FALSE)</f>
        <v>#N/A</v>
      </c>
      <c r="F8171" s="218" t="e">
        <f>VLOOKUP(D8171,Z$4:AB8171,3,FALSE)</f>
        <v>#N/A</v>
      </c>
    </row>
    <row r="8172" spans="2:6" x14ac:dyDescent="0.25">
      <c r="B8172" s="131">
        <f t="shared" si="127"/>
        <v>8170</v>
      </c>
      <c r="E8172" s="218" t="e">
        <f>VLOOKUP(D8172,Z$4:AB8172,2,FALSE)</f>
        <v>#N/A</v>
      </c>
      <c r="F8172" s="218" t="e">
        <f>VLOOKUP(D8172,Z$4:AB8172,3,FALSE)</f>
        <v>#N/A</v>
      </c>
    </row>
    <row r="8173" spans="2:6" x14ac:dyDescent="0.25">
      <c r="B8173" s="131">
        <f t="shared" si="127"/>
        <v>8171</v>
      </c>
      <c r="E8173" s="218" t="e">
        <f>VLOOKUP(D8173,Z$4:AB8173,2,FALSE)</f>
        <v>#N/A</v>
      </c>
      <c r="F8173" s="218" t="e">
        <f>VLOOKUP(D8173,Z$4:AB8173,3,FALSE)</f>
        <v>#N/A</v>
      </c>
    </row>
    <row r="8174" spans="2:6" x14ac:dyDescent="0.25">
      <c r="B8174" s="131">
        <f t="shared" si="127"/>
        <v>8172</v>
      </c>
      <c r="E8174" s="218" t="e">
        <f>VLOOKUP(D8174,Z$4:AB8174,2,FALSE)</f>
        <v>#N/A</v>
      </c>
      <c r="F8174" s="218" t="e">
        <f>VLOOKUP(D8174,Z$4:AB8174,3,FALSE)</f>
        <v>#N/A</v>
      </c>
    </row>
    <row r="8175" spans="2:6" x14ac:dyDescent="0.25">
      <c r="B8175" s="131">
        <f t="shared" si="127"/>
        <v>8173</v>
      </c>
      <c r="E8175" s="218" t="e">
        <f>VLOOKUP(D8175,Z$4:AB8175,2,FALSE)</f>
        <v>#N/A</v>
      </c>
      <c r="F8175" s="218" t="e">
        <f>VLOOKUP(D8175,Z$4:AB8175,3,FALSE)</f>
        <v>#N/A</v>
      </c>
    </row>
    <row r="8176" spans="2:6" x14ac:dyDescent="0.25">
      <c r="B8176" s="131">
        <f t="shared" si="127"/>
        <v>8174</v>
      </c>
      <c r="E8176" s="218" t="e">
        <f>VLOOKUP(D8176,Z$4:AB8176,2,FALSE)</f>
        <v>#N/A</v>
      </c>
      <c r="F8176" s="218" t="e">
        <f>VLOOKUP(D8176,Z$4:AB8176,3,FALSE)</f>
        <v>#N/A</v>
      </c>
    </row>
    <row r="8177" spans="2:6" x14ac:dyDescent="0.25">
      <c r="B8177" s="131">
        <f t="shared" si="127"/>
        <v>8175</v>
      </c>
      <c r="E8177" s="218" t="e">
        <f>VLOOKUP(D8177,Z$4:AB8177,2,FALSE)</f>
        <v>#N/A</v>
      </c>
      <c r="F8177" s="218" t="e">
        <f>VLOOKUP(D8177,Z$4:AB8177,3,FALSE)</f>
        <v>#N/A</v>
      </c>
    </row>
    <row r="8178" spans="2:6" x14ac:dyDescent="0.25">
      <c r="B8178" s="131">
        <f t="shared" si="127"/>
        <v>8176</v>
      </c>
      <c r="E8178" s="218" t="e">
        <f>VLOOKUP(D8178,Z$4:AB8178,2,FALSE)</f>
        <v>#N/A</v>
      </c>
      <c r="F8178" s="218" t="e">
        <f>VLOOKUP(D8178,Z$4:AB8178,3,FALSE)</f>
        <v>#N/A</v>
      </c>
    </row>
    <row r="8179" spans="2:6" x14ac:dyDescent="0.25">
      <c r="B8179" s="131">
        <f t="shared" si="127"/>
        <v>8177</v>
      </c>
      <c r="E8179" s="218" t="e">
        <f>VLOOKUP(D8179,Z$4:AB8179,2,FALSE)</f>
        <v>#N/A</v>
      </c>
      <c r="F8179" s="218" t="e">
        <f>VLOOKUP(D8179,Z$4:AB8179,3,FALSE)</f>
        <v>#N/A</v>
      </c>
    </row>
    <row r="8180" spans="2:6" x14ac:dyDescent="0.25">
      <c r="B8180" s="131">
        <f t="shared" ref="B8180:B8243" si="128">ROW()-2</f>
        <v>8178</v>
      </c>
      <c r="E8180" s="218" t="e">
        <f>VLOOKUP(D8180,Z$4:AB8180,2,FALSE)</f>
        <v>#N/A</v>
      </c>
      <c r="F8180" s="218" t="e">
        <f>VLOOKUP(D8180,Z$4:AB8180,3,FALSE)</f>
        <v>#N/A</v>
      </c>
    </row>
    <row r="8181" spans="2:6" x14ac:dyDescent="0.25">
      <c r="B8181" s="131">
        <f t="shared" si="128"/>
        <v>8179</v>
      </c>
      <c r="E8181" s="218" t="e">
        <f>VLOOKUP(D8181,Z$4:AB8181,2,FALSE)</f>
        <v>#N/A</v>
      </c>
      <c r="F8181" s="218" t="e">
        <f>VLOOKUP(D8181,Z$4:AB8181,3,FALSE)</f>
        <v>#N/A</v>
      </c>
    </row>
    <row r="8182" spans="2:6" x14ac:dyDescent="0.25">
      <c r="B8182" s="131">
        <f t="shared" si="128"/>
        <v>8180</v>
      </c>
      <c r="E8182" s="218" t="e">
        <f>VLOOKUP(D8182,Z$4:AB8182,2,FALSE)</f>
        <v>#N/A</v>
      </c>
      <c r="F8182" s="218" t="e">
        <f>VLOOKUP(D8182,Z$4:AB8182,3,FALSE)</f>
        <v>#N/A</v>
      </c>
    </row>
    <row r="8183" spans="2:6" x14ac:dyDescent="0.25">
      <c r="B8183" s="131">
        <f t="shared" si="128"/>
        <v>8181</v>
      </c>
      <c r="E8183" s="218" t="e">
        <f>VLOOKUP(D8183,Z$4:AB8183,2,FALSE)</f>
        <v>#N/A</v>
      </c>
      <c r="F8183" s="218" t="e">
        <f>VLOOKUP(D8183,Z$4:AB8183,3,FALSE)</f>
        <v>#N/A</v>
      </c>
    </row>
    <row r="8184" spans="2:6" x14ac:dyDescent="0.25">
      <c r="B8184" s="131">
        <f t="shared" si="128"/>
        <v>8182</v>
      </c>
      <c r="E8184" s="218" t="e">
        <f>VLOOKUP(D8184,Z$4:AB8184,2,FALSE)</f>
        <v>#N/A</v>
      </c>
      <c r="F8184" s="218" t="e">
        <f>VLOOKUP(D8184,Z$4:AB8184,3,FALSE)</f>
        <v>#N/A</v>
      </c>
    </row>
    <row r="8185" spans="2:6" x14ac:dyDescent="0.25">
      <c r="B8185" s="131">
        <f t="shared" si="128"/>
        <v>8183</v>
      </c>
      <c r="E8185" s="218" t="e">
        <f>VLOOKUP(D8185,Z$4:AB8185,2,FALSE)</f>
        <v>#N/A</v>
      </c>
      <c r="F8185" s="218" t="e">
        <f>VLOOKUP(D8185,Z$4:AB8185,3,FALSE)</f>
        <v>#N/A</v>
      </c>
    </row>
    <row r="8186" spans="2:6" x14ac:dyDescent="0.25">
      <c r="B8186" s="131">
        <f t="shared" si="128"/>
        <v>8184</v>
      </c>
      <c r="E8186" s="218" t="e">
        <f>VLOOKUP(D8186,Z$4:AB8186,2,FALSE)</f>
        <v>#N/A</v>
      </c>
      <c r="F8186" s="218" t="e">
        <f>VLOOKUP(D8186,Z$4:AB8186,3,FALSE)</f>
        <v>#N/A</v>
      </c>
    </row>
    <row r="8187" spans="2:6" x14ac:dyDescent="0.25">
      <c r="B8187" s="131">
        <f t="shared" si="128"/>
        <v>8185</v>
      </c>
      <c r="E8187" s="218" t="e">
        <f>VLOOKUP(D8187,Z$4:AB8187,2,FALSE)</f>
        <v>#N/A</v>
      </c>
      <c r="F8187" s="218" t="e">
        <f>VLOOKUP(D8187,Z$4:AB8187,3,FALSE)</f>
        <v>#N/A</v>
      </c>
    </row>
    <row r="8188" spans="2:6" x14ac:dyDescent="0.25">
      <c r="B8188" s="131">
        <f t="shared" si="128"/>
        <v>8186</v>
      </c>
      <c r="E8188" s="218" t="e">
        <f>VLOOKUP(D8188,Z$4:AB8188,2,FALSE)</f>
        <v>#N/A</v>
      </c>
      <c r="F8188" s="218" t="e">
        <f>VLOOKUP(D8188,Z$4:AB8188,3,FALSE)</f>
        <v>#N/A</v>
      </c>
    </row>
    <row r="8189" spans="2:6" x14ac:dyDescent="0.25">
      <c r="B8189" s="131">
        <f t="shared" si="128"/>
        <v>8187</v>
      </c>
      <c r="E8189" s="218" t="e">
        <f>VLOOKUP(D8189,Z$4:AB8189,2,FALSE)</f>
        <v>#N/A</v>
      </c>
      <c r="F8189" s="218" t="e">
        <f>VLOOKUP(D8189,Z$4:AB8189,3,FALSE)</f>
        <v>#N/A</v>
      </c>
    </row>
    <row r="8190" spans="2:6" x14ac:dyDescent="0.25">
      <c r="B8190" s="131">
        <f t="shared" si="128"/>
        <v>8188</v>
      </c>
      <c r="E8190" s="218" t="e">
        <f>VLOOKUP(D8190,Z$4:AB8190,2,FALSE)</f>
        <v>#N/A</v>
      </c>
      <c r="F8190" s="218" t="e">
        <f>VLOOKUP(D8190,Z$4:AB8190,3,FALSE)</f>
        <v>#N/A</v>
      </c>
    </row>
    <row r="8191" spans="2:6" x14ac:dyDescent="0.25">
      <c r="B8191" s="131">
        <f t="shared" si="128"/>
        <v>8189</v>
      </c>
      <c r="E8191" s="218" t="e">
        <f>VLOOKUP(D8191,Z$4:AB8191,2,FALSE)</f>
        <v>#N/A</v>
      </c>
      <c r="F8191" s="218" t="e">
        <f>VLOOKUP(D8191,Z$4:AB8191,3,FALSE)</f>
        <v>#N/A</v>
      </c>
    </row>
    <row r="8192" spans="2:6" x14ac:dyDescent="0.25">
      <c r="B8192" s="131">
        <f t="shared" si="128"/>
        <v>8190</v>
      </c>
      <c r="E8192" s="218" t="e">
        <f>VLOOKUP(D8192,Z$4:AB8192,2,FALSE)</f>
        <v>#N/A</v>
      </c>
      <c r="F8192" s="218" t="e">
        <f>VLOOKUP(D8192,Z$4:AB8192,3,FALSE)</f>
        <v>#N/A</v>
      </c>
    </row>
    <row r="8193" spans="2:6" x14ac:dyDescent="0.25">
      <c r="B8193" s="131">
        <f t="shared" si="128"/>
        <v>8191</v>
      </c>
      <c r="E8193" s="218" t="e">
        <f>VLOOKUP(D8193,Z$4:AB8193,2,FALSE)</f>
        <v>#N/A</v>
      </c>
      <c r="F8193" s="218" t="e">
        <f>VLOOKUP(D8193,Z$4:AB8193,3,FALSE)</f>
        <v>#N/A</v>
      </c>
    </row>
    <row r="8194" spans="2:6" x14ac:dyDescent="0.25">
      <c r="B8194" s="131">
        <f t="shared" si="128"/>
        <v>8192</v>
      </c>
      <c r="E8194" s="218" t="e">
        <f>VLOOKUP(D8194,Z$4:AB8194,2,FALSE)</f>
        <v>#N/A</v>
      </c>
      <c r="F8194" s="218" t="e">
        <f>VLOOKUP(D8194,Z$4:AB8194,3,FALSE)</f>
        <v>#N/A</v>
      </c>
    </row>
    <row r="8195" spans="2:6" x14ac:dyDescent="0.25">
      <c r="B8195" s="131">
        <f t="shared" si="128"/>
        <v>8193</v>
      </c>
      <c r="E8195" s="218" t="e">
        <f>VLOOKUP(D8195,Z$4:AB8195,2,FALSE)</f>
        <v>#N/A</v>
      </c>
      <c r="F8195" s="218" t="e">
        <f>VLOOKUP(D8195,Z$4:AB8195,3,FALSE)</f>
        <v>#N/A</v>
      </c>
    </row>
    <row r="8196" spans="2:6" x14ac:dyDescent="0.25">
      <c r="B8196" s="131">
        <f t="shared" si="128"/>
        <v>8194</v>
      </c>
      <c r="E8196" s="218" t="e">
        <f>VLOOKUP(D8196,Z$4:AB8196,2,FALSE)</f>
        <v>#N/A</v>
      </c>
      <c r="F8196" s="218" t="e">
        <f>VLOOKUP(D8196,Z$4:AB8196,3,FALSE)</f>
        <v>#N/A</v>
      </c>
    </row>
    <row r="8197" spans="2:6" x14ac:dyDescent="0.25">
      <c r="B8197" s="131">
        <f t="shared" si="128"/>
        <v>8195</v>
      </c>
      <c r="E8197" s="218" t="e">
        <f>VLOOKUP(D8197,Z$4:AB8197,2,FALSE)</f>
        <v>#N/A</v>
      </c>
      <c r="F8197" s="218" t="e">
        <f>VLOOKUP(D8197,Z$4:AB8197,3,FALSE)</f>
        <v>#N/A</v>
      </c>
    </row>
    <row r="8198" spans="2:6" x14ac:dyDescent="0.25">
      <c r="B8198" s="131">
        <f t="shared" si="128"/>
        <v>8196</v>
      </c>
      <c r="E8198" s="218" t="e">
        <f>VLOOKUP(D8198,Z$4:AB8198,2,FALSE)</f>
        <v>#N/A</v>
      </c>
      <c r="F8198" s="218" t="e">
        <f>VLOOKUP(D8198,Z$4:AB8198,3,FALSE)</f>
        <v>#N/A</v>
      </c>
    </row>
    <row r="8199" spans="2:6" x14ac:dyDescent="0.25">
      <c r="B8199" s="131">
        <f t="shared" si="128"/>
        <v>8197</v>
      </c>
      <c r="E8199" s="218" t="e">
        <f>VLOOKUP(D8199,Z$4:AB8199,2,FALSE)</f>
        <v>#N/A</v>
      </c>
      <c r="F8199" s="218" t="e">
        <f>VLOOKUP(D8199,Z$4:AB8199,3,FALSE)</f>
        <v>#N/A</v>
      </c>
    </row>
    <row r="8200" spans="2:6" x14ac:dyDescent="0.25">
      <c r="B8200" s="131">
        <f t="shared" si="128"/>
        <v>8198</v>
      </c>
      <c r="E8200" s="218" t="e">
        <f>VLOOKUP(D8200,Z$4:AB8200,2,FALSE)</f>
        <v>#N/A</v>
      </c>
      <c r="F8200" s="218" t="e">
        <f>VLOOKUP(D8200,Z$4:AB8200,3,FALSE)</f>
        <v>#N/A</v>
      </c>
    </row>
    <row r="8201" spans="2:6" x14ac:dyDescent="0.25">
      <c r="B8201" s="131">
        <f t="shared" si="128"/>
        <v>8199</v>
      </c>
      <c r="E8201" s="218" t="e">
        <f>VLOOKUP(D8201,Z$4:AB8201,2,FALSE)</f>
        <v>#N/A</v>
      </c>
      <c r="F8201" s="218" t="e">
        <f>VLOOKUP(D8201,Z$4:AB8201,3,FALSE)</f>
        <v>#N/A</v>
      </c>
    </row>
    <row r="8202" spans="2:6" x14ac:dyDescent="0.25">
      <c r="B8202" s="131">
        <f t="shared" si="128"/>
        <v>8200</v>
      </c>
      <c r="E8202" s="218" t="e">
        <f>VLOOKUP(D8202,Z$4:AB8202,2,FALSE)</f>
        <v>#N/A</v>
      </c>
      <c r="F8202" s="218" t="e">
        <f>VLOOKUP(D8202,Z$4:AB8202,3,FALSE)</f>
        <v>#N/A</v>
      </c>
    </row>
    <row r="8203" spans="2:6" x14ac:dyDescent="0.25">
      <c r="B8203" s="131">
        <f t="shared" si="128"/>
        <v>8201</v>
      </c>
      <c r="E8203" s="218" t="e">
        <f>VLOOKUP(D8203,Z$4:AB8203,2,FALSE)</f>
        <v>#N/A</v>
      </c>
      <c r="F8203" s="218" t="e">
        <f>VLOOKUP(D8203,Z$4:AB8203,3,FALSE)</f>
        <v>#N/A</v>
      </c>
    </row>
    <row r="8204" spans="2:6" x14ac:dyDescent="0.25">
      <c r="B8204" s="131">
        <f t="shared" si="128"/>
        <v>8202</v>
      </c>
      <c r="E8204" s="218" t="e">
        <f>VLOOKUP(D8204,Z$4:AB8204,2,FALSE)</f>
        <v>#N/A</v>
      </c>
      <c r="F8204" s="218" t="e">
        <f>VLOOKUP(D8204,Z$4:AB8204,3,FALSE)</f>
        <v>#N/A</v>
      </c>
    </row>
    <row r="8205" spans="2:6" x14ac:dyDescent="0.25">
      <c r="B8205" s="131">
        <f t="shared" si="128"/>
        <v>8203</v>
      </c>
      <c r="E8205" s="218" t="e">
        <f>VLOOKUP(D8205,Z$4:AB8205,2,FALSE)</f>
        <v>#N/A</v>
      </c>
      <c r="F8205" s="218" t="e">
        <f>VLOOKUP(D8205,Z$4:AB8205,3,FALSE)</f>
        <v>#N/A</v>
      </c>
    </row>
    <row r="8206" spans="2:6" x14ac:dyDescent="0.25">
      <c r="B8206" s="131">
        <f t="shared" si="128"/>
        <v>8204</v>
      </c>
      <c r="E8206" s="218" t="e">
        <f>VLOOKUP(D8206,Z$4:AB8206,2,FALSE)</f>
        <v>#N/A</v>
      </c>
      <c r="F8206" s="218" t="e">
        <f>VLOOKUP(D8206,Z$4:AB8206,3,FALSE)</f>
        <v>#N/A</v>
      </c>
    </row>
    <row r="8207" spans="2:6" x14ac:dyDescent="0.25">
      <c r="B8207" s="131">
        <f t="shared" si="128"/>
        <v>8205</v>
      </c>
      <c r="E8207" s="218" t="e">
        <f>VLOOKUP(D8207,Z$4:AB8207,2,FALSE)</f>
        <v>#N/A</v>
      </c>
      <c r="F8207" s="218" t="e">
        <f>VLOOKUP(D8207,Z$4:AB8207,3,FALSE)</f>
        <v>#N/A</v>
      </c>
    </row>
    <row r="8208" spans="2:6" x14ac:dyDescent="0.25">
      <c r="B8208" s="131">
        <f t="shared" si="128"/>
        <v>8206</v>
      </c>
      <c r="E8208" s="218" t="e">
        <f>VLOOKUP(D8208,Z$4:AB8208,2,FALSE)</f>
        <v>#N/A</v>
      </c>
      <c r="F8208" s="218" t="e">
        <f>VLOOKUP(D8208,Z$4:AB8208,3,FALSE)</f>
        <v>#N/A</v>
      </c>
    </row>
    <row r="8209" spans="2:6" x14ac:dyDescent="0.25">
      <c r="B8209" s="131">
        <f t="shared" si="128"/>
        <v>8207</v>
      </c>
      <c r="E8209" s="218" t="e">
        <f>VLOOKUP(D8209,Z$4:AB8209,2,FALSE)</f>
        <v>#N/A</v>
      </c>
      <c r="F8209" s="218" t="e">
        <f>VLOOKUP(D8209,Z$4:AB8209,3,FALSE)</f>
        <v>#N/A</v>
      </c>
    </row>
    <row r="8210" spans="2:6" x14ac:dyDescent="0.25">
      <c r="B8210" s="131">
        <f t="shared" si="128"/>
        <v>8208</v>
      </c>
      <c r="E8210" s="218" t="e">
        <f>VLOOKUP(D8210,Z$4:AB8210,2,FALSE)</f>
        <v>#N/A</v>
      </c>
      <c r="F8210" s="218" t="e">
        <f>VLOOKUP(D8210,Z$4:AB8210,3,FALSE)</f>
        <v>#N/A</v>
      </c>
    </row>
    <row r="8211" spans="2:6" x14ac:dyDescent="0.25">
      <c r="B8211" s="131">
        <f t="shared" si="128"/>
        <v>8209</v>
      </c>
      <c r="E8211" s="218" t="e">
        <f>VLOOKUP(D8211,Z$4:AB8211,2,FALSE)</f>
        <v>#N/A</v>
      </c>
      <c r="F8211" s="218" t="e">
        <f>VLOOKUP(D8211,Z$4:AB8211,3,FALSE)</f>
        <v>#N/A</v>
      </c>
    </row>
    <row r="8212" spans="2:6" x14ac:dyDescent="0.25">
      <c r="B8212" s="131">
        <f t="shared" si="128"/>
        <v>8210</v>
      </c>
      <c r="E8212" s="218" t="e">
        <f>VLOOKUP(D8212,Z$4:AB8212,2,FALSE)</f>
        <v>#N/A</v>
      </c>
      <c r="F8212" s="218" t="e">
        <f>VLOOKUP(D8212,Z$4:AB8212,3,FALSE)</f>
        <v>#N/A</v>
      </c>
    </row>
    <row r="8213" spans="2:6" x14ac:dyDescent="0.25">
      <c r="B8213" s="131">
        <f t="shared" si="128"/>
        <v>8211</v>
      </c>
      <c r="E8213" s="218" t="e">
        <f>VLOOKUP(D8213,Z$4:AB8213,2,FALSE)</f>
        <v>#N/A</v>
      </c>
      <c r="F8213" s="218" t="e">
        <f>VLOOKUP(D8213,Z$4:AB8213,3,FALSE)</f>
        <v>#N/A</v>
      </c>
    </row>
    <row r="8214" spans="2:6" x14ac:dyDescent="0.25">
      <c r="B8214" s="131">
        <f t="shared" si="128"/>
        <v>8212</v>
      </c>
      <c r="E8214" s="218" t="e">
        <f>VLOOKUP(D8214,Z$4:AB8214,2,FALSE)</f>
        <v>#N/A</v>
      </c>
      <c r="F8214" s="218" t="e">
        <f>VLOOKUP(D8214,Z$4:AB8214,3,FALSE)</f>
        <v>#N/A</v>
      </c>
    </row>
    <row r="8215" spans="2:6" x14ac:dyDescent="0.25">
      <c r="B8215" s="131">
        <f t="shared" si="128"/>
        <v>8213</v>
      </c>
      <c r="E8215" s="218" t="e">
        <f>VLOOKUP(D8215,Z$4:AB8215,2,FALSE)</f>
        <v>#N/A</v>
      </c>
      <c r="F8215" s="218" t="e">
        <f>VLOOKUP(D8215,Z$4:AB8215,3,FALSE)</f>
        <v>#N/A</v>
      </c>
    </row>
    <row r="8216" spans="2:6" x14ac:dyDescent="0.25">
      <c r="B8216" s="131">
        <f t="shared" si="128"/>
        <v>8214</v>
      </c>
      <c r="E8216" s="218" t="e">
        <f>VLOOKUP(D8216,Z$4:AB8216,2,FALSE)</f>
        <v>#N/A</v>
      </c>
      <c r="F8216" s="218" t="e">
        <f>VLOOKUP(D8216,Z$4:AB8216,3,FALSE)</f>
        <v>#N/A</v>
      </c>
    </row>
    <row r="8217" spans="2:6" x14ac:dyDescent="0.25">
      <c r="B8217" s="131">
        <f t="shared" si="128"/>
        <v>8215</v>
      </c>
      <c r="E8217" s="218" t="e">
        <f>VLOOKUP(D8217,Z$4:AB8217,2,FALSE)</f>
        <v>#N/A</v>
      </c>
      <c r="F8217" s="218" t="e">
        <f>VLOOKUP(D8217,Z$4:AB8217,3,FALSE)</f>
        <v>#N/A</v>
      </c>
    </row>
    <row r="8218" spans="2:6" x14ac:dyDescent="0.25">
      <c r="B8218" s="131">
        <f t="shared" si="128"/>
        <v>8216</v>
      </c>
      <c r="E8218" s="218" t="e">
        <f>VLOOKUP(D8218,Z$4:AB8218,2,FALSE)</f>
        <v>#N/A</v>
      </c>
      <c r="F8218" s="218" t="e">
        <f>VLOOKUP(D8218,Z$4:AB8218,3,FALSE)</f>
        <v>#N/A</v>
      </c>
    </row>
    <row r="8219" spans="2:6" x14ac:dyDescent="0.25">
      <c r="B8219" s="131">
        <f t="shared" si="128"/>
        <v>8217</v>
      </c>
      <c r="E8219" s="218" t="e">
        <f>VLOOKUP(D8219,Z$4:AB8219,2,FALSE)</f>
        <v>#N/A</v>
      </c>
      <c r="F8219" s="218" t="e">
        <f>VLOOKUP(D8219,Z$4:AB8219,3,FALSE)</f>
        <v>#N/A</v>
      </c>
    </row>
    <row r="8220" spans="2:6" x14ac:dyDescent="0.25">
      <c r="B8220" s="131">
        <f t="shared" si="128"/>
        <v>8218</v>
      </c>
      <c r="E8220" s="218" t="e">
        <f>VLOOKUP(D8220,Z$4:AB8220,2,FALSE)</f>
        <v>#N/A</v>
      </c>
      <c r="F8220" s="218" t="e">
        <f>VLOOKUP(D8220,Z$4:AB8220,3,FALSE)</f>
        <v>#N/A</v>
      </c>
    </row>
    <row r="8221" spans="2:6" x14ac:dyDescent="0.25">
      <c r="B8221" s="131">
        <f t="shared" si="128"/>
        <v>8219</v>
      </c>
      <c r="E8221" s="218" t="e">
        <f>VLOOKUP(D8221,Z$4:AB8221,2,FALSE)</f>
        <v>#N/A</v>
      </c>
      <c r="F8221" s="218" t="e">
        <f>VLOOKUP(D8221,Z$4:AB8221,3,FALSE)</f>
        <v>#N/A</v>
      </c>
    </row>
    <row r="8222" spans="2:6" x14ac:dyDescent="0.25">
      <c r="B8222" s="131">
        <f t="shared" si="128"/>
        <v>8220</v>
      </c>
      <c r="E8222" s="218" t="e">
        <f>VLOOKUP(D8222,Z$4:AB8222,2,FALSE)</f>
        <v>#N/A</v>
      </c>
      <c r="F8222" s="218" t="e">
        <f>VLOOKUP(D8222,Z$4:AB8222,3,FALSE)</f>
        <v>#N/A</v>
      </c>
    </row>
    <row r="8223" spans="2:6" x14ac:dyDescent="0.25">
      <c r="B8223" s="131">
        <f t="shared" si="128"/>
        <v>8221</v>
      </c>
      <c r="E8223" s="218" t="e">
        <f>VLOOKUP(D8223,Z$4:AB8223,2,FALSE)</f>
        <v>#N/A</v>
      </c>
      <c r="F8223" s="218" t="e">
        <f>VLOOKUP(D8223,Z$4:AB8223,3,FALSE)</f>
        <v>#N/A</v>
      </c>
    </row>
    <row r="8224" spans="2:6" x14ac:dyDescent="0.25">
      <c r="B8224" s="131">
        <f t="shared" si="128"/>
        <v>8222</v>
      </c>
      <c r="E8224" s="218" t="e">
        <f>VLOOKUP(D8224,Z$4:AB8224,2,FALSE)</f>
        <v>#N/A</v>
      </c>
      <c r="F8224" s="218" t="e">
        <f>VLOOKUP(D8224,Z$4:AB8224,3,FALSE)</f>
        <v>#N/A</v>
      </c>
    </row>
    <row r="8225" spans="2:6" x14ac:dyDescent="0.25">
      <c r="B8225" s="131">
        <f t="shared" si="128"/>
        <v>8223</v>
      </c>
      <c r="E8225" s="218" t="e">
        <f>VLOOKUP(D8225,Z$4:AB8225,2,FALSE)</f>
        <v>#N/A</v>
      </c>
      <c r="F8225" s="218" t="e">
        <f>VLOOKUP(D8225,Z$4:AB8225,3,FALSE)</f>
        <v>#N/A</v>
      </c>
    </row>
    <row r="8226" spans="2:6" x14ac:dyDescent="0.25">
      <c r="B8226" s="131">
        <f t="shared" si="128"/>
        <v>8224</v>
      </c>
      <c r="E8226" s="218" t="e">
        <f>VLOOKUP(D8226,Z$4:AB8226,2,FALSE)</f>
        <v>#N/A</v>
      </c>
      <c r="F8226" s="218" t="e">
        <f>VLOOKUP(D8226,Z$4:AB8226,3,FALSE)</f>
        <v>#N/A</v>
      </c>
    </row>
    <row r="8227" spans="2:6" x14ac:dyDescent="0.25">
      <c r="B8227" s="131">
        <f t="shared" si="128"/>
        <v>8225</v>
      </c>
      <c r="E8227" s="218" t="e">
        <f>VLOOKUP(D8227,Z$4:AB8227,2,FALSE)</f>
        <v>#N/A</v>
      </c>
      <c r="F8227" s="218" t="e">
        <f>VLOOKUP(D8227,Z$4:AB8227,3,FALSE)</f>
        <v>#N/A</v>
      </c>
    </row>
    <row r="8228" spans="2:6" x14ac:dyDescent="0.25">
      <c r="B8228" s="131">
        <f t="shared" si="128"/>
        <v>8226</v>
      </c>
      <c r="E8228" s="218" t="e">
        <f>VLOOKUP(D8228,Z$4:AB8228,2,FALSE)</f>
        <v>#N/A</v>
      </c>
      <c r="F8228" s="218" t="e">
        <f>VLOOKUP(D8228,Z$4:AB8228,3,FALSE)</f>
        <v>#N/A</v>
      </c>
    </row>
    <row r="8229" spans="2:6" x14ac:dyDescent="0.25">
      <c r="B8229" s="131">
        <f t="shared" si="128"/>
        <v>8227</v>
      </c>
      <c r="E8229" s="218" t="e">
        <f>VLOOKUP(D8229,Z$4:AB8229,2,FALSE)</f>
        <v>#N/A</v>
      </c>
      <c r="F8229" s="218" t="e">
        <f>VLOOKUP(D8229,Z$4:AB8229,3,FALSE)</f>
        <v>#N/A</v>
      </c>
    </row>
    <row r="8230" spans="2:6" x14ac:dyDescent="0.25">
      <c r="B8230" s="131">
        <f t="shared" si="128"/>
        <v>8228</v>
      </c>
      <c r="E8230" s="218" t="e">
        <f>VLOOKUP(D8230,Z$4:AB8230,2,FALSE)</f>
        <v>#N/A</v>
      </c>
      <c r="F8230" s="218" t="e">
        <f>VLOOKUP(D8230,Z$4:AB8230,3,FALSE)</f>
        <v>#N/A</v>
      </c>
    </row>
    <row r="8231" spans="2:6" x14ac:dyDescent="0.25">
      <c r="B8231" s="131">
        <f t="shared" si="128"/>
        <v>8229</v>
      </c>
      <c r="E8231" s="218" t="e">
        <f>VLOOKUP(D8231,Z$4:AB8231,2,FALSE)</f>
        <v>#N/A</v>
      </c>
      <c r="F8231" s="218" t="e">
        <f>VLOOKUP(D8231,Z$4:AB8231,3,FALSE)</f>
        <v>#N/A</v>
      </c>
    </row>
    <row r="8232" spans="2:6" x14ac:dyDescent="0.25">
      <c r="B8232" s="131">
        <f t="shared" si="128"/>
        <v>8230</v>
      </c>
      <c r="E8232" s="218" t="e">
        <f>VLOOKUP(D8232,Z$4:AB8232,2,FALSE)</f>
        <v>#N/A</v>
      </c>
      <c r="F8232" s="218" t="e">
        <f>VLOOKUP(D8232,Z$4:AB8232,3,FALSE)</f>
        <v>#N/A</v>
      </c>
    </row>
    <row r="8233" spans="2:6" x14ac:dyDescent="0.25">
      <c r="B8233" s="131">
        <f t="shared" si="128"/>
        <v>8231</v>
      </c>
      <c r="E8233" s="218" t="e">
        <f>VLOOKUP(D8233,Z$4:AB8233,2,FALSE)</f>
        <v>#N/A</v>
      </c>
      <c r="F8233" s="218" t="e">
        <f>VLOOKUP(D8233,Z$4:AB8233,3,FALSE)</f>
        <v>#N/A</v>
      </c>
    </row>
    <row r="8234" spans="2:6" x14ac:dyDescent="0.25">
      <c r="B8234" s="131">
        <f t="shared" si="128"/>
        <v>8232</v>
      </c>
      <c r="E8234" s="218" t="e">
        <f>VLOOKUP(D8234,Z$4:AB8234,2,FALSE)</f>
        <v>#N/A</v>
      </c>
      <c r="F8234" s="218" t="e">
        <f>VLOOKUP(D8234,Z$4:AB8234,3,FALSE)</f>
        <v>#N/A</v>
      </c>
    </row>
    <row r="8235" spans="2:6" x14ac:dyDescent="0.25">
      <c r="B8235" s="131">
        <f t="shared" si="128"/>
        <v>8233</v>
      </c>
      <c r="E8235" s="218" t="e">
        <f>VLOOKUP(D8235,Z$4:AB8235,2,FALSE)</f>
        <v>#N/A</v>
      </c>
      <c r="F8235" s="218" t="e">
        <f>VLOOKUP(D8235,Z$4:AB8235,3,FALSE)</f>
        <v>#N/A</v>
      </c>
    </row>
    <row r="8236" spans="2:6" x14ac:dyDescent="0.25">
      <c r="B8236" s="131">
        <f t="shared" si="128"/>
        <v>8234</v>
      </c>
      <c r="E8236" s="218" t="e">
        <f>VLOOKUP(D8236,Z$4:AB8236,2,FALSE)</f>
        <v>#N/A</v>
      </c>
      <c r="F8236" s="218" t="e">
        <f>VLOOKUP(D8236,Z$4:AB8236,3,FALSE)</f>
        <v>#N/A</v>
      </c>
    </row>
    <row r="8237" spans="2:6" x14ac:dyDescent="0.25">
      <c r="B8237" s="131">
        <f t="shared" si="128"/>
        <v>8235</v>
      </c>
      <c r="E8237" s="218" t="e">
        <f>VLOOKUP(D8237,Z$4:AB8237,2,FALSE)</f>
        <v>#N/A</v>
      </c>
      <c r="F8237" s="218" t="e">
        <f>VLOOKUP(D8237,Z$4:AB8237,3,FALSE)</f>
        <v>#N/A</v>
      </c>
    </row>
    <row r="8238" spans="2:6" x14ac:dyDescent="0.25">
      <c r="B8238" s="131">
        <f t="shared" si="128"/>
        <v>8236</v>
      </c>
      <c r="E8238" s="218" t="e">
        <f>VLOOKUP(D8238,Z$4:AB8238,2,FALSE)</f>
        <v>#N/A</v>
      </c>
      <c r="F8238" s="218" t="e">
        <f>VLOOKUP(D8238,Z$4:AB8238,3,FALSE)</f>
        <v>#N/A</v>
      </c>
    </row>
    <row r="8239" spans="2:6" x14ac:dyDescent="0.25">
      <c r="B8239" s="131">
        <f t="shared" si="128"/>
        <v>8237</v>
      </c>
      <c r="E8239" s="218" t="e">
        <f>VLOOKUP(D8239,Z$4:AB8239,2,FALSE)</f>
        <v>#N/A</v>
      </c>
      <c r="F8239" s="218" t="e">
        <f>VLOOKUP(D8239,Z$4:AB8239,3,FALSE)</f>
        <v>#N/A</v>
      </c>
    </row>
    <row r="8240" spans="2:6" x14ac:dyDescent="0.25">
      <c r="B8240" s="131">
        <f t="shared" si="128"/>
        <v>8238</v>
      </c>
      <c r="E8240" s="218" t="e">
        <f>VLOOKUP(D8240,Z$4:AB8240,2,FALSE)</f>
        <v>#N/A</v>
      </c>
      <c r="F8240" s="218" t="e">
        <f>VLOOKUP(D8240,Z$4:AB8240,3,FALSE)</f>
        <v>#N/A</v>
      </c>
    </row>
    <row r="8241" spans="2:6" x14ac:dyDescent="0.25">
      <c r="B8241" s="131">
        <f t="shared" si="128"/>
        <v>8239</v>
      </c>
      <c r="E8241" s="218" t="e">
        <f>VLOOKUP(D8241,Z$4:AB8241,2,FALSE)</f>
        <v>#N/A</v>
      </c>
      <c r="F8241" s="218" t="e">
        <f>VLOOKUP(D8241,Z$4:AB8241,3,FALSE)</f>
        <v>#N/A</v>
      </c>
    </row>
    <row r="8242" spans="2:6" x14ac:dyDescent="0.25">
      <c r="B8242" s="131">
        <f t="shared" si="128"/>
        <v>8240</v>
      </c>
      <c r="E8242" s="218" t="e">
        <f>VLOOKUP(D8242,Z$4:AB8242,2,FALSE)</f>
        <v>#N/A</v>
      </c>
      <c r="F8242" s="218" t="e">
        <f>VLOOKUP(D8242,Z$4:AB8242,3,FALSE)</f>
        <v>#N/A</v>
      </c>
    </row>
    <row r="8243" spans="2:6" x14ac:dyDescent="0.25">
      <c r="B8243" s="131">
        <f t="shared" si="128"/>
        <v>8241</v>
      </c>
      <c r="E8243" s="218" t="e">
        <f>VLOOKUP(D8243,Z$4:AB8243,2,FALSE)</f>
        <v>#N/A</v>
      </c>
      <c r="F8243" s="218" t="e">
        <f>VLOOKUP(D8243,Z$4:AB8243,3,FALSE)</f>
        <v>#N/A</v>
      </c>
    </row>
    <row r="8244" spans="2:6" x14ac:dyDescent="0.25">
      <c r="B8244" s="131">
        <f t="shared" ref="B8244:B8307" si="129">ROW()-2</f>
        <v>8242</v>
      </c>
      <c r="E8244" s="218" t="e">
        <f>VLOOKUP(D8244,Z$4:AB8244,2,FALSE)</f>
        <v>#N/A</v>
      </c>
      <c r="F8244" s="218" t="e">
        <f>VLOOKUP(D8244,Z$4:AB8244,3,FALSE)</f>
        <v>#N/A</v>
      </c>
    </row>
    <row r="8245" spans="2:6" x14ac:dyDescent="0.25">
      <c r="B8245" s="131">
        <f t="shared" si="129"/>
        <v>8243</v>
      </c>
      <c r="E8245" s="218" t="e">
        <f>VLOOKUP(D8245,Z$4:AB8245,2,FALSE)</f>
        <v>#N/A</v>
      </c>
      <c r="F8245" s="218" t="e">
        <f>VLOOKUP(D8245,Z$4:AB8245,3,FALSE)</f>
        <v>#N/A</v>
      </c>
    </row>
    <row r="8246" spans="2:6" x14ac:dyDescent="0.25">
      <c r="B8246" s="131">
        <f t="shared" si="129"/>
        <v>8244</v>
      </c>
      <c r="E8246" s="218" t="e">
        <f>VLOOKUP(D8246,Z$4:AB8246,2,FALSE)</f>
        <v>#N/A</v>
      </c>
      <c r="F8246" s="218" t="e">
        <f>VLOOKUP(D8246,Z$4:AB8246,3,FALSE)</f>
        <v>#N/A</v>
      </c>
    </row>
    <row r="8247" spans="2:6" x14ac:dyDescent="0.25">
      <c r="B8247" s="131">
        <f t="shared" si="129"/>
        <v>8245</v>
      </c>
      <c r="E8247" s="218" t="e">
        <f>VLOOKUP(D8247,Z$4:AB8247,2,FALSE)</f>
        <v>#N/A</v>
      </c>
      <c r="F8247" s="218" t="e">
        <f>VLOOKUP(D8247,Z$4:AB8247,3,FALSE)</f>
        <v>#N/A</v>
      </c>
    </row>
    <row r="8248" spans="2:6" x14ac:dyDescent="0.25">
      <c r="B8248" s="131">
        <f t="shared" si="129"/>
        <v>8246</v>
      </c>
      <c r="E8248" s="218" t="e">
        <f>VLOOKUP(D8248,Z$4:AB8248,2,FALSE)</f>
        <v>#N/A</v>
      </c>
      <c r="F8248" s="218" t="e">
        <f>VLOOKUP(D8248,Z$4:AB8248,3,FALSE)</f>
        <v>#N/A</v>
      </c>
    </row>
    <row r="8249" spans="2:6" x14ac:dyDescent="0.25">
      <c r="B8249" s="131">
        <f t="shared" si="129"/>
        <v>8247</v>
      </c>
      <c r="E8249" s="218" t="e">
        <f>VLOOKUP(D8249,Z$4:AB8249,2,FALSE)</f>
        <v>#N/A</v>
      </c>
      <c r="F8249" s="218" t="e">
        <f>VLOOKUP(D8249,Z$4:AB8249,3,FALSE)</f>
        <v>#N/A</v>
      </c>
    </row>
    <row r="8250" spans="2:6" x14ac:dyDescent="0.25">
      <c r="B8250" s="131">
        <f t="shared" si="129"/>
        <v>8248</v>
      </c>
      <c r="E8250" s="218" t="e">
        <f>VLOOKUP(D8250,Z$4:AB8250,2,FALSE)</f>
        <v>#N/A</v>
      </c>
      <c r="F8250" s="218" t="e">
        <f>VLOOKUP(D8250,Z$4:AB8250,3,FALSE)</f>
        <v>#N/A</v>
      </c>
    </row>
    <row r="8251" spans="2:6" x14ac:dyDescent="0.25">
      <c r="B8251" s="131">
        <f t="shared" si="129"/>
        <v>8249</v>
      </c>
      <c r="E8251" s="218" t="e">
        <f>VLOOKUP(D8251,Z$4:AB8251,2,FALSE)</f>
        <v>#N/A</v>
      </c>
      <c r="F8251" s="218" t="e">
        <f>VLOOKUP(D8251,Z$4:AB8251,3,FALSE)</f>
        <v>#N/A</v>
      </c>
    </row>
    <row r="8252" spans="2:6" x14ac:dyDescent="0.25">
      <c r="B8252" s="131">
        <f t="shared" si="129"/>
        <v>8250</v>
      </c>
      <c r="E8252" s="218" t="e">
        <f>VLOOKUP(D8252,Z$4:AB8252,2,FALSE)</f>
        <v>#N/A</v>
      </c>
      <c r="F8252" s="218" t="e">
        <f>VLOOKUP(D8252,Z$4:AB8252,3,FALSE)</f>
        <v>#N/A</v>
      </c>
    </row>
    <row r="8253" spans="2:6" x14ac:dyDescent="0.25">
      <c r="B8253" s="131">
        <f t="shared" si="129"/>
        <v>8251</v>
      </c>
      <c r="E8253" s="218" t="e">
        <f>VLOOKUP(D8253,Z$4:AB8253,2,FALSE)</f>
        <v>#N/A</v>
      </c>
      <c r="F8253" s="218" t="e">
        <f>VLOOKUP(D8253,Z$4:AB8253,3,FALSE)</f>
        <v>#N/A</v>
      </c>
    </row>
    <row r="8254" spans="2:6" x14ac:dyDescent="0.25">
      <c r="B8254" s="131">
        <f t="shared" si="129"/>
        <v>8252</v>
      </c>
      <c r="E8254" s="218" t="e">
        <f>VLOOKUP(D8254,Z$4:AB8254,2,FALSE)</f>
        <v>#N/A</v>
      </c>
      <c r="F8254" s="218" t="e">
        <f>VLOOKUP(D8254,Z$4:AB8254,3,FALSE)</f>
        <v>#N/A</v>
      </c>
    </row>
    <row r="8255" spans="2:6" x14ac:dyDescent="0.25">
      <c r="B8255" s="131">
        <f t="shared" si="129"/>
        <v>8253</v>
      </c>
      <c r="E8255" s="218" t="e">
        <f>VLOOKUP(D8255,Z$4:AB8255,2,FALSE)</f>
        <v>#N/A</v>
      </c>
      <c r="F8255" s="218" t="e">
        <f>VLOOKUP(D8255,Z$4:AB8255,3,FALSE)</f>
        <v>#N/A</v>
      </c>
    </row>
    <row r="8256" spans="2:6" x14ac:dyDescent="0.25">
      <c r="B8256" s="131">
        <f t="shared" si="129"/>
        <v>8254</v>
      </c>
      <c r="E8256" s="218" t="e">
        <f>VLOOKUP(D8256,Z$4:AB8256,2,FALSE)</f>
        <v>#N/A</v>
      </c>
      <c r="F8256" s="218" t="e">
        <f>VLOOKUP(D8256,Z$4:AB8256,3,FALSE)</f>
        <v>#N/A</v>
      </c>
    </row>
    <row r="8257" spans="2:6" x14ac:dyDescent="0.25">
      <c r="B8257" s="131">
        <f t="shared" si="129"/>
        <v>8255</v>
      </c>
      <c r="E8257" s="218" t="e">
        <f>VLOOKUP(D8257,Z$4:AB8257,2,FALSE)</f>
        <v>#N/A</v>
      </c>
      <c r="F8257" s="218" t="e">
        <f>VLOOKUP(D8257,Z$4:AB8257,3,FALSE)</f>
        <v>#N/A</v>
      </c>
    </row>
    <row r="8258" spans="2:6" x14ac:dyDescent="0.25">
      <c r="B8258" s="131">
        <f t="shared" si="129"/>
        <v>8256</v>
      </c>
      <c r="E8258" s="218" t="e">
        <f>VLOOKUP(D8258,Z$4:AB8258,2,FALSE)</f>
        <v>#N/A</v>
      </c>
      <c r="F8258" s="218" t="e">
        <f>VLOOKUP(D8258,Z$4:AB8258,3,FALSE)</f>
        <v>#N/A</v>
      </c>
    </row>
    <row r="8259" spans="2:6" x14ac:dyDescent="0.25">
      <c r="B8259" s="131">
        <f t="shared" si="129"/>
        <v>8257</v>
      </c>
      <c r="E8259" s="218" t="e">
        <f>VLOOKUP(D8259,Z$4:AB8259,2,FALSE)</f>
        <v>#N/A</v>
      </c>
      <c r="F8259" s="218" t="e">
        <f>VLOOKUP(D8259,Z$4:AB8259,3,FALSE)</f>
        <v>#N/A</v>
      </c>
    </row>
    <row r="8260" spans="2:6" x14ac:dyDescent="0.25">
      <c r="B8260" s="131">
        <f t="shared" si="129"/>
        <v>8258</v>
      </c>
      <c r="E8260" s="218" t="e">
        <f>VLOOKUP(D8260,Z$4:AB8260,2,FALSE)</f>
        <v>#N/A</v>
      </c>
      <c r="F8260" s="218" t="e">
        <f>VLOOKUP(D8260,Z$4:AB8260,3,FALSE)</f>
        <v>#N/A</v>
      </c>
    </row>
    <row r="8261" spans="2:6" x14ac:dyDescent="0.25">
      <c r="B8261" s="131">
        <f t="shared" si="129"/>
        <v>8259</v>
      </c>
      <c r="E8261" s="218" t="e">
        <f>VLOOKUP(D8261,Z$4:AB8261,2,FALSE)</f>
        <v>#N/A</v>
      </c>
      <c r="F8261" s="218" t="e">
        <f>VLOOKUP(D8261,Z$4:AB8261,3,FALSE)</f>
        <v>#N/A</v>
      </c>
    </row>
    <row r="8262" spans="2:6" x14ac:dyDescent="0.25">
      <c r="B8262" s="131">
        <f t="shared" si="129"/>
        <v>8260</v>
      </c>
      <c r="E8262" s="218" t="e">
        <f>VLOOKUP(D8262,Z$4:AB8262,2,FALSE)</f>
        <v>#N/A</v>
      </c>
      <c r="F8262" s="218" t="e">
        <f>VLOOKUP(D8262,Z$4:AB8262,3,FALSE)</f>
        <v>#N/A</v>
      </c>
    </row>
    <row r="8263" spans="2:6" x14ac:dyDescent="0.25">
      <c r="B8263" s="131">
        <f t="shared" si="129"/>
        <v>8261</v>
      </c>
      <c r="E8263" s="218" t="e">
        <f>VLOOKUP(D8263,Z$4:AB8263,2,FALSE)</f>
        <v>#N/A</v>
      </c>
      <c r="F8263" s="218" t="e">
        <f>VLOOKUP(D8263,Z$4:AB8263,3,FALSE)</f>
        <v>#N/A</v>
      </c>
    </row>
    <row r="8264" spans="2:6" x14ac:dyDescent="0.25">
      <c r="B8264" s="131">
        <f t="shared" si="129"/>
        <v>8262</v>
      </c>
      <c r="E8264" s="218" t="e">
        <f>VLOOKUP(D8264,Z$4:AB8264,2,FALSE)</f>
        <v>#N/A</v>
      </c>
      <c r="F8264" s="218" t="e">
        <f>VLOOKUP(D8264,Z$4:AB8264,3,FALSE)</f>
        <v>#N/A</v>
      </c>
    </row>
    <row r="8265" spans="2:6" x14ac:dyDescent="0.25">
      <c r="B8265" s="131">
        <f t="shared" si="129"/>
        <v>8263</v>
      </c>
      <c r="E8265" s="218" t="e">
        <f>VLOOKUP(D8265,Z$4:AB8265,2,FALSE)</f>
        <v>#N/A</v>
      </c>
      <c r="F8265" s="218" t="e">
        <f>VLOOKUP(D8265,Z$4:AB8265,3,FALSE)</f>
        <v>#N/A</v>
      </c>
    </row>
    <row r="8266" spans="2:6" x14ac:dyDescent="0.25">
      <c r="B8266" s="131">
        <f t="shared" si="129"/>
        <v>8264</v>
      </c>
      <c r="E8266" s="218" t="e">
        <f>VLOOKUP(D8266,Z$4:AB8266,2,FALSE)</f>
        <v>#N/A</v>
      </c>
      <c r="F8266" s="218" t="e">
        <f>VLOOKUP(D8266,Z$4:AB8266,3,FALSE)</f>
        <v>#N/A</v>
      </c>
    </row>
    <row r="8267" spans="2:6" x14ac:dyDescent="0.25">
      <c r="B8267" s="131">
        <f t="shared" si="129"/>
        <v>8265</v>
      </c>
      <c r="E8267" s="218" t="e">
        <f>VLOOKUP(D8267,Z$4:AB8267,2,FALSE)</f>
        <v>#N/A</v>
      </c>
      <c r="F8267" s="218" t="e">
        <f>VLOOKUP(D8267,Z$4:AB8267,3,FALSE)</f>
        <v>#N/A</v>
      </c>
    </row>
    <row r="8268" spans="2:6" x14ac:dyDescent="0.25">
      <c r="B8268" s="131">
        <f t="shared" si="129"/>
        <v>8266</v>
      </c>
      <c r="E8268" s="218" t="e">
        <f>VLOOKUP(D8268,Z$4:AB8268,2,FALSE)</f>
        <v>#N/A</v>
      </c>
      <c r="F8268" s="218" t="e">
        <f>VLOOKUP(D8268,Z$4:AB8268,3,FALSE)</f>
        <v>#N/A</v>
      </c>
    </row>
    <row r="8269" spans="2:6" x14ac:dyDescent="0.25">
      <c r="B8269" s="131">
        <f t="shared" si="129"/>
        <v>8267</v>
      </c>
      <c r="E8269" s="218" t="e">
        <f>VLOOKUP(D8269,Z$4:AB8269,2,FALSE)</f>
        <v>#N/A</v>
      </c>
      <c r="F8269" s="218" t="e">
        <f>VLOOKUP(D8269,Z$4:AB8269,3,FALSE)</f>
        <v>#N/A</v>
      </c>
    </row>
    <row r="8270" spans="2:6" x14ac:dyDescent="0.25">
      <c r="B8270" s="131">
        <f t="shared" si="129"/>
        <v>8268</v>
      </c>
      <c r="E8270" s="218" t="e">
        <f>VLOOKUP(D8270,Z$4:AB8270,2,FALSE)</f>
        <v>#N/A</v>
      </c>
      <c r="F8270" s="218" t="e">
        <f>VLOOKUP(D8270,Z$4:AB8270,3,FALSE)</f>
        <v>#N/A</v>
      </c>
    </row>
    <row r="8271" spans="2:6" x14ac:dyDescent="0.25">
      <c r="B8271" s="131">
        <f t="shared" si="129"/>
        <v>8269</v>
      </c>
      <c r="E8271" s="218" t="e">
        <f>VLOOKUP(D8271,Z$4:AB8271,2,FALSE)</f>
        <v>#N/A</v>
      </c>
      <c r="F8271" s="218" t="e">
        <f>VLOOKUP(D8271,Z$4:AB8271,3,FALSE)</f>
        <v>#N/A</v>
      </c>
    </row>
    <row r="8272" spans="2:6" x14ac:dyDescent="0.25">
      <c r="B8272" s="131">
        <f t="shared" si="129"/>
        <v>8270</v>
      </c>
      <c r="E8272" s="218" t="e">
        <f>VLOOKUP(D8272,Z$4:AB8272,2,FALSE)</f>
        <v>#N/A</v>
      </c>
      <c r="F8272" s="218" t="e">
        <f>VLOOKUP(D8272,Z$4:AB8272,3,FALSE)</f>
        <v>#N/A</v>
      </c>
    </row>
    <row r="8273" spans="2:6" x14ac:dyDescent="0.25">
      <c r="B8273" s="131">
        <f t="shared" si="129"/>
        <v>8271</v>
      </c>
      <c r="E8273" s="218" t="e">
        <f>VLOOKUP(D8273,Z$4:AB8273,2,FALSE)</f>
        <v>#N/A</v>
      </c>
      <c r="F8273" s="218" t="e">
        <f>VLOOKUP(D8273,Z$4:AB8273,3,FALSE)</f>
        <v>#N/A</v>
      </c>
    </row>
    <row r="8274" spans="2:6" x14ac:dyDescent="0.25">
      <c r="B8274" s="131">
        <f t="shared" si="129"/>
        <v>8272</v>
      </c>
      <c r="E8274" s="218" t="e">
        <f>VLOOKUP(D8274,Z$4:AB8274,2,FALSE)</f>
        <v>#N/A</v>
      </c>
      <c r="F8274" s="218" t="e">
        <f>VLOOKUP(D8274,Z$4:AB8274,3,FALSE)</f>
        <v>#N/A</v>
      </c>
    </row>
    <row r="8275" spans="2:6" x14ac:dyDescent="0.25">
      <c r="B8275" s="131">
        <f t="shared" si="129"/>
        <v>8273</v>
      </c>
      <c r="E8275" s="218" t="e">
        <f>VLOOKUP(D8275,Z$4:AB8275,2,FALSE)</f>
        <v>#N/A</v>
      </c>
      <c r="F8275" s="218" t="e">
        <f>VLOOKUP(D8275,Z$4:AB8275,3,FALSE)</f>
        <v>#N/A</v>
      </c>
    </row>
    <row r="8276" spans="2:6" x14ac:dyDescent="0.25">
      <c r="B8276" s="131">
        <f t="shared" si="129"/>
        <v>8274</v>
      </c>
      <c r="E8276" s="218" t="e">
        <f>VLOOKUP(D8276,Z$4:AB8276,2,FALSE)</f>
        <v>#N/A</v>
      </c>
      <c r="F8276" s="218" t="e">
        <f>VLOOKUP(D8276,Z$4:AB8276,3,FALSE)</f>
        <v>#N/A</v>
      </c>
    </row>
    <row r="8277" spans="2:6" x14ac:dyDescent="0.25">
      <c r="B8277" s="131">
        <f t="shared" si="129"/>
        <v>8275</v>
      </c>
      <c r="E8277" s="218" t="e">
        <f>VLOOKUP(D8277,Z$4:AB8277,2,FALSE)</f>
        <v>#N/A</v>
      </c>
      <c r="F8277" s="218" t="e">
        <f>VLOOKUP(D8277,Z$4:AB8277,3,FALSE)</f>
        <v>#N/A</v>
      </c>
    </row>
    <row r="8278" spans="2:6" x14ac:dyDescent="0.25">
      <c r="B8278" s="131">
        <f t="shared" si="129"/>
        <v>8276</v>
      </c>
      <c r="E8278" s="218" t="e">
        <f>VLOOKUP(D8278,Z$4:AB8278,2,FALSE)</f>
        <v>#N/A</v>
      </c>
      <c r="F8278" s="218" t="e">
        <f>VLOOKUP(D8278,Z$4:AB8278,3,FALSE)</f>
        <v>#N/A</v>
      </c>
    </row>
    <row r="8279" spans="2:6" x14ac:dyDescent="0.25">
      <c r="B8279" s="131">
        <f t="shared" si="129"/>
        <v>8277</v>
      </c>
      <c r="E8279" s="218" t="e">
        <f>VLOOKUP(D8279,Z$4:AB8279,2,FALSE)</f>
        <v>#N/A</v>
      </c>
      <c r="F8279" s="218" t="e">
        <f>VLOOKUP(D8279,Z$4:AB8279,3,FALSE)</f>
        <v>#N/A</v>
      </c>
    </row>
    <row r="8280" spans="2:6" x14ac:dyDescent="0.25">
      <c r="B8280" s="131">
        <f t="shared" si="129"/>
        <v>8278</v>
      </c>
      <c r="E8280" s="218" t="e">
        <f>VLOOKUP(D8280,Z$4:AB8280,2,FALSE)</f>
        <v>#N/A</v>
      </c>
      <c r="F8280" s="218" t="e">
        <f>VLOOKUP(D8280,Z$4:AB8280,3,FALSE)</f>
        <v>#N/A</v>
      </c>
    </row>
    <row r="8281" spans="2:6" x14ac:dyDescent="0.25">
      <c r="B8281" s="131">
        <f t="shared" si="129"/>
        <v>8279</v>
      </c>
      <c r="E8281" s="218" t="e">
        <f>VLOOKUP(D8281,Z$4:AB8281,2,FALSE)</f>
        <v>#N/A</v>
      </c>
      <c r="F8281" s="218" t="e">
        <f>VLOOKUP(D8281,Z$4:AB8281,3,FALSE)</f>
        <v>#N/A</v>
      </c>
    </row>
    <row r="8282" spans="2:6" x14ac:dyDescent="0.25">
      <c r="B8282" s="131">
        <f t="shared" si="129"/>
        <v>8280</v>
      </c>
      <c r="E8282" s="218" t="e">
        <f>VLOOKUP(D8282,Z$4:AB8282,2,FALSE)</f>
        <v>#N/A</v>
      </c>
      <c r="F8282" s="218" t="e">
        <f>VLOOKUP(D8282,Z$4:AB8282,3,FALSE)</f>
        <v>#N/A</v>
      </c>
    </row>
    <row r="8283" spans="2:6" x14ac:dyDescent="0.25">
      <c r="B8283" s="131">
        <f t="shared" si="129"/>
        <v>8281</v>
      </c>
      <c r="E8283" s="218" t="e">
        <f>VLOOKUP(D8283,Z$4:AB8283,2,FALSE)</f>
        <v>#N/A</v>
      </c>
      <c r="F8283" s="218" t="e">
        <f>VLOOKUP(D8283,Z$4:AB8283,3,FALSE)</f>
        <v>#N/A</v>
      </c>
    </row>
    <row r="8284" spans="2:6" x14ac:dyDescent="0.25">
      <c r="B8284" s="131">
        <f t="shared" si="129"/>
        <v>8282</v>
      </c>
      <c r="E8284" s="218" t="e">
        <f>VLOOKUP(D8284,Z$4:AB8284,2,FALSE)</f>
        <v>#N/A</v>
      </c>
      <c r="F8284" s="218" t="e">
        <f>VLOOKUP(D8284,Z$4:AB8284,3,FALSE)</f>
        <v>#N/A</v>
      </c>
    </row>
    <row r="8285" spans="2:6" x14ac:dyDescent="0.25">
      <c r="B8285" s="131">
        <f t="shared" si="129"/>
        <v>8283</v>
      </c>
      <c r="E8285" s="218" t="e">
        <f>VLOOKUP(D8285,Z$4:AB8285,2,FALSE)</f>
        <v>#N/A</v>
      </c>
      <c r="F8285" s="218" t="e">
        <f>VLOOKUP(D8285,Z$4:AB8285,3,FALSE)</f>
        <v>#N/A</v>
      </c>
    </row>
    <row r="8286" spans="2:6" x14ac:dyDescent="0.25">
      <c r="B8286" s="131">
        <f t="shared" si="129"/>
        <v>8284</v>
      </c>
      <c r="E8286" s="218" t="e">
        <f>VLOOKUP(D8286,Z$4:AB8286,2,FALSE)</f>
        <v>#N/A</v>
      </c>
      <c r="F8286" s="218" t="e">
        <f>VLOOKUP(D8286,Z$4:AB8286,3,FALSE)</f>
        <v>#N/A</v>
      </c>
    </row>
    <row r="8287" spans="2:6" x14ac:dyDescent="0.25">
      <c r="B8287" s="131">
        <f t="shared" si="129"/>
        <v>8285</v>
      </c>
      <c r="E8287" s="218" t="e">
        <f>VLOOKUP(D8287,Z$4:AB8287,2,FALSE)</f>
        <v>#N/A</v>
      </c>
      <c r="F8287" s="218" t="e">
        <f>VLOOKUP(D8287,Z$4:AB8287,3,FALSE)</f>
        <v>#N/A</v>
      </c>
    </row>
    <row r="8288" spans="2:6" x14ac:dyDescent="0.25">
      <c r="B8288" s="131">
        <f t="shared" si="129"/>
        <v>8286</v>
      </c>
      <c r="E8288" s="218" t="e">
        <f>VLOOKUP(D8288,Z$4:AB8288,2,FALSE)</f>
        <v>#N/A</v>
      </c>
      <c r="F8288" s="218" t="e">
        <f>VLOOKUP(D8288,Z$4:AB8288,3,FALSE)</f>
        <v>#N/A</v>
      </c>
    </row>
    <row r="8289" spans="2:6" x14ac:dyDescent="0.25">
      <c r="B8289" s="131">
        <f t="shared" si="129"/>
        <v>8287</v>
      </c>
      <c r="E8289" s="218" t="e">
        <f>VLOOKUP(D8289,Z$4:AB8289,2,FALSE)</f>
        <v>#N/A</v>
      </c>
      <c r="F8289" s="218" t="e">
        <f>VLOOKUP(D8289,Z$4:AB8289,3,FALSE)</f>
        <v>#N/A</v>
      </c>
    </row>
    <row r="8290" spans="2:6" x14ac:dyDescent="0.25">
      <c r="B8290" s="131">
        <f t="shared" si="129"/>
        <v>8288</v>
      </c>
      <c r="E8290" s="218" t="e">
        <f>VLOOKUP(D8290,Z$4:AB8290,2,FALSE)</f>
        <v>#N/A</v>
      </c>
      <c r="F8290" s="218" t="e">
        <f>VLOOKUP(D8290,Z$4:AB8290,3,FALSE)</f>
        <v>#N/A</v>
      </c>
    </row>
    <row r="8291" spans="2:6" x14ac:dyDescent="0.25">
      <c r="B8291" s="131">
        <f t="shared" si="129"/>
        <v>8289</v>
      </c>
      <c r="E8291" s="218" t="e">
        <f>VLOOKUP(D8291,Z$4:AB8291,2,FALSE)</f>
        <v>#N/A</v>
      </c>
      <c r="F8291" s="218" t="e">
        <f>VLOOKUP(D8291,Z$4:AB8291,3,FALSE)</f>
        <v>#N/A</v>
      </c>
    </row>
    <row r="8292" spans="2:6" x14ac:dyDescent="0.25">
      <c r="B8292" s="131">
        <f t="shared" si="129"/>
        <v>8290</v>
      </c>
      <c r="E8292" s="218" t="e">
        <f>VLOOKUP(D8292,Z$4:AB8292,2,FALSE)</f>
        <v>#N/A</v>
      </c>
      <c r="F8292" s="218" t="e">
        <f>VLOOKUP(D8292,Z$4:AB8292,3,FALSE)</f>
        <v>#N/A</v>
      </c>
    </row>
    <row r="8293" spans="2:6" x14ac:dyDescent="0.25">
      <c r="B8293" s="131">
        <f t="shared" si="129"/>
        <v>8291</v>
      </c>
      <c r="E8293" s="218" t="e">
        <f>VLOOKUP(D8293,Z$4:AB8293,2,FALSE)</f>
        <v>#N/A</v>
      </c>
      <c r="F8293" s="218" t="e">
        <f>VLOOKUP(D8293,Z$4:AB8293,3,FALSE)</f>
        <v>#N/A</v>
      </c>
    </row>
    <row r="8294" spans="2:6" x14ac:dyDescent="0.25">
      <c r="B8294" s="131">
        <f t="shared" si="129"/>
        <v>8292</v>
      </c>
      <c r="E8294" s="218" t="e">
        <f>VLOOKUP(D8294,Z$4:AB8294,2,FALSE)</f>
        <v>#N/A</v>
      </c>
      <c r="F8294" s="218" t="e">
        <f>VLOOKUP(D8294,Z$4:AB8294,3,FALSE)</f>
        <v>#N/A</v>
      </c>
    </row>
    <row r="8295" spans="2:6" x14ac:dyDescent="0.25">
      <c r="B8295" s="131">
        <f t="shared" si="129"/>
        <v>8293</v>
      </c>
      <c r="E8295" s="218" t="e">
        <f>VLOOKUP(D8295,Z$4:AB8295,2,FALSE)</f>
        <v>#N/A</v>
      </c>
      <c r="F8295" s="218" t="e">
        <f>VLOOKUP(D8295,Z$4:AB8295,3,FALSE)</f>
        <v>#N/A</v>
      </c>
    </row>
    <row r="8296" spans="2:6" x14ac:dyDescent="0.25">
      <c r="B8296" s="131">
        <f t="shared" si="129"/>
        <v>8294</v>
      </c>
      <c r="E8296" s="218" t="e">
        <f>VLOOKUP(D8296,Z$4:AB8296,2,FALSE)</f>
        <v>#N/A</v>
      </c>
      <c r="F8296" s="218" t="e">
        <f>VLOOKUP(D8296,Z$4:AB8296,3,FALSE)</f>
        <v>#N/A</v>
      </c>
    </row>
    <row r="8297" spans="2:6" x14ac:dyDescent="0.25">
      <c r="B8297" s="131">
        <f t="shared" si="129"/>
        <v>8295</v>
      </c>
      <c r="E8297" s="218" t="e">
        <f>VLOOKUP(D8297,Z$4:AB8297,2,FALSE)</f>
        <v>#N/A</v>
      </c>
      <c r="F8297" s="218" t="e">
        <f>VLOOKUP(D8297,Z$4:AB8297,3,FALSE)</f>
        <v>#N/A</v>
      </c>
    </row>
    <row r="8298" spans="2:6" x14ac:dyDescent="0.25">
      <c r="B8298" s="131">
        <f t="shared" si="129"/>
        <v>8296</v>
      </c>
      <c r="E8298" s="218" t="e">
        <f>VLOOKUP(D8298,Z$4:AB8298,2,FALSE)</f>
        <v>#N/A</v>
      </c>
      <c r="F8298" s="218" t="e">
        <f>VLOOKUP(D8298,Z$4:AB8298,3,FALSE)</f>
        <v>#N/A</v>
      </c>
    </row>
    <row r="8299" spans="2:6" x14ac:dyDescent="0.25">
      <c r="B8299" s="131">
        <f t="shared" si="129"/>
        <v>8297</v>
      </c>
      <c r="E8299" s="218" t="e">
        <f>VLOOKUP(D8299,Z$4:AB8299,2,FALSE)</f>
        <v>#N/A</v>
      </c>
      <c r="F8299" s="218" t="e">
        <f>VLOOKUP(D8299,Z$4:AB8299,3,FALSE)</f>
        <v>#N/A</v>
      </c>
    </row>
    <row r="8300" spans="2:6" x14ac:dyDescent="0.25">
      <c r="B8300" s="131">
        <f t="shared" si="129"/>
        <v>8298</v>
      </c>
      <c r="E8300" s="218" t="e">
        <f>VLOOKUP(D8300,Z$4:AB8300,2,FALSE)</f>
        <v>#N/A</v>
      </c>
      <c r="F8300" s="218" t="e">
        <f>VLOOKUP(D8300,Z$4:AB8300,3,FALSE)</f>
        <v>#N/A</v>
      </c>
    </row>
    <row r="8301" spans="2:6" x14ac:dyDescent="0.25">
      <c r="B8301" s="131">
        <f t="shared" si="129"/>
        <v>8299</v>
      </c>
      <c r="E8301" s="218" t="e">
        <f>VLOOKUP(D8301,Z$4:AB8301,2,FALSE)</f>
        <v>#N/A</v>
      </c>
      <c r="F8301" s="218" t="e">
        <f>VLOOKUP(D8301,Z$4:AB8301,3,FALSE)</f>
        <v>#N/A</v>
      </c>
    </row>
    <row r="8302" spans="2:6" x14ac:dyDescent="0.25">
      <c r="B8302" s="131">
        <f t="shared" si="129"/>
        <v>8300</v>
      </c>
      <c r="E8302" s="218" t="e">
        <f>VLOOKUP(D8302,Z$4:AB8302,2,FALSE)</f>
        <v>#N/A</v>
      </c>
      <c r="F8302" s="218" t="e">
        <f>VLOOKUP(D8302,Z$4:AB8302,3,FALSE)</f>
        <v>#N/A</v>
      </c>
    </row>
    <row r="8303" spans="2:6" x14ac:dyDescent="0.25">
      <c r="B8303" s="131">
        <f t="shared" si="129"/>
        <v>8301</v>
      </c>
      <c r="E8303" s="218" t="e">
        <f>VLOOKUP(D8303,Z$4:AB8303,2,FALSE)</f>
        <v>#N/A</v>
      </c>
      <c r="F8303" s="218" t="e">
        <f>VLOOKUP(D8303,Z$4:AB8303,3,FALSE)</f>
        <v>#N/A</v>
      </c>
    </row>
    <row r="8304" spans="2:6" x14ac:dyDescent="0.25">
      <c r="B8304" s="131">
        <f t="shared" si="129"/>
        <v>8302</v>
      </c>
      <c r="E8304" s="218" t="e">
        <f>VLOOKUP(D8304,Z$4:AB8304,2,FALSE)</f>
        <v>#N/A</v>
      </c>
      <c r="F8304" s="218" t="e">
        <f>VLOOKUP(D8304,Z$4:AB8304,3,FALSE)</f>
        <v>#N/A</v>
      </c>
    </row>
    <row r="8305" spans="2:6" x14ac:dyDescent="0.25">
      <c r="B8305" s="131">
        <f t="shared" si="129"/>
        <v>8303</v>
      </c>
      <c r="E8305" s="218" t="e">
        <f>VLOOKUP(D8305,Z$4:AB8305,2,FALSE)</f>
        <v>#N/A</v>
      </c>
      <c r="F8305" s="218" t="e">
        <f>VLOOKUP(D8305,Z$4:AB8305,3,FALSE)</f>
        <v>#N/A</v>
      </c>
    </row>
    <row r="8306" spans="2:6" x14ac:dyDescent="0.25">
      <c r="B8306" s="131">
        <f t="shared" si="129"/>
        <v>8304</v>
      </c>
      <c r="E8306" s="218" t="e">
        <f>VLOOKUP(D8306,Z$4:AB8306,2,FALSE)</f>
        <v>#N/A</v>
      </c>
      <c r="F8306" s="218" t="e">
        <f>VLOOKUP(D8306,Z$4:AB8306,3,FALSE)</f>
        <v>#N/A</v>
      </c>
    </row>
    <row r="8307" spans="2:6" x14ac:dyDescent="0.25">
      <c r="B8307" s="131">
        <f t="shared" si="129"/>
        <v>8305</v>
      </c>
      <c r="E8307" s="218" t="e">
        <f>VLOOKUP(D8307,Z$4:AB8307,2,FALSE)</f>
        <v>#N/A</v>
      </c>
      <c r="F8307" s="218" t="e">
        <f>VLOOKUP(D8307,Z$4:AB8307,3,FALSE)</f>
        <v>#N/A</v>
      </c>
    </row>
    <row r="8308" spans="2:6" x14ac:dyDescent="0.25">
      <c r="B8308" s="131">
        <f t="shared" ref="B8308:B8371" si="130">ROW()-2</f>
        <v>8306</v>
      </c>
      <c r="E8308" s="218" t="e">
        <f>VLOOKUP(D8308,Z$4:AB8308,2,FALSE)</f>
        <v>#N/A</v>
      </c>
      <c r="F8308" s="218" t="e">
        <f>VLOOKUP(D8308,Z$4:AB8308,3,FALSE)</f>
        <v>#N/A</v>
      </c>
    </row>
    <row r="8309" spans="2:6" x14ac:dyDescent="0.25">
      <c r="B8309" s="131">
        <f t="shared" si="130"/>
        <v>8307</v>
      </c>
      <c r="E8309" s="218" t="e">
        <f>VLOOKUP(D8309,Z$4:AB8309,2,FALSE)</f>
        <v>#N/A</v>
      </c>
      <c r="F8309" s="218" t="e">
        <f>VLOOKUP(D8309,Z$4:AB8309,3,FALSE)</f>
        <v>#N/A</v>
      </c>
    </row>
    <row r="8310" spans="2:6" x14ac:dyDescent="0.25">
      <c r="B8310" s="131">
        <f t="shared" si="130"/>
        <v>8308</v>
      </c>
      <c r="E8310" s="218" t="e">
        <f>VLOOKUP(D8310,Z$4:AB8310,2,FALSE)</f>
        <v>#N/A</v>
      </c>
      <c r="F8310" s="218" t="e">
        <f>VLOOKUP(D8310,Z$4:AB8310,3,FALSE)</f>
        <v>#N/A</v>
      </c>
    </row>
    <row r="8311" spans="2:6" x14ac:dyDescent="0.25">
      <c r="B8311" s="131">
        <f t="shared" si="130"/>
        <v>8309</v>
      </c>
      <c r="E8311" s="218" t="e">
        <f>VLOOKUP(D8311,Z$4:AB8311,2,FALSE)</f>
        <v>#N/A</v>
      </c>
      <c r="F8311" s="218" t="e">
        <f>VLOOKUP(D8311,Z$4:AB8311,3,FALSE)</f>
        <v>#N/A</v>
      </c>
    </row>
    <row r="8312" spans="2:6" x14ac:dyDescent="0.25">
      <c r="B8312" s="131">
        <f t="shared" si="130"/>
        <v>8310</v>
      </c>
      <c r="E8312" s="218" t="e">
        <f>VLOOKUP(D8312,Z$4:AB8312,2,FALSE)</f>
        <v>#N/A</v>
      </c>
      <c r="F8312" s="218" t="e">
        <f>VLOOKUP(D8312,Z$4:AB8312,3,FALSE)</f>
        <v>#N/A</v>
      </c>
    </row>
    <row r="8313" spans="2:6" x14ac:dyDescent="0.25">
      <c r="B8313" s="131">
        <f t="shared" si="130"/>
        <v>8311</v>
      </c>
      <c r="E8313" s="218" t="e">
        <f>VLOOKUP(D8313,Z$4:AB8313,2,FALSE)</f>
        <v>#N/A</v>
      </c>
      <c r="F8313" s="218" t="e">
        <f>VLOOKUP(D8313,Z$4:AB8313,3,FALSE)</f>
        <v>#N/A</v>
      </c>
    </row>
    <row r="8314" spans="2:6" x14ac:dyDescent="0.25">
      <c r="B8314" s="131">
        <f t="shared" si="130"/>
        <v>8312</v>
      </c>
      <c r="E8314" s="218" t="e">
        <f>VLOOKUP(D8314,Z$4:AB8314,2,FALSE)</f>
        <v>#N/A</v>
      </c>
      <c r="F8314" s="218" t="e">
        <f>VLOOKUP(D8314,Z$4:AB8314,3,FALSE)</f>
        <v>#N/A</v>
      </c>
    </row>
    <row r="8315" spans="2:6" x14ac:dyDescent="0.25">
      <c r="B8315" s="131">
        <f t="shared" si="130"/>
        <v>8313</v>
      </c>
      <c r="E8315" s="218" t="e">
        <f>VLOOKUP(D8315,Z$4:AB8315,2,FALSE)</f>
        <v>#N/A</v>
      </c>
      <c r="F8315" s="218" t="e">
        <f>VLOOKUP(D8315,Z$4:AB8315,3,FALSE)</f>
        <v>#N/A</v>
      </c>
    </row>
    <row r="8316" spans="2:6" x14ac:dyDescent="0.25">
      <c r="B8316" s="131">
        <f t="shared" si="130"/>
        <v>8314</v>
      </c>
      <c r="E8316" s="218" t="e">
        <f>VLOOKUP(D8316,Z$4:AB8316,2,FALSE)</f>
        <v>#N/A</v>
      </c>
      <c r="F8316" s="218" t="e">
        <f>VLOOKUP(D8316,Z$4:AB8316,3,FALSE)</f>
        <v>#N/A</v>
      </c>
    </row>
    <row r="8317" spans="2:6" x14ac:dyDescent="0.25">
      <c r="B8317" s="131">
        <f t="shared" si="130"/>
        <v>8315</v>
      </c>
      <c r="E8317" s="218" t="e">
        <f>VLOOKUP(D8317,Z$4:AB8317,2,FALSE)</f>
        <v>#N/A</v>
      </c>
      <c r="F8317" s="218" t="e">
        <f>VLOOKUP(D8317,Z$4:AB8317,3,FALSE)</f>
        <v>#N/A</v>
      </c>
    </row>
    <row r="8318" spans="2:6" x14ac:dyDescent="0.25">
      <c r="B8318" s="131">
        <f t="shared" si="130"/>
        <v>8316</v>
      </c>
      <c r="E8318" s="218" t="e">
        <f>VLOOKUP(D8318,Z$4:AB8318,2,FALSE)</f>
        <v>#N/A</v>
      </c>
      <c r="F8318" s="218" t="e">
        <f>VLOOKUP(D8318,Z$4:AB8318,3,FALSE)</f>
        <v>#N/A</v>
      </c>
    </row>
    <row r="8319" spans="2:6" x14ac:dyDescent="0.25">
      <c r="B8319" s="131">
        <f t="shared" si="130"/>
        <v>8317</v>
      </c>
      <c r="E8319" s="218" t="e">
        <f>VLOOKUP(D8319,Z$4:AB8319,2,FALSE)</f>
        <v>#N/A</v>
      </c>
      <c r="F8319" s="218" t="e">
        <f>VLOOKUP(D8319,Z$4:AB8319,3,FALSE)</f>
        <v>#N/A</v>
      </c>
    </row>
    <row r="8320" spans="2:6" x14ac:dyDescent="0.25">
      <c r="B8320" s="131">
        <f t="shared" si="130"/>
        <v>8318</v>
      </c>
      <c r="E8320" s="218" t="e">
        <f>VLOOKUP(D8320,Z$4:AB8320,2,FALSE)</f>
        <v>#N/A</v>
      </c>
      <c r="F8320" s="218" t="e">
        <f>VLOOKUP(D8320,Z$4:AB8320,3,FALSE)</f>
        <v>#N/A</v>
      </c>
    </row>
    <row r="8321" spans="2:6" x14ac:dyDescent="0.25">
      <c r="B8321" s="131">
        <f t="shared" si="130"/>
        <v>8319</v>
      </c>
      <c r="E8321" s="218" t="e">
        <f>VLOOKUP(D8321,Z$4:AB8321,2,FALSE)</f>
        <v>#N/A</v>
      </c>
      <c r="F8321" s="218" t="e">
        <f>VLOOKUP(D8321,Z$4:AB8321,3,FALSE)</f>
        <v>#N/A</v>
      </c>
    </row>
    <row r="8322" spans="2:6" x14ac:dyDescent="0.25">
      <c r="B8322" s="131">
        <f t="shared" si="130"/>
        <v>8320</v>
      </c>
      <c r="E8322" s="218" t="e">
        <f>VLOOKUP(D8322,Z$4:AB8322,2,FALSE)</f>
        <v>#N/A</v>
      </c>
      <c r="F8322" s="218" t="e">
        <f>VLOOKUP(D8322,Z$4:AB8322,3,FALSE)</f>
        <v>#N/A</v>
      </c>
    </row>
    <row r="8323" spans="2:6" x14ac:dyDescent="0.25">
      <c r="B8323" s="131">
        <f t="shared" si="130"/>
        <v>8321</v>
      </c>
      <c r="E8323" s="218" t="e">
        <f>VLOOKUP(D8323,Z$4:AB8323,2,FALSE)</f>
        <v>#N/A</v>
      </c>
      <c r="F8323" s="218" t="e">
        <f>VLOOKUP(D8323,Z$4:AB8323,3,FALSE)</f>
        <v>#N/A</v>
      </c>
    </row>
    <row r="8324" spans="2:6" x14ac:dyDescent="0.25">
      <c r="B8324" s="131">
        <f t="shared" si="130"/>
        <v>8322</v>
      </c>
      <c r="E8324" s="218" t="e">
        <f>VLOOKUP(D8324,Z$4:AB8324,2,FALSE)</f>
        <v>#N/A</v>
      </c>
      <c r="F8324" s="218" t="e">
        <f>VLOOKUP(D8324,Z$4:AB8324,3,FALSE)</f>
        <v>#N/A</v>
      </c>
    </row>
    <row r="8325" spans="2:6" x14ac:dyDescent="0.25">
      <c r="B8325" s="131">
        <f t="shared" si="130"/>
        <v>8323</v>
      </c>
      <c r="E8325" s="218" t="e">
        <f>VLOOKUP(D8325,Z$4:AB8325,2,FALSE)</f>
        <v>#N/A</v>
      </c>
      <c r="F8325" s="218" t="e">
        <f>VLOOKUP(D8325,Z$4:AB8325,3,FALSE)</f>
        <v>#N/A</v>
      </c>
    </row>
    <row r="8326" spans="2:6" x14ac:dyDescent="0.25">
      <c r="B8326" s="131">
        <f t="shared" si="130"/>
        <v>8324</v>
      </c>
      <c r="E8326" s="218" t="e">
        <f>VLOOKUP(D8326,Z$4:AB8326,2,FALSE)</f>
        <v>#N/A</v>
      </c>
      <c r="F8326" s="218" t="e">
        <f>VLOOKUP(D8326,Z$4:AB8326,3,FALSE)</f>
        <v>#N/A</v>
      </c>
    </row>
    <row r="8327" spans="2:6" x14ac:dyDescent="0.25">
      <c r="B8327" s="131">
        <f t="shared" si="130"/>
        <v>8325</v>
      </c>
      <c r="E8327" s="218" t="e">
        <f>VLOOKUP(D8327,Z$4:AB8327,2,FALSE)</f>
        <v>#N/A</v>
      </c>
      <c r="F8327" s="218" t="e">
        <f>VLOOKUP(D8327,Z$4:AB8327,3,FALSE)</f>
        <v>#N/A</v>
      </c>
    </row>
    <row r="8328" spans="2:6" x14ac:dyDescent="0.25">
      <c r="B8328" s="131">
        <f t="shared" si="130"/>
        <v>8326</v>
      </c>
      <c r="E8328" s="218" t="e">
        <f>VLOOKUP(D8328,Z$4:AB8328,2,FALSE)</f>
        <v>#N/A</v>
      </c>
      <c r="F8328" s="218" t="e">
        <f>VLOOKUP(D8328,Z$4:AB8328,3,FALSE)</f>
        <v>#N/A</v>
      </c>
    </row>
    <row r="8329" spans="2:6" x14ac:dyDescent="0.25">
      <c r="B8329" s="131">
        <f t="shared" si="130"/>
        <v>8327</v>
      </c>
      <c r="E8329" s="218" t="e">
        <f>VLOOKUP(D8329,Z$4:AB8329,2,FALSE)</f>
        <v>#N/A</v>
      </c>
      <c r="F8329" s="218" t="e">
        <f>VLOOKUP(D8329,Z$4:AB8329,3,FALSE)</f>
        <v>#N/A</v>
      </c>
    </row>
    <row r="8330" spans="2:6" x14ac:dyDescent="0.25">
      <c r="B8330" s="131">
        <f t="shared" si="130"/>
        <v>8328</v>
      </c>
      <c r="E8330" s="218" t="e">
        <f>VLOOKUP(D8330,Z$4:AB8330,2,FALSE)</f>
        <v>#N/A</v>
      </c>
      <c r="F8330" s="218" t="e">
        <f>VLOOKUP(D8330,Z$4:AB8330,3,FALSE)</f>
        <v>#N/A</v>
      </c>
    </row>
    <row r="8331" spans="2:6" x14ac:dyDescent="0.25">
      <c r="B8331" s="131">
        <f t="shared" si="130"/>
        <v>8329</v>
      </c>
      <c r="E8331" s="218" t="e">
        <f>VLOOKUP(D8331,Z$4:AB8331,2,FALSE)</f>
        <v>#N/A</v>
      </c>
      <c r="F8331" s="218" t="e">
        <f>VLOOKUP(D8331,Z$4:AB8331,3,FALSE)</f>
        <v>#N/A</v>
      </c>
    </row>
    <row r="8332" spans="2:6" x14ac:dyDescent="0.25">
      <c r="B8332" s="131">
        <f t="shared" si="130"/>
        <v>8330</v>
      </c>
      <c r="E8332" s="218" t="e">
        <f>VLOOKUP(D8332,Z$4:AB8332,2,FALSE)</f>
        <v>#N/A</v>
      </c>
      <c r="F8332" s="218" t="e">
        <f>VLOOKUP(D8332,Z$4:AB8332,3,FALSE)</f>
        <v>#N/A</v>
      </c>
    </row>
    <row r="8333" spans="2:6" x14ac:dyDescent="0.25">
      <c r="B8333" s="131">
        <f t="shared" si="130"/>
        <v>8331</v>
      </c>
      <c r="E8333" s="218" t="e">
        <f>VLOOKUP(D8333,Z$4:AB8333,2,FALSE)</f>
        <v>#N/A</v>
      </c>
      <c r="F8333" s="218" t="e">
        <f>VLOOKUP(D8333,Z$4:AB8333,3,FALSE)</f>
        <v>#N/A</v>
      </c>
    </row>
    <row r="8334" spans="2:6" x14ac:dyDescent="0.25">
      <c r="B8334" s="131">
        <f t="shared" si="130"/>
        <v>8332</v>
      </c>
      <c r="E8334" s="218" t="e">
        <f>VLOOKUP(D8334,Z$4:AB8334,2,FALSE)</f>
        <v>#N/A</v>
      </c>
      <c r="F8334" s="218" t="e">
        <f>VLOOKUP(D8334,Z$4:AB8334,3,FALSE)</f>
        <v>#N/A</v>
      </c>
    </row>
    <row r="8335" spans="2:6" x14ac:dyDescent="0.25">
      <c r="B8335" s="131">
        <f t="shared" si="130"/>
        <v>8333</v>
      </c>
      <c r="E8335" s="218" t="e">
        <f>VLOOKUP(D8335,Z$4:AB8335,2,FALSE)</f>
        <v>#N/A</v>
      </c>
      <c r="F8335" s="218" t="e">
        <f>VLOOKUP(D8335,Z$4:AB8335,3,FALSE)</f>
        <v>#N/A</v>
      </c>
    </row>
    <row r="8336" spans="2:6" x14ac:dyDescent="0.25">
      <c r="B8336" s="131">
        <f t="shared" si="130"/>
        <v>8334</v>
      </c>
      <c r="E8336" s="218" t="e">
        <f>VLOOKUP(D8336,Z$4:AB8336,2,FALSE)</f>
        <v>#N/A</v>
      </c>
      <c r="F8336" s="218" t="e">
        <f>VLOOKUP(D8336,Z$4:AB8336,3,FALSE)</f>
        <v>#N/A</v>
      </c>
    </row>
    <row r="8337" spans="2:6" x14ac:dyDescent="0.25">
      <c r="B8337" s="131">
        <f t="shared" si="130"/>
        <v>8335</v>
      </c>
      <c r="E8337" s="218" t="e">
        <f>VLOOKUP(D8337,Z$4:AB8337,2,FALSE)</f>
        <v>#N/A</v>
      </c>
      <c r="F8337" s="218" t="e">
        <f>VLOOKUP(D8337,Z$4:AB8337,3,FALSE)</f>
        <v>#N/A</v>
      </c>
    </row>
    <row r="8338" spans="2:6" x14ac:dyDescent="0.25">
      <c r="B8338" s="131">
        <f t="shared" si="130"/>
        <v>8336</v>
      </c>
      <c r="E8338" s="218" t="e">
        <f>VLOOKUP(D8338,Z$4:AB8338,2,FALSE)</f>
        <v>#N/A</v>
      </c>
      <c r="F8338" s="218" t="e">
        <f>VLOOKUP(D8338,Z$4:AB8338,3,FALSE)</f>
        <v>#N/A</v>
      </c>
    </row>
    <row r="8339" spans="2:6" x14ac:dyDescent="0.25">
      <c r="B8339" s="131">
        <f t="shared" si="130"/>
        <v>8337</v>
      </c>
      <c r="E8339" s="218" t="e">
        <f>VLOOKUP(D8339,Z$4:AB8339,2,FALSE)</f>
        <v>#N/A</v>
      </c>
      <c r="F8339" s="218" t="e">
        <f>VLOOKUP(D8339,Z$4:AB8339,3,FALSE)</f>
        <v>#N/A</v>
      </c>
    </row>
    <row r="8340" spans="2:6" x14ac:dyDescent="0.25">
      <c r="B8340" s="131">
        <f t="shared" si="130"/>
        <v>8338</v>
      </c>
      <c r="E8340" s="218" t="e">
        <f>VLOOKUP(D8340,Z$4:AB8340,2,FALSE)</f>
        <v>#N/A</v>
      </c>
      <c r="F8340" s="218" t="e">
        <f>VLOOKUP(D8340,Z$4:AB8340,3,FALSE)</f>
        <v>#N/A</v>
      </c>
    </row>
    <row r="8341" spans="2:6" x14ac:dyDescent="0.25">
      <c r="B8341" s="131">
        <f t="shared" si="130"/>
        <v>8339</v>
      </c>
      <c r="E8341" s="218" t="e">
        <f>VLOOKUP(D8341,Z$4:AB8341,2,FALSE)</f>
        <v>#N/A</v>
      </c>
      <c r="F8341" s="218" t="e">
        <f>VLOOKUP(D8341,Z$4:AB8341,3,FALSE)</f>
        <v>#N/A</v>
      </c>
    </row>
    <row r="8342" spans="2:6" x14ac:dyDescent="0.25">
      <c r="B8342" s="131">
        <f t="shared" si="130"/>
        <v>8340</v>
      </c>
      <c r="E8342" s="218" t="e">
        <f>VLOOKUP(D8342,Z$4:AB8342,2,FALSE)</f>
        <v>#N/A</v>
      </c>
      <c r="F8342" s="218" t="e">
        <f>VLOOKUP(D8342,Z$4:AB8342,3,FALSE)</f>
        <v>#N/A</v>
      </c>
    </row>
    <row r="8343" spans="2:6" x14ac:dyDescent="0.25">
      <c r="B8343" s="131">
        <f t="shared" si="130"/>
        <v>8341</v>
      </c>
      <c r="E8343" s="218" t="e">
        <f>VLOOKUP(D8343,Z$4:AB8343,2,FALSE)</f>
        <v>#N/A</v>
      </c>
      <c r="F8343" s="218" t="e">
        <f>VLOOKUP(D8343,Z$4:AB8343,3,FALSE)</f>
        <v>#N/A</v>
      </c>
    </row>
    <row r="8344" spans="2:6" x14ac:dyDescent="0.25">
      <c r="B8344" s="131">
        <f t="shared" si="130"/>
        <v>8342</v>
      </c>
      <c r="E8344" s="218" t="e">
        <f>VLOOKUP(D8344,Z$4:AB8344,2,FALSE)</f>
        <v>#N/A</v>
      </c>
      <c r="F8344" s="218" t="e">
        <f>VLOOKUP(D8344,Z$4:AB8344,3,FALSE)</f>
        <v>#N/A</v>
      </c>
    </row>
    <row r="8345" spans="2:6" x14ac:dyDescent="0.25">
      <c r="B8345" s="131">
        <f t="shared" si="130"/>
        <v>8343</v>
      </c>
      <c r="E8345" s="218" t="e">
        <f>VLOOKUP(D8345,Z$4:AB8345,2,FALSE)</f>
        <v>#N/A</v>
      </c>
      <c r="F8345" s="218" t="e">
        <f>VLOOKUP(D8345,Z$4:AB8345,3,FALSE)</f>
        <v>#N/A</v>
      </c>
    </row>
    <row r="8346" spans="2:6" x14ac:dyDescent="0.25">
      <c r="B8346" s="131">
        <f t="shared" si="130"/>
        <v>8344</v>
      </c>
      <c r="E8346" s="218" t="e">
        <f>VLOOKUP(D8346,Z$4:AB8346,2,FALSE)</f>
        <v>#N/A</v>
      </c>
      <c r="F8346" s="218" t="e">
        <f>VLOOKUP(D8346,Z$4:AB8346,3,FALSE)</f>
        <v>#N/A</v>
      </c>
    </row>
    <row r="8347" spans="2:6" x14ac:dyDescent="0.25">
      <c r="B8347" s="131">
        <f t="shared" si="130"/>
        <v>8345</v>
      </c>
      <c r="E8347" s="218" t="e">
        <f>VLOOKUP(D8347,Z$4:AB8347,2,FALSE)</f>
        <v>#N/A</v>
      </c>
      <c r="F8347" s="218" t="e">
        <f>VLOOKUP(D8347,Z$4:AB8347,3,FALSE)</f>
        <v>#N/A</v>
      </c>
    </row>
    <row r="8348" spans="2:6" x14ac:dyDescent="0.25">
      <c r="B8348" s="131">
        <f t="shared" si="130"/>
        <v>8346</v>
      </c>
      <c r="E8348" s="218" t="e">
        <f>VLOOKUP(D8348,Z$4:AB8348,2,FALSE)</f>
        <v>#N/A</v>
      </c>
      <c r="F8348" s="218" t="e">
        <f>VLOOKUP(D8348,Z$4:AB8348,3,FALSE)</f>
        <v>#N/A</v>
      </c>
    </row>
    <row r="8349" spans="2:6" x14ac:dyDescent="0.25">
      <c r="B8349" s="131">
        <f t="shared" si="130"/>
        <v>8347</v>
      </c>
      <c r="E8349" s="218" t="e">
        <f>VLOOKUP(D8349,Z$4:AB8349,2,FALSE)</f>
        <v>#N/A</v>
      </c>
      <c r="F8349" s="218" t="e">
        <f>VLOOKUP(D8349,Z$4:AB8349,3,FALSE)</f>
        <v>#N/A</v>
      </c>
    </row>
    <row r="8350" spans="2:6" x14ac:dyDescent="0.25">
      <c r="B8350" s="131">
        <f t="shared" si="130"/>
        <v>8348</v>
      </c>
      <c r="E8350" s="218" t="e">
        <f>VLOOKUP(D8350,Z$4:AB8350,2,FALSE)</f>
        <v>#N/A</v>
      </c>
      <c r="F8350" s="218" t="e">
        <f>VLOOKUP(D8350,Z$4:AB8350,3,FALSE)</f>
        <v>#N/A</v>
      </c>
    </row>
    <row r="8351" spans="2:6" x14ac:dyDescent="0.25">
      <c r="B8351" s="131">
        <f t="shared" si="130"/>
        <v>8349</v>
      </c>
      <c r="E8351" s="218" t="e">
        <f>VLOOKUP(D8351,Z$4:AB8351,2,FALSE)</f>
        <v>#N/A</v>
      </c>
      <c r="F8351" s="218" t="e">
        <f>VLOOKUP(D8351,Z$4:AB8351,3,FALSE)</f>
        <v>#N/A</v>
      </c>
    </row>
    <row r="8352" spans="2:6" x14ac:dyDescent="0.25">
      <c r="B8352" s="131">
        <f t="shared" si="130"/>
        <v>8350</v>
      </c>
      <c r="E8352" s="218" t="e">
        <f>VLOOKUP(D8352,Z$4:AB8352,2,FALSE)</f>
        <v>#N/A</v>
      </c>
      <c r="F8352" s="218" t="e">
        <f>VLOOKUP(D8352,Z$4:AB8352,3,FALSE)</f>
        <v>#N/A</v>
      </c>
    </row>
    <row r="8353" spans="2:6" x14ac:dyDescent="0.25">
      <c r="B8353" s="131">
        <f t="shared" si="130"/>
        <v>8351</v>
      </c>
      <c r="E8353" s="218" t="e">
        <f>VLOOKUP(D8353,Z$4:AB8353,2,FALSE)</f>
        <v>#N/A</v>
      </c>
      <c r="F8353" s="218" t="e">
        <f>VLOOKUP(D8353,Z$4:AB8353,3,FALSE)</f>
        <v>#N/A</v>
      </c>
    </row>
    <row r="8354" spans="2:6" x14ac:dyDescent="0.25">
      <c r="B8354" s="131">
        <f t="shared" si="130"/>
        <v>8352</v>
      </c>
      <c r="E8354" s="218" t="e">
        <f>VLOOKUP(D8354,Z$4:AB8354,2,FALSE)</f>
        <v>#N/A</v>
      </c>
      <c r="F8354" s="218" t="e">
        <f>VLOOKUP(D8354,Z$4:AB8354,3,FALSE)</f>
        <v>#N/A</v>
      </c>
    </row>
    <row r="8355" spans="2:6" x14ac:dyDescent="0.25">
      <c r="B8355" s="131">
        <f t="shared" si="130"/>
        <v>8353</v>
      </c>
      <c r="E8355" s="218" t="e">
        <f>VLOOKUP(D8355,Z$4:AB8355,2,FALSE)</f>
        <v>#N/A</v>
      </c>
      <c r="F8355" s="218" t="e">
        <f>VLOOKUP(D8355,Z$4:AB8355,3,FALSE)</f>
        <v>#N/A</v>
      </c>
    </row>
    <row r="8356" spans="2:6" x14ac:dyDescent="0.25">
      <c r="B8356" s="131">
        <f t="shared" si="130"/>
        <v>8354</v>
      </c>
      <c r="E8356" s="218" t="e">
        <f>VLOOKUP(D8356,Z$4:AB8356,2,FALSE)</f>
        <v>#N/A</v>
      </c>
      <c r="F8356" s="218" t="e">
        <f>VLOOKUP(D8356,Z$4:AB8356,3,FALSE)</f>
        <v>#N/A</v>
      </c>
    </row>
    <row r="8357" spans="2:6" x14ac:dyDescent="0.25">
      <c r="B8357" s="131">
        <f t="shared" si="130"/>
        <v>8355</v>
      </c>
      <c r="E8357" s="218" t="e">
        <f>VLOOKUP(D8357,Z$4:AB8357,2,FALSE)</f>
        <v>#N/A</v>
      </c>
      <c r="F8357" s="218" t="e">
        <f>VLOOKUP(D8357,Z$4:AB8357,3,FALSE)</f>
        <v>#N/A</v>
      </c>
    </row>
    <row r="8358" spans="2:6" x14ac:dyDescent="0.25">
      <c r="B8358" s="131">
        <f t="shared" si="130"/>
        <v>8356</v>
      </c>
      <c r="E8358" s="218" t="e">
        <f>VLOOKUP(D8358,Z$4:AB8358,2,FALSE)</f>
        <v>#N/A</v>
      </c>
      <c r="F8358" s="218" t="e">
        <f>VLOOKUP(D8358,Z$4:AB8358,3,FALSE)</f>
        <v>#N/A</v>
      </c>
    </row>
    <row r="8359" spans="2:6" x14ac:dyDescent="0.25">
      <c r="B8359" s="131">
        <f t="shared" si="130"/>
        <v>8357</v>
      </c>
      <c r="E8359" s="218" t="e">
        <f>VLOOKUP(D8359,Z$4:AB8359,2,FALSE)</f>
        <v>#N/A</v>
      </c>
      <c r="F8359" s="218" t="e">
        <f>VLOOKUP(D8359,Z$4:AB8359,3,FALSE)</f>
        <v>#N/A</v>
      </c>
    </row>
    <row r="8360" spans="2:6" x14ac:dyDescent="0.25">
      <c r="B8360" s="131">
        <f t="shared" si="130"/>
        <v>8358</v>
      </c>
      <c r="E8360" s="218" t="e">
        <f>VLOOKUP(D8360,Z$4:AB8360,2,FALSE)</f>
        <v>#N/A</v>
      </c>
      <c r="F8360" s="218" t="e">
        <f>VLOOKUP(D8360,Z$4:AB8360,3,FALSE)</f>
        <v>#N/A</v>
      </c>
    </row>
    <row r="8361" spans="2:6" x14ac:dyDescent="0.25">
      <c r="B8361" s="131">
        <f t="shared" si="130"/>
        <v>8359</v>
      </c>
      <c r="E8361" s="218" t="e">
        <f>VLOOKUP(D8361,Z$4:AB8361,2,FALSE)</f>
        <v>#N/A</v>
      </c>
      <c r="F8361" s="218" t="e">
        <f>VLOOKUP(D8361,Z$4:AB8361,3,FALSE)</f>
        <v>#N/A</v>
      </c>
    </row>
    <row r="8362" spans="2:6" x14ac:dyDescent="0.25">
      <c r="B8362" s="131">
        <f t="shared" si="130"/>
        <v>8360</v>
      </c>
      <c r="E8362" s="218" t="e">
        <f>VLOOKUP(D8362,Z$4:AB8362,2,FALSE)</f>
        <v>#N/A</v>
      </c>
      <c r="F8362" s="218" t="e">
        <f>VLOOKUP(D8362,Z$4:AB8362,3,FALSE)</f>
        <v>#N/A</v>
      </c>
    </row>
    <row r="8363" spans="2:6" x14ac:dyDescent="0.25">
      <c r="B8363" s="131">
        <f t="shared" si="130"/>
        <v>8361</v>
      </c>
      <c r="E8363" s="218" t="e">
        <f>VLOOKUP(D8363,Z$4:AB8363,2,FALSE)</f>
        <v>#N/A</v>
      </c>
      <c r="F8363" s="218" t="e">
        <f>VLOOKUP(D8363,Z$4:AB8363,3,FALSE)</f>
        <v>#N/A</v>
      </c>
    </row>
    <row r="8364" spans="2:6" x14ac:dyDescent="0.25">
      <c r="B8364" s="131">
        <f t="shared" si="130"/>
        <v>8362</v>
      </c>
      <c r="E8364" s="218" t="e">
        <f>VLOOKUP(D8364,Z$4:AB8364,2,FALSE)</f>
        <v>#N/A</v>
      </c>
      <c r="F8364" s="218" t="e">
        <f>VLOOKUP(D8364,Z$4:AB8364,3,FALSE)</f>
        <v>#N/A</v>
      </c>
    </row>
    <row r="8365" spans="2:6" x14ac:dyDescent="0.25">
      <c r="B8365" s="131">
        <f t="shared" si="130"/>
        <v>8363</v>
      </c>
      <c r="E8365" s="218" t="e">
        <f>VLOOKUP(D8365,Z$4:AB8365,2,FALSE)</f>
        <v>#N/A</v>
      </c>
      <c r="F8365" s="218" t="e">
        <f>VLOOKUP(D8365,Z$4:AB8365,3,FALSE)</f>
        <v>#N/A</v>
      </c>
    </row>
    <row r="8366" spans="2:6" x14ac:dyDescent="0.25">
      <c r="B8366" s="131">
        <f t="shared" si="130"/>
        <v>8364</v>
      </c>
      <c r="E8366" s="218" t="e">
        <f>VLOOKUP(D8366,Z$4:AB8366,2,FALSE)</f>
        <v>#N/A</v>
      </c>
      <c r="F8366" s="218" t="e">
        <f>VLOOKUP(D8366,Z$4:AB8366,3,FALSE)</f>
        <v>#N/A</v>
      </c>
    </row>
    <row r="8367" spans="2:6" x14ac:dyDescent="0.25">
      <c r="B8367" s="131">
        <f t="shared" si="130"/>
        <v>8365</v>
      </c>
      <c r="E8367" s="218" t="e">
        <f>VLOOKUP(D8367,Z$4:AB8367,2,FALSE)</f>
        <v>#N/A</v>
      </c>
      <c r="F8367" s="218" t="e">
        <f>VLOOKUP(D8367,Z$4:AB8367,3,FALSE)</f>
        <v>#N/A</v>
      </c>
    </row>
    <row r="8368" spans="2:6" x14ac:dyDescent="0.25">
      <c r="B8368" s="131">
        <f t="shared" si="130"/>
        <v>8366</v>
      </c>
      <c r="E8368" s="218" t="e">
        <f>VLOOKUP(D8368,Z$4:AB8368,2,FALSE)</f>
        <v>#N/A</v>
      </c>
      <c r="F8368" s="218" t="e">
        <f>VLOOKUP(D8368,Z$4:AB8368,3,FALSE)</f>
        <v>#N/A</v>
      </c>
    </row>
    <row r="8369" spans="2:6" x14ac:dyDescent="0.25">
      <c r="B8369" s="131">
        <f t="shared" si="130"/>
        <v>8367</v>
      </c>
      <c r="E8369" s="218" t="e">
        <f>VLOOKUP(D8369,Z$4:AB8369,2,FALSE)</f>
        <v>#N/A</v>
      </c>
      <c r="F8369" s="218" t="e">
        <f>VLOOKUP(D8369,Z$4:AB8369,3,FALSE)</f>
        <v>#N/A</v>
      </c>
    </row>
    <row r="8370" spans="2:6" x14ac:dyDescent="0.25">
      <c r="B8370" s="131">
        <f t="shared" si="130"/>
        <v>8368</v>
      </c>
      <c r="E8370" s="218" t="e">
        <f>VLOOKUP(D8370,Z$4:AB8370,2,FALSE)</f>
        <v>#N/A</v>
      </c>
      <c r="F8370" s="218" t="e">
        <f>VLOOKUP(D8370,Z$4:AB8370,3,FALSE)</f>
        <v>#N/A</v>
      </c>
    </row>
    <row r="8371" spans="2:6" x14ac:dyDescent="0.25">
      <c r="B8371" s="131">
        <f t="shared" si="130"/>
        <v>8369</v>
      </c>
      <c r="E8371" s="218" t="e">
        <f>VLOOKUP(D8371,Z$4:AB8371,2,FALSE)</f>
        <v>#N/A</v>
      </c>
      <c r="F8371" s="218" t="e">
        <f>VLOOKUP(D8371,Z$4:AB8371,3,FALSE)</f>
        <v>#N/A</v>
      </c>
    </row>
    <row r="8372" spans="2:6" x14ac:dyDescent="0.25">
      <c r="B8372" s="131">
        <f t="shared" ref="B8372:B8435" si="131">ROW()-2</f>
        <v>8370</v>
      </c>
      <c r="E8372" s="218" t="e">
        <f>VLOOKUP(D8372,Z$4:AB8372,2,FALSE)</f>
        <v>#N/A</v>
      </c>
      <c r="F8372" s="218" t="e">
        <f>VLOOKUP(D8372,Z$4:AB8372,3,FALSE)</f>
        <v>#N/A</v>
      </c>
    </row>
    <row r="8373" spans="2:6" x14ac:dyDescent="0.25">
      <c r="B8373" s="131">
        <f t="shared" si="131"/>
        <v>8371</v>
      </c>
      <c r="E8373" s="218" t="e">
        <f>VLOOKUP(D8373,Z$4:AB8373,2,FALSE)</f>
        <v>#N/A</v>
      </c>
      <c r="F8373" s="218" t="e">
        <f>VLOOKUP(D8373,Z$4:AB8373,3,FALSE)</f>
        <v>#N/A</v>
      </c>
    </row>
    <row r="8374" spans="2:6" x14ac:dyDescent="0.25">
      <c r="B8374" s="131">
        <f t="shared" si="131"/>
        <v>8372</v>
      </c>
      <c r="E8374" s="218" t="e">
        <f>VLOOKUP(D8374,Z$4:AB8374,2,FALSE)</f>
        <v>#N/A</v>
      </c>
      <c r="F8374" s="218" t="e">
        <f>VLOOKUP(D8374,Z$4:AB8374,3,FALSE)</f>
        <v>#N/A</v>
      </c>
    </row>
    <row r="8375" spans="2:6" x14ac:dyDescent="0.25">
      <c r="B8375" s="131">
        <f t="shared" si="131"/>
        <v>8373</v>
      </c>
      <c r="E8375" s="218" t="e">
        <f>VLOOKUP(D8375,Z$4:AB8375,2,FALSE)</f>
        <v>#N/A</v>
      </c>
      <c r="F8375" s="218" t="e">
        <f>VLOOKUP(D8375,Z$4:AB8375,3,FALSE)</f>
        <v>#N/A</v>
      </c>
    </row>
    <row r="8376" spans="2:6" x14ac:dyDescent="0.25">
      <c r="B8376" s="131">
        <f t="shared" si="131"/>
        <v>8374</v>
      </c>
      <c r="E8376" s="218" t="e">
        <f>VLOOKUP(D8376,Z$4:AB8376,2,FALSE)</f>
        <v>#N/A</v>
      </c>
      <c r="F8376" s="218" t="e">
        <f>VLOOKUP(D8376,Z$4:AB8376,3,FALSE)</f>
        <v>#N/A</v>
      </c>
    </row>
    <row r="8377" spans="2:6" x14ac:dyDescent="0.25">
      <c r="B8377" s="131">
        <f t="shared" si="131"/>
        <v>8375</v>
      </c>
      <c r="E8377" s="218" t="e">
        <f>VLOOKUP(D8377,Z$4:AB8377,2,FALSE)</f>
        <v>#N/A</v>
      </c>
      <c r="F8377" s="218" t="e">
        <f>VLOOKUP(D8377,Z$4:AB8377,3,FALSE)</f>
        <v>#N/A</v>
      </c>
    </row>
    <row r="8378" spans="2:6" x14ac:dyDescent="0.25">
      <c r="B8378" s="131">
        <f t="shared" si="131"/>
        <v>8376</v>
      </c>
      <c r="E8378" s="218" t="e">
        <f>VLOOKUP(D8378,Z$4:AB8378,2,FALSE)</f>
        <v>#N/A</v>
      </c>
      <c r="F8378" s="218" t="e">
        <f>VLOOKUP(D8378,Z$4:AB8378,3,FALSE)</f>
        <v>#N/A</v>
      </c>
    </row>
    <row r="8379" spans="2:6" x14ac:dyDescent="0.25">
      <c r="B8379" s="131">
        <f t="shared" si="131"/>
        <v>8377</v>
      </c>
      <c r="E8379" s="218" t="e">
        <f>VLOOKUP(D8379,Z$4:AB8379,2,FALSE)</f>
        <v>#N/A</v>
      </c>
      <c r="F8379" s="218" t="e">
        <f>VLOOKUP(D8379,Z$4:AB8379,3,FALSE)</f>
        <v>#N/A</v>
      </c>
    </row>
    <row r="8380" spans="2:6" x14ac:dyDescent="0.25">
      <c r="B8380" s="131">
        <f t="shared" si="131"/>
        <v>8378</v>
      </c>
      <c r="E8380" s="218" t="e">
        <f>VLOOKUP(D8380,Z$4:AB8380,2,FALSE)</f>
        <v>#N/A</v>
      </c>
      <c r="F8380" s="218" t="e">
        <f>VLOOKUP(D8380,Z$4:AB8380,3,FALSE)</f>
        <v>#N/A</v>
      </c>
    </row>
    <row r="8381" spans="2:6" x14ac:dyDescent="0.25">
      <c r="B8381" s="131">
        <f t="shared" si="131"/>
        <v>8379</v>
      </c>
      <c r="E8381" s="218" t="e">
        <f>VLOOKUP(D8381,Z$4:AB8381,2,FALSE)</f>
        <v>#N/A</v>
      </c>
      <c r="F8381" s="218" t="e">
        <f>VLOOKUP(D8381,Z$4:AB8381,3,FALSE)</f>
        <v>#N/A</v>
      </c>
    </row>
    <row r="8382" spans="2:6" x14ac:dyDescent="0.25">
      <c r="B8382" s="131">
        <f t="shared" si="131"/>
        <v>8380</v>
      </c>
      <c r="E8382" s="218" t="e">
        <f>VLOOKUP(D8382,Z$4:AB8382,2,FALSE)</f>
        <v>#N/A</v>
      </c>
      <c r="F8382" s="218" t="e">
        <f>VLOOKUP(D8382,Z$4:AB8382,3,FALSE)</f>
        <v>#N/A</v>
      </c>
    </row>
    <row r="8383" spans="2:6" x14ac:dyDescent="0.25">
      <c r="B8383" s="131">
        <f t="shared" si="131"/>
        <v>8381</v>
      </c>
      <c r="E8383" s="218" t="e">
        <f>VLOOKUP(D8383,Z$4:AB8383,2,FALSE)</f>
        <v>#N/A</v>
      </c>
      <c r="F8383" s="218" t="e">
        <f>VLOOKUP(D8383,Z$4:AB8383,3,FALSE)</f>
        <v>#N/A</v>
      </c>
    </row>
    <row r="8384" spans="2:6" x14ac:dyDescent="0.25">
      <c r="B8384" s="131">
        <f t="shared" si="131"/>
        <v>8382</v>
      </c>
      <c r="E8384" s="218" t="e">
        <f>VLOOKUP(D8384,Z$4:AB8384,2,FALSE)</f>
        <v>#N/A</v>
      </c>
      <c r="F8384" s="218" t="e">
        <f>VLOOKUP(D8384,Z$4:AB8384,3,FALSE)</f>
        <v>#N/A</v>
      </c>
    </row>
    <row r="8385" spans="2:6" x14ac:dyDescent="0.25">
      <c r="B8385" s="131">
        <f t="shared" si="131"/>
        <v>8383</v>
      </c>
      <c r="E8385" s="218" t="e">
        <f>VLOOKUP(D8385,Z$4:AB8385,2,FALSE)</f>
        <v>#N/A</v>
      </c>
      <c r="F8385" s="218" t="e">
        <f>VLOOKUP(D8385,Z$4:AB8385,3,FALSE)</f>
        <v>#N/A</v>
      </c>
    </row>
    <row r="8386" spans="2:6" x14ac:dyDescent="0.25">
      <c r="B8386" s="131">
        <f t="shared" si="131"/>
        <v>8384</v>
      </c>
      <c r="E8386" s="218" t="e">
        <f>VLOOKUP(D8386,Z$4:AB8386,2,FALSE)</f>
        <v>#N/A</v>
      </c>
      <c r="F8386" s="218" t="e">
        <f>VLOOKUP(D8386,Z$4:AB8386,3,FALSE)</f>
        <v>#N/A</v>
      </c>
    </row>
    <row r="8387" spans="2:6" x14ac:dyDescent="0.25">
      <c r="B8387" s="131">
        <f t="shared" si="131"/>
        <v>8385</v>
      </c>
      <c r="E8387" s="218" t="e">
        <f>VLOOKUP(D8387,Z$4:AB8387,2,FALSE)</f>
        <v>#N/A</v>
      </c>
      <c r="F8387" s="218" t="e">
        <f>VLOOKUP(D8387,Z$4:AB8387,3,FALSE)</f>
        <v>#N/A</v>
      </c>
    </row>
    <row r="8388" spans="2:6" x14ac:dyDescent="0.25">
      <c r="B8388" s="131">
        <f t="shared" si="131"/>
        <v>8386</v>
      </c>
      <c r="E8388" s="218" t="e">
        <f>VLOOKUP(D8388,Z$4:AB8388,2,FALSE)</f>
        <v>#N/A</v>
      </c>
      <c r="F8388" s="218" t="e">
        <f>VLOOKUP(D8388,Z$4:AB8388,3,FALSE)</f>
        <v>#N/A</v>
      </c>
    </row>
    <row r="8389" spans="2:6" x14ac:dyDescent="0.25">
      <c r="B8389" s="131">
        <f t="shared" si="131"/>
        <v>8387</v>
      </c>
      <c r="E8389" s="218" t="e">
        <f>VLOOKUP(D8389,Z$4:AB8389,2,FALSE)</f>
        <v>#N/A</v>
      </c>
      <c r="F8389" s="218" t="e">
        <f>VLOOKUP(D8389,Z$4:AB8389,3,FALSE)</f>
        <v>#N/A</v>
      </c>
    </row>
    <row r="8390" spans="2:6" x14ac:dyDescent="0.25">
      <c r="B8390" s="131">
        <f t="shared" si="131"/>
        <v>8388</v>
      </c>
      <c r="E8390" s="218" t="e">
        <f>VLOOKUP(D8390,Z$4:AB8390,2,FALSE)</f>
        <v>#N/A</v>
      </c>
      <c r="F8390" s="218" t="e">
        <f>VLOOKUP(D8390,Z$4:AB8390,3,FALSE)</f>
        <v>#N/A</v>
      </c>
    </row>
    <row r="8391" spans="2:6" x14ac:dyDescent="0.25">
      <c r="B8391" s="131">
        <f t="shared" si="131"/>
        <v>8389</v>
      </c>
      <c r="E8391" s="218" t="e">
        <f>VLOOKUP(D8391,Z$4:AB8391,2,FALSE)</f>
        <v>#N/A</v>
      </c>
      <c r="F8391" s="218" t="e">
        <f>VLOOKUP(D8391,Z$4:AB8391,3,FALSE)</f>
        <v>#N/A</v>
      </c>
    </row>
    <row r="8392" spans="2:6" x14ac:dyDescent="0.25">
      <c r="B8392" s="131">
        <f t="shared" si="131"/>
        <v>8390</v>
      </c>
      <c r="E8392" s="218" t="e">
        <f>VLOOKUP(D8392,Z$4:AB8392,2,FALSE)</f>
        <v>#N/A</v>
      </c>
      <c r="F8392" s="218" t="e">
        <f>VLOOKUP(D8392,Z$4:AB8392,3,FALSE)</f>
        <v>#N/A</v>
      </c>
    </row>
    <row r="8393" spans="2:6" x14ac:dyDescent="0.25">
      <c r="B8393" s="131">
        <f t="shared" si="131"/>
        <v>8391</v>
      </c>
      <c r="E8393" s="218" t="e">
        <f>VLOOKUP(D8393,Z$4:AB8393,2,FALSE)</f>
        <v>#N/A</v>
      </c>
      <c r="F8393" s="218" t="e">
        <f>VLOOKUP(D8393,Z$4:AB8393,3,FALSE)</f>
        <v>#N/A</v>
      </c>
    </row>
    <row r="8394" spans="2:6" x14ac:dyDescent="0.25">
      <c r="B8394" s="131">
        <f t="shared" si="131"/>
        <v>8392</v>
      </c>
      <c r="E8394" s="218" t="e">
        <f>VLOOKUP(D8394,Z$4:AB8394,2,FALSE)</f>
        <v>#N/A</v>
      </c>
      <c r="F8394" s="218" t="e">
        <f>VLOOKUP(D8394,Z$4:AB8394,3,FALSE)</f>
        <v>#N/A</v>
      </c>
    </row>
    <row r="8395" spans="2:6" x14ac:dyDescent="0.25">
      <c r="B8395" s="131">
        <f t="shared" si="131"/>
        <v>8393</v>
      </c>
      <c r="E8395" s="218" t="e">
        <f>VLOOKUP(D8395,Z$4:AB8395,2,FALSE)</f>
        <v>#N/A</v>
      </c>
      <c r="F8395" s="218" t="e">
        <f>VLOOKUP(D8395,Z$4:AB8395,3,FALSE)</f>
        <v>#N/A</v>
      </c>
    </row>
    <row r="8396" spans="2:6" x14ac:dyDescent="0.25">
      <c r="B8396" s="131">
        <f t="shared" si="131"/>
        <v>8394</v>
      </c>
      <c r="E8396" s="218" t="e">
        <f>VLOOKUP(D8396,Z$4:AB8396,2,FALSE)</f>
        <v>#N/A</v>
      </c>
      <c r="F8396" s="218" t="e">
        <f>VLOOKUP(D8396,Z$4:AB8396,3,FALSE)</f>
        <v>#N/A</v>
      </c>
    </row>
    <row r="8397" spans="2:6" x14ac:dyDescent="0.25">
      <c r="B8397" s="131">
        <f t="shared" si="131"/>
        <v>8395</v>
      </c>
      <c r="E8397" s="218" t="e">
        <f>VLOOKUP(D8397,Z$4:AB8397,2,FALSE)</f>
        <v>#N/A</v>
      </c>
      <c r="F8397" s="218" t="e">
        <f>VLOOKUP(D8397,Z$4:AB8397,3,FALSE)</f>
        <v>#N/A</v>
      </c>
    </row>
    <row r="8398" spans="2:6" x14ac:dyDescent="0.25">
      <c r="B8398" s="131">
        <f t="shared" si="131"/>
        <v>8396</v>
      </c>
      <c r="E8398" s="218" t="e">
        <f>VLOOKUP(D8398,Z$4:AB8398,2,FALSE)</f>
        <v>#N/A</v>
      </c>
      <c r="F8398" s="218" t="e">
        <f>VLOOKUP(D8398,Z$4:AB8398,3,FALSE)</f>
        <v>#N/A</v>
      </c>
    </row>
    <row r="8399" spans="2:6" x14ac:dyDescent="0.25">
      <c r="B8399" s="131">
        <f t="shared" si="131"/>
        <v>8397</v>
      </c>
      <c r="E8399" s="218" t="e">
        <f>VLOOKUP(D8399,Z$4:AB8399,2,FALSE)</f>
        <v>#N/A</v>
      </c>
      <c r="F8399" s="218" t="e">
        <f>VLOOKUP(D8399,Z$4:AB8399,3,FALSE)</f>
        <v>#N/A</v>
      </c>
    </row>
    <row r="8400" spans="2:6" x14ac:dyDescent="0.25">
      <c r="B8400" s="131">
        <f t="shared" si="131"/>
        <v>8398</v>
      </c>
      <c r="E8400" s="218" t="e">
        <f>VLOOKUP(D8400,Z$4:AB8400,2,FALSE)</f>
        <v>#N/A</v>
      </c>
      <c r="F8400" s="218" t="e">
        <f>VLOOKUP(D8400,Z$4:AB8400,3,FALSE)</f>
        <v>#N/A</v>
      </c>
    </row>
    <row r="8401" spans="2:6" x14ac:dyDescent="0.25">
      <c r="B8401" s="131">
        <f t="shared" si="131"/>
        <v>8399</v>
      </c>
      <c r="E8401" s="218" t="e">
        <f>VLOOKUP(D8401,Z$4:AB8401,2,FALSE)</f>
        <v>#N/A</v>
      </c>
      <c r="F8401" s="218" t="e">
        <f>VLOOKUP(D8401,Z$4:AB8401,3,FALSE)</f>
        <v>#N/A</v>
      </c>
    </row>
    <row r="8402" spans="2:6" x14ac:dyDescent="0.25">
      <c r="B8402" s="131">
        <f t="shared" si="131"/>
        <v>8400</v>
      </c>
      <c r="E8402" s="218" t="e">
        <f>VLOOKUP(D8402,Z$4:AB8402,2,FALSE)</f>
        <v>#N/A</v>
      </c>
      <c r="F8402" s="218" t="e">
        <f>VLOOKUP(D8402,Z$4:AB8402,3,FALSE)</f>
        <v>#N/A</v>
      </c>
    </row>
    <row r="8403" spans="2:6" x14ac:dyDescent="0.25">
      <c r="B8403" s="131">
        <f t="shared" si="131"/>
        <v>8401</v>
      </c>
      <c r="E8403" s="218" t="e">
        <f>VLOOKUP(D8403,Z$4:AB8403,2,FALSE)</f>
        <v>#N/A</v>
      </c>
      <c r="F8403" s="218" t="e">
        <f>VLOOKUP(D8403,Z$4:AB8403,3,FALSE)</f>
        <v>#N/A</v>
      </c>
    </row>
    <row r="8404" spans="2:6" x14ac:dyDescent="0.25">
      <c r="B8404" s="131">
        <f t="shared" si="131"/>
        <v>8402</v>
      </c>
      <c r="E8404" s="218" t="e">
        <f>VLOOKUP(D8404,Z$4:AB8404,2,FALSE)</f>
        <v>#N/A</v>
      </c>
      <c r="F8404" s="218" t="e">
        <f>VLOOKUP(D8404,Z$4:AB8404,3,FALSE)</f>
        <v>#N/A</v>
      </c>
    </row>
    <row r="8405" spans="2:6" x14ac:dyDescent="0.25">
      <c r="B8405" s="131">
        <f t="shared" si="131"/>
        <v>8403</v>
      </c>
      <c r="E8405" s="218" t="e">
        <f>VLOOKUP(D8405,Z$4:AB8405,2,FALSE)</f>
        <v>#N/A</v>
      </c>
      <c r="F8405" s="218" t="e">
        <f>VLOOKUP(D8405,Z$4:AB8405,3,FALSE)</f>
        <v>#N/A</v>
      </c>
    </row>
    <row r="8406" spans="2:6" x14ac:dyDescent="0.25">
      <c r="B8406" s="131">
        <f t="shared" si="131"/>
        <v>8404</v>
      </c>
      <c r="E8406" s="218" t="e">
        <f>VLOOKUP(D8406,Z$4:AB8406,2,FALSE)</f>
        <v>#N/A</v>
      </c>
      <c r="F8406" s="218" t="e">
        <f>VLOOKUP(D8406,Z$4:AB8406,3,FALSE)</f>
        <v>#N/A</v>
      </c>
    </row>
    <row r="8407" spans="2:6" x14ac:dyDescent="0.25">
      <c r="B8407" s="131">
        <f t="shared" si="131"/>
        <v>8405</v>
      </c>
      <c r="E8407" s="218" t="e">
        <f>VLOOKUP(D8407,Z$4:AB8407,2,FALSE)</f>
        <v>#N/A</v>
      </c>
      <c r="F8407" s="218" t="e">
        <f>VLOOKUP(D8407,Z$4:AB8407,3,FALSE)</f>
        <v>#N/A</v>
      </c>
    </row>
    <row r="8408" spans="2:6" x14ac:dyDescent="0.25">
      <c r="B8408" s="131">
        <f t="shared" si="131"/>
        <v>8406</v>
      </c>
      <c r="E8408" s="218" t="e">
        <f>VLOOKUP(D8408,Z$4:AB8408,2,FALSE)</f>
        <v>#N/A</v>
      </c>
      <c r="F8408" s="218" t="e">
        <f>VLOOKUP(D8408,Z$4:AB8408,3,FALSE)</f>
        <v>#N/A</v>
      </c>
    </row>
    <row r="8409" spans="2:6" x14ac:dyDescent="0.25">
      <c r="B8409" s="131">
        <f t="shared" si="131"/>
        <v>8407</v>
      </c>
      <c r="E8409" s="218" t="e">
        <f>VLOOKUP(D8409,Z$4:AB8409,2,FALSE)</f>
        <v>#N/A</v>
      </c>
      <c r="F8409" s="218" t="e">
        <f>VLOOKUP(D8409,Z$4:AB8409,3,FALSE)</f>
        <v>#N/A</v>
      </c>
    </row>
    <row r="8410" spans="2:6" x14ac:dyDescent="0.25">
      <c r="B8410" s="131">
        <f t="shared" si="131"/>
        <v>8408</v>
      </c>
      <c r="E8410" s="218" t="e">
        <f>VLOOKUP(D8410,Z$4:AB8410,2,FALSE)</f>
        <v>#N/A</v>
      </c>
      <c r="F8410" s="218" t="e">
        <f>VLOOKUP(D8410,Z$4:AB8410,3,FALSE)</f>
        <v>#N/A</v>
      </c>
    </row>
    <row r="8411" spans="2:6" x14ac:dyDescent="0.25">
      <c r="B8411" s="131">
        <f t="shared" si="131"/>
        <v>8409</v>
      </c>
      <c r="E8411" s="218" t="e">
        <f>VLOOKUP(D8411,Z$4:AB8411,2,FALSE)</f>
        <v>#N/A</v>
      </c>
      <c r="F8411" s="218" t="e">
        <f>VLOOKUP(D8411,Z$4:AB8411,3,FALSE)</f>
        <v>#N/A</v>
      </c>
    </row>
    <row r="8412" spans="2:6" x14ac:dyDescent="0.25">
      <c r="B8412" s="131">
        <f t="shared" si="131"/>
        <v>8410</v>
      </c>
      <c r="E8412" s="218" t="e">
        <f>VLOOKUP(D8412,Z$4:AB8412,2,FALSE)</f>
        <v>#N/A</v>
      </c>
      <c r="F8412" s="218" t="e">
        <f>VLOOKUP(D8412,Z$4:AB8412,3,FALSE)</f>
        <v>#N/A</v>
      </c>
    </row>
    <row r="8413" spans="2:6" x14ac:dyDescent="0.25">
      <c r="B8413" s="131">
        <f t="shared" si="131"/>
        <v>8411</v>
      </c>
      <c r="E8413" s="218" t="e">
        <f>VLOOKUP(D8413,Z$4:AB8413,2,FALSE)</f>
        <v>#N/A</v>
      </c>
      <c r="F8413" s="218" t="e">
        <f>VLOOKUP(D8413,Z$4:AB8413,3,FALSE)</f>
        <v>#N/A</v>
      </c>
    </row>
    <row r="8414" spans="2:6" x14ac:dyDescent="0.25">
      <c r="B8414" s="131">
        <f t="shared" si="131"/>
        <v>8412</v>
      </c>
      <c r="E8414" s="218" t="e">
        <f>VLOOKUP(D8414,Z$4:AB8414,2,FALSE)</f>
        <v>#N/A</v>
      </c>
      <c r="F8414" s="218" t="e">
        <f>VLOOKUP(D8414,Z$4:AB8414,3,FALSE)</f>
        <v>#N/A</v>
      </c>
    </row>
    <row r="8415" spans="2:6" x14ac:dyDescent="0.25">
      <c r="B8415" s="131">
        <f t="shared" si="131"/>
        <v>8413</v>
      </c>
      <c r="E8415" s="218" t="e">
        <f>VLOOKUP(D8415,Z$4:AB8415,2,FALSE)</f>
        <v>#N/A</v>
      </c>
      <c r="F8415" s="218" t="e">
        <f>VLOOKUP(D8415,Z$4:AB8415,3,FALSE)</f>
        <v>#N/A</v>
      </c>
    </row>
    <row r="8416" spans="2:6" x14ac:dyDescent="0.25">
      <c r="B8416" s="131">
        <f t="shared" si="131"/>
        <v>8414</v>
      </c>
      <c r="E8416" s="218" t="e">
        <f>VLOOKUP(D8416,Z$4:AB8416,2,FALSE)</f>
        <v>#N/A</v>
      </c>
      <c r="F8416" s="218" t="e">
        <f>VLOOKUP(D8416,Z$4:AB8416,3,FALSE)</f>
        <v>#N/A</v>
      </c>
    </row>
    <row r="8417" spans="2:6" x14ac:dyDescent="0.25">
      <c r="B8417" s="131">
        <f t="shared" si="131"/>
        <v>8415</v>
      </c>
      <c r="E8417" s="218" t="e">
        <f>VLOOKUP(D8417,Z$4:AB8417,2,FALSE)</f>
        <v>#N/A</v>
      </c>
      <c r="F8417" s="218" t="e">
        <f>VLOOKUP(D8417,Z$4:AB8417,3,FALSE)</f>
        <v>#N/A</v>
      </c>
    </row>
    <row r="8418" spans="2:6" x14ac:dyDescent="0.25">
      <c r="B8418" s="131">
        <f t="shared" si="131"/>
        <v>8416</v>
      </c>
      <c r="E8418" s="218" t="e">
        <f>VLOOKUP(D8418,Z$4:AB8418,2,FALSE)</f>
        <v>#N/A</v>
      </c>
      <c r="F8418" s="218" t="e">
        <f>VLOOKUP(D8418,Z$4:AB8418,3,FALSE)</f>
        <v>#N/A</v>
      </c>
    </row>
    <row r="8419" spans="2:6" x14ac:dyDescent="0.25">
      <c r="B8419" s="131">
        <f t="shared" si="131"/>
        <v>8417</v>
      </c>
      <c r="E8419" s="218" t="e">
        <f>VLOOKUP(D8419,Z$4:AB8419,2,FALSE)</f>
        <v>#N/A</v>
      </c>
      <c r="F8419" s="218" t="e">
        <f>VLOOKUP(D8419,Z$4:AB8419,3,FALSE)</f>
        <v>#N/A</v>
      </c>
    </row>
    <row r="8420" spans="2:6" x14ac:dyDescent="0.25">
      <c r="B8420" s="131">
        <f t="shared" si="131"/>
        <v>8418</v>
      </c>
      <c r="E8420" s="218" t="e">
        <f>VLOOKUP(D8420,Z$4:AB8420,2,FALSE)</f>
        <v>#N/A</v>
      </c>
      <c r="F8420" s="218" t="e">
        <f>VLOOKUP(D8420,Z$4:AB8420,3,FALSE)</f>
        <v>#N/A</v>
      </c>
    </row>
    <row r="8421" spans="2:6" x14ac:dyDescent="0.25">
      <c r="B8421" s="131">
        <f t="shared" si="131"/>
        <v>8419</v>
      </c>
      <c r="E8421" s="218" t="e">
        <f>VLOOKUP(D8421,Z$4:AB8421,2,FALSE)</f>
        <v>#N/A</v>
      </c>
      <c r="F8421" s="218" t="e">
        <f>VLOOKUP(D8421,Z$4:AB8421,3,FALSE)</f>
        <v>#N/A</v>
      </c>
    </row>
    <row r="8422" spans="2:6" x14ac:dyDescent="0.25">
      <c r="B8422" s="131">
        <f t="shared" si="131"/>
        <v>8420</v>
      </c>
      <c r="E8422" s="218" t="e">
        <f>VLOOKUP(D8422,Z$4:AB8422,2,FALSE)</f>
        <v>#N/A</v>
      </c>
      <c r="F8422" s="218" t="e">
        <f>VLOOKUP(D8422,Z$4:AB8422,3,FALSE)</f>
        <v>#N/A</v>
      </c>
    </row>
    <row r="8423" spans="2:6" x14ac:dyDescent="0.25">
      <c r="B8423" s="131">
        <f t="shared" si="131"/>
        <v>8421</v>
      </c>
      <c r="E8423" s="218" t="e">
        <f>VLOOKUP(D8423,Z$4:AB8423,2,FALSE)</f>
        <v>#N/A</v>
      </c>
      <c r="F8423" s="218" t="e">
        <f>VLOOKUP(D8423,Z$4:AB8423,3,FALSE)</f>
        <v>#N/A</v>
      </c>
    </row>
    <row r="8424" spans="2:6" x14ac:dyDescent="0.25">
      <c r="B8424" s="131">
        <f t="shared" si="131"/>
        <v>8422</v>
      </c>
      <c r="E8424" s="218" t="e">
        <f>VLOOKUP(D8424,Z$4:AB8424,2,FALSE)</f>
        <v>#N/A</v>
      </c>
      <c r="F8424" s="218" t="e">
        <f>VLOOKUP(D8424,Z$4:AB8424,3,FALSE)</f>
        <v>#N/A</v>
      </c>
    </row>
    <row r="8425" spans="2:6" x14ac:dyDescent="0.25">
      <c r="B8425" s="131">
        <f t="shared" si="131"/>
        <v>8423</v>
      </c>
      <c r="E8425" s="218" t="e">
        <f>VLOOKUP(D8425,Z$4:AB8425,2,FALSE)</f>
        <v>#N/A</v>
      </c>
      <c r="F8425" s="218" t="e">
        <f>VLOOKUP(D8425,Z$4:AB8425,3,FALSE)</f>
        <v>#N/A</v>
      </c>
    </row>
    <row r="8426" spans="2:6" x14ac:dyDescent="0.25">
      <c r="B8426" s="131">
        <f t="shared" si="131"/>
        <v>8424</v>
      </c>
      <c r="E8426" s="218" t="e">
        <f>VLOOKUP(D8426,Z$4:AB8426,2,FALSE)</f>
        <v>#N/A</v>
      </c>
      <c r="F8426" s="218" t="e">
        <f>VLOOKUP(D8426,Z$4:AB8426,3,FALSE)</f>
        <v>#N/A</v>
      </c>
    </row>
    <row r="8427" spans="2:6" x14ac:dyDescent="0.25">
      <c r="B8427" s="131">
        <f t="shared" si="131"/>
        <v>8425</v>
      </c>
      <c r="E8427" s="218" t="e">
        <f>VLOOKUP(D8427,Z$4:AB8427,2,FALSE)</f>
        <v>#N/A</v>
      </c>
      <c r="F8427" s="218" t="e">
        <f>VLOOKUP(D8427,Z$4:AB8427,3,FALSE)</f>
        <v>#N/A</v>
      </c>
    </row>
    <row r="8428" spans="2:6" x14ac:dyDescent="0.25">
      <c r="B8428" s="131">
        <f t="shared" si="131"/>
        <v>8426</v>
      </c>
      <c r="E8428" s="218" t="e">
        <f>VLOOKUP(D8428,Z$4:AB8428,2,FALSE)</f>
        <v>#N/A</v>
      </c>
      <c r="F8428" s="218" t="e">
        <f>VLOOKUP(D8428,Z$4:AB8428,3,FALSE)</f>
        <v>#N/A</v>
      </c>
    </row>
    <row r="8429" spans="2:6" x14ac:dyDescent="0.25">
      <c r="B8429" s="131">
        <f t="shared" si="131"/>
        <v>8427</v>
      </c>
      <c r="E8429" s="218" t="e">
        <f>VLOOKUP(D8429,Z$4:AB8429,2,FALSE)</f>
        <v>#N/A</v>
      </c>
      <c r="F8429" s="218" t="e">
        <f>VLOOKUP(D8429,Z$4:AB8429,3,FALSE)</f>
        <v>#N/A</v>
      </c>
    </row>
    <row r="8430" spans="2:6" x14ac:dyDescent="0.25">
      <c r="B8430" s="131">
        <f t="shared" si="131"/>
        <v>8428</v>
      </c>
      <c r="E8430" s="218" t="e">
        <f>VLOOKUP(D8430,Z$4:AB8430,2,FALSE)</f>
        <v>#N/A</v>
      </c>
      <c r="F8430" s="218" t="e">
        <f>VLOOKUP(D8430,Z$4:AB8430,3,FALSE)</f>
        <v>#N/A</v>
      </c>
    </row>
    <row r="8431" spans="2:6" x14ac:dyDescent="0.25">
      <c r="B8431" s="131">
        <f t="shared" si="131"/>
        <v>8429</v>
      </c>
      <c r="E8431" s="218" t="e">
        <f>VLOOKUP(D8431,Z$4:AB8431,2,FALSE)</f>
        <v>#N/A</v>
      </c>
      <c r="F8431" s="218" t="e">
        <f>VLOOKUP(D8431,Z$4:AB8431,3,FALSE)</f>
        <v>#N/A</v>
      </c>
    </row>
    <row r="8432" spans="2:6" x14ac:dyDescent="0.25">
      <c r="B8432" s="131">
        <f t="shared" si="131"/>
        <v>8430</v>
      </c>
      <c r="E8432" s="218" t="e">
        <f>VLOOKUP(D8432,Z$4:AB8432,2,FALSE)</f>
        <v>#N/A</v>
      </c>
      <c r="F8432" s="218" t="e">
        <f>VLOOKUP(D8432,Z$4:AB8432,3,FALSE)</f>
        <v>#N/A</v>
      </c>
    </row>
    <row r="8433" spans="2:6" x14ac:dyDescent="0.25">
      <c r="B8433" s="131">
        <f t="shared" si="131"/>
        <v>8431</v>
      </c>
      <c r="E8433" s="218" t="e">
        <f>VLOOKUP(D8433,Z$4:AB8433,2,FALSE)</f>
        <v>#N/A</v>
      </c>
      <c r="F8433" s="218" t="e">
        <f>VLOOKUP(D8433,Z$4:AB8433,3,FALSE)</f>
        <v>#N/A</v>
      </c>
    </row>
    <row r="8434" spans="2:6" x14ac:dyDescent="0.25">
      <c r="B8434" s="131">
        <f t="shared" si="131"/>
        <v>8432</v>
      </c>
      <c r="E8434" s="218" t="e">
        <f>VLOOKUP(D8434,Z$4:AB8434,2,FALSE)</f>
        <v>#N/A</v>
      </c>
      <c r="F8434" s="218" t="e">
        <f>VLOOKUP(D8434,Z$4:AB8434,3,FALSE)</f>
        <v>#N/A</v>
      </c>
    </row>
    <row r="8435" spans="2:6" x14ac:dyDescent="0.25">
      <c r="B8435" s="131">
        <f t="shared" si="131"/>
        <v>8433</v>
      </c>
      <c r="E8435" s="218" t="e">
        <f>VLOOKUP(D8435,Z$4:AB8435,2,FALSE)</f>
        <v>#N/A</v>
      </c>
      <c r="F8435" s="218" t="e">
        <f>VLOOKUP(D8435,Z$4:AB8435,3,FALSE)</f>
        <v>#N/A</v>
      </c>
    </row>
    <row r="8436" spans="2:6" x14ac:dyDescent="0.25">
      <c r="B8436" s="131">
        <f t="shared" ref="B8436:B8499" si="132">ROW()-2</f>
        <v>8434</v>
      </c>
      <c r="E8436" s="218" t="e">
        <f>VLOOKUP(D8436,Z$4:AB8436,2,FALSE)</f>
        <v>#N/A</v>
      </c>
      <c r="F8436" s="218" t="e">
        <f>VLOOKUP(D8436,Z$4:AB8436,3,FALSE)</f>
        <v>#N/A</v>
      </c>
    </row>
    <row r="8437" spans="2:6" x14ac:dyDescent="0.25">
      <c r="B8437" s="131">
        <f t="shared" si="132"/>
        <v>8435</v>
      </c>
      <c r="E8437" s="218" t="e">
        <f>VLOOKUP(D8437,Z$4:AB8437,2,FALSE)</f>
        <v>#N/A</v>
      </c>
      <c r="F8437" s="218" t="e">
        <f>VLOOKUP(D8437,Z$4:AB8437,3,FALSE)</f>
        <v>#N/A</v>
      </c>
    </row>
    <row r="8438" spans="2:6" x14ac:dyDescent="0.25">
      <c r="B8438" s="131">
        <f t="shared" si="132"/>
        <v>8436</v>
      </c>
      <c r="E8438" s="218" t="e">
        <f>VLOOKUP(D8438,Z$4:AB8438,2,FALSE)</f>
        <v>#N/A</v>
      </c>
      <c r="F8438" s="218" t="e">
        <f>VLOOKUP(D8438,Z$4:AB8438,3,FALSE)</f>
        <v>#N/A</v>
      </c>
    </row>
    <row r="8439" spans="2:6" x14ac:dyDescent="0.25">
      <c r="B8439" s="131">
        <f t="shared" si="132"/>
        <v>8437</v>
      </c>
      <c r="E8439" s="218" t="e">
        <f>VLOOKUP(D8439,Z$4:AB8439,2,FALSE)</f>
        <v>#N/A</v>
      </c>
      <c r="F8439" s="218" t="e">
        <f>VLOOKUP(D8439,Z$4:AB8439,3,FALSE)</f>
        <v>#N/A</v>
      </c>
    </row>
    <row r="8440" spans="2:6" x14ac:dyDescent="0.25">
      <c r="B8440" s="131">
        <f t="shared" si="132"/>
        <v>8438</v>
      </c>
      <c r="E8440" s="218" t="e">
        <f>VLOOKUP(D8440,Z$4:AB8440,2,FALSE)</f>
        <v>#N/A</v>
      </c>
      <c r="F8440" s="218" t="e">
        <f>VLOOKUP(D8440,Z$4:AB8440,3,FALSE)</f>
        <v>#N/A</v>
      </c>
    </row>
    <row r="8441" spans="2:6" x14ac:dyDescent="0.25">
      <c r="B8441" s="131">
        <f t="shared" si="132"/>
        <v>8439</v>
      </c>
      <c r="E8441" s="218" t="e">
        <f>VLOOKUP(D8441,Z$4:AB8441,2,FALSE)</f>
        <v>#N/A</v>
      </c>
      <c r="F8441" s="218" t="e">
        <f>VLOOKUP(D8441,Z$4:AB8441,3,FALSE)</f>
        <v>#N/A</v>
      </c>
    </row>
    <row r="8442" spans="2:6" x14ac:dyDescent="0.25">
      <c r="B8442" s="131">
        <f t="shared" si="132"/>
        <v>8440</v>
      </c>
      <c r="E8442" s="218" t="e">
        <f>VLOOKUP(D8442,Z$4:AB8442,2,FALSE)</f>
        <v>#N/A</v>
      </c>
      <c r="F8442" s="218" t="e">
        <f>VLOOKUP(D8442,Z$4:AB8442,3,FALSE)</f>
        <v>#N/A</v>
      </c>
    </row>
    <row r="8443" spans="2:6" x14ac:dyDescent="0.25">
      <c r="B8443" s="131">
        <f t="shared" si="132"/>
        <v>8441</v>
      </c>
      <c r="E8443" s="218" t="e">
        <f>VLOOKUP(D8443,Z$4:AB8443,2,FALSE)</f>
        <v>#N/A</v>
      </c>
      <c r="F8443" s="218" t="e">
        <f>VLOOKUP(D8443,Z$4:AB8443,3,FALSE)</f>
        <v>#N/A</v>
      </c>
    </row>
    <row r="8444" spans="2:6" x14ac:dyDescent="0.25">
      <c r="B8444" s="131">
        <f t="shared" si="132"/>
        <v>8442</v>
      </c>
      <c r="E8444" s="218" t="e">
        <f>VLOOKUP(D8444,Z$4:AB8444,2,FALSE)</f>
        <v>#N/A</v>
      </c>
      <c r="F8444" s="218" t="e">
        <f>VLOOKUP(D8444,Z$4:AB8444,3,FALSE)</f>
        <v>#N/A</v>
      </c>
    </row>
    <row r="8445" spans="2:6" x14ac:dyDescent="0.25">
      <c r="B8445" s="131">
        <f t="shared" si="132"/>
        <v>8443</v>
      </c>
      <c r="E8445" s="218" t="e">
        <f>VLOOKUP(D8445,Z$4:AB8445,2,FALSE)</f>
        <v>#N/A</v>
      </c>
      <c r="F8445" s="218" t="e">
        <f>VLOOKUP(D8445,Z$4:AB8445,3,FALSE)</f>
        <v>#N/A</v>
      </c>
    </row>
    <row r="8446" spans="2:6" x14ac:dyDescent="0.25">
      <c r="B8446" s="131">
        <f t="shared" si="132"/>
        <v>8444</v>
      </c>
      <c r="E8446" s="218" t="e">
        <f>VLOOKUP(D8446,Z$4:AB8446,2,FALSE)</f>
        <v>#N/A</v>
      </c>
      <c r="F8446" s="218" t="e">
        <f>VLOOKUP(D8446,Z$4:AB8446,3,FALSE)</f>
        <v>#N/A</v>
      </c>
    </row>
    <row r="8447" spans="2:6" x14ac:dyDescent="0.25">
      <c r="B8447" s="131">
        <f t="shared" si="132"/>
        <v>8445</v>
      </c>
      <c r="E8447" s="218" t="e">
        <f>VLOOKUP(D8447,Z$4:AB8447,2,FALSE)</f>
        <v>#N/A</v>
      </c>
      <c r="F8447" s="218" t="e">
        <f>VLOOKUP(D8447,Z$4:AB8447,3,FALSE)</f>
        <v>#N/A</v>
      </c>
    </row>
    <row r="8448" spans="2:6" x14ac:dyDescent="0.25">
      <c r="B8448" s="131">
        <f t="shared" si="132"/>
        <v>8446</v>
      </c>
      <c r="E8448" s="218" t="e">
        <f>VLOOKUP(D8448,Z$4:AB8448,2,FALSE)</f>
        <v>#N/A</v>
      </c>
      <c r="F8448" s="218" t="e">
        <f>VLOOKUP(D8448,Z$4:AB8448,3,FALSE)</f>
        <v>#N/A</v>
      </c>
    </row>
    <row r="8449" spans="2:6" x14ac:dyDescent="0.25">
      <c r="B8449" s="131">
        <f t="shared" si="132"/>
        <v>8447</v>
      </c>
      <c r="E8449" s="218" t="e">
        <f>VLOOKUP(D8449,Z$4:AB8449,2,FALSE)</f>
        <v>#N/A</v>
      </c>
      <c r="F8449" s="218" t="e">
        <f>VLOOKUP(D8449,Z$4:AB8449,3,FALSE)</f>
        <v>#N/A</v>
      </c>
    </row>
    <row r="8450" spans="2:6" x14ac:dyDescent="0.25">
      <c r="B8450" s="131">
        <f t="shared" si="132"/>
        <v>8448</v>
      </c>
      <c r="E8450" s="218" t="e">
        <f>VLOOKUP(D8450,Z$4:AB8450,2,FALSE)</f>
        <v>#N/A</v>
      </c>
      <c r="F8450" s="218" t="e">
        <f>VLOOKUP(D8450,Z$4:AB8450,3,FALSE)</f>
        <v>#N/A</v>
      </c>
    </row>
    <row r="8451" spans="2:6" x14ac:dyDescent="0.25">
      <c r="B8451" s="131">
        <f t="shared" si="132"/>
        <v>8449</v>
      </c>
      <c r="E8451" s="218" t="e">
        <f>VLOOKUP(D8451,Z$4:AB8451,2,FALSE)</f>
        <v>#N/A</v>
      </c>
      <c r="F8451" s="218" t="e">
        <f>VLOOKUP(D8451,Z$4:AB8451,3,FALSE)</f>
        <v>#N/A</v>
      </c>
    </row>
    <row r="8452" spans="2:6" x14ac:dyDescent="0.25">
      <c r="B8452" s="131">
        <f t="shared" si="132"/>
        <v>8450</v>
      </c>
      <c r="E8452" s="218" t="e">
        <f>VLOOKUP(D8452,Z$4:AB8452,2,FALSE)</f>
        <v>#N/A</v>
      </c>
      <c r="F8452" s="218" t="e">
        <f>VLOOKUP(D8452,Z$4:AB8452,3,FALSE)</f>
        <v>#N/A</v>
      </c>
    </row>
    <row r="8453" spans="2:6" x14ac:dyDescent="0.25">
      <c r="B8453" s="131">
        <f t="shared" si="132"/>
        <v>8451</v>
      </c>
      <c r="E8453" s="218" t="e">
        <f>VLOOKUP(D8453,Z$4:AB8453,2,FALSE)</f>
        <v>#N/A</v>
      </c>
      <c r="F8453" s="218" t="e">
        <f>VLOOKUP(D8453,Z$4:AB8453,3,FALSE)</f>
        <v>#N/A</v>
      </c>
    </row>
    <row r="8454" spans="2:6" x14ac:dyDescent="0.25">
      <c r="B8454" s="131">
        <f t="shared" si="132"/>
        <v>8452</v>
      </c>
      <c r="E8454" s="218" t="e">
        <f>VLOOKUP(D8454,Z$4:AB8454,2,FALSE)</f>
        <v>#N/A</v>
      </c>
      <c r="F8454" s="218" t="e">
        <f>VLOOKUP(D8454,Z$4:AB8454,3,FALSE)</f>
        <v>#N/A</v>
      </c>
    </row>
    <row r="8455" spans="2:6" x14ac:dyDescent="0.25">
      <c r="B8455" s="131">
        <f t="shared" si="132"/>
        <v>8453</v>
      </c>
      <c r="E8455" s="218" t="e">
        <f>VLOOKUP(D8455,Z$4:AB8455,2,FALSE)</f>
        <v>#N/A</v>
      </c>
      <c r="F8455" s="218" t="e">
        <f>VLOOKUP(D8455,Z$4:AB8455,3,FALSE)</f>
        <v>#N/A</v>
      </c>
    </row>
    <row r="8456" spans="2:6" x14ac:dyDescent="0.25">
      <c r="B8456" s="131">
        <f t="shared" si="132"/>
        <v>8454</v>
      </c>
      <c r="E8456" s="218" t="e">
        <f>VLOOKUP(D8456,Z$4:AB8456,2,FALSE)</f>
        <v>#N/A</v>
      </c>
      <c r="F8456" s="218" t="e">
        <f>VLOOKUP(D8456,Z$4:AB8456,3,FALSE)</f>
        <v>#N/A</v>
      </c>
    </row>
    <row r="8457" spans="2:6" x14ac:dyDescent="0.25">
      <c r="B8457" s="131">
        <f t="shared" si="132"/>
        <v>8455</v>
      </c>
      <c r="E8457" s="218" t="e">
        <f>VLOOKUP(D8457,Z$4:AB8457,2,FALSE)</f>
        <v>#N/A</v>
      </c>
      <c r="F8457" s="218" t="e">
        <f>VLOOKUP(D8457,Z$4:AB8457,3,FALSE)</f>
        <v>#N/A</v>
      </c>
    </row>
    <row r="8458" spans="2:6" x14ac:dyDescent="0.25">
      <c r="B8458" s="131">
        <f t="shared" si="132"/>
        <v>8456</v>
      </c>
      <c r="E8458" s="218" t="e">
        <f>VLOOKUP(D8458,Z$4:AB8458,2,FALSE)</f>
        <v>#N/A</v>
      </c>
      <c r="F8458" s="218" t="e">
        <f>VLOOKUP(D8458,Z$4:AB8458,3,FALSE)</f>
        <v>#N/A</v>
      </c>
    </row>
    <row r="8459" spans="2:6" x14ac:dyDescent="0.25">
      <c r="B8459" s="131">
        <f t="shared" si="132"/>
        <v>8457</v>
      </c>
      <c r="E8459" s="218" t="e">
        <f>VLOOKUP(D8459,Z$4:AB8459,2,FALSE)</f>
        <v>#N/A</v>
      </c>
      <c r="F8459" s="218" t="e">
        <f>VLOOKUP(D8459,Z$4:AB8459,3,FALSE)</f>
        <v>#N/A</v>
      </c>
    </row>
    <row r="8460" spans="2:6" x14ac:dyDescent="0.25">
      <c r="B8460" s="131">
        <f t="shared" si="132"/>
        <v>8458</v>
      </c>
      <c r="E8460" s="218" t="e">
        <f>VLOOKUP(D8460,Z$4:AB8460,2,FALSE)</f>
        <v>#N/A</v>
      </c>
      <c r="F8460" s="218" t="e">
        <f>VLOOKUP(D8460,Z$4:AB8460,3,FALSE)</f>
        <v>#N/A</v>
      </c>
    </row>
    <row r="8461" spans="2:6" x14ac:dyDescent="0.25">
      <c r="B8461" s="131">
        <f t="shared" si="132"/>
        <v>8459</v>
      </c>
      <c r="E8461" s="218" t="e">
        <f>VLOOKUP(D8461,Z$4:AB8461,2,FALSE)</f>
        <v>#N/A</v>
      </c>
      <c r="F8461" s="218" t="e">
        <f>VLOOKUP(D8461,Z$4:AB8461,3,FALSE)</f>
        <v>#N/A</v>
      </c>
    </row>
    <row r="8462" spans="2:6" x14ac:dyDescent="0.25">
      <c r="B8462" s="131">
        <f t="shared" si="132"/>
        <v>8460</v>
      </c>
      <c r="E8462" s="218" t="e">
        <f>VLOOKUP(D8462,Z$4:AB8462,2,FALSE)</f>
        <v>#N/A</v>
      </c>
      <c r="F8462" s="218" t="e">
        <f>VLOOKUP(D8462,Z$4:AB8462,3,FALSE)</f>
        <v>#N/A</v>
      </c>
    </row>
    <row r="8463" spans="2:6" x14ac:dyDescent="0.25">
      <c r="B8463" s="131">
        <f t="shared" si="132"/>
        <v>8461</v>
      </c>
      <c r="E8463" s="218" t="e">
        <f>VLOOKUP(D8463,Z$4:AB8463,2,FALSE)</f>
        <v>#N/A</v>
      </c>
      <c r="F8463" s="218" t="e">
        <f>VLOOKUP(D8463,Z$4:AB8463,3,FALSE)</f>
        <v>#N/A</v>
      </c>
    </row>
    <row r="8464" spans="2:6" x14ac:dyDescent="0.25">
      <c r="B8464" s="131">
        <f t="shared" si="132"/>
        <v>8462</v>
      </c>
      <c r="E8464" s="218" t="e">
        <f>VLOOKUP(D8464,Z$4:AB8464,2,FALSE)</f>
        <v>#N/A</v>
      </c>
      <c r="F8464" s="218" t="e">
        <f>VLOOKUP(D8464,Z$4:AB8464,3,FALSE)</f>
        <v>#N/A</v>
      </c>
    </row>
    <row r="8465" spans="2:6" x14ac:dyDescent="0.25">
      <c r="B8465" s="131">
        <f t="shared" si="132"/>
        <v>8463</v>
      </c>
      <c r="E8465" s="218" t="e">
        <f>VLOOKUP(D8465,Z$4:AB8465,2,FALSE)</f>
        <v>#N/A</v>
      </c>
      <c r="F8465" s="218" t="e">
        <f>VLOOKUP(D8465,Z$4:AB8465,3,FALSE)</f>
        <v>#N/A</v>
      </c>
    </row>
    <row r="8466" spans="2:6" x14ac:dyDescent="0.25">
      <c r="B8466" s="131">
        <f t="shared" si="132"/>
        <v>8464</v>
      </c>
      <c r="E8466" s="218" t="e">
        <f>VLOOKUP(D8466,Z$4:AB8466,2,FALSE)</f>
        <v>#N/A</v>
      </c>
      <c r="F8466" s="218" t="e">
        <f>VLOOKUP(D8466,Z$4:AB8466,3,FALSE)</f>
        <v>#N/A</v>
      </c>
    </row>
    <row r="8467" spans="2:6" x14ac:dyDescent="0.25">
      <c r="B8467" s="131">
        <f t="shared" si="132"/>
        <v>8465</v>
      </c>
      <c r="E8467" s="218" t="e">
        <f>VLOOKUP(D8467,Z$4:AB8467,2,FALSE)</f>
        <v>#N/A</v>
      </c>
      <c r="F8467" s="218" t="e">
        <f>VLOOKUP(D8467,Z$4:AB8467,3,FALSE)</f>
        <v>#N/A</v>
      </c>
    </row>
    <row r="8468" spans="2:6" x14ac:dyDescent="0.25">
      <c r="B8468" s="131">
        <f t="shared" si="132"/>
        <v>8466</v>
      </c>
      <c r="E8468" s="218" t="e">
        <f>VLOOKUP(D8468,Z$4:AB8468,2,FALSE)</f>
        <v>#N/A</v>
      </c>
      <c r="F8468" s="218" t="e">
        <f>VLOOKUP(D8468,Z$4:AB8468,3,FALSE)</f>
        <v>#N/A</v>
      </c>
    </row>
    <row r="8469" spans="2:6" x14ac:dyDescent="0.25">
      <c r="B8469" s="131">
        <f t="shared" si="132"/>
        <v>8467</v>
      </c>
      <c r="E8469" s="218" t="e">
        <f>VLOOKUP(D8469,Z$4:AB8469,2,FALSE)</f>
        <v>#N/A</v>
      </c>
      <c r="F8469" s="218" t="e">
        <f>VLOOKUP(D8469,Z$4:AB8469,3,FALSE)</f>
        <v>#N/A</v>
      </c>
    </row>
    <row r="8470" spans="2:6" x14ac:dyDescent="0.25">
      <c r="B8470" s="131">
        <f t="shared" si="132"/>
        <v>8468</v>
      </c>
      <c r="E8470" s="218" t="e">
        <f>VLOOKUP(D8470,Z$4:AB8470,2,FALSE)</f>
        <v>#N/A</v>
      </c>
      <c r="F8470" s="218" t="e">
        <f>VLOOKUP(D8470,Z$4:AB8470,3,FALSE)</f>
        <v>#N/A</v>
      </c>
    </row>
    <row r="8471" spans="2:6" x14ac:dyDescent="0.25">
      <c r="B8471" s="131">
        <f t="shared" si="132"/>
        <v>8469</v>
      </c>
      <c r="E8471" s="218" t="e">
        <f>VLOOKUP(D8471,Z$4:AB8471,2,FALSE)</f>
        <v>#N/A</v>
      </c>
      <c r="F8471" s="218" t="e">
        <f>VLOOKUP(D8471,Z$4:AB8471,3,FALSE)</f>
        <v>#N/A</v>
      </c>
    </row>
    <row r="8472" spans="2:6" x14ac:dyDescent="0.25">
      <c r="B8472" s="131">
        <f t="shared" si="132"/>
        <v>8470</v>
      </c>
      <c r="E8472" s="218" t="e">
        <f>VLOOKUP(D8472,Z$4:AB8472,2,FALSE)</f>
        <v>#N/A</v>
      </c>
      <c r="F8472" s="218" t="e">
        <f>VLOOKUP(D8472,Z$4:AB8472,3,FALSE)</f>
        <v>#N/A</v>
      </c>
    </row>
    <row r="8473" spans="2:6" x14ac:dyDescent="0.25">
      <c r="B8473" s="131">
        <f t="shared" si="132"/>
        <v>8471</v>
      </c>
      <c r="E8473" s="218" t="e">
        <f>VLOOKUP(D8473,Z$4:AB8473,2,FALSE)</f>
        <v>#N/A</v>
      </c>
      <c r="F8473" s="218" t="e">
        <f>VLOOKUP(D8473,Z$4:AB8473,3,FALSE)</f>
        <v>#N/A</v>
      </c>
    </row>
    <row r="8474" spans="2:6" x14ac:dyDescent="0.25">
      <c r="B8474" s="131">
        <f t="shared" si="132"/>
        <v>8472</v>
      </c>
      <c r="E8474" s="218" t="e">
        <f>VLOOKUP(D8474,Z$4:AB8474,2,FALSE)</f>
        <v>#N/A</v>
      </c>
      <c r="F8474" s="218" t="e">
        <f>VLOOKUP(D8474,Z$4:AB8474,3,FALSE)</f>
        <v>#N/A</v>
      </c>
    </row>
    <row r="8475" spans="2:6" x14ac:dyDescent="0.25">
      <c r="B8475" s="131">
        <f t="shared" si="132"/>
        <v>8473</v>
      </c>
      <c r="E8475" s="218" t="e">
        <f>VLOOKUP(D8475,Z$4:AB8475,2,FALSE)</f>
        <v>#N/A</v>
      </c>
      <c r="F8475" s="218" t="e">
        <f>VLOOKUP(D8475,Z$4:AB8475,3,FALSE)</f>
        <v>#N/A</v>
      </c>
    </row>
    <row r="8476" spans="2:6" x14ac:dyDescent="0.25">
      <c r="B8476" s="131">
        <f t="shared" si="132"/>
        <v>8474</v>
      </c>
      <c r="E8476" s="218" t="e">
        <f>VLOOKUP(D8476,Z$4:AB8476,2,FALSE)</f>
        <v>#N/A</v>
      </c>
      <c r="F8476" s="218" t="e">
        <f>VLOOKUP(D8476,Z$4:AB8476,3,FALSE)</f>
        <v>#N/A</v>
      </c>
    </row>
    <row r="8477" spans="2:6" x14ac:dyDescent="0.25">
      <c r="B8477" s="131">
        <f t="shared" si="132"/>
        <v>8475</v>
      </c>
      <c r="E8477" s="218" t="e">
        <f>VLOOKUP(D8477,Z$4:AB8477,2,FALSE)</f>
        <v>#N/A</v>
      </c>
      <c r="F8477" s="218" t="e">
        <f>VLOOKUP(D8477,Z$4:AB8477,3,FALSE)</f>
        <v>#N/A</v>
      </c>
    </row>
    <row r="8478" spans="2:6" x14ac:dyDescent="0.25">
      <c r="B8478" s="131">
        <f t="shared" si="132"/>
        <v>8476</v>
      </c>
      <c r="E8478" s="218" t="e">
        <f>VLOOKUP(D8478,Z$4:AB8478,2,FALSE)</f>
        <v>#N/A</v>
      </c>
      <c r="F8478" s="218" t="e">
        <f>VLOOKUP(D8478,Z$4:AB8478,3,FALSE)</f>
        <v>#N/A</v>
      </c>
    </row>
    <row r="8479" spans="2:6" x14ac:dyDescent="0.25">
      <c r="B8479" s="131">
        <f t="shared" si="132"/>
        <v>8477</v>
      </c>
      <c r="E8479" s="218" t="e">
        <f>VLOOKUP(D8479,Z$4:AB8479,2,FALSE)</f>
        <v>#N/A</v>
      </c>
      <c r="F8479" s="218" t="e">
        <f>VLOOKUP(D8479,Z$4:AB8479,3,FALSE)</f>
        <v>#N/A</v>
      </c>
    </row>
    <row r="8480" spans="2:6" x14ac:dyDescent="0.25">
      <c r="B8480" s="131">
        <f t="shared" si="132"/>
        <v>8478</v>
      </c>
      <c r="E8480" s="218" t="e">
        <f>VLOOKUP(D8480,Z$4:AB8480,2,FALSE)</f>
        <v>#N/A</v>
      </c>
      <c r="F8480" s="218" t="e">
        <f>VLOOKUP(D8480,Z$4:AB8480,3,FALSE)</f>
        <v>#N/A</v>
      </c>
    </row>
    <row r="8481" spans="2:6" x14ac:dyDescent="0.25">
      <c r="B8481" s="131">
        <f t="shared" si="132"/>
        <v>8479</v>
      </c>
      <c r="E8481" s="218" t="e">
        <f>VLOOKUP(D8481,Z$4:AB8481,2,FALSE)</f>
        <v>#N/A</v>
      </c>
      <c r="F8481" s="218" t="e">
        <f>VLOOKUP(D8481,Z$4:AB8481,3,FALSE)</f>
        <v>#N/A</v>
      </c>
    </row>
    <row r="8482" spans="2:6" x14ac:dyDescent="0.25">
      <c r="B8482" s="131">
        <f t="shared" si="132"/>
        <v>8480</v>
      </c>
      <c r="E8482" s="218" t="e">
        <f>VLOOKUP(D8482,Z$4:AB8482,2,FALSE)</f>
        <v>#N/A</v>
      </c>
      <c r="F8482" s="218" t="e">
        <f>VLOOKUP(D8482,Z$4:AB8482,3,FALSE)</f>
        <v>#N/A</v>
      </c>
    </row>
    <row r="8483" spans="2:6" x14ac:dyDescent="0.25">
      <c r="B8483" s="131">
        <f t="shared" si="132"/>
        <v>8481</v>
      </c>
      <c r="E8483" s="218" t="e">
        <f>VLOOKUP(D8483,Z$4:AB8483,2,FALSE)</f>
        <v>#N/A</v>
      </c>
      <c r="F8483" s="218" t="e">
        <f>VLOOKUP(D8483,Z$4:AB8483,3,FALSE)</f>
        <v>#N/A</v>
      </c>
    </row>
    <row r="8484" spans="2:6" x14ac:dyDescent="0.25">
      <c r="B8484" s="131">
        <f t="shared" si="132"/>
        <v>8482</v>
      </c>
      <c r="E8484" s="218" t="e">
        <f>VLOOKUP(D8484,Z$4:AB8484,2,FALSE)</f>
        <v>#N/A</v>
      </c>
      <c r="F8484" s="218" t="e">
        <f>VLOOKUP(D8484,Z$4:AB8484,3,FALSE)</f>
        <v>#N/A</v>
      </c>
    </row>
    <row r="8485" spans="2:6" x14ac:dyDescent="0.25">
      <c r="B8485" s="131">
        <f t="shared" si="132"/>
        <v>8483</v>
      </c>
      <c r="E8485" s="218" t="e">
        <f>VLOOKUP(D8485,Z$4:AB8485,2,FALSE)</f>
        <v>#N/A</v>
      </c>
      <c r="F8485" s="218" t="e">
        <f>VLOOKUP(D8485,Z$4:AB8485,3,FALSE)</f>
        <v>#N/A</v>
      </c>
    </row>
    <row r="8486" spans="2:6" x14ac:dyDescent="0.25">
      <c r="B8486" s="131">
        <f t="shared" si="132"/>
        <v>8484</v>
      </c>
      <c r="E8486" s="218" t="e">
        <f>VLOOKUP(D8486,Z$4:AB8486,2,FALSE)</f>
        <v>#N/A</v>
      </c>
      <c r="F8486" s="218" t="e">
        <f>VLOOKUP(D8486,Z$4:AB8486,3,FALSE)</f>
        <v>#N/A</v>
      </c>
    </row>
    <row r="8487" spans="2:6" x14ac:dyDescent="0.25">
      <c r="B8487" s="131">
        <f t="shared" si="132"/>
        <v>8485</v>
      </c>
      <c r="E8487" s="218" t="e">
        <f>VLOOKUP(D8487,Z$4:AB8487,2,FALSE)</f>
        <v>#N/A</v>
      </c>
      <c r="F8487" s="218" t="e">
        <f>VLOOKUP(D8487,Z$4:AB8487,3,FALSE)</f>
        <v>#N/A</v>
      </c>
    </row>
    <row r="8488" spans="2:6" x14ac:dyDescent="0.25">
      <c r="B8488" s="131">
        <f t="shared" si="132"/>
        <v>8486</v>
      </c>
      <c r="E8488" s="218" t="e">
        <f>VLOOKUP(D8488,Z$4:AB8488,2,FALSE)</f>
        <v>#N/A</v>
      </c>
      <c r="F8488" s="218" t="e">
        <f>VLOOKUP(D8488,Z$4:AB8488,3,FALSE)</f>
        <v>#N/A</v>
      </c>
    </row>
    <row r="8489" spans="2:6" x14ac:dyDescent="0.25">
      <c r="B8489" s="131">
        <f t="shared" si="132"/>
        <v>8487</v>
      </c>
      <c r="E8489" s="218" t="e">
        <f>VLOOKUP(D8489,Z$4:AB8489,2,FALSE)</f>
        <v>#N/A</v>
      </c>
      <c r="F8489" s="218" t="e">
        <f>VLOOKUP(D8489,Z$4:AB8489,3,FALSE)</f>
        <v>#N/A</v>
      </c>
    </row>
    <row r="8490" spans="2:6" x14ac:dyDescent="0.25">
      <c r="B8490" s="131">
        <f t="shared" si="132"/>
        <v>8488</v>
      </c>
      <c r="E8490" s="218" t="e">
        <f>VLOOKUP(D8490,Z$4:AB8490,2,FALSE)</f>
        <v>#N/A</v>
      </c>
      <c r="F8490" s="218" t="e">
        <f>VLOOKUP(D8490,Z$4:AB8490,3,FALSE)</f>
        <v>#N/A</v>
      </c>
    </row>
    <row r="8491" spans="2:6" x14ac:dyDescent="0.25">
      <c r="B8491" s="131">
        <f t="shared" si="132"/>
        <v>8489</v>
      </c>
      <c r="E8491" s="218" t="e">
        <f>VLOOKUP(D8491,Z$4:AB8491,2,FALSE)</f>
        <v>#N/A</v>
      </c>
      <c r="F8491" s="218" t="e">
        <f>VLOOKUP(D8491,Z$4:AB8491,3,FALSE)</f>
        <v>#N/A</v>
      </c>
    </row>
    <row r="8492" spans="2:6" x14ac:dyDescent="0.25">
      <c r="B8492" s="131">
        <f t="shared" si="132"/>
        <v>8490</v>
      </c>
      <c r="E8492" s="218" t="e">
        <f>VLOOKUP(D8492,Z$4:AB8492,2,FALSE)</f>
        <v>#N/A</v>
      </c>
      <c r="F8492" s="218" t="e">
        <f>VLOOKUP(D8492,Z$4:AB8492,3,FALSE)</f>
        <v>#N/A</v>
      </c>
    </row>
    <row r="8493" spans="2:6" x14ac:dyDescent="0.25">
      <c r="B8493" s="131">
        <f t="shared" si="132"/>
        <v>8491</v>
      </c>
      <c r="E8493" s="218" t="e">
        <f>VLOOKUP(D8493,Z$4:AB8493,2,FALSE)</f>
        <v>#N/A</v>
      </c>
      <c r="F8493" s="218" t="e">
        <f>VLOOKUP(D8493,Z$4:AB8493,3,FALSE)</f>
        <v>#N/A</v>
      </c>
    </row>
    <row r="8494" spans="2:6" x14ac:dyDescent="0.25">
      <c r="B8494" s="131">
        <f t="shared" si="132"/>
        <v>8492</v>
      </c>
      <c r="E8494" s="218" t="e">
        <f>VLOOKUP(D8494,Z$4:AB8494,2,FALSE)</f>
        <v>#N/A</v>
      </c>
      <c r="F8494" s="218" t="e">
        <f>VLOOKUP(D8494,Z$4:AB8494,3,FALSE)</f>
        <v>#N/A</v>
      </c>
    </row>
    <row r="8495" spans="2:6" x14ac:dyDescent="0.25">
      <c r="B8495" s="131">
        <f t="shared" si="132"/>
        <v>8493</v>
      </c>
      <c r="E8495" s="218" t="e">
        <f>VLOOKUP(D8495,Z$4:AB8495,2,FALSE)</f>
        <v>#N/A</v>
      </c>
      <c r="F8495" s="218" t="e">
        <f>VLOOKUP(D8495,Z$4:AB8495,3,FALSE)</f>
        <v>#N/A</v>
      </c>
    </row>
    <row r="8496" spans="2:6" x14ac:dyDescent="0.25">
      <c r="B8496" s="131">
        <f t="shared" si="132"/>
        <v>8494</v>
      </c>
      <c r="E8496" s="218" t="e">
        <f>VLOOKUP(D8496,Z$4:AB8496,2,FALSE)</f>
        <v>#N/A</v>
      </c>
      <c r="F8496" s="218" t="e">
        <f>VLOOKUP(D8496,Z$4:AB8496,3,FALSE)</f>
        <v>#N/A</v>
      </c>
    </row>
    <row r="8497" spans="2:6" x14ac:dyDescent="0.25">
      <c r="B8497" s="131">
        <f t="shared" si="132"/>
        <v>8495</v>
      </c>
      <c r="E8497" s="218" t="e">
        <f>VLOOKUP(D8497,Z$4:AB8497,2,FALSE)</f>
        <v>#N/A</v>
      </c>
      <c r="F8497" s="218" t="e">
        <f>VLOOKUP(D8497,Z$4:AB8497,3,FALSE)</f>
        <v>#N/A</v>
      </c>
    </row>
    <row r="8498" spans="2:6" x14ac:dyDescent="0.25">
      <c r="B8498" s="131">
        <f t="shared" si="132"/>
        <v>8496</v>
      </c>
      <c r="E8498" s="218" t="e">
        <f>VLOOKUP(D8498,Z$4:AB8498,2,FALSE)</f>
        <v>#N/A</v>
      </c>
      <c r="F8498" s="218" t="e">
        <f>VLOOKUP(D8498,Z$4:AB8498,3,FALSE)</f>
        <v>#N/A</v>
      </c>
    </row>
    <row r="8499" spans="2:6" x14ac:dyDescent="0.25">
      <c r="B8499" s="131">
        <f t="shared" si="132"/>
        <v>8497</v>
      </c>
      <c r="E8499" s="218" t="e">
        <f>VLOOKUP(D8499,Z$4:AB8499,2,FALSE)</f>
        <v>#N/A</v>
      </c>
      <c r="F8499" s="218" t="e">
        <f>VLOOKUP(D8499,Z$4:AB8499,3,FALSE)</f>
        <v>#N/A</v>
      </c>
    </row>
    <row r="8500" spans="2:6" x14ac:dyDescent="0.25">
      <c r="B8500" s="131">
        <f t="shared" ref="B8500:B8563" si="133">ROW()-2</f>
        <v>8498</v>
      </c>
      <c r="E8500" s="218" t="e">
        <f>VLOOKUP(D8500,Z$4:AB8500,2,FALSE)</f>
        <v>#N/A</v>
      </c>
      <c r="F8500" s="218" t="e">
        <f>VLOOKUP(D8500,Z$4:AB8500,3,FALSE)</f>
        <v>#N/A</v>
      </c>
    </row>
    <row r="8501" spans="2:6" x14ac:dyDescent="0.25">
      <c r="B8501" s="131">
        <f t="shared" si="133"/>
        <v>8499</v>
      </c>
      <c r="E8501" s="218" t="e">
        <f>VLOOKUP(D8501,Z$4:AB8501,2,FALSE)</f>
        <v>#N/A</v>
      </c>
      <c r="F8501" s="218" t="e">
        <f>VLOOKUP(D8501,Z$4:AB8501,3,FALSE)</f>
        <v>#N/A</v>
      </c>
    </row>
    <row r="8502" spans="2:6" x14ac:dyDescent="0.25">
      <c r="B8502" s="131">
        <f t="shared" si="133"/>
        <v>8500</v>
      </c>
      <c r="E8502" s="218" t="e">
        <f>VLOOKUP(D8502,Z$4:AB8502,2,FALSE)</f>
        <v>#N/A</v>
      </c>
      <c r="F8502" s="218" t="e">
        <f>VLOOKUP(D8502,Z$4:AB8502,3,FALSE)</f>
        <v>#N/A</v>
      </c>
    </row>
    <row r="8503" spans="2:6" x14ac:dyDescent="0.25">
      <c r="B8503" s="131">
        <f t="shared" si="133"/>
        <v>8501</v>
      </c>
      <c r="E8503" s="218" t="e">
        <f>VLOOKUP(D8503,Z$4:AB8503,2,FALSE)</f>
        <v>#N/A</v>
      </c>
      <c r="F8503" s="218" t="e">
        <f>VLOOKUP(D8503,Z$4:AB8503,3,FALSE)</f>
        <v>#N/A</v>
      </c>
    </row>
    <row r="8504" spans="2:6" x14ac:dyDescent="0.25">
      <c r="B8504" s="131">
        <f t="shared" si="133"/>
        <v>8502</v>
      </c>
      <c r="E8504" s="218" t="e">
        <f>VLOOKUP(D8504,Z$4:AB8504,2,FALSE)</f>
        <v>#N/A</v>
      </c>
      <c r="F8504" s="218" t="e">
        <f>VLOOKUP(D8504,Z$4:AB8504,3,FALSE)</f>
        <v>#N/A</v>
      </c>
    </row>
    <row r="8505" spans="2:6" x14ac:dyDescent="0.25">
      <c r="B8505" s="131">
        <f t="shared" si="133"/>
        <v>8503</v>
      </c>
      <c r="E8505" s="218" t="e">
        <f>VLOOKUP(D8505,Z$4:AB8505,2,FALSE)</f>
        <v>#N/A</v>
      </c>
      <c r="F8505" s="218" t="e">
        <f>VLOOKUP(D8505,Z$4:AB8505,3,FALSE)</f>
        <v>#N/A</v>
      </c>
    </row>
    <row r="8506" spans="2:6" x14ac:dyDescent="0.25">
      <c r="B8506" s="131">
        <f t="shared" si="133"/>
        <v>8504</v>
      </c>
      <c r="E8506" s="218" t="e">
        <f>VLOOKUP(D8506,Z$4:AB8506,2,FALSE)</f>
        <v>#N/A</v>
      </c>
      <c r="F8506" s="218" t="e">
        <f>VLOOKUP(D8506,Z$4:AB8506,3,FALSE)</f>
        <v>#N/A</v>
      </c>
    </row>
    <row r="8507" spans="2:6" x14ac:dyDescent="0.25">
      <c r="B8507" s="131">
        <f t="shared" si="133"/>
        <v>8505</v>
      </c>
      <c r="E8507" s="218" t="e">
        <f>VLOOKUP(D8507,Z$4:AB8507,2,FALSE)</f>
        <v>#N/A</v>
      </c>
      <c r="F8507" s="218" t="e">
        <f>VLOOKUP(D8507,Z$4:AB8507,3,FALSE)</f>
        <v>#N/A</v>
      </c>
    </row>
    <row r="8508" spans="2:6" x14ac:dyDescent="0.25">
      <c r="B8508" s="131">
        <f t="shared" si="133"/>
        <v>8506</v>
      </c>
      <c r="E8508" s="218" t="e">
        <f>VLOOKUP(D8508,Z$4:AB8508,2,FALSE)</f>
        <v>#N/A</v>
      </c>
      <c r="F8508" s="218" t="e">
        <f>VLOOKUP(D8508,Z$4:AB8508,3,FALSE)</f>
        <v>#N/A</v>
      </c>
    </row>
    <row r="8509" spans="2:6" x14ac:dyDescent="0.25">
      <c r="B8509" s="131">
        <f t="shared" si="133"/>
        <v>8507</v>
      </c>
      <c r="E8509" s="218" t="e">
        <f>VLOOKUP(D8509,Z$4:AB8509,2,FALSE)</f>
        <v>#N/A</v>
      </c>
      <c r="F8509" s="218" t="e">
        <f>VLOOKUP(D8509,Z$4:AB8509,3,FALSE)</f>
        <v>#N/A</v>
      </c>
    </row>
    <row r="8510" spans="2:6" x14ac:dyDescent="0.25">
      <c r="B8510" s="131">
        <f t="shared" si="133"/>
        <v>8508</v>
      </c>
      <c r="E8510" s="218" t="e">
        <f>VLOOKUP(D8510,Z$4:AB8510,2,FALSE)</f>
        <v>#N/A</v>
      </c>
      <c r="F8510" s="218" t="e">
        <f>VLOOKUP(D8510,Z$4:AB8510,3,FALSE)</f>
        <v>#N/A</v>
      </c>
    </row>
    <row r="8511" spans="2:6" x14ac:dyDescent="0.25">
      <c r="B8511" s="131">
        <f t="shared" si="133"/>
        <v>8509</v>
      </c>
      <c r="E8511" s="218" t="e">
        <f>VLOOKUP(D8511,Z$4:AB8511,2,FALSE)</f>
        <v>#N/A</v>
      </c>
      <c r="F8511" s="218" t="e">
        <f>VLOOKUP(D8511,Z$4:AB8511,3,FALSE)</f>
        <v>#N/A</v>
      </c>
    </row>
    <row r="8512" spans="2:6" x14ac:dyDescent="0.25">
      <c r="B8512" s="131">
        <f t="shared" si="133"/>
        <v>8510</v>
      </c>
      <c r="E8512" s="218" t="e">
        <f>VLOOKUP(D8512,Z$4:AB8512,2,FALSE)</f>
        <v>#N/A</v>
      </c>
      <c r="F8512" s="218" t="e">
        <f>VLOOKUP(D8512,Z$4:AB8512,3,FALSE)</f>
        <v>#N/A</v>
      </c>
    </row>
    <row r="8513" spans="2:6" x14ac:dyDescent="0.25">
      <c r="B8513" s="131">
        <f t="shared" si="133"/>
        <v>8511</v>
      </c>
      <c r="E8513" s="218" t="e">
        <f>VLOOKUP(D8513,Z$4:AB8513,2,FALSE)</f>
        <v>#N/A</v>
      </c>
      <c r="F8513" s="218" t="e">
        <f>VLOOKUP(D8513,Z$4:AB8513,3,FALSE)</f>
        <v>#N/A</v>
      </c>
    </row>
    <row r="8514" spans="2:6" x14ac:dyDescent="0.25">
      <c r="B8514" s="131">
        <f t="shared" si="133"/>
        <v>8512</v>
      </c>
      <c r="E8514" s="218" t="e">
        <f>VLOOKUP(D8514,Z$4:AB8514,2,FALSE)</f>
        <v>#N/A</v>
      </c>
      <c r="F8514" s="218" t="e">
        <f>VLOOKUP(D8514,Z$4:AB8514,3,FALSE)</f>
        <v>#N/A</v>
      </c>
    </row>
    <row r="8515" spans="2:6" x14ac:dyDescent="0.25">
      <c r="B8515" s="131">
        <f t="shared" si="133"/>
        <v>8513</v>
      </c>
      <c r="E8515" s="218" t="e">
        <f>VLOOKUP(D8515,Z$4:AB8515,2,FALSE)</f>
        <v>#N/A</v>
      </c>
      <c r="F8515" s="218" t="e">
        <f>VLOOKUP(D8515,Z$4:AB8515,3,FALSE)</f>
        <v>#N/A</v>
      </c>
    </row>
    <row r="8516" spans="2:6" x14ac:dyDescent="0.25">
      <c r="B8516" s="131">
        <f t="shared" si="133"/>
        <v>8514</v>
      </c>
      <c r="E8516" s="218" t="e">
        <f>VLOOKUP(D8516,Z$4:AB8516,2,FALSE)</f>
        <v>#N/A</v>
      </c>
      <c r="F8516" s="218" t="e">
        <f>VLOOKUP(D8516,Z$4:AB8516,3,FALSE)</f>
        <v>#N/A</v>
      </c>
    </row>
    <row r="8517" spans="2:6" x14ac:dyDescent="0.25">
      <c r="B8517" s="131">
        <f t="shared" si="133"/>
        <v>8515</v>
      </c>
      <c r="E8517" s="218" t="e">
        <f>VLOOKUP(D8517,Z$4:AB8517,2,FALSE)</f>
        <v>#N/A</v>
      </c>
      <c r="F8517" s="218" t="e">
        <f>VLOOKUP(D8517,Z$4:AB8517,3,FALSE)</f>
        <v>#N/A</v>
      </c>
    </row>
    <row r="8518" spans="2:6" x14ac:dyDescent="0.25">
      <c r="B8518" s="131">
        <f t="shared" si="133"/>
        <v>8516</v>
      </c>
      <c r="E8518" s="218" t="e">
        <f>VLOOKUP(D8518,Z$4:AB8518,2,FALSE)</f>
        <v>#N/A</v>
      </c>
      <c r="F8518" s="218" t="e">
        <f>VLOOKUP(D8518,Z$4:AB8518,3,FALSE)</f>
        <v>#N/A</v>
      </c>
    </row>
    <row r="8519" spans="2:6" x14ac:dyDescent="0.25">
      <c r="B8519" s="131">
        <f t="shared" si="133"/>
        <v>8517</v>
      </c>
      <c r="E8519" s="218" t="e">
        <f>VLOOKUP(D8519,Z$4:AB8519,2,FALSE)</f>
        <v>#N/A</v>
      </c>
      <c r="F8519" s="218" t="e">
        <f>VLOOKUP(D8519,Z$4:AB8519,3,FALSE)</f>
        <v>#N/A</v>
      </c>
    </row>
    <row r="8520" spans="2:6" x14ac:dyDescent="0.25">
      <c r="B8520" s="131">
        <f t="shared" si="133"/>
        <v>8518</v>
      </c>
      <c r="E8520" s="218" t="e">
        <f>VLOOKUP(D8520,Z$4:AB8520,2,FALSE)</f>
        <v>#N/A</v>
      </c>
      <c r="F8520" s="218" t="e">
        <f>VLOOKUP(D8520,Z$4:AB8520,3,FALSE)</f>
        <v>#N/A</v>
      </c>
    </row>
    <row r="8521" spans="2:6" x14ac:dyDescent="0.25">
      <c r="B8521" s="131">
        <f t="shared" si="133"/>
        <v>8519</v>
      </c>
      <c r="E8521" s="218" t="e">
        <f>VLOOKUP(D8521,Z$4:AB8521,2,FALSE)</f>
        <v>#N/A</v>
      </c>
      <c r="F8521" s="218" t="e">
        <f>VLOOKUP(D8521,Z$4:AB8521,3,FALSE)</f>
        <v>#N/A</v>
      </c>
    </row>
    <row r="8522" spans="2:6" x14ac:dyDescent="0.25">
      <c r="B8522" s="131">
        <f t="shared" si="133"/>
        <v>8520</v>
      </c>
      <c r="E8522" s="218" t="e">
        <f>VLOOKUP(D8522,Z$4:AB8522,2,FALSE)</f>
        <v>#N/A</v>
      </c>
      <c r="F8522" s="218" t="e">
        <f>VLOOKUP(D8522,Z$4:AB8522,3,FALSE)</f>
        <v>#N/A</v>
      </c>
    </row>
    <row r="8523" spans="2:6" x14ac:dyDescent="0.25">
      <c r="B8523" s="131">
        <f t="shared" si="133"/>
        <v>8521</v>
      </c>
      <c r="E8523" s="218" t="e">
        <f>VLOOKUP(D8523,Z$4:AB8523,2,FALSE)</f>
        <v>#N/A</v>
      </c>
      <c r="F8523" s="218" t="e">
        <f>VLOOKUP(D8523,Z$4:AB8523,3,FALSE)</f>
        <v>#N/A</v>
      </c>
    </row>
    <row r="8524" spans="2:6" x14ac:dyDescent="0.25">
      <c r="B8524" s="131">
        <f t="shared" si="133"/>
        <v>8522</v>
      </c>
      <c r="E8524" s="218" t="e">
        <f>VLOOKUP(D8524,Z$4:AB8524,2,FALSE)</f>
        <v>#N/A</v>
      </c>
      <c r="F8524" s="218" t="e">
        <f>VLOOKUP(D8524,Z$4:AB8524,3,FALSE)</f>
        <v>#N/A</v>
      </c>
    </row>
    <row r="8525" spans="2:6" x14ac:dyDescent="0.25">
      <c r="B8525" s="131">
        <f t="shared" si="133"/>
        <v>8523</v>
      </c>
      <c r="E8525" s="218" t="e">
        <f>VLOOKUP(D8525,Z$4:AB8525,2,FALSE)</f>
        <v>#N/A</v>
      </c>
      <c r="F8525" s="218" t="e">
        <f>VLOOKUP(D8525,Z$4:AB8525,3,FALSE)</f>
        <v>#N/A</v>
      </c>
    </row>
    <row r="8526" spans="2:6" x14ac:dyDescent="0.25">
      <c r="B8526" s="131">
        <f t="shared" si="133"/>
        <v>8524</v>
      </c>
      <c r="E8526" s="218" t="e">
        <f>VLOOKUP(D8526,Z$4:AB8526,2,FALSE)</f>
        <v>#N/A</v>
      </c>
      <c r="F8526" s="218" t="e">
        <f>VLOOKUP(D8526,Z$4:AB8526,3,FALSE)</f>
        <v>#N/A</v>
      </c>
    </row>
    <row r="8527" spans="2:6" x14ac:dyDescent="0.25">
      <c r="B8527" s="131">
        <f t="shared" si="133"/>
        <v>8525</v>
      </c>
      <c r="E8527" s="218" t="e">
        <f>VLOOKUP(D8527,Z$4:AB8527,2,FALSE)</f>
        <v>#N/A</v>
      </c>
      <c r="F8527" s="218" t="e">
        <f>VLOOKUP(D8527,Z$4:AB8527,3,FALSE)</f>
        <v>#N/A</v>
      </c>
    </row>
    <row r="8528" spans="2:6" x14ac:dyDescent="0.25">
      <c r="B8528" s="131">
        <f t="shared" si="133"/>
        <v>8526</v>
      </c>
      <c r="E8528" s="218" t="e">
        <f>VLOOKUP(D8528,Z$4:AB8528,2,FALSE)</f>
        <v>#N/A</v>
      </c>
      <c r="F8528" s="218" t="e">
        <f>VLOOKUP(D8528,Z$4:AB8528,3,FALSE)</f>
        <v>#N/A</v>
      </c>
    </row>
    <row r="8529" spans="2:6" x14ac:dyDescent="0.25">
      <c r="B8529" s="131">
        <f t="shared" si="133"/>
        <v>8527</v>
      </c>
      <c r="E8529" s="218" t="e">
        <f>VLOOKUP(D8529,Z$4:AB8529,2,FALSE)</f>
        <v>#N/A</v>
      </c>
      <c r="F8529" s="218" t="e">
        <f>VLOOKUP(D8529,Z$4:AB8529,3,FALSE)</f>
        <v>#N/A</v>
      </c>
    </row>
    <row r="8530" spans="2:6" x14ac:dyDescent="0.25">
      <c r="B8530" s="131">
        <f t="shared" si="133"/>
        <v>8528</v>
      </c>
      <c r="E8530" s="218" t="e">
        <f>VLOOKUP(D8530,Z$4:AB8530,2,FALSE)</f>
        <v>#N/A</v>
      </c>
      <c r="F8530" s="218" t="e">
        <f>VLOOKUP(D8530,Z$4:AB8530,3,FALSE)</f>
        <v>#N/A</v>
      </c>
    </row>
    <row r="8531" spans="2:6" x14ac:dyDescent="0.25">
      <c r="B8531" s="131">
        <f t="shared" si="133"/>
        <v>8529</v>
      </c>
      <c r="E8531" s="218" t="e">
        <f>VLOOKUP(D8531,Z$4:AB8531,2,FALSE)</f>
        <v>#N/A</v>
      </c>
      <c r="F8531" s="218" t="e">
        <f>VLOOKUP(D8531,Z$4:AB8531,3,FALSE)</f>
        <v>#N/A</v>
      </c>
    </row>
    <row r="8532" spans="2:6" x14ac:dyDescent="0.25">
      <c r="B8532" s="131">
        <f t="shared" si="133"/>
        <v>8530</v>
      </c>
      <c r="E8532" s="218" t="e">
        <f>VLOOKUP(D8532,Z$4:AB8532,2,FALSE)</f>
        <v>#N/A</v>
      </c>
      <c r="F8532" s="218" t="e">
        <f>VLOOKUP(D8532,Z$4:AB8532,3,FALSE)</f>
        <v>#N/A</v>
      </c>
    </row>
    <row r="8533" spans="2:6" x14ac:dyDescent="0.25">
      <c r="B8533" s="131">
        <f t="shared" si="133"/>
        <v>8531</v>
      </c>
      <c r="E8533" s="218" t="e">
        <f>VLOOKUP(D8533,Z$4:AB8533,2,FALSE)</f>
        <v>#N/A</v>
      </c>
      <c r="F8533" s="218" t="e">
        <f>VLOOKUP(D8533,Z$4:AB8533,3,FALSE)</f>
        <v>#N/A</v>
      </c>
    </row>
    <row r="8534" spans="2:6" x14ac:dyDescent="0.25">
      <c r="B8534" s="131">
        <f t="shared" si="133"/>
        <v>8532</v>
      </c>
      <c r="E8534" s="218" t="e">
        <f>VLOOKUP(D8534,Z$4:AB8534,2,FALSE)</f>
        <v>#N/A</v>
      </c>
      <c r="F8534" s="218" t="e">
        <f>VLOOKUP(D8534,Z$4:AB8534,3,FALSE)</f>
        <v>#N/A</v>
      </c>
    </row>
    <row r="8535" spans="2:6" x14ac:dyDescent="0.25">
      <c r="B8535" s="131">
        <f t="shared" si="133"/>
        <v>8533</v>
      </c>
      <c r="E8535" s="218" t="e">
        <f>VLOOKUP(D8535,Z$4:AB8535,2,FALSE)</f>
        <v>#N/A</v>
      </c>
      <c r="F8535" s="218" t="e">
        <f>VLOOKUP(D8535,Z$4:AB8535,3,FALSE)</f>
        <v>#N/A</v>
      </c>
    </row>
    <row r="8536" spans="2:6" x14ac:dyDescent="0.25">
      <c r="B8536" s="131">
        <f t="shared" si="133"/>
        <v>8534</v>
      </c>
      <c r="E8536" s="218" t="e">
        <f>VLOOKUP(D8536,Z$4:AB8536,2,FALSE)</f>
        <v>#N/A</v>
      </c>
      <c r="F8536" s="218" t="e">
        <f>VLOOKUP(D8536,Z$4:AB8536,3,FALSE)</f>
        <v>#N/A</v>
      </c>
    </row>
    <row r="8537" spans="2:6" x14ac:dyDescent="0.25">
      <c r="B8537" s="131">
        <f t="shared" si="133"/>
        <v>8535</v>
      </c>
      <c r="E8537" s="218" t="e">
        <f>VLOOKUP(D8537,Z$4:AB8537,2,FALSE)</f>
        <v>#N/A</v>
      </c>
      <c r="F8537" s="218" t="e">
        <f>VLOOKUP(D8537,Z$4:AB8537,3,FALSE)</f>
        <v>#N/A</v>
      </c>
    </row>
    <row r="8538" spans="2:6" x14ac:dyDescent="0.25">
      <c r="B8538" s="131">
        <f t="shared" si="133"/>
        <v>8536</v>
      </c>
      <c r="E8538" s="218" t="e">
        <f>VLOOKUP(D8538,Z$4:AB8538,2,FALSE)</f>
        <v>#N/A</v>
      </c>
      <c r="F8538" s="218" t="e">
        <f>VLOOKUP(D8538,Z$4:AB8538,3,FALSE)</f>
        <v>#N/A</v>
      </c>
    </row>
    <row r="8539" spans="2:6" x14ac:dyDescent="0.25">
      <c r="B8539" s="131">
        <f t="shared" si="133"/>
        <v>8537</v>
      </c>
      <c r="E8539" s="218" t="e">
        <f>VLOOKUP(D8539,Z$4:AB8539,2,FALSE)</f>
        <v>#N/A</v>
      </c>
      <c r="F8539" s="218" t="e">
        <f>VLOOKUP(D8539,Z$4:AB8539,3,FALSE)</f>
        <v>#N/A</v>
      </c>
    </row>
    <row r="8540" spans="2:6" x14ac:dyDescent="0.25">
      <c r="B8540" s="131">
        <f t="shared" si="133"/>
        <v>8538</v>
      </c>
      <c r="E8540" s="218" t="e">
        <f>VLOOKUP(D8540,Z$4:AB8540,2,FALSE)</f>
        <v>#N/A</v>
      </c>
      <c r="F8540" s="218" t="e">
        <f>VLOOKUP(D8540,Z$4:AB8540,3,FALSE)</f>
        <v>#N/A</v>
      </c>
    </row>
    <row r="8541" spans="2:6" x14ac:dyDescent="0.25">
      <c r="B8541" s="131">
        <f t="shared" si="133"/>
        <v>8539</v>
      </c>
      <c r="E8541" s="218" t="e">
        <f>VLOOKUP(D8541,Z$4:AB8541,2,FALSE)</f>
        <v>#N/A</v>
      </c>
      <c r="F8541" s="218" t="e">
        <f>VLOOKUP(D8541,Z$4:AB8541,3,FALSE)</f>
        <v>#N/A</v>
      </c>
    </row>
    <row r="8542" spans="2:6" x14ac:dyDescent="0.25">
      <c r="B8542" s="131">
        <f t="shared" si="133"/>
        <v>8540</v>
      </c>
      <c r="E8542" s="218" t="e">
        <f>VLOOKUP(D8542,Z$4:AB8542,2,FALSE)</f>
        <v>#N/A</v>
      </c>
      <c r="F8542" s="218" t="e">
        <f>VLOOKUP(D8542,Z$4:AB8542,3,FALSE)</f>
        <v>#N/A</v>
      </c>
    </row>
    <row r="8543" spans="2:6" x14ac:dyDescent="0.25">
      <c r="B8543" s="131">
        <f t="shared" si="133"/>
        <v>8541</v>
      </c>
      <c r="E8543" s="218" t="e">
        <f>VLOOKUP(D8543,Z$4:AB8543,2,FALSE)</f>
        <v>#N/A</v>
      </c>
      <c r="F8543" s="218" t="e">
        <f>VLOOKUP(D8543,Z$4:AB8543,3,FALSE)</f>
        <v>#N/A</v>
      </c>
    </row>
    <row r="8544" spans="2:6" x14ac:dyDescent="0.25">
      <c r="B8544" s="131">
        <f t="shared" si="133"/>
        <v>8542</v>
      </c>
      <c r="E8544" s="218" t="e">
        <f>VLOOKUP(D8544,Z$4:AB8544,2,FALSE)</f>
        <v>#N/A</v>
      </c>
      <c r="F8544" s="218" t="e">
        <f>VLOOKUP(D8544,Z$4:AB8544,3,FALSE)</f>
        <v>#N/A</v>
      </c>
    </row>
    <row r="8545" spans="2:6" x14ac:dyDescent="0.25">
      <c r="B8545" s="131">
        <f t="shared" si="133"/>
        <v>8543</v>
      </c>
      <c r="E8545" s="218" t="e">
        <f>VLOOKUP(D8545,Z$4:AB8545,2,FALSE)</f>
        <v>#N/A</v>
      </c>
      <c r="F8545" s="218" t="e">
        <f>VLOOKUP(D8545,Z$4:AB8545,3,FALSE)</f>
        <v>#N/A</v>
      </c>
    </row>
    <row r="8546" spans="2:6" x14ac:dyDescent="0.25">
      <c r="B8546" s="131">
        <f t="shared" si="133"/>
        <v>8544</v>
      </c>
      <c r="E8546" s="218" t="e">
        <f>VLOOKUP(D8546,Z$4:AB8546,2,FALSE)</f>
        <v>#N/A</v>
      </c>
      <c r="F8546" s="218" t="e">
        <f>VLOOKUP(D8546,Z$4:AB8546,3,FALSE)</f>
        <v>#N/A</v>
      </c>
    </row>
    <row r="8547" spans="2:6" x14ac:dyDescent="0.25">
      <c r="B8547" s="131">
        <f t="shared" si="133"/>
        <v>8545</v>
      </c>
      <c r="E8547" s="218" t="e">
        <f>VLOOKUP(D8547,Z$4:AB8547,2,FALSE)</f>
        <v>#N/A</v>
      </c>
      <c r="F8547" s="218" t="e">
        <f>VLOOKUP(D8547,Z$4:AB8547,3,FALSE)</f>
        <v>#N/A</v>
      </c>
    </row>
    <row r="8548" spans="2:6" x14ac:dyDescent="0.25">
      <c r="B8548" s="131">
        <f t="shared" si="133"/>
        <v>8546</v>
      </c>
      <c r="E8548" s="218" t="e">
        <f>VLOOKUP(D8548,Z$4:AB8548,2,FALSE)</f>
        <v>#N/A</v>
      </c>
      <c r="F8548" s="218" t="e">
        <f>VLOOKUP(D8548,Z$4:AB8548,3,FALSE)</f>
        <v>#N/A</v>
      </c>
    </row>
    <row r="8549" spans="2:6" x14ac:dyDescent="0.25">
      <c r="B8549" s="131">
        <f t="shared" si="133"/>
        <v>8547</v>
      </c>
      <c r="E8549" s="218" t="e">
        <f>VLOOKUP(D8549,Z$4:AB8549,2,FALSE)</f>
        <v>#N/A</v>
      </c>
      <c r="F8549" s="218" t="e">
        <f>VLOOKUP(D8549,Z$4:AB8549,3,FALSE)</f>
        <v>#N/A</v>
      </c>
    </row>
    <row r="8550" spans="2:6" x14ac:dyDescent="0.25">
      <c r="B8550" s="131">
        <f t="shared" si="133"/>
        <v>8548</v>
      </c>
      <c r="E8550" s="218" t="e">
        <f>VLOOKUP(D8550,Z$4:AB8550,2,FALSE)</f>
        <v>#N/A</v>
      </c>
      <c r="F8550" s="218" t="e">
        <f>VLOOKUP(D8550,Z$4:AB8550,3,FALSE)</f>
        <v>#N/A</v>
      </c>
    </row>
    <row r="8551" spans="2:6" x14ac:dyDescent="0.25">
      <c r="B8551" s="131">
        <f t="shared" si="133"/>
        <v>8549</v>
      </c>
      <c r="E8551" s="218" t="e">
        <f>VLOOKUP(D8551,Z$4:AB8551,2,FALSE)</f>
        <v>#N/A</v>
      </c>
      <c r="F8551" s="218" t="e">
        <f>VLOOKUP(D8551,Z$4:AB8551,3,FALSE)</f>
        <v>#N/A</v>
      </c>
    </row>
    <row r="8552" spans="2:6" x14ac:dyDescent="0.25">
      <c r="B8552" s="131">
        <f t="shared" si="133"/>
        <v>8550</v>
      </c>
      <c r="E8552" s="218" t="e">
        <f>VLOOKUP(D8552,Z$4:AB8552,2,FALSE)</f>
        <v>#N/A</v>
      </c>
      <c r="F8552" s="218" t="e">
        <f>VLOOKUP(D8552,Z$4:AB8552,3,FALSE)</f>
        <v>#N/A</v>
      </c>
    </row>
    <row r="8553" spans="2:6" x14ac:dyDescent="0.25">
      <c r="B8553" s="131">
        <f t="shared" si="133"/>
        <v>8551</v>
      </c>
      <c r="E8553" s="218" t="e">
        <f>VLOOKUP(D8553,Z$4:AB8553,2,FALSE)</f>
        <v>#N/A</v>
      </c>
      <c r="F8553" s="218" t="e">
        <f>VLOOKUP(D8553,Z$4:AB8553,3,FALSE)</f>
        <v>#N/A</v>
      </c>
    </row>
    <row r="8554" spans="2:6" x14ac:dyDescent="0.25">
      <c r="B8554" s="131">
        <f t="shared" si="133"/>
        <v>8552</v>
      </c>
      <c r="E8554" s="218" t="e">
        <f>VLOOKUP(D8554,Z$4:AB8554,2,FALSE)</f>
        <v>#N/A</v>
      </c>
      <c r="F8554" s="218" t="e">
        <f>VLOOKUP(D8554,Z$4:AB8554,3,FALSE)</f>
        <v>#N/A</v>
      </c>
    </row>
    <row r="8555" spans="2:6" x14ac:dyDescent="0.25">
      <c r="B8555" s="131">
        <f t="shared" si="133"/>
        <v>8553</v>
      </c>
      <c r="E8555" s="218" t="e">
        <f>VLOOKUP(D8555,Z$4:AB8555,2,FALSE)</f>
        <v>#N/A</v>
      </c>
      <c r="F8555" s="218" t="e">
        <f>VLOOKUP(D8555,Z$4:AB8555,3,FALSE)</f>
        <v>#N/A</v>
      </c>
    </row>
    <row r="8556" spans="2:6" x14ac:dyDescent="0.25">
      <c r="B8556" s="131">
        <f t="shared" si="133"/>
        <v>8554</v>
      </c>
      <c r="E8556" s="218" t="e">
        <f>VLOOKUP(D8556,Z$4:AB8556,2,FALSE)</f>
        <v>#N/A</v>
      </c>
      <c r="F8556" s="218" t="e">
        <f>VLOOKUP(D8556,Z$4:AB8556,3,FALSE)</f>
        <v>#N/A</v>
      </c>
    </row>
    <row r="8557" spans="2:6" x14ac:dyDescent="0.25">
      <c r="B8557" s="131">
        <f t="shared" si="133"/>
        <v>8555</v>
      </c>
      <c r="E8557" s="218" t="e">
        <f>VLOOKUP(D8557,Z$4:AB8557,2,FALSE)</f>
        <v>#N/A</v>
      </c>
      <c r="F8557" s="218" t="e">
        <f>VLOOKUP(D8557,Z$4:AB8557,3,FALSE)</f>
        <v>#N/A</v>
      </c>
    </row>
    <row r="8558" spans="2:6" x14ac:dyDescent="0.25">
      <c r="B8558" s="131">
        <f t="shared" si="133"/>
        <v>8556</v>
      </c>
      <c r="E8558" s="218" t="e">
        <f>VLOOKUP(D8558,Z$4:AB8558,2,FALSE)</f>
        <v>#N/A</v>
      </c>
      <c r="F8558" s="218" t="e">
        <f>VLOOKUP(D8558,Z$4:AB8558,3,FALSE)</f>
        <v>#N/A</v>
      </c>
    </row>
    <row r="8559" spans="2:6" x14ac:dyDescent="0.25">
      <c r="B8559" s="131">
        <f t="shared" si="133"/>
        <v>8557</v>
      </c>
      <c r="E8559" s="218" t="e">
        <f>VLOOKUP(D8559,Z$4:AB8559,2,FALSE)</f>
        <v>#N/A</v>
      </c>
      <c r="F8559" s="218" t="e">
        <f>VLOOKUP(D8559,Z$4:AB8559,3,FALSE)</f>
        <v>#N/A</v>
      </c>
    </row>
    <row r="8560" spans="2:6" x14ac:dyDescent="0.25">
      <c r="B8560" s="131">
        <f t="shared" si="133"/>
        <v>8558</v>
      </c>
      <c r="E8560" s="218" t="e">
        <f>VLOOKUP(D8560,Z$4:AB8560,2,FALSE)</f>
        <v>#N/A</v>
      </c>
      <c r="F8560" s="218" t="e">
        <f>VLOOKUP(D8560,Z$4:AB8560,3,FALSE)</f>
        <v>#N/A</v>
      </c>
    </row>
    <row r="8561" spans="2:6" x14ac:dyDescent="0.25">
      <c r="B8561" s="131">
        <f t="shared" si="133"/>
        <v>8559</v>
      </c>
      <c r="E8561" s="218" t="e">
        <f>VLOOKUP(D8561,Z$4:AB8561,2,FALSE)</f>
        <v>#N/A</v>
      </c>
      <c r="F8561" s="218" t="e">
        <f>VLOOKUP(D8561,Z$4:AB8561,3,FALSE)</f>
        <v>#N/A</v>
      </c>
    </row>
    <row r="8562" spans="2:6" x14ac:dyDescent="0.25">
      <c r="B8562" s="131">
        <f t="shared" si="133"/>
        <v>8560</v>
      </c>
      <c r="E8562" s="218" t="e">
        <f>VLOOKUP(D8562,Z$4:AB8562,2,FALSE)</f>
        <v>#N/A</v>
      </c>
      <c r="F8562" s="218" t="e">
        <f>VLOOKUP(D8562,Z$4:AB8562,3,FALSE)</f>
        <v>#N/A</v>
      </c>
    </row>
    <row r="8563" spans="2:6" x14ac:dyDescent="0.25">
      <c r="B8563" s="131">
        <f t="shared" si="133"/>
        <v>8561</v>
      </c>
      <c r="E8563" s="218" t="e">
        <f>VLOOKUP(D8563,Z$4:AB8563,2,FALSE)</f>
        <v>#N/A</v>
      </c>
      <c r="F8563" s="218" t="e">
        <f>VLOOKUP(D8563,Z$4:AB8563,3,FALSE)</f>
        <v>#N/A</v>
      </c>
    </row>
    <row r="8564" spans="2:6" x14ac:dyDescent="0.25">
      <c r="B8564" s="131">
        <f t="shared" ref="B8564:B8627" si="134">ROW()-2</f>
        <v>8562</v>
      </c>
      <c r="E8564" s="218" t="e">
        <f>VLOOKUP(D8564,Z$4:AB8564,2,FALSE)</f>
        <v>#N/A</v>
      </c>
      <c r="F8564" s="218" t="e">
        <f>VLOOKUP(D8564,Z$4:AB8564,3,FALSE)</f>
        <v>#N/A</v>
      </c>
    </row>
    <row r="8565" spans="2:6" x14ac:dyDescent="0.25">
      <c r="B8565" s="131">
        <f t="shared" si="134"/>
        <v>8563</v>
      </c>
      <c r="E8565" s="218" t="e">
        <f>VLOOKUP(D8565,Z$4:AB8565,2,FALSE)</f>
        <v>#N/A</v>
      </c>
      <c r="F8565" s="218" t="e">
        <f>VLOOKUP(D8565,Z$4:AB8565,3,FALSE)</f>
        <v>#N/A</v>
      </c>
    </row>
    <row r="8566" spans="2:6" x14ac:dyDescent="0.25">
      <c r="B8566" s="131">
        <f t="shared" si="134"/>
        <v>8564</v>
      </c>
      <c r="E8566" s="218" t="e">
        <f>VLOOKUP(D8566,Z$4:AB8566,2,FALSE)</f>
        <v>#N/A</v>
      </c>
      <c r="F8566" s="218" t="e">
        <f>VLOOKUP(D8566,Z$4:AB8566,3,FALSE)</f>
        <v>#N/A</v>
      </c>
    </row>
    <row r="8567" spans="2:6" x14ac:dyDescent="0.25">
      <c r="B8567" s="131">
        <f t="shared" si="134"/>
        <v>8565</v>
      </c>
      <c r="E8567" s="218" t="e">
        <f>VLOOKUP(D8567,Z$4:AB8567,2,FALSE)</f>
        <v>#N/A</v>
      </c>
      <c r="F8567" s="218" t="e">
        <f>VLOOKUP(D8567,Z$4:AB8567,3,FALSE)</f>
        <v>#N/A</v>
      </c>
    </row>
    <row r="8568" spans="2:6" x14ac:dyDescent="0.25">
      <c r="B8568" s="131">
        <f t="shared" si="134"/>
        <v>8566</v>
      </c>
      <c r="E8568" s="218" t="e">
        <f>VLOOKUP(D8568,Z$4:AB8568,2,FALSE)</f>
        <v>#N/A</v>
      </c>
      <c r="F8568" s="218" t="e">
        <f>VLOOKUP(D8568,Z$4:AB8568,3,FALSE)</f>
        <v>#N/A</v>
      </c>
    </row>
    <row r="8569" spans="2:6" x14ac:dyDescent="0.25">
      <c r="B8569" s="131">
        <f t="shared" si="134"/>
        <v>8567</v>
      </c>
      <c r="E8569" s="218" t="e">
        <f>VLOOKUP(D8569,Z$4:AB8569,2,FALSE)</f>
        <v>#N/A</v>
      </c>
      <c r="F8569" s="218" t="e">
        <f>VLOOKUP(D8569,Z$4:AB8569,3,FALSE)</f>
        <v>#N/A</v>
      </c>
    </row>
    <row r="8570" spans="2:6" x14ac:dyDescent="0.25">
      <c r="B8570" s="131">
        <f t="shared" si="134"/>
        <v>8568</v>
      </c>
      <c r="E8570" s="218" t="e">
        <f>VLOOKUP(D8570,Z$4:AB8570,2,FALSE)</f>
        <v>#N/A</v>
      </c>
      <c r="F8570" s="218" t="e">
        <f>VLOOKUP(D8570,Z$4:AB8570,3,FALSE)</f>
        <v>#N/A</v>
      </c>
    </row>
    <row r="8571" spans="2:6" x14ac:dyDescent="0.25">
      <c r="B8571" s="131">
        <f t="shared" si="134"/>
        <v>8569</v>
      </c>
      <c r="E8571" s="218" t="e">
        <f>VLOOKUP(D8571,Z$4:AB8571,2,FALSE)</f>
        <v>#N/A</v>
      </c>
      <c r="F8571" s="218" t="e">
        <f>VLOOKUP(D8571,Z$4:AB8571,3,FALSE)</f>
        <v>#N/A</v>
      </c>
    </row>
    <row r="8572" spans="2:6" x14ac:dyDescent="0.25">
      <c r="B8572" s="131">
        <f t="shared" si="134"/>
        <v>8570</v>
      </c>
      <c r="E8572" s="218" t="e">
        <f>VLOOKUP(D8572,Z$4:AB8572,2,FALSE)</f>
        <v>#N/A</v>
      </c>
      <c r="F8572" s="218" t="e">
        <f>VLOOKUP(D8572,Z$4:AB8572,3,FALSE)</f>
        <v>#N/A</v>
      </c>
    </row>
    <row r="8573" spans="2:6" x14ac:dyDescent="0.25">
      <c r="B8573" s="131">
        <f t="shared" si="134"/>
        <v>8571</v>
      </c>
      <c r="E8573" s="218" t="e">
        <f>VLOOKUP(D8573,Z$4:AB8573,2,FALSE)</f>
        <v>#N/A</v>
      </c>
      <c r="F8573" s="218" t="e">
        <f>VLOOKUP(D8573,Z$4:AB8573,3,FALSE)</f>
        <v>#N/A</v>
      </c>
    </row>
    <row r="8574" spans="2:6" x14ac:dyDescent="0.25">
      <c r="B8574" s="131">
        <f t="shared" si="134"/>
        <v>8572</v>
      </c>
      <c r="E8574" s="218" t="e">
        <f>VLOOKUP(D8574,Z$4:AB8574,2,FALSE)</f>
        <v>#N/A</v>
      </c>
      <c r="F8574" s="218" t="e">
        <f>VLOOKUP(D8574,Z$4:AB8574,3,FALSE)</f>
        <v>#N/A</v>
      </c>
    </row>
    <row r="8575" spans="2:6" x14ac:dyDescent="0.25">
      <c r="B8575" s="131">
        <f t="shared" si="134"/>
        <v>8573</v>
      </c>
      <c r="E8575" s="218" t="e">
        <f>VLOOKUP(D8575,Z$4:AB8575,2,FALSE)</f>
        <v>#N/A</v>
      </c>
      <c r="F8575" s="218" t="e">
        <f>VLOOKUP(D8575,Z$4:AB8575,3,FALSE)</f>
        <v>#N/A</v>
      </c>
    </row>
    <row r="8576" spans="2:6" x14ac:dyDescent="0.25">
      <c r="B8576" s="131">
        <f t="shared" si="134"/>
        <v>8574</v>
      </c>
      <c r="E8576" s="218" t="e">
        <f>VLOOKUP(D8576,Z$4:AB8576,2,FALSE)</f>
        <v>#N/A</v>
      </c>
      <c r="F8576" s="218" t="e">
        <f>VLOOKUP(D8576,Z$4:AB8576,3,FALSE)</f>
        <v>#N/A</v>
      </c>
    </row>
    <row r="8577" spans="2:6" x14ac:dyDescent="0.25">
      <c r="B8577" s="131">
        <f t="shared" si="134"/>
        <v>8575</v>
      </c>
      <c r="E8577" s="218" t="e">
        <f>VLOOKUP(D8577,Z$4:AB8577,2,FALSE)</f>
        <v>#N/A</v>
      </c>
      <c r="F8577" s="218" t="e">
        <f>VLOOKUP(D8577,Z$4:AB8577,3,FALSE)</f>
        <v>#N/A</v>
      </c>
    </row>
    <row r="8578" spans="2:6" x14ac:dyDescent="0.25">
      <c r="B8578" s="131">
        <f t="shared" si="134"/>
        <v>8576</v>
      </c>
      <c r="E8578" s="218" t="e">
        <f>VLOOKUP(D8578,Z$4:AB8578,2,FALSE)</f>
        <v>#N/A</v>
      </c>
      <c r="F8578" s="218" t="e">
        <f>VLOOKUP(D8578,Z$4:AB8578,3,FALSE)</f>
        <v>#N/A</v>
      </c>
    </row>
    <row r="8579" spans="2:6" x14ac:dyDescent="0.25">
      <c r="B8579" s="131">
        <f t="shared" si="134"/>
        <v>8577</v>
      </c>
      <c r="E8579" s="218" t="e">
        <f>VLOOKUP(D8579,Z$4:AB8579,2,FALSE)</f>
        <v>#N/A</v>
      </c>
      <c r="F8579" s="218" t="e">
        <f>VLOOKUP(D8579,Z$4:AB8579,3,FALSE)</f>
        <v>#N/A</v>
      </c>
    </row>
    <row r="8580" spans="2:6" x14ac:dyDescent="0.25">
      <c r="B8580" s="131">
        <f t="shared" si="134"/>
        <v>8578</v>
      </c>
      <c r="E8580" s="218" t="e">
        <f>VLOOKUP(D8580,Z$4:AB8580,2,FALSE)</f>
        <v>#N/A</v>
      </c>
      <c r="F8580" s="218" t="e">
        <f>VLOOKUP(D8580,Z$4:AB8580,3,FALSE)</f>
        <v>#N/A</v>
      </c>
    </row>
    <row r="8581" spans="2:6" x14ac:dyDescent="0.25">
      <c r="B8581" s="131">
        <f t="shared" si="134"/>
        <v>8579</v>
      </c>
      <c r="E8581" s="218" t="e">
        <f>VLOOKUP(D8581,Z$4:AB8581,2,FALSE)</f>
        <v>#N/A</v>
      </c>
      <c r="F8581" s="218" t="e">
        <f>VLOOKUP(D8581,Z$4:AB8581,3,FALSE)</f>
        <v>#N/A</v>
      </c>
    </row>
    <row r="8582" spans="2:6" x14ac:dyDescent="0.25">
      <c r="B8582" s="131">
        <f t="shared" si="134"/>
        <v>8580</v>
      </c>
      <c r="E8582" s="218" t="e">
        <f>VLOOKUP(D8582,Z$4:AB8582,2,FALSE)</f>
        <v>#N/A</v>
      </c>
      <c r="F8582" s="218" t="e">
        <f>VLOOKUP(D8582,Z$4:AB8582,3,FALSE)</f>
        <v>#N/A</v>
      </c>
    </row>
    <row r="8583" spans="2:6" x14ac:dyDescent="0.25">
      <c r="B8583" s="131">
        <f t="shared" si="134"/>
        <v>8581</v>
      </c>
      <c r="E8583" s="218" t="e">
        <f>VLOOKUP(D8583,Z$4:AB8583,2,FALSE)</f>
        <v>#N/A</v>
      </c>
      <c r="F8583" s="218" t="e">
        <f>VLOOKUP(D8583,Z$4:AB8583,3,FALSE)</f>
        <v>#N/A</v>
      </c>
    </row>
    <row r="8584" spans="2:6" x14ac:dyDescent="0.25">
      <c r="B8584" s="131">
        <f t="shared" si="134"/>
        <v>8582</v>
      </c>
      <c r="E8584" s="218" t="e">
        <f>VLOOKUP(D8584,Z$4:AB8584,2,FALSE)</f>
        <v>#N/A</v>
      </c>
      <c r="F8584" s="218" t="e">
        <f>VLOOKUP(D8584,Z$4:AB8584,3,FALSE)</f>
        <v>#N/A</v>
      </c>
    </row>
    <row r="8585" spans="2:6" x14ac:dyDescent="0.25">
      <c r="B8585" s="131">
        <f t="shared" si="134"/>
        <v>8583</v>
      </c>
      <c r="E8585" s="218" t="e">
        <f>VLOOKUP(D8585,Z$4:AB8585,2,FALSE)</f>
        <v>#N/A</v>
      </c>
      <c r="F8585" s="218" t="e">
        <f>VLOOKUP(D8585,Z$4:AB8585,3,FALSE)</f>
        <v>#N/A</v>
      </c>
    </row>
    <row r="8586" spans="2:6" x14ac:dyDescent="0.25">
      <c r="B8586" s="131">
        <f t="shared" si="134"/>
        <v>8584</v>
      </c>
      <c r="E8586" s="218" t="e">
        <f>VLOOKUP(D8586,Z$4:AB8586,2,FALSE)</f>
        <v>#N/A</v>
      </c>
      <c r="F8586" s="218" t="e">
        <f>VLOOKUP(D8586,Z$4:AB8586,3,FALSE)</f>
        <v>#N/A</v>
      </c>
    </row>
    <row r="8587" spans="2:6" x14ac:dyDescent="0.25">
      <c r="B8587" s="131">
        <f t="shared" si="134"/>
        <v>8585</v>
      </c>
      <c r="E8587" s="218" t="e">
        <f>VLOOKUP(D8587,Z$4:AB8587,2,FALSE)</f>
        <v>#N/A</v>
      </c>
      <c r="F8587" s="218" t="e">
        <f>VLOOKUP(D8587,Z$4:AB8587,3,FALSE)</f>
        <v>#N/A</v>
      </c>
    </row>
    <row r="8588" spans="2:6" x14ac:dyDescent="0.25">
      <c r="B8588" s="131">
        <f t="shared" si="134"/>
        <v>8586</v>
      </c>
      <c r="E8588" s="218" t="e">
        <f>VLOOKUP(D8588,Z$4:AB8588,2,FALSE)</f>
        <v>#N/A</v>
      </c>
      <c r="F8588" s="218" t="e">
        <f>VLOOKUP(D8588,Z$4:AB8588,3,FALSE)</f>
        <v>#N/A</v>
      </c>
    </row>
    <row r="8589" spans="2:6" x14ac:dyDescent="0.25">
      <c r="B8589" s="131">
        <f t="shared" si="134"/>
        <v>8587</v>
      </c>
      <c r="E8589" s="218" t="e">
        <f>VLOOKUP(D8589,Z$4:AB8589,2,FALSE)</f>
        <v>#N/A</v>
      </c>
      <c r="F8589" s="218" t="e">
        <f>VLOOKUP(D8589,Z$4:AB8589,3,FALSE)</f>
        <v>#N/A</v>
      </c>
    </row>
    <row r="8590" spans="2:6" x14ac:dyDescent="0.25">
      <c r="B8590" s="131">
        <f t="shared" si="134"/>
        <v>8588</v>
      </c>
      <c r="E8590" s="218" t="e">
        <f>VLOOKUP(D8590,Z$4:AB8590,2,FALSE)</f>
        <v>#N/A</v>
      </c>
      <c r="F8590" s="218" t="e">
        <f>VLOOKUP(D8590,Z$4:AB8590,3,FALSE)</f>
        <v>#N/A</v>
      </c>
    </row>
    <row r="8591" spans="2:6" x14ac:dyDescent="0.25">
      <c r="B8591" s="131">
        <f t="shared" si="134"/>
        <v>8589</v>
      </c>
      <c r="E8591" s="218" t="e">
        <f>VLOOKUP(D8591,Z$4:AB8591,2,FALSE)</f>
        <v>#N/A</v>
      </c>
      <c r="F8591" s="218" t="e">
        <f>VLOOKUP(D8591,Z$4:AB8591,3,FALSE)</f>
        <v>#N/A</v>
      </c>
    </row>
    <row r="8592" spans="2:6" x14ac:dyDescent="0.25">
      <c r="B8592" s="131">
        <f t="shared" si="134"/>
        <v>8590</v>
      </c>
      <c r="E8592" s="218" t="e">
        <f>VLOOKUP(D8592,Z$4:AB8592,2,FALSE)</f>
        <v>#N/A</v>
      </c>
      <c r="F8592" s="218" t="e">
        <f>VLOOKUP(D8592,Z$4:AB8592,3,FALSE)</f>
        <v>#N/A</v>
      </c>
    </row>
    <row r="8593" spans="2:6" x14ac:dyDescent="0.25">
      <c r="B8593" s="131">
        <f t="shared" si="134"/>
        <v>8591</v>
      </c>
      <c r="E8593" s="218" t="e">
        <f>VLOOKUP(D8593,Z$4:AB8593,2,FALSE)</f>
        <v>#N/A</v>
      </c>
      <c r="F8593" s="218" t="e">
        <f>VLOOKUP(D8593,Z$4:AB8593,3,FALSE)</f>
        <v>#N/A</v>
      </c>
    </row>
    <row r="8594" spans="2:6" x14ac:dyDescent="0.25">
      <c r="B8594" s="131">
        <f t="shared" si="134"/>
        <v>8592</v>
      </c>
      <c r="E8594" s="218" t="e">
        <f>VLOOKUP(D8594,Z$4:AB8594,2,FALSE)</f>
        <v>#N/A</v>
      </c>
      <c r="F8594" s="218" t="e">
        <f>VLOOKUP(D8594,Z$4:AB8594,3,FALSE)</f>
        <v>#N/A</v>
      </c>
    </row>
    <row r="8595" spans="2:6" x14ac:dyDescent="0.25">
      <c r="B8595" s="131">
        <f t="shared" si="134"/>
        <v>8593</v>
      </c>
      <c r="E8595" s="218" t="e">
        <f>VLOOKUP(D8595,Z$4:AB8595,2,FALSE)</f>
        <v>#N/A</v>
      </c>
      <c r="F8595" s="218" t="e">
        <f>VLOOKUP(D8595,Z$4:AB8595,3,FALSE)</f>
        <v>#N/A</v>
      </c>
    </row>
    <row r="8596" spans="2:6" x14ac:dyDescent="0.25">
      <c r="B8596" s="131">
        <f t="shared" si="134"/>
        <v>8594</v>
      </c>
      <c r="E8596" s="218" t="e">
        <f>VLOOKUP(D8596,Z$4:AB8596,2,FALSE)</f>
        <v>#N/A</v>
      </c>
      <c r="F8596" s="218" t="e">
        <f>VLOOKUP(D8596,Z$4:AB8596,3,FALSE)</f>
        <v>#N/A</v>
      </c>
    </row>
    <row r="8597" spans="2:6" x14ac:dyDescent="0.25">
      <c r="B8597" s="131">
        <f t="shared" si="134"/>
        <v>8595</v>
      </c>
      <c r="E8597" s="218" t="e">
        <f>VLOOKUP(D8597,Z$4:AB8597,2,FALSE)</f>
        <v>#N/A</v>
      </c>
      <c r="F8597" s="218" t="e">
        <f>VLOOKUP(D8597,Z$4:AB8597,3,FALSE)</f>
        <v>#N/A</v>
      </c>
    </row>
    <row r="8598" spans="2:6" x14ac:dyDescent="0.25">
      <c r="B8598" s="131">
        <f t="shared" si="134"/>
        <v>8596</v>
      </c>
      <c r="E8598" s="218" t="e">
        <f>VLOOKUP(D8598,Z$4:AB8598,2,FALSE)</f>
        <v>#N/A</v>
      </c>
      <c r="F8598" s="218" t="e">
        <f>VLOOKUP(D8598,Z$4:AB8598,3,FALSE)</f>
        <v>#N/A</v>
      </c>
    </row>
    <row r="8599" spans="2:6" x14ac:dyDescent="0.25">
      <c r="B8599" s="131">
        <f t="shared" si="134"/>
        <v>8597</v>
      </c>
      <c r="E8599" s="218" t="e">
        <f>VLOOKUP(D8599,Z$4:AB8599,2,FALSE)</f>
        <v>#N/A</v>
      </c>
      <c r="F8599" s="218" t="e">
        <f>VLOOKUP(D8599,Z$4:AB8599,3,FALSE)</f>
        <v>#N/A</v>
      </c>
    </row>
    <row r="8600" spans="2:6" x14ac:dyDescent="0.25">
      <c r="B8600" s="131">
        <f t="shared" si="134"/>
        <v>8598</v>
      </c>
      <c r="E8600" s="218" t="e">
        <f>VLOOKUP(D8600,Z$4:AB8600,2,FALSE)</f>
        <v>#N/A</v>
      </c>
      <c r="F8600" s="218" t="e">
        <f>VLOOKUP(D8600,Z$4:AB8600,3,FALSE)</f>
        <v>#N/A</v>
      </c>
    </row>
    <row r="8601" spans="2:6" x14ac:dyDescent="0.25">
      <c r="B8601" s="131">
        <f t="shared" si="134"/>
        <v>8599</v>
      </c>
      <c r="E8601" s="218" t="e">
        <f>VLOOKUP(D8601,Z$4:AB8601,2,FALSE)</f>
        <v>#N/A</v>
      </c>
      <c r="F8601" s="218" t="e">
        <f>VLOOKUP(D8601,Z$4:AB8601,3,FALSE)</f>
        <v>#N/A</v>
      </c>
    </row>
    <row r="8602" spans="2:6" x14ac:dyDescent="0.25">
      <c r="B8602" s="131">
        <f t="shared" si="134"/>
        <v>8600</v>
      </c>
      <c r="E8602" s="218" t="e">
        <f>VLOOKUP(D8602,Z$4:AB8602,2,FALSE)</f>
        <v>#N/A</v>
      </c>
      <c r="F8602" s="218" t="e">
        <f>VLOOKUP(D8602,Z$4:AB8602,3,FALSE)</f>
        <v>#N/A</v>
      </c>
    </row>
    <row r="8603" spans="2:6" x14ac:dyDescent="0.25">
      <c r="B8603" s="131">
        <f t="shared" si="134"/>
        <v>8601</v>
      </c>
      <c r="E8603" s="218" t="e">
        <f>VLOOKUP(D8603,Z$4:AB8603,2,FALSE)</f>
        <v>#N/A</v>
      </c>
      <c r="F8603" s="218" t="e">
        <f>VLOOKUP(D8603,Z$4:AB8603,3,FALSE)</f>
        <v>#N/A</v>
      </c>
    </row>
    <row r="8604" spans="2:6" x14ac:dyDescent="0.25">
      <c r="B8604" s="131">
        <f t="shared" si="134"/>
        <v>8602</v>
      </c>
      <c r="E8604" s="218" t="e">
        <f>VLOOKUP(D8604,Z$4:AB8604,2,FALSE)</f>
        <v>#N/A</v>
      </c>
      <c r="F8604" s="218" t="e">
        <f>VLOOKUP(D8604,Z$4:AB8604,3,FALSE)</f>
        <v>#N/A</v>
      </c>
    </row>
    <row r="8605" spans="2:6" x14ac:dyDescent="0.25">
      <c r="B8605" s="131">
        <f t="shared" si="134"/>
        <v>8603</v>
      </c>
      <c r="E8605" s="218" t="e">
        <f>VLOOKUP(D8605,Z$4:AB8605,2,FALSE)</f>
        <v>#N/A</v>
      </c>
      <c r="F8605" s="218" t="e">
        <f>VLOOKUP(D8605,Z$4:AB8605,3,FALSE)</f>
        <v>#N/A</v>
      </c>
    </row>
    <row r="8606" spans="2:6" x14ac:dyDescent="0.25">
      <c r="B8606" s="131">
        <f t="shared" si="134"/>
        <v>8604</v>
      </c>
      <c r="E8606" s="218" t="e">
        <f>VLOOKUP(D8606,Z$4:AB8606,2,FALSE)</f>
        <v>#N/A</v>
      </c>
      <c r="F8606" s="218" t="e">
        <f>VLOOKUP(D8606,Z$4:AB8606,3,FALSE)</f>
        <v>#N/A</v>
      </c>
    </row>
    <row r="8607" spans="2:6" x14ac:dyDescent="0.25">
      <c r="B8607" s="131">
        <f t="shared" si="134"/>
        <v>8605</v>
      </c>
      <c r="E8607" s="218" t="e">
        <f>VLOOKUP(D8607,Z$4:AB8607,2,FALSE)</f>
        <v>#N/A</v>
      </c>
      <c r="F8607" s="218" t="e">
        <f>VLOOKUP(D8607,Z$4:AB8607,3,FALSE)</f>
        <v>#N/A</v>
      </c>
    </row>
    <row r="8608" spans="2:6" x14ac:dyDescent="0.25">
      <c r="B8608" s="131">
        <f t="shared" si="134"/>
        <v>8606</v>
      </c>
      <c r="E8608" s="218" t="e">
        <f>VLOOKUP(D8608,Z$4:AB8608,2,FALSE)</f>
        <v>#N/A</v>
      </c>
      <c r="F8608" s="218" t="e">
        <f>VLOOKUP(D8608,Z$4:AB8608,3,FALSE)</f>
        <v>#N/A</v>
      </c>
    </row>
    <row r="8609" spans="2:6" x14ac:dyDescent="0.25">
      <c r="B8609" s="131">
        <f t="shared" si="134"/>
        <v>8607</v>
      </c>
      <c r="E8609" s="218" t="e">
        <f>VLOOKUP(D8609,Z$4:AB8609,2,FALSE)</f>
        <v>#N/A</v>
      </c>
      <c r="F8609" s="218" t="e">
        <f>VLOOKUP(D8609,Z$4:AB8609,3,FALSE)</f>
        <v>#N/A</v>
      </c>
    </row>
    <row r="8610" spans="2:6" x14ac:dyDescent="0.25">
      <c r="B8610" s="131">
        <f t="shared" si="134"/>
        <v>8608</v>
      </c>
      <c r="E8610" s="218" t="e">
        <f>VLOOKUP(D8610,Z$4:AB8610,2,FALSE)</f>
        <v>#N/A</v>
      </c>
      <c r="F8610" s="218" t="e">
        <f>VLOOKUP(D8610,Z$4:AB8610,3,FALSE)</f>
        <v>#N/A</v>
      </c>
    </row>
    <row r="8611" spans="2:6" x14ac:dyDescent="0.25">
      <c r="B8611" s="131">
        <f t="shared" si="134"/>
        <v>8609</v>
      </c>
      <c r="E8611" s="218" t="e">
        <f>VLOOKUP(D8611,Z$4:AB8611,2,FALSE)</f>
        <v>#N/A</v>
      </c>
      <c r="F8611" s="218" t="e">
        <f>VLOOKUP(D8611,Z$4:AB8611,3,FALSE)</f>
        <v>#N/A</v>
      </c>
    </row>
    <row r="8612" spans="2:6" x14ac:dyDescent="0.25">
      <c r="B8612" s="131">
        <f t="shared" si="134"/>
        <v>8610</v>
      </c>
      <c r="E8612" s="218" t="e">
        <f>VLOOKUP(D8612,Z$4:AB8612,2,FALSE)</f>
        <v>#N/A</v>
      </c>
      <c r="F8612" s="218" t="e">
        <f>VLOOKUP(D8612,Z$4:AB8612,3,FALSE)</f>
        <v>#N/A</v>
      </c>
    </row>
    <row r="8613" spans="2:6" x14ac:dyDescent="0.25">
      <c r="B8613" s="131">
        <f t="shared" si="134"/>
        <v>8611</v>
      </c>
      <c r="E8613" s="218" t="e">
        <f>VLOOKUP(D8613,Z$4:AB8613,2,FALSE)</f>
        <v>#N/A</v>
      </c>
      <c r="F8613" s="218" t="e">
        <f>VLOOKUP(D8613,Z$4:AB8613,3,FALSE)</f>
        <v>#N/A</v>
      </c>
    </row>
    <row r="8614" spans="2:6" x14ac:dyDescent="0.25">
      <c r="B8614" s="131">
        <f t="shared" si="134"/>
        <v>8612</v>
      </c>
      <c r="E8614" s="218" t="e">
        <f>VLOOKUP(D8614,Z$4:AB8614,2,FALSE)</f>
        <v>#N/A</v>
      </c>
      <c r="F8614" s="218" t="e">
        <f>VLOOKUP(D8614,Z$4:AB8614,3,FALSE)</f>
        <v>#N/A</v>
      </c>
    </row>
    <row r="8615" spans="2:6" x14ac:dyDescent="0.25">
      <c r="B8615" s="131">
        <f t="shared" si="134"/>
        <v>8613</v>
      </c>
      <c r="E8615" s="218" t="e">
        <f>VLOOKUP(D8615,Z$4:AB8615,2,FALSE)</f>
        <v>#N/A</v>
      </c>
      <c r="F8615" s="218" t="e">
        <f>VLOOKUP(D8615,Z$4:AB8615,3,FALSE)</f>
        <v>#N/A</v>
      </c>
    </row>
    <row r="8616" spans="2:6" x14ac:dyDescent="0.25">
      <c r="B8616" s="131">
        <f t="shared" si="134"/>
        <v>8614</v>
      </c>
      <c r="E8616" s="218" t="e">
        <f>VLOOKUP(D8616,Z$4:AB8616,2,FALSE)</f>
        <v>#N/A</v>
      </c>
      <c r="F8616" s="218" t="e">
        <f>VLOOKUP(D8616,Z$4:AB8616,3,FALSE)</f>
        <v>#N/A</v>
      </c>
    </row>
    <row r="8617" spans="2:6" x14ac:dyDescent="0.25">
      <c r="B8617" s="131">
        <f t="shared" si="134"/>
        <v>8615</v>
      </c>
      <c r="E8617" s="218" t="e">
        <f>VLOOKUP(D8617,Z$4:AB8617,2,FALSE)</f>
        <v>#N/A</v>
      </c>
      <c r="F8617" s="218" t="e">
        <f>VLOOKUP(D8617,Z$4:AB8617,3,FALSE)</f>
        <v>#N/A</v>
      </c>
    </row>
    <row r="8618" spans="2:6" x14ac:dyDescent="0.25">
      <c r="B8618" s="131">
        <f t="shared" si="134"/>
        <v>8616</v>
      </c>
      <c r="E8618" s="218" t="e">
        <f>VLOOKUP(D8618,Z$4:AB8618,2,FALSE)</f>
        <v>#N/A</v>
      </c>
      <c r="F8618" s="218" t="e">
        <f>VLOOKUP(D8618,Z$4:AB8618,3,FALSE)</f>
        <v>#N/A</v>
      </c>
    </row>
    <row r="8619" spans="2:6" x14ac:dyDescent="0.25">
      <c r="B8619" s="131">
        <f t="shared" si="134"/>
        <v>8617</v>
      </c>
      <c r="E8619" s="218" t="e">
        <f>VLOOKUP(D8619,Z$4:AB8619,2,FALSE)</f>
        <v>#N/A</v>
      </c>
      <c r="F8619" s="218" t="e">
        <f>VLOOKUP(D8619,Z$4:AB8619,3,FALSE)</f>
        <v>#N/A</v>
      </c>
    </row>
    <row r="8620" spans="2:6" x14ac:dyDescent="0.25">
      <c r="B8620" s="131">
        <f t="shared" si="134"/>
        <v>8618</v>
      </c>
      <c r="E8620" s="218" t="e">
        <f>VLOOKUP(D8620,Z$4:AB8620,2,FALSE)</f>
        <v>#N/A</v>
      </c>
      <c r="F8620" s="218" t="e">
        <f>VLOOKUP(D8620,Z$4:AB8620,3,FALSE)</f>
        <v>#N/A</v>
      </c>
    </row>
    <row r="8621" spans="2:6" x14ac:dyDescent="0.25">
      <c r="B8621" s="131">
        <f t="shared" si="134"/>
        <v>8619</v>
      </c>
      <c r="E8621" s="218" t="e">
        <f>VLOOKUP(D8621,Z$4:AB8621,2,FALSE)</f>
        <v>#N/A</v>
      </c>
      <c r="F8621" s="218" t="e">
        <f>VLOOKUP(D8621,Z$4:AB8621,3,FALSE)</f>
        <v>#N/A</v>
      </c>
    </row>
    <row r="8622" spans="2:6" x14ac:dyDescent="0.25">
      <c r="B8622" s="131">
        <f t="shared" si="134"/>
        <v>8620</v>
      </c>
      <c r="E8622" s="218" t="e">
        <f>VLOOKUP(D8622,Z$4:AB8622,2,FALSE)</f>
        <v>#N/A</v>
      </c>
      <c r="F8622" s="218" t="e">
        <f>VLOOKUP(D8622,Z$4:AB8622,3,FALSE)</f>
        <v>#N/A</v>
      </c>
    </row>
    <row r="8623" spans="2:6" x14ac:dyDescent="0.25">
      <c r="B8623" s="131">
        <f t="shared" si="134"/>
        <v>8621</v>
      </c>
      <c r="E8623" s="218" t="e">
        <f>VLOOKUP(D8623,Z$4:AB8623,2,FALSE)</f>
        <v>#N/A</v>
      </c>
      <c r="F8623" s="218" t="e">
        <f>VLOOKUP(D8623,Z$4:AB8623,3,FALSE)</f>
        <v>#N/A</v>
      </c>
    </row>
    <row r="8624" spans="2:6" x14ac:dyDescent="0.25">
      <c r="B8624" s="131">
        <f t="shared" si="134"/>
        <v>8622</v>
      </c>
      <c r="E8624" s="218" t="e">
        <f>VLOOKUP(D8624,Z$4:AB8624,2,FALSE)</f>
        <v>#N/A</v>
      </c>
      <c r="F8624" s="218" t="e">
        <f>VLOOKUP(D8624,Z$4:AB8624,3,FALSE)</f>
        <v>#N/A</v>
      </c>
    </row>
    <row r="8625" spans="2:6" x14ac:dyDescent="0.25">
      <c r="B8625" s="131">
        <f t="shared" si="134"/>
        <v>8623</v>
      </c>
      <c r="E8625" s="218" t="e">
        <f>VLOOKUP(D8625,Z$4:AB8625,2,FALSE)</f>
        <v>#N/A</v>
      </c>
      <c r="F8625" s="218" t="e">
        <f>VLOOKUP(D8625,Z$4:AB8625,3,FALSE)</f>
        <v>#N/A</v>
      </c>
    </row>
    <row r="8626" spans="2:6" x14ac:dyDescent="0.25">
      <c r="B8626" s="131">
        <f t="shared" si="134"/>
        <v>8624</v>
      </c>
      <c r="E8626" s="218" t="e">
        <f>VLOOKUP(D8626,Z$4:AB8626,2,FALSE)</f>
        <v>#N/A</v>
      </c>
      <c r="F8626" s="218" t="e">
        <f>VLOOKUP(D8626,Z$4:AB8626,3,FALSE)</f>
        <v>#N/A</v>
      </c>
    </row>
    <row r="8627" spans="2:6" x14ac:dyDescent="0.25">
      <c r="B8627" s="131">
        <f t="shared" si="134"/>
        <v>8625</v>
      </c>
      <c r="E8627" s="218" t="e">
        <f>VLOOKUP(D8627,Z$4:AB8627,2,FALSE)</f>
        <v>#N/A</v>
      </c>
      <c r="F8627" s="218" t="e">
        <f>VLOOKUP(D8627,Z$4:AB8627,3,FALSE)</f>
        <v>#N/A</v>
      </c>
    </row>
    <row r="8628" spans="2:6" x14ac:dyDescent="0.25">
      <c r="B8628" s="131">
        <f t="shared" ref="B8628:B8691" si="135">ROW()-2</f>
        <v>8626</v>
      </c>
      <c r="E8628" s="218" t="e">
        <f>VLOOKUP(D8628,Z$4:AB8628,2,FALSE)</f>
        <v>#N/A</v>
      </c>
      <c r="F8628" s="218" t="e">
        <f>VLOOKUP(D8628,Z$4:AB8628,3,FALSE)</f>
        <v>#N/A</v>
      </c>
    </row>
    <row r="8629" spans="2:6" x14ac:dyDescent="0.25">
      <c r="B8629" s="131">
        <f t="shared" si="135"/>
        <v>8627</v>
      </c>
      <c r="E8629" s="218" t="e">
        <f>VLOOKUP(D8629,Z$4:AB8629,2,FALSE)</f>
        <v>#N/A</v>
      </c>
      <c r="F8629" s="218" t="e">
        <f>VLOOKUP(D8629,Z$4:AB8629,3,FALSE)</f>
        <v>#N/A</v>
      </c>
    </row>
    <row r="8630" spans="2:6" x14ac:dyDescent="0.25">
      <c r="B8630" s="131">
        <f t="shared" si="135"/>
        <v>8628</v>
      </c>
      <c r="E8630" s="218" t="e">
        <f>VLOOKUP(D8630,Z$4:AB8630,2,FALSE)</f>
        <v>#N/A</v>
      </c>
      <c r="F8630" s="218" t="e">
        <f>VLOOKUP(D8630,Z$4:AB8630,3,FALSE)</f>
        <v>#N/A</v>
      </c>
    </row>
    <row r="8631" spans="2:6" x14ac:dyDescent="0.25">
      <c r="B8631" s="131">
        <f t="shared" si="135"/>
        <v>8629</v>
      </c>
      <c r="E8631" s="218" t="e">
        <f>VLOOKUP(D8631,Z$4:AB8631,2,FALSE)</f>
        <v>#N/A</v>
      </c>
      <c r="F8631" s="218" t="e">
        <f>VLOOKUP(D8631,Z$4:AB8631,3,FALSE)</f>
        <v>#N/A</v>
      </c>
    </row>
    <row r="8632" spans="2:6" x14ac:dyDescent="0.25">
      <c r="B8632" s="131">
        <f t="shared" si="135"/>
        <v>8630</v>
      </c>
      <c r="E8632" s="218" t="e">
        <f>VLOOKUP(D8632,Z$4:AB8632,2,FALSE)</f>
        <v>#N/A</v>
      </c>
      <c r="F8632" s="218" t="e">
        <f>VLOOKUP(D8632,Z$4:AB8632,3,FALSE)</f>
        <v>#N/A</v>
      </c>
    </row>
    <row r="8633" spans="2:6" x14ac:dyDescent="0.25">
      <c r="B8633" s="131">
        <f t="shared" si="135"/>
        <v>8631</v>
      </c>
      <c r="E8633" s="218" t="e">
        <f>VLOOKUP(D8633,Z$4:AB8633,2,FALSE)</f>
        <v>#N/A</v>
      </c>
      <c r="F8633" s="218" t="e">
        <f>VLOOKUP(D8633,Z$4:AB8633,3,FALSE)</f>
        <v>#N/A</v>
      </c>
    </row>
    <row r="8634" spans="2:6" x14ac:dyDescent="0.25">
      <c r="B8634" s="131">
        <f t="shared" si="135"/>
        <v>8632</v>
      </c>
      <c r="E8634" s="218" t="e">
        <f>VLOOKUP(D8634,Z$4:AB8634,2,FALSE)</f>
        <v>#N/A</v>
      </c>
      <c r="F8634" s="218" t="e">
        <f>VLOOKUP(D8634,Z$4:AB8634,3,FALSE)</f>
        <v>#N/A</v>
      </c>
    </row>
    <row r="8635" spans="2:6" x14ac:dyDescent="0.25">
      <c r="B8635" s="131">
        <f t="shared" si="135"/>
        <v>8633</v>
      </c>
      <c r="E8635" s="218" t="e">
        <f>VLOOKUP(D8635,Z$4:AB8635,2,FALSE)</f>
        <v>#N/A</v>
      </c>
      <c r="F8635" s="218" t="e">
        <f>VLOOKUP(D8635,Z$4:AB8635,3,FALSE)</f>
        <v>#N/A</v>
      </c>
    </row>
    <row r="8636" spans="2:6" x14ac:dyDescent="0.25">
      <c r="B8636" s="131">
        <f t="shared" si="135"/>
        <v>8634</v>
      </c>
      <c r="E8636" s="218" t="e">
        <f>VLOOKUP(D8636,Z$4:AB8636,2,FALSE)</f>
        <v>#N/A</v>
      </c>
      <c r="F8636" s="218" t="e">
        <f>VLOOKUP(D8636,Z$4:AB8636,3,FALSE)</f>
        <v>#N/A</v>
      </c>
    </row>
    <row r="8637" spans="2:6" x14ac:dyDescent="0.25">
      <c r="B8637" s="131">
        <f t="shared" si="135"/>
        <v>8635</v>
      </c>
      <c r="E8637" s="218" t="e">
        <f>VLOOKUP(D8637,Z$4:AB8637,2,FALSE)</f>
        <v>#N/A</v>
      </c>
      <c r="F8637" s="218" t="e">
        <f>VLOOKUP(D8637,Z$4:AB8637,3,FALSE)</f>
        <v>#N/A</v>
      </c>
    </row>
    <row r="8638" spans="2:6" x14ac:dyDescent="0.25">
      <c r="B8638" s="131">
        <f t="shared" si="135"/>
        <v>8636</v>
      </c>
      <c r="E8638" s="218" t="e">
        <f>VLOOKUP(D8638,Z$4:AB8638,2,FALSE)</f>
        <v>#N/A</v>
      </c>
      <c r="F8638" s="218" t="e">
        <f>VLOOKUP(D8638,Z$4:AB8638,3,FALSE)</f>
        <v>#N/A</v>
      </c>
    </row>
    <row r="8639" spans="2:6" x14ac:dyDescent="0.25">
      <c r="B8639" s="131">
        <f t="shared" si="135"/>
        <v>8637</v>
      </c>
      <c r="E8639" s="218" t="e">
        <f>VLOOKUP(D8639,Z$4:AB8639,2,FALSE)</f>
        <v>#N/A</v>
      </c>
      <c r="F8639" s="218" t="e">
        <f>VLOOKUP(D8639,Z$4:AB8639,3,FALSE)</f>
        <v>#N/A</v>
      </c>
    </row>
    <row r="8640" spans="2:6" x14ac:dyDescent="0.25">
      <c r="B8640" s="131">
        <f t="shared" si="135"/>
        <v>8638</v>
      </c>
      <c r="E8640" s="218" t="e">
        <f>VLOOKUP(D8640,Z$4:AB8640,2,FALSE)</f>
        <v>#N/A</v>
      </c>
      <c r="F8640" s="218" t="e">
        <f>VLOOKUP(D8640,Z$4:AB8640,3,FALSE)</f>
        <v>#N/A</v>
      </c>
    </row>
    <row r="8641" spans="2:6" x14ac:dyDescent="0.25">
      <c r="B8641" s="131">
        <f t="shared" si="135"/>
        <v>8639</v>
      </c>
      <c r="E8641" s="218" t="e">
        <f>VLOOKUP(D8641,Z$4:AB8641,2,FALSE)</f>
        <v>#N/A</v>
      </c>
      <c r="F8641" s="218" t="e">
        <f>VLOOKUP(D8641,Z$4:AB8641,3,FALSE)</f>
        <v>#N/A</v>
      </c>
    </row>
    <row r="8642" spans="2:6" x14ac:dyDescent="0.25">
      <c r="B8642" s="131">
        <f t="shared" si="135"/>
        <v>8640</v>
      </c>
      <c r="E8642" s="218" t="e">
        <f>VLOOKUP(D8642,Z$4:AB8642,2,FALSE)</f>
        <v>#N/A</v>
      </c>
      <c r="F8642" s="218" t="e">
        <f>VLOOKUP(D8642,Z$4:AB8642,3,FALSE)</f>
        <v>#N/A</v>
      </c>
    </row>
    <row r="8643" spans="2:6" x14ac:dyDescent="0.25">
      <c r="B8643" s="131">
        <f t="shared" si="135"/>
        <v>8641</v>
      </c>
      <c r="E8643" s="218" t="e">
        <f>VLOOKUP(D8643,Z$4:AB8643,2,FALSE)</f>
        <v>#N/A</v>
      </c>
      <c r="F8643" s="218" t="e">
        <f>VLOOKUP(D8643,Z$4:AB8643,3,FALSE)</f>
        <v>#N/A</v>
      </c>
    </row>
    <row r="8644" spans="2:6" x14ac:dyDescent="0.25">
      <c r="B8644" s="131">
        <f t="shared" si="135"/>
        <v>8642</v>
      </c>
      <c r="E8644" s="218" t="e">
        <f>VLOOKUP(D8644,Z$4:AB8644,2,FALSE)</f>
        <v>#N/A</v>
      </c>
      <c r="F8644" s="218" t="e">
        <f>VLOOKUP(D8644,Z$4:AB8644,3,FALSE)</f>
        <v>#N/A</v>
      </c>
    </row>
    <row r="8645" spans="2:6" x14ac:dyDescent="0.25">
      <c r="B8645" s="131">
        <f t="shared" si="135"/>
        <v>8643</v>
      </c>
      <c r="E8645" s="218" t="e">
        <f>VLOOKUP(D8645,Z$4:AB8645,2,FALSE)</f>
        <v>#N/A</v>
      </c>
      <c r="F8645" s="218" t="e">
        <f>VLOOKUP(D8645,Z$4:AB8645,3,FALSE)</f>
        <v>#N/A</v>
      </c>
    </row>
    <row r="8646" spans="2:6" x14ac:dyDescent="0.25">
      <c r="B8646" s="131">
        <f t="shared" si="135"/>
        <v>8644</v>
      </c>
      <c r="E8646" s="218" t="e">
        <f>VLOOKUP(D8646,Z$4:AB8646,2,FALSE)</f>
        <v>#N/A</v>
      </c>
      <c r="F8646" s="218" t="e">
        <f>VLOOKUP(D8646,Z$4:AB8646,3,FALSE)</f>
        <v>#N/A</v>
      </c>
    </row>
    <row r="8647" spans="2:6" x14ac:dyDescent="0.25">
      <c r="B8647" s="131">
        <f t="shared" si="135"/>
        <v>8645</v>
      </c>
      <c r="E8647" s="218" t="e">
        <f>VLOOKUP(D8647,Z$4:AB8647,2,FALSE)</f>
        <v>#N/A</v>
      </c>
      <c r="F8647" s="218" t="e">
        <f>VLOOKUP(D8647,Z$4:AB8647,3,FALSE)</f>
        <v>#N/A</v>
      </c>
    </row>
    <row r="8648" spans="2:6" x14ac:dyDescent="0.25">
      <c r="B8648" s="131">
        <f t="shared" si="135"/>
        <v>8646</v>
      </c>
      <c r="E8648" s="218" t="e">
        <f>VLOOKUP(D8648,Z$4:AB8648,2,FALSE)</f>
        <v>#N/A</v>
      </c>
      <c r="F8648" s="218" t="e">
        <f>VLOOKUP(D8648,Z$4:AB8648,3,FALSE)</f>
        <v>#N/A</v>
      </c>
    </row>
    <row r="8649" spans="2:6" x14ac:dyDescent="0.25">
      <c r="B8649" s="131">
        <f t="shared" si="135"/>
        <v>8647</v>
      </c>
      <c r="E8649" s="218" t="e">
        <f>VLOOKUP(D8649,Z$4:AB8649,2,FALSE)</f>
        <v>#N/A</v>
      </c>
      <c r="F8649" s="218" t="e">
        <f>VLOOKUP(D8649,Z$4:AB8649,3,FALSE)</f>
        <v>#N/A</v>
      </c>
    </row>
    <row r="8650" spans="2:6" x14ac:dyDescent="0.25">
      <c r="B8650" s="131">
        <f t="shared" si="135"/>
        <v>8648</v>
      </c>
      <c r="E8650" s="218" t="e">
        <f>VLOOKUP(D8650,Z$4:AB8650,2,FALSE)</f>
        <v>#N/A</v>
      </c>
      <c r="F8650" s="218" t="e">
        <f>VLOOKUP(D8650,Z$4:AB8650,3,FALSE)</f>
        <v>#N/A</v>
      </c>
    </row>
    <row r="8651" spans="2:6" x14ac:dyDescent="0.25">
      <c r="B8651" s="131">
        <f t="shared" si="135"/>
        <v>8649</v>
      </c>
      <c r="E8651" s="218" t="e">
        <f>VLOOKUP(D8651,Z$4:AB8651,2,FALSE)</f>
        <v>#N/A</v>
      </c>
      <c r="F8651" s="218" t="e">
        <f>VLOOKUP(D8651,Z$4:AB8651,3,FALSE)</f>
        <v>#N/A</v>
      </c>
    </row>
    <row r="8652" spans="2:6" x14ac:dyDescent="0.25">
      <c r="B8652" s="131">
        <f t="shared" si="135"/>
        <v>8650</v>
      </c>
      <c r="E8652" s="218" t="e">
        <f>VLOOKUP(D8652,Z$4:AB8652,2,FALSE)</f>
        <v>#N/A</v>
      </c>
      <c r="F8652" s="218" t="e">
        <f>VLOOKUP(D8652,Z$4:AB8652,3,FALSE)</f>
        <v>#N/A</v>
      </c>
    </row>
    <row r="8653" spans="2:6" x14ac:dyDescent="0.25">
      <c r="B8653" s="131">
        <f t="shared" si="135"/>
        <v>8651</v>
      </c>
      <c r="E8653" s="218" t="e">
        <f>VLOOKUP(D8653,Z$4:AB8653,2,FALSE)</f>
        <v>#N/A</v>
      </c>
      <c r="F8653" s="218" t="e">
        <f>VLOOKUP(D8653,Z$4:AB8653,3,FALSE)</f>
        <v>#N/A</v>
      </c>
    </row>
    <row r="8654" spans="2:6" x14ac:dyDescent="0.25">
      <c r="B8654" s="131">
        <f t="shared" si="135"/>
        <v>8652</v>
      </c>
      <c r="E8654" s="218" t="e">
        <f>VLOOKUP(D8654,Z$4:AB8654,2,FALSE)</f>
        <v>#N/A</v>
      </c>
      <c r="F8654" s="218" t="e">
        <f>VLOOKUP(D8654,Z$4:AB8654,3,FALSE)</f>
        <v>#N/A</v>
      </c>
    </row>
    <row r="8655" spans="2:6" x14ac:dyDescent="0.25">
      <c r="B8655" s="131">
        <f t="shared" si="135"/>
        <v>8653</v>
      </c>
      <c r="E8655" s="218" t="e">
        <f>VLOOKUP(D8655,Z$4:AB8655,2,FALSE)</f>
        <v>#N/A</v>
      </c>
      <c r="F8655" s="218" t="e">
        <f>VLOOKUP(D8655,Z$4:AB8655,3,FALSE)</f>
        <v>#N/A</v>
      </c>
    </row>
    <row r="8656" spans="2:6" x14ac:dyDescent="0.25">
      <c r="B8656" s="131">
        <f t="shared" si="135"/>
        <v>8654</v>
      </c>
      <c r="E8656" s="218" t="e">
        <f>VLOOKUP(D8656,Z$4:AB8656,2,FALSE)</f>
        <v>#N/A</v>
      </c>
      <c r="F8656" s="218" t="e">
        <f>VLOOKUP(D8656,Z$4:AB8656,3,FALSE)</f>
        <v>#N/A</v>
      </c>
    </row>
    <row r="8657" spans="2:6" x14ac:dyDescent="0.25">
      <c r="B8657" s="131">
        <f t="shared" si="135"/>
        <v>8655</v>
      </c>
      <c r="E8657" s="218" t="e">
        <f>VLOOKUP(D8657,Z$4:AB8657,2,FALSE)</f>
        <v>#N/A</v>
      </c>
      <c r="F8657" s="218" t="e">
        <f>VLOOKUP(D8657,Z$4:AB8657,3,FALSE)</f>
        <v>#N/A</v>
      </c>
    </row>
    <row r="8658" spans="2:6" x14ac:dyDescent="0.25">
      <c r="B8658" s="131">
        <f t="shared" si="135"/>
        <v>8656</v>
      </c>
      <c r="E8658" s="218" t="e">
        <f>VLOOKUP(D8658,Z$4:AB8658,2,FALSE)</f>
        <v>#N/A</v>
      </c>
      <c r="F8658" s="218" t="e">
        <f>VLOOKUP(D8658,Z$4:AB8658,3,FALSE)</f>
        <v>#N/A</v>
      </c>
    </row>
    <row r="8659" spans="2:6" x14ac:dyDescent="0.25">
      <c r="B8659" s="131">
        <f t="shared" si="135"/>
        <v>8657</v>
      </c>
      <c r="E8659" s="218" t="e">
        <f>VLOOKUP(D8659,Z$4:AB8659,2,FALSE)</f>
        <v>#N/A</v>
      </c>
      <c r="F8659" s="218" t="e">
        <f>VLOOKUP(D8659,Z$4:AB8659,3,FALSE)</f>
        <v>#N/A</v>
      </c>
    </row>
    <row r="8660" spans="2:6" x14ac:dyDescent="0.25">
      <c r="B8660" s="131">
        <f t="shared" si="135"/>
        <v>8658</v>
      </c>
      <c r="E8660" s="218" t="e">
        <f>VLOOKUP(D8660,Z$4:AB8660,2,FALSE)</f>
        <v>#N/A</v>
      </c>
      <c r="F8660" s="218" t="e">
        <f>VLOOKUP(D8660,Z$4:AB8660,3,FALSE)</f>
        <v>#N/A</v>
      </c>
    </row>
    <row r="8661" spans="2:6" x14ac:dyDescent="0.25">
      <c r="B8661" s="131">
        <f t="shared" si="135"/>
        <v>8659</v>
      </c>
      <c r="E8661" s="218" t="e">
        <f>VLOOKUP(D8661,Z$4:AB8661,2,FALSE)</f>
        <v>#N/A</v>
      </c>
      <c r="F8661" s="218" t="e">
        <f>VLOOKUP(D8661,Z$4:AB8661,3,FALSE)</f>
        <v>#N/A</v>
      </c>
    </row>
    <row r="8662" spans="2:6" x14ac:dyDescent="0.25">
      <c r="B8662" s="131">
        <f t="shared" si="135"/>
        <v>8660</v>
      </c>
      <c r="E8662" s="218" t="e">
        <f>VLOOKUP(D8662,Z$4:AB8662,2,FALSE)</f>
        <v>#N/A</v>
      </c>
      <c r="F8662" s="218" t="e">
        <f>VLOOKUP(D8662,Z$4:AB8662,3,FALSE)</f>
        <v>#N/A</v>
      </c>
    </row>
    <row r="8663" spans="2:6" x14ac:dyDescent="0.25">
      <c r="B8663" s="131">
        <f t="shared" si="135"/>
        <v>8661</v>
      </c>
      <c r="E8663" s="218" t="e">
        <f>VLOOKUP(D8663,Z$4:AB8663,2,FALSE)</f>
        <v>#N/A</v>
      </c>
      <c r="F8663" s="218" t="e">
        <f>VLOOKUP(D8663,Z$4:AB8663,3,FALSE)</f>
        <v>#N/A</v>
      </c>
    </row>
    <row r="8664" spans="2:6" x14ac:dyDescent="0.25">
      <c r="B8664" s="131">
        <f t="shared" si="135"/>
        <v>8662</v>
      </c>
      <c r="E8664" s="218" t="e">
        <f>VLOOKUP(D8664,Z$4:AB8664,2,FALSE)</f>
        <v>#N/A</v>
      </c>
      <c r="F8664" s="218" t="e">
        <f>VLOOKUP(D8664,Z$4:AB8664,3,FALSE)</f>
        <v>#N/A</v>
      </c>
    </row>
    <row r="8665" spans="2:6" x14ac:dyDescent="0.25">
      <c r="B8665" s="131">
        <f t="shared" si="135"/>
        <v>8663</v>
      </c>
      <c r="E8665" s="218" t="e">
        <f>VLOOKUP(D8665,Z$4:AB8665,2,FALSE)</f>
        <v>#N/A</v>
      </c>
      <c r="F8665" s="218" t="e">
        <f>VLOOKUP(D8665,Z$4:AB8665,3,FALSE)</f>
        <v>#N/A</v>
      </c>
    </row>
    <row r="8666" spans="2:6" x14ac:dyDescent="0.25">
      <c r="B8666" s="131">
        <f t="shared" si="135"/>
        <v>8664</v>
      </c>
      <c r="E8666" s="218" t="e">
        <f>VLOOKUP(D8666,Z$4:AB8666,2,FALSE)</f>
        <v>#N/A</v>
      </c>
      <c r="F8666" s="218" t="e">
        <f>VLOOKUP(D8666,Z$4:AB8666,3,FALSE)</f>
        <v>#N/A</v>
      </c>
    </row>
    <row r="8667" spans="2:6" x14ac:dyDescent="0.25">
      <c r="B8667" s="131">
        <f t="shared" si="135"/>
        <v>8665</v>
      </c>
      <c r="E8667" s="218" t="e">
        <f>VLOOKUP(D8667,Z$4:AB8667,2,FALSE)</f>
        <v>#N/A</v>
      </c>
      <c r="F8667" s="218" t="e">
        <f>VLOOKUP(D8667,Z$4:AB8667,3,FALSE)</f>
        <v>#N/A</v>
      </c>
    </row>
    <row r="8668" spans="2:6" x14ac:dyDescent="0.25">
      <c r="B8668" s="131">
        <f t="shared" si="135"/>
        <v>8666</v>
      </c>
      <c r="E8668" s="218" t="e">
        <f>VLOOKUP(D8668,Z$4:AB8668,2,FALSE)</f>
        <v>#N/A</v>
      </c>
      <c r="F8668" s="218" t="e">
        <f>VLOOKUP(D8668,Z$4:AB8668,3,FALSE)</f>
        <v>#N/A</v>
      </c>
    </row>
    <row r="8669" spans="2:6" x14ac:dyDescent="0.25">
      <c r="B8669" s="131">
        <f t="shared" si="135"/>
        <v>8667</v>
      </c>
      <c r="E8669" s="218" t="e">
        <f>VLOOKUP(D8669,Z$4:AB8669,2,FALSE)</f>
        <v>#N/A</v>
      </c>
      <c r="F8669" s="218" t="e">
        <f>VLOOKUP(D8669,Z$4:AB8669,3,FALSE)</f>
        <v>#N/A</v>
      </c>
    </row>
    <row r="8670" spans="2:6" x14ac:dyDescent="0.25">
      <c r="B8670" s="131">
        <f t="shared" si="135"/>
        <v>8668</v>
      </c>
      <c r="E8670" s="218" t="e">
        <f>VLOOKUP(D8670,Z$4:AB8670,2,FALSE)</f>
        <v>#N/A</v>
      </c>
      <c r="F8670" s="218" t="e">
        <f>VLOOKUP(D8670,Z$4:AB8670,3,FALSE)</f>
        <v>#N/A</v>
      </c>
    </row>
    <row r="8671" spans="2:6" x14ac:dyDescent="0.25">
      <c r="B8671" s="131">
        <f t="shared" si="135"/>
        <v>8669</v>
      </c>
      <c r="E8671" s="218" t="e">
        <f>VLOOKUP(D8671,Z$4:AB8671,2,FALSE)</f>
        <v>#N/A</v>
      </c>
      <c r="F8671" s="218" t="e">
        <f>VLOOKUP(D8671,Z$4:AB8671,3,FALSE)</f>
        <v>#N/A</v>
      </c>
    </row>
    <row r="8672" spans="2:6" x14ac:dyDescent="0.25">
      <c r="B8672" s="131">
        <f t="shared" si="135"/>
        <v>8670</v>
      </c>
      <c r="E8672" s="218" t="e">
        <f>VLOOKUP(D8672,Z$4:AB8672,2,FALSE)</f>
        <v>#N/A</v>
      </c>
      <c r="F8672" s="218" t="e">
        <f>VLOOKUP(D8672,Z$4:AB8672,3,FALSE)</f>
        <v>#N/A</v>
      </c>
    </row>
    <row r="8673" spans="2:6" x14ac:dyDescent="0.25">
      <c r="B8673" s="131">
        <f t="shared" si="135"/>
        <v>8671</v>
      </c>
      <c r="E8673" s="218" t="e">
        <f>VLOOKUP(D8673,Z$4:AB8673,2,FALSE)</f>
        <v>#N/A</v>
      </c>
      <c r="F8673" s="218" t="e">
        <f>VLOOKUP(D8673,Z$4:AB8673,3,FALSE)</f>
        <v>#N/A</v>
      </c>
    </row>
    <row r="8674" spans="2:6" x14ac:dyDescent="0.25">
      <c r="B8674" s="131">
        <f t="shared" si="135"/>
        <v>8672</v>
      </c>
      <c r="E8674" s="218" t="e">
        <f>VLOOKUP(D8674,Z$4:AB8674,2,FALSE)</f>
        <v>#N/A</v>
      </c>
      <c r="F8674" s="218" t="e">
        <f>VLOOKUP(D8674,Z$4:AB8674,3,FALSE)</f>
        <v>#N/A</v>
      </c>
    </row>
    <row r="8675" spans="2:6" x14ac:dyDescent="0.25">
      <c r="B8675" s="131">
        <f t="shared" si="135"/>
        <v>8673</v>
      </c>
      <c r="E8675" s="218" t="e">
        <f>VLOOKUP(D8675,Z$4:AB8675,2,FALSE)</f>
        <v>#N/A</v>
      </c>
      <c r="F8675" s="218" t="e">
        <f>VLOOKUP(D8675,Z$4:AB8675,3,FALSE)</f>
        <v>#N/A</v>
      </c>
    </row>
    <row r="8676" spans="2:6" x14ac:dyDescent="0.25">
      <c r="B8676" s="131">
        <f t="shared" si="135"/>
        <v>8674</v>
      </c>
      <c r="E8676" s="218" t="e">
        <f>VLOOKUP(D8676,Z$4:AB8676,2,FALSE)</f>
        <v>#N/A</v>
      </c>
      <c r="F8676" s="218" t="e">
        <f>VLOOKUP(D8676,Z$4:AB8676,3,FALSE)</f>
        <v>#N/A</v>
      </c>
    </row>
    <row r="8677" spans="2:6" x14ac:dyDescent="0.25">
      <c r="B8677" s="131">
        <f t="shared" si="135"/>
        <v>8675</v>
      </c>
      <c r="E8677" s="218" t="e">
        <f>VLOOKUP(D8677,Z$4:AB8677,2,FALSE)</f>
        <v>#N/A</v>
      </c>
      <c r="F8677" s="218" t="e">
        <f>VLOOKUP(D8677,Z$4:AB8677,3,FALSE)</f>
        <v>#N/A</v>
      </c>
    </row>
    <row r="8678" spans="2:6" x14ac:dyDescent="0.25">
      <c r="B8678" s="131">
        <f t="shared" si="135"/>
        <v>8676</v>
      </c>
      <c r="E8678" s="218" t="e">
        <f>VLOOKUP(D8678,Z$4:AB8678,2,FALSE)</f>
        <v>#N/A</v>
      </c>
      <c r="F8678" s="218" t="e">
        <f>VLOOKUP(D8678,Z$4:AB8678,3,FALSE)</f>
        <v>#N/A</v>
      </c>
    </row>
    <row r="8679" spans="2:6" x14ac:dyDescent="0.25">
      <c r="B8679" s="131">
        <f t="shared" si="135"/>
        <v>8677</v>
      </c>
      <c r="E8679" s="218" t="e">
        <f>VLOOKUP(D8679,Z$4:AB8679,2,FALSE)</f>
        <v>#N/A</v>
      </c>
      <c r="F8679" s="218" t="e">
        <f>VLOOKUP(D8679,Z$4:AB8679,3,FALSE)</f>
        <v>#N/A</v>
      </c>
    </row>
    <row r="8680" spans="2:6" x14ac:dyDescent="0.25">
      <c r="B8680" s="131">
        <f t="shared" si="135"/>
        <v>8678</v>
      </c>
      <c r="E8680" s="218" t="e">
        <f>VLOOKUP(D8680,Z$4:AB8680,2,FALSE)</f>
        <v>#N/A</v>
      </c>
      <c r="F8680" s="218" t="e">
        <f>VLOOKUP(D8680,Z$4:AB8680,3,FALSE)</f>
        <v>#N/A</v>
      </c>
    </row>
    <row r="8681" spans="2:6" x14ac:dyDescent="0.25">
      <c r="B8681" s="131">
        <f t="shared" si="135"/>
        <v>8679</v>
      </c>
      <c r="E8681" s="218" t="e">
        <f>VLOOKUP(D8681,Z$4:AB8681,2,FALSE)</f>
        <v>#N/A</v>
      </c>
      <c r="F8681" s="218" t="e">
        <f>VLOOKUP(D8681,Z$4:AB8681,3,FALSE)</f>
        <v>#N/A</v>
      </c>
    </row>
    <row r="8682" spans="2:6" x14ac:dyDescent="0.25">
      <c r="B8682" s="131">
        <f t="shared" si="135"/>
        <v>8680</v>
      </c>
      <c r="E8682" s="218" t="e">
        <f>VLOOKUP(D8682,Z$4:AB8682,2,FALSE)</f>
        <v>#N/A</v>
      </c>
      <c r="F8682" s="218" t="e">
        <f>VLOOKUP(D8682,Z$4:AB8682,3,FALSE)</f>
        <v>#N/A</v>
      </c>
    </row>
    <row r="8683" spans="2:6" x14ac:dyDescent="0.25">
      <c r="B8683" s="131">
        <f t="shared" si="135"/>
        <v>8681</v>
      </c>
      <c r="E8683" s="218" t="e">
        <f>VLOOKUP(D8683,Z$4:AB8683,2,FALSE)</f>
        <v>#N/A</v>
      </c>
      <c r="F8683" s="218" t="e">
        <f>VLOOKUP(D8683,Z$4:AB8683,3,FALSE)</f>
        <v>#N/A</v>
      </c>
    </row>
    <row r="8684" spans="2:6" x14ac:dyDescent="0.25">
      <c r="B8684" s="131">
        <f t="shared" si="135"/>
        <v>8682</v>
      </c>
      <c r="E8684" s="218" t="e">
        <f>VLOOKUP(D8684,Z$4:AB8684,2,FALSE)</f>
        <v>#N/A</v>
      </c>
      <c r="F8684" s="218" t="e">
        <f>VLOOKUP(D8684,Z$4:AB8684,3,FALSE)</f>
        <v>#N/A</v>
      </c>
    </row>
    <row r="8685" spans="2:6" x14ac:dyDescent="0.25">
      <c r="B8685" s="131">
        <f t="shared" si="135"/>
        <v>8683</v>
      </c>
      <c r="E8685" s="218" t="e">
        <f>VLOOKUP(D8685,Z$4:AB8685,2,FALSE)</f>
        <v>#N/A</v>
      </c>
      <c r="F8685" s="218" t="e">
        <f>VLOOKUP(D8685,Z$4:AB8685,3,FALSE)</f>
        <v>#N/A</v>
      </c>
    </row>
    <row r="8686" spans="2:6" x14ac:dyDescent="0.25">
      <c r="B8686" s="131">
        <f t="shared" si="135"/>
        <v>8684</v>
      </c>
      <c r="E8686" s="218" t="e">
        <f>VLOOKUP(D8686,Z$4:AB8686,2,FALSE)</f>
        <v>#N/A</v>
      </c>
      <c r="F8686" s="218" t="e">
        <f>VLOOKUP(D8686,Z$4:AB8686,3,FALSE)</f>
        <v>#N/A</v>
      </c>
    </row>
    <row r="8687" spans="2:6" x14ac:dyDescent="0.25">
      <c r="B8687" s="131">
        <f t="shared" si="135"/>
        <v>8685</v>
      </c>
      <c r="E8687" s="218" t="e">
        <f>VLOOKUP(D8687,Z$4:AB8687,2,FALSE)</f>
        <v>#N/A</v>
      </c>
      <c r="F8687" s="218" t="e">
        <f>VLOOKUP(D8687,Z$4:AB8687,3,FALSE)</f>
        <v>#N/A</v>
      </c>
    </row>
    <row r="8688" spans="2:6" x14ac:dyDescent="0.25">
      <c r="B8688" s="131">
        <f t="shared" si="135"/>
        <v>8686</v>
      </c>
      <c r="E8688" s="218" t="e">
        <f>VLOOKUP(D8688,Z$4:AB8688,2,FALSE)</f>
        <v>#N/A</v>
      </c>
      <c r="F8688" s="218" t="e">
        <f>VLOOKUP(D8688,Z$4:AB8688,3,FALSE)</f>
        <v>#N/A</v>
      </c>
    </row>
    <row r="8689" spans="2:6" x14ac:dyDescent="0.25">
      <c r="B8689" s="131">
        <f t="shared" si="135"/>
        <v>8687</v>
      </c>
      <c r="E8689" s="218" t="e">
        <f>VLOOKUP(D8689,Z$4:AB8689,2,FALSE)</f>
        <v>#N/A</v>
      </c>
      <c r="F8689" s="218" t="e">
        <f>VLOOKUP(D8689,Z$4:AB8689,3,FALSE)</f>
        <v>#N/A</v>
      </c>
    </row>
    <row r="8690" spans="2:6" x14ac:dyDescent="0.25">
      <c r="B8690" s="131">
        <f t="shared" si="135"/>
        <v>8688</v>
      </c>
      <c r="E8690" s="218" t="e">
        <f>VLOOKUP(D8690,Z$4:AB8690,2,FALSE)</f>
        <v>#N/A</v>
      </c>
      <c r="F8690" s="218" t="e">
        <f>VLOOKUP(D8690,Z$4:AB8690,3,FALSE)</f>
        <v>#N/A</v>
      </c>
    </row>
    <row r="8691" spans="2:6" x14ac:dyDescent="0.25">
      <c r="B8691" s="131">
        <f t="shared" si="135"/>
        <v>8689</v>
      </c>
      <c r="E8691" s="218" t="e">
        <f>VLOOKUP(D8691,Z$4:AB8691,2,FALSE)</f>
        <v>#N/A</v>
      </c>
      <c r="F8691" s="218" t="e">
        <f>VLOOKUP(D8691,Z$4:AB8691,3,FALSE)</f>
        <v>#N/A</v>
      </c>
    </row>
    <row r="8692" spans="2:6" x14ac:dyDescent="0.25">
      <c r="B8692" s="131">
        <f t="shared" ref="B8692:B8755" si="136">ROW()-2</f>
        <v>8690</v>
      </c>
      <c r="E8692" s="218" t="e">
        <f>VLOOKUP(D8692,Z$4:AB8692,2,FALSE)</f>
        <v>#N/A</v>
      </c>
      <c r="F8692" s="218" t="e">
        <f>VLOOKUP(D8692,Z$4:AB8692,3,FALSE)</f>
        <v>#N/A</v>
      </c>
    </row>
    <row r="8693" spans="2:6" x14ac:dyDescent="0.25">
      <c r="B8693" s="131">
        <f t="shared" si="136"/>
        <v>8691</v>
      </c>
      <c r="E8693" s="218" t="e">
        <f>VLOOKUP(D8693,Z$4:AB8693,2,FALSE)</f>
        <v>#N/A</v>
      </c>
      <c r="F8693" s="218" t="e">
        <f>VLOOKUP(D8693,Z$4:AB8693,3,FALSE)</f>
        <v>#N/A</v>
      </c>
    </row>
    <row r="8694" spans="2:6" x14ac:dyDescent="0.25">
      <c r="B8694" s="131">
        <f t="shared" si="136"/>
        <v>8692</v>
      </c>
      <c r="E8694" s="218" t="e">
        <f>VLOOKUP(D8694,Z$4:AB8694,2,FALSE)</f>
        <v>#N/A</v>
      </c>
      <c r="F8694" s="218" t="e">
        <f>VLOOKUP(D8694,Z$4:AB8694,3,FALSE)</f>
        <v>#N/A</v>
      </c>
    </row>
    <row r="8695" spans="2:6" x14ac:dyDescent="0.25">
      <c r="B8695" s="131">
        <f t="shared" si="136"/>
        <v>8693</v>
      </c>
      <c r="E8695" s="218" t="e">
        <f>VLOOKUP(D8695,Z$4:AB8695,2,FALSE)</f>
        <v>#N/A</v>
      </c>
      <c r="F8695" s="218" t="e">
        <f>VLOOKUP(D8695,Z$4:AB8695,3,FALSE)</f>
        <v>#N/A</v>
      </c>
    </row>
    <row r="8696" spans="2:6" x14ac:dyDescent="0.25">
      <c r="B8696" s="131">
        <f t="shared" si="136"/>
        <v>8694</v>
      </c>
      <c r="E8696" s="218" t="e">
        <f>VLOOKUP(D8696,Z$4:AB8696,2,FALSE)</f>
        <v>#N/A</v>
      </c>
      <c r="F8696" s="218" t="e">
        <f>VLOOKUP(D8696,Z$4:AB8696,3,FALSE)</f>
        <v>#N/A</v>
      </c>
    </row>
    <row r="8697" spans="2:6" x14ac:dyDescent="0.25">
      <c r="B8697" s="131">
        <f t="shared" si="136"/>
        <v>8695</v>
      </c>
      <c r="E8697" s="218" t="e">
        <f>VLOOKUP(D8697,Z$4:AB8697,2,FALSE)</f>
        <v>#N/A</v>
      </c>
      <c r="F8697" s="218" t="e">
        <f>VLOOKUP(D8697,Z$4:AB8697,3,FALSE)</f>
        <v>#N/A</v>
      </c>
    </row>
    <row r="8698" spans="2:6" x14ac:dyDescent="0.25">
      <c r="B8698" s="131">
        <f t="shared" si="136"/>
        <v>8696</v>
      </c>
      <c r="E8698" s="218" t="e">
        <f>VLOOKUP(D8698,Z$4:AB8698,2,FALSE)</f>
        <v>#N/A</v>
      </c>
      <c r="F8698" s="218" t="e">
        <f>VLOOKUP(D8698,Z$4:AB8698,3,FALSE)</f>
        <v>#N/A</v>
      </c>
    </row>
    <row r="8699" spans="2:6" x14ac:dyDescent="0.25">
      <c r="B8699" s="131">
        <f t="shared" si="136"/>
        <v>8697</v>
      </c>
      <c r="E8699" s="218" t="e">
        <f>VLOOKUP(D8699,Z$4:AB8699,2,FALSE)</f>
        <v>#N/A</v>
      </c>
      <c r="F8699" s="218" t="e">
        <f>VLOOKUP(D8699,Z$4:AB8699,3,FALSE)</f>
        <v>#N/A</v>
      </c>
    </row>
    <row r="8700" spans="2:6" x14ac:dyDescent="0.25">
      <c r="B8700" s="131">
        <f t="shared" si="136"/>
        <v>8698</v>
      </c>
      <c r="E8700" s="218" t="e">
        <f>VLOOKUP(D8700,Z$4:AB8700,2,FALSE)</f>
        <v>#N/A</v>
      </c>
      <c r="F8700" s="218" t="e">
        <f>VLOOKUP(D8700,Z$4:AB8700,3,FALSE)</f>
        <v>#N/A</v>
      </c>
    </row>
    <row r="8701" spans="2:6" x14ac:dyDescent="0.25">
      <c r="B8701" s="131">
        <f t="shared" si="136"/>
        <v>8699</v>
      </c>
      <c r="E8701" s="218" t="e">
        <f>VLOOKUP(D8701,Z$4:AB8701,2,FALSE)</f>
        <v>#N/A</v>
      </c>
      <c r="F8701" s="218" t="e">
        <f>VLOOKUP(D8701,Z$4:AB8701,3,FALSE)</f>
        <v>#N/A</v>
      </c>
    </row>
    <row r="8702" spans="2:6" x14ac:dyDescent="0.25">
      <c r="B8702" s="131">
        <f t="shared" si="136"/>
        <v>8700</v>
      </c>
      <c r="E8702" s="218" t="e">
        <f>VLOOKUP(D8702,Z$4:AB8702,2,FALSE)</f>
        <v>#N/A</v>
      </c>
      <c r="F8702" s="218" t="e">
        <f>VLOOKUP(D8702,Z$4:AB8702,3,FALSE)</f>
        <v>#N/A</v>
      </c>
    </row>
    <row r="8703" spans="2:6" x14ac:dyDescent="0.25">
      <c r="B8703" s="131">
        <f t="shared" si="136"/>
        <v>8701</v>
      </c>
      <c r="E8703" s="218" t="e">
        <f>VLOOKUP(D8703,Z$4:AB8703,2,FALSE)</f>
        <v>#N/A</v>
      </c>
      <c r="F8703" s="218" t="e">
        <f>VLOOKUP(D8703,Z$4:AB8703,3,FALSE)</f>
        <v>#N/A</v>
      </c>
    </row>
    <row r="8704" spans="2:6" x14ac:dyDescent="0.25">
      <c r="B8704" s="131">
        <f t="shared" si="136"/>
        <v>8702</v>
      </c>
      <c r="E8704" s="218" t="e">
        <f>VLOOKUP(D8704,Z$4:AB8704,2,FALSE)</f>
        <v>#N/A</v>
      </c>
      <c r="F8704" s="218" t="e">
        <f>VLOOKUP(D8704,Z$4:AB8704,3,FALSE)</f>
        <v>#N/A</v>
      </c>
    </row>
    <row r="8705" spans="2:6" x14ac:dyDescent="0.25">
      <c r="B8705" s="131">
        <f t="shared" si="136"/>
        <v>8703</v>
      </c>
      <c r="E8705" s="218" t="e">
        <f>VLOOKUP(D8705,Z$4:AB8705,2,FALSE)</f>
        <v>#N/A</v>
      </c>
      <c r="F8705" s="218" t="e">
        <f>VLOOKUP(D8705,Z$4:AB8705,3,FALSE)</f>
        <v>#N/A</v>
      </c>
    </row>
    <row r="8706" spans="2:6" x14ac:dyDescent="0.25">
      <c r="B8706" s="131">
        <f t="shared" si="136"/>
        <v>8704</v>
      </c>
      <c r="E8706" s="218" t="e">
        <f>VLOOKUP(D8706,Z$4:AB8706,2,FALSE)</f>
        <v>#N/A</v>
      </c>
      <c r="F8706" s="218" t="e">
        <f>VLOOKUP(D8706,Z$4:AB8706,3,FALSE)</f>
        <v>#N/A</v>
      </c>
    </row>
    <row r="8707" spans="2:6" x14ac:dyDescent="0.25">
      <c r="B8707" s="131">
        <f t="shared" si="136"/>
        <v>8705</v>
      </c>
      <c r="E8707" s="218" t="e">
        <f>VLOOKUP(D8707,Z$4:AB8707,2,FALSE)</f>
        <v>#N/A</v>
      </c>
      <c r="F8707" s="218" t="e">
        <f>VLOOKUP(D8707,Z$4:AB8707,3,FALSE)</f>
        <v>#N/A</v>
      </c>
    </row>
    <row r="8708" spans="2:6" x14ac:dyDescent="0.25">
      <c r="B8708" s="131">
        <f t="shared" si="136"/>
        <v>8706</v>
      </c>
      <c r="E8708" s="218" t="e">
        <f>VLOOKUP(D8708,Z$4:AB8708,2,FALSE)</f>
        <v>#N/A</v>
      </c>
      <c r="F8708" s="218" t="e">
        <f>VLOOKUP(D8708,Z$4:AB8708,3,FALSE)</f>
        <v>#N/A</v>
      </c>
    </row>
    <row r="8709" spans="2:6" x14ac:dyDescent="0.25">
      <c r="B8709" s="131">
        <f t="shared" si="136"/>
        <v>8707</v>
      </c>
      <c r="E8709" s="218" t="e">
        <f>VLOOKUP(D8709,Z$4:AB8709,2,FALSE)</f>
        <v>#N/A</v>
      </c>
      <c r="F8709" s="218" t="e">
        <f>VLOOKUP(D8709,Z$4:AB8709,3,FALSE)</f>
        <v>#N/A</v>
      </c>
    </row>
    <row r="8710" spans="2:6" x14ac:dyDescent="0.25">
      <c r="B8710" s="131">
        <f t="shared" si="136"/>
        <v>8708</v>
      </c>
      <c r="E8710" s="218" t="e">
        <f>VLOOKUP(D8710,Z$4:AB8710,2,FALSE)</f>
        <v>#N/A</v>
      </c>
      <c r="F8710" s="218" t="e">
        <f>VLOOKUP(D8710,Z$4:AB8710,3,FALSE)</f>
        <v>#N/A</v>
      </c>
    </row>
    <row r="8711" spans="2:6" x14ac:dyDescent="0.25">
      <c r="B8711" s="131">
        <f t="shared" si="136"/>
        <v>8709</v>
      </c>
      <c r="E8711" s="218" t="e">
        <f>VLOOKUP(D8711,Z$4:AB8711,2,FALSE)</f>
        <v>#N/A</v>
      </c>
      <c r="F8711" s="218" t="e">
        <f>VLOOKUP(D8711,Z$4:AB8711,3,FALSE)</f>
        <v>#N/A</v>
      </c>
    </row>
    <row r="8712" spans="2:6" x14ac:dyDescent="0.25">
      <c r="B8712" s="131">
        <f t="shared" si="136"/>
        <v>8710</v>
      </c>
      <c r="E8712" s="218" t="e">
        <f>VLOOKUP(D8712,Z$4:AB8712,2,FALSE)</f>
        <v>#N/A</v>
      </c>
      <c r="F8712" s="218" t="e">
        <f>VLOOKUP(D8712,Z$4:AB8712,3,FALSE)</f>
        <v>#N/A</v>
      </c>
    </row>
    <row r="8713" spans="2:6" x14ac:dyDescent="0.25">
      <c r="B8713" s="131">
        <f t="shared" si="136"/>
        <v>8711</v>
      </c>
      <c r="E8713" s="218" t="e">
        <f>VLOOKUP(D8713,Z$4:AB8713,2,FALSE)</f>
        <v>#N/A</v>
      </c>
      <c r="F8713" s="218" t="e">
        <f>VLOOKUP(D8713,Z$4:AB8713,3,FALSE)</f>
        <v>#N/A</v>
      </c>
    </row>
    <row r="8714" spans="2:6" x14ac:dyDescent="0.25">
      <c r="B8714" s="131">
        <f t="shared" si="136"/>
        <v>8712</v>
      </c>
      <c r="E8714" s="218" t="e">
        <f>VLOOKUP(D8714,Z$4:AB8714,2,FALSE)</f>
        <v>#N/A</v>
      </c>
      <c r="F8714" s="218" t="e">
        <f>VLOOKUP(D8714,Z$4:AB8714,3,FALSE)</f>
        <v>#N/A</v>
      </c>
    </row>
    <row r="8715" spans="2:6" x14ac:dyDescent="0.25">
      <c r="B8715" s="131">
        <f t="shared" si="136"/>
        <v>8713</v>
      </c>
      <c r="E8715" s="218" t="e">
        <f>VLOOKUP(D8715,Z$4:AB8715,2,FALSE)</f>
        <v>#N/A</v>
      </c>
      <c r="F8715" s="218" t="e">
        <f>VLOOKUP(D8715,Z$4:AB8715,3,FALSE)</f>
        <v>#N/A</v>
      </c>
    </row>
    <row r="8716" spans="2:6" x14ac:dyDescent="0.25">
      <c r="B8716" s="131">
        <f t="shared" si="136"/>
        <v>8714</v>
      </c>
      <c r="E8716" s="218" t="e">
        <f>VLOOKUP(D8716,Z$4:AB8716,2,FALSE)</f>
        <v>#N/A</v>
      </c>
      <c r="F8716" s="218" t="e">
        <f>VLOOKUP(D8716,Z$4:AB8716,3,FALSE)</f>
        <v>#N/A</v>
      </c>
    </row>
    <row r="8717" spans="2:6" x14ac:dyDescent="0.25">
      <c r="B8717" s="131">
        <f t="shared" si="136"/>
        <v>8715</v>
      </c>
      <c r="E8717" s="218" t="e">
        <f>VLOOKUP(D8717,Z$4:AB8717,2,FALSE)</f>
        <v>#N/A</v>
      </c>
      <c r="F8717" s="218" t="e">
        <f>VLOOKUP(D8717,Z$4:AB8717,3,FALSE)</f>
        <v>#N/A</v>
      </c>
    </row>
    <row r="8718" spans="2:6" x14ac:dyDescent="0.25">
      <c r="B8718" s="131">
        <f t="shared" si="136"/>
        <v>8716</v>
      </c>
      <c r="E8718" s="218" t="e">
        <f>VLOOKUP(D8718,Z$4:AB8718,2,FALSE)</f>
        <v>#N/A</v>
      </c>
      <c r="F8718" s="218" t="e">
        <f>VLOOKUP(D8718,Z$4:AB8718,3,FALSE)</f>
        <v>#N/A</v>
      </c>
    </row>
    <row r="8719" spans="2:6" x14ac:dyDescent="0.25">
      <c r="B8719" s="131">
        <f t="shared" si="136"/>
        <v>8717</v>
      </c>
      <c r="E8719" s="218" t="e">
        <f>VLOOKUP(D8719,Z$4:AB8719,2,FALSE)</f>
        <v>#N/A</v>
      </c>
      <c r="F8719" s="218" t="e">
        <f>VLOOKUP(D8719,Z$4:AB8719,3,FALSE)</f>
        <v>#N/A</v>
      </c>
    </row>
    <row r="8720" spans="2:6" x14ac:dyDescent="0.25">
      <c r="B8720" s="131">
        <f t="shared" si="136"/>
        <v>8718</v>
      </c>
      <c r="E8720" s="218" t="e">
        <f>VLOOKUP(D8720,Z$4:AB8720,2,FALSE)</f>
        <v>#N/A</v>
      </c>
      <c r="F8720" s="218" t="e">
        <f>VLOOKUP(D8720,Z$4:AB8720,3,FALSE)</f>
        <v>#N/A</v>
      </c>
    </row>
    <row r="8721" spans="2:6" x14ac:dyDescent="0.25">
      <c r="B8721" s="131">
        <f t="shared" si="136"/>
        <v>8719</v>
      </c>
      <c r="E8721" s="218" t="e">
        <f>VLOOKUP(D8721,Z$4:AB8721,2,FALSE)</f>
        <v>#N/A</v>
      </c>
      <c r="F8721" s="218" t="e">
        <f>VLOOKUP(D8721,Z$4:AB8721,3,FALSE)</f>
        <v>#N/A</v>
      </c>
    </row>
    <row r="8722" spans="2:6" x14ac:dyDescent="0.25">
      <c r="B8722" s="131">
        <f t="shared" si="136"/>
        <v>8720</v>
      </c>
      <c r="E8722" s="218" t="e">
        <f>VLOOKUP(D8722,Z$4:AB8722,2,FALSE)</f>
        <v>#N/A</v>
      </c>
      <c r="F8722" s="218" t="e">
        <f>VLOOKUP(D8722,Z$4:AB8722,3,FALSE)</f>
        <v>#N/A</v>
      </c>
    </row>
    <row r="8723" spans="2:6" x14ac:dyDescent="0.25">
      <c r="B8723" s="131">
        <f t="shared" si="136"/>
        <v>8721</v>
      </c>
      <c r="E8723" s="218" t="e">
        <f>VLOOKUP(D8723,Z$4:AB8723,2,FALSE)</f>
        <v>#N/A</v>
      </c>
      <c r="F8723" s="218" t="e">
        <f>VLOOKUP(D8723,Z$4:AB8723,3,FALSE)</f>
        <v>#N/A</v>
      </c>
    </row>
    <row r="8724" spans="2:6" x14ac:dyDescent="0.25">
      <c r="B8724" s="131">
        <f t="shared" si="136"/>
        <v>8722</v>
      </c>
      <c r="E8724" s="218" t="e">
        <f>VLOOKUP(D8724,Z$4:AB8724,2,FALSE)</f>
        <v>#N/A</v>
      </c>
      <c r="F8724" s="218" t="e">
        <f>VLOOKUP(D8724,Z$4:AB8724,3,FALSE)</f>
        <v>#N/A</v>
      </c>
    </row>
    <row r="8725" spans="2:6" x14ac:dyDescent="0.25">
      <c r="B8725" s="131">
        <f t="shared" si="136"/>
        <v>8723</v>
      </c>
      <c r="E8725" s="218" t="e">
        <f>VLOOKUP(D8725,Z$4:AB8725,2,FALSE)</f>
        <v>#N/A</v>
      </c>
      <c r="F8725" s="218" t="e">
        <f>VLOOKUP(D8725,Z$4:AB8725,3,FALSE)</f>
        <v>#N/A</v>
      </c>
    </row>
    <row r="8726" spans="2:6" x14ac:dyDescent="0.25">
      <c r="B8726" s="131">
        <f t="shared" si="136"/>
        <v>8724</v>
      </c>
      <c r="E8726" s="218" t="e">
        <f>VLOOKUP(D8726,Z$4:AB8726,2,FALSE)</f>
        <v>#N/A</v>
      </c>
      <c r="F8726" s="218" t="e">
        <f>VLOOKUP(D8726,Z$4:AB8726,3,FALSE)</f>
        <v>#N/A</v>
      </c>
    </row>
    <row r="8727" spans="2:6" x14ac:dyDescent="0.25">
      <c r="B8727" s="131">
        <f t="shared" si="136"/>
        <v>8725</v>
      </c>
      <c r="E8727" s="218" t="e">
        <f>VLOOKUP(D8727,Z$4:AB8727,2,FALSE)</f>
        <v>#N/A</v>
      </c>
      <c r="F8727" s="218" t="e">
        <f>VLOOKUP(D8727,Z$4:AB8727,3,FALSE)</f>
        <v>#N/A</v>
      </c>
    </row>
    <row r="8728" spans="2:6" x14ac:dyDescent="0.25">
      <c r="B8728" s="131">
        <f t="shared" si="136"/>
        <v>8726</v>
      </c>
      <c r="E8728" s="218" t="e">
        <f>VLOOKUP(D8728,Z$4:AB8728,2,FALSE)</f>
        <v>#N/A</v>
      </c>
      <c r="F8728" s="218" t="e">
        <f>VLOOKUP(D8728,Z$4:AB8728,3,FALSE)</f>
        <v>#N/A</v>
      </c>
    </row>
    <row r="8729" spans="2:6" x14ac:dyDescent="0.25">
      <c r="B8729" s="131">
        <f t="shared" si="136"/>
        <v>8727</v>
      </c>
      <c r="E8729" s="218" t="e">
        <f>VLOOKUP(D8729,Z$4:AB8729,2,FALSE)</f>
        <v>#N/A</v>
      </c>
      <c r="F8729" s="218" t="e">
        <f>VLOOKUP(D8729,Z$4:AB8729,3,FALSE)</f>
        <v>#N/A</v>
      </c>
    </row>
    <row r="8730" spans="2:6" x14ac:dyDescent="0.25">
      <c r="B8730" s="131">
        <f t="shared" si="136"/>
        <v>8728</v>
      </c>
      <c r="E8730" s="218" t="e">
        <f>VLOOKUP(D8730,Z$4:AB8730,2,FALSE)</f>
        <v>#N/A</v>
      </c>
      <c r="F8730" s="218" t="e">
        <f>VLOOKUP(D8730,Z$4:AB8730,3,FALSE)</f>
        <v>#N/A</v>
      </c>
    </row>
    <row r="8731" spans="2:6" x14ac:dyDescent="0.25">
      <c r="B8731" s="131">
        <f t="shared" si="136"/>
        <v>8729</v>
      </c>
      <c r="E8731" s="218" t="e">
        <f>VLOOKUP(D8731,Z$4:AB8731,2,FALSE)</f>
        <v>#N/A</v>
      </c>
      <c r="F8731" s="218" t="e">
        <f>VLOOKUP(D8731,Z$4:AB8731,3,FALSE)</f>
        <v>#N/A</v>
      </c>
    </row>
    <row r="8732" spans="2:6" x14ac:dyDescent="0.25">
      <c r="B8732" s="131">
        <f t="shared" si="136"/>
        <v>8730</v>
      </c>
      <c r="E8732" s="218" t="e">
        <f>VLOOKUP(D8732,Z$4:AB8732,2,FALSE)</f>
        <v>#N/A</v>
      </c>
      <c r="F8732" s="218" t="e">
        <f>VLOOKUP(D8732,Z$4:AB8732,3,FALSE)</f>
        <v>#N/A</v>
      </c>
    </row>
    <row r="8733" spans="2:6" x14ac:dyDescent="0.25">
      <c r="B8733" s="131">
        <f t="shared" si="136"/>
        <v>8731</v>
      </c>
      <c r="E8733" s="218" t="e">
        <f>VLOOKUP(D8733,Z$4:AB8733,2,FALSE)</f>
        <v>#N/A</v>
      </c>
      <c r="F8733" s="218" t="e">
        <f>VLOOKUP(D8733,Z$4:AB8733,3,FALSE)</f>
        <v>#N/A</v>
      </c>
    </row>
    <row r="8734" spans="2:6" x14ac:dyDescent="0.25">
      <c r="B8734" s="131">
        <f t="shared" si="136"/>
        <v>8732</v>
      </c>
      <c r="E8734" s="218" t="e">
        <f>VLOOKUP(D8734,Z$4:AB8734,2,FALSE)</f>
        <v>#N/A</v>
      </c>
      <c r="F8734" s="218" t="e">
        <f>VLOOKUP(D8734,Z$4:AB8734,3,FALSE)</f>
        <v>#N/A</v>
      </c>
    </row>
    <row r="8735" spans="2:6" x14ac:dyDescent="0.25">
      <c r="B8735" s="131">
        <f t="shared" si="136"/>
        <v>8733</v>
      </c>
      <c r="E8735" s="218" t="e">
        <f>VLOOKUP(D8735,Z$4:AB8735,2,FALSE)</f>
        <v>#N/A</v>
      </c>
      <c r="F8735" s="218" t="e">
        <f>VLOOKUP(D8735,Z$4:AB8735,3,FALSE)</f>
        <v>#N/A</v>
      </c>
    </row>
    <row r="8736" spans="2:6" x14ac:dyDescent="0.25">
      <c r="B8736" s="131">
        <f t="shared" si="136"/>
        <v>8734</v>
      </c>
      <c r="E8736" s="218" t="e">
        <f>VLOOKUP(D8736,Z$4:AB8736,2,FALSE)</f>
        <v>#N/A</v>
      </c>
      <c r="F8736" s="218" t="e">
        <f>VLOOKUP(D8736,Z$4:AB8736,3,FALSE)</f>
        <v>#N/A</v>
      </c>
    </row>
    <row r="8737" spans="2:6" x14ac:dyDescent="0.25">
      <c r="B8737" s="131">
        <f t="shared" si="136"/>
        <v>8735</v>
      </c>
      <c r="E8737" s="218" t="e">
        <f>VLOOKUP(D8737,Z$4:AB8737,2,FALSE)</f>
        <v>#N/A</v>
      </c>
      <c r="F8737" s="218" t="e">
        <f>VLOOKUP(D8737,Z$4:AB8737,3,FALSE)</f>
        <v>#N/A</v>
      </c>
    </row>
    <row r="8738" spans="2:6" x14ac:dyDescent="0.25">
      <c r="B8738" s="131">
        <f t="shared" si="136"/>
        <v>8736</v>
      </c>
      <c r="E8738" s="218" t="e">
        <f>VLOOKUP(D8738,Z$4:AB8738,2,FALSE)</f>
        <v>#N/A</v>
      </c>
      <c r="F8738" s="218" t="e">
        <f>VLOOKUP(D8738,Z$4:AB8738,3,FALSE)</f>
        <v>#N/A</v>
      </c>
    </row>
    <row r="8739" spans="2:6" x14ac:dyDescent="0.25">
      <c r="B8739" s="131">
        <f t="shared" si="136"/>
        <v>8737</v>
      </c>
      <c r="E8739" s="218" t="e">
        <f>VLOOKUP(D8739,Z$4:AB8739,2,FALSE)</f>
        <v>#N/A</v>
      </c>
      <c r="F8739" s="218" t="e">
        <f>VLOOKUP(D8739,Z$4:AB8739,3,FALSE)</f>
        <v>#N/A</v>
      </c>
    </row>
    <row r="8740" spans="2:6" x14ac:dyDescent="0.25">
      <c r="B8740" s="131">
        <f t="shared" si="136"/>
        <v>8738</v>
      </c>
      <c r="E8740" s="218" t="e">
        <f>VLOOKUP(D8740,Z$4:AB8740,2,FALSE)</f>
        <v>#N/A</v>
      </c>
      <c r="F8740" s="218" t="e">
        <f>VLOOKUP(D8740,Z$4:AB8740,3,FALSE)</f>
        <v>#N/A</v>
      </c>
    </row>
    <row r="8741" spans="2:6" x14ac:dyDescent="0.25">
      <c r="B8741" s="131">
        <f t="shared" si="136"/>
        <v>8739</v>
      </c>
      <c r="E8741" s="218" t="e">
        <f>VLOOKUP(D8741,Z$4:AB8741,2,FALSE)</f>
        <v>#N/A</v>
      </c>
      <c r="F8741" s="218" t="e">
        <f>VLOOKUP(D8741,Z$4:AB8741,3,FALSE)</f>
        <v>#N/A</v>
      </c>
    </row>
    <row r="8742" spans="2:6" x14ac:dyDescent="0.25">
      <c r="B8742" s="131">
        <f t="shared" si="136"/>
        <v>8740</v>
      </c>
      <c r="E8742" s="218" t="e">
        <f>VLOOKUP(D8742,Z$4:AB8742,2,FALSE)</f>
        <v>#N/A</v>
      </c>
      <c r="F8742" s="218" t="e">
        <f>VLOOKUP(D8742,Z$4:AB8742,3,FALSE)</f>
        <v>#N/A</v>
      </c>
    </row>
    <row r="8743" spans="2:6" x14ac:dyDescent="0.25">
      <c r="B8743" s="131">
        <f t="shared" si="136"/>
        <v>8741</v>
      </c>
      <c r="E8743" s="218" t="e">
        <f>VLOOKUP(D8743,Z$4:AB8743,2,FALSE)</f>
        <v>#N/A</v>
      </c>
      <c r="F8743" s="218" t="e">
        <f>VLOOKUP(D8743,Z$4:AB8743,3,FALSE)</f>
        <v>#N/A</v>
      </c>
    </row>
    <row r="8744" spans="2:6" x14ac:dyDescent="0.25">
      <c r="B8744" s="131">
        <f t="shared" si="136"/>
        <v>8742</v>
      </c>
      <c r="E8744" s="218" t="e">
        <f>VLOOKUP(D8744,Z$4:AB8744,2,FALSE)</f>
        <v>#N/A</v>
      </c>
      <c r="F8744" s="218" t="e">
        <f>VLOOKUP(D8744,Z$4:AB8744,3,FALSE)</f>
        <v>#N/A</v>
      </c>
    </row>
    <row r="8745" spans="2:6" x14ac:dyDescent="0.25">
      <c r="B8745" s="131">
        <f t="shared" si="136"/>
        <v>8743</v>
      </c>
      <c r="E8745" s="218" t="e">
        <f>VLOOKUP(D8745,Z$4:AB8745,2,FALSE)</f>
        <v>#N/A</v>
      </c>
      <c r="F8745" s="218" t="e">
        <f>VLOOKUP(D8745,Z$4:AB8745,3,FALSE)</f>
        <v>#N/A</v>
      </c>
    </row>
    <row r="8746" spans="2:6" x14ac:dyDescent="0.25">
      <c r="B8746" s="131">
        <f t="shared" si="136"/>
        <v>8744</v>
      </c>
      <c r="E8746" s="218" t="e">
        <f>VLOOKUP(D8746,Z$4:AB8746,2,FALSE)</f>
        <v>#N/A</v>
      </c>
      <c r="F8746" s="218" t="e">
        <f>VLOOKUP(D8746,Z$4:AB8746,3,FALSE)</f>
        <v>#N/A</v>
      </c>
    </row>
    <row r="8747" spans="2:6" x14ac:dyDescent="0.25">
      <c r="B8747" s="131">
        <f t="shared" si="136"/>
        <v>8745</v>
      </c>
      <c r="E8747" s="218" t="e">
        <f>VLOOKUP(D8747,Z$4:AB8747,2,FALSE)</f>
        <v>#N/A</v>
      </c>
      <c r="F8747" s="218" t="e">
        <f>VLOOKUP(D8747,Z$4:AB8747,3,FALSE)</f>
        <v>#N/A</v>
      </c>
    </row>
    <row r="8748" spans="2:6" x14ac:dyDescent="0.25">
      <c r="B8748" s="131">
        <f t="shared" si="136"/>
        <v>8746</v>
      </c>
      <c r="E8748" s="218" t="e">
        <f>VLOOKUP(D8748,Z$4:AB8748,2,FALSE)</f>
        <v>#N/A</v>
      </c>
      <c r="F8748" s="218" t="e">
        <f>VLOOKUP(D8748,Z$4:AB8748,3,FALSE)</f>
        <v>#N/A</v>
      </c>
    </row>
    <row r="8749" spans="2:6" x14ac:dyDescent="0.25">
      <c r="B8749" s="131">
        <f t="shared" si="136"/>
        <v>8747</v>
      </c>
      <c r="E8749" s="218" t="e">
        <f>VLOOKUP(D8749,Z$4:AB8749,2,FALSE)</f>
        <v>#N/A</v>
      </c>
      <c r="F8749" s="218" t="e">
        <f>VLOOKUP(D8749,Z$4:AB8749,3,FALSE)</f>
        <v>#N/A</v>
      </c>
    </row>
    <row r="8750" spans="2:6" x14ac:dyDescent="0.25">
      <c r="B8750" s="131">
        <f t="shared" si="136"/>
        <v>8748</v>
      </c>
      <c r="E8750" s="218" t="e">
        <f>VLOOKUP(D8750,Z$4:AB8750,2,FALSE)</f>
        <v>#N/A</v>
      </c>
      <c r="F8750" s="218" t="e">
        <f>VLOOKUP(D8750,Z$4:AB8750,3,FALSE)</f>
        <v>#N/A</v>
      </c>
    </row>
    <row r="8751" spans="2:6" x14ac:dyDescent="0.25">
      <c r="B8751" s="131">
        <f t="shared" si="136"/>
        <v>8749</v>
      </c>
      <c r="E8751" s="218" t="e">
        <f>VLOOKUP(D8751,Z$4:AB8751,2,FALSE)</f>
        <v>#N/A</v>
      </c>
      <c r="F8751" s="218" t="e">
        <f>VLOOKUP(D8751,Z$4:AB8751,3,FALSE)</f>
        <v>#N/A</v>
      </c>
    </row>
    <row r="8752" spans="2:6" x14ac:dyDescent="0.25">
      <c r="B8752" s="131">
        <f t="shared" si="136"/>
        <v>8750</v>
      </c>
      <c r="E8752" s="218" t="e">
        <f>VLOOKUP(D8752,Z$4:AB8752,2,FALSE)</f>
        <v>#N/A</v>
      </c>
      <c r="F8752" s="218" t="e">
        <f>VLOOKUP(D8752,Z$4:AB8752,3,FALSE)</f>
        <v>#N/A</v>
      </c>
    </row>
    <row r="8753" spans="2:6" x14ac:dyDescent="0.25">
      <c r="B8753" s="131">
        <f t="shared" si="136"/>
        <v>8751</v>
      </c>
      <c r="E8753" s="218" t="e">
        <f>VLOOKUP(D8753,Z$4:AB8753,2,FALSE)</f>
        <v>#N/A</v>
      </c>
      <c r="F8753" s="218" t="e">
        <f>VLOOKUP(D8753,Z$4:AB8753,3,FALSE)</f>
        <v>#N/A</v>
      </c>
    </row>
    <row r="8754" spans="2:6" x14ac:dyDescent="0.25">
      <c r="B8754" s="131">
        <f t="shared" si="136"/>
        <v>8752</v>
      </c>
      <c r="E8754" s="218" t="e">
        <f>VLOOKUP(D8754,Z$4:AB8754,2,FALSE)</f>
        <v>#N/A</v>
      </c>
      <c r="F8754" s="218" t="e">
        <f>VLOOKUP(D8754,Z$4:AB8754,3,FALSE)</f>
        <v>#N/A</v>
      </c>
    </row>
    <row r="8755" spans="2:6" x14ac:dyDescent="0.25">
      <c r="B8755" s="131">
        <f t="shared" si="136"/>
        <v>8753</v>
      </c>
      <c r="E8755" s="218" t="e">
        <f>VLOOKUP(D8755,Z$4:AB8755,2,FALSE)</f>
        <v>#N/A</v>
      </c>
      <c r="F8755" s="218" t="e">
        <f>VLOOKUP(D8755,Z$4:AB8755,3,FALSE)</f>
        <v>#N/A</v>
      </c>
    </row>
    <row r="8756" spans="2:6" x14ac:dyDescent="0.25">
      <c r="B8756" s="131">
        <f t="shared" ref="B8756:B8819" si="137">ROW()-2</f>
        <v>8754</v>
      </c>
      <c r="E8756" s="218" t="e">
        <f>VLOOKUP(D8756,Z$4:AB8756,2,FALSE)</f>
        <v>#N/A</v>
      </c>
      <c r="F8756" s="218" t="e">
        <f>VLOOKUP(D8756,Z$4:AB8756,3,FALSE)</f>
        <v>#N/A</v>
      </c>
    </row>
    <row r="8757" spans="2:6" x14ac:dyDescent="0.25">
      <c r="B8757" s="131">
        <f t="shared" si="137"/>
        <v>8755</v>
      </c>
      <c r="E8757" s="218" t="e">
        <f>VLOOKUP(D8757,Z$4:AB8757,2,FALSE)</f>
        <v>#N/A</v>
      </c>
      <c r="F8757" s="218" t="e">
        <f>VLOOKUP(D8757,Z$4:AB8757,3,FALSE)</f>
        <v>#N/A</v>
      </c>
    </row>
    <row r="8758" spans="2:6" x14ac:dyDescent="0.25">
      <c r="B8758" s="131">
        <f t="shared" si="137"/>
        <v>8756</v>
      </c>
      <c r="E8758" s="218" t="e">
        <f>VLOOKUP(D8758,Z$4:AB8758,2,FALSE)</f>
        <v>#N/A</v>
      </c>
      <c r="F8758" s="218" t="e">
        <f>VLOOKUP(D8758,Z$4:AB8758,3,FALSE)</f>
        <v>#N/A</v>
      </c>
    </row>
    <row r="8759" spans="2:6" x14ac:dyDescent="0.25">
      <c r="B8759" s="131">
        <f t="shared" si="137"/>
        <v>8757</v>
      </c>
      <c r="E8759" s="218" t="e">
        <f>VLOOKUP(D8759,Z$4:AB8759,2,FALSE)</f>
        <v>#N/A</v>
      </c>
      <c r="F8759" s="218" t="e">
        <f>VLOOKUP(D8759,Z$4:AB8759,3,FALSE)</f>
        <v>#N/A</v>
      </c>
    </row>
    <row r="8760" spans="2:6" x14ac:dyDescent="0.25">
      <c r="B8760" s="131">
        <f t="shared" si="137"/>
        <v>8758</v>
      </c>
      <c r="E8760" s="218" t="e">
        <f>VLOOKUP(D8760,Z$4:AB8760,2,FALSE)</f>
        <v>#N/A</v>
      </c>
      <c r="F8760" s="218" t="e">
        <f>VLOOKUP(D8760,Z$4:AB8760,3,FALSE)</f>
        <v>#N/A</v>
      </c>
    </row>
    <row r="8761" spans="2:6" x14ac:dyDescent="0.25">
      <c r="B8761" s="131">
        <f t="shared" si="137"/>
        <v>8759</v>
      </c>
      <c r="E8761" s="218" t="e">
        <f>VLOOKUP(D8761,Z$4:AB8761,2,FALSE)</f>
        <v>#N/A</v>
      </c>
      <c r="F8761" s="218" t="e">
        <f>VLOOKUP(D8761,Z$4:AB8761,3,FALSE)</f>
        <v>#N/A</v>
      </c>
    </row>
    <row r="8762" spans="2:6" x14ac:dyDescent="0.25">
      <c r="B8762" s="131">
        <f t="shared" si="137"/>
        <v>8760</v>
      </c>
      <c r="E8762" s="218" t="e">
        <f>VLOOKUP(D8762,Z$4:AB8762,2,FALSE)</f>
        <v>#N/A</v>
      </c>
      <c r="F8762" s="218" t="e">
        <f>VLOOKUP(D8762,Z$4:AB8762,3,FALSE)</f>
        <v>#N/A</v>
      </c>
    </row>
    <row r="8763" spans="2:6" x14ac:dyDescent="0.25">
      <c r="B8763" s="131">
        <f t="shared" si="137"/>
        <v>8761</v>
      </c>
      <c r="E8763" s="218" t="e">
        <f>VLOOKUP(D8763,Z$4:AB8763,2,FALSE)</f>
        <v>#N/A</v>
      </c>
      <c r="F8763" s="218" t="e">
        <f>VLOOKUP(D8763,Z$4:AB8763,3,FALSE)</f>
        <v>#N/A</v>
      </c>
    </row>
    <row r="8764" spans="2:6" x14ac:dyDescent="0.25">
      <c r="B8764" s="131">
        <f t="shared" si="137"/>
        <v>8762</v>
      </c>
      <c r="E8764" s="218" t="e">
        <f>VLOOKUP(D8764,Z$4:AB8764,2,FALSE)</f>
        <v>#N/A</v>
      </c>
      <c r="F8764" s="218" t="e">
        <f>VLOOKUP(D8764,Z$4:AB8764,3,FALSE)</f>
        <v>#N/A</v>
      </c>
    </row>
    <row r="8765" spans="2:6" x14ac:dyDescent="0.25">
      <c r="B8765" s="131">
        <f t="shared" si="137"/>
        <v>8763</v>
      </c>
      <c r="E8765" s="218" t="e">
        <f>VLOOKUP(D8765,Z$4:AB8765,2,FALSE)</f>
        <v>#N/A</v>
      </c>
      <c r="F8765" s="218" t="e">
        <f>VLOOKUP(D8765,Z$4:AB8765,3,FALSE)</f>
        <v>#N/A</v>
      </c>
    </row>
    <row r="8766" spans="2:6" x14ac:dyDescent="0.25">
      <c r="B8766" s="131">
        <f t="shared" si="137"/>
        <v>8764</v>
      </c>
      <c r="E8766" s="218" t="e">
        <f>VLOOKUP(D8766,Z$4:AB8766,2,FALSE)</f>
        <v>#N/A</v>
      </c>
      <c r="F8766" s="218" t="e">
        <f>VLOOKUP(D8766,Z$4:AB8766,3,FALSE)</f>
        <v>#N/A</v>
      </c>
    </row>
    <row r="8767" spans="2:6" x14ac:dyDescent="0.25">
      <c r="B8767" s="131">
        <f t="shared" si="137"/>
        <v>8765</v>
      </c>
      <c r="E8767" s="218" t="e">
        <f>VLOOKUP(D8767,Z$4:AB8767,2,FALSE)</f>
        <v>#N/A</v>
      </c>
      <c r="F8767" s="218" t="e">
        <f>VLOOKUP(D8767,Z$4:AB8767,3,FALSE)</f>
        <v>#N/A</v>
      </c>
    </row>
    <row r="8768" spans="2:6" x14ac:dyDescent="0.25">
      <c r="B8768" s="131">
        <f t="shared" si="137"/>
        <v>8766</v>
      </c>
      <c r="E8768" s="218" t="e">
        <f>VLOOKUP(D8768,Z$4:AB8768,2,FALSE)</f>
        <v>#N/A</v>
      </c>
      <c r="F8768" s="218" t="e">
        <f>VLOOKUP(D8768,Z$4:AB8768,3,FALSE)</f>
        <v>#N/A</v>
      </c>
    </row>
    <row r="8769" spans="2:6" x14ac:dyDescent="0.25">
      <c r="B8769" s="131">
        <f t="shared" si="137"/>
        <v>8767</v>
      </c>
      <c r="E8769" s="218" t="e">
        <f>VLOOKUP(D8769,Z$4:AB8769,2,FALSE)</f>
        <v>#N/A</v>
      </c>
      <c r="F8769" s="218" t="e">
        <f>VLOOKUP(D8769,Z$4:AB8769,3,FALSE)</f>
        <v>#N/A</v>
      </c>
    </row>
    <row r="8770" spans="2:6" x14ac:dyDescent="0.25">
      <c r="B8770" s="131">
        <f t="shared" si="137"/>
        <v>8768</v>
      </c>
      <c r="E8770" s="218" t="e">
        <f>VLOOKUP(D8770,Z$4:AB8770,2,FALSE)</f>
        <v>#N/A</v>
      </c>
      <c r="F8770" s="218" t="e">
        <f>VLOOKUP(D8770,Z$4:AB8770,3,FALSE)</f>
        <v>#N/A</v>
      </c>
    </row>
    <row r="8771" spans="2:6" x14ac:dyDescent="0.25">
      <c r="B8771" s="131">
        <f t="shared" si="137"/>
        <v>8769</v>
      </c>
      <c r="E8771" s="218" t="e">
        <f>VLOOKUP(D8771,Z$4:AB8771,2,FALSE)</f>
        <v>#N/A</v>
      </c>
      <c r="F8771" s="218" t="e">
        <f>VLOOKUP(D8771,Z$4:AB8771,3,FALSE)</f>
        <v>#N/A</v>
      </c>
    </row>
    <row r="8772" spans="2:6" x14ac:dyDescent="0.25">
      <c r="B8772" s="131">
        <f t="shared" si="137"/>
        <v>8770</v>
      </c>
      <c r="E8772" s="218" t="e">
        <f>VLOOKUP(D8772,Z$4:AB8772,2,FALSE)</f>
        <v>#N/A</v>
      </c>
      <c r="F8772" s="218" t="e">
        <f>VLOOKUP(D8772,Z$4:AB8772,3,FALSE)</f>
        <v>#N/A</v>
      </c>
    </row>
    <row r="8773" spans="2:6" x14ac:dyDescent="0.25">
      <c r="B8773" s="131">
        <f t="shared" si="137"/>
        <v>8771</v>
      </c>
      <c r="E8773" s="218" t="e">
        <f>VLOOKUP(D8773,Z$4:AB8773,2,FALSE)</f>
        <v>#N/A</v>
      </c>
      <c r="F8773" s="218" t="e">
        <f>VLOOKUP(D8773,Z$4:AB8773,3,FALSE)</f>
        <v>#N/A</v>
      </c>
    </row>
    <row r="8774" spans="2:6" x14ac:dyDescent="0.25">
      <c r="B8774" s="131">
        <f t="shared" si="137"/>
        <v>8772</v>
      </c>
      <c r="E8774" s="218" t="e">
        <f>VLOOKUP(D8774,Z$4:AB8774,2,FALSE)</f>
        <v>#N/A</v>
      </c>
      <c r="F8774" s="218" t="e">
        <f>VLOOKUP(D8774,Z$4:AB8774,3,FALSE)</f>
        <v>#N/A</v>
      </c>
    </row>
    <row r="8775" spans="2:6" x14ac:dyDescent="0.25">
      <c r="B8775" s="131">
        <f t="shared" si="137"/>
        <v>8773</v>
      </c>
      <c r="E8775" s="218" t="e">
        <f>VLOOKUP(D8775,Z$4:AB8775,2,FALSE)</f>
        <v>#N/A</v>
      </c>
      <c r="F8775" s="218" t="e">
        <f>VLOOKUP(D8775,Z$4:AB8775,3,FALSE)</f>
        <v>#N/A</v>
      </c>
    </row>
    <row r="8776" spans="2:6" x14ac:dyDescent="0.25">
      <c r="B8776" s="131">
        <f t="shared" si="137"/>
        <v>8774</v>
      </c>
      <c r="E8776" s="218" t="e">
        <f>VLOOKUP(D8776,Z$4:AB8776,2,FALSE)</f>
        <v>#N/A</v>
      </c>
      <c r="F8776" s="218" t="e">
        <f>VLOOKUP(D8776,Z$4:AB8776,3,FALSE)</f>
        <v>#N/A</v>
      </c>
    </row>
    <row r="8777" spans="2:6" x14ac:dyDescent="0.25">
      <c r="B8777" s="131">
        <f t="shared" si="137"/>
        <v>8775</v>
      </c>
      <c r="E8777" s="218" t="e">
        <f>VLOOKUP(D8777,Z$4:AB8777,2,FALSE)</f>
        <v>#N/A</v>
      </c>
      <c r="F8777" s="218" t="e">
        <f>VLOOKUP(D8777,Z$4:AB8777,3,FALSE)</f>
        <v>#N/A</v>
      </c>
    </row>
    <row r="8778" spans="2:6" x14ac:dyDescent="0.25">
      <c r="B8778" s="131">
        <f t="shared" si="137"/>
        <v>8776</v>
      </c>
      <c r="E8778" s="218" t="e">
        <f>VLOOKUP(D8778,Z$4:AB8778,2,FALSE)</f>
        <v>#N/A</v>
      </c>
      <c r="F8778" s="218" t="e">
        <f>VLOOKUP(D8778,Z$4:AB8778,3,FALSE)</f>
        <v>#N/A</v>
      </c>
    </row>
    <row r="8779" spans="2:6" x14ac:dyDescent="0.25">
      <c r="B8779" s="131">
        <f t="shared" si="137"/>
        <v>8777</v>
      </c>
      <c r="E8779" s="218" t="e">
        <f>VLOOKUP(D8779,Z$4:AB8779,2,FALSE)</f>
        <v>#N/A</v>
      </c>
      <c r="F8779" s="218" t="e">
        <f>VLOOKUP(D8779,Z$4:AB8779,3,FALSE)</f>
        <v>#N/A</v>
      </c>
    </row>
    <row r="8780" spans="2:6" x14ac:dyDescent="0.25">
      <c r="B8780" s="131">
        <f t="shared" si="137"/>
        <v>8778</v>
      </c>
      <c r="E8780" s="218" t="e">
        <f>VLOOKUP(D8780,Z$4:AB8780,2,FALSE)</f>
        <v>#N/A</v>
      </c>
      <c r="F8780" s="218" t="e">
        <f>VLOOKUP(D8780,Z$4:AB8780,3,FALSE)</f>
        <v>#N/A</v>
      </c>
    </row>
    <row r="8781" spans="2:6" x14ac:dyDescent="0.25">
      <c r="B8781" s="131">
        <f t="shared" si="137"/>
        <v>8779</v>
      </c>
      <c r="E8781" s="218" t="e">
        <f>VLOOKUP(D8781,Z$4:AB8781,2,FALSE)</f>
        <v>#N/A</v>
      </c>
      <c r="F8781" s="218" t="e">
        <f>VLOOKUP(D8781,Z$4:AB8781,3,FALSE)</f>
        <v>#N/A</v>
      </c>
    </row>
    <row r="8782" spans="2:6" x14ac:dyDescent="0.25">
      <c r="B8782" s="131">
        <f t="shared" si="137"/>
        <v>8780</v>
      </c>
      <c r="E8782" s="218" t="e">
        <f>VLOOKUP(D8782,Z$4:AB8782,2,FALSE)</f>
        <v>#N/A</v>
      </c>
      <c r="F8782" s="218" t="e">
        <f>VLOOKUP(D8782,Z$4:AB8782,3,FALSE)</f>
        <v>#N/A</v>
      </c>
    </row>
    <row r="8783" spans="2:6" x14ac:dyDescent="0.25">
      <c r="B8783" s="131">
        <f t="shared" si="137"/>
        <v>8781</v>
      </c>
      <c r="E8783" s="218" t="e">
        <f>VLOOKUP(D8783,Z$4:AB8783,2,FALSE)</f>
        <v>#N/A</v>
      </c>
      <c r="F8783" s="218" t="e">
        <f>VLOOKUP(D8783,Z$4:AB8783,3,FALSE)</f>
        <v>#N/A</v>
      </c>
    </row>
    <row r="8784" spans="2:6" x14ac:dyDescent="0.25">
      <c r="B8784" s="131">
        <f t="shared" si="137"/>
        <v>8782</v>
      </c>
      <c r="E8784" s="218" t="e">
        <f>VLOOKUP(D8784,Z$4:AB8784,2,FALSE)</f>
        <v>#N/A</v>
      </c>
      <c r="F8784" s="218" t="e">
        <f>VLOOKUP(D8784,Z$4:AB8784,3,FALSE)</f>
        <v>#N/A</v>
      </c>
    </row>
    <row r="8785" spans="2:6" x14ac:dyDescent="0.25">
      <c r="B8785" s="131">
        <f t="shared" si="137"/>
        <v>8783</v>
      </c>
      <c r="E8785" s="218" t="e">
        <f>VLOOKUP(D8785,Z$4:AB8785,2,FALSE)</f>
        <v>#N/A</v>
      </c>
      <c r="F8785" s="218" t="e">
        <f>VLOOKUP(D8785,Z$4:AB8785,3,FALSE)</f>
        <v>#N/A</v>
      </c>
    </row>
    <row r="8786" spans="2:6" x14ac:dyDescent="0.25">
      <c r="B8786" s="131">
        <f t="shared" si="137"/>
        <v>8784</v>
      </c>
      <c r="E8786" s="218" t="e">
        <f>VLOOKUP(D8786,Z$4:AB8786,2,FALSE)</f>
        <v>#N/A</v>
      </c>
      <c r="F8786" s="218" t="e">
        <f>VLOOKUP(D8786,Z$4:AB8786,3,FALSE)</f>
        <v>#N/A</v>
      </c>
    </row>
    <row r="8787" spans="2:6" x14ac:dyDescent="0.25">
      <c r="B8787" s="131">
        <f t="shared" si="137"/>
        <v>8785</v>
      </c>
      <c r="E8787" s="218" t="e">
        <f>VLOOKUP(D8787,Z$4:AB8787,2,FALSE)</f>
        <v>#N/A</v>
      </c>
      <c r="F8787" s="218" t="e">
        <f>VLOOKUP(D8787,Z$4:AB8787,3,FALSE)</f>
        <v>#N/A</v>
      </c>
    </row>
    <row r="8788" spans="2:6" x14ac:dyDescent="0.25">
      <c r="B8788" s="131">
        <f t="shared" si="137"/>
        <v>8786</v>
      </c>
      <c r="E8788" s="218" t="e">
        <f>VLOOKUP(D8788,Z$4:AB8788,2,FALSE)</f>
        <v>#N/A</v>
      </c>
      <c r="F8788" s="218" t="e">
        <f>VLOOKUP(D8788,Z$4:AB8788,3,FALSE)</f>
        <v>#N/A</v>
      </c>
    </row>
    <row r="8789" spans="2:6" x14ac:dyDescent="0.25">
      <c r="B8789" s="131">
        <f t="shared" si="137"/>
        <v>8787</v>
      </c>
      <c r="E8789" s="218" t="e">
        <f>VLOOKUP(D8789,Z$4:AB8789,2,FALSE)</f>
        <v>#N/A</v>
      </c>
      <c r="F8789" s="218" t="e">
        <f>VLOOKUP(D8789,Z$4:AB8789,3,FALSE)</f>
        <v>#N/A</v>
      </c>
    </row>
    <row r="8790" spans="2:6" x14ac:dyDescent="0.25">
      <c r="B8790" s="131">
        <f t="shared" si="137"/>
        <v>8788</v>
      </c>
      <c r="E8790" s="218" t="e">
        <f>VLOOKUP(D8790,Z$4:AB8790,2,FALSE)</f>
        <v>#N/A</v>
      </c>
      <c r="F8790" s="218" t="e">
        <f>VLOOKUP(D8790,Z$4:AB8790,3,FALSE)</f>
        <v>#N/A</v>
      </c>
    </row>
    <row r="8791" spans="2:6" x14ac:dyDescent="0.25">
      <c r="B8791" s="131">
        <f t="shared" si="137"/>
        <v>8789</v>
      </c>
      <c r="E8791" s="218" t="e">
        <f>VLOOKUP(D8791,Z$4:AB8791,2,FALSE)</f>
        <v>#N/A</v>
      </c>
      <c r="F8791" s="218" t="e">
        <f>VLOOKUP(D8791,Z$4:AB8791,3,FALSE)</f>
        <v>#N/A</v>
      </c>
    </row>
    <row r="8792" spans="2:6" x14ac:dyDescent="0.25">
      <c r="B8792" s="131">
        <f t="shared" si="137"/>
        <v>8790</v>
      </c>
      <c r="E8792" s="218" t="e">
        <f>VLOOKUP(D8792,Z$4:AB8792,2,FALSE)</f>
        <v>#N/A</v>
      </c>
      <c r="F8792" s="218" t="e">
        <f>VLOOKUP(D8792,Z$4:AB8792,3,FALSE)</f>
        <v>#N/A</v>
      </c>
    </row>
    <row r="8793" spans="2:6" x14ac:dyDescent="0.25">
      <c r="B8793" s="131">
        <f t="shared" si="137"/>
        <v>8791</v>
      </c>
      <c r="E8793" s="218" t="e">
        <f>VLOOKUP(D8793,Z$4:AB8793,2,FALSE)</f>
        <v>#N/A</v>
      </c>
      <c r="F8793" s="218" t="e">
        <f>VLOOKUP(D8793,Z$4:AB8793,3,FALSE)</f>
        <v>#N/A</v>
      </c>
    </row>
    <row r="8794" spans="2:6" x14ac:dyDescent="0.25">
      <c r="B8794" s="131">
        <f t="shared" si="137"/>
        <v>8792</v>
      </c>
      <c r="E8794" s="218" t="e">
        <f>VLOOKUP(D8794,Z$4:AB8794,2,FALSE)</f>
        <v>#N/A</v>
      </c>
      <c r="F8794" s="218" t="e">
        <f>VLOOKUP(D8794,Z$4:AB8794,3,FALSE)</f>
        <v>#N/A</v>
      </c>
    </row>
    <row r="8795" spans="2:6" x14ac:dyDescent="0.25">
      <c r="B8795" s="131">
        <f t="shared" si="137"/>
        <v>8793</v>
      </c>
      <c r="E8795" s="218" t="e">
        <f>VLOOKUP(D8795,Z$4:AB8795,2,FALSE)</f>
        <v>#N/A</v>
      </c>
      <c r="F8795" s="218" t="e">
        <f>VLOOKUP(D8795,Z$4:AB8795,3,FALSE)</f>
        <v>#N/A</v>
      </c>
    </row>
    <row r="8796" spans="2:6" x14ac:dyDescent="0.25">
      <c r="B8796" s="131">
        <f t="shared" si="137"/>
        <v>8794</v>
      </c>
      <c r="E8796" s="218" t="e">
        <f>VLOOKUP(D8796,Z$4:AB8796,2,FALSE)</f>
        <v>#N/A</v>
      </c>
      <c r="F8796" s="218" t="e">
        <f>VLOOKUP(D8796,Z$4:AB8796,3,FALSE)</f>
        <v>#N/A</v>
      </c>
    </row>
    <row r="8797" spans="2:6" x14ac:dyDescent="0.25">
      <c r="B8797" s="131">
        <f t="shared" si="137"/>
        <v>8795</v>
      </c>
      <c r="E8797" s="218" t="e">
        <f>VLOOKUP(D8797,Z$4:AB8797,2,FALSE)</f>
        <v>#N/A</v>
      </c>
      <c r="F8797" s="218" t="e">
        <f>VLOOKUP(D8797,Z$4:AB8797,3,FALSE)</f>
        <v>#N/A</v>
      </c>
    </row>
    <row r="8798" spans="2:6" x14ac:dyDescent="0.25">
      <c r="B8798" s="131">
        <f t="shared" si="137"/>
        <v>8796</v>
      </c>
      <c r="E8798" s="218" t="e">
        <f>VLOOKUP(D8798,Z$4:AB8798,2,FALSE)</f>
        <v>#N/A</v>
      </c>
      <c r="F8798" s="218" t="e">
        <f>VLOOKUP(D8798,Z$4:AB8798,3,FALSE)</f>
        <v>#N/A</v>
      </c>
    </row>
    <row r="8799" spans="2:6" x14ac:dyDescent="0.25">
      <c r="B8799" s="131">
        <f t="shared" si="137"/>
        <v>8797</v>
      </c>
      <c r="E8799" s="218" t="e">
        <f>VLOOKUP(D8799,Z$4:AB8799,2,FALSE)</f>
        <v>#N/A</v>
      </c>
      <c r="F8799" s="218" t="e">
        <f>VLOOKUP(D8799,Z$4:AB8799,3,FALSE)</f>
        <v>#N/A</v>
      </c>
    </row>
    <row r="8800" spans="2:6" x14ac:dyDescent="0.25">
      <c r="B8800" s="131">
        <f t="shared" si="137"/>
        <v>8798</v>
      </c>
      <c r="E8800" s="218" t="e">
        <f>VLOOKUP(D8800,Z$4:AB8800,2,FALSE)</f>
        <v>#N/A</v>
      </c>
      <c r="F8800" s="218" t="e">
        <f>VLOOKUP(D8800,Z$4:AB8800,3,FALSE)</f>
        <v>#N/A</v>
      </c>
    </row>
    <row r="8801" spans="2:6" x14ac:dyDescent="0.25">
      <c r="B8801" s="131">
        <f t="shared" si="137"/>
        <v>8799</v>
      </c>
      <c r="E8801" s="218" t="e">
        <f>VLOOKUP(D8801,Z$4:AB8801,2,FALSE)</f>
        <v>#N/A</v>
      </c>
      <c r="F8801" s="218" t="e">
        <f>VLOOKUP(D8801,Z$4:AB8801,3,FALSE)</f>
        <v>#N/A</v>
      </c>
    </row>
    <row r="8802" spans="2:6" x14ac:dyDescent="0.25">
      <c r="B8802" s="131">
        <f t="shared" si="137"/>
        <v>8800</v>
      </c>
      <c r="E8802" s="218" t="e">
        <f>VLOOKUP(D8802,Z$4:AB8802,2,FALSE)</f>
        <v>#N/A</v>
      </c>
      <c r="F8802" s="218" t="e">
        <f>VLOOKUP(D8802,Z$4:AB8802,3,FALSE)</f>
        <v>#N/A</v>
      </c>
    </row>
    <row r="8803" spans="2:6" x14ac:dyDescent="0.25">
      <c r="B8803" s="131">
        <f t="shared" si="137"/>
        <v>8801</v>
      </c>
      <c r="E8803" s="218" t="e">
        <f>VLOOKUP(D8803,Z$4:AB8803,2,FALSE)</f>
        <v>#N/A</v>
      </c>
      <c r="F8803" s="218" t="e">
        <f>VLOOKUP(D8803,Z$4:AB8803,3,FALSE)</f>
        <v>#N/A</v>
      </c>
    </row>
    <row r="8804" spans="2:6" x14ac:dyDescent="0.25">
      <c r="B8804" s="131">
        <f t="shared" si="137"/>
        <v>8802</v>
      </c>
      <c r="E8804" s="218" t="e">
        <f>VLOOKUP(D8804,Z$4:AB8804,2,FALSE)</f>
        <v>#N/A</v>
      </c>
      <c r="F8804" s="218" t="e">
        <f>VLOOKUP(D8804,Z$4:AB8804,3,FALSE)</f>
        <v>#N/A</v>
      </c>
    </row>
    <row r="8805" spans="2:6" x14ac:dyDescent="0.25">
      <c r="B8805" s="131">
        <f t="shared" si="137"/>
        <v>8803</v>
      </c>
      <c r="E8805" s="218" t="e">
        <f>VLOOKUP(D8805,Z$4:AB8805,2,FALSE)</f>
        <v>#N/A</v>
      </c>
      <c r="F8805" s="218" t="e">
        <f>VLOOKUP(D8805,Z$4:AB8805,3,FALSE)</f>
        <v>#N/A</v>
      </c>
    </row>
    <row r="8806" spans="2:6" x14ac:dyDescent="0.25">
      <c r="B8806" s="131">
        <f t="shared" si="137"/>
        <v>8804</v>
      </c>
      <c r="E8806" s="218" t="e">
        <f>VLOOKUP(D8806,Z$4:AB8806,2,FALSE)</f>
        <v>#N/A</v>
      </c>
      <c r="F8806" s="218" t="e">
        <f>VLOOKUP(D8806,Z$4:AB8806,3,FALSE)</f>
        <v>#N/A</v>
      </c>
    </row>
    <row r="8807" spans="2:6" x14ac:dyDescent="0.25">
      <c r="B8807" s="131">
        <f t="shared" si="137"/>
        <v>8805</v>
      </c>
      <c r="E8807" s="218" t="e">
        <f>VLOOKUP(D8807,Z$4:AB8807,2,FALSE)</f>
        <v>#N/A</v>
      </c>
      <c r="F8807" s="218" t="e">
        <f>VLOOKUP(D8807,Z$4:AB8807,3,FALSE)</f>
        <v>#N/A</v>
      </c>
    </row>
    <row r="8808" spans="2:6" x14ac:dyDescent="0.25">
      <c r="B8808" s="131">
        <f t="shared" si="137"/>
        <v>8806</v>
      </c>
      <c r="E8808" s="218" t="e">
        <f>VLOOKUP(D8808,Z$4:AB8808,2,FALSE)</f>
        <v>#N/A</v>
      </c>
      <c r="F8808" s="218" t="e">
        <f>VLOOKUP(D8808,Z$4:AB8808,3,FALSE)</f>
        <v>#N/A</v>
      </c>
    </row>
    <row r="8809" spans="2:6" x14ac:dyDescent="0.25">
      <c r="B8809" s="131">
        <f t="shared" si="137"/>
        <v>8807</v>
      </c>
      <c r="E8809" s="218" t="e">
        <f>VLOOKUP(D8809,Z$4:AB8809,2,FALSE)</f>
        <v>#N/A</v>
      </c>
      <c r="F8809" s="218" t="e">
        <f>VLOOKUP(D8809,Z$4:AB8809,3,FALSE)</f>
        <v>#N/A</v>
      </c>
    </row>
    <row r="8810" spans="2:6" x14ac:dyDescent="0.25">
      <c r="B8810" s="131">
        <f t="shared" si="137"/>
        <v>8808</v>
      </c>
      <c r="E8810" s="218" t="e">
        <f>VLOOKUP(D8810,Z$4:AB8810,2,FALSE)</f>
        <v>#N/A</v>
      </c>
      <c r="F8810" s="218" t="e">
        <f>VLOOKUP(D8810,Z$4:AB8810,3,FALSE)</f>
        <v>#N/A</v>
      </c>
    </row>
    <row r="8811" spans="2:6" x14ac:dyDescent="0.25">
      <c r="B8811" s="131">
        <f t="shared" si="137"/>
        <v>8809</v>
      </c>
      <c r="E8811" s="218" t="e">
        <f>VLOOKUP(D8811,Z$4:AB8811,2,FALSE)</f>
        <v>#N/A</v>
      </c>
      <c r="F8811" s="218" t="e">
        <f>VLOOKUP(D8811,Z$4:AB8811,3,FALSE)</f>
        <v>#N/A</v>
      </c>
    </row>
    <row r="8812" spans="2:6" x14ac:dyDescent="0.25">
      <c r="B8812" s="131">
        <f t="shared" si="137"/>
        <v>8810</v>
      </c>
      <c r="E8812" s="218" t="e">
        <f>VLOOKUP(D8812,Z$4:AB8812,2,FALSE)</f>
        <v>#N/A</v>
      </c>
      <c r="F8812" s="218" t="e">
        <f>VLOOKUP(D8812,Z$4:AB8812,3,FALSE)</f>
        <v>#N/A</v>
      </c>
    </row>
    <row r="8813" spans="2:6" x14ac:dyDescent="0.25">
      <c r="B8813" s="131">
        <f t="shared" si="137"/>
        <v>8811</v>
      </c>
      <c r="E8813" s="218" t="e">
        <f>VLOOKUP(D8813,Z$4:AB8813,2,FALSE)</f>
        <v>#N/A</v>
      </c>
      <c r="F8813" s="218" t="e">
        <f>VLOOKUP(D8813,Z$4:AB8813,3,FALSE)</f>
        <v>#N/A</v>
      </c>
    </row>
    <row r="8814" spans="2:6" x14ac:dyDescent="0.25">
      <c r="B8814" s="131">
        <f t="shared" si="137"/>
        <v>8812</v>
      </c>
      <c r="E8814" s="218" t="e">
        <f>VLOOKUP(D8814,Z$4:AB8814,2,FALSE)</f>
        <v>#N/A</v>
      </c>
      <c r="F8814" s="218" t="e">
        <f>VLOOKUP(D8814,Z$4:AB8814,3,FALSE)</f>
        <v>#N/A</v>
      </c>
    </row>
    <row r="8815" spans="2:6" x14ac:dyDescent="0.25">
      <c r="B8815" s="131">
        <f t="shared" si="137"/>
        <v>8813</v>
      </c>
      <c r="E8815" s="218" t="e">
        <f>VLOOKUP(D8815,Z$4:AB8815,2,FALSE)</f>
        <v>#N/A</v>
      </c>
      <c r="F8815" s="218" t="e">
        <f>VLOOKUP(D8815,Z$4:AB8815,3,FALSE)</f>
        <v>#N/A</v>
      </c>
    </row>
    <row r="8816" spans="2:6" x14ac:dyDescent="0.25">
      <c r="B8816" s="131">
        <f t="shared" si="137"/>
        <v>8814</v>
      </c>
      <c r="E8816" s="218" t="e">
        <f>VLOOKUP(D8816,Z$4:AB8816,2,FALSE)</f>
        <v>#N/A</v>
      </c>
      <c r="F8816" s="218" t="e">
        <f>VLOOKUP(D8816,Z$4:AB8816,3,FALSE)</f>
        <v>#N/A</v>
      </c>
    </row>
    <row r="8817" spans="2:6" x14ac:dyDescent="0.25">
      <c r="B8817" s="131">
        <f t="shared" si="137"/>
        <v>8815</v>
      </c>
      <c r="E8817" s="218" t="e">
        <f>VLOOKUP(D8817,Z$4:AB8817,2,FALSE)</f>
        <v>#N/A</v>
      </c>
      <c r="F8817" s="218" t="e">
        <f>VLOOKUP(D8817,Z$4:AB8817,3,FALSE)</f>
        <v>#N/A</v>
      </c>
    </row>
    <row r="8818" spans="2:6" x14ac:dyDescent="0.25">
      <c r="B8818" s="131">
        <f t="shared" si="137"/>
        <v>8816</v>
      </c>
      <c r="E8818" s="218" t="e">
        <f>VLOOKUP(D8818,Z$4:AB8818,2,FALSE)</f>
        <v>#N/A</v>
      </c>
      <c r="F8818" s="218" t="e">
        <f>VLOOKUP(D8818,Z$4:AB8818,3,FALSE)</f>
        <v>#N/A</v>
      </c>
    </row>
    <row r="8819" spans="2:6" x14ac:dyDescent="0.25">
      <c r="B8819" s="131">
        <f t="shared" si="137"/>
        <v>8817</v>
      </c>
      <c r="E8819" s="218" t="e">
        <f>VLOOKUP(D8819,Z$4:AB8819,2,FALSE)</f>
        <v>#N/A</v>
      </c>
      <c r="F8819" s="218" t="e">
        <f>VLOOKUP(D8819,Z$4:AB8819,3,FALSE)</f>
        <v>#N/A</v>
      </c>
    </row>
    <row r="8820" spans="2:6" x14ac:dyDescent="0.25">
      <c r="B8820" s="131">
        <f t="shared" ref="B8820:B8883" si="138">ROW()-2</f>
        <v>8818</v>
      </c>
      <c r="E8820" s="218" t="e">
        <f>VLOOKUP(D8820,Z$4:AB8820,2,FALSE)</f>
        <v>#N/A</v>
      </c>
      <c r="F8820" s="218" t="e">
        <f>VLOOKUP(D8820,Z$4:AB8820,3,FALSE)</f>
        <v>#N/A</v>
      </c>
    </row>
    <row r="8821" spans="2:6" x14ac:dyDescent="0.25">
      <c r="B8821" s="131">
        <f t="shared" si="138"/>
        <v>8819</v>
      </c>
      <c r="E8821" s="218" t="e">
        <f>VLOOKUP(D8821,Z$4:AB8821,2,FALSE)</f>
        <v>#N/A</v>
      </c>
      <c r="F8821" s="218" t="e">
        <f>VLOOKUP(D8821,Z$4:AB8821,3,FALSE)</f>
        <v>#N/A</v>
      </c>
    </row>
    <row r="8822" spans="2:6" x14ac:dyDescent="0.25">
      <c r="B8822" s="131">
        <f t="shared" si="138"/>
        <v>8820</v>
      </c>
      <c r="E8822" s="218" t="e">
        <f>VLOOKUP(D8822,Z$4:AB8822,2,FALSE)</f>
        <v>#N/A</v>
      </c>
      <c r="F8822" s="218" t="e">
        <f>VLOOKUP(D8822,Z$4:AB8822,3,FALSE)</f>
        <v>#N/A</v>
      </c>
    </row>
    <row r="8823" spans="2:6" x14ac:dyDescent="0.25">
      <c r="B8823" s="131">
        <f t="shared" si="138"/>
        <v>8821</v>
      </c>
      <c r="E8823" s="218" t="e">
        <f>VLOOKUP(D8823,Z$4:AB8823,2,FALSE)</f>
        <v>#N/A</v>
      </c>
      <c r="F8823" s="218" t="e">
        <f>VLOOKUP(D8823,Z$4:AB8823,3,FALSE)</f>
        <v>#N/A</v>
      </c>
    </row>
    <row r="8824" spans="2:6" x14ac:dyDescent="0.25">
      <c r="B8824" s="131">
        <f t="shared" si="138"/>
        <v>8822</v>
      </c>
      <c r="E8824" s="218" t="e">
        <f>VLOOKUP(D8824,Z$4:AB8824,2,FALSE)</f>
        <v>#N/A</v>
      </c>
      <c r="F8824" s="218" t="e">
        <f>VLOOKUP(D8824,Z$4:AB8824,3,FALSE)</f>
        <v>#N/A</v>
      </c>
    </row>
    <row r="8825" spans="2:6" x14ac:dyDescent="0.25">
      <c r="B8825" s="131">
        <f t="shared" si="138"/>
        <v>8823</v>
      </c>
      <c r="E8825" s="218" t="e">
        <f>VLOOKUP(D8825,Z$4:AB8825,2,FALSE)</f>
        <v>#N/A</v>
      </c>
      <c r="F8825" s="218" t="e">
        <f>VLOOKUP(D8825,Z$4:AB8825,3,FALSE)</f>
        <v>#N/A</v>
      </c>
    </row>
    <row r="8826" spans="2:6" x14ac:dyDescent="0.25">
      <c r="B8826" s="131">
        <f t="shared" si="138"/>
        <v>8824</v>
      </c>
      <c r="E8826" s="218" t="e">
        <f>VLOOKUP(D8826,Z$4:AB8826,2,FALSE)</f>
        <v>#N/A</v>
      </c>
      <c r="F8826" s="218" t="e">
        <f>VLOOKUP(D8826,Z$4:AB8826,3,FALSE)</f>
        <v>#N/A</v>
      </c>
    </row>
    <row r="8827" spans="2:6" x14ac:dyDescent="0.25">
      <c r="B8827" s="131">
        <f t="shared" si="138"/>
        <v>8825</v>
      </c>
      <c r="E8827" s="218" t="e">
        <f>VLOOKUP(D8827,Z$4:AB8827,2,FALSE)</f>
        <v>#N/A</v>
      </c>
      <c r="F8827" s="218" t="e">
        <f>VLOOKUP(D8827,Z$4:AB8827,3,FALSE)</f>
        <v>#N/A</v>
      </c>
    </row>
    <row r="8828" spans="2:6" x14ac:dyDescent="0.25">
      <c r="B8828" s="131">
        <f t="shared" si="138"/>
        <v>8826</v>
      </c>
      <c r="E8828" s="218" t="e">
        <f>VLOOKUP(D8828,Z$4:AB8828,2,FALSE)</f>
        <v>#N/A</v>
      </c>
      <c r="F8828" s="218" t="e">
        <f>VLOOKUP(D8828,Z$4:AB8828,3,FALSE)</f>
        <v>#N/A</v>
      </c>
    </row>
    <row r="8829" spans="2:6" x14ac:dyDescent="0.25">
      <c r="B8829" s="131">
        <f t="shared" si="138"/>
        <v>8827</v>
      </c>
      <c r="E8829" s="218" t="e">
        <f>VLOOKUP(D8829,Z$4:AB8829,2,FALSE)</f>
        <v>#N/A</v>
      </c>
      <c r="F8829" s="218" t="e">
        <f>VLOOKUP(D8829,Z$4:AB8829,3,FALSE)</f>
        <v>#N/A</v>
      </c>
    </row>
    <row r="8830" spans="2:6" x14ac:dyDescent="0.25">
      <c r="B8830" s="131">
        <f t="shared" si="138"/>
        <v>8828</v>
      </c>
      <c r="E8830" s="218" t="e">
        <f>VLOOKUP(D8830,Z$4:AB8830,2,FALSE)</f>
        <v>#N/A</v>
      </c>
      <c r="F8830" s="218" t="e">
        <f>VLOOKUP(D8830,Z$4:AB8830,3,FALSE)</f>
        <v>#N/A</v>
      </c>
    </row>
    <row r="8831" spans="2:6" x14ac:dyDescent="0.25">
      <c r="B8831" s="131">
        <f t="shared" si="138"/>
        <v>8829</v>
      </c>
      <c r="E8831" s="218" t="e">
        <f>VLOOKUP(D8831,Z$4:AB8831,2,FALSE)</f>
        <v>#N/A</v>
      </c>
      <c r="F8831" s="218" t="e">
        <f>VLOOKUP(D8831,Z$4:AB8831,3,FALSE)</f>
        <v>#N/A</v>
      </c>
    </row>
    <row r="8832" spans="2:6" x14ac:dyDescent="0.25">
      <c r="B8832" s="131">
        <f t="shared" si="138"/>
        <v>8830</v>
      </c>
      <c r="E8832" s="218" t="e">
        <f>VLOOKUP(D8832,Z$4:AB8832,2,FALSE)</f>
        <v>#N/A</v>
      </c>
      <c r="F8832" s="218" t="e">
        <f>VLOOKUP(D8832,Z$4:AB8832,3,FALSE)</f>
        <v>#N/A</v>
      </c>
    </row>
    <row r="8833" spans="2:6" x14ac:dyDescent="0.25">
      <c r="B8833" s="131">
        <f t="shared" si="138"/>
        <v>8831</v>
      </c>
      <c r="E8833" s="218" t="e">
        <f>VLOOKUP(D8833,Z$4:AB8833,2,FALSE)</f>
        <v>#N/A</v>
      </c>
      <c r="F8833" s="218" t="e">
        <f>VLOOKUP(D8833,Z$4:AB8833,3,FALSE)</f>
        <v>#N/A</v>
      </c>
    </row>
    <row r="8834" spans="2:6" x14ac:dyDescent="0.25">
      <c r="B8834" s="131">
        <f t="shared" si="138"/>
        <v>8832</v>
      </c>
      <c r="E8834" s="218" t="e">
        <f>VLOOKUP(D8834,Z$4:AB8834,2,FALSE)</f>
        <v>#N/A</v>
      </c>
      <c r="F8834" s="218" t="e">
        <f>VLOOKUP(D8834,Z$4:AB8834,3,FALSE)</f>
        <v>#N/A</v>
      </c>
    </row>
    <row r="8835" spans="2:6" x14ac:dyDescent="0.25">
      <c r="B8835" s="131">
        <f t="shared" si="138"/>
        <v>8833</v>
      </c>
      <c r="E8835" s="218" t="e">
        <f>VLOOKUP(D8835,Z$4:AB8835,2,FALSE)</f>
        <v>#N/A</v>
      </c>
      <c r="F8835" s="218" t="e">
        <f>VLOOKUP(D8835,Z$4:AB8835,3,FALSE)</f>
        <v>#N/A</v>
      </c>
    </row>
    <row r="8836" spans="2:6" x14ac:dyDescent="0.25">
      <c r="B8836" s="131">
        <f t="shared" si="138"/>
        <v>8834</v>
      </c>
      <c r="E8836" s="218" t="e">
        <f>VLOOKUP(D8836,Z$4:AB8836,2,FALSE)</f>
        <v>#N/A</v>
      </c>
      <c r="F8836" s="218" t="e">
        <f>VLOOKUP(D8836,Z$4:AB8836,3,FALSE)</f>
        <v>#N/A</v>
      </c>
    </row>
    <row r="8837" spans="2:6" x14ac:dyDescent="0.25">
      <c r="B8837" s="131">
        <f t="shared" si="138"/>
        <v>8835</v>
      </c>
      <c r="E8837" s="218" t="e">
        <f>VLOOKUP(D8837,Z$4:AB8837,2,FALSE)</f>
        <v>#N/A</v>
      </c>
      <c r="F8837" s="218" t="e">
        <f>VLOOKUP(D8837,Z$4:AB8837,3,FALSE)</f>
        <v>#N/A</v>
      </c>
    </row>
    <row r="8838" spans="2:6" x14ac:dyDescent="0.25">
      <c r="B8838" s="131">
        <f t="shared" si="138"/>
        <v>8836</v>
      </c>
      <c r="E8838" s="218" t="e">
        <f>VLOOKUP(D8838,Z$4:AB8838,2,FALSE)</f>
        <v>#N/A</v>
      </c>
      <c r="F8838" s="218" t="e">
        <f>VLOOKUP(D8838,Z$4:AB8838,3,FALSE)</f>
        <v>#N/A</v>
      </c>
    </row>
    <row r="8839" spans="2:6" x14ac:dyDescent="0.25">
      <c r="B8839" s="131">
        <f t="shared" si="138"/>
        <v>8837</v>
      </c>
      <c r="E8839" s="218" t="e">
        <f>VLOOKUP(D8839,Z$4:AB8839,2,FALSE)</f>
        <v>#N/A</v>
      </c>
      <c r="F8839" s="218" t="e">
        <f>VLOOKUP(D8839,Z$4:AB8839,3,FALSE)</f>
        <v>#N/A</v>
      </c>
    </row>
    <row r="8840" spans="2:6" x14ac:dyDescent="0.25">
      <c r="B8840" s="131">
        <f t="shared" si="138"/>
        <v>8838</v>
      </c>
      <c r="E8840" s="218" t="e">
        <f>VLOOKUP(D8840,Z$4:AB8840,2,FALSE)</f>
        <v>#N/A</v>
      </c>
      <c r="F8840" s="218" t="e">
        <f>VLOOKUP(D8840,Z$4:AB8840,3,FALSE)</f>
        <v>#N/A</v>
      </c>
    </row>
    <row r="8841" spans="2:6" x14ac:dyDescent="0.25">
      <c r="B8841" s="131">
        <f t="shared" si="138"/>
        <v>8839</v>
      </c>
      <c r="E8841" s="218" t="e">
        <f>VLOOKUP(D8841,Z$4:AB8841,2,FALSE)</f>
        <v>#N/A</v>
      </c>
      <c r="F8841" s="218" t="e">
        <f>VLOOKUP(D8841,Z$4:AB8841,3,FALSE)</f>
        <v>#N/A</v>
      </c>
    </row>
    <row r="8842" spans="2:6" x14ac:dyDescent="0.25">
      <c r="B8842" s="131">
        <f t="shared" si="138"/>
        <v>8840</v>
      </c>
      <c r="E8842" s="218" t="e">
        <f>VLOOKUP(D8842,Z$4:AB8842,2,FALSE)</f>
        <v>#N/A</v>
      </c>
      <c r="F8842" s="218" t="e">
        <f>VLOOKUP(D8842,Z$4:AB8842,3,FALSE)</f>
        <v>#N/A</v>
      </c>
    </row>
    <row r="8843" spans="2:6" x14ac:dyDescent="0.25">
      <c r="B8843" s="131">
        <f t="shared" si="138"/>
        <v>8841</v>
      </c>
      <c r="E8843" s="218" t="e">
        <f>VLOOKUP(D8843,Z$4:AB8843,2,FALSE)</f>
        <v>#N/A</v>
      </c>
      <c r="F8843" s="218" t="e">
        <f>VLOOKUP(D8843,Z$4:AB8843,3,FALSE)</f>
        <v>#N/A</v>
      </c>
    </row>
    <row r="8844" spans="2:6" x14ac:dyDescent="0.25">
      <c r="B8844" s="131">
        <f t="shared" si="138"/>
        <v>8842</v>
      </c>
      <c r="E8844" s="218" t="e">
        <f>VLOOKUP(D8844,Z$4:AB8844,2,FALSE)</f>
        <v>#N/A</v>
      </c>
      <c r="F8844" s="218" t="e">
        <f>VLOOKUP(D8844,Z$4:AB8844,3,FALSE)</f>
        <v>#N/A</v>
      </c>
    </row>
    <row r="8845" spans="2:6" x14ac:dyDescent="0.25">
      <c r="B8845" s="131">
        <f t="shared" si="138"/>
        <v>8843</v>
      </c>
      <c r="E8845" s="218" t="e">
        <f>VLOOKUP(D8845,Z$4:AB8845,2,FALSE)</f>
        <v>#N/A</v>
      </c>
      <c r="F8845" s="218" t="e">
        <f>VLOOKUP(D8845,Z$4:AB8845,3,FALSE)</f>
        <v>#N/A</v>
      </c>
    </row>
    <row r="8846" spans="2:6" x14ac:dyDescent="0.25">
      <c r="B8846" s="131">
        <f t="shared" si="138"/>
        <v>8844</v>
      </c>
      <c r="E8846" s="218" t="e">
        <f>VLOOKUP(D8846,Z$4:AB8846,2,FALSE)</f>
        <v>#N/A</v>
      </c>
      <c r="F8846" s="218" t="e">
        <f>VLOOKUP(D8846,Z$4:AB8846,3,FALSE)</f>
        <v>#N/A</v>
      </c>
    </row>
    <row r="8847" spans="2:6" x14ac:dyDescent="0.25">
      <c r="B8847" s="131">
        <f t="shared" si="138"/>
        <v>8845</v>
      </c>
      <c r="E8847" s="218" t="e">
        <f>VLOOKUP(D8847,Z$4:AB8847,2,FALSE)</f>
        <v>#N/A</v>
      </c>
      <c r="F8847" s="218" t="e">
        <f>VLOOKUP(D8847,Z$4:AB8847,3,FALSE)</f>
        <v>#N/A</v>
      </c>
    </row>
    <row r="8848" spans="2:6" x14ac:dyDescent="0.25">
      <c r="B8848" s="131">
        <f t="shared" si="138"/>
        <v>8846</v>
      </c>
      <c r="E8848" s="218" t="e">
        <f>VLOOKUP(D8848,Z$4:AB8848,2,FALSE)</f>
        <v>#N/A</v>
      </c>
      <c r="F8848" s="218" t="e">
        <f>VLOOKUP(D8848,Z$4:AB8848,3,FALSE)</f>
        <v>#N/A</v>
      </c>
    </row>
    <row r="8849" spans="2:6" x14ac:dyDescent="0.25">
      <c r="B8849" s="131">
        <f t="shared" si="138"/>
        <v>8847</v>
      </c>
      <c r="E8849" s="218" t="e">
        <f>VLOOKUP(D8849,Z$4:AB8849,2,FALSE)</f>
        <v>#N/A</v>
      </c>
      <c r="F8849" s="218" t="e">
        <f>VLOOKUP(D8849,Z$4:AB8849,3,FALSE)</f>
        <v>#N/A</v>
      </c>
    </row>
    <row r="8850" spans="2:6" x14ac:dyDescent="0.25">
      <c r="B8850" s="131">
        <f t="shared" si="138"/>
        <v>8848</v>
      </c>
      <c r="E8850" s="218" t="e">
        <f>VLOOKUP(D8850,Z$4:AB8850,2,FALSE)</f>
        <v>#N/A</v>
      </c>
      <c r="F8850" s="218" t="e">
        <f>VLOOKUP(D8850,Z$4:AB8850,3,FALSE)</f>
        <v>#N/A</v>
      </c>
    </row>
    <row r="8851" spans="2:6" x14ac:dyDescent="0.25">
      <c r="B8851" s="131">
        <f t="shared" si="138"/>
        <v>8849</v>
      </c>
      <c r="E8851" s="218" t="e">
        <f>VLOOKUP(D8851,Z$4:AB8851,2,FALSE)</f>
        <v>#N/A</v>
      </c>
      <c r="F8851" s="218" t="e">
        <f>VLOOKUP(D8851,Z$4:AB8851,3,FALSE)</f>
        <v>#N/A</v>
      </c>
    </row>
    <row r="8852" spans="2:6" x14ac:dyDescent="0.25">
      <c r="B8852" s="131">
        <f t="shared" si="138"/>
        <v>8850</v>
      </c>
      <c r="E8852" s="218" t="e">
        <f>VLOOKUP(D8852,Z$4:AB8852,2,FALSE)</f>
        <v>#N/A</v>
      </c>
      <c r="F8852" s="218" t="e">
        <f>VLOOKUP(D8852,Z$4:AB8852,3,FALSE)</f>
        <v>#N/A</v>
      </c>
    </row>
    <row r="8853" spans="2:6" x14ac:dyDescent="0.25">
      <c r="B8853" s="131">
        <f t="shared" si="138"/>
        <v>8851</v>
      </c>
      <c r="E8853" s="218" t="e">
        <f>VLOOKUP(D8853,Z$4:AB8853,2,FALSE)</f>
        <v>#N/A</v>
      </c>
      <c r="F8853" s="218" t="e">
        <f>VLOOKUP(D8853,Z$4:AB8853,3,FALSE)</f>
        <v>#N/A</v>
      </c>
    </row>
    <row r="8854" spans="2:6" x14ac:dyDescent="0.25">
      <c r="B8854" s="131">
        <f t="shared" si="138"/>
        <v>8852</v>
      </c>
      <c r="E8854" s="218" t="e">
        <f>VLOOKUP(D8854,Z$4:AB8854,2,FALSE)</f>
        <v>#N/A</v>
      </c>
      <c r="F8854" s="218" t="e">
        <f>VLOOKUP(D8854,Z$4:AB8854,3,FALSE)</f>
        <v>#N/A</v>
      </c>
    </row>
    <row r="8855" spans="2:6" x14ac:dyDescent="0.25">
      <c r="B8855" s="131">
        <f t="shared" si="138"/>
        <v>8853</v>
      </c>
      <c r="E8855" s="218" t="e">
        <f>VLOOKUP(D8855,Z$4:AB8855,2,FALSE)</f>
        <v>#N/A</v>
      </c>
      <c r="F8855" s="218" t="e">
        <f>VLOOKUP(D8855,Z$4:AB8855,3,FALSE)</f>
        <v>#N/A</v>
      </c>
    </row>
    <row r="8856" spans="2:6" x14ac:dyDescent="0.25">
      <c r="B8856" s="131">
        <f t="shared" si="138"/>
        <v>8854</v>
      </c>
      <c r="E8856" s="218" t="e">
        <f>VLOOKUP(D8856,Z$4:AB8856,2,FALSE)</f>
        <v>#N/A</v>
      </c>
      <c r="F8856" s="218" t="e">
        <f>VLOOKUP(D8856,Z$4:AB8856,3,FALSE)</f>
        <v>#N/A</v>
      </c>
    </row>
    <row r="8857" spans="2:6" x14ac:dyDescent="0.25">
      <c r="B8857" s="131">
        <f t="shared" si="138"/>
        <v>8855</v>
      </c>
      <c r="E8857" s="218" t="e">
        <f>VLOOKUP(D8857,Z$4:AB8857,2,FALSE)</f>
        <v>#N/A</v>
      </c>
      <c r="F8857" s="218" t="e">
        <f>VLOOKUP(D8857,Z$4:AB8857,3,FALSE)</f>
        <v>#N/A</v>
      </c>
    </row>
    <row r="8858" spans="2:6" x14ac:dyDescent="0.25">
      <c r="B8858" s="131">
        <f t="shared" si="138"/>
        <v>8856</v>
      </c>
      <c r="E8858" s="218" t="e">
        <f>VLOOKUP(D8858,Z$4:AB8858,2,FALSE)</f>
        <v>#N/A</v>
      </c>
      <c r="F8858" s="218" t="e">
        <f>VLOOKUP(D8858,Z$4:AB8858,3,FALSE)</f>
        <v>#N/A</v>
      </c>
    </row>
    <row r="8859" spans="2:6" x14ac:dyDescent="0.25">
      <c r="B8859" s="131">
        <f t="shared" si="138"/>
        <v>8857</v>
      </c>
      <c r="E8859" s="218" t="e">
        <f>VLOOKUP(D8859,Z$4:AB8859,2,FALSE)</f>
        <v>#N/A</v>
      </c>
      <c r="F8859" s="218" t="e">
        <f>VLOOKUP(D8859,Z$4:AB8859,3,FALSE)</f>
        <v>#N/A</v>
      </c>
    </row>
    <row r="8860" spans="2:6" x14ac:dyDescent="0.25">
      <c r="B8860" s="131">
        <f t="shared" si="138"/>
        <v>8858</v>
      </c>
      <c r="E8860" s="218" t="e">
        <f>VLOOKUP(D8860,Z$4:AB8860,2,FALSE)</f>
        <v>#N/A</v>
      </c>
      <c r="F8860" s="218" t="e">
        <f>VLOOKUP(D8860,Z$4:AB8860,3,FALSE)</f>
        <v>#N/A</v>
      </c>
    </row>
    <row r="8861" spans="2:6" x14ac:dyDescent="0.25">
      <c r="B8861" s="131">
        <f t="shared" si="138"/>
        <v>8859</v>
      </c>
      <c r="E8861" s="218" t="e">
        <f>VLOOKUP(D8861,Z$4:AB8861,2,FALSE)</f>
        <v>#N/A</v>
      </c>
      <c r="F8861" s="218" t="e">
        <f>VLOOKUP(D8861,Z$4:AB8861,3,FALSE)</f>
        <v>#N/A</v>
      </c>
    </row>
    <row r="8862" spans="2:6" x14ac:dyDescent="0.25">
      <c r="B8862" s="131">
        <f t="shared" si="138"/>
        <v>8860</v>
      </c>
      <c r="E8862" s="218" t="e">
        <f>VLOOKUP(D8862,Z$4:AB8862,2,FALSE)</f>
        <v>#N/A</v>
      </c>
      <c r="F8862" s="218" t="e">
        <f>VLOOKUP(D8862,Z$4:AB8862,3,FALSE)</f>
        <v>#N/A</v>
      </c>
    </row>
    <row r="8863" spans="2:6" x14ac:dyDescent="0.25">
      <c r="B8863" s="131">
        <f t="shared" si="138"/>
        <v>8861</v>
      </c>
      <c r="E8863" s="218" t="e">
        <f>VLOOKUP(D8863,Z$4:AB8863,2,FALSE)</f>
        <v>#N/A</v>
      </c>
      <c r="F8863" s="218" t="e">
        <f>VLOOKUP(D8863,Z$4:AB8863,3,FALSE)</f>
        <v>#N/A</v>
      </c>
    </row>
    <row r="8864" spans="2:6" x14ac:dyDescent="0.25">
      <c r="B8864" s="131">
        <f t="shared" si="138"/>
        <v>8862</v>
      </c>
      <c r="E8864" s="218" t="e">
        <f>VLOOKUP(D8864,Z$4:AB8864,2,FALSE)</f>
        <v>#N/A</v>
      </c>
      <c r="F8864" s="218" t="e">
        <f>VLOOKUP(D8864,Z$4:AB8864,3,FALSE)</f>
        <v>#N/A</v>
      </c>
    </row>
    <row r="8865" spans="2:6" x14ac:dyDescent="0.25">
      <c r="B8865" s="131">
        <f t="shared" si="138"/>
        <v>8863</v>
      </c>
      <c r="E8865" s="218" t="e">
        <f>VLOOKUP(D8865,Z$4:AB8865,2,FALSE)</f>
        <v>#N/A</v>
      </c>
      <c r="F8865" s="218" t="e">
        <f>VLOOKUP(D8865,Z$4:AB8865,3,FALSE)</f>
        <v>#N/A</v>
      </c>
    </row>
    <row r="8866" spans="2:6" x14ac:dyDescent="0.25">
      <c r="B8866" s="131">
        <f t="shared" si="138"/>
        <v>8864</v>
      </c>
      <c r="E8866" s="218" t="e">
        <f>VLOOKUP(D8866,Z$4:AB8866,2,FALSE)</f>
        <v>#N/A</v>
      </c>
      <c r="F8866" s="218" t="e">
        <f>VLOOKUP(D8866,Z$4:AB8866,3,FALSE)</f>
        <v>#N/A</v>
      </c>
    </row>
    <row r="8867" spans="2:6" x14ac:dyDescent="0.25">
      <c r="B8867" s="131">
        <f t="shared" si="138"/>
        <v>8865</v>
      </c>
      <c r="E8867" s="218" t="e">
        <f>VLOOKUP(D8867,Z$4:AB8867,2,FALSE)</f>
        <v>#N/A</v>
      </c>
      <c r="F8867" s="218" t="e">
        <f>VLOOKUP(D8867,Z$4:AB8867,3,FALSE)</f>
        <v>#N/A</v>
      </c>
    </row>
    <row r="8868" spans="2:6" x14ac:dyDescent="0.25">
      <c r="B8868" s="131">
        <f t="shared" si="138"/>
        <v>8866</v>
      </c>
      <c r="E8868" s="218" t="e">
        <f>VLOOKUP(D8868,Z$4:AB8868,2,FALSE)</f>
        <v>#N/A</v>
      </c>
      <c r="F8868" s="218" t="e">
        <f>VLOOKUP(D8868,Z$4:AB8868,3,FALSE)</f>
        <v>#N/A</v>
      </c>
    </row>
    <row r="8869" spans="2:6" x14ac:dyDescent="0.25">
      <c r="B8869" s="131">
        <f t="shared" si="138"/>
        <v>8867</v>
      </c>
      <c r="E8869" s="218" t="e">
        <f>VLOOKUP(D8869,Z$4:AB8869,2,FALSE)</f>
        <v>#N/A</v>
      </c>
      <c r="F8869" s="218" t="e">
        <f>VLOOKUP(D8869,Z$4:AB8869,3,FALSE)</f>
        <v>#N/A</v>
      </c>
    </row>
    <row r="8870" spans="2:6" x14ac:dyDescent="0.25">
      <c r="B8870" s="131">
        <f t="shared" si="138"/>
        <v>8868</v>
      </c>
      <c r="E8870" s="218" t="e">
        <f>VLOOKUP(D8870,Z$4:AB8870,2,FALSE)</f>
        <v>#N/A</v>
      </c>
      <c r="F8870" s="218" t="e">
        <f>VLOOKUP(D8870,Z$4:AB8870,3,FALSE)</f>
        <v>#N/A</v>
      </c>
    </row>
    <row r="8871" spans="2:6" x14ac:dyDescent="0.25">
      <c r="B8871" s="131">
        <f t="shared" si="138"/>
        <v>8869</v>
      </c>
      <c r="E8871" s="218" t="e">
        <f>VLOOKUP(D8871,Z$4:AB8871,2,FALSE)</f>
        <v>#N/A</v>
      </c>
      <c r="F8871" s="218" t="e">
        <f>VLOOKUP(D8871,Z$4:AB8871,3,FALSE)</f>
        <v>#N/A</v>
      </c>
    </row>
    <row r="8872" spans="2:6" x14ac:dyDescent="0.25">
      <c r="B8872" s="131">
        <f t="shared" si="138"/>
        <v>8870</v>
      </c>
      <c r="E8872" s="218" t="e">
        <f>VLOOKUP(D8872,Z$4:AB8872,2,FALSE)</f>
        <v>#N/A</v>
      </c>
      <c r="F8872" s="218" t="e">
        <f>VLOOKUP(D8872,Z$4:AB8872,3,FALSE)</f>
        <v>#N/A</v>
      </c>
    </row>
    <row r="8873" spans="2:6" x14ac:dyDescent="0.25">
      <c r="B8873" s="131">
        <f t="shared" si="138"/>
        <v>8871</v>
      </c>
      <c r="E8873" s="218" t="e">
        <f>VLOOKUP(D8873,Z$4:AB8873,2,FALSE)</f>
        <v>#N/A</v>
      </c>
      <c r="F8873" s="218" t="e">
        <f>VLOOKUP(D8873,Z$4:AB8873,3,FALSE)</f>
        <v>#N/A</v>
      </c>
    </row>
    <row r="8874" spans="2:6" x14ac:dyDescent="0.25">
      <c r="B8874" s="131">
        <f t="shared" si="138"/>
        <v>8872</v>
      </c>
      <c r="E8874" s="218" t="e">
        <f>VLOOKUP(D8874,Z$4:AB8874,2,FALSE)</f>
        <v>#N/A</v>
      </c>
      <c r="F8874" s="218" t="e">
        <f>VLOOKUP(D8874,Z$4:AB8874,3,FALSE)</f>
        <v>#N/A</v>
      </c>
    </row>
    <row r="8875" spans="2:6" x14ac:dyDescent="0.25">
      <c r="B8875" s="131">
        <f t="shared" si="138"/>
        <v>8873</v>
      </c>
      <c r="E8875" s="218" t="e">
        <f>VLOOKUP(D8875,Z$4:AB8875,2,FALSE)</f>
        <v>#N/A</v>
      </c>
      <c r="F8875" s="218" t="e">
        <f>VLOOKUP(D8875,Z$4:AB8875,3,FALSE)</f>
        <v>#N/A</v>
      </c>
    </row>
    <row r="8876" spans="2:6" x14ac:dyDescent="0.25">
      <c r="B8876" s="131">
        <f t="shared" si="138"/>
        <v>8874</v>
      </c>
      <c r="E8876" s="218" t="e">
        <f>VLOOKUP(D8876,Z$4:AB8876,2,FALSE)</f>
        <v>#N/A</v>
      </c>
      <c r="F8876" s="218" t="e">
        <f>VLOOKUP(D8876,Z$4:AB8876,3,FALSE)</f>
        <v>#N/A</v>
      </c>
    </row>
    <row r="8877" spans="2:6" x14ac:dyDescent="0.25">
      <c r="B8877" s="131">
        <f t="shared" si="138"/>
        <v>8875</v>
      </c>
      <c r="E8877" s="218" t="e">
        <f>VLOOKUP(D8877,Z$4:AB8877,2,FALSE)</f>
        <v>#N/A</v>
      </c>
      <c r="F8877" s="218" t="e">
        <f>VLOOKUP(D8877,Z$4:AB8877,3,FALSE)</f>
        <v>#N/A</v>
      </c>
    </row>
    <row r="8878" spans="2:6" x14ac:dyDescent="0.25">
      <c r="B8878" s="131">
        <f t="shared" si="138"/>
        <v>8876</v>
      </c>
      <c r="E8878" s="218" t="e">
        <f>VLOOKUP(D8878,Z$4:AB8878,2,FALSE)</f>
        <v>#N/A</v>
      </c>
      <c r="F8878" s="218" t="e">
        <f>VLOOKUP(D8878,Z$4:AB8878,3,FALSE)</f>
        <v>#N/A</v>
      </c>
    </row>
    <row r="8879" spans="2:6" x14ac:dyDescent="0.25">
      <c r="B8879" s="131">
        <f t="shared" si="138"/>
        <v>8877</v>
      </c>
      <c r="E8879" s="218" t="e">
        <f>VLOOKUP(D8879,Z$4:AB8879,2,FALSE)</f>
        <v>#N/A</v>
      </c>
      <c r="F8879" s="218" t="e">
        <f>VLOOKUP(D8879,Z$4:AB8879,3,FALSE)</f>
        <v>#N/A</v>
      </c>
    </row>
    <row r="8880" spans="2:6" x14ac:dyDescent="0.25">
      <c r="B8880" s="131">
        <f t="shared" si="138"/>
        <v>8878</v>
      </c>
      <c r="E8880" s="218" t="e">
        <f>VLOOKUP(D8880,Z$4:AB8880,2,FALSE)</f>
        <v>#N/A</v>
      </c>
      <c r="F8880" s="218" t="e">
        <f>VLOOKUP(D8880,Z$4:AB8880,3,FALSE)</f>
        <v>#N/A</v>
      </c>
    </row>
    <row r="8881" spans="2:6" x14ac:dyDescent="0.25">
      <c r="B8881" s="131">
        <f t="shared" si="138"/>
        <v>8879</v>
      </c>
      <c r="E8881" s="218" t="e">
        <f>VLOOKUP(D8881,Z$4:AB8881,2,FALSE)</f>
        <v>#N/A</v>
      </c>
      <c r="F8881" s="218" t="e">
        <f>VLOOKUP(D8881,Z$4:AB8881,3,FALSE)</f>
        <v>#N/A</v>
      </c>
    </row>
    <row r="8882" spans="2:6" x14ac:dyDescent="0.25">
      <c r="B8882" s="131">
        <f t="shared" si="138"/>
        <v>8880</v>
      </c>
      <c r="E8882" s="218" t="e">
        <f>VLOOKUP(D8882,Z$4:AB8882,2,FALSE)</f>
        <v>#N/A</v>
      </c>
      <c r="F8882" s="218" t="e">
        <f>VLOOKUP(D8882,Z$4:AB8882,3,FALSE)</f>
        <v>#N/A</v>
      </c>
    </row>
    <row r="8883" spans="2:6" x14ac:dyDescent="0.25">
      <c r="B8883" s="131">
        <f t="shared" si="138"/>
        <v>8881</v>
      </c>
      <c r="E8883" s="218" t="e">
        <f>VLOOKUP(D8883,Z$4:AB8883,2,FALSE)</f>
        <v>#N/A</v>
      </c>
      <c r="F8883" s="218" t="e">
        <f>VLOOKUP(D8883,Z$4:AB8883,3,FALSE)</f>
        <v>#N/A</v>
      </c>
    </row>
    <row r="8884" spans="2:6" x14ac:dyDescent="0.25">
      <c r="B8884" s="131">
        <f t="shared" ref="B8884:B8947" si="139">ROW()-2</f>
        <v>8882</v>
      </c>
      <c r="E8884" s="218" t="e">
        <f>VLOOKUP(D8884,Z$4:AB8884,2,FALSE)</f>
        <v>#N/A</v>
      </c>
      <c r="F8884" s="218" t="e">
        <f>VLOOKUP(D8884,Z$4:AB8884,3,FALSE)</f>
        <v>#N/A</v>
      </c>
    </row>
    <row r="8885" spans="2:6" x14ac:dyDescent="0.25">
      <c r="B8885" s="131">
        <f t="shared" si="139"/>
        <v>8883</v>
      </c>
      <c r="E8885" s="218" t="e">
        <f>VLOOKUP(D8885,Z$4:AB8885,2,FALSE)</f>
        <v>#N/A</v>
      </c>
      <c r="F8885" s="218" t="e">
        <f>VLOOKUP(D8885,Z$4:AB8885,3,FALSE)</f>
        <v>#N/A</v>
      </c>
    </row>
    <row r="8886" spans="2:6" x14ac:dyDescent="0.25">
      <c r="B8886" s="131">
        <f t="shared" si="139"/>
        <v>8884</v>
      </c>
      <c r="E8886" s="218" t="e">
        <f>VLOOKUP(D8886,Z$4:AB8886,2,FALSE)</f>
        <v>#N/A</v>
      </c>
      <c r="F8886" s="218" t="e">
        <f>VLOOKUP(D8886,Z$4:AB8886,3,FALSE)</f>
        <v>#N/A</v>
      </c>
    </row>
    <row r="8887" spans="2:6" x14ac:dyDescent="0.25">
      <c r="B8887" s="131">
        <f t="shared" si="139"/>
        <v>8885</v>
      </c>
      <c r="E8887" s="218" t="e">
        <f>VLOOKUP(D8887,Z$4:AB8887,2,FALSE)</f>
        <v>#N/A</v>
      </c>
      <c r="F8887" s="218" t="e">
        <f>VLOOKUP(D8887,Z$4:AB8887,3,FALSE)</f>
        <v>#N/A</v>
      </c>
    </row>
    <row r="8888" spans="2:6" x14ac:dyDescent="0.25">
      <c r="B8888" s="131">
        <f t="shared" si="139"/>
        <v>8886</v>
      </c>
      <c r="E8888" s="218" t="e">
        <f>VLOOKUP(D8888,Z$4:AB8888,2,FALSE)</f>
        <v>#N/A</v>
      </c>
      <c r="F8888" s="218" t="e">
        <f>VLOOKUP(D8888,Z$4:AB8888,3,FALSE)</f>
        <v>#N/A</v>
      </c>
    </row>
    <row r="8889" spans="2:6" x14ac:dyDescent="0.25">
      <c r="B8889" s="131">
        <f t="shared" si="139"/>
        <v>8887</v>
      </c>
      <c r="E8889" s="218" t="e">
        <f>VLOOKUP(D8889,Z$4:AB8889,2,FALSE)</f>
        <v>#N/A</v>
      </c>
      <c r="F8889" s="218" t="e">
        <f>VLOOKUP(D8889,Z$4:AB8889,3,FALSE)</f>
        <v>#N/A</v>
      </c>
    </row>
    <row r="8890" spans="2:6" x14ac:dyDescent="0.25">
      <c r="B8890" s="131">
        <f t="shared" si="139"/>
        <v>8888</v>
      </c>
      <c r="E8890" s="218" t="e">
        <f>VLOOKUP(D8890,Z$4:AB8890,2,FALSE)</f>
        <v>#N/A</v>
      </c>
      <c r="F8890" s="218" t="e">
        <f>VLOOKUP(D8890,Z$4:AB8890,3,FALSE)</f>
        <v>#N/A</v>
      </c>
    </row>
    <row r="8891" spans="2:6" x14ac:dyDescent="0.25">
      <c r="B8891" s="131">
        <f t="shared" si="139"/>
        <v>8889</v>
      </c>
      <c r="E8891" s="218" t="e">
        <f>VLOOKUP(D8891,Z$4:AB8891,2,FALSE)</f>
        <v>#N/A</v>
      </c>
      <c r="F8891" s="218" t="e">
        <f>VLOOKUP(D8891,Z$4:AB8891,3,FALSE)</f>
        <v>#N/A</v>
      </c>
    </row>
    <row r="8892" spans="2:6" x14ac:dyDescent="0.25">
      <c r="B8892" s="131">
        <f t="shared" si="139"/>
        <v>8890</v>
      </c>
      <c r="E8892" s="218" t="e">
        <f>VLOOKUP(D8892,Z$4:AB8892,2,FALSE)</f>
        <v>#N/A</v>
      </c>
      <c r="F8892" s="218" t="e">
        <f>VLOOKUP(D8892,Z$4:AB8892,3,FALSE)</f>
        <v>#N/A</v>
      </c>
    </row>
    <row r="8893" spans="2:6" x14ac:dyDescent="0.25">
      <c r="B8893" s="131">
        <f t="shared" si="139"/>
        <v>8891</v>
      </c>
      <c r="E8893" s="218" t="e">
        <f>VLOOKUP(D8893,Z$4:AB8893,2,FALSE)</f>
        <v>#N/A</v>
      </c>
      <c r="F8893" s="218" t="e">
        <f>VLOOKUP(D8893,Z$4:AB8893,3,FALSE)</f>
        <v>#N/A</v>
      </c>
    </row>
    <row r="8894" spans="2:6" x14ac:dyDescent="0.25">
      <c r="B8894" s="131">
        <f t="shared" si="139"/>
        <v>8892</v>
      </c>
      <c r="E8894" s="218" t="e">
        <f>VLOOKUP(D8894,Z$4:AB8894,2,FALSE)</f>
        <v>#N/A</v>
      </c>
      <c r="F8894" s="218" t="e">
        <f>VLOOKUP(D8894,Z$4:AB8894,3,FALSE)</f>
        <v>#N/A</v>
      </c>
    </row>
    <row r="8895" spans="2:6" x14ac:dyDescent="0.25">
      <c r="B8895" s="131">
        <f t="shared" si="139"/>
        <v>8893</v>
      </c>
      <c r="E8895" s="218" t="e">
        <f>VLOOKUP(D8895,Z$4:AB8895,2,FALSE)</f>
        <v>#N/A</v>
      </c>
      <c r="F8895" s="218" t="e">
        <f>VLOOKUP(D8895,Z$4:AB8895,3,FALSE)</f>
        <v>#N/A</v>
      </c>
    </row>
    <row r="8896" spans="2:6" x14ac:dyDescent="0.25">
      <c r="B8896" s="131">
        <f t="shared" si="139"/>
        <v>8894</v>
      </c>
      <c r="E8896" s="218" t="e">
        <f>VLOOKUP(D8896,Z$4:AB8896,2,FALSE)</f>
        <v>#N/A</v>
      </c>
      <c r="F8896" s="218" t="e">
        <f>VLOOKUP(D8896,Z$4:AB8896,3,FALSE)</f>
        <v>#N/A</v>
      </c>
    </row>
    <row r="8897" spans="2:6" x14ac:dyDescent="0.25">
      <c r="B8897" s="131">
        <f t="shared" si="139"/>
        <v>8895</v>
      </c>
      <c r="E8897" s="218" t="e">
        <f>VLOOKUP(D8897,Z$4:AB8897,2,FALSE)</f>
        <v>#N/A</v>
      </c>
      <c r="F8897" s="218" t="e">
        <f>VLOOKUP(D8897,Z$4:AB8897,3,FALSE)</f>
        <v>#N/A</v>
      </c>
    </row>
    <row r="8898" spans="2:6" x14ac:dyDescent="0.25">
      <c r="B8898" s="131">
        <f t="shared" si="139"/>
        <v>8896</v>
      </c>
      <c r="E8898" s="218" t="e">
        <f>VLOOKUP(D8898,Z$4:AB8898,2,FALSE)</f>
        <v>#N/A</v>
      </c>
      <c r="F8898" s="218" t="e">
        <f>VLOOKUP(D8898,Z$4:AB8898,3,FALSE)</f>
        <v>#N/A</v>
      </c>
    </row>
    <row r="8899" spans="2:6" x14ac:dyDescent="0.25">
      <c r="B8899" s="131">
        <f t="shared" si="139"/>
        <v>8897</v>
      </c>
      <c r="E8899" s="218" t="e">
        <f>VLOOKUP(D8899,Z$4:AB8899,2,FALSE)</f>
        <v>#N/A</v>
      </c>
      <c r="F8899" s="218" t="e">
        <f>VLOOKUP(D8899,Z$4:AB8899,3,FALSE)</f>
        <v>#N/A</v>
      </c>
    </row>
    <row r="8900" spans="2:6" x14ac:dyDescent="0.25">
      <c r="B8900" s="131">
        <f t="shared" si="139"/>
        <v>8898</v>
      </c>
      <c r="E8900" s="218" t="e">
        <f>VLOOKUP(D8900,Z$4:AB8900,2,FALSE)</f>
        <v>#N/A</v>
      </c>
      <c r="F8900" s="218" t="e">
        <f>VLOOKUP(D8900,Z$4:AB8900,3,FALSE)</f>
        <v>#N/A</v>
      </c>
    </row>
    <row r="8901" spans="2:6" x14ac:dyDescent="0.25">
      <c r="B8901" s="131">
        <f t="shared" si="139"/>
        <v>8899</v>
      </c>
      <c r="E8901" s="218" t="e">
        <f>VLOOKUP(D8901,Z$4:AB8901,2,FALSE)</f>
        <v>#N/A</v>
      </c>
      <c r="F8901" s="218" t="e">
        <f>VLOOKUP(D8901,Z$4:AB8901,3,FALSE)</f>
        <v>#N/A</v>
      </c>
    </row>
    <row r="8902" spans="2:6" x14ac:dyDescent="0.25">
      <c r="B8902" s="131">
        <f t="shared" si="139"/>
        <v>8900</v>
      </c>
      <c r="E8902" s="218" t="e">
        <f>VLOOKUP(D8902,Z$4:AB8902,2,FALSE)</f>
        <v>#N/A</v>
      </c>
      <c r="F8902" s="218" t="e">
        <f>VLOOKUP(D8902,Z$4:AB8902,3,FALSE)</f>
        <v>#N/A</v>
      </c>
    </row>
    <row r="8903" spans="2:6" x14ac:dyDescent="0.25">
      <c r="B8903" s="131">
        <f t="shared" si="139"/>
        <v>8901</v>
      </c>
      <c r="E8903" s="218" t="e">
        <f>VLOOKUP(D8903,Z$4:AB8903,2,FALSE)</f>
        <v>#N/A</v>
      </c>
      <c r="F8903" s="218" t="e">
        <f>VLOOKUP(D8903,Z$4:AB8903,3,FALSE)</f>
        <v>#N/A</v>
      </c>
    </row>
    <row r="8904" spans="2:6" x14ac:dyDescent="0.25">
      <c r="B8904" s="131">
        <f t="shared" si="139"/>
        <v>8902</v>
      </c>
      <c r="E8904" s="218" t="e">
        <f>VLOOKUP(D8904,Z$4:AB8904,2,FALSE)</f>
        <v>#N/A</v>
      </c>
      <c r="F8904" s="218" t="e">
        <f>VLOOKUP(D8904,Z$4:AB8904,3,FALSE)</f>
        <v>#N/A</v>
      </c>
    </row>
    <row r="8905" spans="2:6" x14ac:dyDescent="0.25">
      <c r="B8905" s="131">
        <f t="shared" si="139"/>
        <v>8903</v>
      </c>
      <c r="E8905" s="218" t="e">
        <f>VLOOKUP(D8905,Z$4:AB8905,2,FALSE)</f>
        <v>#N/A</v>
      </c>
      <c r="F8905" s="218" t="e">
        <f>VLOOKUP(D8905,Z$4:AB8905,3,FALSE)</f>
        <v>#N/A</v>
      </c>
    </row>
    <row r="8906" spans="2:6" x14ac:dyDescent="0.25">
      <c r="B8906" s="131">
        <f t="shared" si="139"/>
        <v>8904</v>
      </c>
      <c r="E8906" s="218" t="e">
        <f>VLOOKUP(D8906,Z$4:AB8906,2,FALSE)</f>
        <v>#N/A</v>
      </c>
      <c r="F8906" s="218" t="e">
        <f>VLOOKUP(D8906,Z$4:AB8906,3,FALSE)</f>
        <v>#N/A</v>
      </c>
    </row>
    <row r="8907" spans="2:6" x14ac:dyDescent="0.25">
      <c r="B8907" s="131">
        <f t="shared" si="139"/>
        <v>8905</v>
      </c>
      <c r="E8907" s="218" t="e">
        <f>VLOOKUP(D8907,Z$4:AB8907,2,FALSE)</f>
        <v>#N/A</v>
      </c>
      <c r="F8907" s="218" t="e">
        <f>VLOOKUP(D8907,Z$4:AB8907,3,FALSE)</f>
        <v>#N/A</v>
      </c>
    </row>
    <row r="8908" spans="2:6" x14ac:dyDescent="0.25">
      <c r="B8908" s="131">
        <f t="shared" si="139"/>
        <v>8906</v>
      </c>
      <c r="E8908" s="218" t="e">
        <f>VLOOKUP(D8908,Z$4:AB8908,2,FALSE)</f>
        <v>#N/A</v>
      </c>
      <c r="F8908" s="218" t="e">
        <f>VLOOKUP(D8908,Z$4:AB8908,3,FALSE)</f>
        <v>#N/A</v>
      </c>
    </row>
    <row r="8909" spans="2:6" x14ac:dyDescent="0.25">
      <c r="B8909" s="131">
        <f t="shared" si="139"/>
        <v>8907</v>
      </c>
      <c r="E8909" s="218" t="e">
        <f>VLOOKUP(D8909,Z$4:AB8909,2,FALSE)</f>
        <v>#N/A</v>
      </c>
      <c r="F8909" s="218" t="e">
        <f>VLOOKUP(D8909,Z$4:AB8909,3,FALSE)</f>
        <v>#N/A</v>
      </c>
    </row>
    <row r="8910" spans="2:6" x14ac:dyDescent="0.25">
      <c r="B8910" s="131">
        <f t="shared" si="139"/>
        <v>8908</v>
      </c>
      <c r="E8910" s="218" t="e">
        <f>VLOOKUP(D8910,Z$4:AB8910,2,FALSE)</f>
        <v>#N/A</v>
      </c>
      <c r="F8910" s="218" t="e">
        <f>VLOOKUP(D8910,Z$4:AB8910,3,FALSE)</f>
        <v>#N/A</v>
      </c>
    </row>
    <row r="8911" spans="2:6" x14ac:dyDescent="0.25">
      <c r="B8911" s="131">
        <f t="shared" si="139"/>
        <v>8909</v>
      </c>
      <c r="E8911" s="218" t="e">
        <f>VLOOKUP(D8911,Z$4:AB8911,2,FALSE)</f>
        <v>#N/A</v>
      </c>
      <c r="F8911" s="218" t="e">
        <f>VLOOKUP(D8911,Z$4:AB8911,3,FALSE)</f>
        <v>#N/A</v>
      </c>
    </row>
    <row r="8912" spans="2:6" x14ac:dyDescent="0.25">
      <c r="B8912" s="131">
        <f t="shared" si="139"/>
        <v>8910</v>
      </c>
      <c r="E8912" s="218" t="e">
        <f>VLOOKUP(D8912,Z$4:AB8912,2,FALSE)</f>
        <v>#N/A</v>
      </c>
      <c r="F8912" s="218" t="e">
        <f>VLOOKUP(D8912,Z$4:AB8912,3,FALSE)</f>
        <v>#N/A</v>
      </c>
    </row>
    <row r="8913" spans="2:6" x14ac:dyDescent="0.25">
      <c r="B8913" s="131">
        <f t="shared" si="139"/>
        <v>8911</v>
      </c>
      <c r="E8913" s="218" t="e">
        <f>VLOOKUP(D8913,Z$4:AB8913,2,FALSE)</f>
        <v>#N/A</v>
      </c>
      <c r="F8913" s="218" t="e">
        <f>VLOOKUP(D8913,Z$4:AB8913,3,FALSE)</f>
        <v>#N/A</v>
      </c>
    </row>
    <row r="8914" spans="2:6" x14ac:dyDescent="0.25">
      <c r="B8914" s="131">
        <f t="shared" si="139"/>
        <v>8912</v>
      </c>
      <c r="E8914" s="218" t="e">
        <f>VLOOKUP(D8914,Z$4:AB8914,2,FALSE)</f>
        <v>#N/A</v>
      </c>
      <c r="F8914" s="218" t="e">
        <f>VLOOKUP(D8914,Z$4:AB8914,3,FALSE)</f>
        <v>#N/A</v>
      </c>
    </row>
    <row r="8915" spans="2:6" x14ac:dyDescent="0.25">
      <c r="B8915" s="131">
        <f t="shared" si="139"/>
        <v>8913</v>
      </c>
      <c r="E8915" s="218" t="e">
        <f>VLOOKUP(D8915,Z$4:AB8915,2,FALSE)</f>
        <v>#N/A</v>
      </c>
      <c r="F8915" s="218" t="e">
        <f>VLOOKUP(D8915,Z$4:AB8915,3,FALSE)</f>
        <v>#N/A</v>
      </c>
    </row>
    <row r="8916" spans="2:6" x14ac:dyDescent="0.25">
      <c r="B8916" s="131">
        <f t="shared" si="139"/>
        <v>8914</v>
      </c>
      <c r="E8916" s="218" t="e">
        <f>VLOOKUP(D8916,Z$4:AB8916,2,FALSE)</f>
        <v>#N/A</v>
      </c>
      <c r="F8916" s="218" t="e">
        <f>VLOOKUP(D8916,Z$4:AB8916,3,FALSE)</f>
        <v>#N/A</v>
      </c>
    </row>
    <row r="8917" spans="2:6" x14ac:dyDescent="0.25">
      <c r="B8917" s="131">
        <f t="shared" si="139"/>
        <v>8915</v>
      </c>
      <c r="E8917" s="218" t="e">
        <f>VLOOKUP(D8917,Z$4:AB8917,2,FALSE)</f>
        <v>#N/A</v>
      </c>
      <c r="F8917" s="218" t="e">
        <f>VLOOKUP(D8917,Z$4:AB8917,3,FALSE)</f>
        <v>#N/A</v>
      </c>
    </row>
    <row r="8918" spans="2:6" x14ac:dyDescent="0.25">
      <c r="B8918" s="131">
        <f t="shared" si="139"/>
        <v>8916</v>
      </c>
      <c r="E8918" s="218" t="e">
        <f>VLOOKUP(D8918,Z$4:AB8918,2,FALSE)</f>
        <v>#N/A</v>
      </c>
      <c r="F8918" s="218" t="e">
        <f>VLOOKUP(D8918,Z$4:AB8918,3,FALSE)</f>
        <v>#N/A</v>
      </c>
    </row>
    <row r="8919" spans="2:6" x14ac:dyDescent="0.25">
      <c r="B8919" s="131">
        <f t="shared" si="139"/>
        <v>8917</v>
      </c>
      <c r="E8919" s="218" t="e">
        <f>VLOOKUP(D8919,Z$4:AB8919,2,FALSE)</f>
        <v>#N/A</v>
      </c>
      <c r="F8919" s="218" t="e">
        <f>VLOOKUP(D8919,Z$4:AB8919,3,FALSE)</f>
        <v>#N/A</v>
      </c>
    </row>
    <row r="8920" spans="2:6" x14ac:dyDescent="0.25">
      <c r="B8920" s="131">
        <f t="shared" si="139"/>
        <v>8918</v>
      </c>
      <c r="E8920" s="218" t="e">
        <f>VLOOKUP(D8920,Z$4:AB8920,2,FALSE)</f>
        <v>#N/A</v>
      </c>
      <c r="F8920" s="218" t="e">
        <f>VLOOKUP(D8920,Z$4:AB8920,3,FALSE)</f>
        <v>#N/A</v>
      </c>
    </row>
    <row r="8921" spans="2:6" x14ac:dyDescent="0.25">
      <c r="B8921" s="131">
        <f t="shared" si="139"/>
        <v>8919</v>
      </c>
      <c r="E8921" s="218" t="e">
        <f>VLOOKUP(D8921,Z$4:AB8921,2,FALSE)</f>
        <v>#N/A</v>
      </c>
      <c r="F8921" s="218" t="e">
        <f>VLOOKUP(D8921,Z$4:AB8921,3,FALSE)</f>
        <v>#N/A</v>
      </c>
    </row>
    <row r="8922" spans="2:6" x14ac:dyDescent="0.25">
      <c r="B8922" s="131">
        <f t="shared" si="139"/>
        <v>8920</v>
      </c>
      <c r="E8922" s="218" t="e">
        <f>VLOOKUP(D8922,Z$4:AB8922,2,FALSE)</f>
        <v>#N/A</v>
      </c>
      <c r="F8922" s="218" t="e">
        <f>VLOOKUP(D8922,Z$4:AB8922,3,FALSE)</f>
        <v>#N/A</v>
      </c>
    </row>
    <row r="8923" spans="2:6" x14ac:dyDescent="0.25">
      <c r="B8923" s="131">
        <f t="shared" si="139"/>
        <v>8921</v>
      </c>
      <c r="E8923" s="218" t="e">
        <f>VLOOKUP(D8923,Z$4:AB8923,2,FALSE)</f>
        <v>#N/A</v>
      </c>
      <c r="F8923" s="218" t="e">
        <f>VLOOKUP(D8923,Z$4:AB8923,3,FALSE)</f>
        <v>#N/A</v>
      </c>
    </row>
    <row r="8924" spans="2:6" x14ac:dyDescent="0.25">
      <c r="B8924" s="131">
        <f t="shared" si="139"/>
        <v>8922</v>
      </c>
      <c r="E8924" s="218" t="e">
        <f>VLOOKUP(D8924,Z$4:AB8924,2,FALSE)</f>
        <v>#N/A</v>
      </c>
      <c r="F8924" s="218" t="e">
        <f>VLOOKUP(D8924,Z$4:AB8924,3,FALSE)</f>
        <v>#N/A</v>
      </c>
    </row>
    <row r="8925" spans="2:6" x14ac:dyDescent="0.25">
      <c r="B8925" s="131">
        <f t="shared" si="139"/>
        <v>8923</v>
      </c>
      <c r="E8925" s="218" t="e">
        <f>VLOOKUP(D8925,Z$4:AB8925,2,FALSE)</f>
        <v>#N/A</v>
      </c>
      <c r="F8925" s="218" t="e">
        <f>VLOOKUP(D8925,Z$4:AB8925,3,FALSE)</f>
        <v>#N/A</v>
      </c>
    </row>
    <row r="8926" spans="2:6" x14ac:dyDescent="0.25">
      <c r="B8926" s="131">
        <f t="shared" si="139"/>
        <v>8924</v>
      </c>
      <c r="E8926" s="218" t="e">
        <f>VLOOKUP(D8926,Z$4:AB8926,2,FALSE)</f>
        <v>#N/A</v>
      </c>
      <c r="F8926" s="218" t="e">
        <f>VLOOKUP(D8926,Z$4:AB8926,3,FALSE)</f>
        <v>#N/A</v>
      </c>
    </row>
    <row r="8927" spans="2:6" x14ac:dyDescent="0.25">
      <c r="B8927" s="131">
        <f t="shared" si="139"/>
        <v>8925</v>
      </c>
      <c r="E8927" s="218" t="e">
        <f>VLOOKUP(D8927,Z$4:AB8927,2,FALSE)</f>
        <v>#N/A</v>
      </c>
      <c r="F8927" s="218" t="e">
        <f>VLOOKUP(D8927,Z$4:AB8927,3,FALSE)</f>
        <v>#N/A</v>
      </c>
    </row>
    <row r="8928" spans="2:6" x14ac:dyDescent="0.25">
      <c r="B8928" s="131">
        <f t="shared" si="139"/>
        <v>8926</v>
      </c>
      <c r="E8928" s="218" t="e">
        <f>VLOOKUP(D8928,Z$4:AB8928,2,FALSE)</f>
        <v>#N/A</v>
      </c>
      <c r="F8928" s="218" t="e">
        <f>VLOOKUP(D8928,Z$4:AB8928,3,FALSE)</f>
        <v>#N/A</v>
      </c>
    </row>
    <row r="8929" spans="2:6" x14ac:dyDescent="0.25">
      <c r="B8929" s="131">
        <f t="shared" si="139"/>
        <v>8927</v>
      </c>
      <c r="E8929" s="218" t="e">
        <f>VLOOKUP(D8929,Z$4:AB8929,2,FALSE)</f>
        <v>#N/A</v>
      </c>
      <c r="F8929" s="218" t="e">
        <f>VLOOKUP(D8929,Z$4:AB8929,3,FALSE)</f>
        <v>#N/A</v>
      </c>
    </row>
    <row r="8930" spans="2:6" x14ac:dyDescent="0.25">
      <c r="B8930" s="131">
        <f t="shared" si="139"/>
        <v>8928</v>
      </c>
      <c r="E8930" s="218" t="e">
        <f>VLOOKUP(D8930,Z$4:AB8930,2,FALSE)</f>
        <v>#N/A</v>
      </c>
      <c r="F8930" s="218" t="e">
        <f>VLOOKUP(D8930,Z$4:AB8930,3,FALSE)</f>
        <v>#N/A</v>
      </c>
    </row>
    <row r="8931" spans="2:6" x14ac:dyDescent="0.25">
      <c r="B8931" s="131">
        <f t="shared" si="139"/>
        <v>8929</v>
      </c>
      <c r="E8931" s="218" t="e">
        <f>VLOOKUP(D8931,Z$4:AB8931,2,FALSE)</f>
        <v>#N/A</v>
      </c>
      <c r="F8931" s="218" t="e">
        <f>VLOOKUP(D8931,Z$4:AB8931,3,FALSE)</f>
        <v>#N/A</v>
      </c>
    </row>
    <row r="8932" spans="2:6" x14ac:dyDescent="0.25">
      <c r="B8932" s="131">
        <f t="shared" si="139"/>
        <v>8930</v>
      </c>
      <c r="E8932" s="218" t="e">
        <f>VLOOKUP(D8932,Z$4:AB8932,2,FALSE)</f>
        <v>#N/A</v>
      </c>
      <c r="F8932" s="218" t="e">
        <f>VLOOKUP(D8932,Z$4:AB8932,3,FALSE)</f>
        <v>#N/A</v>
      </c>
    </row>
    <row r="8933" spans="2:6" x14ac:dyDescent="0.25">
      <c r="B8933" s="131">
        <f t="shared" si="139"/>
        <v>8931</v>
      </c>
      <c r="E8933" s="218" t="e">
        <f>VLOOKUP(D8933,Z$4:AB8933,2,FALSE)</f>
        <v>#N/A</v>
      </c>
      <c r="F8933" s="218" t="e">
        <f>VLOOKUP(D8933,Z$4:AB8933,3,FALSE)</f>
        <v>#N/A</v>
      </c>
    </row>
    <row r="8934" spans="2:6" x14ac:dyDescent="0.25">
      <c r="B8934" s="131">
        <f t="shared" si="139"/>
        <v>8932</v>
      </c>
      <c r="E8934" s="218" t="e">
        <f>VLOOKUP(D8934,Z$4:AB8934,2,FALSE)</f>
        <v>#N/A</v>
      </c>
      <c r="F8934" s="218" t="e">
        <f>VLOOKUP(D8934,Z$4:AB8934,3,FALSE)</f>
        <v>#N/A</v>
      </c>
    </row>
    <row r="8935" spans="2:6" x14ac:dyDescent="0.25">
      <c r="B8935" s="131">
        <f t="shared" si="139"/>
        <v>8933</v>
      </c>
      <c r="E8935" s="218" t="e">
        <f>VLOOKUP(D8935,Z$4:AB8935,2,FALSE)</f>
        <v>#N/A</v>
      </c>
      <c r="F8935" s="218" t="e">
        <f>VLOOKUP(D8935,Z$4:AB8935,3,FALSE)</f>
        <v>#N/A</v>
      </c>
    </row>
    <row r="8936" spans="2:6" x14ac:dyDescent="0.25">
      <c r="B8936" s="131">
        <f t="shared" si="139"/>
        <v>8934</v>
      </c>
      <c r="E8936" s="218" t="e">
        <f>VLOOKUP(D8936,Z$4:AB8936,2,FALSE)</f>
        <v>#N/A</v>
      </c>
      <c r="F8936" s="218" t="e">
        <f>VLOOKUP(D8936,Z$4:AB8936,3,FALSE)</f>
        <v>#N/A</v>
      </c>
    </row>
    <row r="8937" spans="2:6" x14ac:dyDescent="0.25">
      <c r="B8937" s="131">
        <f t="shared" si="139"/>
        <v>8935</v>
      </c>
      <c r="E8937" s="218" t="e">
        <f>VLOOKUP(D8937,Z$4:AB8937,2,FALSE)</f>
        <v>#N/A</v>
      </c>
      <c r="F8937" s="218" t="e">
        <f>VLOOKUP(D8937,Z$4:AB8937,3,FALSE)</f>
        <v>#N/A</v>
      </c>
    </row>
    <row r="8938" spans="2:6" x14ac:dyDescent="0.25">
      <c r="B8938" s="131">
        <f t="shared" si="139"/>
        <v>8936</v>
      </c>
      <c r="E8938" s="218" t="e">
        <f>VLOOKUP(D8938,Z$4:AB8938,2,FALSE)</f>
        <v>#N/A</v>
      </c>
      <c r="F8938" s="218" t="e">
        <f>VLOOKUP(D8938,Z$4:AB8938,3,FALSE)</f>
        <v>#N/A</v>
      </c>
    </row>
    <row r="8939" spans="2:6" x14ac:dyDescent="0.25">
      <c r="B8939" s="131">
        <f t="shared" si="139"/>
        <v>8937</v>
      </c>
      <c r="E8939" s="218" t="e">
        <f>VLOOKUP(D8939,Z$4:AB8939,2,FALSE)</f>
        <v>#N/A</v>
      </c>
      <c r="F8939" s="218" t="e">
        <f>VLOOKUP(D8939,Z$4:AB8939,3,FALSE)</f>
        <v>#N/A</v>
      </c>
    </row>
    <row r="8940" spans="2:6" x14ac:dyDescent="0.25">
      <c r="B8940" s="131">
        <f t="shared" si="139"/>
        <v>8938</v>
      </c>
      <c r="E8940" s="218" t="e">
        <f>VLOOKUP(D8940,Z$4:AB8940,2,FALSE)</f>
        <v>#N/A</v>
      </c>
      <c r="F8940" s="218" t="e">
        <f>VLOOKUP(D8940,Z$4:AB8940,3,FALSE)</f>
        <v>#N/A</v>
      </c>
    </row>
    <row r="8941" spans="2:6" x14ac:dyDescent="0.25">
      <c r="B8941" s="131">
        <f t="shared" si="139"/>
        <v>8939</v>
      </c>
      <c r="E8941" s="218" t="e">
        <f>VLOOKUP(D8941,Z$4:AB8941,2,FALSE)</f>
        <v>#N/A</v>
      </c>
      <c r="F8941" s="218" t="e">
        <f>VLOOKUP(D8941,Z$4:AB8941,3,FALSE)</f>
        <v>#N/A</v>
      </c>
    </row>
    <row r="8942" spans="2:6" x14ac:dyDescent="0.25">
      <c r="B8942" s="131">
        <f t="shared" si="139"/>
        <v>8940</v>
      </c>
      <c r="E8942" s="218" t="e">
        <f>VLOOKUP(D8942,Z$4:AB8942,2,FALSE)</f>
        <v>#N/A</v>
      </c>
      <c r="F8942" s="218" t="e">
        <f>VLOOKUP(D8942,Z$4:AB8942,3,FALSE)</f>
        <v>#N/A</v>
      </c>
    </row>
    <row r="8943" spans="2:6" x14ac:dyDescent="0.25">
      <c r="B8943" s="131">
        <f t="shared" si="139"/>
        <v>8941</v>
      </c>
      <c r="E8943" s="218" t="e">
        <f>VLOOKUP(D8943,Z$4:AB8943,2,FALSE)</f>
        <v>#N/A</v>
      </c>
      <c r="F8943" s="218" t="e">
        <f>VLOOKUP(D8943,Z$4:AB8943,3,FALSE)</f>
        <v>#N/A</v>
      </c>
    </row>
    <row r="8944" spans="2:6" x14ac:dyDescent="0.25">
      <c r="B8944" s="131">
        <f t="shared" si="139"/>
        <v>8942</v>
      </c>
      <c r="E8944" s="218" t="e">
        <f>VLOOKUP(D8944,Z$4:AB8944,2,FALSE)</f>
        <v>#N/A</v>
      </c>
      <c r="F8944" s="218" t="e">
        <f>VLOOKUP(D8944,Z$4:AB8944,3,FALSE)</f>
        <v>#N/A</v>
      </c>
    </row>
    <row r="8945" spans="2:6" x14ac:dyDescent="0.25">
      <c r="B8945" s="131">
        <f t="shared" si="139"/>
        <v>8943</v>
      </c>
      <c r="E8945" s="218" t="e">
        <f>VLOOKUP(D8945,Z$4:AB8945,2,FALSE)</f>
        <v>#N/A</v>
      </c>
      <c r="F8945" s="218" t="e">
        <f>VLOOKUP(D8945,Z$4:AB8945,3,FALSE)</f>
        <v>#N/A</v>
      </c>
    </row>
    <row r="8946" spans="2:6" x14ac:dyDescent="0.25">
      <c r="B8946" s="131">
        <f t="shared" si="139"/>
        <v>8944</v>
      </c>
      <c r="E8946" s="218" t="e">
        <f>VLOOKUP(D8946,Z$4:AB8946,2,FALSE)</f>
        <v>#N/A</v>
      </c>
      <c r="F8946" s="218" t="e">
        <f>VLOOKUP(D8946,Z$4:AB8946,3,FALSE)</f>
        <v>#N/A</v>
      </c>
    </row>
    <row r="8947" spans="2:6" x14ac:dyDescent="0.25">
      <c r="B8947" s="131">
        <f t="shared" si="139"/>
        <v>8945</v>
      </c>
      <c r="E8947" s="218" t="e">
        <f>VLOOKUP(D8947,Z$4:AB8947,2,FALSE)</f>
        <v>#N/A</v>
      </c>
      <c r="F8947" s="218" t="e">
        <f>VLOOKUP(D8947,Z$4:AB8947,3,FALSE)</f>
        <v>#N/A</v>
      </c>
    </row>
    <row r="8948" spans="2:6" x14ac:dyDescent="0.25">
      <c r="B8948" s="131">
        <f t="shared" ref="B8948:B9011" si="140">ROW()-2</f>
        <v>8946</v>
      </c>
      <c r="E8948" s="218" t="e">
        <f>VLOOKUP(D8948,Z$4:AB8948,2,FALSE)</f>
        <v>#N/A</v>
      </c>
      <c r="F8948" s="218" t="e">
        <f>VLOOKUP(D8948,Z$4:AB8948,3,FALSE)</f>
        <v>#N/A</v>
      </c>
    </row>
    <row r="8949" spans="2:6" x14ac:dyDescent="0.25">
      <c r="B8949" s="131">
        <f t="shared" si="140"/>
        <v>8947</v>
      </c>
      <c r="E8949" s="218" t="e">
        <f>VLOOKUP(D8949,Z$4:AB8949,2,FALSE)</f>
        <v>#N/A</v>
      </c>
      <c r="F8949" s="218" t="e">
        <f>VLOOKUP(D8949,Z$4:AB8949,3,FALSE)</f>
        <v>#N/A</v>
      </c>
    </row>
    <row r="8950" spans="2:6" x14ac:dyDescent="0.25">
      <c r="B8950" s="131">
        <f t="shared" si="140"/>
        <v>8948</v>
      </c>
      <c r="E8950" s="218" t="e">
        <f>VLOOKUP(D8950,Z$4:AB8950,2,FALSE)</f>
        <v>#N/A</v>
      </c>
      <c r="F8950" s="218" t="e">
        <f>VLOOKUP(D8950,Z$4:AB8950,3,FALSE)</f>
        <v>#N/A</v>
      </c>
    </row>
    <row r="8951" spans="2:6" x14ac:dyDescent="0.25">
      <c r="B8951" s="131">
        <f t="shared" si="140"/>
        <v>8949</v>
      </c>
      <c r="E8951" s="218" t="e">
        <f>VLOOKUP(D8951,Z$4:AB8951,2,FALSE)</f>
        <v>#N/A</v>
      </c>
      <c r="F8951" s="218" t="e">
        <f>VLOOKUP(D8951,Z$4:AB8951,3,FALSE)</f>
        <v>#N/A</v>
      </c>
    </row>
    <row r="8952" spans="2:6" x14ac:dyDescent="0.25">
      <c r="B8952" s="131">
        <f t="shared" si="140"/>
        <v>8950</v>
      </c>
      <c r="E8952" s="218" t="e">
        <f>VLOOKUP(D8952,Z$4:AB8952,2,FALSE)</f>
        <v>#N/A</v>
      </c>
      <c r="F8952" s="218" t="e">
        <f>VLOOKUP(D8952,Z$4:AB8952,3,FALSE)</f>
        <v>#N/A</v>
      </c>
    </row>
    <row r="8953" spans="2:6" x14ac:dyDescent="0.25">
      <c r="B8953" s="131">
        <f t="shared" si="140"/>
        <v>8951</v>
      </c>
      <c r="E8953" s="218" t="e">
        <f>VLOOKUP(D8953,Z$4:AB8953,2,FALSE)</f>
        <v>#N/A</v>
      </c>
      <c r="F8953" s="218" t="e">
        <f>VLOOKUP(D8953,Z$4:AB8953,3,FALSE)</f>
        <v>#N/A</v>
      </c>
    </row>
    <row r="8954" spans="2:6" x14ac:dyDescent="0.25">
      <c r="B8954" s="131">
        <f t="shared" si="140"/>
        <v>8952</v>
      </c>
      <c r="E8954" s="218" t="e">
        <f>VLOOKUP(D8954,Z$4:AB8954,2,FALSE)</f>
        <v>#N/A</v>
      </c>
      <c r="F8954" s="218" t="e">
        <f>VLOOKUP(D8954,Z$4:AB8954,3,FALSE)</f>
        <v>#N/A</v>
      </c>
    </row>
    <row r="8955" spans="2:6" x14ac:dyDescent="0.25">
      <c r="B8955" s="131">
        <f t="shared" si="140"/>
        <v>8953</v>
      </c>
      <c r="E8955" s="218" t="e">
        <f>VLOOKUP(D8955,Z$4:AB8955,2,FALSE)</f>
        <v>#N/A</v>
      </c>
      <c r="F8955" s="218" t="e">
        <f>VLOOKUP(D8955,Z$4:AB8955,3,FALSE)</f>
        <v>#N/A</v>
      </c>
    </row>
    <row r="8956" spans="2:6" x14ac:dyDescent="0.25">
      <c r="B8956" s="131">
        <f t="shared" si="140"/>
        <v>8954</v>
      </c>
      <c r="E8956" s="218" t="e">
        <f>VLOOKUP(D8956,Z$4:AB8956,2,FALSE)</f>
        <v>#N/A</v>
      </c>
      <c r="F8956" s="218" t="e">
        <f>VLOOKUP(D8956,Z$4:AB8956,3,FALSE)</f>
        <v>#N/A</v>
      </c>
    </row>
    <row r="8957" spans="2:6" x14ac:dyDescent="0.25">
      <c r="B8957" s="131">
        <f t="shared" si="140"/>
        <v>8955</v>
      </c>
      <c r="E8957" s="218" t="e">
        <f>VLOOKUP(D8957,Z$4:AB8957,2,FALSE)</f>
        <v>#N/A</v>
      </c>
      <c r="F8957" s="218" t="e">
        <f>VLOOKUP(D8957,Z$4:AB8957,3,FALSE)</f>
        <v>#N/A</v>
      </c>
    </row>
    <row r="8958" spans="2:6" x14ac:dyDescent="0.25">
      <c r="B8958" s="131">
        <f t="shared" si="140"/>
        <v>8956</v>
      </c>
      <c r="E8958" s="218" t="e">
        <f>VLOOKUP(D8958,Z$4:AB8958,2,FALSE)</f>
        <v>#N/A</v>
      </c>
      <c r="F8958" s="218" t="e">
        <f>VLOOKUP(D8958,Z$4:AB8958,3,FALSE)</f>
        <v>#N/A</v>
      </c>
    </row>
    <row r="8959" spans="2:6" x14ac:dyDescent="0.25">
      <c r="B8959" s="131">
        <f t="shared" si="140"/>
        <v>8957</v>
      </c>
      <c r="E8959" s="218" t="e">
        <f>VLOOKUP(D8959,Z$4:AB8959,2,FALSE)</f>
        <v>#N/A</v>
      </c>
      <c r="F8959" s="218" t="e">
        <f>VLOOKUP(D8959,Z$4:AB8959,3,FALSE)</f>
        <v>#N/A</v>
      </c>
    </row>
    <row r="8960" spans="2:6" x14ac:dyDescent="0.25">
      <c r="B8960" s="131">
        <f t="shared" si="140"/>
        <v>8958</v>
      </c>
      <c r="E8960" s="218" t="e">
        <f>VLOOKUP(D8960,Z$4:AB8960,2,FALSE)</f>
        <v>#N/A</v>
      </c>
      <c r="F8960" s="218" t="e">
        <f>VLOOKUP(D8960,Z$4:AB8960,3,FALSE)</f>
        <v>#N/A</v>
      </c>
    </row>
    <row r="8961" spans="2:6" x14ac:dyDescent="0.25">
      <c r="B8961" s="131">
        <f t="shared" si="140"/>
        <v>8959</v>
      </c>
      <c r="E8961" s="218" t="e">
        <f>VLOOKUP(D8961,Z$4:AB8961,2,FALSE)</f>
        <v>#N/A</v>
      </c>
      <c r="F8961" s="218" t="e">
        <f>VLOOKUP(D8961,Z$4:AB8961,3,FALSE)</f>
        <v>#N/A</v>
      </c>
    </row>
    <row r="8962" spans="2:6" x14ac:dyDescent="0.25">
      <c r="B8962" s="131">
        <f t="shared" si="140"/>
        <v>8960</v>
      </c>
      <c r="E8962" s="218" t="e">
        <f>VLOOKUP(D8962,Z$4:AB8962,2,FALSE)</f>
        <v>#N/A</v>
      </c>
      <c r="F8962" s="218" t="e">
        <f>VLOOKUP(D8962,Z$4:AB8962,3,FALSE)</f>
        <v>#N/A</v>
      </c>
    </row>
    <row r="8963" spans="2:6" x14ac:dyDescent="0.25">
      <c r="B8963" s="131">
        <f t="shared" si="140"/>
        <v>8961</v>
      </c>
      <c r="E8963" s="218" t="e">
        <f>VLOOKUP(D8963,Z$4:AB8963,2,FALSE)</f>
        <v>#N/A</v>
      </c>
      <c r="F8963" s="218" t="e">
        <f>VLOOKUP(D8963,Z$4:AB8963,3,FALSE)</f>
        <v>#N/A</v>
      </c>
    </row>
    <row r="8964" spans="2:6" x14ac:dyDescent="0.25">
      <c r="B8964" s="131">
        <f t="shared" si="140"/>
        <v>8962</v>
      </c>
      <c r="E8964" s="218" t="e">
        <f>VLOOKUP(D8964,Z$4:AB8964,2,FALSE)</f>
        <v>#N/A</v>
      </c>
      <c r="F8964" s="218" t="e">
        <f>VLOOKUP(D8964,Z$4:AB8964,3,FALSE)</f>
        <v>#N/A</v>
      </c>
    </row>
    <row r="8965" spans="2:6" x14ac:dyDescent="0.25">
      <c r="B8965" s="131">
        <f t="shared" si="140"/>
        <v>8963</v>
      </c>
      <c r="E8965" s="218" t="e">
        <f>VLOOKUP(D8965,Z$4:AB8965,2,FALSE)</f>
        <v>#N/A</v>
      </c>
      <c r="F8965" s="218" t="e">
        <f>VLOOKUP(D8965,Z$4:AB8965,3,FALSE)</f>
        <v>#N/A</v>
      </c>
    </row>
    <row r="8966" spans="2:6" x14ac:dyDescent="0.25">
      <c r="B8966" s="131">
        <f t="shared" si="140"/>
        <v>8964</v>
      </c>
      <c r="E8966" s="218" t="e">
        <f>VLOOKUP(D8966,Z$4:AB8966,2,FALSE)</f>
        <v>#N/A</v>
      </c>
      <c r="F8966" s="218" t="e">
        <f>VLOOKUP(D8966,Z$4:AB8966,3,FALSE)</f>
        <v>#N/A</v>
      </c>
    </row>
    <row r="8967" spans="2:6" x14ac:dyDescent="0.25">
      <c r="B8967" s="131">
        <f t="shared" si="140"/>
        <v>8965</v>
      </c>
      <c r="E8967" s="218" t="e">
        <f>VLOOKUP(D8967,Z$4:AB8967,2,FALSE)</f>
        <v>#N/A</v>
      </c>
      <c r="F8967" s="218" t="e">
        <f>VLOOKUP(D8967,Z$4:AB8967,3,FALSE)</f>
        <v>#N/A</v>
      </c>
    </row>
    <row r="8968" spans="2:6" x14ac:dyDescent="0.25">
      <c r="B8968" s="131">
        <f t="shared" si="140"/>
        <v>8966</v>
      </c>
      <c r="E8968" s="218" t="e">
        <f>VLOOKUP(D8968,Z$4:AB8968,2,FALSE)</f>
        <v>#N/A</v>
      </c>
      <c r="F8968" s="218" t="e">
        <f>VLOOKUP(D8968,Z$4:AB8968,3,FALSE)</f>
        <v>#N/A</v>
      </c>
    </row>
    <row r="8969" spans="2:6" x14ac:dyDescent="0.25">
      <c r="B8969" s="131">
        <f t="shared" si="140"/>
        <v>8967</v>
      </c>
      <c r="E8969" s="218" t="e">
        <f>VLOOKUP(D8969,Z$4:AB8969,2,FALSE)</f>
        <v>#N/A</v>
      </c>
      <c r="F8969" s="218" t="e">
        <f>VLOOKUP(D8969,Z$4:AB8969,3,FALSE)</f>
        <v>#N/A</v>
      </c>
    </row>
    <row r="8970" spans="2:6" x14ac:dyDescent="0.25">
      <c r="B8970" s="131">
        <f t="shared" si="140"/>
        <v>8968</v>
      </c>
      <c r="E8970" s="218" t="e">
        <f>VLOOKUP(D8970,Z$4:AB8970,2,FALSE)</f>
        <v>#N/A</v>
      </c>
      <c r="F8970" s="218" t="e">
        <f>VLOOKUP(D8970,Z$4:AB8970,3,FALSE)</f>
        <v>#N/A</v>
      </c>
    </row>
    <row r="8971" spans="2:6" x14ac:dyDescent="0.25">
      <c r="B8971" s="131">
        <f t="shared" si="140"/>
        <v>8969</v>
      </c>
      <c r="E8971" s="218" t="e">
        <f>VLOOKUP(D8971,Z$4:AB8971,2,FALSE)</f>
        <v>#N/A</v>
      </c>
      <c r="F8971" s="218" t="e">
        <f>VLOOKUP(D8971,Z$4:AB8971,3,FALSE)</f>
        <v>#N/A</v>
      </c>
    </row>
    <row r="8972" spans="2:6" x14ac:dyDescent="0.25">
      <c r="B8972" s="131">
        <f t="shared" si="140"/>
        <v>8970</v>
      </c>
      <c r="E8972" s="218" t="e">
        <f>VLOOKUP(D8972,Z$4:AB8972,2,FALSE)</f>
        <v>#N/A</v>
      </c>
      <c r="F8972" s="218" t="e">
        <f>VLOOKUP(D8972,Z$4:AB8972,3,FALSE)</f>
        <v>#N/A</v>
      </c>
    </row>
    <row r="8973" spans="2:6" x14ac:dyDescent="0.25">
      <c r="B8973" s="131">
        <f t="shared" si="140"/>
        <v>8971</v>
      </c>
      <c r="E8973" s="218" t="e">
        <f>VLOOKUP(D8973,Z$4:AB8973,2,FALSE)</f>
        <v>#N/A</v>
      </c>
      <c r="F8973" s="218" t="e">
        <f>VLOOKUP(D8973,Z$4:AB8973,3,FALSE)</f>
        <v>#N/A</v>
      </c>
    </row>
    <row r="8974" spans="2:6" x14ac:dyDescent="0.25">
      <c r="B8974" s="131">
        <f t="shared" si="140"/>
        <v>8972</v>
      </c>
      <c r="E8974" s="218" t="e">
        <f>VLOOKUP(D8974,Z$4:AB8974,2,FALSE)</f>
        <v>#N/A</v>
      </c>
      <c r="F8974" s="218" t="e">
        <f>VLOOKUP(D8974,Z$4:AB8974,3,FALSE)</f>
        <v>#N/A</v>
      </c>
    </row>
    <row r="8975" spans="2:6" x14ac:dyDescent="0.25">
      <c r="B8975" s="131">
        <f t="shared" si="140"/>
        <v>8973</v>
      </c>
      <c r="E8975" s="218" t="e">
        <f>VLOOKUP(D8975,Z$4:AB8975,2,FALSE)</f>
        <v>#N/A</v>
      </c>
      <c r="F8975" s="218" t="e">
        <f>VLOOKUP(D8975,Z$4:AB8975,3,FALSE)</f>
        <v>#N/A</v>
      </c>
    </row>
    <row r="8976" spans="2:6" x14ac:dyDescent="0.25">
      <c r="B8976" s="131">
        <f t="shared" si="140"/>
        <v>8974</v>
      </c>
      <c r="E8976" s="218" t="e">
        <f>VLOOKUP(D8976,Z$4:AB8976,2,FALSE)</f>
        <v>#N/A</v>
      </c>
      <c r="F8976" s="218" t="e">
        <f>VLOOKUP(D8976,Z$4:AB8976,3,FALSE)</f>
        <v>#N/A</v>
      </c>
    </row>
    <row r="8977" spans="2:6" x14ac:dyDescent="0.25">
      <c r="B8977" s="131">
        <f t="shared" si="140"/>
        <v>8975</v>
      </c>
      <c r="E8977" s="218" t="e">
        <f>VLOOKUP(D8977,Z$4:AB8977,2,FALSE)</f>
        <v>#N/A</v>
      </c>
      <c r="F8977" s="218" t="e">
        <f>VLOOKUP(D8977,Z$4:AB8977,3,FALSE)</f>
        <v>#N/A</v>
      </c>
    </row>
    <row r="8978" spans="2:6" x14ac:dyDescent="0.25">
      <c r="B8978" s="131">
        <f t="shared" si="140"/>
        <v>8976</v>
      </c>
      <c r="E8978" s="218" t="e">
        <f>VLOOKUP(D8978,Z$4:AB8978,2,FALSE)</f>
        <v>#N/A</v>
      </c>
      <c r="F8978" s="218" t="e">
        <f>VLOOKUP(D8978,Z$4:AB8978,3,FALSE)</f>
        <v>#N/A</v>
      </c>
    </row>
    <row r="8979" spans="2:6" x14ac:dyDescent="0.25">
      <c r="B8979" s="131">
        <f t="shared" si="140"/>
        <v>8977</v>
      </c>
      <c r="E8979" s="218" t="e">
        <f>VLOOKUP(D8979,Z$4:AB8979,2,FALSE)</f>
        <v>#N/A</v>
      </c>
      <c r="F8979" s="218" t="e">
        <f>VLOOKUP(D8979,Z$4:AB8979,3,FALSE)</f>
        <v>#N/A</v>
      </c>
    </row>
    <row r="8980" spans="2:6" x14ac:dyDescent="0.25">
      <c r="B8980" s="131">
        <f t="shared" si="140"/>
        <v>8978</v>
      </c>
      <c r="E8980" s="218" t="e">
        <f>VLOOKUP(D8980,Z$4:AB8980,2,FALSE)</f>
        <v>#N/A</v>
      </c>
      <c r="F8980" s="218" t="e">
        <f>VLOOKUP(D8980,Z$4:AB8980,3,FALSE)</f>
        <v>#N/A</v>
      </c>
    </row>
    <row r="8981" spans="2:6" x14ac:dyDescent="0.25">
      <c r="B8981" s="131">
        <f t="shared" si="140"/>
        <v>8979</v>
      </c>
      <c r="E8981" s="218" t="e">
        <f>VLOOKUP(D8981,Z$4:AB8981,2,FALSE)</f>
        <v>#N/A</v>
      </c>
      <c r="F8981" s="218" t="e">
        <f>VLOOKUP(D8981,Z$4:AB8981,3,FALSE)</f>
        <v>#N/A</v>
      </c>
    </row>
    <row r="8982" spans="2:6" x14ac:dyDescent="0.25">
      <c r="B8982" s="131">
        <f t="shared" si="140"/>
        <v>8980</v>
      </c>
      <c r="E8982" s="218" t="e">
        <f>VLOOKUP(D8982,Z$4:AB8982,2,FALSE)</f>
        <v>#N/A</v>
      </c>
      <c r="F8982" s="218" t="e">
        <f>VLOOKUP(D8982,Z$4:AB8982,3,FALSE)</f>
        <v>#N/A</v>
      </c>
    </row>
    <row r="8983" spans="2:6" x14ac:dyDescent="0.25">
      <c r="B8983" s="131">
        <f t="shared" si="140"/>
        <v>8981</v>
      </c>
      <c r="E8983" s="218" t="e">
        <f>VLOOKUP(D8983,Z$4:AB8983,2,FALSE)</f>
        <v>#N/A</v>
      </c>
      <c r="F8983" s="218" t="e">
        <f>VLOOKUP(D8983,Z$4:AB8983,3,FALSE)</f>
        <v>#N/A</v>
      </c>
    </row>
    <row r="8984" spans="2:6" x14ac:dyDescent="0.25">
      <c r="B8984" s="131">
        <f t="shared" si="140"/>
        <v>8982</v>
      </c>
      <c r="E8984" s="218" t="e">
        <f>VLOOKUP(D8984,Z$4:AB8984,2,FALSE)</f>
        <v>#N/A</v>
      </c>
      <c r="F8984" s="218" t="e">
        <f>VLOOKUP(D8984,Z$4:AB8984,3,FALSE)</f>
        <v>#N/A</v>
      </c>
    </row>
    <row r="8985" spans="2:6" x14ac:dyDescent="0.25">
      <c r="B8985" s="131">
        <f t="shared" si="140"/>
        <v>8983</v>
      </c>
      <c r="E8985" s="218" t="e">
        <f>VLOOKUP(D8985,Z$4:AB8985,2,FALSE)</f>
        <v>#N/A</v>
      </c>
      <c r="F8985" s="218" t="e">
        <f>VLOOKUP(D8985,Z$4:AB8985,3,FALSE)</f>
        <v>#N/A</v>
      </c>
    </row>
    <row r="8986" spans="2:6" x14ac:dyDescent="0.25">
      <c r="B8986" s="131">
        <f t="shared" si="140"/>
        <v>8984</v>
      </c>
      <c r="E8986" s="218" t="e">
        <f>VLOOKUP(D8986,Z$4:AB8986,2,FALSE)</f>
        <v>#N/A</v>
      </c>
      <c r="F8986" s="218" t="e">
        <f>VLOOKUP(D8986,Z$4:AB8986,3,FALSE)</f>
        <v>#N/A</v>
      </c>
    </row>
    <row r="8987" spans="2:6" x14ac:dyDescent="0.25">
      <c r="B8987" s="131">
        <f t="shared" si="140"/>
        <v>8985</v>
      </c>
      <c r="E8987" s="218" t="e">
        <f>VLOOKUP(D8987,Z$4:AB8987,2,FALSE)</f>
        <v>#N/A</v>
      </c>
      <c r="F8987" s="218" t="e">
        <f>VLOOKUP(D8987,Z$4:AB8987,3,FALSE)</f>
        <v>#N/A</v>
      </c>
    </row>
    <row r="8988" spans="2:6" x14ac:dyDescent="0.25">
      <c r="B8988" s="131">
        <f t="shared" si="140"/>
        <v>8986</v>
      </c>
      <c r="E8988" s="218" t="e">
        <f>VLOOKUP(D8988,Z$4:AB8988,2,FALSE)</f>
        <v>#N/A</v>
      </c>
      <c r="F8988" s="218" t="e">
        <f>VLOOKUP(D8988,Z$4:AB8988,3,FALSE)</f>
        <v>#N/A</v>
      </c>
    </row>
    <row r="8989" spans="2:6" x14ac:dyDescent="0.25">
      <c r="B8989" s="131">
        <f t="shared" si="140"/>
        <v>8987</v>
      </c>
      <c r="E8989" s="218" t="e">
        <f>VLOOKUP(D8989,Z$4:AB8989,2,FALSE)</f>
        <v>#N/A</v>
      </c>
      <c r="F8989" s="218" t="e">
        <f>VLOOKUP(D8989,Z$4:AB8989,3,FALSE)</f>
        <v>#N/A</v>
      </c>
    </row>
    <row r="8990" spans="2:6" x14ac:dyDescent="0.25">
      <c r="B8990" s="131">
        <f t="shared" si="140"/>
        <v>8988</v>
      </c>
      <c r="E8990" s="218" t="e">
        <f>VLOOKUP(D8990,Z$4:AB8990,2,FALSE)</f>
        <v>#N/A</v>
      </c>
      <c r="F8990" s="218" t="e">
        <f>VLOOKUP(D8990,Z$4:AB8990,3,FALSE)</f>
        <v>#N/A</v>
      </c>
    </row>
    <row r="8991" spans="2:6" x14ac:dyDescent="0.25">
      <c r="B8991" s="131">
        <f t="shared" si="140"/>
        <v>8989</v>
      </c>
      <c r="E8991" s="218" t="e">
        <f>VLOOKUP(D8991,Z$4:AB8991,2,FALSE)</f>
        <v>#N/A</v>
      </c>
      <c r="F8991" s="218" t="e">
        <f>VLOOKUP(D8991,Z$4:AB8991,3,FALSE)</f>
        <v>#N/A</v>
      </c>
    </row>
    <row r="8992" spans="2:6" x14ac:dyDescent="0.25">
      <c r="B8992" s="131">
        <f t="shared" si="140"/>
        <v>8990</v>
      </c>
      <c r="E8992" s="218" t="e">
        <f>VLOOKUP(D8992,Z$4:AB8992,2,FALSE)</f>
        <v>#N/A</v>
      </c>
      <c r="F8992" s="218" t="e">
        <f>VLOOKUP(D8992,Z$4:AB8992,3,FALSE)</f>
        <v>#N/A</v>
      </c>
    </row>
    <row r="8993" spans="2:6" x14ac:dyDescent="0.25">
      <c r="B8993" s="131">
        <f t="shared" si="140"/>
        <v>8991</v>
      </c>
      <c r="E8993" s="218" t="e">
        <f>VLOOKUP(D8993,Z$4:AB8993,2,FALSE)</f>
        <v>#N/A</v>
      </c>
      <c r="F8993" s="218" t="e">
        <f>VLOOKUP(D8993,Z$4:AB8993,3,FALSE)</f>
        <v>#N/A</v>
      </c>
    </row>
    <row r="8994" spans="2:6" x14ac:dyDescent="0.25">
      <c r="B8994" s="131">
        <f t="shared" si="140"/>
        <v>8992</v>
      </c>
      <c r="E8994" s="218" t="e">
        <f>VLOOKUP(D8994,Z$4:AB8994,2,FALSE)</f>
        <v>#N/A</v>
      </c>
      <c r="F8994" s="218" t="e">
        <f>VLOOKUP(D8994,Z$4:AB8994,3,FALSE)</f>
        <v>#N/A</v>
      </c>
    </row>
    <row r="8995" spans="2:6" x14ac:dyDescent="0.25">
      <c r="B8995" s="131">
        <f t="shared" si="140"/>
        <v>8993</v>
      </c>
      <c r="E8995" s="218" t="e">
        <f>VLOOKUP(D8995,Z$4:AB8995,2,FALSE)</f>
        <v>#N/A</v>
      </c>
      <c r="F8995" s="218" t="e">
        <f>VLOOKUP(D8995,Z$4:AB8995,3,FALSE)</f>
        <v>#N/A</v>
      </c>
    </row>
    <row r="8996" spans="2:6" x14ac:dyDescent="0.25">
      <c r="B8996" s="131">
        <f t="shared" si="140"/>
        <v>8994</v>
      </c>
      <c r="E8996" s="218" t="e">
        <f>VLOOKUP(D8996,Z$4:AB8996,2,FALSE)</f>
        <v>#N/A</v>
      </c>
      <c r="F8996" s="218" t="e">
        <f>VLOOKUP(D8996,Z$4:AB8996,3,FALSE)</f>
        <v>#N/A</v>
      </c>
    </row>
    <row r="8997" spans="2:6" x14ac:dyDescent="0.25">
      <c r="B8997" s="131">
        <f t="shared" si="140"/>
        <v>8995</v>
      </c>
      <c r="E8997" s="218" t="e">
        <f>VLOOKUP(D8997,Z$4:AB8997,2,FALSE)</f>
        <v>#N/A</v>
      </c>
      <c r="F8997" s="218" t="e">
        <f>VLOOKUP(D8997,Z$4:AB8997,3,FALSE)</f>
        <v>#N/A</v>
      </c>
    </row>
    <row r="8998" spans="2:6" x14ac:dyDescent="0.25">
      <c r="B8998" s="131">
        <f t="shared" si="140"/>
        <v>8996</v>
      </c>
      <c r="E8998" s="218" t="e">
        <f>VLOOKUP(D8998,Z$4:AB8998,2,FALSE)</f>
        <v>#N/A</v>
      </c>
      <c r="F8998" s="218" t="e">
        <f>VLOOKUP(D8998,Z$4:AB8998,3,FALSE)</f>
        <v>#N/A</v>
      </c>
    </row>
    <row r="8999" spans="2:6" x14ac:dyDescent="0.25">
      <c r="B8999" s="131">
        <f t="shared" si="140"/>
        <v>8997</v>
      </c>
      <c r="E8999" s="218" t="e">
        <f>VLOOKUP(D8999,Z$4:AB8999,2,FALSE)</f>
        <v>#N/A</v>
      </c>
      <c r="F8999" s="218" t="e">
        <f>VLOOKUP(D8999,Z$4:AB8999,3,FALSE)</f>
        <v>#N/A</v>
      </c>
    </row>
    <row r="9000" spans="2:6" x14ac:dyDescent="0.25">
      <c r="B9000" s="131">
        <f t="shared" si="140"/>
        <v>8998</v>
      </c>
      <c r="E9000" s="218" t="e">
        <f>VLOOKUP(D9000,Z$4:AB9000,2,FALSE)</f>
        <v>#N/A</v>
      </c>
      <c r="F9000" s="218" t="e">
        <f>VLOOKUP(D9000,Z$4:AB9000,3,FALSE)</f>
        <v>#N/A</v>
      </c>
    </row>
    <row r="9001" spans="2:6" x14ac:dyDescent="0.25">
      <c r="B9001" s="131">
        <f t="shared" si="140"/>
        <v>8999</v>
      </c>
      <c r="E9001" s="218" t="e">
        <f>VLOOKUP(D9001,Z$4:AB9001,2,FALSE)</f>
        <v>#N/A</v>
      </c>
      <c r="F9001" s="218" t="e">
        <f>VLOOKUP(D9001,Z$4:AB9001,3,FALSE)</f>
        <v>#N/A</v>
      </c>
    </row>
    <row r="9002" spans="2:6" x14ac:dyDescent="0.25">
      <c r="B9002" s="131">
        <f t="shared" si="140"/>
        <v>9000</v>
      </c>
      <c r="E9002" s="218" t="e">
        <f>VLOOKUP(D9002,Z$4:AB9002,2,FALSE)</f>
        <v>#N/A</v>
      </c>
      <c r="F9002" s="218" t="e">
        <f>VLOOKUP(D9002,Z$4:AB9002,3,FALSE)</f>
        <v>#N/A</v>
      </c>
    </row>
    <row r="9003" spans="2:6" x14ac:dyDescent="0.25">
      <c r="B9003" s="131">
        <f t="shared" si="140"/>
        <v>9001</v>
      </c>
      <c r="E9003" s="218" t="e">
        <f>VLOOKUP(D9003,Z$4:AB9003,2,FALSE)</f>
        <v>#N/A</v>
      </c>
      <c r="F9003" s="218" t="e">
        <f>VLOOKUP(D9003,Z$4:AB9003,3,FALSE)</f>
        <v>#N/A</v>
      </c>
    </row>
    <row r="9004" spans="2:6" x14ac:dyDescent="0.25">
      <c r="B9004" s="131">
        <f t="shared" si="140"/>
        <v>9002</v>
      </c>
      <c r="E9004" s="218" t="e">
        <f>VLOOKUP(D9004,Z$4:AB9004,2,FALSE)</f>
        <v>#N/A</v>
      </c>
      <c r="F9004" s="218" t="e">
        <f>VLOOKUP(D9004,Z$4:AB9004,3,FALSE)</f>
        <v>#N/A</v>
      </c>
    </row>
    <row r="9005" spans="2:6" x14ac:dyDescent="0.25">
      <c r="B9005" s="131">
        <f t="shared" si="140"/>
        <v>9003</v>
      </c>
      <c r="E9005" s="218" t="e">
        <f>VLOOKUP(D9005,Z$4:AB9005,2,FALSE)</f>
        <v>#N/A</v>
      </c>
      <c r="F9005" s="218" t="e">
        <f>VLOOKUP(D9005,Z$4:AB9005,3,FALSE)</f>
        <v>#N/A</v>
      </c>
    </row>
    <row r="9006" spans="2:6" x14ac:dyDescent="0.25">
      <c r="B9006" s="131">
        <f t="shared" si="140"/>
        <v>9004</v>
      </c>
      <c r="E9006" s="218" t="e">
        <f>VLOOKUP(D9006,Z$4:AB9006,2,FALSE)</f>
        <v>#N/A</v>
      </c>
      <c r="F9006" s="218" t="e">
        <f>VLOOKUP(D9006,Z$4:AB9006,3,FALSE)</f>
        <v>#N/A</v>
      </c>
    </row>
    <row r="9007" spans="2:6" x14ac:dyDescent="0.25">
      <c r="B9007" s="131">
        <f t="shared" si="140"/>
        <v>9005</v>
      </c>
      <c r="E9007" s="218" t="e">
        <f>VLOOKUP(D9007,Z$4:AB9007,2,FALSE)</f>
        <v>#N/A</v>
      </c>
      <c r="F9007" s="218" t="e">
        <f>VLOOKUP(D9007,Z$4:AB9007,3,FALSE)</f>
        <v>#N/A</v>
      </c>
    </row>
    <row r="9008" spans="2:6" x14ac:dyDescent="0.25">
      <c r="B9008" s="131">
        <f t="shared" si="140"/>
        <v>9006</v>
      </c>
      <c r="E9008" s="218" t="e">
        <f>VLOOKUP(D9008,Z$4:AB9008,2,FALSE)</f>
        <v>#N/A</v>
      </c>
      <c r="F9008" s="218" t="e">
        <f>VLOOKUP(D9008,Z$4:AB9008,3,FALSE)</f>
        <v>#N/A</v>
      </c>
    </row>
    <row r="9009" spans="2:6" x14ac:dyDescent="0.25">
      <c r="B9009" s="131">
        <f t="shared" si="140"/>
        <v>9007</v>
      </c>
      <c r="E9009" s="218" t="e">
        <f>VLOOKUP(D9009,Z$4:AB9009,2,FALSE)</f>
        <v>#N/A</v>
      </c>
      <c r="F9009" s="218" t="e">
        <f>VLOOKUP(D9009,Z$4:AB9009,3,FALSE)</f>
        <v>#N/A</v>
      </c>
    </row>
    <row r="9010" spans="2:6" x14ac:dyDescent="0.25">
      <c r="B9010" s="131">
        <f t="shared" si="140"/>
        <v>9008</v>
      </c>
      <c r="E9010" s="218" t="e">
        <f>VLOOKUP(D9010,Z$4:AB9010,2,FALSE)</f>
        <v>#N/A</v>
      </c>
      <c r="F9010" s="218" t="e">
        <f>VLOOKUP(D9010,Z$4:AB9010,3,FALSE)</f>
        <v>#N/A</v>
      </c>
    </row>
    <row r="9011" spans="2:6" x14ac:dyDescent="0.25">
      <c r="B9011" s="131">
        <f t="shared" si="140"/>
        <v>9009</v>
      </c>
      <c r="E9011" s="218" t="e">
        <f>VLOOKUP(D9011,Z$4:AB9011,2,FALSE)</f>
        <v>#N/A</v>
      </c>
      <c r="F9011" s="218" t="e">
        <f>VLOOKUP(D9011,Z$4:AB9011,3,FALSE)</f>
        <v>#N/A</v>
      </c>
    </row>
    <row r="9012" spans="2:6" x14ac:dyDescent="0.25">
      <c r="B9012" s="131">
        <f t="shared" ref="B9012:B9075" si="141">ROW()-2</f>
        <v>9010</v>
      </c>
      <c r="E9012" s="218" t="e">
        <f>VLOOKUP(D9012,Z$4:AB9012,2,FALSE)</f>
        <v>#N/A</v>
      </c>
      <c r="F9012" s="218" t="e">
        <f>VLOOKUP(D9012,Z$4:AB9012,3,FALSE)</f>
        <v>#N/A</v>
      </c>
    </row>
    <row r="9013" spans="2:6" x14ac:dyDescent="0.25">
      <c r="B9013" s="131">
        <f t="shared" si="141"/>
        <v>9011</v>
      </c>
      <c r="E9013" s="218" t="e">
        <f>VLOOKUP(D9013,Z$4:AB9013,2,FALSE)</f>
        <v>#N/A</v>
      </c>
      <c r="F9013" s="218" t="e">
        <f>VLOOKUP(D9013,Z$4:AB9013,3,FALSE)</f>
        <v>#N/A</v>
      </c>
    </row>
    <row r="9014" spans="2:6" x14ac:dyDescent="0.25">
      <c r="B9014" s="131">
        <f t="shared" si="141"/>
        <v>9012</v>
      </c>
      <c r="E9014" s="218" t="e">
        <f>VLOOKUP(D9014,Z$4:AB9014,2,FALSE)</f>
        <v>#N/A</v>
      </c>
      <c r="F9014" s="218" t="e">
        <f>VLOOKUP(D9014,Z$4:AB9014,3,FALSE)</f>
        <v>#N/A</v>
      </c>
    </row>
    <row r="9015" spans="2:6" x14ac:dyDescent="0.25">
      <c r="B9015" s="131">
        <f t="shared" si="141"/>
        <v>9013</v>
      </c>
      <c r="E9015" s="218" t="e">
        <f>VLOOKUP(D9015,Z$4:AB9015,2,FALSE)</f>
        <v>#N/A</v>
      </c>
      <c r="F9015" s="218" t="e">
        <f>VLOOKUP(D9015,Z$4:AB9015,3,FALSE)</f>
        <v>#N/A</v>
      </c>
    </row>
    <row r="9016" spans="2:6" x14ac:dyDescent="0.25">
      <c r="B9016" s="131">
        <f t="shared" si="141"/>
        <v>9014</v>
      </c>
      <c r="E9016" s="218" t="e">
        <f>VLOOKUP(D9016,Z$4:AB9016,2,FALSE)</f>
        <v>#N/A</v>
      </c>
      <c r="F9016" s="218" t="e">
        <f>VLOOKUP(D9016,Z$4:AB9016,3,FALSE)</f>
        <v>#N/A</v>
      </c>
    </row>
    <row r="9017" spans="2:6" x14ac:dyDescent="0.25">
      <c r="B9017" s="131">
        <f t="shared" si="141"/>
        <v>9015</v>
      </c>
      <c r="E9017" s="218" t="e">
        <f>VLOOKUP(D9017,Z$4:AB9017,2,FALSE)</f>
        <v>#N/A</v>
      </c>
      <c r="F9017" s="218" t="e">
        <f>VLOOKUP(D9017,Z$4:AB9017,3,FALSE)</f>
        <v>#N/A</v>
      </c>
    </row>
    <row r="9018" spans="2:6" x14ac:dyDescent="0.25">
      <c r="B9018" s="131">
        <f t="shared" si="141"/>
        <v>9016</v>
      </c>
      <c r="E9018" s="218" t="e">
        <f>VLOOKUP(D9018,Z$4:AB9018,2,FALSE)</f>
        <v>#N/A</v>
      </c>
      <c r="F9018" s="218" t="e">
        <f>VLOOKUP(D9018,Z$4:AB9018,3,FALSE)</f>
        <v>#N/A</v>
      </c>
    </row>
    <row r="9019" spans="2:6" x14ac:dyDescent="0.25">
      <c r="B9019" s="131">
        <f t="shared" si="141"/>
        <v>9017</v>
      </c>
      <c r="E9019" s="218" t="e">
        <f>VLOOKUP(D9019,Z$4:AB9019,2,FALSE)</f>
        <v>#N/A</v>
      </c>
      <c r="F9019" s="218" t="e">
        <f>VLOOKUP(D9019,Z$4:AB9019,3,FALSE)</f>
        <v>#N/A</v>
      </c>
    </row>
    <row r="9020" spans="2:6" x14ac:dyDescent="0.25">
      <c r="B9020" s="131">
        <f t="shared" si="141"/>
        <v>9018</v>
      </c>
      <c r="E9020" s="218" t="e">
        <f>VLOOKUP(D9020,Z$4:AB9020,2,FALSE)</f>
        <v>#N/A</v>
      </c>
      <c r="F9020" s="218" t="e">
        <f>VLOOKUP(D9020,Z$4:AB9020,3,FALSE)</f>
        <v>#N/A</v>
      </c>
    </row>
    <row r="9021" spans="2:6" x14ac:dyDescent="0.25">
      <c r="B9021" s="131">
        <f t="shared" si="141"/>
        <v>9019</v>
      </c>
      <c r="E9021" s="218" t="e">
        <f>VLOOKUP(D9021,Z$4:AB9021,2,FALSE)</f>
        <v>#N/A</v>
      </c>
      <c r="F9021" s="218" t="e">
        <f>VLOOKUP(D9021,Z$4:AB9021,3,FALSE)</f>
        <v>#N/A</v>
      </c>
    </row>
    <row r="9022" spans="2:6" x14ac:dyDescent="0.25">
      <c r="B9022" s="131">
        <f t="shared" si="141"/>
        <v>9020</v>
      </c>
      <c r="E9022" s="218" t="e">
        <f>VLOOKUP(D9022,Z$4:AB9022,2,FALSE)</f>
        <v>#N/A</v>
      </c>
      <c r="F9022" s="218" t="e">
        <f>VLOOKUP(D9022,Z$4:AB9022,3,FALSE)</f>
        <v>#N/A</v>
      </c>
    </row>
    <row r="9023" spans="2:6" x14ac:dyDescent="0.25">
      <c r="B9023" s="131">
        <f t="shared" si="141"/>
        <v>9021</v>
      </c>
      <c r="E9023" s="218" t="e">
        <f>VLOOKUP(D9023,Z$4:AB9023,2,FALSE)</f>
        <v>#N/A</v>
      </c>
      <c r="F9023" s="218" t="e">
        <f>VLOOKUP(D9023,Z$4:AB9023,3,FALSE)</f>
        <v>#N/A</v>
      </c>
    </row>
    <row r="9024" spans="2:6" x14ac:dyDescent="0.25">
      <c r="B9024" s="131">
        <f t="shared" si="141"/>
        <v>9022</v>
      </c>
      <c r="E9024" s="218" t="e">
        <f>VLOOKUP(D9024,Z$4:AB9024,2,FALSE)</f>
        <v>#N/A</v>
      </c>
      <c r="F9024" s="218" t="e">
        <f>VLOOKUP(D9024,Z$4:AB9024,3,FALSE)</f>
        <v>#N/A</v>
      </c>
    </row>
    <row r="9025" spans="2:6" x14ac:dyDescent="0.25">
      <c r="B9025" s="131">
        <f t="shared" si="141"/>
        <v>9023</v>
      </c>
      <c r="E9025" s="218" t="e">
        <f>VLOOKUP(D9025,Z$4:AB9025,2,FALSE)</f>
        <v>#N/A</v>
      </c>
      <c r="F9025" s="218" t="e">
        <f>VLOOKUP(D9025,Z$4:AB9025,3,FALSE)</f>
        <v>#N/A</v>
      </c>
    </row>
    <row r="9026" spans="2:6" x14ac:dyDescent="0.25">
      <c r="B9026" s="131">
        <f t="shared" si="141"/>
        <v>9024</v>
      </c>
      <c r="E9026" s="218" t="e">
        <f>VLOOKUP(D9026,Z$4:AB9026,2,FALSE)</f>
        <v>#N/A</v>
      </c>
      <c r="F9026" s="218" t="e">
        <f>VLOOKUP(D9026,Z$4:AB9026,3,FALSE)</f>
        <v>#N/A</v>
      </c>
    </row>
    <row r="9027" spans="2:6" x14ac:dyDescent="0.25">
      <c r="B9027" s="131">
        <f t="shared" si="141"/>
        <v>9025</v>
      </c>
      <c r="E9027" s="218" t="e">
        <f>VLOOKUP(D9027,Z$4:AB9027,2,FALSE)</f>
        <v>#N/A</v>
      </c>
      <c r="F9027" s="218" t="e">
        <f>VLOOKUP(D9027,Z$4:AB9027,3,FALSE)</f>
        <v>#N/A</v>
      </c>
    </row>
    <row r="9028" spans="2:6" x14ac:dyDescent="0.25">
      <c r="B9028" s="131">
        <f t="shared" si="141"/>
        <v>9026</v>
      </c>
      <c r="E9028" s="218" t="e">
        <f>VLOOKUP(D9028,Z$4:AB9028,2,FALSE)</f>
        <v>#N/A</v>
      </c>
      <c r="F9028" s="218" t="e">
        <f>VLOOKUP(D9028,Z$4:AB9028,3,FALSE)</f>
        <v>#N/A</v>
      </c>
    </row>
    <row r="9029" spans="2:6" x14ac:dyDescent="0.25">
      <c r="B9029" s="131">
        <f t="shared" si="141"/>
        <v>9027</v>
      </c>
      <c r="E9029" s="218" t="e">
        <f>VLOOKUP(D9029,Z$4:AB9029,2,FALSE)</f>
        <v>#N/A</v>
      </c>
      <c r="F9029" s="218" t="e">
        <f>VLOOKUP(D9029,Z$4:AB9029,3,FALSE)</f>
        <v>#N/A</v>
      </c>
    </row>
    <row r="9030" spans="2:6" x14ac:dyDescent="0.25">
      <c r="B9030" s="131">
        <f t="shared" si="141"/>
        <v>9028</v>
      </c>
      <c r="E9030" s="218" t="e">
        <f>VLOOKUP(D9030,Z$4:AB9030,2,FALSE)</f>
        <v>#N/A</v>
      </c>
      <c r="F9030" s="218" t="e">
        <f>VLOOKUP(D9030,Z$4:AB9030,3,FALSE)</f>
        <v>#N/A</v>
      </c>
    </row>
    <row r="9031" spans="2:6" x14ac:dyDescent="0.25">
      <c r="B9031" s="131">
        <f t="shared" si="141"/>
        <v>9029</v>
      </c>
      <c r="E9031" s="218" t="e">
        <f>VLOOKUP(D9031,Z$4:AB9031,2,FALSE)</f>
        <v>#N/A</v>
      </c>
      <c r="F9031" s="218" t="e">
        <f>VLOOKUP(D9031,Z$4:AB9031,3,FALSE)</f>
        <v>#N/A</v>
      </c>
    </row>
    <row r="9032" spans="2:6" x14ac:dyDescent="0.25">
      <c r="B9032" s="131">
        <f t="shared" si="141"/>
        <v>9030</v>
      </c>
      <c r="E9032" s="218" t="e">
        <f>VLOOKUP(D9032,Z$4:AB9032,2,FALSE)</f>
        <v>#N/A</v>
      </c>
      <c r="F9032" s="218" t="e">
        <f>VLOOKUP(D9032,Z$4:AB9032,3,FALSE)</f>
        <v>#N/A</v>
      </c>
    </row>
    <row r="9033" spans="2:6" x14ac:dyDescent="0.25">
      <c r="B9033" s="131">
        <f t="shared" si="141"/>
        <v>9031</v>
      </c>
      <c r="E9033" s="218" t="e">
        <f>VLOOKUP(D9033,Z$4:AB9033,2,FALSE)</f>
        <v>#N/A</v>
      </c>
      <c r="F9033" s="218" t="e">
        <f>VLOOKUP(D9033,Z$4:AB9033,3,FALSE)</f>
        <v>#N/A</v>
      </c>
    </row>
    <row r="9034" spans="2:6" x14ac:dyDescent="0.25">
      <c r="B9034" s="131">
        <f t="shared" si="141"/>
        <v>9032</v>
      </c>
      <c r="E9034" s="218" t="e">
        <f>VLOOKUP(D9034,Z$4:AB9034,2,FALSE)</f>
        <v>#N/A</v>
      </c>
      <c r="F9034" s="218" t="e">
        <f>VLOOKUP(D9034,Z$4:AB9034,3,FALSE)</f>
        <v>#N/A</v>
      </c>
    </row>
    <row r="9035" spans="2:6" x14ac:dyDescent="0.25">
      <c r="B9035" s="131">
        <f t="shared" si="141"/>
        <v>9033</v>
      </c>
      <c r="E9035" s="218" t="e">
        <f>VLOOKUP(D9035,Z$4:AB9035,2,FALSE)</f>
        <v>#N/A</v>
      </c>
      <c r="F9035" s="218" t="e">
        <f>VLOOKUP(D9035,Z$4:AB9035,3,FALSE)</f>
        <v>#N/A</v>
      </c>
    </row>
    <row r="9036" spans="2:6" x14ac:dyDescent="0.25">
      <c r="B9036" s="131">
        <f t="shared" si="141"/>
        <v>9034</v>
      </c>
      <c r="E9036" s="218" t="e">
        <f>VLOOKUP(D9036,Z$4:AB9036,2,FALSE)</f>
        <v>#N/A</v>
      </c>
      <c r="F9036" s="218" t="e">
        <f>VLOOKUP(D9036,Z$4:AB9036,3,FALSE)</f>
        <v>#N/A</v>
      </c>
    </row>
    <row r="9037" spans="2:6" x14ac:dyDescent="0.25">
      <c r="B9037" s="131">
        <f t="shared" si="141"/>
        <v>9035</v>
      </c>
      <c r="E9037" s="218" t="e">
        <f>VLOOKUP(D9037,Z$4:AB9037,2,FALSE)</f>
        <v>#N/A</v>
      </c>
      <c r="F9037" s="218" t="e">
        <f>VLOOKUP(D9037,Z$4:AB9037,3,FALSE)</f>
        <v>#N/A</v>
      </c>
    </row>
    <row r="9038" spans="2:6" x14ac:dyDescent="0.25">
      <c r="B9038" s="131">
        <f t="shared" si="141"/>
        <v>9036</v>
      </c>
      <c r="E9038" s="218" t="e">
        <f>VLOOKUP(D9038,Z$4:AB9038,2,FALSE)</f>
        <v>#N/A</v>
      </c>
      <c r="F9038" s="218" t="e">
        <f>VLOOKUP(D9038,Z$4:AB9038,3,FALSE)</f>
        <v>#N/A</v>
      </c>
    </row>
    <row r="9039" spans="2:6" x14ac:dyDescent="0.25">
      <c r="B9039" s="131">
        <f t="shared" si="141"/>
        <v>9037</v>
      </c>
      <c r="E9039" s="218" t="e">
        <f>VLOOKUP(D9039,Z$4:AB9039,2,FALSE)</f>
        <v>#N/A</v>
      </c>
      <c r="F9039" s="218" t="e">
        <f>VLOOKUP(D9039,Z$4:AB9039,3,FALSE)</f>
        <v>#N/A</v>
      </c>
    </row>
    <row r="9040" spans="2:6" x14ac:dyDescent="0.25">
      <c r="B9040" s="131">
        <f t="shared" si="141"/>
        <v>9038</v>
      </c>
      <c r="E9040" s="218" t="e">
        <f>VLOOKUP(D9040,Z$4:AB9040,2,FALSE)</f>
        <v>#N/A</v>
      </c>
      <c r="F9040" s="218" t="e">
        <f>VLOOKUP(D9040,Z$4:AB9040,3,FALSE)</f>
        <v>#N/A</v>
      </c>
    </row>
    <row r="9041" spans="2:6" x14ac:dyDescent="0.25">
      <c r="B9041" s="131">
        <f t="shared" si="141"/>
        <v>9039</v>
      </c>
      <c r="E9041" s="218" t="e">
        <f>VLOOKUP(D9041,Z$4:AB9041,2,FALSE)</f>
        <v>#N/A</v>
      </c>
      <c r="F9041" s="218" t="e">
        <f>VLOOKUP(D9041,Z$4:AB9041,3,FALSE)</f>
        <v>#N/A</v>
      </c>
    </row>
    <row r="9042" spans="2:6" x14ac:dyDescent="0.25">
      <c r="B9042" s="131">
        <f t="shared" si="141"/>
        <v>9040</v>
      </c>
      <c r="E9042" s="218" t="e">
        <f>VLOOKUP(D9042,Z$4:AB9042,2,FALSE)</f>
        <v>#N/A</v>
      </c>
      <c r="F9042" s="218" t="e">
        <f>VLOOKUP(D9042,Z$4:AB9042,3,FALSE)</f>
        <v>#N/A</v>
      </c>
    </row>
    <row r="9043" spans="2:6" x14ac:dyDescent="0.25">
      <c r="B9043" s="131">
        <f t="shared" si="141"/>
        <v>9041</v>
      </c>
      <c r="E9043" s="218" t="e">
        <f>VLOOKUP(D9043,Z$4:AB9043,2,FALSE)</f>
        <v>#N/A</v>
      </c>
      <c r="F9043" s="218" t="e">
        <f>VLOOKUP(D9043,Z$4:AB9043,3,FALSE)</f>
        <v>#N/A</v>
      </c>
    </row>
    <row r="9044" spans="2:6" x14ac:dyDescent="0.25">
      <c r="B9044" s="131">
        <f t="shared" si="141"/>
        <v>9042</v>
      </c>
      <c r="E9044" s="218" t="e">
        <f>VLOOKUP(D9044,Z$4:AB9044,2,FALSE)</f>
        <v>#N/A</v>
      </c>
      <c r="F9044" s="218" t="e">
        <f>VLOOKUP(D9044,Z$4:AB9044,3,FALSE)</f>
        <v>#N/A</v>
      </c>
    </row>
    <row r="9045" spans="2:6" x14ac:dyDescent="0.25">
      <c r="B9045" s="131">
        <f t="shared" si="141"/>
        <v>9043</v>
      </c>
      <c r="E9045" s="218" t="e">
        <f>VLOOKUP(D9045,Z$4:AB9045,2,FALSE)</f>
        <v>#N/A</v>
      </c>
      <c r="F9045" s="218" t="e">
        <f>VLOOKUP(D9045,Z$4:AB9045,3,FALSE)</f>
        <v>#N/A</v>
      </c>
    </row>
    <row r="9046" spans="2:6" x14ac:dyDescent="0.25">
      <c r="B9046" s="131">
        <f t="shared" si="141"/>
        <v>9044</v>
      </c>
      <c r="E9046" s="218" t="e">
        <f>VLOOKUP(D9046,Z$4:AB9046,2,FALSE)</f>
        <v>#N/A</v>
      </c>
      <c r="F9046" s="218" t="e">
        <f>VLOOKUP(D9046,Z$4:AB9046,3,FALSE)</f>
        <v>#N/A</v>
      </c>
    </row>
    <row r="9047" spans="2:6" x14ac:dyDescent="0.25">
      <c r="B9047" s="131">
        <f t="shared" si="141"/>
        <v>9045</v>
      </c>
      <c r="E9047" s="218" t="e">
        <f>VLOOKUP(D9047,Z$4:AB9047,2,FALSE)</f>
        <v>#N/A</v>
      </c>
      <c r="F9047" s="218" t="e">
        <f>VLOOKUP(D9047,Z$4:AB9047,3,FALSE)</f>
        <v>#N/A</v>
      </c>
    </row>
    <row r="9048" spans="2:6" x14ac:dyDescent="0.25">
      <c r="B9048" s="131">
        <f t="shared" si="141"/>
        <v>9046</v>
      </c>
      <c r="E9048" s="218" t="e">
        <f>VLOOKUP(D9048,Z$4:AB9048,2,FALSE)</f>
        <v>#N/A</v>
      </c>
      <c r="F9048" s="218" t="e">
        <f>VLOOKUP(D9048,Z$4:AB9048,3,FALSE)</f>
        <v>#N/A</v>
      </c>
    </row>
    <row r="9049" spans="2:6" x14ac:dyDescent="0.25">
      <c r="B9049" s="131">
        <f t="shared" si="141"/>
        <v>9047</v>
      </c>
      <c r="E9049" s="218" t="e">
        <f>VLOOKUP(D9049,Z$4:AB9049,2,FALSE)</f>
        <v>#N/A</v>
      </c>
      <c r="F9049" s="218" t="e">
        <f>VLOOKUP(D9049,Z$4:AB9049,3,FALSE)</f>
        <v>#N/A</v>
      </c>
    </row>
    <row r="9050" spans="2:6" x14ac:dyDescent="0.25">
      <c r="B9050" s="131">
        <f t="shared" si="141"/>
        <v>9048</v>
      </c>
      <c r="E9050" s="218" t="e">
        <f>VLOOKUP(D9050,Z$4:AB9050,2,FALSE)</f>
        <v>#N/A</v>
      </c>
      <c r="F9050" s="218" t="e">
        <f>VLOOKUP(D9050,Z$4:AB9050,3,FALSE)</f>
        <v>#N/A</v>
      </c>
    </row>
    <row r="9051" spans="2:6" x14ac:dyDescent="0.25">
      <c r="B9051" s="131">
        <f t="shared" si="141"/>
        <v>9049</v>
      </c>
      <c r="E9051" s="218" t="e">
        <f>VLOOKUP(D9051,Z$4:AB9051,2,FALSE)</f>
        <v>#N/A</v>
      </c>
      <c r="F9051" s="218" t="e">
        <f>VLOOKUP(D9051,Z$4:AB9051,3,FALSE)</f>
        <v>#N/A</v>
      </c>
    </row>
    <row r="9052" spans="2:6" x14ac:dyDescent="0.25">
      <c r="B9052" s="131">
        <f t="shared" si="141"/>
        <v>9050</v>
      </c>
      <c r="E9052" s="218" t="e">
        <f>VLOOKUP(D9052,Z$4:AB9052,2,FALSE)</f>
        <v>#N/A</v>
      </c>
      <c r="F9052" s="218" t="e">
        <f>VLOOKUP(D9052,Z$4:AB9052,3,FALSE)</f>
        <v>#N/A</v>
      </c>
    </row>
    <row r="9053" spans="2:6" x14ac:dyDescent="0.25">
      <c r="B9053" s="131">
        <f t="shared" si="141"/>
        <v>9051</v>
      </c>
      <c r="E9053" s="218" t="e">
        <f>VLOOKUP(D9053,Z$4:AB9053,2,FALSE)</f>
        <v>#N/A</v>
      </c>
      <c r="F9053" s="218" t="e">
        <f>VLOOKUP(D9053,Z$4:AB9053,3,FALSE)</f>
        <v>#N/A</v>
      </c>
    </row>
    <row r="9054" spans="2:6" x14ac:dyDescent="0.25">
      <c r="B9054" s="131">
        <f t="shared" si="141"/>
        <v>9052</v>
      </c>
      <c r="E9054" s="218" t="e">
        <f>VLOOKUP(D9054,Z$4:AB9054,2,FALSE)</f>
        <v>#N/A</v>
      </c>
      <c r="F9054" s="218" t="e">
        <f>VLOOKUP(D9054,Z$4:AB9054,3,FALSE)</f>
        <v>#N/A</v>
      </c>
    </row>
    <row r="9055" spans="2:6" x14ac:dyDescent="0.25">
      <c r="B9055" s="131">
        <f t="shared" si="141"/>
        <v>9053</v>
      </c>
      <c r="E9055" s="218" t="e">
        <f>VLOOKUP(D9055,Z$4:AB9055,2,FALSE)</f>
        <v>#N/A</v>
      </c>
      <c r="F9055" s="218" t="e">
        <f>VLOOKUP(D9055,Z$4:AB9055,3,FALSE)</f>
        <v>#N/A</v>
      </c>
    </row>
    <row r="9056" spans="2:6" x14ac:dyDescent="0.25">
      <c r="B9056" s="131">
        <f t="shared" si="141"/>
        <v>9054</v>
      </c>
      <c r="E9056" s="218" t="e">
        <f>VLOOKUP(D9056,Z$4:AB9056,2,FALSE)</f>
        <v>#N/A</v>
      </c>
      <c r="F9056" s="218" t="e">
        <f>VLOOKUP(D9056,Z$4:AB9056,3,FALSE)</f>
        <v>#N/A</v>
      </c>
    </row>
    <row r="9057" spans="2:6" x14ac:dyDescent="0.25">
      <c r="B9057" s="131">
        <f t="shared" si="141"/>
        <v>9055</v>
      </c>
      <c r="E9057" s="218" t="e">
        <f>VLOOKUP(D9057,Z$4:AB9057,2,FALSE)</f>
        <v>#N/A</v>
      </c>
      <c r="F9057" s="218" t="e">
        <f>VLOOKUP(D9057,Z$4:AB9057,3,FALSE)</f>
        <v>#N/A</v>
      </c>
    </row>
    <row r="9058" spans="2:6" x14ac:dyDescent="0.25">
      <c r="B9058" s="131">
        <f t="shared" si="141"/>
        <v>9056</v>
      </c>
      <c r="E9058" s="218" t="e">
        <f>VLOOKUP(D9058,Z$4:AB9058,2,FALSE)</f>
        <v>#N/A</v>
      </c>
      <c r="F9058" s="218" t="e">
        <f>VLOOKUP(D9058,Z$4:AB9058,3,FALSE)</f>
        <v>#N/A</v>
      </c>
    </row>
    <row r="9059" spans="2:6" x14ac:dyDescent="0.25">
      <c r="B9059" s="131">
        <f t="shared" si="141"/>
        <v>9057</v>
      </c>
      <c r="E9059" s="218" t="e">
        <f>VLOOKUP(D9059,Z$4:AB9059,2,FALSE)</f>
        <v>#N/A</v>
      </c>
      <c r="F9059" s="218" t="e">
        <f>VLOOKUP(D9059,Z$4:AB9059,3,FALSE)</f>
        <v>#N/A</v>
      </c>
    </row>
    <row r="9060" spans="2:6" x14ac:dyDescent="0.25">
      <c r="B9060" s="131">
        <f t="shared" si="141"/>
        <v>9058</v>
      </c>
      <c r="E9060" s="218" t="e">
        <f>VLOOKUP(D9060,Z$4:AB9060,2,FALSE)</f>
        <v>#N/A</v>
      </c>
      <c r="F9060" s="218" t="e">
        <f>VLOOKUP(D9060,Z$4:AB9060,3,FALSE)</f>
        <v>#N/A</v>
      </c>
    </row>
    <row r="9061" spans="2:6" x14ac:dyDescent="0.25">
      <c r="B9061" s="131">
        <f t="shared" si="141"/>
        <v>9059</v>
      </c>
      <c r="E9061" s="218" t="e">
        <f>VLOOKUP(D9061,Z$4:AB9061,2,FALSE)</f>
        <v>#N/A</v>
      </c>
      <c r="F9061" s="218" t="e">
        <f>VLOOKUP(D9061,Z$4:AB9061,3,FALSE)</f>
        <v>#N/A</v>
      </c>
    </row>
    <row r="9062" spans="2:6" x14ac:dyDescent="0.25">
      <c r="B9062" s="131">
        <f t="shared" si="141"/>
        <v>9060</v>
      </c>
      <c r="E9062" s="218" t="e">
        <f>VLOOKUP(D9062,Z$4:AB9062,2,FALSE)</f>
        <v>#N/A</v>
      </c>
      <c r="F9062" s="218" t="e">
        <f>VLOOKUP(D9062,Z$4:AB9062,3,FALSE)</f>
        <v>#N/A</v>
      </c>
    </row>
    <row r="9063" spans="2:6" x14ac:dyDescent="0.25">
      <c r="B9063" s="131">
        <f t="shared" si="141"/>
        <v>9061</v>
      </c>
      <c r="E9063" s="218" t="e">
        <f>VLOOKUP(D9063,Z$4:AB9063,2,FALSE)</f>
        <v>#N/A</v>
      </c>
      <c r="F9063" s="218" t="e">
        <f>VLOOKUP(D9063,Z$4:AB9063,3,FALSE)</f>
        <v>#N/A</v>
      </c>
    </row>
    <row r="9064" spans="2:6" x14ac:dyDescent="0.25">
      <c r="B9064" s="131">
        <f t="shared" si="141"/>
        <v>9062</v>
      </c>
      <c r="E9064" s="218" t="e">
        <f>VLOOKUP(D9064,Z$4:AB9064,2,FALSE)</f>
        <v>#N/A</v>
      </c>
      <c r="F9064" s="218" t="e">
        <f>VLOOKUP(D9064,Z$4:AB9064,3,FALSE)</f>
        <v>#N/A</v>
      </c>
    </row>
    <row r="9065" spans="2:6" x14ac:dyDescent="0.25">
      <c r="B9065" s="131">
        <f t="shared" si="141"/>
        <v>9063</v>
      </c>
      <c r="E9065" s="218" t="e">
        <f>VLOOKUP(D9065,Z$4:AB9065,2,FALSE)</f>
        <v>#N/A</v>
      </c>
      <c r="F9065" s="218" t="e">
        <f>VLOOKUP(D9065,Z$4:AB9065,3,FALSE)</f>
        <v>#N/A</v>
      </c>
    </row>
    <row r="9066" spans="2:6" x14ac:dyDescent="0.25">
      <c r="B9066" s="131">
        <f t="shared" si="141"/>
        <v>9064</v>
      </c>
      <c r="E9066" s="218" t="e">
        <f>VLOOKUP(D9066,Z$4:AB9066,2,FALSE)</f>
        <v>#N/A</v>
      </c>
      <c r="F9066" s="218" t="e">
        <f>VLOOKUP(D9066,Z$4:AB9066,3,FALSE)</f>
        <v>#N/A</v>
      </c>
    </row>
    <row r="9067" spans="2:6" x14ac:dyDescent="0.25">
      <c r="B9067" s="131">
        <f t="shared" si="141"/>
        <v>9065</v>
      </c>
      <c r="E9067" s="218" t="e">
        <f>VLOOKUP(D9067,Z$4:AB9067,2,FALSE)</f>
        <v>#N/A</v>
      </c>
      <c r="F9067" s="218" t="e">
        <f>VLOOKUP(D9067,Z$4:AB9067,3,FALSE)</f>
        <v>#N/A</v>
      </c>
    </row>
    <row r="9068" spans="2:6" x14ac:dyDescent="0.25">
      <c r="B9068" s="131">
        <f t="shared" si="141"/>
        <v>9066</v>
      </c>
      <c r="E9068" s="218" t="e">
        <f>VLOOKUP(D9068,Z$4:AB9068,2,FALSE)</f>
        <v>#N/A</v>
      </c>
      <c r="F9068" s="218" t="e">
        <f>VLOOKUP(D9068,Z$4:AB9068,3,FALSE)</f>
        <v>#N/A</v>
      </c>
    </row>
    <row r="9069" spans="2:6" x14ac:dyDescent="0.25">
      <c r="B9069" s="131">
        <f t="shared" si="141"/>
        <v>9067</v>
      </c>
      <c r="E9069" s="218" t="e">
        <f>VLOOKUP(D9069,Z$4:AB9069,2,FALSE)</f>
        <v>#N/A</v>
      </c>
      <c r="F9069" s="218" t="e">
        <f>VLOOKUP(D9069,Z$4:AB9069,3,FALSE)</f>
        <v>#N/A</v>
      </c>
    </row>
    <row r="9070" spans="2:6" x14ac:dyDescent="0.25">
      <c r="B9070" s="131">
        <f t="shared" si="141"/>
        <v>9068</v>
      </c>
      <c r="E9070" s="218" t="e">
        <f>VLOOKUP(D9070,Z$4:AB9070,2,FALSE)</f>
        <v>#N/A</v>
      </c>
      <c r="F9070" s="218" t="e">
        <f>VLOOKUP(D9070,Z$4:AB9070,3,FALSE)</f>
        <v>#N/A</v>
      </c>
    </row>
    <row r="9071" spans="2:6" x14ac:dyDescent="0.25">
      <c r="B9071" s="131">
        <f t="shared" si="141"/>
        <v>9069</v>
      </c>
      <c r="E9071" s="218" t="e">
        <f>VLOOKUP(D9071,Z$4:AB9071,2,FALSE)</f>
        <v>#N/A</v>
      </c>
      <c r="F9071" s="218" t="e">
        <f>VLOOKUP(D9071,Z$4:AB9071,3,FALSE)</f>
        <v>#N/A</v>
      </c>
    </row>
    <row r="9072" spans="2:6" x14ac:dyDescent="0.25">
      <c r="B9072" s="131">
        <f t="shared" si="141"/>
        <v>9070</v>
      </c>
      <c r="E9072" s="218" t="e">
        <f>VLOOKUP(D9072,Z$4:AB9072,2,FALSE)</f>
        <v>#N/A</v>
      </c>
      <c r="F9072" s="218" t="e">
        <f>VLOOKUP(D9072,Z$4:AB9072,3,FALSE)</f>
        <v>#N/A</v>
      </c>
    </row>
    <row r="9073" spans="2:6" x14ac:dyDescent="0.25">
      <c r="B9073" s="131">
        <f t="shared" si="141"/>
        <v>9071</v>
      </c>
      <c r="E9073" s="218" t="e">
        <f>VLOOKUP(D9073,Z$4:AB9073,2,FALSE)</f>
        <v>#N/A</v>
      </c>
      <c r="F9073" s="218" t="e">
        <f>VLOOKUP(D9073,Z$4:AB9073,3,FALSE)</f>
        <v>#N/A</v>
      </c>
    </row>
    <row r="9074" spans="2:6" x14ac:dyDescent="0.25">
      <c r="B9074" s="131">
        <f t="shared" si="141"/>
        <v>9072</v>
      </c>
      <c r="E9074" s="218" t="e">
        <f>VLOOKUP(D9074,Z$4:AB9074,2,FALSE)</f>
        <v>#N/A</v>
      </c>
      <c r="F9074" s="218" t="e">
        <f>VLOOKUP(D9074,Z$4:AB9074,3,FALSE)</f>
        <v>#N/A</v>
      </c>
    </row>
    <row r="9075" spans="2:6" x14ac:dyDescent="0.25">
      <c r="B9075" s="131">
        <f t="shared" si="141"/>
        <v>9073</v>
      </c>
      <c r="E9075" s="218" t="e">
        <f>VLOOKUP(D9075,Z$4:AB9075,2,FALSE)</f>
        <v>#N/A</v>
      </c>
      <c r="F9075" s="218" t="e">
        <f>VLOOKUP(D9075,Z$4:AB9075,3,FALSE)</f>
        <v>#N/A</v>
      </c>
    </row>
    <row r="9076" spans="2:6" x14ac:dyDescent="0.25">
      <c r="B9076" s="131">
        <f t="shared" ref="B9076:B9108" si="142">ROW()-2</f>
        <v>9074</v>
      </c>
      <c r="E9076" s="218" t="e">
        <f>VLOOKUP(D9076,Z$4:AB9076,2,FALSE)</f>
        <v>#N/A</v>
      </c>
      <c r="F9076" s="218" t="e">
        <f>VLOOKUP(D9076,Z$4:AB9076,3,FALSE)</f>
        <v>#N/A</v>
      </c>
    </row>
    <row r="9077" spans="2:6" x14ac:dyDescent="0.25">
      <c r="B9077" s="131">
        <f t="shared" si="142"/>
        <v>9075</v>
      </c>
      <c r="E9077" s="218" t="e">
        <f>VLOOKUP(D9077,Z$4:AB9077,2,FALSE)</f>
        <v>#N/A</v>
      </c>
      <c r="F9077" s="218" t="e">
        <f>VLOOKUP(D9077,Z$4:AB9077,3,FALSE)</f>
        <v>#N/A</v>
      </c>
    </row>
    <row r="9078" spans="2:6" x14ac:dyDescent="0.25">
      <c r="B9078" s="131">
        <f t="shared" si="142"/>
        <v>9076</v>
      </c>
      <c r="E9078" s="218" t="e">
        <f>VLOOKUP(D9078,Z$4:AB9078,2,FALSE)</f>
        <v>#N/A</v>
      </c>
      <c r="F9078" s="218" t="e">
        <f>VLOOKUP(D9078,Z$4:AB9078,3,FALSE)</f>
        <v>#N/A</v>
      </c>
    </row>
    <row r="9079" spans="2:6" x14ac:dyDescent="0.25">
      <c r="B9079" s="131">
        <f t="shared" si="142"/>
        <v>9077</v>
      </c>
      <c r="E9079" s="218" t="e">
        <f>VLOOKUP(D9079,Z$4:AB9079,2,FALSE)</f>
        <v>#N/A</v>
      </c>
      <c r="F9079" s="218" t="e">
        <f>VLOOKUP(D9079,Z$4:AB9079,3,FALSE)</f>
        <v>#N/A</v>
      </c>
    </row>
    <row r="9080" spans="2:6" x14ac:dyDescent="0.25">
      <c r="B9080" s="131">
        <f t="shared" si="142"/>
        <v>9078</v>
      </c>
      <c r="E9080" s="218" t="e">
        <f>VLOOKUP(D9080,Z$4:AB9080,2,FALSE)</f>
        <v>#N/A</v>
      </c>
      <c r="F9080" s="218" t="e">
        <f>VLOOKUP(D9080,Z$4:AB9080,3,FALSE)</f>
        <v>#N/A</v>
      </c>
    </row>
    <row r="9081" spans="2:6" x14ac:dyDescent="0.25">
      <c r="B9081" s="131">
        <f t="shared" si="142"/>
        <v>9079</v>
      </c>
      <c r="E9081" s="218" t="e">
        <f>VLOOKUP(D9081,Z$4:AB9081,2,FALSE)</f>
        <v>#N/A</v>
      </c>
      <c r="F9081" s="218" t="e">
        <f>VLOOKUP(D9081,Z$4:AB9081,3,FALSE)</f>
        <v>#N/A</v>
      </c>
    </row>
    <row r="9082" spans="2:6" x14ac:dyDescent="0.25">
      <c r="B9082" s="131">
        <f t="shared" si="142"/>
        <v>9080</v>
      </c>
      <c r="E9082" s="218" t="e">
        <f>VLOOKUP(D9082,Z$4:AB9082,2,FALSE)</f>
        <v>#N/A</v>
      </c>
      <c r="F9082" s="218" t="e">
        <f>VLOOKUP(D9082,Z$4:AB9082,3,FALSE)</f>
        <v>#N/A</v>
      </c>
    </row>
    <row r="9083" spans="2:6" x14ac:dyDescent="0.25">
      <c r="B9083" s="131">
        <f t="shared" si="142"/>
        <v>9081</v>
      </c>
      <c r="E9083" s="218" t="e">
        <f>VLOOKUP(D9083,Z$4:AB9083,2,FALSE)</f>
        <v>#N/A</v>
      </c>
      <c r="F9083" s="218" t="e">
        <f>VLOOKUP(D9083,Z$4:AB9083,3,FALSE)</f>
        <v>#N/A</v>
      </c>
    </row>
    <row r="9084" spans="2:6" x14ac:dyDescent="0.25">
      <c r="B9084" s="131">
        <f t="shared" si="142"/>
        <v>9082</v>
      </c>
      <c r="E9084" s="218" t="e">
        <f>VLOOKUP(D9084,Z$4:AB9084,2,FALSE)</f>
        <v>#N/A</v>
      </c>
      <c r="F9084" s="218" t="e">
        <f>VLOOKUP(D9084,Z$4:AB9084,3,FALSE)</f>
        <v>#N/A</v>
      </c>
    </row>
    <row r="9085" spans="2:6" x14ac:dyDescent="0.25">
      <c r="B9085" s="131">
        <f t="shared" si="142"/>
        <v>9083</v>
      </c>
      <c r="E9085" s="218" t="e">
        <f>VLOOKUP(D9085,Z$4:AB9085,2,FALSE)</f>
        <v>#N/A</v>
      </c>
      <c r="F9085" s="218" t="e">
        <f>VLOOKUP(D9085,Z$4:AB9085,3,FALSE)</f>
        <v>#N/A</v>
      </c>
    </row>
    <row r="9086" spans="2:6" x14ac:dyDescent="0.25">
      <c r="B9086" s="131">
        <f t="shared" si="142"/>
        <v>9084</v>
      </c>
      <c r="E9086" s="218" t="e">
        <f>VLOOKUP(D9086,Z$4:AB9086,2,FALSE)</f>
        <v>#N/A</v>
      </c>
      <c r="F9086" s="218" t="e">
        <f>VLOOKUP(D9086,Z$4:AB9086,3,FALSE)</f>
        <v>#N/A</v>
      </c>
    </row>
    <row r="9087" spans="2:6" x14ac:dyDescent="0.25">
      <c r="B9087" s="131">
        <f t="shared" si="142"/>
        <v>9085</v>
      </c>
      <c r="E9087" s="218" t="e">
        <f>VLOOKUP(D9087,Z$4:AB9087,2,FALSE)</f>
        <v>#N/A</v>
      </c>
      <c r="F9087" s="218" t="e">
        <f>VLOOKUP(D9087,Z$4:AB9087,3,FALSE)</f>
        <v>#N/A</v>
      </c>
    </row>
    <row r="9088" spans="2:6" x14ac:dyDescent="0.25">
      <c r="B9088" s="131">
        <f t="shared" si="142"/>
        <v>9086</v>
      </c>
      <c r="E9088" s="218" t="e">
        <f>VLOOKUP(D9088,Z$4:AB9088,2,FALSE)</f>
        <v>#N/A</v>
      </c>
      <c r="F9088" s="218" t="e">
        <f>VLOOKUP(D9088,Z$4:AB9088,3,FALSE)</f>
        <v>#N/A</v>
      </c>
    </row>
    <row r="9089" spans="2:6" x14ac:dyDescent="0.25">
      <c r="B9089" s="131">
        <f t="shared" si="142"/>
        <v>9087</v>
      </c>
      <c r="E9089" s="218" t="e">
        <f>VLOOKUP(D9089,Z$4:AB9089,2,FALSE)</f>
        <v>#N/A</v>
      </c>
      <c r="F9089" s="218" t="e">
        <f>VLOOKUP(D9089,Z$4:AB9089,3,FALSE)</f>
        <v>#N/A</v>
      </c>
    </row>
    <row r="9090" spans="2:6" x14ac:dyDescent="0.25">
      <c r="B9090" s="131">
        <f t="shared" si="142"/>
        <v>9088</v>
      </c>
      <c r="E9090" s="218" t="e">
        <f>VLOOKUP(D9090,Z$4:AB9090,2,FALSE)</f>
        <v>#N/A</v>
      </c>
      <c r="F9090" s="218" t="e">
        <f>VLOOKUP(D9090,Z$4:AB9090,3,FALSE)</f>
        <v>#N/A</v>
      </c>
    </row>
    <row r="9091" spans="2:6" x14ac:dyDescent="0.25">
      <c r="B9091" s="131">
        <f t="shared" si="142"/>
        <v>9089</v>
      </c>
      <c r="E9091" s="218" t="e">
        <f>VLOOKUP(D9091,Z$4:AB9091,2,FALSE)</f>
        <v>#N/A</v>
      </c>
      <c r="F9091" s="218" t="e">
        <f>VLOOKUP(D9091,Z$4:AB9091,3,FALSE)</f>
        <v>#N/A</v>
      </c>
    </row>
    <row r="9092" spans="2:6" x14ac:dyDescent="0.25">
      <c r="B9092" s="131">
        <f t="shared" si="142"/>
        <v>9090</v>
      </c>
      <c r="E9092" s="218" t="e">
        <f>VLOOKUP(D9092,Z$4:AB9092,2,FALSE)</f>
        <v>#N/A</v>
      </c>
      <c r="F9092" s="218" t="e">
        <f>VLOOKUP(D9092,Z$4:AB9092,3,FALSE)</f>
        <v>#N/A</v>
      </c>
    </row>
    <row r="9093" spans="2:6" x14ac:dyDescent="0.25">
      <c r="B9093" s="131">
        <f t="shared" si="142"/>
        <v>9091</v>
      </c>
      <c r="E9093" s="218" t="e">
        <f>VLOOKUP(D9093,Z$4:AB9093,2,FALSE)</f>
        <v>#N/A</v>
      </c>
      <c r="F9093" s="218" t="e">
        <f>VLOOKUP(D9093,Z$4:AB9093,3,FALSE)</f>
        <v>#N/A</v>
      </c>
    </row>
    <row r="9094" spans="2:6" x14ac:dyDescent="0.25">
      <c r="B9094" s="131">
        <f t="shared" si="142"/>
        <v>9092</v>
      </c>
      <c r="E9094" s="218" t="e">
        <f>VLOOKUP(D9094,Z$4:AB9094,2,FALSE)</f>
        <v>#N/A</v>
      </c>
      <c r="F9094" s="218" t="e">
        <f>VLOOKUP(D9094,Z$4:AB9094,3,FALSE)</f>
        <v>#N/A</v>
      </c>
    </row>
    <row r="9095" spans="2:6" x14ac:dyDescent="0.25">
      <c r="B9095" s="131">
        <f t="shared" si="142"/>
        <v>9093</v>
      </c>
      <c r="E9095" s="218" t="e">
        <f>VLOOKUP(D9095,Z$4:AB9095,2,FALSE)</f>
        <v>#N/A</v>
      </c>
      <c r="F9095" s="218" t="e">
        <f>VLOOKUP(D9095,Z$4:AB9095,3,FALSE)</f>
        <v>#N/A</v>
      </c>
    </row>
    <row r="9096" spans="2:6" x14ac:dyDescent="0.25">
      <c r="B9096" s="131">
        <f t="shared" si="142"/>
        <v>9094</v>
      </c>
      <c r="E9096" s="218" t="e">
        <f>VLOOKUP(D9096,Z$4:AB9096,2,FALSE)</f>
        <v>#N/A</v>
      </c>
      <c r="F9096" s="218" t="e">
        <f>VLOOKUP(D9096,Z$4:AB9096,3,FALSE)</f>
        <v>#N/A</v>
      </c>
    </row>
    <row r="9097" spans="2:6" x14ac:dyDescent="0.25">
      <c r="B9097" s="131">
        <f t="shared" si="142"/>
        <v>9095</v>
      </c>
      <c r="E9097" s="218" t="e">
        <f>VLOOKUP(D9097,Z$4:AB9097,2,FALSE)</f>
        <v>#N/A</v>
      </c>
      <c r="F9097" s="218" t="e">
        <f>VLOOKUP(D9097,Z$4:AB9097,3,FALSE)</f>
        <v>#N/A</v>
      </c>
    </row>
    <row r="9098" spans="2:6" x14ac:dyDescent="0.25">
      <c r="B9098" s="131">
        <f t="shared" si="142"/>
        <v>9096</v>
      </c>
      <c r="E9098" s="218" t="e">
        <f>VLOOKUP(D9098,Z$4:AB9098,2,FALSE)</f>
        <v>#N/A</v>
      </c>
      <c r="F9098" s="218" t="e">
        <f>VLOOKUP(D9098,Z$4:AB9098,3,FALSE)</f>
        <v>#N/A</v>
      </c>
    </row>
    <row r="9099" spans="2:6" x14ac:dyDescent="0.25">
      <c r="B9099" s="131">
        <f t="shared" si="142"/>
        <v>9097</v>
      </c>
      <c r="E9099" s="218" t="e">
        <f>VLOOKUP(D9099,Z$4:AB9099,2,FALSE)</f>
        <v>#N/A</v>
      </c>
      <c r="F9099" s="218" t="e">
        <f>VLOOKUP(D9099,Z$4:AB9099,3,FALSE)</f>
        <v>#N/A</v>
      </c>
    </row>
    <row r="9100" spans="2:6" x14ac:dyDescent="0.25">
      <c r="B9100" s="131">
        <f t="shared" si="142"/>
        <v>9098</v>
      </c>
      <c r="E9100" s="218" t="e">
        <f>VLOOKUP(D9100,Z$4:AB9100,2,FALSE)</f>
        <v>#N/A</v>
      </c>
      <c r="F9100" s="218" t="e">
        <f>VLOOKUP(D9100,Z$4:AB9100,3,FALSE)</f>
        <v>#N/A</v>
      </c>
    </row>
    <row r="9101" spans="2:6" x14ac:dyDescent="0.25">
      <c r="B9101" s="131">
        <f t="shared" si="142"/>
        <v>9099</v>
      </c>
      <c r="E9101" s="218" t="e">
        <f>VLOOKUP(D9101,Z$4:AB9101,2,FALSE)</f>
        <v>#N/A</v>
      </c>
      <c r="F9101" s="218" t="e">
        <f>VLOOKUP(D9101,Z$4:AB9101,3,FALSE)</f>
        <v>#N/A</v>
      </c>
    </row>
    <row r="9102" spans="2:6" x14ac:dyDescent="0.25">
      <c r="B9102" s="131">
        <f t="shared" si="142"/>
        <v>9100</v>
      </c>
      <c r="E9102" s="218" t="e">
        <f>VLOOKUP(D9102,Z$4:AB9102,2,FALSE)</f>
        <v>#N/A</v>
      </c>
      <c r="F9102" s="218" t="e">
        <f>VLOOKUP(D9102,Z$4:AB9102,3,FALSE)</f>
        <v>#N/A</v>
      </c>
    </row>
    <row r="9103" spans="2:6" x14ac:dyDescent="0.25">
      <c r="B9103" s="131">
        <f t="shared" si="142"/>
        <v>9101</v>
      </c>
      <c r="E9103" s="218" t="e">
        <f>VLOOKUP(D9103,Z$4:AB9103,2,FALSE)</f>
        <v>#N/A</v>
      </c>
      <c r="F9103" s="218" t="e">
        <f>VLOOKUP(D9103,Z$4:AB9103,3,FALSE)</f>
        <v>#N/A</v>
      </c>
    </row>
    <row r="9104" spans="2:6" x14ac:dyDescent="0.25">
      <c r="B9104" s="131">
        <f t="shared" si="142"/>
        <v>9102</v>
      </c>
      <c r="E9104" s="218" t="e">
        <f>VLOOKUP(D9104,Z$4:AB9104,2,FALSE)</f>
        <v>#N/A</v>
      </c>
      <c r="F9104" s="218" t="e">
        <f>VLOOKUP(D9104,Z$4:AB9104,3,FALSE)</f>
        <v>#N/A</v>
      </c>
    </row>
    <row r="9105" spans="2:6" x14ac:dyDescent="0.25">
      <c r="B9105" s="131">
        <f t="shared" si="142"/>
        <v>9103</v>
      </c>
      <c r="E9105" s="218" t="e">
        <f>VLOOKUP(D9105,Z$4:AB9105,2,FALSE)</f>
        <v>#N/A</v>
      </c>
      <c r="F9105" s="218" t="e">
        <f>VLOOKUP(D9105,Z$4:AB9105,3,FALSE)</f>
        <v>#N/A</v>
      </c>
    </row>
    <row r="9106" spans="2:6" x14ac:dyDescent="0.25">
      <c r="B9106" s="131">
        <f t="shared" si="142"/>
        <v>9104</v>
      </c>
      <c r="E9106" s="218" t="e">
        <f>VLOOKUP(D9106,Z$4:AB9106,2,FALSE)</f>
        <v>#N/A</v>
      </c>
      <c r="F9106" s="218" t="e">
        <f>VLOOKUP(D9106,Z$4:AB9106,3,FALSE)</f>
        <v>#N/A</v>
      </c>
    </row>
    <row r="9107" spans="2:6" x14ac:dyDescent="0.25">
      <c r="B9107" s="131">
        <f t="shared" si="142"/>
        <v>9105</v>
      </c>
      <c r="E9107" s="218" t="e">
        <f>VLOOKUP(D9107,Z$4:AB9107,2,FALSE)</f>
        <v>#N/A</v>
      </c>
      <c r="F9107" s="218" t="e">
        <f>VLOOKUP(D9107,Z$4:AB9107,3,FALSE)</f>
        <v>#N/A</v>
      </c>
    </row>
    <row r="9108" spans="2:6" x14ac:dyDescent="0.25">
      <c r="B9108" s="131">
        <f t="shared" si="142"/>
        <v>9106</v>
      </c>
      <c r="E9108" s="218" t="e">
        <f>VLOOKUP(D9108,Z$4:AB9108,2,FALSE)</f>
        <v>#N/A</v>
      </c>
      <c r="F9108" s="218" t="e">
        <f>VLOOKUP(D9108,Z$4:AB9108,3,FALSE)</f>
        <v>#N/A</v>
      </c>
    </row>
  </sheetData>
  <mergeCells count="45">
    <mergeCell ref="Z3:AB3"/>
    <mergeCell ref="AC25:AC43"/>
    <mergeCell ref="AC5:AC24"/>
    <mergeCell ref="AC47:AC51"/>
    <mergeCell ref="AC52:AC55"/>
    <mergeCell ref="AC56:AC61"/>
    <mergeCell ref="AC76:AC87"/>
    <mergeCell ref="AN186:AQ186"/>
    <mergeCell ref="AN187:AQ187"/>
    <mergeCell ref="AE187:AF187"/>
    <mergeCell ref="AG187:AI187"/>
    <mergeCell ref="AJ187:AK187"/>
    <mergeCell ref="AL187:AM187"/>
    <mergeCell ref="AE186:AF186"/>
    <mergeCell ref="AG186:AI186"/>
    <mergeCell ref="AJ186:AK186"/>
    <mergeCell ref="AL186:AM186"/>
    <mergeCell ref="AC62:AC66"/>
    <mergeCell ref="AC67:AC69"/>
    <mergeCell ref="AC70:AC75"/>
    <mergeCell ref="AE188:AF188"/>
    <mergeCell ref="AG188:AI188"/>
    <mergeCell ref="AJ188:AK188"/>
    <mergeCell ref="AL188:AM188"/>
    <mergeCell ref="AN188:AQ188"/>
    <mergeCell ref="AN189:AQ189"/>
    <mergeCell ref="AE190:AF190"/>
    <mergeCell ref="AG190:AI190"/>
    <mergeCell ref="AJ190:AK190"/>
    <mergeCell ref="AL190:AM190"/>
    <mergeCell ref="AN190:AQ190"/>
    <mergeCell ref="AE189:AF189"/>
    <mergeCell ref="AG189:AI189"/>
    <mergeCell ref="AJ189:AK189"/>
    <mergeCell ref="AL189:AM189"/>
    <mergeCell ref="AE191:AF191"/>
    <mergeCell ref="AG191:AI191"/>
    <mergeCell ref="AJ191:AK191"/>
    <mergeCell ref="AL191:AM191"/>
    <mergeCell ref="AN191:AQ191"/>
    <mergeCell ref="AE192:AF192"/>
    <mergeCell ref="AG192:AI192"/>
    <mergeCell ref="AJ192:AK192"/>
    <mergeCell ref="AL192:AM192"/>
    <mergeCell ref="AN192:AQ192"/>
  </mergeCells>
  <phoneticPr fontId="68" type="noConversion"/>
  <conditionalFormatting sqref="AL186:AL192">
    <cfRule type="cellIs" dxfId="120" priority="11" stopIfTrue="1" operator="lessThan">
      <formula>0</formula>
    </cfRule>
  </conditionalFormatting>
  <conditionalFormatting sqref="C1768:C1812 C1814 C1816 C1818 C1820 C1822 C1824">
    <cfRule type="expression" dxfId="119" priority="10">
      <formula>ROUNDDOWN(NOW(),0)-1=$C3</formula>
    </cfRule>
  </conditionalFormatting>
  <conditionalFormatting sqref="G3:G1048576">
    <cfRule type="colorScale" priority="9">
      <colorScale>
        <cfvo type="percent" val="0"/>
        <cfvo type="percent" val="50"/>
        <cfvo type="percent" val="100"/>
        <color theme="9"/>
        <color theme="7"/>
        <color rgb="FFFF0000"/>
      </colorScale>
    </cfRule>
  </conditionalFormatting>
  <conditionalFormatting sqref="C1813 C1815 C1817 C1819 C1821 C1823 C1825">
    <cfRule type="expression" dxfId="118" priority="8">
      <formula>ROUNDDOWN(NOW(),0)-1=$C48</formula>
    </cfRule>
  </conditionalFormatting>
  <conditionalFormatting sqref="C1826:C1841">
    <cfRule type="expression" dxfId="117" priority="21">
      <formula>ROUNDDOWN(NOW(),0)-1=$C60</formula>
    </cfRule>
  </conditionalFormatting>
  <conditionalFormatting sqref="C1843:C1858 C1860 C1862 C1864 C1866 C1868 C1870 C1872 C1874 C1876 C1878 C1880 C1882 C1884 C1886 C1888 C1890 C1892 C1894">
    <cfRule type="expression" dxfId="116" priority="25">
      <formula>ROUNDDOWN(NOW(),0)-1=$C76</formula>
    </cfRule>
  </conditionalFormatting>
  <conditionalFormatting sqref="C1842">
    <cfRule type="expression" dxfId="115" priority="7">
      <formula>ROUNDDOWN(NOW(),0)-1=$C76</formula>
    </cfRule>
  </conditionalFormatting>
  <conditionalFormatting sqref="C1859 C1861 C1863 C1865 C1867 C1869 C1871 C1873 C1875 C1877 C1879 C1881 C1883 C1885 C1887 C1889 C1891 C1893 C1895">
    <cfRule type="expression" dxfId="114" priority="6">
      <formula>ROUNDDOWN(NOW(),0)-1=$C92</formula>
    </cfRule>
  </conditionalFormatting>
  <conditionalFormatting sqref="C1922:C1959 C1961:C2009 C2011 C2013 C2015 C2017 C2019 C2021 C2023 C2025 C2027 C2029 C2031 C2033 C2035 C2037 C2039 C2041 C2043 C2045 C2047 C2049 C2051 C2053 C2055 C2057:C2073">
    <cfRule type="expression" dxfId="113" priority="28">
      <formula>ROUNDDOWN(NOW(),0)-1=$C151</formula>
    </cfRule>
  </conditionalFormatting>
  <conditionalFormatting sqref="C1960">
    <cfRule type="expression" dxfId="112" priority="5">
      <formula>ROUNDDOWN(NOW(),0)-1=$C189</formula>
    </cfRule>
  </conditionalFormatting>
  <conditionalFormatting sqref="C1896:C1921">
    <cfRule type="expression" dxfId="111" priority="31">
      <formula>ROUNDDOWN(NOW(),0)-1=$C126</formula>
    </cfRule>
  </conditionalFormatting>
  <conditionalFormatting sqref="C2010 C2012 C2014 C2016 C2018 C2020 C2022 C2024 C2026 C2028 C2030 C2032 C2034 C2036 C2038 C2040 C2042 C2044 C2046 C2048 C2050 C2052 C2054 C2056">
    <cfRule type="expression" dxfId="110" priority="4">
      <formula>ROUNDDOWN(NOW(),0)-1=$C239</formula>
    </cfRule>
  </conditionalFormatting>
  <conditionalFormatting sqref="C2164:C2217 C2219 C2221 C2223 C2225 C2227 C2229 C2231 C2233 C2235 C2237 C2239 C2241 C2243 C2245 C2247 C2249 C2251 C2253 C2255 C2257">
    <cfRule type="expression" dxfId="109" priority="45">
      <formula>ROUNDDOWN(NOW(),0)-1=$C288</formula>
    </cfRule>
  </conditionalFormatting>
  <conditionalFormatting sqref="C2074:C2094">
    <cfRule type="expression" dxfId="108" priority="49">
      <formula>ROUNDDOWN(NOW(),0)-1=$C302</formula>
    </cfRule>
  </conditionalFormatting>
  <conditionalFormatting sqref="C2095:C2163">
    <cfRule type="expression" dxfId="107" priority="53">
      <formula>ROUNDDOWN(NOW(),0)-1=$C322</formula>
    </cfRule>
  </conditionalFormatting>
  <conditionalFormatting sqref="C2218 C2220 C2222 C2224 C2226 C2228 C2230 C2232 C2234 C2236 C2238 C2240 C2242 C2244 C2246 C2248 C2250 C2252 C2254 C2256 C2258">
    <cfRule type="expression" dxfId="106" priority="2">
      <formula>ROUNDDOWN(NOW(),0)-1=$C342</formula>
    </cfRule>
  </conditionalFormatting>
  <conditionalFormatting sqref="C2259:C2271 C2273 C2275 C2277 C2279 C2281 C2283 C2285 C2287 C2289 C2291 C2293 C2295 C2297 C2299 C2301 C2303 C2305 C2307 C2309 C2311 C2313 C2315 C2317 C2319 C2321 C2323 C2325">
    <cfRule type="expression" dxfId="105" priority="67">
      <formula>ROUNDDOWN(NOW(),0)-1=$C382</formula>
    </cfRule>
  </conditionalFormatting>
  <conditionalFormatting sqref="C2272 C2274 C2276 C2278 C2280 C2282 C2284 C2286 C2288 C2290 C2292 C2294 C2296 C2298 C2300 C2302 C2304 C2306 C2308 C2310 C2312 C2314 C2316 C2318 C2320 C2322 C2324">
    <cfRule type="expression" dxfId="104" priority="1">
      <formula>ROUNDDOWN(NOW(),0)-1=$C395</formula>
    </cfRule>
  </conditionalFormatting>
  <printOptions headings="1" gridLines="1"/>
  <pageMargins left="0.7" right="0.7" top="0.75" bottom="0.75" header="0.3" footer="0.3"/>
  <pageSetup paperSize="9" scale="71" orientation="portrait" r:id="rId1"/>
  <rowBreaks count="2" manualBreakCount="2">
    <brk id="72" max="16383" man="1"/>
    <brk id="810" min="1" max="7" man="1"/>
  </row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A2EB-8BBC-4DC3-9DBB-3695BB675979}">
  <sheetPr codeName="Sheet3"/>
  <dimension ref="A1:AC2977"/>
  <sheetViews>
    <sheetView rightToLeft="1" view="pageBreakPreview" zoomScaleNormal="85" zoomScaleSheetLayoutView="100" workbookViewId="0">
      <pane ySplit="5" topLeftCell="A841" activePane="bottomLeft" state="frozen"/>
      <selection pane="bottomLeft" activeCell="S1882" sqref="S1882"/>
    </sheetView>
  </sheetViews>
  <sheetFormatPr defaultColWidth="8.7109375" defaultRowHeight="19.5" x14ac:dyDescent="0.25"/>
  <cols>
    <col min="1" max="1" width="3" style="12" customWidth="1"/>
    <col min="2" max="2" width="7.7109375" style="12" customWidth="1"/>
    <col min="3" max="3" width="11.5703125" style="103" bestFit="1" customWidth="1"/>
    <col min="4" max="4" width="12.5703125" style="152" bestFit="1" customWidth="1"/>
    <col min="5" max="5" width="15.7109375" style="12" bestFit="1" customWidth="1"/>
    <col min="6" max="6" width="10.28515625" style="12" bestFit="1" customWidth="1"/>
    <col min="7" max="7" width="12.7109375" style="12" bestFit="1" customWidth="1"/>
    <col min="8" max="8" width="9.85546875" style="12" bestFit="1" customWidth="1"/>
    <col min="9" max="9" width="13.5703125" style="12" customWidth="1"/>
    <col min="10" max="10" width="14.5703125" style="12" bestFit="1" customWidth="1"/>
    <col min="11" max="11" width="12.7109375" style="12" bestFit="1" customWidth="1"/>
    <col min="12" max="12" width="11.5703125" style="12" customWidth="1"/>
    <col min="13" max="13" width="15.140625" style="12" customWidth="1"/>
    <col min="14" max="14" width="15.140625" style="280" customWidth="1"/>
    <col min="15" max="17" width="12.85546875" style="12" customWidth="1"/>
    <col min="18" max="18" width="12.85546875" style="281" customWidth="1"/>
    <col min="19" max="19" width="36.42578125" style="171" customWidth="1"/>
    <col min="20" max="20" width="11.85546875" style="12" customWidth="1"/>
    <col min="21" max="21" width="11.42578125" style="12" bestFit="1" customWidth="1"/>
    <col min="22" max="22" width="7.140625" style="12" bestFit="1" customWidth="1"/>
    <col min="23" max="23" width="9.28515625" style="12" bestFit="1" customWidth="1"/>
    <col min="24" max="24" width="6" style="12" bestFit="1" customWidth="1"/>
    <col min="25" max="25" width="7.5703125" style="12" bestFit="1" customWidth="1"/>
    <col min="26" max="26" width="8.7109375" style="12"/>
    <col min="27" max="27" width="10.7109375" style="12" bestFit="1" customWidth="1"/>
    <col min="28" max="32" width="8.7109375" style="12"/>
    <col min="33" max="33" width="13.140625" style="12" customWidth="1"/>
    <col min="34" max="34" width="13.140625" style="12" bestFit="1" customWidth="1"/>
    <col min="35" max="35" width="11.140625" style="12" bestFit="1" customWidth="1"/>
    <col min="36" max="16384" width="8.7109375" style="12"/>
  </cols>
  <sheetData>
    <row r="1" spans="2:29" ht="21" customHeight="1" x14ac:dyDescent="0.25"/>
    <row r="2" spans="2:29" ht="27" x14ac:dyDescent="0.25">
      <c r="B2" s="322" t="s">
        <v>0</v>
      </c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</row>
    <row r="3" spans="2:29" ht="32.25" x14ac:dyDescent="0.25">
      <c r="B3" s="324" t="s">
        <v>254</v>
      </c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267">
        <v>45479</v>
      </c>
      <c r="U3" s="241">
        <f>SUMIFS('Transport DB'!J:J,'Transport DB'!D:D,"="&amp;#REF!,'Transport DB'!C:C,"&lt;="&amp;#REF!,'Gas DB'!I:I,"&gt;"&amp;$K$3)</f>
        <v>0</v>
      </c>
      <c r="AC3" s="12" t="e" cm="1">
        <f t="array" ref="AC3">_xlfn._xlws.FILTER(Transport_DB[],(#REF!=T3))</f>
        <v>#REF!</v>
      </c>
    </row>
    <row r="4" spans="2:29" ht="27" x14ac:dyDescent="0.25">
      <c r="B4" s="323" t="s">
        <v>247</v>
      </c>
      <c r="C4" s="323"/>
      <c r="D4" s="323"/>
      <c r="E4" s="202"/>
      <c r="F4" s="202"/>
      <c r="G4" s="228"/>
      <c r="H4" s="228"/>
      <c r="I4" s="228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205" t="s">
        <v>259</v>
      </c>
      <c r="U4" s="12">
        <f>COUNTIFS('Transport DB'!Q6:Q2976,"="&amp;#REF!,'Transport DB'!Q6:Q2976,"&gt;"&amp;0)</f>
        <v>0</v>
      </c>
      <c r="V4" s="12">
        <f>SUMIFS('Transport DB'!Q$7:Q$2977,'Transport DB'!C$975:C$3945,"&gt;=")</f>
        <v>0</v>
      </c>
    </row>
    <row r="5" spans="2:29" s="209" customFormat="1" ht="24.75" x14ac:dyDescent="0.25">
      <c r="B5" s="262" t="s">
        <v>75</v>
      </c>
      <c r="C5" s="263" t="s">
        <v>76</v>
      </c>
      <c r="D5" s="264" t="s">
        <v>188</v>
      </c>
      <c r="E5" s="265" t="s">
        <v>78</v>
      </c>
      <c r="F5" s="265" t="s">
        <v>200</v>
      </c>
      <c r="G5" s="265" t="s">
        <v>206</v>
      </c>
      <c r="H5" s="265" t="s">
        <v>201</v>
      </c>
      <c r="I5" s="265" t="s">
        <v>202</v>
      </c>
      <c r="J5" s="265" t="s">
        <v>82</v>
      </c>
      <c r="K5" s="265" t="s">
        <v>199</v>
      </c>
      <c r="L5" s="265" t="s">
        <v>207</v>
      </c>
      <c r="M5" s="265" t="s">
        <v>203</v>
      </c>
      <c r="N5" s="265" t="s">
        <v>285</v>
      </c>
      <c r="O5" s="265" t="s">
        <v>204</v>
      </c>
      <c r="P5" s="265" t="s">
        <v>205</v>
      </c>
      <c r="Q5" s="265" t="s">
        <v>68</v>
      </c>
      <c r="R5" s="287" t="s">
        <v>292</v>
      </c>
      <c r="S5" s="266" t="s">
        <v>85</v>
      </c>
    </row>
    <row r="6" spans="2:29" s="200" customFormat="1" x14ac:dyDescent="0.25">
      <c r="B6" s="259">
        <f>ROW()-5</f>
        <v>1</v>
      </c>
      <c r="C6" s="229">
        <v>45342</v>
      </c>
      <c r="D6" s="203" t="s">
        <v>93</v>
      </c>
      <c r="E6" s="204" t="str">
        <f t="shared" ref="E6:E69" si="0">IFERROR(VLOOKUP(D6,T:X,2,FALSE),"")</f>
        <v>کامیون کمپرسی</v>
      </c>
      <c r="F6" s="204" t="str">
        <f t="shared" ref="F6:F69" si="1">IFERROR(VLOOKUP(D6,T:X,3,FALSE),"")</f>
        <v>شرکتی</v>
      </c>
      <c r="G6" s="204" t="str">
        <f t="shared" ref="G6:G69" si="2">IFERROR(VLOOKUP(D6,T:X,4,FALSE),"")</f>
        <v>جفت</v>
      </c>
      <c r="H6" s="204">
        <f t="shared" ref="H6:H69" si="3">IFERROR(VLOOKUP(D6,T:X,5,FALSE),"")</f>
        <v>6.65</v>
      </c>
      <c r="I6" s="204"/>
      <c r="J6" s="204"/>
      <c r="K6" s="204"/>
      <c r="L6" s="204"/>
      <c r="M6" s="204"/>
      <c r="N6" s="204"/>
      <c r="O6" s="230">
        <f t="shared" ref="O6:O69" si="4">IF(I6=$O$5,J6*H6,0)</f>
        <v>0</v>
      </c>
      <c r="P6" s="230">
        <f t="shared" ref="P6:P69" si="5">IF(I6=$P$5,J6*H6,0)*1.15</f>
        <v>0</v>
      </c>
      <c r="Q6" s="230">
        <f>IF(I6=$Q$5,J6*H6,0)</f>
        <v>0</v>
      </c>
      <c r="R6" s="288">
        <f t="shared" ref="R6:R69" si="6">IF(I6=$R$5,J6*H6,0)</f>
        <v>0</v>
      </c>
      <c r="S6" s="261"/>
    </row>
    <row r="7" spans="2:29" s="200" customFormat="1" x14ac:dyDescent="0.25">
      <c r="B7" s="259">
        <f t="shared" ref="B7:B70" si="7">ROW()-5</f>
        <v>2</v>
      </c>
      <c r="C7" s="229">
        <v>45342</v>
      </c>
      <c r="D7" s="203" t="s">
        <v>96</v>
      </c>
      <c r="E7" s="204" t="str">
        <f t="shared" si="0"/>
        <v>کامیون کمپرسی</v>
      </c>
      <c r="F7" s="204" t="str">
        <f t="shared" si="1"/>
        <v>شرکتی</v>
      </c>
      <c r="G7" s="204" t="str">
        <f t="shared" si="2"/>
        <v>جفت</v>
      </c>
      <c r="H7" s="204">
        <f t="shared" si="3"/>
        <v>6.65</v>
      </c>
      <c r="I7" s="204"/>
      <c r="J7" s="204"/>
      <c r="K7" s="204"/>
      <c r="L7" s="204"/>
      <c r="M7" s="204"/>
      <c r="N7" s="204"/>
      <c r="O7" s="230">
        <f t="shared" si="4"/>
        <v>0</v>
      </c>
      <c r="P7" s="230">
        <f t="shared" si="5"/>
        <v>0</v>
      </c>
      <c r="Q7" s="230">
        <f t="shared" ref="Q7:Q70" si="8">IF(I7=$Q$5,J7*H7,0)</f>
        <v>0</v>
      </c>
      <c r="R7" s="288">
        <f t="shared" si="6"/>
        <v>0</v>
      </c>
      <c r="S7" s="261"/>
    </row>
    <row r="8" spans="2:29" s="200" customFormat="1" x14ac:dyDescent="0.25">
      <c r="B8" s="259">
        <f t="shared" si="7"/>
        <v>3</v>
      </c>
      <c r="C8" s="229">
        <v>45342</v>
      </c>
      <c r="D8" s="203" t="s">
        <v>119</v>
      </c>
      <c r="E8" s="204" t="str">
        <f t="shared" si="0"/>
        <v>کامیون کمپرسی</v>
      </c>
      <c r="F8" s="204" t="str">
        <f t="shared" si="1"/>
        <v>شرکتی</v>
      </c>
      <c r="G8" s="204" t="str">
        <f t="shared" si="2"/>
        <v>جفت</v>
      </c>
      <c r="H8" s="204">
        <f t="shared" si="3"/>
        <v>6.65</v>
      </c>
      <c r="I8" s="204"/>
      <c r="J8" s="204"/>
      <c r="K8" s="204"/>
      <c r="L8" s="204"/>
      <c r="M8" s="204"/>
      <c r="N8" s="204"/>
      <c r="O8" s="230">
        <f t="shared" si="4"/>
        <v>0</v>
      </c>
      <c r="P8" s="230">
        <f t="shared" si="5"/>
        <v>0</v>
      </c>
      <c r="Q8" s="230">
        <f t="shared" si="8"/>
        <v>0</v>
      </c>
      <c r="R8" s="288">
        <f t="shared" si="6"/>
        <v>0</v>
      </c>
      <c r="S8" s="261"/>
    </row>
    <row r="9" spans="2:29" s="200" customFormat="1" x14ac:dyDescent="0.25">
      <c r="B9" s="259">
        <f t="shared" si="7"/>
        <v>4</v>
      </c>
      <c r="C9" s="229">
        <v>45342</v>
      </c>
      <c r="D9" s="203" t="s">
        <v>132</v>
      </c>
      <c r="E9" s="204" t="str">
        <f t="shared" si="0"/>
        <v>تانکر آب</v>
      </c>
      <c r="F9" s="204" t="str">
        <f t="shared" si="1"/>
        <v>شرکتی</v>
      </c>
      <c r="G9" s="204" t="str">
        <f t="shared" si="2"/>
        <v>تانکر آب</v>
      </c>
      <c r="H9" s="204">
        <f t="shared" si="3"/>
        <v>11.8</v>
      </c>
      <c r="I9" s="204"/>
      <c r="J9" s="204"/>
      <c r="K9" s="204"/>
      <c r="L9" s="204"/>
      <c r="M9" s="204"/>
      <c r="N9" s="204"/>
      <c r="O9" s="230">
        <f t="shared" si="4"/>
        <v>0</v>
      </c>
      <c r="P9" s="230">
        <f t="shared" si="5"/>
        <v>0</v>
      </c>
      <c r="Q9" s="230">
        <f t="shared" si="8"/>
        <v>0</v>
      </c>
      <c r="R9" s="288">
        <f t="shared" si="6"/>
        <v>0</v>
      </c>
      <c r="S9" s="261"/>
    </row>
    <row r="10" spans="2:29" s="200" customFormat="1" x14ac:dyDescent="0.25">
      <c r="B10" s="259">
        <f t="shared" si="7"/>
        <v>5</v>
      </c>
      <c r="C10" s="229">
        <v>45342</v>
      </c>
      <c r="D10" s="203" t="s">
        <v>98</v>
      </c>
      <c r="E10" s="204" t="str">
        <f t="shared" si="0"/>
        <v>تانکر آب</v>
      </c>
      <c r="F10" s="204" t="str">
        <f t="shared" si="1"/>
        <v>شرکتی</v>
      </c>
      <c r="G10" s="204" t="str">
        <f t="shared" si="2"/>
        <v>تانکر آب</v>
      </c>
      <c r="H10" s="204">
        <f t="shared" si="3"/>
        <v>11.8</v>
      </c>
      <c r="I10" s="204"/>
      <c r="J10" s="204"/>
      <c r="K10" s="204"/>
      <c r="L10" s="204"/>
      <c r="M10" s="204"/>
      <c r="N10" s="204"/>
      <c r="O10" s="230">
        <f t="shared" si="4"/>
        <v>0</v>
      </c>
      <c r="P10" s="230">
        <f t="shared" si="5"/>
        <v>0</v>
      </c>
      <c r="Q10" s="230">
        <f t="shared" si="8"/>
        <v>0</v>
      </c>
      <c r="R10" s="288">
        <f t="shared" si="6"/>
        <v>0</v>
      </c>
      <c r="S10" s="261"/>
    </row>
    <row r="11" spans="2:29" s="200" customFormat="1" x14ac:dyDescent="0.25">
      <c r="B11" s="259">
        <f t="shared" si="7"/>
        <v>6</v>
      </c>
      <c r="C11" s="229">
        <v>45343</v>
      </c>
      <c r="D11" s="203" t="s">
        <v>93</v>
      </c>
      <c r="E11" s="204" t="str">
        <f t="shared" si="0"/>
        <v>کامیون کمپرسی</v>
      </c>
      <c r="F11" s="204" t="str">
        <f t="shared" si="1"/>
        <v>شرکتی</v>
      </c>
      <c r="G11" s="204" t="str">
        <f t="shared" si="2"/>
        <v>جفت</v>
      </c>
      <c r="H11" s="204">
        <f t="shared" si="3"/>
        <v>6.65</v>
      </c>
      <c r="I11" s="204"/>
      <c r="J11" s="204"/>
      <c r="K11" s="204"/>
      <c r="L11" s="204"/>
      <c r="M11" s="204"/>
      <c r="N11" s="204"/>
      <c r="O11" s="230">
        <f t="shared" si="4"/>
        <v>0</v>
      </c>
      <c r="P11" s="230">
        <f t="shared" si="5"/>
        <v>0</v>
      </c>
      <c r="Q11" s="230">
        <f t="shared" si="8"/>
        <v>0</v>
      </c>
      <c r="R11" s="288">
        <f t="shared" si="6"/>
        <v>0</v>
      </c>
      <c r="S11" s="261"/>
      <c r="T11" s="210"/>
      <c r="U11" s="210" t="s">
        <v>197</v>
      </c>
      <c r="V11" s="210">
        <v>6.65</v>
      </c>
      <c r="W11" s="210"/>
      <c r="X11" s="210"/>
    </row>
    <row r="12" spans="2:29" s="200" customFormat="1" x14ac:dyDescent="0.25">
      <c r="B12" s="259">
        <f t="shared" si="7"/>
        <v>7</v>
      </c>
      <c r="C12" s="229">
        <v>45343</v>
      </c>
      <c r="D12" s="203" t="s">
        <v>96</v>
      </c>
      <c r="E12" s="204" t="str">
        <f t="shared" si="0"/>
        <v>کامیون کمپرسی</v>
      </c>
      <c r="F12" s="204" t="str">
        <f t="shared" si="1"/>
        <v>شرکتی</v>
      </c>
      <c r="G12" s="204" t="str">
        <f t="shared" si="2"/>
        <v>جفت</v>
      </c>
      <c r="H12" s="204">
        <f t="shared" si="3"/>
        <v>6.65</v>
      </c>
      <c r="I12" s="204"/>
      <c r="J12" s="204"/>
      <c r="K12" s="204"/>
      <c r="L12" s="204"/>
      <c r="M12" s="204"/>
      <c r="N12" s="204"/>
      <c r="O12" s="230">
        <f t="shared" si="4"/>
        <v>0</v>
      </c>
      <c r="P12" s="230">
        <f t="shared" si="5"/>
        <v>0</v>
      </c>
      <c r="Q12" s="230">
        <f t="shared" si="8"/>
        <v>0</v>
      </c>
      <c r="R12" s="288">
        <f t="shared" si="6"/>
        <v>0</v>
      </c>
      <c r="S12" s="261"/>
      <c r="T12" s="210"/>
      <c r="U12" s="210" t="s">
        <v>198</v>
      </c>
      <c r="V12" s="210">
        <v>4.1500000000000004</v>
      </c>
      <c r="W12" s="210"/>
      <c r="X12" s="210"/>
    </row>
    <row r="13" spans="2:29" s="200" customFormat="1" x14ac:dyDescent="0.25">
      <c r="B13" s="259">
        <f t="shared" si="7"/>
        <v>8</v>
      </c>
      <c r="C13" s="229">
        <v>45343</v>
      </c>
      <c r="D13" s="203" t="s">
        <v>119</v>
      </c>
      <c r="E13" s="204" t="str">
        <f t="shared" si="0"/>
        <v>کامیون کمپرسی</v>
      </c>
      <c r="F13" s="204" t="str">
        <f t="shared" si="1"/>
        <v>شرکتی</v>
      </c>
      <c r="G13" s="204" t="str">
        <f t="shared" si="2"/>
        <v>جفت</v>
      </c>
      <c r="H13" s="204">
        <f t="shared" si="3"/>
        <v>6.65</v>
      </c>
      <c r="I13" s="204"/>
      <c r="J13" s="204"/>
      <c r="K13" s="204"/>
      <c r="L13" s="204"/>
      <c r="M13" s="204"/>
      <c r="N13" s="204"/>
      <c r="O13" s="230">
        <f t="shared" si="4"/>
        <v>0</v>
      </c>
      <c r="P13" s="230">
        <f t="shared" si="5"/>
        <v>0</v>
      </c>
      <c r="Q13" s="230">
        <f t="shared" si="8"/>
        <v>0</v>
      </c>
      <c r="R13" s="288">
        <f t="shared" si="6"/>
        <v>0</v>
      </c>
      <c r="S13" s="261"/>
      <c r="T13" s="321" t="s">
        <v>130</v>
      </c>
      <c r="U13" s="321"/>
      <c r="V13" s="321"/>
      <c r="W13" s="321"/>
      <c r="X13" s="321"/>
    </row>
    <row r="14" spans="2:29" s="200" customFormat="1" x14ac:dyDescent="0.25">
      <c r="B14" s="259">
        <f t="shared" si="7"/>
        <v>9</v>
      </c>
      <c r="C14" s="229">
        <v>45343</v>
      </c>
      <c r="D14" s="203" t="s">
        <v>132</v>
      </c>
      <c r="E14" s="204" t="str">
        <f t="shared" si="0"/>
        <v>تانکر آب</v>
      </c>
      <c r="F14" s="204" t="str">
        <f t="shared" si="1"/>
        <v>شرکتی</v>
      </c>
      <c r="G14" s="204" t="str">
        <f t="shared" si="2"/>
        <v>تانکر آب</v>
      </c>
      <c r="H14" s="204">
        <f t="shared" si="3"/>
        <v>11.8</v>
      </c>
      <c r="I14" s="204"/>
      <c r="J14" s="204"/>
      <c r="K14" s="204"/>
      <c r="L14" s="204"/>
      <c r="M14" s="204"/>
      <c r="N14" s="204"/>
      <c r="O14" s="230">
        <f t="shared" si="4"/>
        <v>0</v>
      </c>
      <c r="P14" s="230">
        <f t="shared" si="5"/>
        <v>0</v>
      </c>
      <c r="Q14" s="230">
        <f t="shared" si="8"/>
        <v>0</v>
      </c>
      <c r="R14" s="288">
        <f t="shared" si="6"/>
        <v>0</v>
      </c>
      <c r="S14" s="261"/>
      <c r="T14" s="210" t="s">
        <v>93</v>
      </c>
      <c r="U14" s="210" t="s">
        <v>94</v>
      </c>
      <c r="V14" s="210" t="s">
        <v>1</v>
      </c>
      <c r="W14" s="210" t="s">
        <v>197</v>
      </c>
      <c r="X14" s="210">
        <f>$V$11</f>
        <v>6.65</v>
      </c>
    </row>
    <row r="15" spans="2:29" s="200" customFormat="1" x14ac:dyDescent="0.25">
      <c r="B15" s="259">
        <f t="shared" si="7"/>
        <v>10</v>
      </c>
      <c r="C15" s="229">
        <v>45343</v>
      </c>
      <c r="D15" s="203" t="s">
        <v>98</v>
      </c>
      <c r="E15" s="204" t="str">
        <f t="shared" si="0"/>
        <v>تانکر آب</v>
      </c>
      <c r="F15" s="204" t="str">
        <f t="shared" si="1"/>
        <v>شرکتی</v>
      </c>
      <c r="G15" s="204" t="str">
        <f t="shared" si="2"/>
        <v>تانکر آب</v>
      </c>
      <c r="H15" s="204">
        <f t="shared" si="3"/>
        <v>11.8</v>
      </c>
      <c r="I15" s="204"/>
      <c r="J15" s="204"/>
      <c r="K15" s="204"/>
      <c r="L15" s="204"/>
      <c r="M15" s="204"/>
      <c r="N15" s="204"/>
      <c r="O15" s="230">
        <f t="shared" si="4"/>
        <v>0</v>
      </c>
      <c r="P15" s="230">
        <f t="shared" si="5"/>
        <v>0</v>
      </c>
      <c r="Q15" s="230">
        <f t="shared" si="8"/>
        <v>0</v>
      </c>
      <c r="R15" s="288">
        <f t="shared" si="6"/>
        <v>0</v>
      </c>
      <c r="S15" s="261"/>
      <c r="T15" s="210" t="s">
        <v>96</v>
      </c>
      <c r="U15" s="210" t="s">
        <v>94</v>
      </c>
      <c r="V15" s="210" t="s">
        <v>1</v>
      </c>
      <c r="W15" s="210" t="s">
        <v>197</v>
      </c>
      <c r="X15" s="210">
        <f>$V$11</f>
        <v>6.65</v>
      </c>
    </row>
    <row r="16" spans="2:29" s="200" customFormat="1" x14ac:dyDescent="0.25">
      <c r="B16" s="259">
        <f t="shared" si="7"/>
        <v>11</v>
      </c>
      <c r="C16" s="229">
        <v>45344</v>
      </c>
      <c r="D16" s="203" t="s">
        <v>93</v>
      </c>
      <c r="E16" s="204" t="str">
        <f t="shared" si="0"/>
        <v>کامیون کمپرسی</v>
      </c>
      <c r="F16" s="204" t="str">
        <f t="shared" si="1"/>
        <v>شرکتی</v>
      </c>
      <c r="G16" s="204" t="str">
        <f t="shared" si="2"/>
        <v>جفت</v>
      </c>
      <c r="H16" s="204">
        <f t="shared" si="3"/>
        <v>6.65</v>
      </c>
      <c r="I16" s="204"/>
      <c r="J16" s="204"/>
      <c r="K16" s="204"/>
      <c r="L16" s="204"/>
      <c r="M16" s="204"/>
      <c r="N16" s="204"/>
      <c r="O16" s="230">
        <f t="shared" si="4"/>
        <v>0</v>
      </c>
      <c r="P16" s="230">
        <f t="shared" si="5"/>
        <v>0</v>
      </c>
      <c r="Q16" s="230">
        <f t="shared" si="8"/>
        <v>0</v>
      </c>
      <c r="R16" s="288">
        <f t="shared" si="6"/>
        <v>0</v>
      </c>
      <c r="S16" s="261"/>
      <c r="T16" s="210" t="s">
        <v>119</v>
      </c>
      <c r="U16" s="210" t="s">
        <v>94</v>
      </c>
      <c r="V16" s="210" t="s">
        <v>1</v>
      </c>
      <c r="W16" s="210" t="s">
        <v>197</v>
      </c>
      <c r="X16" s="210">
        <f>$V$11</f>
        <v>6.65</v>
      </c>
    </row>
    <row r="17" spans="2:24" s="200" customFormat="1" x14ac:dyDescent="0.25">
      <c r="B17" s="259">
        <f t="shared" si="7"/>
        <v>12</v>
      </c>
      <c r="C17" s="229">
        <v>45344</v>
      </c>
      <c r="D17" s="203" t="s">
        <v>96</v>
      </c>
      <c r="E17" s="204" t="str">
        <f t="shared" si="0"/>
        <v>کامیون کمپرسی</v>
      </c>
      <c r="F17" s="204" t="str">
        <f t="shared" si="1"/>
        <v>شرکتی</v>
      </c>
      <c r="G17" s="204" t="str">
        <f t="shared" si="2"/>
        <v>جفت</v>
      </c>
      <c r="H17" s="204">
        <f t="shared" si="3"/>
        <v>6.65</v>
      </c>
      <c r="I17" s="204"/>
      <c r="J17" s="204"/>
      <c r="K17" s="204"/>
      <c r="L17" s="204"/>
      <c r="M17" s="204"/>
      <c r="N17" s="204"/>
      <c r="O17" s="230">
        <f t="shared" si="4"/>
        <v>0</v>
      </c>
      <c r="P17" s="230">
        <f t="shared" si="5"/>
        <v>0</v>
      </c>
      <c r="Q17" s="230">
        <f t="shared" si="8"/>
        <v>0</v>
      </c>
      <c r="R17" s="288">
        <f t="shared" si="6"/>
        <v>0</v>
      </c>
      <c r="S17" s="261"/>
      <c r="T17" s="210" t="s">
        <v>132</v>
      </c>
      <c r="U17" s="210" t="s">
        <v>163</v>
      </c>
      <c r="V17" s="210" t="s">
        <v>1</v>
      </c>
      <c r="W17" s="210" t="s">
        <v>163</v>
      </c>
      <c r="X17" s="210">
        <v>11.8</v>
      </c>
    </row>
    <row r="18" spans="2:24" s="200" customFormat="1" x14ac:dyDescent="0.25">
      <c r="B18" s="259">
        <f t="shared" si="7"/>
        <v>13</v>
      </c>
      <c r="C18" s="229">
        <v>45344</v>
      </c>
      <c r="D18" s="203" t="s">
        <v>119</v>
      </c>
      <c r="E18" s="204" t="str">
        <f t="shared" si="0"/>
        <v>کامیون کمپرسی</v>
      </c>
      <c r="F18" s="204" t="str">
        <f t="shared" si="1"/>
        <v>شرکتی</v>
      </c>
      <c r="G18" s="204" t="str">
        <f t="shared" si="2"/>
        <v>جفت</v>
      </c>
      <c r="H18" s="204">
        <f t="shared" si="3"/>
        <v>6.65</v>
      </c>
      <c r="I18" s="204"/>
      <c r="J18" s="204"/>
      <c r="K18" s="204"/>
      <c r="L18" s="204"/>
      <c r="M18" s="204"/>
      <c r="N18" s="204"/>
      <c r="O18" s="230">
        <f t="shared" si="4"/>
        <v>0</v>
      </c>
      <c r="P18" s="230">
        <f t="shared" si="5"/>
        <v>0</v>
      </c>
      <c r="Q18" s="230">
        <f t="shared" si="8"/>
        <v>0</v>
      </c>
      <c r="R18" s="288">
        <f t="shared" si="6"/>
        <v>0</v>
      </c>
      <c r="S18" s="261"/>
      <c r="T18" s="210" t="s">
        <v>98</v>
      </c>
      <c r="U18" s="210" t="s">
        <v>163</v>
      </c>
      <c r="V18" s="210" t="s">
        <v>1</v>
      </c>
      <c r="W18" s="210" t="s">
        <v>163</v>
      </c>
      <c r="X18" s="210">
        <v>11.8</v>
      </c>
    </row>
    <row r="19" spans="2:24" s="200" customFormat="1" x14ac:dyDescent="0.25">
      <c r="B19" s="259">
        <f t="shared" si="7"/>
        <v>14</v>
      </c>
      <c r="C19" s="229">
        <v>45344</v>
      </c>
      <c r="D19" s="203" t="s">
        <v>132</v>
      </c>
      <c r="E19" s="204" t="str">
        <f t="shared" si="0"/>
        <v>تانکر آب</v>
      </c>
      <c r="F19" s="204" t="str">
        <f t="shared" si="1"/>
        <v>شرکتی</v>
      </c>
      <c r="G19" s="204" t="str">
        <f t="shared" si="2"/>
        <v>تانکر آب</v>
      </c>
      <c r="H19" s="204">
        <f t="shared" si="3"/>
        <v>11.8</v>
      </c>
      <c r="I19" s="204"/>
      <c r="J19" s="204"/>
      <c r="K19" s="204"/>
      <c r="L19" s="204"/>
      <c r="M19" s="204"/>
      <c r="N19" s="204"/>
      <c r="O19" s="230">
        <f t="shared" si="4"/>
        <v>0</v>
      </c>
      <c r="P19" s="230">
        <f t="shared" si="5"/>
        <v>0</v>
      </c>
      <c r="Q19" s="230">
        <f t="shared" si="8"/>
        <v>0</v>
      </c>
      <c r="R19" s="288">
        <f t="shared" si="6"/>
        <v>0</v>
      </c>
      <c r="S19" s="261"/>
      <c r="T19" s="210" t="s">
        <v>122</v>
      </c>
      <c r="U19" s="210" t="s">
        <v>248</v>
      </c>
      <c r="V19" s="210" t="s">
        <v>1</v>
      </c>
      <c r="W19" s="210" t="s">
        <v>289</v>
      </c>
      <c r="X19" s="210">
        <v>6</v>
      </c>
    </row>
    <row r="20" spans="2:24" s="200" customFormat="1" x14ac:dyDescent="0.25">
      <c r="B20" s="259">
        <f t="shared" si="7"/>
        <v>15</v>
      </c>
      <c r="C20" s="229">
        <v>45344</v>
      </c>
      <c r="D20" s="203" t="s">
        <v>98</v>
      </c>
      <c r="E20" s="204" t="str">
        <f t="shared" si="0"/>
        <v>تانکر آب</v>
      </c>
      <c r="F20" s="204" t="str">
        <f t="shared" si="1"/>
        <v>شرکتی</v>
      </c>
      <c r="G20" s="204" t="str">
        <f t="shared" si="2"/>
        <v>تانکر آب</v>
      </c>
      <c r="H20" s="204">
        <f t="shared" si="3"/>
        <v>11.8</v>
      </c>
      <c r="I20" s="204"/>
      <c r="J20" s="204"/>
      <c r="K20" s="204"/>
      <c r="L20" s="204"/>
      <c r="M20" s="204"/>
      <c r="N20" s="204"/>
      <c r="O20" s="230">
        <f t="shared" si="4"/>
        <v>0</v>
      </c>
      <c r="P20" s="230">
        <f t="shared" si="5"/>
        <v>0</v>
      </c>
      <c r="Q20" s="230">
        <f t="shared" si="8"/>
        <v>0</v>
      </c>
      <c r="R20" s="288">
        <f t="shared" si="6"/>
        <v>0</v>
      </c>
      <c r="S20" s="261"/>
      <c r="T20" s="210" t="s">
        <v>124</v>
      </c>
      <c r="U20" s="210" t="s">
        <v>249</v>
      </c>
      <c r="V20" s="210" t="s">
        <v>1</v>
      </c>
      <c r="W20" s="210" t="s">
        <v>289</v>
      </c>
      <c r="X20" s="210">
        <v>6</v>
      </c>
    </row>
    <row r="21" spans="2:24" s="200" customFormat="1" x14ac:dyDescent="0.25">
      <c r="B21" s="259">
        <f t="shared" si="7"/>
        <v>16</v>
      </c>
      <c r="C21" s="229">
        <v>45345</v>
      </c>
      <c r="D21" s="203" t="s">
        <v>93</v>
      </c>
      <c r="E21" s="204" t="str">
        <f t="shared" si="0"/>
        <v>کامیون کمپرسی</v>
      </c>
      <c r="F21" s="204" t="str">
        <f t="shared" si="1"/>
        <v>شرکتی</v>
      </c>
      <c r="G21" s="204" t="str">
        <f t="shared" si="2"/>
        <v>جفت</v>
      </c>
      <c r="H21" s="204">
        <f t="shared" si="3"/>
        <v>6.65</v>
      </c>
      <c r="I21" s="204"/>
      <c r="J21" s="204"/>
      <c r="K21" s="204"/>
      <c r="L21" s="204"/>
      <c r="M21" s="204"/>
      <c r="N21" s="204"/>
      <c r="O21" s="230">
        <f t="shared" si="4"/>
        <v>0</v>
      </c>
      <c r="P21" s="230">
        <f t="shared" si="5"/>
        <v>0</v>
      </c>
      <c r="Q21" s="230">
        <f t="shared" si="8"/>
        <v>0</v>
      </c>
      <c r="R21" s="288">
        <f t="shared" si="6"/>
        <v>0</v>
      </c>
      <c r="S21" s="261"/>
      <c r="T21" s="210"/>
      <c r="U21" s="210"/>
      <c r="V21" s="210"/>
      <c r="W21" s="210"/>
      <c r="X21" s="210"/>
    </row>
    <row r="22" spans="2:24" s="200" customFormat="1" x14ac:dyDescent="0.25">
      <c r="B22" s="259">
        <f t="shared" si="7"/>
        <v>17</v>
      </c>
      <c r="C22" s="229">
        <v>45345</v>
      </c>
      <c r="D22" s="203" t="s">
        <v>96</v>
      </c>
      <c r="E22" s="204" t="str">
        <f t="shared" si="0"/>
        <v>کامیون کمپرسی</v>
      </c>
      <c r="F22" s="204" t="str">
        <f t="shared" si="1"/>
        <v>شرکتی</v>
      </c>
      <c r="G22" s="204" t="str">
        <f t="shared" si="2"/>
        <v>جفت</v>
      </c>
      <c r="H22" s="204">
        <f t="shared" si="3"/>
        <v>6.65</v>
      </c>
      <c r="I22" s="204"/>
      <c r="J22" s="204"/>
      <c r="K22" s="204"/>
      <c r="L22" s="204"/>
      <c r="M22" s="204"/>
      <c r="N22" s="204"/>
      <c r="O22" s="230">
        <f t="shared" si="4"/>
        <v>0</v>
      </c>
      <c r="P22" s="230">
        <f t="shared" si="5"/>
        <v>0</v>
      </c>
      <c r="Q22" s="230">
        <f t="shared" si="8"/>
        <v>0</v>
      </c>
      <c r="R22" s="288">
        <f t="shared" si="6"/>
        <v>0</v>
      </c>
      <c r="S22" s="261"/>
      <c r="T22" s="210"/>
      <c r="U22" s="210"/>
      <c r="V22" s="210"/>
      <c r="W22" s="210"/>
      <c r="X22" s="210"/>
    </row>
    <row r="23" spans="2:24" s="200" customFormat="1" x14ac:dyDescent="0.25">
      <c r="B23" s="259">
        <f t="shared" si="7"/>
        <v>18</v>
      </c>
      <c r="C23" s="229">
        <v>45345</v>
      </c>
      <c r="D23" s="203" t="s">
        <v>119</v>
      </c>
      <c r="E23" s="204" t="str">
        <f t="shared" si="0"/>
        <v>کامیون کمپرسی</v>
      </c>
      <c r="F23" s="204" t="str">
        <f t="shared" si="1"/>
        <v>شرکتی</v>
      </c>
      <c r="G23" s="204" t="str">
        <f t="shared" si="2"/>
        <v>جفت</v>
      </c>
      <c r="H23" s="204">
        <f t="shared" si="3"/>
        <v>6.65</v>
      </c>
      <c r="I23" s="204"/>
      <c r="J23" s="204"/>
      <c r="K23" s="204"/>
      <c r="L23" s="204"/>
      <c r="M23" s="204"/>
      <c r="N23" s="204"/>
      <c r="O23" s="230">
        <f t="shared" si="4"/>
        <v>0</v>
      </c>
      <c r="P23" s="230">
        <f t="shared" si="5"/>
        <v>0</v>
      </c>
      <c r="Q23" s="230">
        <f t="shared" si="8"/>
        <v>0</v>
      </c>
      <c r="R23" s="288">
        <f t="shared" si="6"/>
        <v>0</v>
      </c>
      <c r="S23" s="261"/>
      <c r="T23" s="210"/>
      <c r="U23" s="210"/>
      <c r="V23" s="210"/>
      <c r="W23" s="210"/>
      <c r="X23" s="210"/>
    </row>
    <row r="24" spans="2:24" s="200" customFormat="1" x14ac:dyDescent="0.25">
      <c r="B24" s="259">
        <f t="shared" si="7"/>
        <v>19</v>
      </c>
      <c r="C24" s="229">
        <v>45345</v>
      </c>
      <c r="D24" s="203" t="s">
        <v>132</v>
      </c>
      <c r="E24" s="204" t="str">
        <f t="shared" si="0"/>
        <v>تانکر آب</v>
      </c>
      <c r="F24" s="204" t="str">
        <f t="shared" si="1"/>
        <v>شرکتی</v>
      </c>
      <c r="G24" s="204" t="str">
        <f t="shared" si="2"/>
        <v>تانکر آب</v>
      </c>
      <c r="H24" s="204">
        <f t="shared" si="3"/>
        <v>11.8</v>
      </c>
      <c r="I24" s="204"/>
      <c r="J24" s="204"/>
      <c r="K24" s="204"/>
      <c r="L24" s="204"/>
      <c r="M24" s="204"/>
      <c r="N24" s="204"/>
      <c r="O24" s="230">
        <f t="shared" si="4"/>
        <v>0</v>
      </c>
      <c r="P24" s="230">
        <f t="shared" si="5"/>
        <v>0</v>
      </c>
      <c r="Q24" s="230">
        <f t="shared" si="8"/>
        <v>0</v>
      </c>
      <c r="R24" s="288">
        <f t="shared" si="6"/>
        <v>0</v>
      </c>
      <c r="S24" s="261"/>
      <c r="T24" s="210"/>
      <c r="U24" s="210"/>
      <c r="V24" s="210"/>
      <c r="W24" s="210"/>
      <c r="X24" s="210"/>
    </row>
    <row r="25" spans="2:24" s="200" customFormat="1" x14ac:dyDescent="0.25">
      <c r="B25" s="259">
        <f t="shared" si="7"/>
        <v>20</v>
      </c>
      <c r="C25" s="229">
        <v>45345</v>
      </c>
      <c r="D25" s="203" t="s">
        <v>98</v>
      </c>
      <c r="E25" s="204" t="str">
        <f t="shared" si="0"/>
        <v>تانکر آب</v>
      </c>
      <c r="F25" s="204" t="str">
        <f t="shared" si="1"/>
        <v>شرکتی</v>
      </c>
      <c r="G25" s="204" t="str">
        <f t="shared" si="2"/>
        <v>تانکر آب</v>
      </c>
      <c r="H25" s="204">
        <f t="shared" si="3"/>
        <v>11.8</v>
      </c>
      <c r="I25" s="204"/>
      <c r="J25" s="204"/>
      <c r="K25" s="204"/>
      <c r="L25" s="204"/>
      <c r="M25" s="204"/>
      <c r="N25" s="204"/>
      <c r="O25" s="230">
        <f t="shared" si="4"/>
        <v>0</v>
      </c>
      <c r="P25" s="230">
        <f t="shared" si="5"/>
        <v>0</v>
      </c>
      <c r="Q25" s="230">
        <f t="shared" si="8"/>
        <v>0</v>
      </c>
      <c r="R25" s="288">
        <f t="shared" si="6"/>
        <v>0</v>
      </c>
      <c r="S25" s="261"/>
      <c r="T25" s="210"/>
      <c r="U25" s="210"/>
      <c r="V25" s="210"/>
      <c r="W25" s="210"/>
      <c r="X25" s="210"/>
    </row>
    <row r="26" spans="2:24" s="200" customFormat="1" x14ac:dyDescent="0.25">
      <c r="B26" s="259">
        <f t="shared" si="7"/>
        <v>21</v>
      </c>
      <c r="C26" s="229">
        <v>45346</v>
      </c>
      <c r="D26" s="203" t="s">
        <v>93</v>
      </c>
      <c r="E26" s="204" t="str">
        <f t="shared" si="0"/>
        <v>کامیون کمپرسی</v>
      </c>
      <c r="F26" s="204" t="str">
        <f t="shared" si="1"/>
        <v>شرکتی</v>
      </c>
      <c r="G26" s="204" t="str">
        <f t="shared" si="2"/>
        <v>جفت</v>
      </c>
      <c r="H26" s="204">
        <f t="shared" si="3"/>
        <v>6.65</v>
      </c>
      <c r="I26" s="204"/>
      <c r="J26" s="204"/>
      <c r="K26" s="204"/>
      <c r="L26" s="204"/>
      <c r="M26" s="204"/>
      <c r="N26" s="204"/>
      <c r="O26" s="230">
        <f t="shared" si="4"/>
        <v>0</v>
      </c>
      <c r="P26" s="230">
        <f t="shared" si="5"/>
        <v>0</v>
      </c>
      <c r="Q26" s="230">
        <f t="shared" si="8"/>
        <v>0</v>
      </c>
      <c r="R26" s="288">
        <f t="shared" si="6"/>
        <v>0</v>
      </c>
      <c r="S26" s="261"/>
      <c r="T26" s="210" t="s">
        <v>143</v>
      </c>
      <c r="U26" s="210" t="s">
        <v>94</v>
      </c>
      <c r="V26" s="210" t="s">
        <v>2</v>
      </c>
      <c r="W26" s="210" t="s">
        <v>197</v>
      </c>
      <c r="X26" s="210">
        <v>7</v>
      </c>
    </row>
    <row r="27" spans="2:24" s="200" customFormat="1" x14ac:dyDescent="0.25">
      <c r="B27" s="259">
        <f t="shared" si="7"/>
        <v>22</v>
      </c>
      <c r="C27" s="229">
        <v>45346</v>
      </c>
      <c r="D27" s="203" t="s">
        <v>96</v>
      </c>
      <c r="E27" s="204" t="str">
        <f t="shared" si="0"/>
        <v>کامیون کمپرسی</v>
      </c>
      <c r="F27" s="204" t="str">
        <f t="shared" si="1"/>
        <v>شرکتی</v>
      </c>
      <c r="G27" s="204" t="str">
        <f t="shared" si="2"/>
        <v>جفت</v>
      </c>
      <c r="H27" s="204">
        <f t="shared" si="3"/>
        <v>6.65</v>
      </c>
      <c r="I27" s="204"/>
      <c r="J27" s="204"/>
      <c r="K27" s="204"/>
      <c r="L27" s="204"/>
      <c r="M27" s="204"/>
      <c r="N27" s="204"/>
      <c r="O27" s="230">
        <f t="shared" si="4"/>
        <v>0</v>
      </c>
      <c r="P27" s="230">
        <f t="shared" si="5"/>
        <v>0</v>
      </c>
      <c r="Q27" s="230">
        <f t="shared" si="8"/>
        <v>0</v>
      </c>
      <c r="R27" s="288">
        <f t="shared" si="6"/>
        <v>0</v>
      </c>
      <c r="S27" s="261"/>
      <c r="T27" s="210" t="s">
        <v>144</v>
      </c>
      <c r="U27" s="210" t="s">
        <v>94</v>
      </c>
      <c r="V27" s="210" t="s">
        <v>2</v>
      </c>
      <c r="W27" s="210" t="s">
        <v>197</v>
      </c>
      <c r="X27" s="210">
        <v>7</v>
      </c>
    </row>
    <row r="28" spans="2:24" s="200" customFormat="1" x14ac:dyDescent="0.25">
      <c r="B28" s="259">
        <f t="shared" si="7"/>
        <v>23</v>
      </c>
      <c r="C28" s="229">
        <v>45346</v>
      </c>
      <c r="D28" s="203" t="s">
        <v>119</v>
      </c>
      <c r="E28" s="204" t="str">
        <f t="shared" si="0"/>
        <v>کامیون کمپرسی</v>
      </c>
      <c r="F28" s="204" t="str">
        <f t="shared" si="1"/>
        <v>شرکتی</v>
      </c>
      <c r="G28" s="204" t="str">
        <f t="shared" si="2"/>
        <v>جفت</v>
      </c>
      <c r="H28" s="204">
        <f t="shared" si="3"/>
        <v>6.65</v>
      </c>
      <c r="I28" s="204"/>
      <c r="J28" s="204"/>
      <c r="K28" s="204"/>
      <c r="L28" s="204"/>
      <c r="M28" s="204"/>
      <c r="N28" s="204"/>
      <c r="O28" s="230">
        <f t="shared" si="4"/>
        <v>0</v>
      </c>
      <c r="P28" s="230">
        <f t="shared" si="5"/>
        <v>0</v>
      </c>
      <c r="Q28" s="230">
        <f t="shared" si="8"/>
        <v>0</v>
      </c>
      <c r="R28" s="288">
        <f t="shared" si="6"/>
        <v>0</v>
      </c>
      <c r="S28" s="261"/>
      <c r="T28" s="210" t="s">
        <v>145</v>
      </c>
      <c r="U28" s="210" t="s">
        <v>94</v>
      </c>
      <c r="V28" s="210" t="s">
        <v>2</v>
      </c>
      <c r="W28" s="210" t="s">
        <v>197</v>
      </c>
      <c r="X28" s="210">
        <v>7</v>
      </c>
    </row>
    <row r="29" spans="2:24" s="200" customFormat="1" x14ac:dyDescent="0.25">
      <c r="B29" s="259">
        <f t="shared" si="7"/>
        <v>24</v>
      </c>
      <c r="C29" s="229">
        <v>45346</v>
      </c>
      <c r="D29" s="203" t="s">
        <v>132</v>
      </c>
      <c r="E29" s="204" t="str">
        <f t="shared" si="0"/>
        <v>تانکر آب</v>
      </c>
      <c r="F29" s="204" t="str">
        <f t="shared" si="1"/>
        <v>شرکتی</v>
      </c>
      <c r="G29" s="204" t="str">
        <f t="shared" si="2"/>
        <v>تانکر آب</v>
      </c>
      <c r="H29" s="204">
        <f t="shared" si="3"/>
        <v>11.8</v>
      </c>
      <c r="I29" s="204"/>
      <c r="J29" s="204"/>
      <c r="K29" s="204"/>
      <c r="L29" s="204"/>
      <c r="M29" s="204"/>
      <c r="N29" s="204"/>
      <c r="O29" s="230">
        <f t="shared" si="4"/>
        <v>0</v>
      </c>
      <c r="P29" s="230">
        <f t="shared" si="5"/>
        <v>0</v>
      </c>
      <c r="Q29" s="230">
        <f t="shared" si="8"/>
        <v>0</v>
      </c>
      <c r="R29" s="288">
        <f t="shared" si="6"/>
        <v>0</v>
      </c>
      <c r="S29" s="261"/>
      <c r="T29" s="210" t="s">
        <v>252</v>
      </c>
      <c r="U29" s="210" t="s">
        <v>94</v>
      </c>
      <c r="V29" s="210" t="s">
        <v>2</v>
      </c>
      <c r="W29" s="210" t="s">
        <v>197</v>
      </c>
      <c r="X29" s="210">
        <v>7</v>
      </c>
    </row>
    <row r="30" spans="2:24" s="200" customFormat="1" x14ac:dyDescent="0.25">
      <c r="B30" s="259">
        <f t="shared" si="7"/>
        <v>25</v>
      </c>
      <c r="C30" s="229">
        <v>45346</v>
      </c>
      <c r="D30" s="203" t="s">
        <v>98</v>
      </c>
      <c r="E30" s="204" t="str">
        <f t="shared" si="0"/>
        <v>تانکر آب</v>
      </c>
      <c r="F30" s="204" t="str">
        <f t="shared" si="1"/>
        <v>شرکتی</v>
      </c>
      <c r="G30" s="204" t="str">
        <f t="shared" si="2"/>
        <v>تانکر آب</v>
      </c>
      <c r="H30" s="204">
        <f t="shared" si="3"/>
        <v>11.8</v>
      </c>
      <c r="I30" s="204"/>
      <c r="J30" s="204"/>
      <c r="K30" s="204"/>
      <c r="L30" s="204"/>
      <c r="M30" s="204"/>
      <c r="N30" s="204"/>
      <c r="O30" s="230">
        <f t="shared" si="4"/>
        <v>0</v>
      </c>
      <c r="P30" s="230">
        <f t="shared" si="5"/>
        <v>0</v>
      </c>
      <c r="Q30" s="230">
        <f t="shared" si="8"/>
        <v>0</v>
      </c>
      <c r="R30" s="288">
        <f t="shared" si="6"/>
        <v>0</v>
      </c>
      <c r="S30" s="261"/>
      <c r="T30" s="210" t="s">
        <v>251</v>
      </c>
      <c r="U30" s="210" t="s">
        <v>94</v>
      </c>
      <c r="V30" s="210" t="s">
        <v>2</v>
      </c>
      <c r="W30" s="210" t="s">
        <v>197</v>
      </c>
      <c r="X30" s="210">
        <v>7</v>
      </c>
    </row>
    <row r="31" spans="2:24" s="200" customFormat="1" x14ac:dyDescent="0.25">
      <c r="B31" s="259">
        <f t="shared" si="7"/>
        <v>26</v>
      </c>
      <c r="C31" s="229">
        <v>45347</v>
      </c>
      <c r="D31" s="203" t="s">
        <v>93</v>
      </c>
      <c r="E31" s="204" t="str">
        <f t="shared" si="0"/>
        <v>کامیون کمپرسی</v>
      </c>
      <c r="F31" s="204" t="str">
        <f t="shared" si="1"/>
        <v>شرکتی</v>
      </c>
      <c r="G31" s="204" t="str">
        <f t="shared" si="2"/>
        <v>جفت</v>
      </c>
      <c r="H31" s="204">
        <f t="shared" si="3"/>
        <v>6.65</v>
      </c>
      <c r="I31" s="204"/>
      <c r="J31" s="204"/>
      <c r="K31" s="204"/>
      <c r="L31" s="204"/>
      <c r="M31" s="204"/>
      <c r="N31" s="204"/>
      <c r="O31" s="230">
        <f t="shared" si="4"/>
        <v>0</v>
      </c>
      <c r="P31" s="230">
        <f t="shared" si="5"/>
        <v>0</v>
      </c>
      <c r="Q31" s="230">
        <f t="shared" si="8"/>
        <v>0</v>
      </c>
      <c r="R31" s="288">
        <f t="shared" si="6"/>
        <v>0</v>
      </c>
      <c r="S31" s="261"/>
      <c r="T31" s="210" t="s">
        <v>242</v>
      </c>
      <c r="U31" s="210" t="s">
        <v>94</v>
      </c>
      <c r="V31" s="210" t="s">
        <v>2</v>
      </c>
      <c r="W31" s="210" t="s">
        <v>197</v>
      </c>
      <c r="X31" s="210">
        <v>7</v>
      </c>
    </row>
    <row r="32" spans="2:24" s="200" customFormat="1" x14ac:dyDescent="0.25">
      <c r="B32" s="259">
        <f t="shared" si="7"/>
        <v>27</v>
      </c>
      <c r="C32" s="229">
        <v>45347</v>
      </c>
      <c r="D32" s="203" t="s">
        <v>96</v>
      </c>
      <c r="E32" s="204" t="str">
        <f t="shared" si="0"/>
        <v>کامیون کمپرسی</v>
      </c>
      <c r="F32" s="204" t="str">
        <f t="shared" si="1"/>
        <v>شرکتی</v>
      </c>
      <c r="G32" s="204" t="str">
        <f t="shared" si="2"/>
        <v>جفت</v>
      </c>
      <c r="H32" s="204">
        <f t="shared" si="3"/>
        <v>6.65</v>
      </c>
      <c r="I32" s="204"/>
      <c r="J32" s="204"/>
      <c r="K32" s="204"/>
      <c r="L32" s="204"/>
      <c r="M32" s="204"/>
      <c r="N32" s="204"/>
      <c r="O32" s="230">
        <f t="shared" si="4"/>
        <v>0</v>
      </c>
      <c r="P32" s="230">
        <f t="shared" si="5"/>
        <v>0</v>
      </c>
      <c r="Q32" s="230">
        <f t="shared" si="8"/>
        <v>0</v>
      </c>
      <c r="R32" s="288">
        <f t="shared" si="6"/>
        <v>0</v>
      </c>
      <c r="S32" s="261"/>
      <c r="T32" s="210"/>
      <c r="U32" s="210"/>
      <c r="V32" s="210"/>
      <c r="W32" s="210"/>
      <c r="X32" s="210"/>
    </row>
    <row r="33" spans="2:24" s="200" customFormat="1" x14ac:dyDescent="0.25">
      <c r="B33" s="259">
        <f t="shared" si="7"/>
        <v>28</v>
      </c>
      <c r="C33" s="229">
        <v>45347</v>
      </c>
      <c r="D33" s="203" t="s">
        <v>119</v>
      </c>
      <c r="E33" s="204" t="str">
        <f t="shared" si="0"/>
        <v>کامیون کمپرسی</v>
      </c>
      <c r="F33" s="204" t="str">
        <f t="shared" si="1"/>
        <v>شرکتی</v>
      </c>
      <c r="G33" s="204" t="str">
        <f t="shared" si="2"/>
        <v>جفت</v>
      </c>
      <c r="H33" s="204">
        <f t="shared" si="3"/>
        <v>6.65</v>
      </c>
      <c r="I33" s="204"/>
      <c r="J33" s="204"/>
      <c r="K33" s="204"/>
      <c r="L33" s="204"/>
      <c r="M33" s="204"/>
      <c r="N33" s="204"/>
      <c r="O33" s="230">
        <f t="shared" si="4"/>
        <v>0</v>
      </c>
      <c r="P33" s="230">
        <f t="shared" si="5"/>
        <v>0</v>
      </c>
      <c r="Q33" s="230">
        <f t="shared" si="8"/>
        <v>0</v>
      </c>
      <c r="R33" s="288">
        <f t="shared" si="6"/>
        <v>0</v>
      </c>
      <c r="S33" s="261"/>
      <c r="T33" s="210"/>
      <c r="U33" s="210"/>
      <c r="V33" s="210"/>
      <c r="W33" s="210"/>
      <c r="X33" s="210"/>
    </row>
    <row r="34" spans="2:24" s="200" customFormat="1" x14ac:dyDescent="0.25">
      <c r="B34" s="259">
        <f t="shared" si="7"/>
        <v>29</v>
      </c>
      <c r="C34" s="229">
        <v>45347</v>
      </c>
      <c r="D34" s="203" t="s">
        <v>132</v>
      </c>
      <c r="E34" s="204" t="str">
        <f t="shared" si="0"/>
        <v>تانکر آب</v>
      </c>
      <c r="F34" s="204" t="str">
        <f t="shared" si="1"/>
        <v>شرکتی</v>
      </c>
      <c r="G34" s="204" t="str">
        <f t="shared" si="2"/>
        <v>تانکر آب</v>
      </c>
      <c r="H34" s="204">
        <f t="shared" si="3"/>
        <v>11.8</v>
      </c>
      <c r="I34" s="204"/>
      <c r="J34" s="204"/>
      <c r="K34" s="204"/>
      <c r="L34" s="204"/>
      <c r="M34" s="204"/>
      <c r="N34" s="204"/>
      <c r="O34" s="230">
        <f t="shared" si="4"/>
        <v>0</v>
      </c>
      <c r="P34" s="230">
        <f t="shared" si="5"/>
        <v>0</v>
      </c>
      <c r="Q34" s="230">
        <f t="shared" si="8"/>
        <v>0</v>
      </c>
      <c r="R34" s="288">
        <f t="shared" si="6"/>
        <v>0</v>
      </c>
      <c r="S34" s="261"/>
      <c r="T34" s="210" t="s">
        <v>152</v>
      </c>
      <c r="U34" s="210" t="s">
        <v>94</v>
      </c>
      <c r="V34" s="210" t="s">
        <v>65</v>
      </c>
      <c r="W34" s="210" t="s">
        <v>198</v>
      </c>
      <c r="X34" s="210">
        <f>V12</f>
        <v>4.1500000000000004</v>
      </c>
    </row>
    <row r="35" spans="2:24" s="200" customFormat="1" x14ac:dyDescent="0.25">
      <c r="B35" s="259">
        <f t="shared" si="7"/>
        <v>30</v>
      </c>
      <c r="C35" s="229">
        <v>45347</v>
      </c>
      <c r="D35" s="203" t="s">
        <v>98</v>
      </c>
      <c r="E35" s="204" t="str">
        <f t="shared" si="0"/>
        <v>تانکر آب</v>
      </c>
      <c r="F35" s="204" t="str">
        <f t="shared" si="1"/>
        <v>شرکتی</v>
      </c>
      <c r="G35" s="204" t="str">
        <f t="shared" si="2"/>
        <v>تانکر آب</v>
      </c>
      <c r="H35" s="204">
        <f t="shared" si="3"/>
        <v>11.8</v>
      </c>
      <c r="I35" s="204"/>
      <c r="J35" s="204"/>
      <c r="K35" s="204"/>
      <c r="L35" s="204"/>
      <c r="M35" s="204"/>
      <c r="N35" s="204"/>
      <c r="O35" s="230">
        <f t="shared" si="4"/>
        <v>0</v>
      </c>
      <c r="P35" s="230">
        <f t="shared" si="5"/>
        <v>0</v>
      </c>
      <c r="Q35" s="230">
        <f t="shared" si="8"/>
        <v>0</v>
      </c>
      <c r="R35" s="288">
        <f t="shared" si="6"/>
        <v>0</v>
      </c>
      <c r="S35" s="261"/>
      <c r="T35" s="210" t="s">
        <v>154</v>
      </c>
      <c r="U35" s="210" t="s">
        <v>94</v>
      </c>
      <c r="V35" s="210" t="s">
        <v>65</v>
      </c>
      <c r="W35" s="210" t="s">
        <v>198</v>
      </c>
      <c r="X35" s="210">
        <f>$V$12</f>
        <v>4.1500000000000004</v>
      </c>
    </row>
    <row r="36" spans="2:24" s="200" customFormat="1" x14ac:dyDescent="0.25">
      <c r="B36" s="259">
        <f t="shared" si="7"/>
        <v>31</v>
      </c>
      <c r="C36" s="229">
        <v>45348</v>
      </c>
      <c r="D36" s="203" t="s">
        <v>93</v>
      </c>
      <c r="E36" s="204" t="str">
        <f t="shared" si="0"/>
        <v>کامیون کمپرسی</v>
      </c>
      <c r="F36" s="204" t="str">
        <f t="shared" si="1"/>
        <v>شرکتی</v>
      </c>
      <c r="G36" s="204" t="str">
        <f t="shared" si="2"/>
        <v>جفت</v>
      </c>
      <c r="H36" s="204">
        <f t="shared" si="3"/>
        <v>6.65</v>
      </c>
      <c r="I36" s="204"/>
      <c r="J36" s="204"/>
      <c r="K36" s="204"/>
      <c r="L36" s="204"/>
      <c r="M36" s="204"/>
      <c r="N36" s="204"/>
      <c r="O36" s="230">
        <f t="shared" si="4"/>
        <v>0</v>
      </c>
      <c r="P36" s="230">
        <f t="shared" si="5"/>
        <v>0</v>
      </c>
      <c r="Q36" s="230">
        <f t="shared" si="8"/>
        <v>0</v>
      </c>
      <c r="R36" s="288">
        <f t="shared" si="6"/>
        <v>0</v>
      </c>
      <c r="S36" s="261"/>
      <c r="T36" s="210" t="s">
        <v>155</v>
      </c>
      <c r="U36" s="210" t="s">
        <v>94</v>
      </c>
      <c r="V36" s="210" t="s">
        <v>65</v>
      </c>
      <c r="W36" s="210" t="s">
        <v>197</v>
      </c>
      <c r="X36" s="210">
        <f>V11</f>
        <v>6.65</v>
      </c>
    </row>
    <row r="37" spans="2:24" s="200" customFormat="1" x14ac:dyDescent="0.25">
      <c r="B37" s="259">
        <f t="shared" si="7"/>
        <v>32</v>
      </c>
      <c r="C37" s="229">
        <v>45348</v>
      </c>
      <c r="D37" s="203" t="s">
        <v>96</v>
      </c>
      <c r="E37" s="204" t="str">
        <f t="shared" si="0"/>
        <v>کامیون کمپرسی</v>
      </c>
      <c r="F37" s="204" t="str">
        <f t="shared" si="1"/>
        <v>شرکتی</v>
      </c>
      <c r="G37" s="204" t="str">
        <f t="shared" si="2"/>
        <v>جفت</v>
      </c>
      <c r="H37" s="204">
        <f t="shared" si="3"/>
        <v>6.65</v>
      </c>
      <c r="I37" s="204"/>
      <c r="J37" s="204"/>
      <c r="K37" s="204"/>
      <c r="L37" s="204"/>
      <c r="M37" s="204"/>
      <c r="N37" s="204"/>
      <c r="O37" s="230">
        <f t="shared" si="4"/>
        <v>0</v>
      </c>
      <c r="P37" s="230">
        <f t="shared" si="5"/>
        <v>0</v>
      </c>
      <c r="Q37" s="230">
        <f t="shared" si="8"/>
        <v>0</v>
      </c>
      <c r="R37" s="288">
        <f t="shared" si="6"/>
        <v>0</v>
      </c>
      <c r="S37" s="261"/>
      <c r="T37" s="210"/>
      <c r="U37" s="210"/>
      <c r="V37" s="210"/>
      <c r="W37" s="210"/>
      <c r="X37" s="210"/>
    </row>
    <row r="38" spans="2:24" s="200" customFormat="1" x14ac:dyDescent="0.25">
      <c r="B38" s="259">
        <f t="shared" si="7"/>
        <v>33</v>
      </c>
      <c r="C38" s="229">
        <v>45348</v>
      </c>
      <c r="D38" s="203" t="s">
        <v>119</v>
      </c>
      <c r="E38" s="204" t="str">
        <f t="shared" si="0"/>
        <v>کامیون کمپرسی</v>
      </c>
      <c r="F38" s="204" t="str">
        <f t="shared" si="1"/>
        <v>شرکتی</v>
      </c>
      <c r="G38" s="204" t="str">
        <f t="shared" si="2"/>
        <v>جفت</v>
      </c>
      <c r="H38" s="204">
        <f t="shared" si="3"/>
        <v>6.65</v>
      </c>
      <c r="I38" s="204"/>
      <c r="J38" s="204"/>
      <c r="K38" s="204"/>
      <c r="L38" s="204"/>
      <c r="M38" s="204"/>
      <c r="N38" s="204"/>
      <c r="O38" s="230">
        <f t="shared" si="4"/>
        <v>0</v>
      </c>
      <c r="P38" s="230">
        <f t="shared" si="5"/>
        <v>0</v>
      </c>
      <c r="Q38" s="230">
        <f t="shared" si="8"/>
        <v>0</v>
      </c>
      <c r="R38" s="288">
        <f t="shared" si="6"/>
        <v>0</v>
      </c>
      <c r="S38" s="261"/>
      <c r="T38" s="210"/>
      <c r="U38" s="210"/>
      <c r="V38" s="210"/>
      <c r="W38" s="210"/>
      <c r="X38" s="210"/>
    </row>
    <row r="39" spans="2:24" s="200" customFormat="1" x14ac:dyDescent="0.25">
      <c r="B39" s="259">
        <f t="shared" si="7"/>
        <v>34</v>
      </c>
      <c r="C39" s="229">
        <v>45348</v>
      </c>
      <c r="D39" s="203" t="s">
        <v>132</v>
      </c>
      <c r="E39" s="204" t="str">
        <f t="shared" si="0"/>
        <v>تانکر آب</v>
      </c>
      <c r="F39" s="204" t="str">
        <f t="shared" si="1"/>
        <v>شرکتی</v>
      </c>
      <c r="G39" s="204" t="str">
        <f t="shared" si="2"/>
        <v>تانکر آب</v>
      </c>
      <c r="H39" s="204">
        <f t="shared" si="3"/>
        <v>11.8</v>
      </c>
      <c r="I39" s="204"/>
      <c r="J39" s="204"/>
      <c r="K39" s="204"/>
      <c r="L39" s="204"/>
      <c r="M39" s="204"/>
      <c r="N39" s="204"/>
      <c r="O39" s="230">
        <f t="shared" si="4"/>
        <v>0</v>
      </c>
      <c r="P39" s="230">
        <f t="shared" si="5"/>
        <v>0</v>
      </c>
      <c r="Q39" s="230">
        <f t="shared" si="8"/>
        <v>0</v>
      </c>
      <c r="R39" s="288">
        <f t="shared" si="6"/>
        <v>0</v>
      </c>
      <c r="S39" s="261"/>
      <c r="T39" s="210"/>
      <c r="U39" s="210"/>
      <c r="V39" s="210"/>
      <c r="W39" s="210"/>
      <c r="X39" s="210"/>
    </row>
    <row r="40" spans="2:24" s="200" customFormat="1" x14ac:dyDescent="0.25">
      <c r="B40" s="259">
        <f t="shared" si="7"/>
        <v>35</v>
      </c>
      <c r="C40" s="229">
        <v>45348</v>
      </c>
      <c r="D40" s="203" t="s">
        <v>98</v>
      </c>
      <c r="E40" s="204" t="str">
        <f t="shared" si="0"/>
        <v>تانکر آب</v>
      </c>
      <c r="F40" s="204" t="str">
        <f t="shared" si="1"/>
        <v>شرکتی</v>
      </c>
      <c r="G40" s="204" t="str">
        <f t="shared" si="2"/>
        <v>تانکر آب</v>
      </c>
      <c r="H40" s="204">
        <f t="shared" si="3"/>
        <v>11.8</v>
      </c>
      <c r="I40" s="204"/>
      <c r="J40" s="204"/>
      <c r="K40" s="204"/>
      <c r="L40" s="204"/>
      <c r="M40" s="204"/>
      <c r="N40" s="204"/>
      <c r="O40" s="230">
        <f t="shared" si="4"/>
        <v>0</v>
      </c>
      <c r="P40" s="230">
        <f t="shared" si="5"/>
        <v>0</v>
      </c>
      <c r="Q40" s="230">
        <f t="shared" si="8"/>
        <v>0</v>
      </c>
      <c r="R40" s="288">
        <f t="shared" si="6"/>
        <v>0</v>
      </c>
      <c r="S40" s="261"/>
      <c r="T40" s="210"/>
      <c r="U40" s="210"/>
      <c r="V40" s="210"/>
      <c r="W40" s="210"/>
      <c r="X40" s="210"/>
    </row>
    <row r="41" spans="2:24" s="200" customFormat="1" x14ac:dyDescent="0.25">
      <c r="B41" s="259">
        <f t="shared" si="7"/>
        <v>36</v>
      </c>
      <c r="C41" s="229">
        <v>45349</v>
      </c>
      <c r="D41" s="203" t="s">
        <v>93</v>
      </c>
      <c r="E41" s="204" t="str">
        <f t="shared" si="0"/>
        <v>کامیون کمپرسی</v>
      </c>
      <c r="F41" s="204" t="str">
        <f t="shared" si="1"/>
        <v>شرکتی</v>
      </c>
      <c r="G41" s="204" t="str">
        <f t="shared" si="2"/>
        <v>جفت</v>
      </c>
      <c r="H41" s="204">
        <f t="shared" si="3"/>
        <v>6.65</v>
      </c>
      <c r="I41" s="204"/>
      <c r="J41" s="204"/>
      <c r="K41" s="204"/>
      <c r="L41" s="204"/>
      <c r="M41" s="204"/>
      <c r="N41" s="204"/>
      <c r="O41" s="230">
        <f t="shared" si="4"/>
        <v>0</v>
      </c>
      <c r="P41" s="230">
        <f t="shared" si="5"/>
        <v>0</v>
      </c>
      <c r="Q41" s="230">
        <f t="shared" si="8"/>
        <v>0</v>
      </c>
      <c r="R41" s="288">
        <f t="shared" si="6"/>
        <v>0</v>
      </c>
      <c r="S41" s="261"/>
      <c r="T41" s="210" t="s">
        <v>158</v>
      </c>
      <c r="U41" s="210" t="s">
        <v>94</v>
      </c>
      <c r="V41" s="210" t="s">
        <v>64</v>
      </c>
      <c r="W41" s="210" t="s">
        <v>198</v>
      </c>
      <c r="X41" s="210">
        <f>$V$12</f>
        <v>4.1500000000000004</v>
      </c>
    </row>
    <row r="42" spans="2:24" s="200" customFormat="1" x14ac:dyDescent="0.25">
      <c r="B42" s="259">
        <f t="shared" si="7"/>
        <v>37</v>
      </c>
      <c r="C42" s="229">
        <v>45349</v>
      </c>
      <c r="D42" s="203" t="s">
        <v>96</v>
      </c>
      <c r="E42" s="204" t="str">
        <f t="shared" si="0"/>
        <v>کامیون کمپرسی</v>
      </c>
      <c r="F42" s="204" t="str">
        <f t="shared" si="1"/>
        <v>شرکتی</v>
      </c>
      <c r="G42" s="204" t="str">
        <f t="shared" si="2"/>
        <v>جفت</v>
      </c>
      <c r="H42" s="204">
        <f t="shared" si="3"/>
        <v>6.65</v>
      </c>
      <c r="I42" s="204"/>
      <c r="J42" s="204"/>
      <c r="K42" s="204"/>
      <c r="L42" s="204"/>
      <c r="M42" s="204"/>
      <c r="N42" s="204"/>
      <c r="O42" s="230">
        <f t="shared" si="4"/>
        <v>0</v>
      </c>
      <c r="P42" s="230">
        <f t="shared" si="5"/>
        <v>0</v>
      </c>
      <c r="Q42" s="230">
        <f t="shared" si="8"/>
        <v>0</v>
      </c>
      <c r="R42" s="288">
        <f t="shared" si="6"/>
        <v>0</v>
      </c>
      <c r="S42" s="261"/>
      <c r="T42" s="210" t="s">
        <v>159</v>
      </c>
      <c r="U42" s="210" t="s">
        <v>94</v>
      </c>
      <c r="V42" s="210" t="s">
        <v>64</v>
      </c>
      <c r="W42" s="210" t="s">
        <v>198</v>
      </c>
      <c r="X42" s="210">
        <f>$V$12</f>
        <v>4.1500000000000004</v>
      </c>
    </row>
    <row r="43" spans="2:24" s="200" customFormat="1" x14ac:dyDescent="0.25">
      <c r="B43" s="259">
        <f t="shared" si="7"/>
        <v>38</v>
      </c>
      <c r="C43" s="229">
        <v>45349</v>
      </c>
      <c r="D43" s="203" t="s">
        <v>119</v>
      </c>
      <c r="E43" s="204" t="str">
        <f t="shared" si="0"/>
        <v>کامیون کمپرسی</v>
      </c>
      <c r="F43" s="204" t="str">
        <f t="shared" si="1"/>
        <v>شرکتی</v>
      </c>
      <c r="G43" s="204" t="str">
        <f t="shared" si="2"/>
        <v>جفت</v>
      </c>
      <c r="H43" s="204">
        <f t="shared" si="3"/>
        <v>6.65</v>
      </c>
      <c r="I43" s="204"/>
      <c r="J43" s="204"/>
      <c r="K43" s="204"/>
      <c r="L43" s="204"/>
      <c r="M43" s="204"/>
      <c r="N43" s="204"/>
      <c r="O43" s="230">
        <f t="shared" si="4"/>
        <v>0</v>
      </c>
      <c r="P43" s="230">
        <f t="shared" si="5"/>
        <v>0</v>
      </c>
      <c r="Q43" s="230">
        <f t="shared" si="8"/>
        <v>0</v>
      </c>
      <c r="R43" s="288">
        <f t="shared" si="6"/>
        <v>0</v>
      </c>
      <c r="S43" s="261"/>
      <c r="T43" s="210" t="s">
        <v>283</v>
      </c>
      <c r="U43" s="210" t="s">
        <v>94</v>
      </c>
      <c r="V43" s="210" t="s">
        <v>64</v>
      </c>
      <c r="W43" s="210" t="s">
        <v>198</v>
      </c>
      <c r="X43" s="210">
        <f>$V$12</f>
        <v>4.1500000000000004</v>
      </c>
    </row>
    <row r="44" spans="2:24" s="200" customFormat="1" x14ac:dyDescent="0.25">
      <c r="B44" s="259">
        <f t="shared" si="7"/>
        <v>39</v>
      </c>
      <c r="C44" s="229">
        <v>45349</v>
      </c>
      <c r="D44" s="203" t="s">
        <v>132</v>
      </c>
      <c r="E44" s="204" t="str">
        <f t="shared" si="0"/>
        <v>تانکر آب</v>
      </c>
      <c r="F44" s="204" t="str">
        <f t="shared" si="1"/>
        <v>شرکتی</v>
      </c>
      <c r="G44" s="204" t="str">
        <f t="shared" si="2"/>
        <v>تانکر آب</v>
      </c>
      <c r="H44" s="204">
        <f t="shared" si="3"/>
        <v>11.8</v>
      </c>
      <c r="I44" s="204"/>
      <c r="J44" s="204"/>
      <c r="K44" s="204"/>
      <c r="L44" s="204"/>
      <c r="M44" s="204"/>
      <c r="N44" s="204"/>
      <c r="O44" s="230">
        <f t="shared" si="4"/>
        <v>0</v>
      </c>
      <c r="P44" s="230">
        <f t="shared" si="5"/>
        <v>0</v>
      </c>
      <c r="Q44" s="230">
        <f t="shared" si="8"/>
        <v>0</v>
      </c>
      <c r="R44" s="288">
        <f t="shared" si="6"/>
        <v>0</v>
      </c>
      <c r="S44" s="261"/>
      <c r="T44" s="210"/>
      <c r="U44" s="210"/>
      <c r="V44" s="210"/>
      <c r="W44" s="210"/>
      <c r="X44" s="210"/>
    </row>
    <row r="45" spans="2:24" s="200" customFormat="1" x14ac:dyDescent="0.25">
      <c r="B45" s="259">
        <f t="shared" si="7"/>
        <v>40</v>
      </c>
      <c r="C45" s="229">
        <v>45349</v>
      </c>
      <c r="D45" s="203" t="s">
        <v>98</v>
      </c>
      <c r="E45" s="204" t="str">
        <f t="shared" si="0"/>
        <v>تانکر آب</v>
      </c>
      <c r="F45" s="204" t="str">
        <f t="shared" si="1"/>
        <v>شرکتی</v>
      </c>
      <c r="G45" s="204" t="str">
        <f t="shared" si="2"/>
        <v>تانکر آب</v>
      </c>
      <c r="H45" s="204">
        <f t="shared" si="3"/>
        <v>11.8</v>
      </c>
      <c r="I45" s="204"/>
      <c r="J45" s="204"/>
      <c r="K45" s="204"/>
      <c r="L45" s="204"/>
      <c r="M45" s="204"/>
      <c r="N45" s="204"/>
      <c r="O45" s="230">
        <f t="shared" si="4"/>
        <v>0</v>
      </c>
      <c r="P45" s="230">
        <f t="shared" si="5"/>
        <v>0</v>
      </c>
      <c r="Q45" s="230">
        <f t="shared" si="8"/>
        <v>0</v>
      </c>
      <c r="R45" s="288">
        <f t="shared" si="6"/>
        <v>0</v>
      </c>
      <c r="S45" s="261"/>
      <c r="T45" s="210"/>
      <c r="U45" s="210"/>
      <c r="V45" s="210"/>
      <c r="W45" s="210"/>
      <c r="X45" s="210"/>
    </row>
    <row r="46" spans="2:24" s="200" customFormat="1" x14ac:dyDescent="0.25">
      <c r="B46" s="259">
        <f t="shared" si="7"/>
        <v>41</v>
      </c>
      <c r="C46" s="229">
        <v>45350</v>
      </c>
      <c r="D46" s="203" t="s">
        <v>93</v>
      </c>
      <c r="E46" s="204" t="str">
        <f t="shared" si="0"/>
        <v>کامیون کمپرسی</v>
      </c>
      <c r="F46" s="204" t="str">
        <f t="shared" si="1"/>
        <v>شرکتی</v>
      </c>
      <c r="G46" s="204" t="str">
        <f t="shared" si="2"/>
        <v>جفت</v>
      </c>
      <c r="H46" s="204">
        <f t="shared" si="3"/>
        <v>6.65</v>
      </c>
      <c r="I46" s="204"/>
      <c r="J46" s="204"/>
      <c r="K46" s="204"/>
      <c r="L46" s="204"/>
      <c r="M46" s="204"/>
      <c r="N46" s="204"/>
      <c r="O46" s="230">
        <f t="shared" si="4"/>
        <v>0</v>
      </c>
      <c r="P46" s="230">
        <f t="shared" si="5"/>
        <v>0</v>
      </c>
      <c r="Q46" s="230">
        <f t="shared" si="8"/>
        <v>0</v>
      </c>
      <c r="R46" s="288">
        <f t="shared" si="6"/>
        <v>0</v>
      </c>
      <c r="S46" s="261"/>
      <c r="T46" s="210" t="s">
        <v>162</v>
      </c>
      <c r="U46" s="210" t="s">
        <v>163</v>
      </c>
      <c r="V46" s="210" t="s">
        <v>66</v>
      </c>
      <c r="W46" s="210" t="s">
        <v>163</v>
      </c>
      <c r="X46" s="210">
        <v>10</v>
      </c>
    </row>
    <row r="47" spans="2:24" s="200" customFormat="1" x14ac:dyDescent="0.25">
      <c r="B47" s="259">
        <f t="shared" si="7"/>
        <v>42</v>
      </c>
      <c r="C47" s="229">
        <v>45350</v>
      </c>
      <c r="D47" s="203" t="s">
        <v>96</v>
      </c>
      <c r="E47" s="204" t="str">
        <f t="shared" si="0"/>
        <v>کامیون کمپرسی</v>
      </c>
      <c r="F47" s="204" t="str">
        <f t="shared" si="1"/>
        <v>شرکتی</v>
      </c>
      <c r="G47" s="204" t="str">
        <f t="shared" si="2"/>
        <v>جفت</v>
      </c>
      <c r="H47" s="204">
        <f t="shared" si="3"/>
        <v>6.65</v>
      </c>
      <c r="I47" s="204"/>
      <c r="J47" s="204"/>
      <c r="K47" s="204"/>
      <c r="L47" s="204"/>
      <c r="M47" s="204"/>
      <c r="N47" s="204"/>
      <c r="O47" s="230">
        <f t="shared" si="4"/>
        <v>0</v>
      </c>
      <c r="P47" s="230">
        <f t="shared" si="5"/>
        <v>0</v>
      </c>
      <c r="Q47" s="230">
        <f t="shared" si="8"/>
        <v>0</v>
      </c>
      <c r="R47" s="288">
        <f t="shared" si="6"/>
        <v>0</v>
      </c>
      <c r="S47" s="261"/>
      <c r="T47" s="210"/>
      <c r="U47" s="210"/>
      <c r="V47" s="210"/>
      <c r="W47" s="210"/>
      <c r="X47" s="210"/>
    </row>
    <row r="48" spans="2:24" s="200" customFormat="1" x14ac:dyDescent="0.25">
      <c r="B48" s="259">
        <f t="shared" si="7"/>
        <v>43</v>
      </c>
      <c r="C48" s="229">
        <v>45350</v>
      </c>
      <c r="D48" s="203" t="s">
        <v>119</v>
      </c>
      <c r="E48" s="204" t="str">
        <f t="shared" si="0"/>
        <v>کامیون کمپرسی</v>
      </c>
      <c r="F48" s="204" t="str">
        <f t="shared" si="1"/>
        <v>شرکتی</v>
      </c>
      <c r="G48" s="204" t="str">
        <f t="shared" si="2"/>
        <v>جفت</v>
      </c>
      <c r="H48" s="204">
        <f t="shared" si="3"/>
        <v>6.65</v>
      </c>
      <c r="I48" s="204"/>
      <c r="J48" s="204"/>
      <c r="K48" s="204"/>
      <c r="L48" s="204"/>
      <c r="M48" s="204"/>
      <c r="N48" s="204"/>
      <c r="O48" s="230">
        <f t="shared" si="4"/>
        <v>0</v>
      </c>
      <c r="P48" s="230">
        <f t="shared" si="5"/>
        <v>0</v>
      </c>
      <c r="Q48" s="230">
        <f t="shared" si="8"/>
        <v>0</v>
      </c>
      <c r="R48" s="288">
        <f t="shared" si="6"/>
        <v>0</v>
      </c>
      <c r="S48" s="261"/>
      <c r="T48" s="210"/>
      <c r="U48" s="210"/>
      <c r="V48" s="210"/>
      <c r="W48" s="210"/>
      <c r="X48" s="210"/>
    </row>
    <row r="49" spans="2:24" s="200" customFormat="1" x14ac:dyDescent="0.25">
      <c r="B49" s="259">
        <f t="shared" si="7"/>
        <v>44</v>
      </c>
      <c r="C49" s="229">
        <v>45350</v>
      </c>
      <c r="D49" s="203" t="s">
        <v>132</v>
      </c>
      <c r="E49" s="204" t="str">
        <f t="shared" si="0"/>
        <v>تانکر آب</v>
      </c>
      <c r="F49" s="204" t="str">
        <f t="shared" si="1"/>
        <v>شرکتی</v>
      </c>
      <c r="G49" s="204" t="str">
        <f t="shared" si="2"/>
        <v>تانکر آب</v>
      </c>
      <c r="H49" s="204">
        <f t="shared" si="3"/>
        <v>11.8</v>
      </c>
      <c r="I49" s="204"/>
      <c r="J49" s="204"/>
      <c r="K49" s="204"/>
      <c r="L49" s="204"/>
      <c r="M49" s="204"/>
      <c r="N49" s="204"/>
      <c r="O49" s="230">
        <f t="shared" si="4"/>
        <v>0</v>
      </c>
      <c r="P49" s="230">
        <f t="shared" si="5"/>
        <v>0</v>
      </c>
      <c r="Q49" s="230">
        <f t="shared" si="8"/>
        <v>0</v>
      </c>
      <c r="R49" s="288">
        <f t="shared" si="6"/>
        <v>0</v>
      </c>
      <c r="S49" s="261"/>
      <c r="T49" s="210"/>
      <c r="U49" s="210"/>
      <c r="V49" s="210"/>
      <c r="W49" s="210"/>
      <c r="X49" s="210"/>
    </row>
    <row r="50" spans="2:24" s="200" customFormat="1" x14ac:dyDescent="0.25">
      <c r="B50" s="259">
        <f t="shared" si="7"/>
        <v>45</v>
      </c>
      <c r="C50" s="229">
        <v>45350</v>
      </c>
      <c r="D50" s="203" t="s">
        <v>98</v>
      </c>
      <c r="E50" s="204" t="str">
        <f t="shared" si="0"/>
        <v>تانکر آب</v>
      </c>
      <c r="F50" s="204" t="str">
        <f t="shared" si="1"/>
        <v>شرکتی</v>
      </c>
      <c r="G50" s="204" t="str">
        <f t="shared" si="2"/>
        <v>تانکر آب</v>
      </c>
      <c r="H50" s="204">
        <f t="shared" si="3"/>
        <v>11.8</v>
      </c>
      <c r="I50" s="204"/>
      <c r="J50" s="204"/>
      <c r="K50" s="204"/>
      <c r="L50" s="204"/>
      <c r="M50" s="204"/>
      <c r="N50" s="204"/>
      <c r="O50" s="230">
        <f t="shared" si="4"/>
        <v>0</v>
      </c>
      <c r="P50" s="230">
        <f t="shared" si="5"/>
        <v>0</v>
      </c>
      <c r="Q50" s="230">
        <f t="shared" si="8"/>
        <v>0</v>
      </c>
      <c r="R50" s="288">
        <f t="shared" si="6"/>
        <v>0</v>
      </c>
      <c r="S50" s="261"/>
      <c r="T50" s="210" t="s">
        <v>175</v>
      </c>
      <c r="U50" s="210" t="s">
        <v>163</v>
      </c>
      <c r="V50" s="210" t="s">
        <v>7</v>
      </c>
      <c r="W50" s="210" t="s">
        <v>163</v>
      </c>
      <c r="X50" s="210">
        <v>11.2</v>
      </c>
    </row>
    <row r="51" spans="2:24" s="200" customFormat="1" x14ac:dyDescent="0.25">
      <c r="B51" s="259">
        <f t="shared" si="7"/>
        <v>46</v>
      </c>
      <c r="C51" s="229">
        <v>45351</v>
      </c>
      <c r="D51" s="203" t="s">
        <v>93</v>
      </c>
      <c r="E51" s="204" t="str">
        <f t="shared" si="0"/>
        <v>کامیون کمپرسی</v>
      </c>
      <c r="F51" s="204" t="str">
        <f t="shared" si="1"/>
        <v>شرکتی</v>
      </c>
      <c r="G51" s="204" t="str">
        <f t="shared" si="2"/>
        <v>جفت</v>
      </c>
      <c r="H51" s="204">
        <f t="shared" si="3"/>
        <v>6.65</v>
      </c>
      <c r="I51" s="204"/>
      <c r="J51" s="204"/>
      <c r="K51" s="204"/>
      <c r="L51" s="204"/>
      <c r="M51" s="204"/>
      <c r="N51" s="204"/>
      <c r="O51" s="230">
        <f t="shared" si="4"/>
        <v>0</v>
      </c>
      <c r="P51" s="230">
        <f t="shared" si="5"/>
        <v>0</v>
      </c>
      <c r="Q51" s="230">
        <f t="shared" si="8"/>
        <v>0</v>
      </c>
      <c r="R51" s="288">
        <f t="shared" si="6"/>
        <v>0</v>
      </c>
      <c r="S51" s="261"/>
      <c r="T51" s="210" t="s">
        <v>179</v>
      </c>
      <c r="U51" s="210" t="s">
        <v>180</v>
      </c>
      <c r="V51" s="210" t="s">
        <v>7</v>
      </c>
      <c r="W51" s="210" t="s">
        <v>197</v>
      </c>
      <c r="X51" s="210">
        <v>7</v>
      </c>
    </row>
    <row r="52" spans="2:24" s="200" customFormat="1" x14ac:dyDescent="0.25">
      <c r="B52" s="259">
        <f t="shared" si="7"/>
        <v>47</v>
      </c>
      <c r="C52" s="229">
        <v>45351</v>
      </c>
      <c r="D52" s="203" t="s">
        <v>96</v>
      </c>
      <c r="E52" s="204" t="str">
        <f t="shared" si="0"/>
        <v>کامیون کمپرسی</v>
      </c>
      <c r="F52" s="204" t="str">
        <f t="shared" si="1"/>
        <v>شرکتی</v>
      </c>
      <c r="G52" s="204" t="str">
        <f t="shared" si="2"/>
        <v>جفت</v>
      </c>
      <c r="H52" s="204">
        <f t="shared" si="3"/>
        <v>6.65</v>
      </c>
      <c r="I52" s="204"/>
      <c r="J52" s="204"/>
      <c r="K52" s="204"/>
      <c r="L52" s="204"/>
      <c r="M52" s="204"/>
      <c r="N52" s="204"/>
      <c r="O52" s="230">
        <f t="shared" si="4"/>
        <v>0</v>
      </c>
      <c r="P52" s="230">
        <f t="shared" si="5"/>
        <v>0</v>
      </c>
      <c r="Q52" s="230">
        <f t="shared" si="8"/>
        <v>0</v>
      </c>
      <c r="R52" s="288">
        <f t="shared" si="6"/>
        <v>0</v>
      </c>
      <c r="S52" s="261"/>
      <c r="T52" s="210" t="s">
        <v>255</v>
      </c>
      <c r="U52" s="210" t="s">
        <v>180</v>
      </c>
      <c r="V52" s="210" t="s">
        <v>7</v>
      </c>
      <c r="W52" s="210" t="s">
        <v>197</v>
      </c>
      <c r="X52" s="210">
        <v>7</v>
      </c>
    </row>
    <row r="53" spans="2:24" s="200" customFormat="1" x14ac:dyDescent="0.25">
      <c r="B53" s="259">
        <f t="shared" si="7"/>
        <v>48</v>
      </c>
      <c r="C53" s="229">
        <v>45351</v>
      </c>
      <c r="D53" s="203" t="s">
        <v>119</v>
      </c>
      <c r="E53" s="204" t="str">
        <f t="shared" si="0"/>
        <v>کامیون کمپرسی</v>
      </c>
      <c r="F53" s="204" t="str">
        <f t="shared" si="1"/>
        <v>شرکتی</v>
      </c>
      <c r="G53" s="204" t="str">
        <f t="shared" si="2"/>
        <v>جفت</v>
      </c>
      <c r="H53" s="204">
        <f t="shared" si="3"/>
        <v>6.65</v>
      </c>
      <c r="I53" s="204"/>
      <c r="J53" s="204"/>
      <c r="K53" s="204"/>
      <c r="L53" s="204"/>
      <c r="M53" s="204"/>
      <c r="N53" s="204"/>
      <c r="O53" s="230">
        <f t="shared" si="4"/>
        <v>0</v>
      </c>
      <c r="P53" s="230">
        <f t="shared" si="5"/>
        <v>0</v>
      </c>
      <c r="Q53" s="230">
        <f t="shared" si="8"/>
        <v>0</v>
      </c>
      <c r="R53" s="288">
        <f t="shared" si="6"/>
        <v>0</v>
      </c>
      <c r="S53" s="261"/>
      <c r="T53" s="210" t="s">
        <v>253</v>
      </c>
      <c r="U53" s="210" t="s">
        <v>261</v>
      </c>
      <c r="V53" s="210" t="s">
        <v>7</v>
      </c>
      <c r="W53" s="210" t="s">
        <v>198</v>
      </c>
      <c r="X53" s="210">
        <v>5</v>
      </c>
    </row>
    <row r="54" spans="2:24" s="200" customFormat="1" x14ac:dyDescent="0.25">
      <c r="B54" s="259">
        <f t="shared" si="7"/>
        <v>49</v>
      </c>
      <c r="C54" s="229">
        <v>45351</v>
      </c>
      <c r="D54" s="203" t="s">
        <v>132</v>
      </c>
      <c r="E54" s="204" t="str">
        <f t="shared" si="0"/>
        <v>تانکر آب</v>
      </c>
      <c r="F54" s="204" t="str">
        <f t="shared" si="1"/>
        <v>شرکتی</v>
      </c>
      <c r="G54" s="204" t="str">
        <f t="shared" si="2"/>
        <v>تانکر آب</v>
      </c>
      <c r="H54" s="204">
        <f t="shared" si="3"/>
        <v>11.8</v>
      </c>
      <c r="I54" s="204"/>
      <c r="J54" s="204"/>
      <c r="K54" s="204"/>
      <c r="L54" s="204"/>
      <c r="M54" s="204"/>
      <c r="N54" s="204"/>
      <c r="O54" s="230">
        <f t="shared" si="4"/>
        <v>0</v>
      </c>
      <c r="P54" s="230">
        <f t="shared" si="5"/>
        <v>0</v>
      </c>
      <c r="Q54" s="230">
        <f t="shared" si="8"/>
        <v>0</v>
      </c>
      <c r="R54" s="288">
        <f t="shared" si="6"/>
        <v>0</v>
      </c>
      <c r="S54" s="261"/>
      <c r="T54" s="210" t="s">
        <v>244</v>
      </c>
      <c r="U54" s="210" t="s">
        <v>163</v>
      </c>
      <c r="V54" s="210" t="s">
        <v>7</v>
      </c>
      <c r="W54" s="210" t="s">
        <v>163</v>
      </c>
      <c r="X54" s="210">
        <v>10</v>
      </c>
    </row>
    <row r="55" spans="2:24" s="200" customFormat="1" x14ac:dyDescent="0.25">
      <c r="B55" s="259">
        <f t="shared" si="7"/>
        <v>50</v>
      </c>
      <c r="C55" s="229">
        <v>45351</v>
      </c>
      <c r="D55" s="203" t="s">
        <v>98</v>
      </c>
      <c r="E55" s="204" t="str">
        <f t="shared" si="0"/>
        <v>تانکر آب</v>
      </c>
      <c r="F55" s="204" t="str">
        <f t="shared" si="1"/>
        <v>شرکتی</v>
      </c>
      <c r="G55" s="204" t="str">
        <f t="shared" si="2"/>
        <v>تانکر آب</v>
      </c>
      <c r="H55" s="204">
        <f t="shared" si="3"/>
        <v>11.8</v>
      </c>
      <c r="I55" s="204"/>
      <c r="J55" s="204"/>
      <c r="K55" s="204"/>
      <c r="L55" s="204"/>
      <c r="M55" s="204"/>
      <c r="N55" s="204"/>
      <c r="O55" s="230">
        <f t="shared" si="4"/>
        <v>0</v>
      </c>
      <c r="P55" s="230">
        <f t="shared" si="5"/>
        <v>0</v>
      </c>
      <c r="Q55" s="230">
        <f t="shared" si="8"/>
        <v>0</v>
      </c>
      <c r="R55" s="288">
        <f t="shared" si="6"/>
        <v>0</v>
      </c>
      <c r="S55" s="261"/>
      <c r="T55" s="210" t="s">
        <v>269</v>
      </c>
      <c r="U55" s="210" t="s">
        <v>180</v>
      </c>
      <c r="V55" s="210" t="s">
        <v>7</v>
      </c>
      <c r="W55" s="210" t="s">
        <v>197</v>
      </c>
      <c r="X55" s="210">
        <v>7</v>
      </c>
    </row>
    <row r="56" spans="2:24" s="200" customFormat="1" x14ac:dyDescent="0.25">
      <c r="B56" s="259">
        <f t="shared" si="7"/>
        <v>51</v>
      </c>
      <c r="C56" s="229">
        <v>45352</v>
      </c>
      <c r="D56" s="203" t="s">
        <v>93</v>
      </c>
      <c r="E56" s="204" t="str">
        <f t="shared" si="0"/>
        <v>کامیون کمپرسی</v>
      </c>
      <c r="F56" s="204" t="str">
        <f t="shared" si="1"/>
        <v>شرکتی</v>
      </c>
      <c r="G56" s="204" t="str">
        <f t="shared" si="2"/>
        <v>جفت</v>
      </c>
      <c r="H56" s="204">
        <f t="shared" si="3"/>
        <v>6.65</v>
      </c>
      <c r="I56" s="204"/>
      <c r="J56" s="204"/>
      <c r="K56" s="204"/>
      <c r="L56" s="204"/>
      <c r="M56" s="204"/>
      <c r="N56" s="204"/>
      <c r="O56" s="230">
        <f t="shared" si="4"/>
        <v>0</v>
      </c>
      <c r="P56" s="230">
        <f t="shared" si="5"/>
        <v>0</v>
      </c>
      <c r="Q56" s="230">
        <f t="shared" si="8"/>
        <v>0</v>
      </c>
      <c r="R56" s="288">
        <f t="shared" si="6"/>
        <v>0</v>
      </c>
      <c r="S56" s="261"/>
      <c r="T56" s="210"/>
      <c r="U56" s="210"/>
      <c r="V56" s="210"/>
      <c r="W56" s="210"/>
      <c r="X56" s="210"/>
    </row>
    <row r="57" spans="2:24" s="200" customFormat="1" x14ac:dyDescent="0.25">
      <c r="B57" s="259">
        <f t="shared" si="7"/>
        <v>52</v>
      </c>
      <c r="C57" s="229">
        <v>45352</v>
      </c>
      <c r="D57" s="203" t="s">
        <v>96</v>
      </c>
      <c r="E57" s="204" t="str">
        <f t="shared" si="0"/>
        <v>کامیون کمپرسی</v>
      </c>
      <c r="F57" s="204" t="str">
        <f t="shared" si="1"/>
        <v>شرکتی</v>
      </c>
      <c r="G57" s="204" t="str">
        <f t="shared" si="2"/>
        <v>جفت</v>
      </c>
      <c r="H57" s="204">
        <f t="shared" si="3"/>
        <v>6.65</v>
      </c>
      <c r="I57" s="204"/>
      <c r="J57" s="204"/>
      <c r="K57" s="204"/>
      <c r="L57" s="204"/>
      <c r="M57" s="204"/>
      <c r="N57" s="204"/>
      <c r="O57" s="230">
        <f t="shared" si="4"/>
        <v>0</v>
      </c>
      <c r="P57" s="230">
        <f t="shared" si="5"/>
        <v>0</v>
      </c>
      <c r="Q57" s="230">
        <f t="shared" si="8"/>
        <v>0</v>
      </c>
      <c r="R57" s="288">
        <f t="shared" si="6"/>
        <v>0</v>
      </c>
      <c r="S57" s="261"/>
      <c r="T57" s="210"/>
      <c r="U57" s="210"/>
      <c r="V57" s="210"/>
      <c r="W57" s="210"/>
      <c r="X57" s="210"/>
    </row>
    <row r="58" spans="2:24" s="200" customFormat="1" x14ac:dyDescent="0.25">
      <c r="B58" s="259">
        <f t="shared" si="7"/>
        <v>53</v>
      </c>
      <c r="C58" s="229">
        <v>45352</v>
      </c>
      <c r="D58" s="203" t="s">
        <v>119</v>
      </c>
      <c r="E58" s="204" t="str">
        <f t="shared" si="0"/>
        <v>کامیون کمپرسی</v>
      </c>
      <c r="F58" s="204" t="str">
        <f t="shared" si="1"/>
        <v>شرکتی</v>
      </c>
      <c r="G58" s="204" t="str">
        <f t="shared" si="2"/>
        <v>جفت</v>
      </c>
      <c r="H58" s="204">
        <f t="shared" si="3"/>
        <v>6.65</v>
      </c>
      <c r="I58" s="204"/>
      <c r="J58" s="204"/>
      <c r="K58" s="204"/>
      <c r="L58" s="204"/>
      <c r="M58" s="204"/>
      <c r="N58" s="204"/>
      <c r="O58" s="230">
        <f t="shared" si="4"/>
        <v>0</v>
      </c>
      <c r="P58" s="230">
        <f t="shared" si="5"/>
        <v>0</v>
      </c>
      <c r="Q58" s="230">
        <f t="shared" si="8"/>
        <v>0</v>
      </c>
      <c r="R58" s="288">
        <f t="shared" si="6"/>
        <v>0</v>
      </c>
      <c r="S58" s="261"/>
      <c r="T58" s="210" t="s">
        <v>181</v>
      </c>
      <c r="U58" s="210" t="s">
        <v>163</v>
      </c>
      <c r="V58" s="210" t="s">
        <v>8</v>
      </c>
      <c r="W58" s="210" t="s">
        <v>163</v>
      </c>
      <c r="X58" s="210">
        <v>11.6</v>
      </c>
    </row>
    <row r="59" spans="2:24" s="200" customFormat="1" x14ac:dyDescent="0.25">
      <c r="B59" s="259">
        <f t="shared" si="7"/>
        <v>54</v>
      </c>
      <c r="C59" s="229">
        <v>45352</v>
      </c>
      <c r="D59" s="203" t="s">
        <v>132</v>
      </c>
      <c r="E59" s="204" t="str">
        <f t="shared" si="0"/>
        <v>تانکر آب</v>
      </c>
      <c r="F59" s="204" t="str">
        <f t="shared" si="1"/>
        <v>شرکتی</v>
      </c>
      <c r="G59" s="204" t="str">
        <f t="shared" si="2"/>
        <v>تانکر آب</v>
      </c>
      <c r="H59" s="204">
        <f t="shared" si="3"/>
        <v>11.8</v>
      </c>
      <c r="I59" s="204"/>
      <c r="J59" s="204"/>
      <c r="K59" s="204"/>
      <c r="L59" s="204"/>
      <c r="M59" s="204"/>
      <c r="N59" s="204"/>
      <c r="O59" s="230">
        <f t="shared" si="4"/>
        <v>0</v>
      </c>
      <c r="P59" s="230">
        <f t="shared" si="5"/>
        <v>0</v>
      </c>
      <c r="Q59" s="230">
        <f t="shared" si="8"/>
        <v>0</v>
      </c>
      <c r="R59" s="288">
        <f t="shared" si="6"/>
        <v>0</v>
      </c>
      <c r="S59" s="261"/>
      <c r="T59" s="210"/>
      <c r="U59" s="210"/>
      <c r="V59" s="210"/>
      <c r="W59" s="210"/>
      <c r="X59" s="210"/>
    </row>
    <row r="60" spans="2:24" s="200" customFormat="1" x14ac:dyDescent="0.25">
      <c r="B60" s="259">
        <f t="shared" si="7"/>
        <v>55</v>
      </c>
      <c r="C60" s="229">
        <v>45352</v>
      </c>
      <c r="D60" s="203" t="s">
        <v>98</v>
      </c>
      <c r="E60" s="204" t="str">
        <f t="shared" si="0"/>
        <v>تانکر آب</v>
      </c>
      <c r="F60" s="204" t="str">
        <f t="shared" si="1"/>
        <v>شرکتی</v>
      </c>
      <c r="G60" s="204" t="str">
        <f t="shared" si="2"/>
        <v>تانکر آب</v>
      </c>
      <c r="H60" s="204">
        <f t="shared" si="3"/>
        <v>11.8</v>
      </c>
      <c r="I60" s="204"/>
      <c r="J60" s="204"/>
      <c r="K60" s="204"/>
      <c r="L60" s="204"/>
      <c r="M60" s="204"/>
      <c r="N60" s="204"/>
      <c r="O60" s="230">
        <f t="shared" si="4"/>
        <v>0</v>
      </c>
      <c r="P60" s="230">
        <f t="shared" si="5"/>
        <v>0</v>
      </c>
      <c r="Q60" s="230">
        <f t="shared" si="8"/>
        <v>0</v>
      </c>
      <c r="R60" s="288">
        <f t="shared" si="6"/>
        <v>0</v>
      </c>
      <c r="S60" s="261"/>
      <c r="T60" s="210"/>
      <c r="U60" s="210"/>
      <c r="V60" s="210"/>
      <c r="W60" s="210"/>
      <c r="X60" s="210"/>
    </row>
    <row r="61" spans="2:24" s="200" customFormat="1" x14ac:dyDescent="0.25">
      <c r="B61" s="259">
        <f t="shared" si="7"/>
        <v>56</v>
      </c>
      <c r="C61" s="229">
        <v>45353</v>
      </c>
      <c r="D61" s="203" t="s">
        <v>93</v>
      </c>
      <c r="E61" s="204" t="str">
        <f t="shared" si="0"/>
        <v>کامیون کمپرسی</v>
      </c>
      <c r="F61" s="204" t="str">
        <f t="shared" si="1"/>
        <v>شرکتی</v>
      </c>
      <c r="G61" s="204" t="str">
        <f t="shared" si="2"/>
        <v>جفت</v>
      </c>
      <c r="H61" s="204">
        <f t="shared" si="3"/>
        <v>6.65</v>
      </c>
      <c r="I61" s="204"/>
      <c r="J61" s="204"/>
      <c r="K61" s="204"/>
      <c r="L61" s="204"/>
      <c r="M61" s="204"/>
      <c r="N61" s="204"/>
      <c r="O61" s="230">
        <f t="shared" si="4"/>
        <v>0</v>
      </c>
      <c r="P61" s="230">
        <f t="shared" si="5"/>
        <v>0</v>
      </c>
      <c r="Q61" s="230">
        <f t="shared" si="8"/>
        <v>0</v>
      </c>
      <c r="R61" s="288">
        <f t="shared" si="6"/>
        <v>0</v>
      </c>
      <c r="S61" s="261"/>
      <c r="T61" s="210"/>
      <c r="U61" s="210"/>
      <c r="V61" s="210"/>
      <c r="W61" s="210"/>
      <c r="X61" s="210"/>
    </row>
    <row r="62" spans="2:24" s="200" customFormat="1" x14ac:dyDescent="0.25">
      <c r="B62" s="259">
        <f t="shared" si="7"/>
        <v>57</v>
      </c>
      <c r="C62" s="229">
        <v>45353</v>
      </c>
      <c r="D62" s="203" t="s">
        <v>96</v>
      </c>
      <c r="E62" s="204" t="str">
        <f t="shared" si="0"/>
        <v>کامیون کمپرسی</v>
      </c>
      <c r="F62" s="204" t="str">
        <f t="shared" si="1"/>
        <v>شرکتی</v>
      </c>
      <c r="G62" s="204" t="str">
        <f t="shared" si="2"/>
        <v>جفت</v>
      </c>
      <c r="H62" s="204">
        <f t="shared" si="3"/>
        <v>6.65</v>
      </c>
      <c r="I62" s="204"/>
      <c r="J62" s="204"/>
      <c r="K62" s="204"/>
      <c r="L62" s="204"/>
      <c r="M62" s="204"/>
      <c r="N62" s="204"/>
      <c r="O62" s="230">
        <f t="shared" si="4"/>
        <v>0</v>
      </c>
      <c r="P62" s="230">
        <f t="shared" si="5"/>
        <v>0</v>
      </c>
      <c r="Q62" s="230">
        <f t="shared" si="8"/>
        <v>0</v>
      </c>
      <c r="R62" s="288">
        <f t="shared" si="6"/>
        <v>0</v>
      </c>
      <c r="S62" s="261"/>
      <c r="T62" s="210" t="s">
        <v>245</v>
      </c>
      <c r="U62" s="210" t="s">
        <v>163</v>
      </c>
      <c r="V62" s="210" t="s">
        <v>67</v>
      </c>
      <c r="W62" s="210" t="s">
        <v>163</v>
      </c>
      <c r="X62" s="210">
        <v>30.5</v>
      </c>
    </row>
    <row r="63" spans="2:24" s="200" customFormat="1" x14ac:dyDescent="0.25">
      <c r="B63" s="259">
        <f t="shared" si="7"/>
        <v>58</v>
      </c>
      <c r="C63" s="229">
        <v>45353</v>
      </c>
      <c r="D63" s="203" t="s">
        <v>119</v>
      </c>
      <c r="E63" s="204" t="str">
        <f t="shared" si="0"/>
        <v>کامیون کمپرسی</v>
      </c>
      <c r="F63" s="204" t="str">
        <f t="shared" si="1"/>
        <v>شرکتی</v>
      </c>
      <c r="G63" s="204" t="str">
        <f t="shared" si="2"/>
        <v>جفت</v>
      </c>
      <c r="H63" s="204">
        <f t="shared" si="3"/>
        <v>6.65</v>
      </c>
      <c r="I63" s="204"/>
      <c r="J63" s="204"/>
      <c r="K63" s="204"/>
      <c r="L63" s="204"/>
      <c r="M63" s="204"/>
      <c r="N63" s="204"/>
      <c r="O63" s="230">
        <f t="shared" si="4"/>
        <v>0</v>
      </c>
      <c r="P63" s="230">
        <f t="shared" si="5"/>
        <v>0</v>
      </c>
      <c r="Q63" s="230">
        <f t="shared" si="8"/>
        <v>0</v>
      </c>
      <c r="R63" s="288">
        <f t="shared" si="6"/>
        <v>0</v>
      </c>
      <c r="S63" s="261"/>
      <c r="T63" s="210"/>
      <c r="U63" s="210"/>
      <c r="V63" s="210"/>
      <c r="W63" s="210"/>
      <c r="X63" s="210"/>
    </row>
    <row r="64" spans="2:24" s="200" customFormat="1" x14ac:dyDescent="0.25">
      <c r="B64" s="259">
        <f t="shared" si="7"/>
        <v>59</v>
      </c>
      <c r="C64" s="229">
        <v>45353</v>
      </c>
      <c r="D64" s="203" t="s">
        <v>132</v>
      </c>
      <c r="E64" s="204" t="str">
        <f t="shared" si="0"/>
        <v>تانکر آب</v>
      </c>
      <c r="F64" s="204" t="str">
        <f t="shared" si="1"/>
        <v>شرکتی</v>
      </c>
      <c r="G64" s="204" t="str">
        <f t="shared" si="2"/>
        <v>تانکر آب</v>
      </c>
      <c r="H64" s="204">
        <f t="shared" si="3"/>
        <v>11.8</v>
      </c>
      <c r="I64" s="204"/>
      <c r="J64" s="204"/>
      <c r="K64" s="204"/>
      <c r="L64" s="204"/>
      <c r="M64" s="204"/>
      <c r="N64" s="204"/>
      <c r="O64" s="230">
        <f t="shared" si="4"/>
        <v>0</v>
      </c>
      <c r="P64" s="230">
        <f t="shared" si="5"/>
        <v>0</v>
      </c>
      <c r="Q64" s="230">
        <f t="shared" si="8"/>
        <v>0</v>
      </c>
      <c r="R64" s="288">
        <f t="shared" si="6"/>
        <v>0</v>
      </c>
      <c r="S64" s="261"/>
      <c r="T64" s="210" t="s">
        <v>290</v>
      </c>
      <c r="U64" s="210" t="s">
        <v>185</v>
      </c>
      <c r="V64" s="210" t="s">
        <v>291</v>
      </c>
      <c r="W64" s="210" t="s">
        <v>185</v>
      </c>
      <c r="X64" s="210">
        <v>7</v>
      </c>
    </row>
    <row r="65" spans="2:24" s="200" customFormat="1" x14ac:dyDescent="0.25">
      <c r="B65" s="259">
        <f t="shared" si="7"/>
        <v>60</v>
      </c>
      <c r="C65" s="229">
        <v>45353</v>
      </c>
      <c r="D65" s="203" t="s">
        <v>98</v>
      </c>
      <c r="E65" s="204" t="str">
        <f t="shared" si="0"/>
        <v>تانکر آب</v>
      </c>
      <c r="F65" s="204" t="str">
        <f t="shared" si="1"/>
        <v>شرکتی</v>
      </c>
      <c r="G65" s="204" t="str">
        <f t="shared" si="2"/>
        <v>تانکر آب</v>
      </c>
      <c r="H65" s="204">
        <f t="shared" si="3"/>
        <v>11.8</v>
      </c>
      <c r="I65" s="204"/>
      <c r="J65" s="204"/>
      <c r="K65" s="204"/>
      <c r="L65" s="204"/>
      <c r="M65" s="204"/>
      <c r="N65" s="204"/>
      <c r="O65" s="230">
        <f t="shared" si="4"/>
        <v>0</v>
      </c>
      <c r="P65" s="230">
        <f t="shared" si="5"/>
        <v>0</v>
      </c>
      <c r="Q65" s="230">
        <f t="shared" si="8"/>
        <v>0</v>
      </c>
      <c r="R65" s="288">
        <f t="shared" si="6"/>
        <v>0</v>
      </c>
      <c r="S65" s="261"/>
      <c r="T65" s="210"/>
      <c r="U65" s="210"/>
      <c r="V65" s="210"/>
      <c r="W65" s="210"/>
      <c r="X65" s="210"/>
    </row>
    <row r="66" spans="2:24" s="200" customFormat="1" x14ac:dyDescent="0.25">
      <c r="B66" s="259">
        <f t="shared" si="7"/>
        <v>61</v>
      </c>
      <c r="C66" s="229">
        <v>45354</v>
      </c>
      <c r="D66" s="203" t="s">
        <v>93</v>
      </c>
      <c r="E66" s="204" t="str">
        <f t="shared" si="0"/>
        <v>کامیون کمپرسی</v>
      </c>
      <c r="F66" s="204" t="str">
        <f t="shared" si="1"/>
        <v>شرکتی</v>
      </c>
      <c r="G66" s="204" t="str">
        <f t="shared" si="2"/>
        <v>جفت</v>
      </c>
      <c r="H66" s="204">
        <f t="shared" si="3"/>
        <v>6.65</v>
      </c>
      <c r="I66" s="204"/>
      <c r="J66" s="204"/>
      <c r="K66" s="204"/>
      <c r="L66" s="204"/>
      <c r="M66" s="204"/>
      <c r="N66" s="204"/>
      <c r="O66" s="230">
        <f t="shared" si="4"/>
        <v>0</v>
      </c>
      <c r="P66" s="230">
        <f t="shared" si="5"/>
        <v>0</v>
      </c>
      <c r="Q66" s="230">
        <f t="shared" si="8"/>
        <v>0</v>
      </c>
      <c r="R66" s="288">
        <f t="shared" si="6"/>
        <v>0</v>
      </c>
      <c r="S66" s="261"/>
    </row>
    <row r="67" spans="2:24" s="200" customFormat="1" x14ac:dyDescent="0.25">
      <c r="B67" s="259">
        <f t="shared" si="7"/>
        <v>62</v>
      </c>
      <c r="C67" s="229">
        <v>45354</v>
      </c>
      <c r="D67" s="203" t="s">
        <v>96</v>
      </c>
      <c r="E67" s="204" t="str">
        <f t="shared" si="0"/>
        <v>کامیون کمپرسی</v>
      </c>
      <c r="F67" s="204" t="str">
        <f t="shared" si="1"/>
        <v>شرکتی</v>
      </c>
      <c r="G67" s="204" t="str">
        <f t="shared" si="2"/>
        <v>جفت</v>
      </c>
      <c r="H67" s="204">
        <f t="shared" si="3"/>
        <v>6.65</v>
      </c>
      <c r="I67" s="204"/>
      <c r="J67" s="204"/>
      <c r="K67" s="204"/>
      <c r="L67" s="204"/>
      <c r="M67" s="204"/>
      <c r="N67" s="204"/>
      <c r="O67" s="230">
        <f t="shared" si="4"/>
        <v>0</v>
      </c>
      <c r="P67" s="230">
        <f t="shared" si="5"/>
        <v>0</v>
      </c>
      <c r="Q67" s="230">
        <f t="shared" si="8"/>
        <v>0</v>
      </c>
      <c r="R67" s="288">
        <f t="shared" si="6"/>
        <v>0</v>
      </c>
      <c r="S67" s="261"/>
    </row>
    <row r="68" spans="2:24" s="200" customFormat="1" x14ac:dyDescent="0.25">
      <c r="B68" s="259">
        <f t="shared" si="7"/>
        <v>63</v>
      </c>
      <c r="C68" s="229">
        <v>45354</v>
      </c>
      <c r="D68" s="203" t="s">
        <v>119</v>
      </c>
      <c r="E68" s="204" t="str">
        <f t="shared" si="0"/>
        <v>کامیون کمپرسی</v>
      </c>
      <c r="F68" s="204" t="str">
        <f t="shared" si="1"/>
        <v>شرکتی</v>
      </c>
      <c r="G68" s="204" t="str">
        <f t="shared" si="2"/>
        <v>جفت</v>
      </c>
      <c r="H68" s="204">
        <f t="shared" si="3"/>
        <v>6.65</v>
      </c>
      <c r="I68" s="204"/>
      <c r="J68" s="204"/>
      <c r="K68" s="204"/>
      <c r="L68" s="204"/>
      <c r="M68" s="204"/>
      <c r="N68" s="204"/>
      <c r="O68" s="230">
        <f t="shared" si="4"/>
        <v>0</v>
      </c>
      <c r="P68" s="230">
        <f t="shared" si="5"/>
        <v>0</v>
      </c>
      <c r="Q68" s="230">
        <f t="shared" si="8"/>
        <v>0</v>
      </c>
      <c r="R68" s="288">
        <f t="shared" si="6"/>
        <v>0</v>
      </c>
      <c r="S68" s="261"/>
    </row>
    <row r="69" spans="2:24" s="200" customFormat="1" x14ac:dyDescent="0.25">
      <c r="B69" s="259">
        <f t="shared" si="7"/>
        <v>64</v>
      </c>
      <c r="C69" s="229">
        <v>45354</v>
      </c>
      <c r="D69" s="203" t="s">
        <v>132</v>
      </c>
      <c r="E69" s="204" t="str">
        <f t="shared" si="0"/>
        <v>تانکر آب</v>
      </c>
      <c r="F69" s="204" t="str">
        <f t="shared" si="1"/>
        <v>شرکتی</v>
      </c>
      <c r="G69" s="204" t="str">
        <f t="shared" si="2"/>
        <v>تانکر آب</v>
      </c>
      <c r="H69" s="204">
        <f t="shared" si="3"/>
        <v>11.8</v>
      </c>
      <c r="I69" s="204"/>
      <c r="J69" s="204"/>
      <c r="K69" s="204"/>
      <c r="L69" s="204"/>
      <c r="M69" s="204"/>
      <c r="N69" s="204"/>
      <c r="O69" s="230">
        <f t="shared" si="4"/>
        <v>0</v>
      </c>
      <c r="P69" s="230">
        <f t="shared" si="5"/>
        <v>0</v>
      </c>
      <c r="Q69" s="230">
        <f t="shared" si="8"/>
        <v>0</v>
      </c>
      <c r="R69" s="288">
        <f t="shared" si="6"/>
        <v>0</v>
      </c>
      <c r="S69" s="261"/>
    </row>
    <row r="70" spans="2:24" s="200" customFormat="1" x14ac:dyDescent="0.25">
      <c r="B70" s="259">
        <f t="shared" si="7"/>
        <v>65</v>
      </c>
      <c r="C70" s="229">
        <v>45354</v>
      </c>
      <c r="D70" s="203" t="s">
        <v>98</v>
      </c>
      <c r="E70" s="204" t="str">
        <f t="shared" ref="E70:E133" si="9">IFERROR(VLOOKUP(D70,T:X,2,FALSE),"")</f>
        <v>تانکر آب</v>
      </c>
      <c r="F70" s="204" t="str">
        <f t="shared" ref="F70:F133" si="10">IFERROR(VLOOKUP(D70,T:X,3,FALSE),"")</f>
        <v>شرکتی</v>
      </c>
      <c r="G70" s="204" t="str">
        <f t="shared" ref="G70:G133" si="11">IFERROR(VLOOKUP(D70,T:X,4,FALSE),"")</f>
        <v>تانکر آب</v>
      </c>
      <c r="H70" s="204">
        <f t="shared" ref="H70:H133" si="12">IFERROR(VLOOKUP(D70,T:X,5,FALSE),"")</f>
        <v>11.8</v>
      </c>
      <c r="I70" s="204"/>
      <c r="J70" s="204"/>
      <c r="K70" s="204"/>
      <c r="L70" s="204"/>
      <c r="M70" s="204"/>
      <c r="N70" s="204"/>
      <c r="O70" s="230">
        <f t="shared" ref="O70:O133" si="13">IF(I70=$O$5,J70*H70,0)</f>
        <v>0</v>
      </c>
      <c r="P70" s="230">
        <f t="shared" ref="P70:P133" si="14">IF(I70=$P$5,J70*H70,0)*1.15</f>
        <v>0</v>
      </c>
      <c r="Q70" s="230">
        <f t="shared" si="8"/>
        <v>0</v>
      </c>
      <c r="R70" s="288">
        <f t="shared" ref="R70:R133" si="15">IF(I70=$R$5,J70*H70,0)</f>
        <v>0</v>
      </c>
      <c r="S70" s="261"/>
    </row>
    <row r="71" spans="2:24" s="200" customFormat="1" x14ac:dyDescent="0.25">
      <c r="B71" s="259">
        <f t="shared" ref="B71:B134" si="16">ROW()-5</f>
        <v>66</v>
      </c>
      <c r="C71" s="229">
        <v>45355</v>
      </c>
      <c r="D71" s="203" t="s">
        <v>93</v>
      </c>
      <c r="E71" s="204" t="str">
        <f t="shared" si="9"/>
        <v>کامیون کمپرسی</v>
      </c>
      <c r="F71" s="204" t="str">
        <f t="shared" si="10"/>
        <v>شرکتی</v>
      </c>
      <c r="G71" s="204" t="str">
        <f t="shared" si="11"/>
        <v>جفت</v>
      </c>
      <c r="H71" s="204">
        <f t="shared" si="12"/>
        <v>6.65</v>
      </c>
      <c r="I71" s="204"/>
      <c r="J71" s="204"/>
      <c r="K71" s="204"/>
      <c r="L71" s="204"/>
      <c r="M71" s="204"/>
      <c r="N71" s="204"/>
      <c r="O71" s="230">
        <f t="shared" si="13"/>
        <v>0</v>
      </c>
      <c r="P71" s="230">
        <f t="shared" si="14"/>
        <v>0</v>
      </c>
      <c r="Q71" s="230">
        <f t="shared" ref="Q71:Q134" si="17">IF(I71=$Q$5,J71*H71,0)</f>
        <v>0</v>
      </c>
      <c r="R71" s="288">
        <f t="shared" si="15"/>
        <v>0</v>
      </c>
      <c r="S71" s="261"/>
    </row>
    <row r="72" spans="2:24" s="200" customFormat="1" x14ac:dyDescent="0.25">
      <c r="B72" s="259">
        <f t="shared" si="16"/>
        <v>67</v>
      </c>
      <c r="C72" s="229">
        <v>45355</v>
      </c>
      <c r="D72" s="203" t="s">
        <v>96</v>
      </c>
      <c r="E72" s="204" t="str">
        <f t="shared" si="9"/>
        <v>کامیون کمپرسی</v>
      </c>
      <c r="F72" s="204" t="str">
        <f t="shared" si="10"/>
        <v>شرکتی</v>
      </c>
      <c r="G72" s="204" t="str">
        <f t="shared" si="11"/>
        <v>جفت</v>
      </c>
      <c r="H72" s="204">
        <f t="shared" si="12"/>
        <v>6.65</v>
      </c>
      <c r="I72" s="204"/>
      <c r="J72" s="204"/>
      <c r="K72" s="204"/>
      <c r="L72" s="204"/>
      <c r="M72" s="204"/>
      <c r="N72" s="204"/>
      <c r="O72" s="230">
        <f t="shared" si="13"/>
        <v>0</v>
      </c>
      <c r="P72" s="230">
        <f t="shared" si="14"/>
        <v>0</v>
      </c>
      <c r="Q72" s="230">
        <f t="shared" si="17"/>
        <v>0</v>
      </c>
      <c r="R72" s="288">
        <f t="shared" si="15"/>
        <v>0</v>
      </c>
      <c r="S72" s="261"/>
    </row>
    <row r="73" spans="2:24" s="200" customFormat="1" x14ac:dyDescent="0.25">
      <c r="B73" s="259">
        <f t="shared" si="16"/>
        <v>68</v>
      </c>
      <c r="C73" s="229">
        <v>45355</v>
      </c>
      <c r="D73" s="203" t="s">
        <v>119</v>
      </c>
      <c r="E73" s="204" t="str">
        <f t="shared" si="9"/>
        <v>کامیون کمپرسی</v>
      </c>
      <c r="F73" s="204" t="str">
        <f t="shared" si="10"/>
        <v>شرکتی</v>
      </c>
      <c r="G73" s="204" t="str">
        <f t="shared" si="11"/>
        <v>جفت</v>
      </c>
      <c r="H73" s="204">
        <f t="shared" si="12"/>
        <v>6.65</v>
      </c>
      <c r="I73" s="204"/>
      <c r="J73" s="204"/>
      <c r="K73" s="204"/>
      <c r="L73" s="204"/>
      <c r="M73" s="204"/>
      <c r="N73" s="204"/>
      <c r="O73" s="230">
        <f t="shared" si="13"/>
        <v>0</v>
      </c>
      <c r="P73" s="230">
        <f t="shared" si="14"/>
        <v>0</v>
      </c>
      <c r="Q73" s="230">
        <f t="shared" si="17"/>
        <v>0</v>
      </c>
      <c r="R73" s="288">
        <f t="shared" si="15"/>
        <v>0</v>
      </c>
      <c r="S73" s="261"/>
    </row>
    <row r="74" spans="2:24" s="200" customFormat="1" x14ac:dyDescent="0.25">
      <c r="B74" s="259">
        <f t="shared" si="16"/>
        <v>69</v>
      </c>
      <c r="C74" s="229">
        <v>45355</v>
      </c>
      <c r="D74" s="203" t="s">
        <v>132</v>
      </c>
      <c r="E74" s="204" t="str">
        <f t="shared" si="9"/>
        <v>تانکر آب</v>
      </c>
      <c r="F74" s="204" t="str">
        <f t="shared" si="10"/>
        <v>شرکتی</v>
      </c>
      <c r="G74" s="204" t="str">
        <f t="shared" si="11"/>
        <v>تانکر آب</v>
      </c>
      <c r="H74" s="204">
        <f t="shared" si="12"/>
        <v>11.8</v>
      </c>
      <c r="I74" s="204"/>
      <c r="J74" s="204"/>
      <c r="K74" s="204"/>
      <c r="L74" s="204"/>
      <c r="M74" s="204"/>
      <c r="N74" s="204"/>
      <c r="O74" s="230">
        <f t="shared" si="13"/>
        <v>0</v>
      </c>
      <c r="P74" s="230">
        <f t="shared" si="14"/>
        <v>0</v>
      </c>
      <c r="Q74" s="230">
        <f t="shared" si="17"/>
        <v>0</v>
      </c>
      <c r="R74" s="288">
        <f t="shared" si="15"/>
        <v>0</v>
      </c>
      <c r="S74" s="261"/>
    </row>
    <row r="75" spans="2:24" s="200" customFormat="1" x14ac:dyDescent="0.25">
      <c r="B75" s="259">
        <f t="shared" si="16"/>
        <v>70</v>
      </c>
      <c r="C75" s="229">
        <v>45355</v>
      </c>
      <c r="D75" s="203" t="s">
        <v>98</v>
      </c>
      <c r="E75" s="204" t="str">
        <f t="shared" si="9"/>
        <v>تانکر آب</v>
      </c>
      <c r="F75" s="204" t="str">
        <f t="shared" si="10"/>
        <v>شرکتی</v>
      </c>
      <c r="G75" s="204" t="str">
        <f t="shared" si="11"/>
        <v>تانکر آب</v>
      </c>
      <c r="H75" s="204">
        <f t="shared" si="12"/>
        <v>11.8</v>
      </c>
      <c r="I75" s="204"/>
      <c r="J75" s="204"/>
      <c r="K75" s="204"/>
      <c r="L75" s="204"/>
      <c r="M75" s="204"/>
      <c r="N75" s="204"/>
      <c r="O75" s="230">
        <f t="shared" si="13"/>
        <v>0</v>
      </c>
      <c r="P75" s="230">
        <f t="shared" si="14"/>
        <v>0</v>
      </c>
      <c r="Q75" s="230">
        <f t="shared" si="17"/>
        <v>0</v>
      </c>
      <c r="R75" s="288">
        <f t="shared" si="15"/>
        <v>0</v>
      </c>
      <c r="S75" s="261"/>
    </row>
    <row r="76" spans="2:24" s="200" customFormat="1" x14ac:dyDescent="0.25">
      <c r="B76" s="259">
        <f t="shared" si="16"/>
        <v>71</v>
      </c>
      <c r="C76" s="229">
        <v>45356</v>
      </c>
      <c r="D76" s="203" t="s">
        <v>93</v>
      </c>
      <c r="E76" s="204" t="str">
        <f t="shared" si="9"/>
        <v>کامیون کمپرسی</v>
      </c>
      <c r="F76" s="204" t="str">
        <f t="shared" si="10"/>
        <v>شرکتی</v>
      </c>
      <c r="G76" s="204" t="str">
        <f t="shared" si="11"/>
        <v>جفت</v>
      </c>
      <c r="H76" s="204">
        <f t="shared" si="12"/>
        <v>6.65</v>
      </c>
      <c r="I76" s="204"/>
      <c r="J76" s="204"/>
      <c r="K76" s="204"/>
      <c r="L76" s="204"/>
      <c r="M76" s="204"/>
      <c r="N76" s="204"/>
      <c r="O76" s="230">
        <f t="shared" si="13"/>
        <v>0</v>
      </c>
      <c r="P76" s="230">
        <f t="shared" si="14"/>
        <v>0</v>
      </c>
      <c r="Q76" s="230">
        <f t="shared" si="17"/>
        <v>0</v>
      </c>
      <c r="R76" s="288">
        <f t="shared" si="15"/>
        <v>0</v>
      </c>
      <c r="S76" s="261"/>
    </row>
    <row r="77" spans="2:24" s="200" customFormat="1" x14ac:dyDescent="0.25">
      <c r="B77" s="259">
        <f t="shared" si="16"/>
        <v>72</v>
      </c>
      <c r="C77" s="229">
        <v>45356</v>
      </c>
      <c r="D77" s="203" t="s">
        <v>96</v>
      </c>
      <c r="E77" s="204" t="str">
        <f t="shared" si="9"/>
        <v>کامیون کمپرسی</v>
      </c>
      <c r="F77" s="204" t="str">
        <f t="shared" si="10"/>
        <v>شرکتی</v>
      </c>
      <c r="G77" s="204" t="str">
        <f t="shared" si="11"/>
        <v>جفت</v>
      </c>
      <c r="H77" s="204">
        <f t="shared" si="12"/>
        <v>6.65</v>
      </c>
      <c r="I77" s="204"/>
      <c r="J77" s="204"/>
      <c r="K77" s="204"/>
      <c r="L77" s="204"/>
      <c r="M77" s="204"/>
      <c r="N77" s="204"/>
      <c r="O77" s="230">
        <f t="shared" si="13"/>
        <v>0</v>
      </c>
      <c r="P77" s="230">
        <f t="shared" si="14"/>
        <v>0</v>
      </c>
      <c r="Q77" s="230">
        <f t="shared" si="17"/>
        <v>0</v>
      </c>
      <c r="R77" s="288">
        <f t="shared" si="15"/>
        <v>0</v>
      </c>
      <c r="S77" s="261"/>
    </row>
    <row r="78" spans="2:24" s="200" customFormat="1" x14ac:dyDescent="0.25">
      <c r="B78" s="259">
        <f t="shared" si="16"/>
        <v>73</v>
      </c>
      <c r="C78" s="229">
        <v>45356</v>
      </c>
      <c r="D78" s="203" t="s">
        <v>119</v>
      </c>
      <c r="E78" s="204" t="str">
        <f t="shared" si="9"/>
        <v>کامیون کمپرسی</v>
      </c>
      <c r="F78" s="204" t="str">
        <f t="shared" si="10"/>
        <v>شرکتی</v>
      </c>
      <c r="G78" s="204" t="str">
        <f t="shared" si="11"/>
        <v>جفت</v>
      </c>
      <c r="H78" s="204">
        <f t="shared" si="12"/>
        <v>6.65</v>
      </c>
      <c r="I78" s="204"/>
      <c r="J78" s="204"/>
      <c r="K78" s="204"/>
      <c r="L78" s="204"/>
      <c r="M78" s="204"/>
      <c r="N78" s="204"/>
      <c r="O78" s="230">
        <f t="shared" si="13"/>
        <v>0</v>
      </c>
      <c r="P78" s="230">
        <f t="shared" si="14"/>
        <v>0</v>
      </c>
      <c r="Q78" s="230">
        <f t="shared" si="17"/>
        <v>0</v>
      </c>
      <c r="R78" s="288">
        <f t="shared" si="15"/>
        <v>0</v>
      </c>
      <c r="S78" s="261"/>
    </row>
    <row r="79" spans="2:24" s="200" customFormat="1" x14ac:dyDescent="0.25">
      <c r="B79" s="259">
        <f t="shared" si="16"/>
        <v>74</v>
      </c>
      <c r="C79" s="229">
        <v>45356</v>
      </c>
      <c r="D79" s="203" t="s">
        <v>132</v>
      </c>
      <c r="E79" s="204" t="str">
        <f t="shared" si="9"/>
        <v>تانکر آب</v>
      </c>
      <c r="F79" s="204" t="str">
        <f t="shared" si="10"/>
        <v>شرکتی</v>
      </c>
      <c r="G79" s="204" t="str">
        <f t="shared" si="11"/>
        <v>تانکر آب</v>
      </c>
      <c r="H79" s="204">
        <f t="shared" si="12"/>
        <v>11.8</v>
      </c>
      <c r="I79" s="204"/>
      <c r="J79" s="204"/>
      <c r="K79" s="204"/>
      <c r="L79" s="204"/>
      <c r="M79" s="204"/>
      <c r="N79" s="204"/>
      <c r="O79" s="230">
        <f t="shared" si="13"/>
        <v>0</v>
      </c>
      <c r="P79" s="230">
        <f t="shared" si="14"/>
        <v>0</v>
      </c>
      <c r="Q79" s="230">
        <f t="shared" si="17"/>
        <v>0</v>
      </c>
      <c r="R79" s="288">
        <f t="shared" si="15"/>
        <v>0</v>
      </c>
      <c r="S79" s="261"/>
    </row>
    <row r="80" spans="2:24" s="200" customFormat="1" x14ac:dyDescent="0.25">
      <c r="B80" s="259">
        <f t="shared" si="16"/>
        <v>75</v>
      </c>
      <c r="C80" s="229">
        <v>45356</v>
      </c>
      <c r="D80" s="203" t="s">
        <v>98</v>
      </c>
      <c r="E80" s="204" t="str">
        <f t="shared" si="9"/>
        <v>تانکر آب</v>
      </c>
      <c r="F80" s="204" t="str">
        <f t="shared" si="10"/>
        <v>شرکتی</v>
      </c>
      <c r="G80" s="204" t="str">
        <f t="shared" si="11"/>
        <v>تانکر آب</v>
      </c>
      <c r="H80" s="204">
        <f t="shared" si="12"/>
        <v>11.8</v>
      </c>
      <c r="I80" s="204"/>
      <c r="J80" s="204"/>
      <c r="K80" s="204"/>
      <c r="L80" s="204"/>
      <c r="M80" s="204"/>
      <c r="N80" s="204"/>
      <c r="O80" s="230">
        <f t="shared" si="13"/>
        <v>0</v>
      </c>
      <c r="P80" s="230">
        <f t="shared" si="14"/>
        <v>0</v>
      </c>
      <c r="Q80" s="230">
        <f t="shared" si="17"/>
        <v>0</v>
      </c>
      <c r="R80" s="288">
        <f t="shared" si="15"/>
        <v>0</v>
      </c>
      <c r="S80" s="261"/>
    </row>
    <row r="81" spans="2:19" s="200" customFormat="1" x14ac:dyDescent="0.25">
      <c r="B81" s="259">
        <f t="shared" si="16"/>
        <v>76</v>
      </c>
      <c r="C81" s="229">
        <v>45357</v>
      </c>
      <c r="D81" s="203" t="s">
        <v>93</v>
      </c>
      <c r="E81" s="204" t="str">
        <f t="shared" si="9"/>
        <v>کامیون کمپرسی</v>
      </c>
      <c r="F81" s="204" t="str">
        <f t="shared" si="10"/>
        <v>شرکتی</v>
      </c>
      <c r="G81" s="204" t="str">
        <f t="shared" si="11"/>
        <v>جفت</v>
      </c>
      <c r="H81" s="204">
        <f t="shared" si="12"/>
        <v>6.65</v>
      </c>
      <c r="I81" s="204"/>
      <c r="J81" s="204"/>
      <c r="K81" s="204"/>
      <c r="L81" s="204"/>
      <c r="M81" s="204"/>
      <c r="N81" s="204"/>
      <c r="O81" s="230">
        <f t="shared" si="13"/>
        <v>0</v>
      </c>
      <c r="P81" s="230">
        <f t="shared" si="14"/>
        <v>0</v>
      </c>
      <c r="Q81" s="230">
        <f t="shared" si="17"/>
        <v>0</v>
      </c>
      <c r="R81" s="288">
        <f t="shared" si="15"/>
        <v>0</v>
      </c>
      <c r="S81" s="261"/>
    </row>
    <row r="82" spans="2:19" s="200" customFormat="1" x14ac:dyDescent="0.25">
      <c r="B82" s="259">
        <f t="shared" si="16"/>
        <v>77</v>
      </c>
      <c r="C82" s="229">
        <v>45357</v>
      </c>
      <c r="D82" s="203" t="s">
        <v>96</v>
      </c>
      <c r="E82" s="204" t="str">
        <f t="shared" si="9"/>
        <v>کامیون کمپرسی</v>
      </c>
      <c r="F82" s="204" t="str">
        <f t="shared" si="10"/>
        <v>شرکتی</v>
      </c>
      <c r="G82" s="204" t="str">
        <f t="shared" si="11"/>
        <v>جفت</v>
      </c>
      <c r="H82" s="204">
        <f t="shared" si="12"/>
        <v>6.65</v>
      </c>
      <c r="I82" s="204"/>
      <c r="J82" s="204"/>
      <c r="K82" s="204"/>
      <c r="L82" s="204"/>
      <c r="M82" s="204"/>
      <c r="N82" s="204"/>
      <c r="O82" s="230">
        <f t="shared" si="13"/>
        <v>0</v>
      </c>
      <c r="P82" s="230">
        <f t="shared" si="14"/>
        <v>0</v>
      </c>
      <c r="Q82" s="230">
        <f t="shared" si="17"/>
        <v>0</v>
      </c>
      <c r="R82" s="288">
        <f t="shared" si="15"/>
        <v>0</v>
      </c>
      <c r="S82" s="261"/>
    </row>
    <row r="83" spans="2:19" s="200" customFormat="1" x14ac:dyDescent="0.25">
      <c r="B83" s="259">
        <f t="shared" si="16"/>
        <v>78</v>
      </c>
      <c r="C83" s="229">
        <v>45357</v>
      </c>
      <c r="D83" s="203" t="s">
        <v>119</v>
      </c>
      <c r="E83" s="204" t="str">
        <f t="shared" si="9"/>
        <v>کامیون کمپرسی</v>
      </c>
      <c r="F83" s="204" t="str">
        <f t="shared" si="10"/>
        <v>شرکتی</v>
      </c>
      <c r="G83" s="204" t="str">
        <f t="shared" si="11"/>
        <v>جفت</v>
      </c>
      <c r="H83" s="204">
        <f t="shared" si="12"/>
        <v>6.65</v>
      </c>
      <c r="I83" s="204"/>
      <c r="J83" s="204"/>
      <c r="K83" s="204"/>
      <c r="L83" s="204"/>
      <c r="M83" s="204"/>
      <c r="N83" s="204"/>
      <c r="O83" s="230">
        <f t="shared" si="13"/>
        <v>0</v>
      </c>
      <c r="P83" s="230">
        <f t="shared" si="14"/>
        <v>0</v>
      </c>
      <c r="Q83" s="230">
        <f t="shared" si="17"/>
        <v>0</v>
      </c>
      <c r="R83" s="288">
        <f t="shared" si="15"/>
        <v>0</v>
      </c>
      <c r="S83" s="261"/>
    </row>
    <row r="84" spans="2:19" s="200" customFormat="1" x14ac:dyDescent="0.25">
      <c r="B84" s="259">
        <f t="shared" si="16"/>
        <v>79</v>
      </c>
      <c r="C84" s="229">
        <v>45357</v>
      </c>
      <c r="D84" s="203" t="s">
        <v>132</v>
      </c>
      <c r="E84" s="204" t="str">
        <f t="shared" si="9"/>
        <v>تانکر آب</v>
      </c>
      <c r="F84" s="204" t="str">
        <f t="shared" si="10"/>
        <v>شرکتی</v>
      </c>
      <c r="G84" s="204" t="str">
        <f t="shared" si="11"/>
        <v>تانکر آب</v>
      </c>
      <c r="H84" s="204">
        <f t="shared" si="12"/>
        <v>11.8</v>
      </c>
      <c r="I84" s="204"/>
      <c r="J84" s="204"/>
      <c r="K84" s="204"/>
      <c r="L84" s="204"/>
      <c r="M84" s="204"/>
      <c r="N84" s="204"/>
      <c r="O84" s="230">
        <f t="shared" si="13"/>
        <v>0</v>
      </c>
      <c r="P84" s="230">
        <f t="shared" si="14"/>
        <v>0</v>
      </c>
      <c r="Q84" s="230">
        <f t="shared" si="17"/>
        <v>0</v>
      </c>
      <c r="R84" s="288">
        <f t="shared" si="15"/>
        <v>0</v>
      </c>
      <c r="S84" s="261"/>
    </row>
    <row r="85" spans="2:19" s="200" customFormat="1" x14ac:dyDescent="0.25">
      <c r="B85" s="259">
        <f t="shared" si="16"/>
        <v>80</v>
      </c>
      <c r="C85" s="229">
        <v>45357</v>
      </c>
      <c r="D85" s="203" t="s">
        <v>98</v>
      </c>
      <c r="E85" s="204" t="str">
        <f t="shared" si="9"/>
        <v>تانکر آب</v>
      </c>
      <c r="F85" s="204" t="str">
        <f t="shared" si="10"/>
        <v>شرکتی</v>
      </c>
      <c r="G85" s="204" t="str">
        <f t="shared" si="11"/>
        <v>تانکر آب</v>
      </c>
      <c r="H85" s="204">
        <f t="shared" si="12"/>
        <v>11.8</v>
      </c>
      <c r="I85" s="204"/>
      <c r="J85" s="204"/>
      <c r="K85" s="204"/>
      <c r="L85" s="204"/>
      <c r="M85" s="204"/>
      <c r="N85" s="204"/>
      <c r="O85" s="230">
        <f t="shared" si="13"/>
        <v>0</v>
      </c>
      <c r="P85" s="230">
        <f t="shared" si="14"/>
        <v>0</v>
      </c>
      <c r="Q85" s="230">
        <f t="shared" si="17"/>
        <v>0</v>
      </c>
      <c r="R85" s="288">
        <f t="shared" si="15"/>
        <v>0</v>
      </c>
      <c r="S85" s="261"/>
    </row>
    <row r="86" spans="2:19" s="200" customFormat="1" x14ac:dyDescent="0.25">
      <c r="B86" s="259">
        <f t="shared" si="16"/>
        <v>81</v>
      </c>
      <c r="C86" s="229">
        <v>45358</v>
      </c>
      <c r="D86" s="203" t="s">
        <v>93</v>
      </c>
      <c r="E86" s="204" t="str">
        <f t="shared" si="9"/>
        <v>کامیون کمپرسی</v>
      </c>
      <c r="F86" s="204" t="str">
        <f t="shared" si="10"/>
        <v>شرکتی</v>
      </c>
      <c r="G86" s="204" t="str">
        <f t="shared" si="11"/>
        <v>جفت</v>
      </c>
      <c r="H86" s="204">
        <f t="shared" si="12"/>
        <v>6.65</v>
      </c>
      <c r="I86" s="204"/>
      <c r="J86" s="204"/>
      <c r="K86" s="204"/>
      <c r="L86" s="204"/>
      <c r="M86" s="204"/>
      <c r="N86" s="204"/>
      <c r="O86" s="230">
        <f t="shared" si="13"/>
        <v>0</v>
      </c>
      <c r="P86" s="230">
        <f t="shared" si="14"/>
        <v>0</v>
      </c>
      <c r="Q86" s="230">
        <f t="shared" si="17"/>
        <v>0</v>
      </c>
      <c r="R86" s="288">
        <f t="shared" si="15"/>
        <v>0</v>
      </c>
      <c r="S86" s="261"/>
    </row>
    <row r="87" spans="2:19" s="200" customFormat="1" x14ac:dyDescent="0.25">
      <c r="B87" s="259">
        <f t="shared" si="16"/>
        <v>82</v>
      </c>
      <c r="C87" s="229">
        <v>45358</v>
      </c>
      <c r="D87" s="203" t="s">
        <v>96</v>
      </c>
      <c r="E87" s="204" t="str">
        <f t="shared" si="9"/>
        <v>کامیون کمپرسی</v>
      </c>
      <c r="F87" s="204" t="str">
        <f t="shared" si="10"/>
        <v>شرکتی</v>
      </c>
      <c r="G87" s="204" t="str">
        <f t="shared" si="11"/>
        <v>جفت</v>
      </c>
      <c r="H87" s="204">
        <f t="shared" si="12"/>
        <v>6.65</v>
      </c>
      <c r="I87" s="204"/>
      <c r="J87" s="204"/>
      <c r="K87" s="204"/>
      <c r="L87" s="204"/>
      <c r="M87" s="204"/>
      <c r="N87" s="204"/>
      <c r="O87" s="230">
        <f t="shared" si="13"/>
        <v>0</v>
      </c>
      <c r="P87" s="230">
        <f t="shared" si="14"/>
        <v>0</v>
      </c>
      <c r="Q87" s="230">
        <f t="shared" si="17"/>
        <v>0</v>
      </c>
      <c r="R87" s="288">
        <f t="shared" si="15"/>
        <v>0</v>
      </c>
      <c r="S87" s="261"/>
    </row>
    <row r="88" spans="2:19" s="200" customFormat="1" x14ac:dyDescent="0.25">
      <c r="B88" s="259">
        <f t="shared" si="16"/>
        <v>83</v>
      </c>
      <c r="C88" s="229">
        <v>45358</v>
      </c>
      <c r="D88" s="203" t="s">
        <v>119</v>
      </c>
      <c r="E88" s="204" t="str">
        <f t="shared" si="9"/>
        <v>کامیون کمپرسی</v>
      </c>
      <c r="F88" s="204" t="str">
        <f t="shared" si="10"/>
        <v>شرکتی</v>
      </c>
      <c r="G88" s="204" t="str">
        <f t="shared" si="11"/>
        <v>جفت</v>
      </c>
      <c r="H88" s="204">
        <f t="shared" si="12"/>
        <v>6.65</v>
      </c>
      <c r="I88" s="204"/>
      <c r="J88" s="204"/>
      <c r="K88" s="204"/>
      <c r="L88" s="204"/>
      <c r="M88" s="204"/>
      <c r="N88" s="204"/>
      <c r="O88" s="230">
        <f t="shared" si="13"/>
        <v>0</v>
      </c>
      <c r="P88" s="230">
        <f t="shared" si="14"/>
        <v>0</v>
      </c>
      <c r="Q88" s="230">
        <f t="shared" si="17"/>
        <v>0</v>
      </c>
      <c r="R88" s="288">
        <f t="shared" si="15"/>
        <v>0</v>
      </c>
      <c r="S88" s="261"/>
    </row>
    <row r="89" spans="2:19" s="200" customFormat="1" x14ac:dyDescent="0.25">
      <c r="B89" s="259">
        <f t="shared" si="16"/>
        <v>84</v>
      </c>
      <c r="C89" s="229">
        <v>45358</v>
      </c>
      <c r="D89" s="203" t="s">
        <v>132</v>
      </c>
      <c r="E89" s="204" t="str">
        <f t="shared" si="9"/>
        <v>تانکر آب</v>
      </c>
      <c r="F89" s="204" t="str">
        <f t="shared" si="10"/>
        <v>شرکتی</v>
      </c>
      <c r="G89" s="204" t="str">
        <f t="shared" si="11"/>
        <v>تانکر آب</v>
      </c>
      <c r="H89" s="204">
        <f t="shared" si="12"/>
        <v>11.8</v>
      </c>
      <c r="I89" s="204"/>
      <c r="J89" s="204"/>
      <c r="K89" s="204"/>
      <c r="L89" s="204"/>
      <c r="M89" s="204"/>
      <c r="N89" s="204"/>
      <c r="O89" s="230">
        <f t="shared" si="13"/>
        <v>0</v>
      </c>
      <c r="P89" s="230">
        <f t="shared" si="14"/>
        <v>0</v>
      </c>
      <c r="Q89" s="230">
        <f t="shared" si="17"/>
        <v>0</v>
      </c>
      <c r="R89" s="288">
        <f t="shared" si="15"/>
        <v>0</v>
      </c>
      <c r="S89" s="261"/>
    </row>
    <row r="90" spans="2:19" s="200" customFormat="1" x14ac:dyDescent="0.25">
      <c r="B90" s="259">
        <f t="shared" si="16"/>
        <v>85</v>
      </c>
      <c r="C90" s="229">
        <v>45358</v>
      </c>
      <c r="D90" s="203" t="s">
        <v>98</v>
      </c>
      <c r="E90" s="204" t="str">
        <f t="shared" si="9"/>
        <v>تانکر آب</v>
      </c>
      <c r="F90" s="204" t="str">
        <f t="shared" si="10"/>
        <v>شرکتی</v>
      </c>
      <c r="G90" s="204" t="str">
        <f t="shared" si="11"/>
        <v>تانکر آب</v>
      </c>
      <c r="H90" s="204">
        <f t="shared" si="12"/>
        <v>11.8</v>
      </c>
      <c r="I90" s="204"/>
      <c r="J90" s="204"/>
      <c r="K90" s="204"/>
      <c r="L90" s="204"/>
      <c r="M90" s="204"/>
      <c r="N90" s="204"/>
      <c r="O90" s="230">
        <f t="shared" si="13"/>
        <v>0</v>
      </c>
      <c r="P90" s="230">
        <f t="shared" si="14"/>
        <v>0</v>
      </c>
      <c r="Q90" s="230">
        <f t="shared" si="17"/>
        <v>0</v>
      </c>
      <c r="R90" s="288">
        <f t="shared" si="15"/>
        <v>0</v>
      </c>
      <c r="S90" s="261"/>
    </row>
    <row r="91" spans="2:19" s="200" customFormat="1" x14ac:dyDescent="0.25">
      <c r="B91" s="259">
        <f t="shared" si="16"/>
        <v>86</v>
      </c>
      <c r="C91" s="229">
        <v>45359</v>
      </c>
      <c r="D91" s="203" t="s">
        <v>93</v>
      </c>
      <c r="E91" s="204" t="str">
        <f t="shared" si="9"/>
        <v>کامیون کمپرسی</v>
      </c>
      <c r="F91" s="204" t="str">
        <f t="shared" si="10"/>
        <v>شرکتی</v>
      </c>
      <c r="G91" s="204" t="str">
        <f t="shared" si="11"/>
        <v>جفت</v>
      </c>
      <c r="H91" s="204">
        <f t="shared" si="12"/>
        <v>6.65</v>
      </c>
      <c r="I91" s="204"/>
      <c r="J91" s="204"/>
      <c r="K91" s="204"/>
      <c r="L91" s="204"/>
      <c r="M91" s="204"/>
      <c r="N91" s="204"/>
      <c r="O91" s="230">
        <f t="shared" si="13"/>
        <v>0</v>
      </c>
      <c r="P91" s="230">
        <f t="shared" si="14"/>
        <v>0</v>
      </c>
      <c r="Q91" s="230">
        <f t="shared" si="17"/>
        <v>0</v>
      </c>
      <c r="R91" s="288">
        <f t="shared" si="15"/>
        <v>0</v>
      </c>
      <c r="S91" s="261"/>
    </row>
    <row r="92" spans="2:19" s="200" customFormat="1" x14ac:dyDescent="0.25">
      <c r="B92" s="259">
        <f t="shared" si="16"/>
        <v>87</v>
      </c>
      <c r="C92" s="229">
        <v>45359</v>
      </c>
      <c r="D92" s="203" t="s">
        <v>96</v>
      </c>
      <c r="E92" s="204" t="str">
        <f t="shared" si="9"/>
        <v>کامیون کمپرسی</v>
      </c>
      <c r="F92" s="204" t="str">
        <f t="shared" si="10"/>
        <v>شرکتی</v>
      </c>
      <c r="G92" s="204" t="str">
        <f t="shared" si="11"/>
        <v>جفت</v>
      </c>
      <c r="H92" s="204">
        <f t="shared" si="12"/>
        <v>6.65</v>
      </c>
      <c r="I92" s="204"/>
      <c r="J92" s="204"/>
      <c r="K92" s="204"/>
      <c r="L92" s="204"/>
      <c r="M92" s="204"/>
      <c r="N92" s="204"/>
      <c r="O92" s="230">
        <f t="shared" si="13"/>
        <v>0</v>
      </c>
      <c r="P92" s="230">
        <f t="shared" si="14"/>
        <v>0</v>
      </c>
      <c r="Q92" s="230">
        <f t="shared" si="17"/>
        <v>0</v>
      </c>
      <c r="R92" s="288">
        <f t="shared" si="15"/>
        <v>0</v>
      </c>
      <c r="S92" s="261"/>
    </row>
    <row r="93" spans="2:19" s="200" customFormat="1" x14ac:dyDescent="0.25">
      <c r="B93" s="259">
        <f t="shared" si="16"/>
        <v>88</v>
      </c>
      <c r="C93" s="229">
        <v>45359</v>
      </c>
      <c r="D93" s="203" t="s">
        <v>119</v>
      </c>
      <c r="E93" s="204" t="str">
        <f t="shared" si="9"/>
        <v>کامیون کمپرسی</v>
      </c>
      <c r="F93" s="204" t="str">
        <f t="shared" si="10"/>
        <v>شرکتی</v>
      </c>
      <c r="G93" s="204" t="str">
        <f t="shared" si="11"/>
        <v>جفت</v>
      </c>
      <c r="H93" s="204">
        <f t="shared" si="12"/>
        <v>6.65</v>
      </c>
      <c r="I93" s="204"/>
      <c r="J93" s="204"/>
      <c r="K93" s="204"/>
      <c r="L93" s="204"/>
      <c r="M93" s="204"/>
      <c r="N93" s="204"/>
      <c r="O93" s="230">
        <f t="shared" si="13"/>
        <v>0</v>
      </c>
      <c r="P93" s="230">
        <f t="shared" si="14"/>
        <v>0</v>
      </c>
      <c r="Q93" s="230">
        <f t="shared" si="17"/>
        <v>0</v>
      </c>
      <c r="R93" s="288">
        <f t="shared" si="15"/>
        <v>0</v>
      </c>
      <c r="S93" s="261"/>
    </row>
    <row r="94" spans="2:19" s="200" customFormat="1" x14ac:dyDescent="0.25">
      <c r="B94" s="259">
        <f t="shared" si="16"/>
        <v>89</v>
      </c>
      <c r="C94" s="229">
        <v>45359</v>
      </c>
      <c r="D94" s="203" t="s">
        <v>132</v>
      </c>
      <c r="E94" s="204" t="str">
        <f t="shared" si="9"/>
        <v>تانکر آب</v>
      </c>
      <c r="F94" s="204" t="str">
        <f t="shared" si="10"/>
        <v>شرکتی</v>
      </c>
      <c r="G94" s="204" t="str">
        <f t="shared" si="11"/>
        <v>تانکر آب</v>
      </c>
      <c r="H94" s="204">
        <f t="shared" si="12"/>
        <v>11.8</v>
      </c>
      <c r="I94" s="204"/>
      <c r="J94" s="204"/>
      <c r="K94" s="204"/>
      <c r="L94" s="204"/>
      <c r="M94" s="204"/>
      <c r="N94" s="204"/>
      <c r="O94" s="230">
        <f t="shared" si="13"/>
        <v>0</v>
      </c>
      <c r="P94" s="230">
        <f t="shared" si="14"/>
        <v>0</v>
      </c>
      <c r="Q94" s="230">
        <f t="shared" si="17"/>
        <v>0</v>
      </c>
      <c r="R94" s="288">
        <f t="shared" si="15"/>
        <v>0</v>
      </c>
      <c r="S94" s="261"/>
    </row>
    <row r="95" spans="2:19" s="200" customFormat="1" x14ac:dyDescent="0.25">
      <c r="B95" s="259">
        <f t="shared" si="16"/>
        <v>90</v>
      </c>
      <c r="C95" s="229">
        <v>45359</v>
      </c>
      <c r="D95" s="203" t="s">
        <v>98</v>
      </c>
      <c r="E95" s="204" t="str">
        <f t="shared" si="9"/>
        <v>تانکر آب</v>
      </c>
      <c r="F95" s="204" t="str">
        <f t="shared" si="10"/>
        <v>شرکتی</v>
      </c>
      <c r="G95" s="204" t="str">
        <f t="shared" si="11"/>
        <v>تانکر آب</v>
      </c>
      <c r="H95" s="204">
        <f t="shared" si="12"/>
        <v>11.8</v>
      </c>
      <c r="I95" s="204"/>
      <c r="J95" s="204"/>
      <c r="K95" s="204"/>
      <c r="L95" s="204"/>
      <c r="M95" s="204"/>
      <c r="N95" s="204"/>
      <c r="O95" s="230">
        <f t="shared" si="13"/>
        <v>0</v>
      </c>
      <c r="P95" s="230">
        <f t="shared" si="14"/>
        <v>0</v>
      </c>
      <c r="Q95" s="230">
        <f t="shared" si="17"/>
        <v>0</v>
      </c>
      <c r="R95" s="288">
        <f t="shared" si="15"/>
        <v>0</v>
      </c>
      <c r="S95" s="261"/>
    </row>
    <row r="96" spans="2:19" s="200" customFormat="1" x14ac:dyDescent="0.25">
      <c r="B96" s="259">
        <f t="shared" si="16"/>
        <v>91</v>
      </c>
      <c r="C96" s="229">
        <v>45360</v>
      </c>
      <c r="D96" s="203" t="s">
        <v>93</v>
      </c>
      <c r="E96" s="204" t="str">
        <f t="shared" si="9"/>
        <v>کامیون کمپرسی</v>
      </c>
      <c r="F96" s="204" t="str">
        <f t="shared" si="10"/>
        <v>شرکتی</v>
      </c>
      <c r="G96" s="204" t="str">
        <f t="shared" si="11"/>
        <v>جفت</v>
      </c>
      <c r="H96" s="204">
        <f t="shared" si="12"/>
        <v>6.65</v>
      </c>
      <c r="I96" s="204"/>
      <c r="J96" s="204"/>
      <c r="K96" s="204"/>
      <c r="L96" s="204"/>
      <c r="M96" s="204"/>
      <c r="N96" s="204"/>
      <c r="O96" s="230">
        <f t="shared" si="13"/>
        <v>0</v>
      </c>
      <c r="P96" s="230">
        <f t="shared" si="14"/>
        <v>0</v>
      </c>
      <c r="Q96" s="230">
        <f t="shared" si="17"/>
        <v>0</v>
      </c>
      <c r="R96" s="288">
        <f t="shared" si="15"/>
        <v>0</v>
      </c>
      <c r="S96" s="261"/>
    </row>
    <row r="97" spans="2:19" s="200" customFormat="1" x14ac:dyDescent="0.25">
      <c r="B97" s="259">
        <f t="shared" si="16"/>
        <v>92</v>
      </c>
      <c r="C97" s="229">
        <v>45360</v>
      </c>
      <c r="D97" s="203" t="s">
        <v>96</v>
      </c>
      <c r="E97" s="204" t="str">
        <f t="shared" si="9"/>
        <v>کامیون کمپرسی</v>
      </c>
      <c r="F97" s="204" t="str">
        <f t="shared" si="10"/>
        <v>شرکتی</v>
      </c>
      <c r="G97" s="204" t="str">
        <f t="shared" si="11"/>
        <v>جفت</v>
      </c>
      <c r="H97" s="204">
        <f t="shared" si="12"/>
        <v>6.65</v>
      </c>
      <c r="I97" s="204"/>
      <c r="J97" s="204"/>
      <c r="K97" s="204"/>
      <c r="L97" s="204"/>
      <c r="M97" s="204"/>
      <c r="N97" s="204"/>
      <c r="O97" s="230">
        <f t="shared" si="13"/>
        <v>0</v>
      </c>
      <c r="P97" s="230">
        <f t="shared" si="14"/>
        <v>0</v>
      </c>
      <c r="Q97" s="230">
        <f t="shared" si="17"/>
        <v>0</v>
      </c>
      <c r="R97" s="288">
        <f t="shared" si="15"/>
        <v>0</v>
      </c>
      <c r="S97" s="261"/>
    </row>
    <row r="98" spans="2:19" s="200" customFormat="1" x14ac:dyDescent="0.25">
      <c r="B98" s="259">
        <f t="shared" si="16"/>
        <v>93</v>
      </c>
      <c r="C98" s="229">
        <v>45360</v>
      </c>
      <c r="D98" s="203" t="s">
        <v>119</v>
      </c>
      <c r="E98" s="204" t="str">
        <f t="shared" si="9"/>
        <v>کامیون کمپرسی</v>
      </c>
      <c r="F98" s="204" t="str">
        <f t="shared" si="10"/>
        <v>شرکتی</v>
      </c>
      <c r="G98" s="204" t="str">
        <f t="shared" si="11"/>
        <v>جفت</v>
      </c>
      <c r="H98" s="204">
        <f t="shared" si="12"/>
        <v>6.65</v>
      </c>
      <c r="I98" s="204"/>
      <c r="J98" s="204"/>
      <c r="K98" s="204"/>
      <c r="L98" s="204"/>
      <c r="M98" s="204"/>
      <c r="N98" s="204"/>
      <c r="O98" s="230">
        <f t="shared" si="13"/>
        <v>0</v>
      </c>
      <c r="P98" s="230">
        <f t="shared" si="14"/>
        <v>0</v>
      </c>
      <c r="Q98" s="230">
        <f t="shared" si="17"/>
        <v>0</v>
      </c>
      <c r="R98" s="288">
        <f t="shared" si="15"/>
        <v>0</v>
      </c>
      <c r="S98" s="261"/>
    </row>
    <row r="99" spans="2:19" s="200" customFormat="1" x14ac:dyDescent="0.25">
      <c r="B99" s="259">
        <f t="shared" si="16"/>
        <v>94</v>
      </c>
      <c r="C99" s="229">
        <v>45360</v>
      </c>
      <c r="D99" s="203" t="s">
        <v>132</v>
      </c>
      <c r="E99" s="204" t="str">
        <f t="shared" si="9"/>
        <v>تانکر آب</v>
      </c>
      <c r="F99" s="204" t="str">
        <f t="shared" si="10"/>
        <v>شرکتی</v>
      </c>
      <c r="G99" s="204" t="str">
        <f t="shared" si="11"/>
        <v>تانکر آب</v>
      </c>
      <c r="H99" s="204">
        <f t="shared" si="12"/>
        <v>11.8</v>
      </c>
      <c r="I99" s="204"/>
      <c r="J99" s="204"/>
      <c r="K99" s="204"/>
      <c r="L99" s="204"/>
      <c r="M99" s="204"/>
      <c r="N99" s="204"/>
      <c r="O99" s="230">
        <f t="shared" si="13"/>
        <v>0</v>
      </c>
      <c r="P99" s="230">
        <f t="shared" si="14"/>
        <v>0</v>
      </c>
      <c r="Q99" s="230">
        <f t="shared" si="17"/>
        <v>0</v>
      </c>
      <c r="R99" s="288">
        <f t="shared" si="15"/>
        <v>0</v>
      </c>
      <c r="S99" s="261"/>
    </row>
    <row r="100" spans="2:19" s="200" customFormat="1" x14ac:dyDescent="0.25">
      <c r="B100" s="259">
        <f t="shared" si="16"/>
        <v>95</v>
      </c>
      <c r="C100" s="229">
        <v>45360</v>
      </c>
      <c r="D100" s="203" t="s">
        <v>98</v>
      </c>
      <c r="E100" s="204" t="str">
        <f t="shared" si="9"/>
        <v>تانکر آب</v>
      </c>
      <c r="F100" s="204" t="str">
        <f t="shared" si="10"/>
        <v>شرکتی</v>
      </c>
      <c r="G100" s="204" t="str">
        <f t="shared" si="11"/>
        <v>تانکر آب</v>
      </c>
      <c r="H100" s="204">
        <f t="shared" si="12"/>
        <v>11.8</v>
      </c>
      <c r="I100" s="204"/>
      <c r="J100" s="204"/>
      <c r="K100" s="204"/>
      <c r="L100" s="204"/>
      <c r="M100" s="204"/>
      <c r="N100" s="204"/>
      <c r="O100" s="230">
        <f t="shared" si="13"/>
        <v>0</v>
      </c>
      <c r="P100" s="230">
        <f t="shared" si="14"/>
        <v>0</v>
      </c>
      <c r="Q100" s="230">
        <f t="shared" si="17"/>
        <v>0</v>
      </c>
      <c r="R100" s="288">
        <f t="shared" si="15"/>
        <v>0</v>
      </c>
      <c r="S100" s="261"/>
    </row>
    <row r="101" spans="2:19" s="200" customFormat="1" x14ac:dyDescent="0.25">
      <c r="B101" s="259">
        <f t="shared" si="16"/>
        <v>96</v>
      </c>
      <c r="C101" s="229">
        <v>45361</v>
      </c>
      <c r="D101" s="203" t="s">
        <v>93</v>
      </c>
      <c r="E101" s="204" t="str">
        <f t="shared" si="9"/>
        <v>کامیون کمپرسی</v>
      </c>
      <c r="F101" s="204" t="str">
        <f t="shared" si="10"/>
        <v>شرکتی</v>
      </c>
      <c r="G101" s="204" t="str">
        <f t="shared" si="11"/>
        <v>جفت</v>
      </c>
      <c r="H101" s="204">
        <f t="shared" si="12"/>
        <v>6.65</v>
      </c>
      <c r="I101" s="204" t="s">
        <v>204</v>
      </c>
      <c r="J101" s="204">
        <v>25</v>
      </c>
      <c r="K101" s="204">
        <v>100</v>
      </c>
      <c r="L101" s="204" t="s">
        <v>1</v>
      </c>
      <c r="M101" s="204"/>
      <c r="N101" s="204" t="s">
        <v>286</v>
      </c>
      <c r="O101" s="230">
        <f t="shared" si="13"/>
        <v>166.25</v>
      </c>
      <c r="P101" s="230">
        <f t="shared" si="14"/>
        <v>0</v>
      </c>
      <c r="Q101" s="230">
        <f t="shared" si="17"/>
        <v>0</v>
      </c>
      <c r="R101" s="288">
        <f t="shared" si="15"/>
        <v>0</v>
      </c>
      <c r="S101" s="261"/>
    </row>
    <row r="102" spans="2:19" s="200" customFormat="1" x14ac:dyDescent="0.25">
      <c r="B102" s="259">
        <f t="shared" si="16"/>
        <v>97</v>
      </c>
      <c r="C102" s="229">
        <v>45361</v>
      </c>
      <c r="D102" s="203" t="s">
        <v>96</v>
      </c>
      <c r="E102" s="204" t="str">
        <f t="shared" si="9"/>
        <v>کامیون کمپرسی</v>
      </c>
      <c r="F102" s="204" t="str">
        <f t="shared" si="10"/>
        <v>شرکتی</v>
      </c>
      <c r="G102" s="204" t="str">
        <f t="shared" si="11"/>
        <v>جفت</v>
      </c>
      <c r="H102" s="204">
        <f t="shared" si="12"/>
        <v>6.65</v>
      </c>
      <c r="I102" s="204" t="s">
        <v>204</v>
      </c>
      <c r="J102" s="204">
        <v>25</v>
      </c>
      <c r="K102" s="204">
        <v>100</v>
      </c>
      <c r="L102" s="204" t="s">
        <v>1</v>
      </c>
      <c r="M102" s="204"/>
      <c r="N102" s="204" t="s">
        <v>286</v>
      </c>
      <c r="O102" s="230">
        <f t="shared" si="13"/>
        <v>166.25</v>
      </c>
      <c r="P102" s="230">
        <f t="shared" si="14"/>
        <v>0</v>
      </c>
      <c r="Q102" s="230">
        <f t="shared" si="17"/>
        <v>0</v>
      </c>
      <c r="R102" s="288">
        <f t="shared" si="15"/>
        <v>0</v>
      </c>
      <c r="S102" s="261"/>
    </row>
    <row r="103" spans="2:19" s="200" customFormat="1" x14ac:dyDescent="0.25">
      <c r="B103" s="259">
        <f t="shared" si="16"/>
        <v>98</v>
      </c>
      <c r="C103" s="229">
        <v>45361</v>
      </c>
      <c r="D103" s="203" t="s">
        <v>119</v>
      </c>
      <c r="E103" s="204" t="str">
        <f t="shared" si="9"/>
        <v>کامیون کمپرسی</v>
      </c>
      <c r="F103" s="204" t="str">
        <f t="shared" si="10"/>
        <v>شرکتی</v>
      </c>
      <c r="G103" s="204" t="str">
        <f t="shared" si="11"/>
        <v>جفت</v>
      </c>
      <c r="H103" s="204">
        <f t="shared" si="12"/>
        <v>6.65</v>
      </c>
      <c r="I103" s="204" t="s">
        <v>204</v>
      </c>
      <c r="J103" s="204">
        <v>25</v>
      </c>
      <c r="K103" s="204">
        <v>100</v>
      </c>
      <c r="L103" s="204" t="s">
        <v>1</v>
      </c>
      <c r="M103" s="204"/>
      <c r="N103" s="204" t="s">
        <v>286</v>
      </c>
      <c r="O103" s="230">
        <f t="shared" si="13"/>
        <v>166.25</v>
      </c>
      <c r="P103" s="230">
        <f t="shared" si="14"/>
        <v>0</v>
      </c>
      <c r="Q103" s="230">
        <f t="shared" si="17"/>
        <v>0</v>
      </c>
      <c r="R103" s="288">
        <f t="shared" si="15"/>
        <v>0</v>
      </c>
      <c r="S103" s="261"/>
    </row>
    <row r="104" spans="2:19" s="200" customFormat="1" x14ac:dyDescent="0.25">
      <c r="B104" s="259">
        <f t="shared" si="16"/>
        <v>99</v>
      </c>
      <c r="C104" s="229">
        <v>45361</v>
      </c>
      <c r="D104" s="203" t="s">
        <v>132</v>
      </c>
      <c r="E104" s="204" t="str">
        <f t="shared" si="9"/>
        <v>تانکر آب</v>
      </c>
      <c r="F104" s="204" t="str">
        <f t="shared" si="10"/>
        <v>شرکتی</v>
      </c>
      <c r="G104" s="204" t="str">
        <f t="shared" si="11"/>
        <v>تانکر آب</v>
      </c>
      <c r="H104" s="204">
        <f t="shared" si="12"/>
        <v>11.8</v>
      </c>
      <c r="I104" s="204"/>
      <c r="J104" s="204"/>
      <c r="K104" s="204"/>
      <c r="L104" s="204"/>
      <c r="M104" s="204"/>
      <c r="N104" s="204"/>
      <c r="O104" s="230">
        <f t="shared" si="13"/>
        <v>0</v>
      </c>
      <c r="P104" s="230">
        <f t="shared" si="14"/>
        <v>0</v>
      </c>
      <c r="Q104" s="230">
        <f t="shared" si="17"/>
        <v>0</v>
      </c>
      <c r="R104" s="288">
        <f t="shared" si="15"/>
        <v>0</v>
      </c>
      <c r="S104" s="261"/>
    </row>
    <row r="105" spans="2:19" s="200" customFormat="1" x14ac:dyDescent="0.25">
      <c r="B105" s="259">
        <f t="shared" si="16"/>
        <v>100</v>
      </c>
      <c r="C105" s="229">
        <v>45361</v>
      </c>
      <c r="D105" s="203" t="s">
        <v>98</v>
      </c>
      <c r="E105" s="204" t="str">
        <f t="shared" si="9"/>
        <v>تانکر آب</v>
      </c>
      <c r="F105" s="204" t="str">
        <f t="shared" si="10"/>
        <v>شرکتی</v>
      </c>
      <c r="G105" s="204" t="str">
        <f t="shared" si="11"/>
        <v>تانکر آب</v>
      </c>
      <c r="H105" s="204">
        <f t="shared" si="12"/>
        <v>11.8</v>
      </c>
      <c r="I105" s="204"/>
      <c r="J105" s="204"/>
      <c r="K105" s="204"/>
      <c r="L105" s="204"/>
      <c r="M105" s="204"/>
      <c r="N105" s="204"/>
      <c r="O105" s="230">
        <f t="shared" si="13"/>
        <v>0</v>
      </c>
      <c r="P105" s="230">
        <f t="shared" si="14"/>
        <v>0</v>
      </c>
      <c r="Q105" s="230">
        <f t="shared" si="17"/>
        <v>0</v>
      </c>
      <c r="R105" s="288">
        <f t="shared" si="15"/>
        <v>0</v>
      </c>
      <c r="S105" s="261"/>
    </row>
    <row r="106" spans="2:19" s="200" customFormat="1" x14ac:dyDescent="0.25">
      <c r="B106" s="259">
        <f t="shared" si="16"/>
        <v>101</v>
      </c>
      <c r="C106" s="229">
        <v>45362</v>
      </c>
      <c r="D106" s="203" t="s">
        <v>93</v>
      </c>
      <c r="E106" s="204" t="str">
        <f t="shared" si="9"/>
        <v>کامیون کمپرسی</v>
      </c>
      <c r="F106" s="204" t="str">
        <f t="shared" si="10"/>
        <v>شرکتی</v>
      </c>
      <c r="G106" s="204" t="str">
        <f t="shared" si="11"/>
        <v>جفت</v>
      </c>
      <c r="H106" s="204">
        <f t="shared" si="12"/>
        <v>6.65</v>
      </c>
      <c r="I106" s="204" t="s">
        <v>204</v>
      </c>
      <c r="J106" s="204">
        <v>24</v>
      </c>
      <c r="K106" s="204">
        <v>230</v>
      </c>
      <c r="L106" s="204" t="s">
        <v>1</v>
      </c>
      <c r="M106" s="204"/>
      <c r="N106" s="204" t="s">
        <v>286</v>
      </c>
      <c r="O106" s="230">
        <f t="shared" si="13"/>
        <v>159.60000000000002</v>
      </c>
      <c r="P106" s="230">
        <f t="shared" si="14"/>
        <v>0</v>
      </c>
      <c r="Q106" s="230">
        <f t="shared" si="17"/>
        <v>0</v>
      </c>
      <c r="R106" s="288">
        <f t="shared" si="15"/>
        <v>0</v>
      </c>
      <c r="S106" s="261"/>
    </row>
    <row r="107" spans="2:19" s="200" customFormat="1" x14ac:dyDescent="0.25">
      <c r="B107" s="259">
        <f t="shared" si="16"/>
        <v>102</v>
      </c>
      <c r="C107" s="229">
        <v>45362</v>
      </c>
      <c r="D107" s="203" t="s">
        <v>96</v>
      </c>
      <c r="E107" s="204" t="str">
        <f t="shared" si="9"/>
        <v>کامیون کمپرسی</v>
      </c>
      <c r="F107" s="204" t="str">
        <f t="shared" si="10"/>
        <v>شرکتی</v>
      </c>
      <c r="G107" s="204" t="str">
        <f t="shared" si="11"/>
        <v>جفت</v>
      </c>
      <c r="H107" s="204">
        <f t="shared" si="12"/>
        <v>6.65</v>
      </c>
      <c r="I107" s="204" t="s">
        <v>204</v>
      </c>
      <c r="J107" s="204">
        <v>30</v>
      </c>
      <c r="K107" s="204">
        <v>230</v>
      </c>
      <c r="L107" s="204" t="s">
        <v>1</v>
      </c>
      <c r="M107" s="204"/>
      <c r="N107" s="204" t="s">
        <v>286</v>
      </c>
      <c r="O107" s="230">
        <f t="shared" si="13"/>
        <v>199.5</v>
      </c>
      <c r="P107" s="230">
        <f t="shared" si="14"/>
        <v>0</v>
      </c>
      <c r="Q107" s="230">
        <f t="shared" si="17"/>
        <v>0</v>
      </c>
      <c r="R107" s="288">
        <f t="shared" si="15"/>
        <v>0</v>
      </c>
      <c r="S107" s="261"/>
    </row>
    <row r="108" spans="2:19" s="200" customFormat="1" x14ac:dyDescent="0.25">
      <c r="B108" s="259">
        <f t="shared" si="16"/>
        <v>103</v>
      </c>
      <c r="C108" s="229">
        <v>45362</v>
      </c>
      <c r="D108" s="203" t="s">
        <v>119</v>
      </c>
      <c r="E108" s="204" t="str">
        <f t="shared" si="9"/>
        <v>کامیون کمپرسی</v>
      </c>
      <c r="F108" s="204" t="str">
        <f t="shared" si="10"/>
        <v>شرکتی</v>
      </c>
      <c r="G108" s="204" t="str">
        <f t="shared" si="11"/>
        <v>جفت</v>
      </c>
      <c r="H108" s="204">
        <f t="shared" si="12"/>
        <v>6.65</v>
      </c>
      <c r="I108" s="204" t="s">
        <v>204</v>
      </c>
      <c r="J108" s="204">
        <v>30</v>
      </c>
      <c r="K108" s="204">
        <v>230</v>
      </c>
      <c r="L108" s="204" t="s">
        <v>1</v>
      </c>
      <c r="M108" s="204"/>
      <c r="N108" s="204" t="s">
        <v>286</v>
      </c>
      <c r="O108" s="230">
        <f t="shared" si="13"/>
        <v>199.5</v>
      </c>
      <c r="P108" s="230">
        <f t="shared" si="14"/>
        <v>0</v>
      </c>
      <c r="Q108" s="230">
        <f t="shared" si="17"/>
        <v>0</v>
      </c>
      <c r="R108" s="288">
        <f t="shared" si="15"/>
        <v>0</v>
      </c>
      <c r="S108" s="261"/>
    </row>
    <row r="109" spans="2:19" s="200" customFormat="1" x14ac:dyDescent="0.25">
      <c r="B109" s="259">
        <f t="shared" si="16"/>
        <v>104</v>
      </c>
      <c r="C109" s="229">
        <v>45362</v>
      </c>
      <c r="D109" s="203" t="s">
        <v>132</v>
      </c>
      <c r="E109" s="204" t="str">
        <f t="shared" si="9"/>
        <v>تانکر آب</v>
      </c>
      <c r="F109" s="204" t="str">
        <f t="shared" si="10"/>
        <v>شرکتی</v>
      </c>
      <c r="G109" s="204" t="str">
        <f t="shared" si="11"/>
        <v>تانکر آب</v>
      </c>
      <c r="H109" s="204">
        <f t="shared" si="12"/>
        <v>11.8</v>
      </c>
      <c r="I109" s="204"/>
      <c r="J109" s="204"/>
      <c r="K109" s="204"/>
      <c r="L109" s="204"/>
      <c r="M109" s="204"/>
      <c r="N109" s="204"/>
      <c r="O109" s="230">
        <f t="shared" si="13"/>
        <v>0</v>
      </c>
      <c r="P109" s="230">
        <f t="shared" si="14"/>
        <v>0</v>
      </c>
      <c r="Q109" s="230">
        <f t="shared" si="17"/>
        <v>0</v>
      </c>
      <c r="R109" s="288">
        <f t="shared" si="15"/>
        <v>0</v>
      </c>
      <c r="S109" s="261"/>
    </row>
    <row r="110" spans="2:19" s="200" customFormat="1" x14ac:dyDescent="0.25">
      <c r="B110" s="259">
        <f t="shared" si="16"/>
        <v>105</v>
      </c>
      <c r="C110" s="229">
        <v>45362</v>
      </c>
      <c r="D110" s="203" t="s">
        <v>98</v>
      </c>
      <c r="E110" s="204" t="str">
        <f t="shared" si="9"/>
        <v>تانکر آب</v>
      </c>
      <c r="F110" s="204" t="str">
        <f t="shared" si="10"/>
        <v>شرکتی</v>
      </c>
      <c r="G110" s="204" t="str">
        <f t="shared" si="11"/>
        <v>تانکر آب</v>
      </c>
      <c r="H110" s="204">
        <f t="shared" si="12"/>
        <v>11.8</v>
      </c>
      <c r="I110" s="204"/>
      <c r="J110" s="204"/>
      <c r="K110" s="204"/>
      <c r="L110" s="204"/>
      <c r="M110" s="204"/>
      <c r="N110" s="204"/>
      <c r="O110" s="230">
        <f t="shared" si="13"/>
        <v>0</v>
      </c>
      <c r="P110" s="230">
        <f t="shared" si="14"/>
        <v>0</v>
      </c>
      <c r="Q110" s="230">
        <f t="shared" si="17"/>
        <v>0</v>
      </c>
      <c r="R110" s="288">
        <f t="shared" si="15"/>
        <v>0</v>
      </c>
      <c r="S110" s="261"/>
    </row>
    <row r="111" spans="2:19" s="200" customFormat="1" x14ac:dyDescent="0.25">
      <c r="B111" s="259">
        <f t="shared" si="16"/>
        <v>106</v>
      </c>
      <c r="C111" s="229">
        <v>45363</v>
      </c>
      <c r="D111" s="203" t="s">
        <v>93</v>
      </c>
      <c r="E111" s="204" t="str">
        <f t="shared" si="9"/>
        <v>کامیون کمپرسی</v>
      </c>
      <c r="F111" s="204" t="str">
        <f t="shared" si="10"/>
        <v>شرکتی</v>
      </c>
      <c r="G111" s="204" t="str">
        <f t="shared" si="11"/>
        <v>جفت</v>
      </c>
      <c r="H111" s="204">
        <f t="shared" si="12"/>
        <v>6.65</v>
      </c>
      <c r="I111" s="204"/>
      <c r="J111" s="204"/>
      <c r="K111" s="204"/>
      <c r="L111" s="204"/>
      <c r="M111" s="204"/>
      <c r="N111" s="204"/>
      <c r="O111" s="230">
        <f t="shared" si="13"/>
        <v>0</v>
      </c>
      <c r="P111" s="230">
        <f t="shared" si="14"/>
        <v>0</v>
      </c>
      <c r="Q111" s="230">
        <f t="shared" si="17"/>
        <v>0</v>
      </c>
      <c r="R111" s="288">
        <f t="shared" si="15"/>
        <v>0</v>
      </c>
      <c r="S111" s="261"/>
    </row>
    <row r="112" spans="2:19" s="200" customFormat="1" x14ac:dyDescent="0.25">
      <c r="B112" s="259">
        <f t="shared" si="16"/>
        <v>107</v>
      </c>
      <c r="C112" s="229">
        <v>45363</v>
      </c>
      <c r="D112" s="203" t="s">
        <v>96</v>
      </c>
      <c r="E112" s="204" t="str">
        <f t="shared" si="9"/>
        <v>کامیون کمپرسی</v>
      </c>
      <c r="F112" s="204" t="str">
        <f t="shared" si="10"/>
        <v>شرکتی</v>
      </c>
      <c r="G112" s="204" t="str">
        <f t="shared" si="11"/>
        <v>جفت</v>
      </c>
      <c r="H112" s="204">
        <f t="shared" si="12"/>
        <v>6.65</v>
      </c>
      <c r="I112" s="204"/>
      <c r="J112" s="204"/>
      <c r="K112" s="204"/>
      <c r="L112" s="204"/>
      <c r="M112" s="204"/>
      <c r="N112" s="204"/>
      <c r="O112" s="230">
        <f t="shared" si="13"/>
        <v>0</v>
      </c>
      <c r="P112" s="230">
        <f t="shared" si="14"/>
        <v>0</v>
      </c>
      <c r="Q112" s="230">
        <f t="shared" si="17"/>
        <v>0</v>
      </c>
      <c r="R112" s="288">
        <f t="shared" si="15"/>
        <v>0</v>
      </c>
      <c r="S112" s="261"/>
    </row>
    <row r="113" spans="2:19" s="200" customFormat="1" x14ac:dyDescent="0.25">
      <c r="B113" s="259">
        <f t="shared" si="16"/>
        <v>108</v>
      </c>
      <c r="C113" s="229">
        <v>45363</v>
      </c>
      <c r="D113" s="203" t="s">
        <v>119</v>
      </c>
      <c r="E113" s="204" t="str">
        <f t="shared" si="9"/>
        <v>کامیون کمپرسی</v>
      </c>
      <c r="F113" s="204" t="str">
        <f t="shared" si="10"/>
        <v>شرکتی</v>
      </c>
      <c r="G113" s="204" t="str">
        <f t="shared" si="11"/>
        <v>جفت</v>
      </c>
      <c r="H113" s="204">
        <f t="shared" si="12"/>
        <v>6.65</v>
      </c>
      <c r="I113" s="204"/>
      <c r="J113" s="204"/>
      <c r="K113" s="204"/>
      <c r="L113" s="204"/>
      <c r="M113" s="204"/>
      <c r="N113" s="204"/>
      <c r="O113" s="230">
        <f t="shared" si="13"/>
        <v>0</v>
      </c>
      <c r="P113" s="230">
        <f t="shared" si="14"/>
        <v>0</v>
      </c>
      <c r="Q113" s="230">
        <f t="shared" si="17"/>
        <v>0</v>
      </c>
      <c r="R113" s="288">
        <f t="shared" si="15"/>
        <v>0</v>
      </c>
      <c r="S113" s="261"/>
    </row>
    <row r="114" spans="2:19" s="200" customFormat="1" x14ac:dyDescent="0.25">
      <c r="B114" s="259">
        <f t="shared" si="16"/>
        <v>109</v>
      </c>
      <c r="C114" s="229">
        <v>45363</v>
      </c>
      <c r="D114" s="203" t="s">
        <v>132</v>
      </c>
      <c r="E114" s="204" t="str">
        <f t="shared" si="9"/>
        <v>تانکر آب</v>
      </c>
      <c r="F114" s="204" t="str">
        <f t="shared" si="10"/>
        <v>شرکتی</v>
      </c>
      <c r="G114" s="204" t="str">
        <f t="shared" si="11"/>
        <v>تانکر آب</v>
      </c>
      <c r="H114" s="204">
        <f t="shared" si="12"/>
        <v>11.8</v>
      </c>
      <c r="I114" s="204"/>
      <c r="J114" s="204"/>
      <c r="K114" s="204"/>
      <c r="L114" s="204"/>
      <c r="M114" s="204"/>
      <c r="N114" s="204"/>
      <c r="O114" s="230">
        <f t="shared" si="13"/>
        <v>0</v>
      </c>
      <c r="P114" s="230">
        <f t="shared" si="14"/>
        <v>0</v>
      </c>
      <c r="Q114" s="230">
        <f t="shared" si="17"/>
        <v>0</v>
      </c>
      <c r="R114" s="288">
        <f t="shared" si="15"/>
        <v>0</v>
      </c>
      <c r="S114" s="261"/>
    </row>
    <row r="115" spans="2:19" s="200" customFormat="1" x14ac:dyDescent="0.25">
      <c r="B115" s="259">
        <f t="shared" si="16"/>
        <v>110</v>
      </c>
      <c r="C115" s="229">
        <v>45363</v>
      </c>
      <c r="D115" s="203" t="s">
        <v>98</v>
      </c>
      <c r="E115" s="204" t="str">
        <f t="shared" si="9"/>
        <v>تانکر آب</v>
      </c>
      <c r="F115" s="204" t="str">
        <f t="shared" si="10"/>
        <v>شرکتی</v>
      </c>
      <c r="G115" s="204" t="str">
        <f t="shared" si="11"/>
        <v>تانکر آب</v>
      </c>
      <c r="H115" s="204">
        <f t="shared" si="12"/>
        <v>11.8</v>
      </c>
      <c r="I115" s="204"/>
      <c r="J115" s="204"/>
      <c r="K115" s="204"/>
      <c r="L115" s="204"/>
      <c r="M115" s="204"/>
      <c r="N115" s="204"/>
      <c r="O115" s="230">
        <f t="shared" si="13"/>
        <v>0</v>
      </c>
      <c r="P115" s="230">
        <f t="shared" si="14"/>
        <v>0</v>
      </c>
      <c r="Q115" s="230">
        <f t="shared" si="17"/>
        <v>0</v>
      </c>
      <c r="R115" s="288">
        <f t="shared" si="15"/>
        <v>0</v>
      </c>
      <c r="S115" s="261"/>
    </row>
    <row r="116" spans="2:19" s="200" customFormat="1" x14ac:dyDescent="0.25">
      <c r="B116" s="259">
        <f t="shared" si="16"/>
        <v>111</v>
      </c>
      <c r="C116" s="229">
        <v>45364</v>
      </c>
      <c r="D116" s="203" t="s">
        <v>93</v>
      </c>
      <c r="E116" s="204" t="str">
        <f t="shared" si="9"/>
        <v>کامیون کمپرسی</v>
      </c>
      <c r="F116" s="204" t="str">
        <f t="shared" si="10"/>
        <v>شرکتی</v>
      </c>
      <c r="G116" s="204" t="str">
        <f t="shared" si="11"/>
        <v>جفت</v>
      </c>
      <c r="H116" s="204">
        <f t="shared" si="12"/>
        <v>6.65</v>
      </c>
      <c r="I116" s="204"/>
      <c r="J116" s="204"/>
      <c r="K116" s="204"/>
      <c r="L116" s="204"/>
      <c r="M116" s="204"/>
      <c r="N116" s="204"/>
      <c r="O116" s="230">
        <f t="shared" si="13"/>
        <v>0</v>
      </c>
      <c r="P116" s="230">
        <f t="shared" si="14"/>
        <v>0</v>
      </c>
      <c r="Q116" s="230">
        <f t="shared" si="17"/>
        <v>0</v>
      </c>
      <c r="R116" s="288">
        <f t="shared" si="15"/>
        <v>0</v>
      </c>
      <c r="S116" s="261"/>
    </row>
    <row r="117" spans="2:19" s="200" customFormat="1" x14ac:dyDescent="0.25">
      <c r="B117" s="259">
        <f t="shared" si="16"/>
        <v>112</v>
      </c>
      <c r="C117" s="229">
        <v>45364</v>
      </c>
      <c r="D117" s="203" t="s">
        <v>96</v>
      </c>
      <c r="E117" s="204" t="str">
        <f t="shared" si="9"/>
        <v>کامیون کمپرسی</v>
      </c>
      <c r="F117" s="204" t="str">
        <f t="shared" si="10"/>
        <v>شرکتی</v>
      </c>
      <c r="G117" s="204" t="str">
        <f t="shared" si="11"/>
        <v>جفت</v>
      </c>
      <c r="H117" s="204">
        <f t="shared" si="12"/>
        <v>6.65</v>
      </c>
      <c r="I117" s="204"/>
      <c r="J117" s="204"/>
      <c r="K117" s="204"/>
      <c r="L117" s="204"/>
      <c r="M117" s="204"/>
      <c r="N117" s="204"/>
      <c r="O117" s="230">
        <f t="shared" si="13"/>
        <v>0</v>
      </c>
      <c r="P117" s="230">
        <f t="shared" si="14"/>
        <v>0</v>
      </c>
      <c r="Q117" s="230">
        <f t="shared" si="17"/>
        <v>0</v>
      </c>
      <c r="R117" s="288">
        <f t="shared" si="15"/>
        <v>0</v>
      </c>
      <c r="S117" s="261"/>
    </row>
    <row r="118" spans="2:19" s="200" customFormat="1" x14ac:dyDescent="0.25">
      <c r="B118" s="259">
        <f t="shared" si="16"/>
        <v>113</v>
      </c>
      <c r="C118" s="229">
        <v>45364</v>
      </c>
      <c r="D118" s="203" t="s">
        <v>119</v>
      </c>
      <c r="E118" s="204" t="str">
        <f t="shared" si="9"/>
        <v>کامیون کمپرسی</v>
      </c>
      <c r="F118" s="204" t="str">
        <f t="shared" si="10"/>
        <v>شرکتی</v>
      </c>
      <c r="G118" s="204" t="str">
        <f t="shared" si="11"/>
        <v>جفت</v>
      </c>
      <c r="H118" s="204">
        <f t="shared" si="12"/>
        <v>6.65</v>
      </c>
      <c r="I118" s="204" t="s">
        <v>204</v>
      </c>
      <c r="J118" s="204">
        <v>4</v>
      </c>
      <c r="K118" s="204">
        <v>200</v>
      </c>
      <c r="L118" s="204" t="s">
        <v>1</v>
      </c>
      <c r="M118" s="204"/>
      <c r="N118" s="204" t="s">
        <v>286</v>
      </c>
      <c r="O118" s="230">
        <f t="shared" si="13"/>
        <v>26.6</v>
      </c>
      <c r="P118" s="230">
        <f t="shared" si="14"/>
        <v>0</v>
      </c>
      <c r="Q118" s="230">
        <f t="shared" si="17"/>
        <v>0</v>
      </c>
      <c r="R118" s="288">
        <f t="shared" si="15"/>
        <v>0</v>
      </c>
      <c r="S118" s="261"/>
    </row>
    <row r="119" spans="2:19" s="200" customFormat="1" x14ac:dyDescent="0.25">
      <c r="B119" s="259">
        <f t="shared" si="16"/>
        <v>114</v>
      </c>
      <c r="C119" s="229">
        <v>45364</v>
      </c>
      <c r="D119" s="203" t="s">
        <v>132</v>
      </c>
      <c r="E119" s="204" t="str">
        <f t="shared" si="9"/>
        <v>تانکر آب</v>
      </c>
      <c r="F119" s="204" t="str">
        <f t="shared" si="10"/>
        <v>شرکتی</v>
      </c>
      <c r="G119" s="204" t="str">
        <f t="shared" si="11"/>
        <v>تانکر آب</v>
      </c>
      <c r="H119" s="204">
        <f t="shared" si="12"/>
        <v>11.8</v>
      </c>
      <c r="I119" s="204"/>
      <c r="J119" s="204"/>
      <c r="K119" s="204"/>
      <c r="L119" s="204"/>
      <c r="M119" s="204"/>
      <c r="N119" s="204"/>
      <c r="O119" s="230">
        <f t="shared" si="13"/>
        <v>0</v>
      </c>
      <c r="P119" s="230">
        <f t="shared" si="14"/>
        <v>0</v>
      </c>
      <c r="Q119" s="230">
        <f t="shared" si="17"/>
        <v>0</v>
      </c>
      <c r="R119" s="288">
        <f t="shared" si="15"/>
        <v>0</v>
      </c>
      <c r="S119" s="261"/>
    </row>
    <row r="120" spans="2:19" s="200" customFormat="1" x14ac:dyDescent="0.25">
      <c r="B120" s="259">
        <f t="shared" si="16"/>
        <v>115</v>
      </c>
      <c r="C120" s="229">
        <v>45364</v>
      </c>
      <c r="D120" s="203" t="s">
        <v>98</v>
      </c>
      <c r="E120" s="204" t="str">
        <f t="shared" si="9"/>
        <v>تانکر آب</v>
      </c>
      <c r="F120" s="204" t="str">
        <f t="shared" si="10"/>
        <v>شرکتی</v>
      </c>
      <c r="G120" s="204" t="str">
        <f t="shared" si="11"/>
        <v>تانکر آب</v>
      </c>
      <c r="H120" s="204">
        <f t="shared" si="12"/>
        <v>11.8</v>
      </c>
      <c r="I120" s="204"/>
      <c r="J120" s="204"/>
      <c r="K120" s="204"/>
      <c r="L120" s="204"/>
      <c r="M120" s="204"/>
      <c r="N120" s="204"/>
      <c r="O120" s="230">
        <f t="shared" si="13"/>
        <v>0</v>
      </c>
      <c r="P120" s="230">
        <f t="shared" si="14"/>
        <v>0</v>
      </c>
      <c r="Q120" s="230">
        <f t="shared" si="17"/>
        <v>0</v>
      </c>
      <c r="R120" s="288">
        <f t="shared" si="15"/>
        <v>0</v>
      </c>
      <c r="S120" s="261"/>
    </row>
    <row r="121" spans="2:19" s="200" customFormat="1" x14ac:dyDescent="0.25">
      <c r="B121" s="259">
        <f t="shared" si="16"/>
        <v>116</v>
      </c>
      <c r="C121" s="229">
        <v>45365</v>
      </c>
      <c r="D121" s="203" t="s">
        <v>93</v>
      </c>
      <c r="E121" s="204" t="str">
        <f t="shared" si="9"/>
        <v>کامیون کمپرسی</v>
      </c>
      <c r="F121" s="204" t="str">
        <f t="shared" si="10"/>
        <v>شرکتی</v>
      </c>
      <c r="G121" s="204" t="str">
        <f t="shared" si="11"/>
        <v>جفت</v>
      </c>
      <c r="H121" s="204">
        <f t="shared" si="12"/>
        <v>6.65</v>
      </c>
      <c r="I121" s="204" t="s">
        <v>204</v>
      </c>
      <c r="J121" s="204">
        <v>22</v>
      </c>
      <c r="K121" s="204">
        <v>200</v>
      </c>
      <c r="L121" s="204" t="s">
        <v>1</v>
      </c>
      <c r="M121" s="204"/>
      <c r="N121" s="204" t="s">
        <v>286</v>
      </c>
      <c r="O121" s="230">
        <f t="shared" si="13"/>
        <v>146.30000000000001</v>
      </c>
      <c r="P121" s="230">
        <f t="shared" si="14"/>
        <v>0</v>
      </c>
      <c r="Q121" s="230">
        <f t="shared" si="17"/>
        <v>0</v>
      </c>
      <c r="R121" s="288">
        <f t="shared" si="15"/>
        <v>0</v>
      </c>
      <c r="S121" s="261"/>
    </row>
    <row r="122" spans="2:19" s="200" customFormat="1" x14ac:dyDescent="0.25">
      <c r="B122" s="259">
        <f t="shared" si="16"/>
        <v>117</v>
      </c>
      <c r="C122" s="229">
        <v>45365</v>
      </c>
      <c r="D122" s="203" t="s">
        <v>96</v>
      </c>
      <c r="E122" s="204" t="str">
        <f t="shared" si="9"/>
        <v>کامیون کمپرسی</v>
      </c>
      <c r="F122" s="204" t="str">
        <f t="shared" si="10"/>
        <v>شرکتی</v>
      </c>
      <c r="G122" s="204" t="str">
        <f t="shared" si="11"/>
        <v>جفت</v>
      </c>
      <c r="H122" s="204">
        <f t="shared" si="12"/>
        <v>6.65</v>
      </c>
      <c r="I122" s="204" t="s">
        <v>204</v>
      </c>
      <c r="J122" s="204">
        <v>22</v>
      </c>
      <c r="K122" s="204">
        <v>200</v>
      </c>
      <c r="L122" s="204" t="s">
        <v>1</v>
      </c>
      <c r="M122" s="204"/>
      <c r="N122" s="204" t="s">
        <v>286</v>
      </c>
      <c r="O122" s="230">
        <f t="shared" si="13"/>
        <v>146.30000000000001</v>
      </c>
      <c r="P122" s="230">
        <f t="shared" si="14"/>
        <v>0</v>
      </c>
      <c r="Q122" s="230">
        <f t="shared" si="17"/>
        <v>0</v>
      </c>
      <c r="R122" s="288">
        <f t="shared" si="15"/>
        <v>0</v>
      </c>
      <c r="S122" s="261"/>
    </row>
    <row r="123" spans="2:19" s="200" customFormat="1" x14ac:dyDescent="0.25">
      <c r="B123" s="259">
        <f t="shared" si="16"/>
        <v>118</v>
      </c>
      <c r="C123" s="229">
        <v>45365</v>
      </c>
      <c r="D123" s="203" t="s">
        <v>119</v>
      </c>
      <c r="E123" s="204" t="str">
        <f t="shared" si="9"/>
        <v>کامیون کمپرسی</v>
      </c>
      <c r="F123" s="204" t="str">
        <f t="shared" si="10"/>
        <v>شرکتی</v>
      </c>
      <c r="G123" s="204" t="str">
        <f t="shared" si="11"/>
        <v>جفت</v>
      </c>
      <c r="H123" s="204">
        <f t="shared" si="12"/>
        <v>6.65</v>
      </c>
      <c r="I123" s="204" t="s">
        <v>204</v>
      </c>
      <c r="J123" s="204">
        <v>23</v>
      </c>
      <c r="K123" s="204">
        <v>200</v>
      </c>
      <c r="L123" s="204" t="s">
        <v>1</v>
      </c>
      <c r="M123" s="204"/>
      <c r="N123" s="204" t="s">
        <v>286</v>
      </c>
      <c r="O123" s="230">
        <f t="shared" si="13"/>
        <v>152.95000000000002</v>
      </c>
      <c r="P123" s="230">
        <f t="shared" si="14"/>
        <v>0</v>
      </c>
      <c r="Q123" s="230">
        <f t="shared" si="17"/>
        <v>0</v>
      </c>
      <c r="R123" s="288">
        <f t="shared" si="15"/>
        <v>0</v>
      </c>
      <c r="S123" s="261"/>
    </row>
    <row r="124" spans="2:19" s="200" customFormat="1" x14ac:dyDescent="0.25">
      <c r="B124" s="259">
        <f t="shared" si="16"/>
        <v>119</v>
      </c>
      <c r="C124" s="229">
        <v>45365</v>
      </c>
      <c r="D124" s="203" t="s">
        <v>132</v>
      </c>
      <c r="E124" s="204" t="str">
        <f t="shared" si="9"/>
        <v>تانکر آب</v>
      </c>
      <c r="F124" s="204" t="str">
        <f t="shared" si="10"/>
        <v>شرکتی</v>
      </c>
      <c r="G124" s="204" t="str">
        <f t="shared" si="11"/>
        <v>تانکر آب</v>
      </c>
      <c r="H124" s="204">
        <f t="shared" si="12"/>
        <v>11.8</v>
      </c>
      <c r="I124" s="204"/>
      <c r="J124" s="204"/>
      <c r="K124" s="204"/>
      <c r="L124" s="204"/>
      <c r="M124" s="204"/>
      <c r="N124" s="204"/>
      <c r="O124" s="230">
        <f t="shared" si="13"/>
        <v>0</v>
      </c>
      <c r="P124" s="230">
        <f t="shared" si="14"/>
        <v>0</v>
      </c>
      <c r="Q124" s="230">
        <f t="shared" si="17"/>
        <v>0</v>
      </c>
      <c r="R124" s="288">
        <f t="shared" si="15"/>
        <v>0</v>
      </c>
      <c r="S124" s="261"/>
    </row>
    <row r="125" spans="2:19" s="200" customFormat="1" x14ac:dyDescent="0.25">
      <c r="B125" s="259">
        <f t="shared" si="16"/>
        <v>120</v>
      </c>
      <c r="C125" s="229">
        <v>45365</v>
      </c>
      <c r="D125" s="203" t="s">
        <v>98</v>
      </c>
      <c r="E125" s="204" t="str">
        <f t="shared" si="9"/>
        <v>تانکر آب</v>
      </c>
      <c r="F125" s="204" t="str">
        <f t="shared" si="10"/>
        <v>شرکتی</v>
      </c>
      <c r="G125" s="204" t="str">
        <f t="shared" si="11"/>
        <v>تانکر آب</v>
      </c>
      <c r="H125" s="204">
        <f t="shared" si="12"/>
        <v>11.8</v>
      </c>
      <c r="I125" s="204"/>
      <c r="J125" s="204"/>
      <c r="K125" s="204"/>
      <c r="L125" s="204"/>
      <c r="M125" s="204"/>
      <c r="N125" s="204"/>
      <c r="O125" s="230">
        <f t="shared" si="13"/>
        <v>0</v>
      </c>
      <c r="P125" s="230">
        <f t="shared" si="14"/>
        <v>0</v>
      </c>
      <c r="Q125" s="230">
        <f t="shared" si="17"/>
        <v>0</v>
      </c>
      <c r="R125" s="288">
        <f t="shared" si="15"/>
        <v>0</v>
      </c>
      <c r="S125" s="261"/>
    </row>
    <row r="126" spans="2:19" s="200" customFormat="1" x14ac:dyDescent="0.25">
      <c r="B126" s="259">
        <f t="shared" si="16"/>
        <v>121</v>
      </c>
      <c r="C126" s="229">
        <v>45366</v>
      </c>
      <c r="D126" s="203" t="s">
        <v>93</v>
      </c>
      <c r="E126" s="204" t="str">
        <f t="shared" si="9"/>
        <v>کامیون کمپرسی</v>
      </c>
      <c r="F126" s="204" t="str">
        <f t="shared" si="10"/>
        <v>شرکتی</v>
      </c>
      <c r="G126" s="204" t="str">
        <f t="shared" si="11"/>
        <v>جفت</v>
      </c>
      <c r="H126" s="204">
        <f t="shared" si="12"/>
        <v>6.65</v>
      </c>
      <c r="I126" s="204" t="s">
        <v>204</v>
      </c>
      <c r="J126" s="204">
        <v>29</v>
      </c>
      <c r="K126" s="204">
        <v>200</v>
      </c>
      <c r="L126" s="204"/>
      <c r="M126" s="204"/>
      <c r="N126" s="204" t="s">
        <v>286</v>
      </c>
      <c r="O126" s="230">
        <f t="shared" si="13"/>
        <v>192.85000000000002</v>
      </c>
      <c r="P126" s="230">
        <f t="shared" si="14"/>
        <v>0</v>
      </c>
      <c r="Q126" s="230">
        <f t="shared" si="17"/>
        <v>0</v>
      </c>
      <c r="R126" s="288">
        <f t="shared" si="15"/>
        <v>0</v>
      </c>
      <c r="S126" s="261"/>
    </row>
    <row r="127" spans="2:19" s="200" customFormat="1" x14ac:dyDescent="0.25">
      <c r="B127" s="259">
        <f t="shared" si="16"/>
        <v>122</v>
      </c>
      <c r="C127" s="229">
        <v>45366</v>
      </c>
      <c r="D127" s="203" t="s">
        <v>96</v>
      </c>
      <c r="E127" s="204" t="str">
        <f t="shared" si="9"/>
        <v>کامیون کمپرسی</v>
      </c>
      <c r="F127" s="204" t="str">
        <f t="shared" si="10"/>
        <v>شرکتی</v>
      </c>
      <c r="G127" s="204" t="str">
        <f t="shared" si="11"/>
        <v>جفت</v>
      </c>
      <c r="H127" s="204">
        <f t="shared" si="12"/>
        <v>6.65</v>
      </c>
      <c r="I127" s="204" t="s">
        <v>204</v>
      </c>
      <c r="J127" s="204">
        <v>23</v>
      </c>
      <c r="K127" s="204">
        <v>200</v>
      </c>
      <c r="L127" s="204"/>
      <c r="M127" s="204"/>
      <c r="N127" s="204" t="s">
        <v>286</v>
      </c>
      <c r="O127" s="230">
        <f t="shared" si="13"/>
        <v>152.95000000000002</v>
      </c>
      <c r="P127" s="230">
        <f t="shared" si="14"/>
        <v>0</v>
      </c>
      <c r="Q127" s="230">
        <f t="shared" si="17"/>
        <v>0</v>
      </c>
      <c r="R127" s="288">
        <f t="shared" si="15"/>
        <v>0</v>
      </c>
      <c r="S127" s="261"/>
    </row>
    <row r="128" spans="2:19" s="200" customFormat="1" x14ac:dyDescent="0.25">
      <c r="B128" s="259">
        <f t="shared" si="16"/>
        <v>123</v>
      </c>
      <c r="C128" s="229">
        <v>45366</v>
      </c>
      <c r="D128" s="203" t="s">
        <v>119</v>
      </c>
      <c r="E128" s="204" t="str">
        <f t="shared" si="9"/>
        <v>کامیون کمپرسی</v>
      </c>
      <c r="F128" s="204" t="str">
        <f t="shared" si="10"/>
        <v>شرکتی</v>
      </c>
      <c r="G128" s="204" t="str">
        <f t="shared" si="11"/>
        <v>جفت</v>
      </c>
      <c r="H128" s="204">
        <f t="shared" si="12"/>
        <v>6.65</v>
      </c>
      <c r="I128" s="204" t="s">
        <v>204</v>
      </c>
      <c r="J128" s="204">
        <v>10</v>
      </c>
      <c r="K128" s="204">
        <v>200</v>
      </c>
      <c r="L128" s="204"/>
      <c r="M128" s="204"/>
      <c r="N128" s="204" t="s">
        <v>286</v>
      </c>
      <c r="O128" s="230">
        <f t="shared" si="13"/>
        <v>66.5</v>
      </c>
      <c r="P128" s="230">
        <f t="shared" si="14"/>
        <v>0</v>
      </c>
      <c r="Q128" s="230">
        <f t="shared" si="17"/>
        <v>0</v>
      </c>
      <c r="R128" s="288">
        <f t="shared" si="15"/>
        <v>0</v>
      </c>
      <c r="S128" s="261"/>
    </row>
    <row r="129" spans="2:19" s="200" customFormat="1" x14ac:dyDescent="0.25">
      <c r="B129" s="259">
        <f t="shared" si="16"/>
        <v>124</v>
      </c>
      <c r="C129" s="229">
        <v>45366</v>
      </c>
      <c r="D129" s="203" t="s">
        <v>132</v>
      </c>
      <c r="E129" s="204" t="str">
        <f t="shared" si="9"/>
        <v>تانکر آب</v>
      </c>
      <c r="F129" s="204" t="str">
        <f t="shared" si="10"/>
        <v>شرکتی</v>
      </c>
      <c r="G129" s="204" t="str">
        <f t="shared" si="11"/>
        <v>تانکر آب</v>
      </c>
      <c r="H129" s="204">
        <f t="shared" si="12"/>
        <v>11.8</v>
      </c>
      <c r="I129" s="204"/>
      <c r="J129" s="204"/>
      <c r="K129" s="204"/>
      <c r="L129" s="204"/>
      <c r="M129" s="204"/>
      <c r="N129" s="204"/>
      <c r="O129" s="230">
        <f t="shared" si="13"/>
        <v>0</v>
      </c>
      <c r="P129" s="230">
        <f t="shared" si="14"/>
        <v>0</v>
      </c>
      <c r="Q129" s="230">
        <f t="shared" si="17"/>
        <v>0</v>
      </c>
      <c r="R129" s="288">
        <f t="shared" si="15"/>
        <v>0</v>
      </c>
      <c r="S129" s="261"/>
    </row>
    <row r="130" spans="2:19" s="200" customFormat="1" x14ac:dyDescent="0.25">
      <c r="B130" s="259">
        <f t="shared" si="16"/>
        <v>125</v>
      </c>
      <c r="C130" s="229">
        <v>45366</v>
      </c>
      <c r="D130" s="203" t="s">
        <v>98</v>
      </c>
      <c r="E130" s="204" t="str">
        <f t="shared" si="9"/>
        <v>تانکر آب</v>
      </c>
      <c r="F130" s="204" t="str">
        <f t="shared" si="10"/>
        <v>شرکتی</v>
      </c>
      <c r="G130" s="204" t="str">
        <f t="shared" si="11"/>
        <v>تانکر آب</v>
      </c>
      <c r="H130" s="204">
        <f t="shared" si="12"/>
        <v>11.8</v>
      </c>
      <c r="I130" s="204"/>
      <c r="J130" s="204"/>
      <c r="K130" s="204"/>
      <c r="L130" s="204"/>
      <c r="M130" s="204"/>
      <c r="N130" s="204"/>
      <c r="O130" s="230">
        <f t="shared" si="13"/>
        <v>0</v>
      </c>
      <c r="P130" s="230">
        <f t="shared" si="14"/>
        <v>0</v>
      </c>
      <c r="Q130" s="230">
        <f t="shared" si="17"/>
        <v>0</v>
      </c>
      <c r="R130" s="288">
        <f t="shared" si="15"/>
        <v>0</v>
      </c>
      <c r="S130" s="261"/>
    </row>
    <row r="131" spans="2:19" s="200" customFormat="1" x14ac:dyDescent="0.25">
      <c r="B131" s="259">
        <f t="shared" si="16"/>
        <v>126</v>
      </c>
      <c r="C131" s="229">
        <v>45367</v>
      </c>
      <c r="D131" s="203" t="s">
        <v>93</v>
      </c>
      <c r="E131" s="204" t="str">
        <f t="shared" si="9"/>
        <v>کامیون کمپرسی</v>
      </c>
      <c r="F131" s="204" t="str">
        <f t="shared" si="10"/>
        <v>شرکتی</v>
      </c>
      <c r="G131" s="204" t="str">
        <f t="shared" si="11"/>
        <v>جفت</v>
      </c>
      <c r="H131" s="204">
        <f t="shared" si="12"/>
        <v>6.65</v>
      </c>
      <c r="I131" s="204" t="s">
        <v>204</v>
      </c>
      <c r="J131" s="204">
        <v>36</v>
      </c>
      <c r="K131" s="204">
        <v>250</v>
      </c>
      <c r="L131" s="204" t="s">
        <v>1</v>
      </c>
      <c r="M131" s="204"/>
      <c r="N131" s="204" t="s">
        <v>286</v>
      </c>
      <c r="O131" s="230">
        <f t="shared" si="13"/>
        <v>239.4</v>
      </c>
      <c r="P131" s="230">
        <f t="shared" si="14"/>
        <v>0</v>
      </c>
      <c r="Q131" s="230">
        <f t="shared" si="17"/>
        <v>0</v>
      </c>
      <c r="R131" s="288">
        <f t="shared" si="15"/>
        <v>0</v>
      </c>
      <c r="S131" s="261"/>
    </row>
    <row r="132" spans="2:19" s="200" customFormat="1" x14ac:dyDescent="0.25">
      <c r="B132" s="259">
        <f t="shared" si="16"/>
        <v>127</v>
      </c>
      <c r="C132" s="229">
        <v>45367</v>
      </c>
      <c r="D132" s="203" t="s">
        <v>96</v>
      </c>
      <c r="E132" s="204" t="str">
        <f t="shared" si="9"/>
        <v>کامیون کمپرسی</v>
      </c>
      <c r="F132" s="204" t="str">
        <f t="shared" si="10"/>
        <v>شرکتی</v>
      </c>
      <c r="G132" s="204" t="str">
        <f t="shared" si="11"/>
        <v>جفت</v>
      </c>
      <c r="H132" s="204">
        <f t="shared" si="12"/>
        <v>6.65</v>
      </c>
      <c r="I132" s="204" t="s">
        <v>204</v>
      </c>
      <c r="J132" s="204">
        <v>36</v>
      </c>
      <c r="K132" s="204">
        <v>250</v>
      </c>
      <c r="L132" s="204" t="s">
        <v>1</v>
      </c>
      <c r="M132" s="204"/>
      <c r="N132" s="204" t="s">
        <v>286</v>
      </c>
      <c r="O132" s="230">
        <f t="shared" si="13"/>
        <v>239.4</v>
      </c>
      <c r="P132" s="230">
        <f t="shared" si="14"/>
        <v>0</v>
      </c>
      <c r="Q132" s="230">
        <f t="shared" si="17"/>
        <v>0</v>
      </c>
      <c r="R132" s="288">
        <f t="shared" si="15"/>
        <v>0</v>
      </c>
      <c r="S132" s="261"/>
    </row>
    <row r="133" spans="2:19" s="200" customFormat="1" x14ac:dyDescent="0.25">
      <c r="B133" s="259">
        <f t="shared" si="16"/>
        <v>128</v>
      </c>
      <c r="C133" s="229">
        <v>45367</v>
      </c>
      <c r="D133" s="203" t="s">
        <v>119</v>
      </c>
      <c r="E133" s="204" t="str">
        <f t="shared" si="9"/>
        <v>کامیون کمپرسی</v>
      </c>
      <c r="F133" s="204" t="str">
        <f t="shared" si="10"/>
        <v>شرکتی</v>
      </c>
      <c r="G133" s="204" t="str">
        <f t="shared" si="11"/>
        <v>جفت</v>
      </c>
      <c r="H133" s="204">
        <f t="shared" si="12"/>
        <v>6.65</v>
      </c>
      <c r="I133" s="204"/>
      <c r="J133" s="204"/>
      <c r="K133" s="204"/>
      <c r="L133" s="204"/>
      <c r="M133" s="204"/>
      <c r="N133" s="204"/>
      <c r="O133" s="230">
        <f t="shared" si="13"/>
        <v>0</v>
      </c>
      <c r="P133" s="230">
        <f t="shared" si="14"/>
        <v>0</v>
      </c>
      <c r="Q133" s="230">
        <f t="shared" si="17"/>
        <v>0</v>
      </c>
      <c r="R133" s="288">
        <f t="shared" si="15"/>
        <v>0</v>
      </c>
      <c r="S133" s="261"/>
    </row>
    <row r="134" spans="2:19" s="200" customFormat="1" x14ac:dyDescent="0.25">
      <c r="B134" s="259">
        <f t="shared" si="16"/>
        <v>129</v>
      </c>
      <c r="C134" s="229">
        <v>45367</v>
      </c>
      <c r="D134" s="203" t="s">
        <v>132</v>
      </c>
      <c r="E134" s="204" t="str">
        <f t="shared" ref="E134:E197" si="18">IFERROR(VLOOKUP(D134,T:X,2,FALSE),"")</f>
        <v>تانکر آب</v>
      </c>
      <c r="F134" s="204" t="str">
        <f t="shared" ref="F134:F197" si="19">IFERROR(VLOOKUP(D134,T:X,3,FALSE),"")</f>
        <v>شرکتی</v>
      </c>
      <c r="G134" s="204" t="str">
        <f t="shared" ref="G134:G197" si="20">IFERROR(VLOOKUP(D134,T:X,4,FALSE),"")</f>
        <v>تانکر آب</v>
      </c>
      <c r="H134" s="204">
        <f t="shared" ref="H134:H197" si="21">IFERROR(VLOOKUP(D134,T:X,5,FALSE),"")</f>
        <v>11.8</v>
      </c>
      <c r="I134" s="204"/>
      <c r="J134" s="204"/>
      <c r="K134" s="204"/>
      <c r="L134" s="204"/>
      <c r="M134" s="204"/>
      <c r="N134" s="204"/>
      <c r="O134" s="230">
        <f t="shared" ref="O134:O197" si="22">IF(I134=$O$5,J134*H134,0)</f>
        <v>0</v>
      </c>
      <c r="P134" s="230">
        <f t="shared" ref="P134:P197" si="23">IF(I134=$P$5,J134*H134,0)*1.15</f>
        <v>0</v>
      </c>
      <c r="Q134" s="230">
        <f t="shared" si="17"/>
        <v>0</v>
      </c>
      <c r="R134" s="288">
        <f t="shared" ref="R134:R197" si="24">IF(I134=$R$5,J134*H134,0)</f>
        <v>0</v>
      </c>
      <c r="S134" s="261"/>
    </row>
    <row r="135" spans="2:19" s="200" customFormat="1" x14ac:dyDescent="0.25">
      <c r="B135" s="259">
        <f t="shared" ref="B135:B198" si="25">ROW()-5</f>
        <v>130</v>
      </c>
      <c r="C135" s="229">
        <v>45367</v>
      </c>
      <c r="D135" s="203" t="s">
        <v>98</v>
      </c>
      <c r="E135" s="204" t="str">
        <f t="shared" si="18"/>
        <v>تانکر آب</v>
      </c>
      <c r="F135" s="204" t="str">
        <f t="shared" si="19"/>
        <v>شرکتی</v>
      </c>
      <c r="G135" s="204" t="str">
        <f t="shared" si="20"/>
        <v>تانکر آب</v>
      </c>
      <c r="H135" s="204">
        <f t="shared" si="21"/>
        <v>11.8</v>
      </c>
      <c r="I135" s="204"/>
      <c r="J135" s="204"/>
      <c r="K135" s="204"/>
      <c r="L135" s="204"/>
      <c r="M135" s="204"/>
      <c r="N135" s="204"/>
      <c r="O135" s="230">
        <f t="shared" si="22"/>
        <v>0</v>
      </c>
      <c r="P135" s="230">
        <f t="shared" si="23"/>
        <v>0</v>
      </c>
      <c r="Q135" s="230">
        <f t="shared" ref="Q135:Q198" si="26">IF(I135=$Q$5,J135*H135,0)</f>
        <v>0</v>
      </c>
      <c r="R135" s="288">
        <f t="shared" si="24"/>
        <v>0</v>
      </c>
      <c r="S135" s="261"/>
    </row>
    <row r="136" spans="2:19" s="200" customFormat="1" x14ac:dyDescent="0.25">
      <c r="B136" s="259">
        <f t="shared" si="25"/>
        <v>131</v>
      </c>
      <c r="C136" s="229">
        <v>45368</v>
      </c>
      <c r="D136" s="203" t="s">
        <v>93</v>
      </c>
      <c r="E136" s="204" t="str">
        <f t="shared" si="18"/>
        <v>کامیون کمپرسی</v>
      </c>
      <c r="F136" s="204" t="str">
        <f t="shared" si="19"/>
        <v>شرکتی</v>
      </c>
      <c r="G136" s="204" t="str">
        <f t="shared" si="20"/>
        <v>جفت</v>
      </c>
      <c r="H136" s="204">
        <f t="shared" si="21"/>
        <v>6.65</v>
      </c>
      <c r="I136" s="204" t="s">
        <v>204</v>
      </c>
      <c r="J136" s="204">
        <v>24</v>
      </c>
      <c r="K136" s="204">
        <v>250</v>
      </c>
      <c r="L136" s="204" t="s">
        <v>1</v>
      </c>
      <c r="M136" s="204"/>
      <c r="N136" s="204" t="s">
        <v>286</v>
      </c>
      <c r="O136" s="230">
        <f t="shared" si="22"/>
        <v>159.60000000000002</v>
      </c>
      <c r="P136" s="230">
        <f t="shared" si="23"/>
        <v>0</v>
      </c>
      <c r="Q136" s="230">
        <f t="shared" si="26"/>
        <v>0</v>
      </c>
      <c r="R136" s="288">
        <f t="shared" si="24"/>
        <v>0</v>
      </c>
      <c r="S136" s="261"/>
    </row>
    <row r="137" spans="2:19" s="200" customFormat="1" x14ac:dyDescent="0.25">
      <c r="B137" s="259">
        <f t="shared" si="25"/>
        <v>132</v>
      </c>
      <c r="C137" s="229">
        <v>45368</v>
      </c>
      <c r="D137" s="203" t="s">
        <v>96</v>
      </c>
      <c r="E137" s="204" t="str">
        <f t="shared" si="18"/>
        <v>کامیون کمپرسی</v>
      </c>
      <c r="F137" s="204" t="str">
        <f t="shared" si="19"/>
        <v>شرکتی</v>
      </c>
      <c r="G137" s="204" t="str">
        <f t="shared" si="20"/>
        <v>جفت</v>
      </c>
      <c r="H137" s="204">
        <f t="shared" si="21"/>
        <v>6.65</v>
      </c>
      <c r="I137" s="204" t="s">
        <v>204</v>
      </c>
      <c r="J137" s="204">
        <v>24</v>
      </c>
      <c r="K137" s="204">
        <v>250</v>
      </c>
      <c r="L137" s="204" t="s">
        <v>1</v>
      </c>
      <c r="M137" s="204"/>
      <c r="N137" s="204" t="s">
        <v>286</v>
      </c>
      <c r="O137" s="230">
        <f t="shared" si="22"/>
        <v>159.60000000000002</v>
      </c>
      <c r="P137" s="230">
        <f t="shared" si="23"/>
        <v>0</v>
      </c>
      <c r="Q137" s="230">
        <f t="shared" si="26"/>
        <v>0</v>
      </c>
      <c r="R137" s="288">
        <f t="shared" si="24"/>
        <v>0</v>
      </c>
      <c r="S137" s="261"/>
    </row>
    <row r="138" spans="2:19" s="200" customFormat="1" x14ac:dyDescent="0.25">
      <c r="B138" s="259">
        <f t="shared" si="25"/>
        <v>133</v>
      </c>
      <c r="C138" s="229">
        <v>45368</v>
      </c>
      <c r="D138" s="203" t="s">
        <v>119</v>
      </c>
      <c r="E138" s="204" t="str">
        <f t="shared" si="18"/>
        <v>کامیون کمپرسی</v>
      </c>
      <c r="F138" s="204" t="str">
        <f t="shared" si="19"/>
        <v>شرکتی</v>
      </c>
      <c r="G138" s="204" t="str">
        <f t="shared" si="20"/>
        <v>جفت</v>
      </c>
      <c r="H138" s="204">
        <f t="shared" si="21"/>
        <v>6.65</v>
      </c>
      <c r="I138" s="204"/>
      <c r="J138" s="204"/>
      <c r="K138" s="204"/>
      <c r="L138" s="204"/>
      <c r="M138" s="204"/>
      <c r="N138" s="204"/>
      <c r="O138" s="230">
        <f t="shared" si="22"/>
        <v>0</v>
      </c>
      <c r="P138" s="230">
        <f t="shared" si="23"/>
        <v>0</v>
      </c>
      <c r="Q138" s="230">
        <f t="shared" si="26"/>
        <v>0</v>
      </c>
      <c r="R138" s="288">
        <f t="shared" si="24"/>
        <v>0</v>
      </c>
      <c r="S138" s="261"/>
    </row>
    <row r="139" spans="2:19" s="200" customFormat="1" x14ac:dyDescent="0.25">
      <c r="B139" s="259">
        <f t="shared" si="25"/>
        <v>134</v>
      </c>
      <c r="C139" s="229">
        <v>45368</v>
      </c>
      <c r="D139" s="203" t="s">
        <v>132</v>
      </c>
      <c r="E139" s="204" t="str">
        <f t="shared" si="18"/>
        <v>تانکر آب</v>
      </c>
      <c r="F139" s="204" t="str">
        <f t="shared" si="19"/>
        <v>شرکتی</v>
      </c>
      <c r="G139" s="204" t="str">
        <f t="shared" si="20"/>
        <v>تانکر آب</v>
      </c>
      <c r="H139" s="204">
        <f t="shared" si="21"/>
        <v>11.8</v>
      </c>
      <c r="I139" s="204"/>
      <c r="J139" s="204"/>
      <c r="K139" s="204"/>
      <c r="L139" s="204"/>
      <c r="M139" s="204"/>
      <c r="N139" s="204"/>
      <c r="O139" s="230">
        <f t="shared" si="22"/>
        <v>0</v>
      </c>
      <c r="P139" s="230">
        <f t="shared" si="23"/>
        <v>0</v>
      </c>
      <c r="Q139" s="230">
        <f t="shared" si="26"/>
        <v>0</v>
      </c>
      <c r="R139" s="288">
        <f t="shared" si="24"/>
        <v>0</v>
      </c>
      <c r="S139" s="261"/>
    </row>
    <row r="140" spans="2:19" s="200" customFormat="1" x14ac:dyDescent="0.25">
      <c r="B140" s="259">
        <f t="shared" si="25"/>
        <v>135</v>
      </c>
      <c r="C140" s="229">
        <v>45368</v>
      </c>
      <c r="D140" s="203" t="s">
        <v>98</v>
      </c>
      <c r="E140" s="204" t="str">
        <f t="shared" si="18"/>
        <v>تانکر آب</v>
      </c>
      <c r="F140" s="204" t="str">
        <f t="shared" si="19"/>
        <v>شرکتی</v>
      </c>
      <c r="G140" s="204" t="str">
        <f t="shared" si="20"/>
        <v>تانکر آب</v>
      </c>
      <c r="H140" s="204">
        <f t="shared" si="21"/>
        <v>11.8</v>
      </c>
      <c r="I140" s="204"/>
      <c r="J140" s="204"/>
      <c r="K140" s="204"/>
      <c r="L140" s="204"/>
      <c r="M140" s="204"/>
      <c r="N140" s="204"/>
      <c r="O140" s="230">
        <f t="shared" si="22"/>
        <v>0</v>
      </c>
      <c r="P140" s="230">
        <f t="shared" si="23"/>
        <v>0</v>
      </c>
      <c r="Q140" s="230">
        <f t="shared" si="26"/>
        <v>0</v>
      </c>
      <c r="R140" s="288">
        <f t="shared" si="24"/>
        <v>0</v>
      </c>
      <c r="S140" s="261"/>
    </row>
    <row r="141" spans="2:19" s="200" customFormat="1" x14ac:dyDescent="0.25">
      <c r="B141" s="259">
        <f t="shared" si="25"/>
        <v>136</v>
      </c>
      <c r="C141" s="229">
        <v>45369</v>
      </c>
      <c r="D141" s="203" t="s">
        <v>93</v>
      </c>
      <c r="E141" s="204" t="str">
        <f t="shared" si="18"/>
        <v>کامیون کمپرسی</v>
      </c>
      <c r="F141" s="204" t="str">
        <f t="shared" si="19"/>
        <v>شرکتی</v>
      </c>
      <c r="G141" s="204" t="str">
        <f t="shared" si="20"/>
        <v>جفت</v>
      </c>
      <c r="H141" s="204">
        <f t="shared" si="21"/>
        <v>6.65</v>
      </c>
      <c r="I141" s="204"/>
      <c r="J141" s="204"/>
      <c r="K141" s="204"/>
      <c r="L141" s="204"/>
      <c r="M141" s="204"/>
      <c r="N141" s="204"/>
      <c r="O141" s="230">
        <f t="shared" si="22"/>
        <v>0</v>
      </c>
      <c r="P141" s="230">
        <f t="shared" si="23"/>
        <v>0</v>
      </c>
      <c r="Q141" s="230">
        <f t="shared" si="26"/>
        <v>0</v>
      </c>
      <c r="R141" s="288">
        <f t="shared" si="24"/>
        <v>0</v>
      </c>
      <c r="S141" s="261"/>
    </row>
    <row r="142" spans="2:19" s="200" customFormat="1" x14ac:dyDescent="0.25">
      <c r="B142" s="259">
        <f t="shared" si="25"/>
        <v>137</v>
      </c>
      <c r="C142" s="229">
        <v>45369</v>
      </c>
      <c r="D142" s="203" t="s">
        <v>96</v>
      </c>
      <c r="E142" s="204" t="str">
        <f t="shared" si="18"/>
        <v>کامیون کمپرسی</v>
      </c>
      <c r="F142" s="204" t="str">
        <f t="shared" si="19"/>
        <v>شرکتی</v>
      </c>
      <c r="G142" s="204" t="str">
        <f t="shared" si="20"/>
        <v>جفت</v>
      </c>
      <c r="H142" s="204">
        <f t="shared" si="21"/>
        <v>6.65</v>
      </c>
      <c r="I142" s="204"/>
      <c r="J142" s="204"/>
      <c r="K142" s="204"/>
      <c r="L142" s="204"/>
      <c r="M142" s="204"/>
      <c r="N142" s="204"/>
      <c r="O142" s="230">
        <f t="shared" si="22"/>
        <v>0</v>
      </c>
      <c r="P142" s="230">
        <f t="shared" si="23"/>
        <v>0</v>
      </c>
      <c r="Q142" s="230">
        <f t="shared" si="26"/>
        <v>0</v>
      </c>
      <c r="R142" s="288">
        <f t="shared" si="24"/>
        <v>0</v>
      </c>
      <c r="S142" s="261"/>
    </row>
    <row r="143" spans="2:19" s="200" customFormat="1" x14ac:dyDescent="0.25">
      <c r="B143" s="259">
        <f t="shared" si="25"/>
        <v>138</v>
      </c>
      <c r="C143" s="229">
        <v>45369</v>
      </c>
      <c r="D143" s="203" t="s">
        <v>119</v>
      </c>
      <c r="E143" s="204" t="str">
        <f t="shared" si="18"/>
        <v>کامیون کمپرسی</v>
      </c>
      <c r="F143" s="204" t="str">
        <f t="shared" si="19"/>
        <v>شرکتی</v>
      </c>
      <c r="G143" s="204" t="str">
        <f t="shared" si="20"/>
        <v>جفت</v>
      </c>
      <c r="H143" s="204">
        <f t="shared" si="21"/>
        <v>6.65</v>
      </c>
      <c r="I143" s="204"/>
      <c r="J143" s="204"/>
      <c r="K143" s="204"/>
      <c r="L143" s="204"/>
      <c r="M143" s="204"/>
      <c r="N143" s="204"/>
      <c r="O143" s="230">
        <f t="shared" si="22"/>
        <v>0</v>
      </c>
      <c r="P143" s="230">
        <f t="shared" si="23"/>
        <v>0</v>
      </c>
      <c r="Q143" s="230">
        <f t="shared" si="26"/>
        <v>0</v>
      </c>
      <c r="R143" s="288">
        <f t="shared" si="24"/>
        <v>0</v>
      </c>
      <c r="S143" s="261"/>
    </row>
    <row r="144" spans="2:19" s="200" customFormat="1" x14ac:dyDescent="0.25">
      <c r="B144" s="259">
        <f t="shared" si="25"/>
        <v>139</v>
      </c>
      <c r="C144" s="229">
        <v>45369</v>
      </c>
      <c r="D144" s="203" t="s">
        <v>132</v>
      </c>
      <c r="E144" s="204" t="str">
        <f t="shared" si="18"/>
        <v>تانکر آب</v>
      </c>
      <c r="F144" s="204" t="str">
        <f t="shared" si="19"/>
        <v>شرکتی</v>
      </c>
      <c r="G144" s="204" t="str">
        <f t="shared" si="20"/>
        <v>تانکر آب</v>
      </c>
      <c r="H144" s="204">
        <f t="shared" si="21"/>
        <v>11.8</v>
      </c>
      <c r="I144" s="204"/>
      <c r="J144" s="204"/>
      <c r="K144" s="204"/>
      <c r="L144" s="204"/>
      <c r="M144" s="204"/>
      <c r="N144" s="204"/>
      <c r="O144" s="230">
        <f t="shared" si="22"/>
        <v>0</v>
      </c>
      <c r="P144" s="230">
        <f t="shared" si="23"/>
        <v>0</v>
      </c>
      <c r="Q144" s="230">
        <f t="shared" si="26"/>
        <v>0</v>
      </c>
      <c r="R144" s="288">
        <f t="shared" si="24"/>
        <v>0</v>
      </c>
      <c r="S144" s="261"/>
    </row>
    <row r="145" spans="2:19" s="200" customFormat="1" x14ac:dyDescent="0.25">
      <c r="B145" s="259">
        <f t="shared" si="25"/>
        <v>140</v>
      </c>
      <c r="C145" s="229">
        <v>45369</v>
      </c>
      <c r="D145" s="203" t="s">
        <v>98</v>
      </c>
      <c r="E145" s="204" t="str">
        <f t="shared" si="18"/>
        <v>تانکر آب</v>
      </c>
      <c r="F145" s="204" t="str">
        <f t="shared" si="19"/>
        <v>شرکتی</v>
      </c>
      <c r="G145" s="204" t="str">
        <f t="shared" si="20"/>
        <v>تانکر آب</v>
      </c>
      <c r="H145" s="204">
        <f t="shared" si="21"/>
        <v>11.8</v>
      </c>
      <c r="I145" s="204"/>
      <c r="J145" s="204"/>
      <c r="K145" s="204"/>
      <c r="L145" s="204"/>
      <c r="M145" s="204"/>
      <c r="N145" s="204"/>
      <c r="O145" s="230">
        <f t="shared" si="22"/>
        <v>0</v>
      </c>
      <c r="P145" s="230">
        <f t="shared" si="23"/>
        <v>0</v>
      </c>
      <c r="Q145" s="230">
        <f t="shared" si="26"/>
        <v>0</v>
      </c>
      <c r="R145" s="288">
        <f t="shared" si="24"/>
        <v>0</v>
      </c>
      <c r="S145" s="261"/>
    </row>
    <row r="146" spans="2:19" s="200" customFormat="1" x14ac:dyDescent="0.25">
      <c r="B146" s="259">
        <f t="shared" si="25"/>
        <v>141</v>
      </c>
      <c r="C146" s="229">
        <v>45370</v>
      </c>
      <c r="D146" s="203" t="s">
        <v>93</v>
      </c>
      <c r="E146" s="204" t="str">
        <f t="shared" si="18"/>
        <v>کامیون کمپرسی</v>
      </c>
      <c r="F146" s="204" t="str">
        <f t="shared" si="19"/>
        <v>شرکتی</v>
      </c>
      <c r="G146" s="204" t="str">
        <f t="shared" si="20"/>
        <v>جفت</v>
      </c>
      <c r="H146" s="204">
        <f t="shared" si="21"/>
        <v>6.65</v>
      </c>
      <c r="I146" s="204"/>
      <c r="J146" s="204"/>
      <c r="K146" s="204"/>
      <c r="L146" s="204"/>
      <c r="M146" s="204"/>
      <c r="N146" s="204"/>
      <c r="O146" s="230">
        <f t="shared" si="22"/>
        <v>0</v>
      </c>
      <c r="P146" s="230">
        <f t="shared" si="23"/>
        <v>0</v>
      </c>
      <c r="Q146" s="230">
        <f t="shared" si="26"/>
        <v>0</v>
      </c>
      <c r="R146" s="288">
        <f t="shared" si="24"/>
        <v>0</v>
      </c>
      <c r="S146" s="261"/>
    </row>
    <row r="147" spans="2:19" s="200" customFormat="1" x14ac:dyDescent="0.25">
      <c r="B147" s="259">
        <f t="shared" si="25"/>
        <v>142</v>
      </c>
      <c r="C147" s="229">
        <v>45370</v>
      </c>
      <c r="D147" s="203" t="s">
        <v>96</v>
      </c>
      <c r="E147" s="204" t="str">
        <f t="shared" si="18"/>
        <v>کامیون کمپرسی</v>
      </c>
      <c r="F147" s="204" t="str">
        <f t="shared" si="19"/>
        <v>شرکتی</v>
      </c>
      <c r="G147" s="204" t="str">
        <f t="shared" si="20"/>
        <v>جفت</v>
      </c>
      <c r="H147" s="204">
        <f t="shared" si="21"/>
        <v>6.65</v>
      </c>
      <c r="I147" s="204"/>
      <c r="J147" s="204"/>
      <c r="K147" s="204"/>
      <c r="L147" s="204"/>
      <c r="M147" s="204"/>
      <c r="N147" s="204"/>
      <c r="O147" s="230">
        <f t="shared" si="22"/>
        <v>0</v>
      </c>
      <c r="P147" s="230">
        <f t="shared" si="23"/>
        <v>0</v>
      </c>
      <c r="Q147" s="230">
        <f t="shared" si="26"/>
        <v>0</v>
      </c>
      <c r="R147" s="288">
        <f t="shared" si="24"/>
        <v>0</v>
      </c>
      <c r="S147" s="261"/>
    </row>
    <row r="148" spans="2:19" s="200" customFormat="1" x14ac:dyDescent="0.25">
      <c r="B148" s="259">
        <f t="shared" si="25"/>
        <v>143</v>
      </c>
      <c r="C148" s="229">
        <v>45370</v>
      </c>
      <c r="D148" s="203" t="s">
        <v>119</v>
      </c>
      <c r="E148" s="204" t="str">
        <f t="shared" si="18"/>
        <v>کامیون کمپرسی</v>
      </c>
      <c r="F148" s="204" t="str">
        <f t="shared" si="19"/>
        <v>شرکتی</v>
      </c>
      <c r="G148" s="204" t="str">
        <f t="shared" si="20"/>
        <v>جفت</v>
      </c>
      <c r="H148" s="204">
        <f t="shared" si="21"/>
        <v>6.65</v>
      </c>
      <c r="I148" s="204"/>
      <c r="J148" s="204"/>
      <c r="K148" s="204"/>
      <c r="L148" s="204"/>
      <c r="M148" s="204"/>
      <c r="N148" s="204"/>
      <c r="O148" s="230">
        <f t="shared" si="22"/>
        <v>0</v>
      </c>
      <c r="P148" s="230">
        <f t="shared" si="23"/>
        <v>0</v>
      </c>
      <c r="Q148" s="230">
        <f t="shared" si="26"/>
        <v>0</v>
      </c>
      <c r="R148" s="288">
        <f t="shared" si="24"/>
        <v>0</v>
      </c>
      <c r="S148" s="261"/>
    </row>
    <row r="149" spans="2:19" s="200" customFormat="1" x14ac:dyDescent="0.25">
      <c r="B149" s="259">
        <f t="shared" si="25"/>
        <v>144</v>
      </c>
      <c r="C149" s="229">
        <v>45370</v>
      </c>
      <c r="D149" s="203" t="s">
        <v>132</v>
      </c>
      <c r="E149" s="204" t="str">
        <f t="shared" si="18"/>
        <v>تانکر آب</v>
      </c>
      <c r="F149" s="204" t="str">
        <f t="shared" si="19"/>
        <v>شرکتی</v>
      </c>
      <c r="G149" s="204" t="str">
        <f t="shared" si="20"/>
        <v>تانکر آب</v>
      </c>
      <c r="H149" s="204">
        <f t="shared" si="21"/>
        <v>11.8</v>
      </c>
      <c r="I149" s="204"/>
      <c r="J149" s="204"/>
      <c r="K149" s="204"/>
      <c r="L149" s="204"/>
      <c r="M149" s="204"/>
      <c r="N149" s="204"/>
      <c r="O149" s="230">
        <f t="shared" si="22"/>
        <v>0</v>
      </c>
      <c r="P149" s="230">
        <f t="shared" si="23"/>
        <v>0</v>
      </c>
      <c r="Q149" s="230">
        <f t="shared" si="26"/>
        <v>0</v>
      </c>
      <c r="R149" s="288">
        <f t="shared" si="24"/>
        <v>0</v>
      </c>
      <c r="S149" s="261"/>
    </row>
    <row r="150" spans="2:19" s="200" customFormat="1" x14ac:dyDescent="0.25">
      <c r="B150" s="259">
        <f t="shared" si="25"/>
        <v>145</v>
      </c>
      <c r="C150" s="229">
        <v>45370</v>
      </c>
      <c r="D150" s="203" t="s">
        <v>98</v>
      </c>
      <c r="E150" s="204" t="str">
        <f t="shared" si="18"/>
        <v>تانکر آب</v>
      </c>
      <c r="F150" s="204" t="str">
        <f t="shared" si="19"/>
        <v>شرکتی</v>
      </c>
      <c r="G150" s="204" t="str">
        <f t="shared" si="20"/>
        <v>تانکر آب</v>
      </c>
      <c r="H150" s="204">
        <f t="shared" si="21"/>
        <v>11.8</v>
      </c>
      <c r="I150" s="204"/>
      <c r="J150" s="204"/>
      <c r="K150" s="204"/>
      <c r="L150" s="204"/>
      <c r="M150" s="204"/>
      <c r="N150" s="204"/>
      <c r="O150" s="230">
        <f t="shared" si="22"/>
        <v>0</v>
      </c>
      <c r="P150" s="230">
        <f t="shared" si="23"/>
        <v>0</v>
      </c>
      <c r="Q150" s="230">
        <f t="shared" si="26"/>
        <v>0</v>
      </c>
      <c r="R150" s="288">
        <f t="shared" si="24"/>
        <v>0</v>
      </c>
      <c r="S150" s="261"/>
    </row>
    <row r="151" spans="2:19" s="200" customFormat="1" x14ac:dyDescent="0.25">
      <c r="B151" s="259">
        <f t="shared" si="25"/>
        <v>146</v>
      </c>
      <c r="C151" s="229">
        <v>45371</v>
      </c>
      <c r="D151" s="203" t="s">
        <v>93</v>
      </c>
      <c r="E151" s="204" t="str">
        <f t="shared" si="18"/>
        <v>کامیون کمپرسی</v>
      </c>
      <c r="F151" s="204" t="str">
        <f t="shared" si="19"/>
        <v>شرکتی</v>
      </c>
      <c r="G151" s="204" t="str">
        <f t="shared" si="20"/>
        <v>جفت</v>
      </c>
      <c r="H151" s="204">
        <f t="shared" si="21"/>
        <v>6.65</v>
      </c>
      <c r="I151" s="204"/>
      <c r="J151" s="204"/>
      <c r="K151" s="204"/>
      <c r="L151" s="204"/>
      <c r="M151" s="204"/>
      <c r="N151" s="204"/>
      <c r="O151" s="230">
        <f t="shared" si="22"/>
        <v>0</v>
      </c>
      <c r="P151" s="230">
        <f t="shared" si="23"/>
        <v>0</v>
      </c>
      <c r="Q151" s="230">
        <f t="shared" si="26"/>
        <v>0</v>
      </c>
      <c r="R151" s="288">
        <f t="shared" si="24"/>
        <v>0</v>
      </c>
      <c r="S151" s="261"/>
    </row>
    <row r="152" spans="2:19" s="200" customFormat="1" x14ac:dyDescent="0.25">
      <c r="B152" s="259">
        <f t="shared" si="25"/>
        <v>147</v>
      </c>
      <c r="C152" s="229">
        <v>45371</v>
      </c>
      <c r="D152" s="203" t="s">
        <v>96</v>
      </c>
      <c r="E152" s="204" t="str">
        <f t="shared" si="18"/>
        <v>کامیون کمپرسی</v>
      </c>
      <c r="F152" s="204" t="str">
        <f t="shared" si="19"/>
        <v>شرکتی</v>
      </c>
      <c r="G152" s="204" t="str">
        <f t="shared" si="20"/>
        <v>جفت</v>
      </c>
      <c r="H152" s="204">
        <f t="shared" si="21"/>
        <v>6.65</v>
      </c>
      <c r="I152" s="204"/>
      <c r="J152" s="204"/>
      <c r="K152" s="204"/>
      <c r="L152" s="204"/>
      <c r="M152" s="204"/>
      <c r="N152" s="204"/>
      <c r="O152" s="230">
        <f t="shared" si="22"/>
        <v>0</v>
      </c>
      <c r="P152" s="230">
        <f t="shared" si="23"/>
        <v>0</v>
      </c>
      <c r="Q152" s="230">
        <f t="shared" si="26"/>
        <v>0</v>
      </c>
      <c r="R152" s="288">
        <f t="shared" si="24"/>
        <v>0</v>
      </c>
      <c r="S152" s="261"/>
    </row>
    <row r="153" spans="2:19" s="200" customFormat="1" x14ac:dyDescent="0.25">
      <c r="B153" s="259">
        <f t="shared" si="25"/>
        <v>148</v>
      </c>
      <c r="C153" s="229">
        <v>45371</v>
      </c>
      <c r="D153" s="203" t="s">
        <v>119</v>
      </c>
      <c r="E153" s="204" t="str">
        <f t="shared" si="18"/>
        <v>کامیون کمپرسی</v>
      </c>
      <c r="F153" s="204" t="str">
        <f t="shared" si="19"/>
        <v>شرکتی</v>
      </c>
      <c r="G153" s="204" t="str">
        <f t="shared" si="20"/>
        <v>جفت</v>
      </c>
      <c r="H153" s="204">
        <f t="shared" si="21"/>
        <v>6.65</v>
      </c>
      <c r="I153" s="204"/>
      <c r="J153" s="204"/>
      <c r="K153" s="204"/>
      <c r="L153" s="204"/>
      <c r="M153" s="204"/>
      <c r="N153" s="204"/>
      <c r="O153" s="230">
        <f t="shared" si="22"/>
        <v>0</v>
      </c>
      <c r="P153" s="230">
        <f t="shared" si="23"/>
        <v>0</v>
      </c>
      <c r="Q153" s="230">
        <f t="shared" si="26"/>
        <v>0</v>
      </c>
      <c r="R153" s="288">
        <f t="shared" si="24"/>
        <v>0</v>
      </c>
      <c r="S153" s="261"/>
    </row>
    <row r="154" spans="2:19" s="200" customFormat="1" x14ac:dyDescent="0.25">
      <c r="B154" s="259">
        <f t="shared" si="25"/>
        <v>149</v>
      </c>
      <c r="C154" s="229">
        <v>45371</v>
      </c>
      <c r="D154" s="203" t="s">
        <v>132</v>
      </c>
      <c r="E154" s="204" t="str">
        <f t="shared" si="18"/>
        <v>تانکر آب</v>
      </c>
      <c r="F154" s="204" t="str">
        <f t="shared" si="19"/>
        <v>شرکتی</v>
      </c>
      <c r="G154" s="204" t="str">
        <f t="shared" si="20"/>
        <v>تانکر آب</v>
      </c>
      <c r="H154" s="204">
        <f t="shared" si="21"/>
        <v>11.8</v>
      </c>
      <c r="I154" s="204"/>
      <c r="J154" s="204"/>
      <c r="K154" s="204"/>
      <c r="L154" s="204"/>
      <c r="M154" s="204"/>
      <c r="N154" s="204"/>
      <c r="O154" s="230">
        <f t="shared" si="22"/>
        <v>0</v>
      </c>
      <c r="P154" s="230">
        <f t="shared" si="23"/>
        <v>0</v>
      </c>
      <c r="Q154" s="230">
        <f t="shared" si="26"/>
        <v>0</v>
      </c>
      <c r="R154" s="288">
        <f t="shared" si="24"/>
        <v>0</v>
      </c>
      <c r="S154" s="261"/>
    </row>
    <row r="155" spans="2:19" s="200" customFormat="1" x14ac:dyDescent="0.25">
      <c r="B155" s="259">
        <f t="shared" si="25"/>
        <v>150</v>
      </c>
      <c r="C155" s="229">
        <v>45371</v>
      </c>
      <c r="D155" s="203" t="s">
        <v>98</v>
      </c>
      <c r="E155" s="204" t="str">
        <f t="shared" si="18"/>
        <v>تانکر آب</v>
      </c>
      <c r="F155" s="204" t="str">
        <f t="shared" si="19"/>
        <v>شرکتی</v>
      </c>
      <c r="G155" s="204" t="str">
        <f t="shared" si="20"/>
        <v>تانکر آب</v>
      </c>
      <c r="H155" s="204">
        <f t="shared" si="21"/>
        <v>11.8</v>
      </c>
      <c r="I155" s="204"/>
      <c r="J155" s="204"/>
      <c r="K155" s="204"/>
      <c r="L155" s="204"/>
      <c r="M155" s="204"/>
      <c r="N155" s="204"/>
      <c r="O155" s="230">
        <f t="shared" si="22"/>
        <v>0</v>
      </c>
      <c r="P155" s="230">
        <f t="shared" si="23"/>
        <v>0</v>
      </c>
      <c r="Q155" s="230">
        <f t="shared" si="26"/>
        <v>0</v>
      </c>
      <c r="R155" s="288">
        <f t="shared" si="24"/>
        <v>0</v>
      </c>
      <c r="S155" s="261"/>
    </row>
    <row r="156" spans="2:19" s="200" customFormat="1" x14ac:dyDescent="0.25">
      <c r="B156" s="259">
        <f t="shared" si="25"/>
        <v>151</v>
      </c>
      <c r="C156" s="229">
        <v>45372</v>
      </c>
      <c r="D156" s="203" t="s">
        <v>93</v>
      </c>
      <c r="E156" s="204" t="str">
        <f t="shared" si="18"/>
        <v>کامیون کمپرسی</v>
      </c>
      <c r="F156" s="204" t="str">
        <f t="shared" si="19"/>
        <v>شرکتی</v>
      </c>
      <c r="G156" s="204" t="str">
        <f t="shared" si="20"/>
        <v>جفت</v>
      </c>
      <c r="H156" s="204">
        <f t="shared" si="21"/>
        <v>6.65</v>
      </c>
      <c r="I156" s="204"/>
      <c r="J156" s="204"/>
      <c r="K156" s="204"/>
      <c r="L156" s="204"/>
      <c r="M156" s="204"/>
      <c r="N156" s="204"/>
      <c r="O156" s="230">
        <f t="shared" si="22"/>
        <v>0</v>
      </c>
      <c r="P156" s="230">
        <f t="shared" si="23"/>
        <v>0</v>
      </c>
      <c r="Q156" s="230">
        <f t="shared" si="26"/>
        <v>0</v>
      </c>
      <c r="R156" s="288">
        <f t="shared" si="24"/>
        <v>0</v>
      </c>
      <c r="S156" s="261"/>
    </row>
    <row r="157" spans="2:19" s="200" customFormat="1" x14ac:dyDescent="0.25">
      <c r="B157" s="259">
        <f t="shared" si="25"/>
        <v>152</v>
      </c>
      <c r="C157" s="229">
        <v>45372</v>
      </c>
      <c r="D157" s="203" t="s">
        <v>96</v>
      </c>
      <c r="E157" s="204" t="str">
        <f t="shared" si="18"/>
        <v>کامیون کمپرسی</v>
      </c>
      <c r="F157" s="204" t="str">
        <f t="shared" si="19"/>
        <v>شرکتی</v>
      </c>
      <c r="G157" s="204" t="str">
        <f t="shared" si="20"/>
        <v>جفت</v>
      </c>
      <c r="H157" s="204">
        <f t="shared" si="21"/>
        <v>6.65</v>
      </c>
      <c r="I157" s="204"/>
      <c r="J157" s="204"/>
      <c r="K157" s="204"/>
      <c r="L157" s="204"/>
      <c r="M157" s="204"/>
      <c r="N157" s="204"/>
      <c r="O157" s="230">
        <f t="shared" si="22"/>
        <v>0</v>
      </c>
      <c r="P157" s="230">
        <f t="shared" si="23"/>
        <v>0</v>
      </c>
      <c r="Q157" s="230">
        <f t="shared" si="26"/>
        <v>0</v>
      </c>
      <c r="R157" s="288">
        <f t="shared" si="24"/>
        <v>0</v>
      </c>
      <c r="S157" s="261"/>
    </row>
    <row r="158" spans="2:19" s="200" customFormat="1" x14ac:dyDescent="0.25">
      <c r="B158" s="259">
        <f t="shared" si="25"/>
        <v>153</v>
      </c>
      <c r="C158" s="229">
        <v>45372</v>
      </c>
      <c r="D158" s="203" t="s">
        <v>119</v>
      </c>
      <c r="E158" s="204" t="str">
        <f t="shared" si="18"/>
        <v>کامیون کمپرسی</v>
      </c>
      <c r="F158" s="204" t="str">
        <f t="shared" si="19"/>
        <v>شرکتی</v>
      </c>
      <c r="G158" s="204" t="str">
        <f t="shared" si="20"/>
        <v>جفت</v>
      </c>
      <c r="H158" s="204">
        <f t="shared" si="21"/>
        <v>6.65</v>
      </c>
      <c r="I158" s="204"/>
      <c r="J158" s="204"/>
      <c r="K158" s="204"/>
      <c r="L158" s="204"/>
      <c r="M158" s="204"/>
      <c r="N158" s="204"/>
      <c r="O158" s="230">
        <f t="shared" si="22"/>
        <v>0</v>
      </c>
      <c r="P158" s="230">
        <f t="shared" si="23"/>
        <v>0</v>
      </c>
      <c r="Q158" s="230">
        <f t="shared" si="26"/>
        <v>0</v>
      </c>
      <c r="R158" s="288">
        <f t="shared" si="24"/>
        <v>0</v>
      </c>
      <c r="S158" s="261"/>
    </row>
    <row r="159" spans="2:19" s="200" customFormat="1" x14ac:dyDescent="0.25">
      <c r="B159" s="259">
        <f t="shared" si="25"/>
        <v>154</v>
      </c>
      <c r="C159" s="229">
        <v>45372</v>
      </c>
      <c r="D159" s="203" t="s">
        <v>132</v>
      </c>
      <c r="E159" s="204" t="str">
        <f t="shared" si="18"/>
        <v>تانکر آب</v>
      </c>
      <c r="F159" s="204" t="str">
        <f t="shared" si="19"/>
        <v>شرکتی</v>
      </c>
      <c r="G159" s="204" t="str">
        <f t="shared" si="20"/>
        <v>تانکر آب</v>
      </c>
      <c r="H159" s="204">
        <f t="shared" si="21"/>
        <v>11.8</v>
      </c>
      <c r="I159" s="204"/>
      <c r="J159" s="204"/>
      <c r="K159" s="204"/>
      <c r="L159" s="204"/>
      <c r="M159" s="204"/>
      <c r="N159" s="204"/>
      <c r="O159" s="230">
        <f t="shared" si="22"/>
        <v>0</v>
      </c>
      <c r="P159" s="230">
        <f t="shared" si="23"/>
        <v>0</v>
      </c>
      <c r="Q159" s="230">
        <f t="shared" si="26"/>
        <v>0</v>
      </c>
      <c r="R159" s="288">
        <f t="shared" si="24"/>
        <v>0</v>
      </c>
      <c r="S159" s="261"/>
    </row>
    <row r="160" spans="2:19" s="200" customFormat="1" x14ac:dyDescent="0.25">
      <c r="B160" s="259">
        <f t="shared" si="25"/>
        <v>155</v>
      </c>
      <c r="C160" s="229">
        <v>45372</v>
      </c>
      <c r="D160" s="203" t="s">
        <v>98</v>
      </c>
      <c r="E160" s="204" t="str">
        <f t="shared" si="18"/>
        <v>تانکر آب</v>
      </c>
      <c r="F160" s="204" t="str">
        <f t="shared" si="19"/>
        <v>شرکتی</v>
      </c>
      <c r="G160" s="204" t="str">
        <f t="shared" si="20"/>
        <v>تانکر آب</v>
      </c>
      <c r="H160" s="204">
        <f t="shared" si="21"/>
        <v>11.8</v>
      </c>
      <c r="I160" s="204"/>
      <c r="J160" s="204"/>
      <c r="K160" s="204"/>
      <c r="L160" s="204"/>
      <c r="M160" s="204"/>
      <c r="N160" s="204"/>
      <c r="O160" s="230">
        <f t="shared" si="22"/>
        <v>0</v>
      </c>
      <c r="P160" s="230">
        <f t="shared" si="23"/>
        <v>0</v>
      </c>
      <c r="Q160" s="230">
        <f t="shared" si="26"/>
        <v>0</v>
      </c>
      <c r="R160" s="288">
        <f t="shared" si="24"/>
        <v>0</v>
      </c>
      <c r="S160" s="261"/>
    </row>
    <row r="161" spans="2:19" s="200" customFormat="1" x14ac:dyDescent="0.25">
      <c r="B161" s="259">
        <f t="shared" si="25"/>
        <v>156</v>
      </c>
      <c r="C161" s="229">
        <v>45373</v>
      </c>
      <c r="D161" s="203" t="s">
        <v>93</v>
      </c>
      <c r="E161" s="204" t="str">
        <f t="shared" si="18"/>
        <v>کامیون کمپرسی</v>
      </c>
      <c r="F161" s="204" t="str">
        <f t="shared" si="19"/>
        <v>شرکتی</v>
      </c>
      <c r="G161" s="204" t="str">
        <f t="shared" si="20"/>
        <v>جفت</v>
      </c>
      <c r="H161" s="204">
        <f t="shared" si="21"/>
        <v>6.65</v>
      </c>
      <c r="I161" s="204"/>
      <c r="J161" s="204"/>
      <c r="K161" s="204"/>
      <c r="L161" s="204"/>
      <c r="M161" s="204"/>
      <c r="N161" s="204"/>
      <c r="O161" s="230">
        <f t="shared" si="22"/>
        <v>0</v>
      </c>
      <c r="P161" s="230">
        <f t="shared" si="23"/>
        <v>0</v>
      </c>
      <c r="Q161" s="230">
        <f t="shared" si="26"/>
        <v>0</v>
      </c>
      <c r="R161" s="288">
        <f t="shared" si="24"/>
        <v>0</v>
      </c>
      <c r="S161" s="261"/>
    </row>
    <row r="162" spans="2:19" s="200" customFormat="1" x14ac:dyDescent="0.25">
      <c r="B162" s="259">
        <f t="shared" si="25"/>
        <v>157</v>
      </c>
      <c r="C162" s="229">
        <v>45373</v>
      </c>
      <c r="D162" s="203" t="s">
        <v>96</v>
      </c>
      <c r="E162" s="204" t="str">
        <f t="shared" si="18"/>
        <v>کامیون کمپرسی</v>
      </c>
      <c r="F162" s="204" t="str">
        <f t="shared" si="19"/>
        <v>شرکتی</v>
      </c>
      <c r="G162" s="204" t="str">
        <f t="shared" si="20"/>
        <v>جفت</v>
      </c>
      <c r="H162" s="204">
        <f t="shared" si="21"/>
        <v>6.65</v>
      </c>
      <c r="I162" s="204"/>
      <c r="J162" s="204"/>
      <c r="K162" s="204"/>
      <c r="L162" s="204"/>
      <c r="M162" s="204"/>
      <c r="N162" s="204"/>
      <c r="O162" s="230">
        <f t="shared" si="22"/>
        <v>0</v>
      </c>
      <c r="P162" s="230">
        <f t="shared" si="23"/>
        <v>0</v>
      </c>
      <c r="Q162" s="230">
        <f t="shared" si="26"/>
        <v>0</v>
      </c>
      <c r="R162" s="288">
        <f t="shared" si="24"/>
        <v>0</v>
      </c>
      <c r="S162" s="261"/>
    </row>
    <row r="163" spans="2:19" s="200" customFormat="1" x14ac:dyDescent="0.25">
      <c r="B163" s="259">
        <f t="shared" si="25"/>
        <v>158</v>
      </c>
      <c r="C163" s="229">
        <v>45373</v>
      </c>
      <c r="D163" s="203" t="s">
        <v>119</v>
      </c>
      <c r="E163" s="204" t="str">
        <f t="shared" si="18"/>
        <v>کامیون کمپرسی</v>
      </c>
      <c r="F163" s="204" t="str">
        <f t="shared" si="19"/>
        <v>شرکتی</v>
      </c>
      <c r="G163" s="204" t="str">
        <f t="shared" si="20"/>
        <v>جفت</v>
      </c>
      <c r="H163" s="204">
        <f t="shared" si="21"/>
        <v>6.65</v>
      </c>
      <c r="I163" s="204"/>
      <c r="J163" s="204"/>
      <c r="K163" s="204"/>
      <c r="L163" s="204"/>
      <c r="M163" s="204"/>
      <c r="N163" s="204"/>
      <c r="O163" s="230">
        <f t="shared" si="22"/>
        <v>0</v>
      </c>
      <c r="P163" s="230">
        <f t="shared" si="23"/>
        <v>0</v>
      </c>
      <c r="Q163" s="230">
        <f t="shared" si="26"/>
        <v>0</v>
      </c>
      <c r="R163" s="288">
        <f t="shared" si="24"/>
        <v>0</v>
      </c>
      <c r="S163" s="261"/>
    </row>
    <row r="164" spans="2:19" s="200" customFormat="1" x14ac:dyDescent="0.25">
      <c r="B164" s="259">
        <f t="shared" si="25"/>
        <v>159</v>
      </c>
      <c r="C164" s="229">
        <v>45373</v>
      </c>
      <c r="D164" s="203" t="s">
        <v>132</v>
      </c>
      <c r="E164" s="204" t="str">
        <f t="shared" si="18"/>
        <v>تانکر آب</v>
      </c>
      <c r="F164" s="204" t="str">
        <f t="shared" si="19"/>
        <v>شرکتی</v>
      </c>
      <c r="G164" s="204" t="str">
        <f t="shared" si="20"/>
        <v>تانکر آب</v>
      </c>
      <c r="H164" s="204">
        <f t="shared" si="21"/>
        <v>11.8</v>
      </c>
      <c r="I164" s="204"/>
      <c r="J164" s="204"/>
      <c r="K164" s="204"/>
      <c r="L164" s="204"/>
      <c r="M164" s="204"/>
      <c r="N164" s="204"/>
      <c r="O164" s="230">
        <f t="shared" si="22"/>
        <v>0</v>
      </c>
      <c r="P164" s="230">
        <f t="shared" si="23"/>
        <v>0</v>
      </c>
      <c r="Q164" s="230">
        <f t="shared" si="26"/>
        <v>0</v>
      </c>
      <c r="R164" s="288">
        <f t="shared" si="24"/>
        <v>0</v>
      </c>
      <c r="S164" s="261"/>
    </row>
    <row r="165" spans="2:19" s="200" customFormat="1" x14ac:dyDescent="0.25">
      <c r="B165" s="259">
        <f t="shared" si="25"/>
        <v>160</v>
      </c>
      <c r="C165" s="229">
        <v>45373</v>
      </c>
      <c r="D165" s="203" t="s">
        <v>98</v>
      </c>
      <c r="E165" s="204" t="str">
        <f t="shared" si="18"/>
        <v>تانکر آب</v>
      </c>
      <c r="F165" s="204" t="str">
        <f t="shared" si="19"/>
        <v>شرکتی</v>
      </c>
      <c r="G165" s="204" t="str">
        <f t="shared" si="20"/>
        <v>تانکر آب</v>
      </c>
      <c r="H165" s="204">
        <f t="shared" si="21"/>
        <v>11.8</v>
      </c>
      <c r="I165" s="204"/>
      <c r="J165" s="204"/>
      <c r="K165" s="204"/>
      <c r="L165" s="204"/>
      <c r="M165" s="204"/>
      <c r="N165" s="204"/>
      <c r="O165" s="230">
        <f t="shared" si="22"/>
        <v>0</v>
      </c>
      <c r="P165" s="230">
        <f t="shared" si="23"/>
        <v>0</v>
      </c>
      <c r="Q165" s="230">
        <f t="shared" si="26"/>
        <v>0</v>
      </c>
      <c r="R165" s="288">
        <f t="shared" si="24"/>
        <v>0</v>
      </c>
      <c r="S165" s="261"/>
    </row>
    <row r="166" spans="2:19" s="200" customFormat="1" x14ac:dyDescent="0.25">
      <c r="B166" s="259">
        <f t="shared" si="25"/>
        <v>161</v>
      </c>
      <c r="C166" s="229">
        <v>45374</v>
      </c>
      <c r="D166" s="203" t="s">
        <v>93</v>
      </c>
      <c r="E166" s="204" t="str">
        <f t="shared" si="18"/>
        <v>کامیون کمپرسی</v>
      </c>
      <c r="F166" s="204" t="str">
        <f t="shared" si="19"/>
        <v>شرکتی</v>
      </c>
      <c r="G166" s="204" t="str">
        <f t="shared" si="20"/>
        <v>جفت</v>
      </c>
      <c r="H166" s="204">
        <f t="shared" si="21"/>
        <v>6.65</v>
      </c>
      <c r="I166" s="204"/>
      <c r="J166" s="204"/>
      <c r="K166" s="204"/>
      <c r="L166" s="204"/>
      <c r="M166" s="204"/>
      <c r="N166" s="204"/>
      <c r="O166" s="230">
        <f t="shared" si="22"/>
        <v>0</v>
      </c>
      <c r="P166" s="230">
        <f t="shared" si="23"/>
        <v>0</v>
      </c>
      <c r="Q166" s="230">
        <f t="shared" si="26"/>
        <v>0</v>
      </c>
      <c r="R166" s="288">
        <f t="shared" si="24"/>
        <v>0</v>
      </c>
      <c r="S166" s="261"/>
    </row>
    <row r="167" spans="2:19" s="200" customFormat="1" x14ac:dyDescent="0.25">
      <c r="B167" s="259">
        <f t="shared" si="25"/>
        <v>162</v>
      </c>
      <c r="C167" s="229">
        <v>45374</v>
      </c>
      <c r="D167" s="203" t="s">
        <v>96</v>
      </c>
      <c r="E167" s="204" t="str">
        <f t="shared" si="18"/>
        <v>کامیون کمپرسی</v>
      </c>
      <c r="F167" s="204" t="str">
        <f t="shared" si="19"/>
        <v>شرکتی</v>
      </c>
      <c r="G167" s="204" t="str">
        <f t="shared" si="20"/>
        <v>جفت</v>
      </c>
      <c r="H167" s="204">
        <f t="shared" si="21"/>
        <v>6.65</v>
      </c>
      <c r="I167" s="204"/>
      <c r="J167" s="204"/>
      <c r="K167" s="204"/>
      <c r="L167" s="204"/>
      <c r="M167" s="204"/>
      <c r="N167" s="204"/>
      <c r="O167" s="230">
        <f t="shared" si="22"/>
        <v>0</v>
      </c>
      <c r="P167" s="230">
        <f t="shared" si="23"/>
        <v>0</v>
      </c>
      <c r="Q167" s="230">
        <f t="shared" si="26"/>
        <v>0</v>
      </c>
      <c r="R167" s="288">
        <f t="shared" si="24"/>
        <v>0</v>
      </c>
      <c r="S167" s="261"/>
    </row>
    <row r="168" spans="2:19" s="200" customFormat="1" x14ac:dyDescent="0.25">
      <c r="B168" s="259">
        <f t="shared" si="25"/>
        <v>163</v>
      </c>
      <c r="C168" s="229">
        <v>45374</v>
      </c>
      <c r="D168" s="203" t="s">
        <v>119</v>
      </c>
      <c r="E168" s="204" t="str">
        <f t="shared" si="18"/>
        <v>کامیون کمپرسی</v>
      </c>
      <c r="F168" s="204" t="str">
        <f t="shared" si="19"/>
        <v>شرکتی</v>
      </c>
      <c r="G168" s="204" t="str">
        <f t="shared" si="20"/>
        <v>جفت</v>
      </c>
      <c r="H168" s="204">
        <f t="shared" si="21"/>
        <v>6.65</v>
      </c>
      <c r="I168" s="204"/>
      <c r="J168" s="204"/>
      <c r="K168" s="204"/>
      <c r="L168" s="204"/>
      <c r="M168" s="204"/>
      <c r="N168" s="204"/>
      <c r="O168" s="230">
        <f t="shared" si="22"/>
        <v>0</v>
      </c>
      <c r="P168" s="230">
        <f t="shared" si="23"/>
        <v>0</v>
      </c>
      <c r="Q168" s="230">
        <f t="shared" si="26"/>
        <v>0</v>
      </c>
      <c r="R168" s="288">
        <f t="shared" si="24"/>
        <v>0</v>
      </c>
      <c r="S168" s="261"/>
    </row>
    <row r="169" spans="2:19" s="200" customFormat="1" x14ac:dyDescent="0.25">
      <c r="B169" s="259">
        <f t="shared" si="25"/>
        <v>164</v>
      </c>
      <c r="C169" s="229">
        <v>45374</v>
      </c>
      <c r="D169" s="203" t="s">
        <v>132</v>
      </c>
      <c r="E169" s="204" t="str">
        <f t="shared" si="18"/>
        <v>تانکر آب</v>
      </c>
      <c r="F169" s="204" t="str">
        <f t="shared" si="19"/>
        <v>شرکتی</v>
      </c>
      <c r="G169" s="204" t="str">
        <f t="shared" si="20"/>
        <v>تانکر آب</v>
      </c>
      <c r="H169" s="204">
        <f t="shared" si="21"/>
        <v>11.8</v>
      </c>
      <c r="I169" s="204"/>
      <c r="J169" s="204"/>
      <c r="K169" s="204"/>
      <c r="L169" s="204"/>
      <c r="M169" s="204"/>
      <c r="N169" s="204"/>
      <c r="O169" s="230">
        <f t="shared" si="22"/>
        <v>0</v>
      </c>
      <c r="P169" s="230">
        <f t="shared" si="23"/>
        <v>0</v>
      </c>
      <c r="Q169" s="230">
        <f t="shared" si="26"/>
        <v>0</v>
      </c>
      <c r="R169" s="288">
        <f t="shared" si="24"/>
        <v>0</v>
      </c>
      <c r="S169" s="261"/>
    </row>
    <row r="170" spans="2:19" s="200" customFormat="1" x14ac:dyDescent="0.25">
      <c r="B170" s="259">
        <f t="shared" si="25"/>
        <v>165</v>
      </c>
      <c r="C170" s="229">
        <v>45374</v>
      </c>
      <c r="D170" s="203" t="s">
        <v>98</v>
      </c>
      <c r="E170" s="204" t="str">
        <f t="shared" si="18"/>
        <v>تانکر آب</v>
      </c>
      <c r="F170" s="204" t="str">
        <f t="shared" si="19"/>
        <v>شرکتی</v>
      </c>
      <c r="G170" s="204" t="str">
        <f t="shared" si="20"/>
        <v>تانکر آب</v>
      </c>
      <c r="H170" s="204">
        <f t="shared" si="21"/>
        <v>11.8</v>
      </c>
      <c r="I170" s="204"/>
      <c r="J170" s="204"/>
      <c r="K170" s="204"/>
      <c r="L170" s="204"/>
      <c r="M170" s="204"/>
      <c r="N170" s="204"/>
      <c r="O170" s="230">
        <f t="shared" si="22"/>
        <v>0</v>
      </c>
      <c r="P170" s="230">
        <f t="shared" si="23"/>
        <v>0</v>
      </c>
      <c r="Q170" s="230">
        <f t="shared" si="26"/>
        <v>0</v>
      </c>
      <c r="R170" s="288">
        <f t="shared" si="24"/>
        <v>0</v>
      </c>
      <c r="S170" s="261"/>
    </row>
    <row r="171" spans="2:19" s="200" customFormat="1" x14ac:dyDescent="0.25">
      <c r="B171" s="259">
        <f t="shared" si="25"/>
        <v>166</v>
      </c>
      <c r="C171" s="229">
        <v>45375</v>
      </c>
      <c r="D171" s="203" t="s">
        <v>93</v>
      </c>
      <c r="E171" s="204" t="str">
        <f t="shared" si="18"/>
        <v>کامیون کمپرسی</v>
      </c>
      <c r="F171" s="204" t="str">
        <f t="shared" si="19"/>
        <v>شرکتی</v>
      </c>
      <c r="G171" s="204" t="str">
        <f t="shared" si="20"/>
        <v>جفت</v>
      </c>
      <c r="H171" s="204">
        <f t="shared" si="21"/>
        <v>6.65</v>
      </c>
      <c r="I171" s="204"/>
      <c r="J171" s="204"/>
      <c r="K171" s="204"/>
      <c r="L171" s="204"/>
      <c r="M171" s="204"/>
      <c r="N171" s="204"/>
      <c r="O171" s="230">
        <f t="shared" si="22"/>
        <v>0</v>
      </c>
      <c r="P171" s="230">
        <f t="shared" si="23"/>
        <v>0</v>
      </c>
      <c r="Q171" s="230">
        <f t="shared" si="26"/>
        <v>0</v>
      </c>
      <c r="R171" s="288">
        <f t="shared" si="24"/>
        <v>0</v>
      </c>
      <c r="S171" s="261"/>
    </row>
    <row r="172" spans="2:19" s="200" customFormat="1" x14ac:dyDescent="0.25">
      <c r="B172" s="259">
        <f t="shared" si="25"/>
        <v>167</v>
      </c>
      <c r="C172" s="229">
        <v>45375</v>
      </c>
      <c r="D172" s="203" t="s">
        <v>96</v>
      </c>
      <c r="E172" s="204" t="str">
        <f t="shared" si="18"/>
        <v>کامیون کمپرسی</v>
      </c>
      <c r="F172" s="204" t="str">
        <f t="shared" si="19"/>
        <v>شرکتی</v>
      </c>
      <c r="G172" s="204" t="str">
        <f t="shared" si="20"/>
        <v>جفت</v>
      </c>
      <c r="H172" s="204">
        <f t="shared" si="21"/>
        <v>6.65</v>
      </c>
      <c r="I172" s="204"/>
      <c r="J172" s="204"/>
      <c r="K172" s="204"/>
      <c r="L172" s="204"/>
      <c r="M172" s="204"/>
      <c r="N172" s="204"/>
      <c r="O172" s="230">
        <f t="shared" si="22"/>
        <v>0</v>
      </c>
      <c r="P172" s="230">
        <f t="shared" si="23"/>
        <v>0</v>
      </c>
      <c r="Q172" s="230">
        <f t="shared" si="26"/>
        <v>0</v>
      </c>
      <c r="R172" s="288">
        <f t="shared" si="24"/>
        <v>0</v>
      </c>
      <c r="S172" s="261"/>
    </row>
    <row r="173" spans="2:19" s="200" customFormat="1" x14ac:dyDescent="0.25">
      <c r="B173" s="259">
        <f t="shared" si="25"/>
        <v>168</v>
      </c>
      <c r="C173" s="229">
        <v>45375</v>
      </c>
      <c r="D173" s="203" t="s">
        <v>119</v>
      </c>
      <c r="E173" s="204" t="str">
        <f t="shared" si="18"/>
        <v>کامیون کمپرسی</v>
      </c>
      <c r="F173" s="204" t="str">
        <f t="shared" si="19"/>
        <v>شرکتی</v>
      </c>
      <c r="G173" s="204" t="str">
        <f t="shared" si="20"/>
        <v>جفت</v>
      </c>
      <c r="H173" s="204">
        <f t="shared" si="21"/>
        <v>6.65</v>
      </c>
      <c r="I173" s="204"/>
      <c r="J173" s="204"/>
      <c r="K173" s="204"/>
      <c r="L173" s="204"/>
      <c r="M173" s="204"/>
      <c r="N173" s="204"/>
      <c r="O173" s="230">
        <f t="shared" si="22"/>
        <v>0</v>
      </c>
      <c r="P173" s="230">
        <f t="shared" si="23"/>
        <v>0</v>
      </c>
      <c r="Q173" s="230">
        <f t="shared" si="26"/>
        <v>0</v>
      </c>
      <c r="R173" s="288">
        <f t="shared" si="24"/>
        <v>0</v>
      </c>
      <c r="S173" s="261"/>
    </row>
    <row r="174" spans="2:19" s="200" customFormat="1" x14ac:dyDescent="0.25">
      <c r="B174" s="259">
        <f t="shared" si="25"/>
        <v>169</v>
      </c>
      <c r="C174" s="229">
        <v>45375</v>
      </c>
      <c r="D174" s="203" t="s">
        <v>132</v>
      </c>
      <c r="E174" s="204" t="str">
        <f t="shared" si="18"/>
        <v>تانکر آب</v>
      </c>
      <c r="F174" s="204" t="str">
        <f t="shared" si="19"/>
        <v>شرکتی</v>
      </c>
      <c r="G174" s="204" t="str">
        <f t="shared" si="20"/>
        <v>تانکر آب</v>
      </c>
      <c r="H174" s="204">
        <f t="shared" si="21"/>
        <v>11.8</v>
      </c>
      <c r="I174" s="204"/>
      <c r="J174" s="204"/>
      <c r="K174" s="204"/>
      <c r="L174" s="204"/>
      <c r="M174" s="204"/>
      <c r="N174" s="204"/>
      <c r="O174" s="230">
        <f t="shared" si="22"/>
        <v>0</v>
      </c>
      <c r="P174" s="230">
        <f t="shared" si="23"/>
        <v>0</v>
      </c>
      <c r="Q174" s="230">
        <f t="shared" si="26"/>
        <v>0</v>
      </c>
      <c r="R174" s="288">
        <f t="shared" si="24"/>
        <v>0</v>
      </c>
      <c r="S174" s="261"/>
    </row>
    <row r="175" spans="2:19" s="200" customFormat="1" x14ac:dyDescent="0.25">
      <c r="B175" s="259">
        <f t="shared" si="25"/>
        <v>170</v>
      </c>
      <c r="C175" s="229">
        <v>45375</v>
      </c>
      <c r="D175" s="203" t="s">
        <v>98</v>
      </c>
      <c r="E175" s="204" t="str">
        <f t="shared" si="18"/>
        <v>تانکر آب</v>
      </c>
      <c r="F175" s="204" t="str">
        <f t="shared" si="19"/>
        <v>شرکتی</v>
      </c>
      <c r="G175" s="204" t="str">
        <f t="shared" si="20"/>
        <v>تانکر آب</v>
      </c>
      <c r="H175" s="204">
        <f t="shared" si="21"/>
        <v>11.8</v>
      </c>
      <c r="I175" s="204"/>
      <c r="J175" s="204"/>
      <c r="K175" s="204"/>
      <c r="L175" s="204"/>
      <c r="M175" s="204"/>
      <c r="N175" s="204"/>
      <c r="O175" s="230">
        <f t="shared" si="22"/>
        <v>0</v>
      </c>
      <c r="P175" s="230">
        <f t="shared" si="23"/>
        <v>0</v>
      </c>
      <c r="Q175" s="230">
        <f t="shared" si="26"/>
        <v>0</v>
      </c>
      <c r="R175" s="288">
        <f t="shared" si="24"/>
        <v>0</v>
      </c>
      <c r="S175" s="261"/>
    </row>
    <row r="176" spans="2:19" s="200" customFormat="1" x14ac:dyDescent="0.25">
      <c r="B176" s="259">
        <f t="shared" si="25"/>
        <v>171</v>
      </c>
      <c r="C176" s="229">
        <v>45376</v>
      </c>
      <c r="D176" s="203" t="s">
        <v>93</v>
      </c>
      <c r="E176" s="204" t="str">
        <f t="shared" si="18"/>
        <v>کامیون کمپرسی</v>
      </c>
      <c r="F176" s="204" t="str">
        <f t="shared" si="19"/>
        <v>شرکتی</v>
      </c>
      <c r="G176" s="204" t="str">
        <f t="shared" si="20"/>
        <v>جفت</v>
      </c>
      <c r="H176" s="204">
        <f t="shared" si="21"/>
        <v>6.65</v>
      </c>
      <c r="I176" s="204" t="s">
        <v>204</v>
      </c>
      <c r="J176" s="204">
        <v>38</v>
      </c>
      <c r="K176" s="204">
        <v>200</v>
      </c>
      <c r="L176" s="204" t="s">
        <v>1</v>
      </c>
      <c r="M176" s="204"/>
      <c r="N176" s="204" t="s">
        <v>286</v>
      </c>
      <c r="O176" s="230">
        <f t="shared" si="22"/>
        <v>252.70000000000002</v>
      </c>
      <c r="P176" s="230">
        <f t="shared" si="23"/>
        <v>0</v>
      </c>
      <c r="Q176" s="230">
        <f t="shared" si="26"/>
        <v>0</v>
      </c>
      <c r="R176" s="288">
        <f t="shared" si="24"/>
        <v>0</v>
      </c>
      <c r="S176" s="261"/>
    </row>
    <row r="177" spans="2:19" s="200" customFormat="1" x14ac:dyDescent="0.25">
      <c r="B177" s="259">
        <f t="shared" si="25"/>
        <v>172</v>
      </c>
      <c r="C177" s="229">
        <v>45376</v>
      </c>
      <c r="D177" s="203" t="s">
        <v>96</v>
      </c>
      <c r="E177" s="204" t="str">
        <f t="shared" si="18"/>
        <v>کامیون کمپرسی</v>
      </c>
      <c r="F177" s="204" t="str">
        <f t="shared" si="19"/>
        <v>شرکتی</v>
      </c>
      <c r="G177" s="204" t="str">
        <f t="shared" si="20"/>
        <v>جفت</v>
      </c>
      <c r="H177" s="204">
        <f t="shared" si="21"/>
        <v>6.65</v>
      </c>
      <c r="I177" s="204" t="s">
        <v>204</v>
      </c>
      <c r="J177" s="204">
        <v>37</v>
      </c>
      <c r="K177" s="204">
        <v>200</v>
      </c>
      <c r="L177" s="204" t="s">
        <v>1</v>
      </c>
      <c r="M177" s="204"/>
      <c r="N177" s="204" t="s">
        <v>286</v>
      </c>
      <c r="O177" s="230">
        <f t="shared" si="22"/>
        <v>246.05</v>
      </c>
      <c r="P177" s="230">
        <f t="shared" si="23"/>
        <v>0</v>
      </c>
      <c r="Q177" s="230">
        <f t="shared" si="26"/>
        <v>0</v>
      </c>
      <c r="R177" s="288">
        <f t="shared" si="24"/>
        <v>0</v>
      </c>
      <c r="S177" s="261"/>
    </row>
    <row r="178" spans="2:19" s="200" customFormat="1" x14ac:dyDescent="0.25">
      <c r="B178" s="259">
        <f t="shared" si="25"/>
        <v>173</v>
      </c>
      <c r="C178" s="229">
        <v>45376</v>
      </c>
      <c r="D178" s="203" t="s">
        <v>119</v>
      </c>
      <c r="E178" s="204" t="str">
        <f t="shared" si="18"/>
        <v>کامیون کمپرسی</v>
      </c>
      <c r="F178" s="204" t="str">
        <f t="shared" si="19"/>
        <v>شرکتی</v>
      </c>
      <c r="G178" s="204" t="str">
        <f t="shared" si="20"/>
        <v>جفت</v>
      </c>
      <c r="H178" s="204">
        <f t="shared" si="21"/>
        <v>6.65</v>
      </c>
      <c r="I178" s="204"/>
      <c r="J178" s="204"/>
      <c r="K178" s="204"/>
      <c r="L178" s="204"/>
      <c r="M178" s="204"/>
      <c r="N178" s="204"/>
      <c r="O178" s="230">
        <f t="shared" si="22"/>
        <v>0</v>
      </c>
      <c r="P178" s="230">
        <f t="shared" si="23"/>
        <v>0</v>
      </c>
      <c r="Q178" s="230">
        <f t="shared" si="26"/>
        <v>0</v>
      </c>
      <c r="R178" s="288">
        <f t="shared" si="24"/>
        <v>0</v>
      </c>
      <c r="S178" s="261"/>
    </row>
    <row r="179" spans="2:19" s="200" customFormat="1" x14ac:dyDescent="0.25">
      <c r="B179" s="259">
        <f t="shared" si="25"/>
        <v>174</v>
      </c>
      <c r="C179" s="229">
        <v>45376</v>
      </c>
      <c r="D179" s="203" t="s">
        <v>132</v>
      </c>
      <c r="E179" s="204" t="str">
        <f t="shared" si="18"/>
        <v>تانکر آب</v>
      </c>
      <c r="F179" s="204" t="str">
        <f t="shared" si="19"/>
        <v>شرکتی</v>
      </c>
      <c r="G179" s="204" t="str">
        <f t="shared" si="20"/>
        <v>تانکر آب</v>
      </c>
      <c r="H179" s="204">
        <f t="shared" si="21"/>
        <v>11.8</v>
      </c>
      <c r="I179" s="204"/>
      <c r="J179" s="204"/>
      <c r="K179" s="204"/>
      <c r="L179" s="204"/>
      <c r="M179" s="204"/>
      <c r="N179" s="204"/>
      <c r="O179" s="230">
        <f t="shared" si="22"/>
        <v>0</v>
      </c>
      <c r="P179" s="230">
        <f t="shared" si="23"/>
        <v>0</v>
      </c>
      <c r="Q179" s="230">
        <f t="shared" si="26"/>
        <v>0</v>
      </c>
      <c r="R179" s="288">
        <f t="shared" si="24"/>
        <v>0</v>
      </c>
      <c r="S179" s="261"/>
    </row>
    <row r="180" spans="2:19" s="200" customFormat="1" x14ac:dyDescent="0.25">
      <c r="B180" s="259">
        <f t="shared" si="25"/>
        <v>175</v>
      </c>
      <c r="C180" s="229">
        <v>45376</v>
      </c>
      <c r="D180" s="203" t="s">
        <v>98</v>
      </c>
      <c r="E180" s="204" t="str">
        <f t="shared" si="18"/>
        <v>تانکر آب</v>
      </c>
      <c r="F180" s="204" t="str">
        <f t="shared" si="19"/>
        <v>شرکتی</v>
      </c>
      <c r="G180" s="204" t="str">
        <f t="shared" si="20"/>
        <v>تانکر آب</v>
      </c>
      <c r="H180" s="204">
        <f t="shared" si="21"/>
        <v>11.8</v>
      </c>
      <c r="I180" s="204"/>
      <c r="J180" s="204"/>
      <c r="K180" s="204"/>
      <c r="L180" s="204"/>
      <c r="M180" s="204"/>
      <c r="N180" s="204"/>
      <c r="O180" s="230">
        <f t="shared" si="22"/>
        <v>0</v>
      </c>
      <c r="P180" s="230">
        <f t="shared" si="23"/>
        <v>0</v>
      </c>
      <c r="Q180" s="230">
        <f t="shared" si="26"/>
        <v>0</v>
      </c>
      <c r="R180" s="288">
        <f t="shared" si="24"/>
        <v>0</v>
      </c>
      <c r="S180" s="261"/>
    </row>
    <row r="181" spans="2:19" s="200" customFormat="1" x14ac:dyDescent="0.25">
      <c r="B181" s="259">
        <f t="shared" si="25"/>
        <v>176</v>
      </c>
      <c r="C181" s="229">
        <v>45377</v>
      </c>
      <c r="D181" s="203" t="s">
        <v>93</v>
      </c>
      <c r="E181" s="204" t="str">
        <f t="shared" si="18"/>
        <v>کامیون کمپرسی</v>
      </c>
      <c r="F181" s="204" t="str">
        <f t="shared" si="19"/>
        <v>شرکتی</v>
      </c>
      <c r="G181" s="204" t="str">
        <f t="shared" si="20"/>
        <v>جفت</v>
      </c>
      <c r="H181" s="204">
        <f t="shared" si="21"/>
        <v>6.65</v>
      </c>
      <c r="I181" s="204" t="s">
        <v>204</v>
      </c>
      <c r="J181" s="204">
        <v>33</v>
      </c>
      <c r="K181" s="204">
        <v>70</v>
      </c>
      <c r="L181" s="204" t="s">
        <v>1</v>
      </c>
      <c r="M181" s="204"/>
      <c r="N181" s="204" t="s">
        <v>286</v>
      </c>
      <c r="O181" s="230">
        <f t="shared" si="22"/>
        <v>219.45000000000002</v>
      </c>
      <c r="P181" s="230">
        <f t="shared" si="23"/>
        <v>0</v>
      </c>
      <c r="Q181" s="230">
        <f t="shared" si="26"/>
        <v>0</v>
      </c>
      <c r="R181" s="288">
        <f t="shared" si="24"/>
        <v>0</v>
      </c>
      <c r="S181" s="261"/>
    </row>
    <row r="182" spans="2:19" s="200" customFormat="1" x14ac:dyDescent="0.25">
      <c r="B182" s="259">
        <f t="shared" si="25"/>
        <v>177</v>
      </c>
      <c r="C182" s="229">
        <v>45377</v>
      </c>
      <c r="D182" s="203" t="s">
        <v>96</v>
      </c>
      <c r="E182" s="204" t="str">
        <f t="shared" si="18"/>
        <v>کامیون کمپرسی</v>
      </c>
      <c r="F182" s="204" t="str">
        <f t="shared" si="19"/>
        <v>شرکتی</v>
      </c>
      <c r="G182" s="204" t="str">
        <f t="shared" si="20"/>
        <v>جفت</v>
      </c>
      <c r="H182" s="204">
        <f t="shared" si="21"/>
        <v>6.65</v>
      </c>
      <c r="I182" s="204" t="s">
        <v>204</v>
      </c>
      <c r="J182" s="204">
        <v>34</v>
      </c>
      <c r="K182" s="204">
        <v>70</v>
      </c>
      <c r="L182" s="204" t="s">
        <v>1</v>
      </c>
      <c r="M182" s="204"/>
      <c r="N182" s="204" t="s">
        <v>286</v>
      </c>
      <c r="O182" s="230">
        <f t="shared" si="22"/>
        <v>226.10000000000002</v>
      </c>
      <c r="P182" s="230">
        <f t="shared" si="23"/>
        <v>0</v>
      </c>
      <c r="Q182" s="230">
        <f t="shared" si="26"/>
        <v>0</v>
      </c>
      <c r="R182" s="288">
        <f t="shared" si="24"/>
        <v>0</v>
      </c>
      <c r="S182" s="261"/>
    </row>
    <row r="183" spans="2:19" s="200" customFormat="1" x14ac:dyDescent="0.25">
      <c r="B183" s="259">
        <f t="shared" si="25"/>
        <v>178</v>
      </c>
      <c r="C183" s="229">
        <v>45377</v>
      </c>
      <c r="D183" s="203" t="s">
        <v>119</v>
      </c>
      <c r="E183" s="204" t="str">
        <f t="shared" si="18"/>
        <v>کامیون کمپرسی</v>
      </c>
      <c r="F183" s="204" t="str">
        <f t="shared" si="19"/>
        <v>شرکتی</v>
      </c>
      <c r="G183" s="204" t="str">
        <f t="shared" si="20"/>
        <v>جفت</v>
      </c>
      <c r="H183" s="204">
        <f t="shared" si="21"/>
        <v>6.65</v>
      </c>
      <c r="I183" s="204"/>
      <c r="J183" s="204"/>
      <c r="K183" s="204"/>
      <c r="L183" s="204"/>
      <c r="M183" s="204"/>
      <c r="N183" s="204"/>
      <c r="O183" s="230">
        <f t="shared" si="22"/>
        <v>0</v>
      </c>
      <c r="P183" s="230">
        <f t="shared" si="23"/>
        <v>0</v>
      </c>
      <c r="Q183" s="230">
        <f t="shared" si="26"/>
        <v>0</v>
      </c>
      <c r="R183" s="288">
        <f t="shared" si="24"/>
        <v>0</v>
      </c>
      <c r="S183" s="261"/>
    </row>
    <row r="184" spans="2:19" s="200" customFormat="1" x14ac:dyDescent="0.25">
      <c r="B184" s="259">
        <f t="shared" si="25"/>
        <v>179</v>
      </c>
      <c r="C184" s="229">
        <v>45377</v>
      </c>
      <c r="D184" s="203" t="s">
        <v>132</v>
      </c>
      <c r="E184" s="204" t="str">
        <f t="shared" si="18"/>
        <v>تانکر آب</v>
      </c>
      <c r="F184" s="204" t="str">
        <f t="shared" si="19"/>
        <v>شرکتی</v>
      </c>
      <c r="G184" s="204" t="str">
        <f t="shared" si="20"/>
        <v>تانکر آب</v>
      </c>
      <c r="H184" s="204">
        <f t="shared" si="21"/>
        <v>11.8</v>
      </c>
      <c r="I184" s="204"/>
      <c r="J184" s="204"/>
      <c r="K184" s="204"/>
      <c r="L184" s="204"/>
      <c r="M184" s="204"/>
      <c r="N184" s="204"/>
      <c r="O184" s="230">
        <f t="shared" si="22"/>
        <v>0</v>
      </c>
      <c r="P184" s="230">
        <f t="shared" si="23"/>
        <v>0</v>
      </c>
      <c r="Q184" s="230">
        <f t="shared" si="26"/>
        <v>0</v>
      </c>
      <c r="R184" s="288">
        <f t="shared" si="24"/>
        <v>0</v>
      </c>
      <c r="S184" s="261"/>
    </row>
    <row r="185" spans="2:19" s="200" customFormat="1" x14ac:dyDescent="0.25">
      <c r="B185" s="259">
        <f t="shared" si="25"/>
        <v>180</v>
      </c>
      <c r="C185" s="229">
        <v>45377</v>
      </c>
      <c r="D185" s="203" t="s">
        <v>98</v>
      </c>
      <c r="E185" s="204" t="str">
        <f t="shared" si="18"/>
        <v>تانکر آب</v>
      </c>
      <c r="F185" s="204" t="str">
        <f t="shared" si="19"/>
        <v>شرکتی</v>
      </c>
      <c r="G185" s="204" t="str">
        <f t="shared" si="20"/>
        <v>تانکر آب</v>
      </c>
      <c r="H185" s="204">
        <f t="shared" si="21"/>
        <v>11.8</v>
      </c>
      <c r="I185" s="204"/>
      <c r="J185" s="204"/>
      <c r="K185" s="204"/>
      <c r="L185" s="204"/>
      <c r="M185" s="204"/>
      <c r="N185" s="204"/>
      <c r="O185" s="230">
        <f t="shared" si="22"/>
        <v>0</v>
      </c>
      <c r="P185" s="230">
        <f t="shared" si="23"/>
        <v>0</v>
      </c>
      <c r="Q185" s="230">
        <f t="shared" si="26"/>
        <v>0</v>
      </c>
      <c r="R185" s="288">
        <f t="shared" si="24"/>
        <v>0</v>
      </c>
      <c r="S185" s="261"/>
    </row>
    <row r="186" spans="2:19" s="200" customFormat="1" x14ac:dyDescent="0.25">
      <c r="B186" s="259">
        <f t="shared" si="25"/>
        <v>181</v>
      </c>
      <c r="C186" s="229">
        <v>45378</v>
      </c>
      <c r="D186" s="203" t="s">
        <v>93</v>
      </c>
      <c r="E186" s="204" t="str">
        <f t="shared" si="18"/>
        <v>کامیون کمپرسی</v>
      </c>
      <c r="F186" s="204" t="str">
        <f t="shared" si="19"/>
        <v>شرکتی</v>
      </c>
      <c r="G186" s="204" t="str">
        <f t="shared" si="20"/>
        <v>جفت</v>
      </c>
      <c r="H186" s="204">
        <f t="shared" si="21"/>
        <v>6.65</v>
      </c>
      <c r="I186" s="204" t="s">
        <v>204</v>
      </c>
      <c r="J186" s="204">
        <v>35</v>
      </c>
      <c r="K186" s="204">
        <v>80</v>
      </c>
      <c r="L186" s="204" t="s">
        <v>1</v>
      </c>
      <c r="M186" s="204"/>
      <c r="N186" s="204" t="s">
        <v>286</v>
      </c>
      <c r="O186" s="230">
        <f t="shared" si="22"/>
        <v>232.75</v>
      </c>
      <c r="P186" s="230">
        <f t="shared" si="23"/>
        <v>0</v>
      </c>
      <c r="Q186" s="230">
        <f t="shared" si="26"/>
        <v>0</v>
      </c>
      <c r="R186" s="288">
        <f t="shared" si="24"/>
        <v>0</v>
      </c>
      <c r="S186" s="261"/>
    </row>
    <row r="187" spans="2:19" s="200" customFormat="1" x14ac:dyDescent="0.25">
      <c r="B187" s="259">
        <f t="shared" si="25"/>
        <v>182</v>
      </c>
      <c r="C187" s="229">
        <v>45378</v>
      </c>
      <c r="D187" s="203" t="s">
        <v>96</v>
      </c>
      <c r="E187" s="204" t="str">
        <f t="shared" si="18"/>
        <v>کامیون کمپرسی</v>
      </c>
      <c r="F187" s="204" t="str">
        <f t="shared" si="19"/>
        <v>شرکتی</v>
      </c>
      <c r="G187" s="204" t="str">
        <f t="shared" si="20"/>
        <v>جفت</v>
      </c>
      <c r="H187" s="204">
        <f t="shared" si="21"/>
        <v>6.65</v>
      </c>
      <c r="I187" s="204" t="s">
        <v>204</v>
      </c>
      <c r="J187" s="204">
        <v>35</v>
      </c>
      <c r="K187" s="204">
        <v>80</v>
      </c>
      <c r="L187" s="204" t="s">
        <v>1</v>
      </c>
      <c r="M187" s="204"/>
      <c r="N187" s="204" t="s">
        <v>286</v>
      </c>
      <c r="O187" s="230">
        <f t="shared" si="22"/>
        <v>232.75</v>
      </c>
      <c r="P187" s="230">
        <f t="shared" si="23"/>
        <v>0</v>
      </c>
      <c r="Q187" s="230">
        <f t="shared" si="26"/>
        <v>0</v>
      </c>
      <c r="R187" s="288">
        <f t="shared" si="24"/>
        <v>0</v>
      </c>
      <c r="S187" s="261"/>
    </row>
    <row r="188" spans="2:19" s="200" customFormat="1" x14ac:dyDescent="0.25">
      <c r="B188" s="259">
        <f t="shared" si="25"/>
        <v>183</v>
      </c>
      <c r="C188" s="229">
        <v>45378</v>
      </c>
      <c r="D188" s="203" t="s">
        <v>119</v>
      </c>
      <c r="E188" s="204" t="str">
        <f t="shared" si="18"/>
        <v>کامیون کمپرسی</v>
      </c>
      <c r="F188" s="204" t="str">
        <f t="shared" si="19"/>
        <v>شرکتی</v>
      </c>
      <c r="G188" s="204" t="str">
        <f t="shared" si="20"/>
        <v>جفت</v>
      </c>
      <c r="H188" s="204">
        <f t="shared" si="21"/>
        <v>6.65</v>
      </c>
      <c r="I188" s="204"/>
      <c r="J188" s="204"/>
      <c r="K188" s="204"/>
      <c r="L188" s="204"/>
      <c r="M188" s="204"/>
      <c r="N188" s="204"/>
      <c r="O188" s="230">
        <f t="shared" si="22"/>
        <v>0</v>
      </c>
      <c r="P188" s="230">
        <f t="shared" si="23"/>
        <v>0</v>
      </c>
      <c r="Q188" s="230">
        <f t="shared" si="26"/>
        <v>0</v>
      </c>
      <c r="R188" s="288">
        <f t="shared" si="24"/>
        <v>0</v>
      </c>
      <c r="S188" s="261"/>
    </row>
    <row r="189" spans="2:19" s="200" customFormat="1" x14ac:dyDescent="0.25">
      <c r="B189" s="259">
        <f t="shared" si="25"/>
        <v>184</v>
      </c>
      <c r="C189" s="229">
        <v>45378</v>
      </c>
      <c r="D189" s="203" t="s">
        <v>132</v>
      </c>
      <c r="E189" s="204" t="str">
        <f t="shared" si="18"/>
        <v>تانکر آب</v>
      </c>
      <c r="F189" s="204" t="str">
        <f t="shared" si="19"/>
        <v>شرکتی</v>
      </c>
      <c r="G189" s="204" t="str">
        <f t="shared" si="20"/>
        <v>تانکر آب</v>
      </c>
      <c r="H189" s="204">
        <f t="shared" si="21"/>
        <v>11.8</v>
      </c>
      <c r="I189" s="204"/>
      <c r="J189" s="204"/>
      <c r="K189" s="204"/>
      <c r="L189" s="204"/>
      <c r="M189" s="204"/>
      <c r="N189" s="204"/>
      <c r="O189" s="230">
        <f t="shared" si="22"/>
        <v>0</v>
      </c>
      <c r="P189" s="230">
        <f t="shared" si="23"/>
        <v>0</v>
      </c>
      <c r="Q189" s="230">
        <f t="shared" si="26"/>
        <v>0</v>
      </c>
      <c r="R189" s="288">
        <f t="shared" si="24"/>
        <v>0</v>
      </c>
      <c r="S189" s="261"/>
    </row>
    <row r="190" spans="2:19" s="200" customFormat="1" x14ac:dyDescent="0.25">
      <c r="B190" s="259">
        <f t="shared" si="25"/>
        <v>185</v>
      </c>
      <c r="C190" s="229">
        <v>45378</v>
      </c>
      <c r="D190" s="203" t="s">
        <v>98</v>
      </c>
      <c r="E190" s="204" t="str">
        <f t="shared" si="18"/>
        <v>تانکر آب</v>
      </c>
      <c r="F190" s="204" t="str">
        <f t="shared" si="19"/>
        <v>شرکتی</v>
      </c>
      <c r="G190" s="204" t="str">
        <f t="shared" si="20"/>
        <v>تانکر آب</v>
      </c>
      <c r="H190" s="204">
        <f t="shared" si="21"/>
        <v>11.8</v>
      </c>
      <c r="I190" s="204"/>
      <c r="J190" s="204"/>
      <c r="K190" s="204"/>
      <c r="L190" s="204"/>
      <c r="M190" s="204"/>
      <c r="N190" s="204"/>
      <c r="O190" s="230">
        <f t="shared" si="22"/>
        <v>0</v>
      </c>
      <c r="P190" s="230">
        <f t="shared" si="23"/>
        <v>0</v>
      </c>
      <c r="Q190" s="230">
        <f t="shared" si="26"/>
        <v>0</v>
      </c>
      <c r="R190" s="288">
        <f t="shared" si="24"/>
        <v>0</v>
      </c>
      <c r="S190" s="261"/>
    </row>
    <row r="191" spans="2:19" s="200" customFormat="1" x14ac:dyDescent="0.25">
      <c r="B191" s="259">
        <f t="shared" si="25"/>
        <v>186</v>
      </c>
      <c r="C191" s="229">
        <v>45379</v>
      </c>
      <c r="D191" s="203" t="s">
        <v>93</v>
      </c>
      <c r="E191" s="204" t="str">
        <f t="shared" si="18"/>
        <v>کامیون کمپرسی</v>
      </c>
      <c r="F191" s="204" t="str">
        <f t="shared" si="19"/>
        <v>شرکتی</v>
      </c>
      <c r="G191" s="204" t="str">
        <f t="shared" si="20"/>
        <v>جفت</v>
      </c>
      <c r="H191" s="204">
        <f t="shared" si="21"/>
        <v>6.65</v>
      </c>
      <c r="I191" s="204" t="s">
        <v>204</v>
      </c>
      <c r="J191" s="204">
        <v>29</v>
      </c>
      <c r="K191" s="204">
        <v>150</v>
      </c>
      <c r="L191" s="204" t="s">
        <v>1</v>
      </c>
      <c r="M191" s="204"/>
      <c r="N191" s="204" t="s">
        <v>286</v>
      </c>
      <c r="O191" s="230">
        <f t="shared" si="22"/>
        <v>192.85000000000002</v>
      </c>
      <c r="P191" s="230">
        <f t="shared" si="23"/>
        <v>0</v>
      </c>
      <c r="Q191" s="230">
        <f t="shared" si="26"/>
        <v>0</v>
      </c>
      <c r="R191" s="288">
        <f t="shared" si="24"/>
        <v>0</v>
      </c>
      <c r="S191" s="261"/>
    </row>
    <row r="192" spans="2:19" s="200" customFormat="1" x14ac:dyDescent="0.25">
      <c r="B192" s="259">
        <f t="shared" si="25"/>
        <v>187</v>
      </c>
      <c r="C192" s="229">
        <v>45379</v>
      </c>
      <c r="D192" s="203" t="s">
        <v>96</v>
      </c>
      <c r="E192" s="204" t="str">
        <f t="shared" si="18"/>
        <v>کامیون کمپرسی</v>
      </c>
      <c r="F192" s="204" t="str">
        <f t="shared" si="19"/>
        <v>شرکتی</v>
      </c>
      <c r="G192" s="204" t="str">
        <f t="shared" si="20"/>
        <v>جفت</v>
      </c>
      <c r="H192" s="204">
        <f t="shared" si="21"/>
        <v>6.65</v>
      </c>
      <c r="I192" s="204" t="s">
        <v>204</v>
      </c>
      <c r="J192" s="204">
        <v>30</v>
      </c>
      <c r="K192" s="204">
        <v>150</v>
      </c>
      <c r="L192" s="204" t="s">
        <v>1</v>
      </c>
      <c r="M192" s="204"/>
      <c r="N192" s="204" t="s">
        <v>286</v>
      </c>
      <c r="O192" s="230">
        <f t="shared" si="22"/>
        <v>199.5</v>
      </c>
      <c r="P192" s="230">
        <f t="shared" si="23"/>
        <v>0</v>
      </c>
      <c r="Q192" s="230">
        <f t="shared" si="26"/>
        <v>0</v>
      </c>
      <c r="R192" s="288">
        <f t="shared" si="24"/>
        <v>0</v>
      </c>
      <c r="S192" s="261"/>
    </row>
    <row r="193" spans="2:19" s="200" customFormat="1" x14ac:dyDescent="0.25">
      <c r="B193" s="259">
        <f t="shared" si="25"/>
        <v>188</v>
      </c>
      <c r="C193" s="229">
        <v>45379</v>
      </c>
      <c r="D193" s="203" t="s">
        <v>119</v>
      </c>
      <c r="E193" s="204" t="str">
        <f t="shared" si="18"/>
        <v>کامیون کمپرسی</v>
      </c>
      <c r="F193" s="204" t="str">
        <f t="shared" si="19"/>
        <v>شرکتی</v>
      </c>
      <c r="G193" s="204" t="str">
        <f t="shared" si="20"/>
        <v>جفت</v>
      </c>
      <c r="H193" s="204">
        <f t="shared" si="21"/>
        <v>6.65</v>
      </c>
      <c r="I193" s="204" t="s">
        <v>204</v>
      </c>
      <c r="J193" s="204">
        <v>8</v>
      </c>
      <c r="K193" s="204">
        <v>150</v>
      </c>
      <c r="L193" s="204" t="s">
        <v>1</v>
      </c>
      <c r="M193" s="204"/>
      <c r="N193" s="204" t="s">
        <v>286</v>
      </c>
      <c r="O193" s="230">
        <f t="shared" si="22"/>
        <v>53.2</v>
      </c>
      <c r="P193" s="230">
        <f t="shared" si="23"/>
        <v>0</v>
      </c>
      <c r="Q193" s="230">
        <f t="shared" si="26"/>
        <v>0</v>
      </c>
      <c r="R193" s="288">
        <f t="shared" si="24"/>
        <v>0</v>
      </c>
      <c r="S193" s="261"/>
    </row>
    <row r="194" spans="2:19" s="200" customFormat="1" x14ac:dyDescent="0.25">
      <c r="B194" s="259">
        <f t="shared" si="25"/>
        <v>189</v>
      </c>
      <c r="C194" s="229">
        <v>45379</v>
      </c>
      <c r="D194" s="203" t="s">
        <v>132</v>
      </c>
      <c r="E194" s="204" t="str">
        <f t="shared" si="18"/>
        <v>تانکر آب</v>
      </c>
      <c r="F194" s="204" t="str">
        <f t="shared" si="19"/>
        <v>شرکتی</v>
      </c>
      <c r="G194" s="204" t="str">
        <f t="shared" si="20"/>
        <v>تانکر آب</v>
      </c>
      <c r="H194" s="204">
        <f t="shared" si="21"/>
        <v>11.8</v>
      </c>
      <c r="I194" s="204"/>
      <c r="J194" s="204"/>
      <c r="K194" s="204"/>
      <c r="L194" s="204"/>
      <c r="M194" s="204"/>
      <c r="N194" s="204"/>
      <c r="O194" s="230">
        <f t="shared" si="22"/>
        <v>0</v>
      </c>
      <c r="P194" s="230">
        <f t="shared" si="23"/>
        <v>0</v>
      </c>
      <c r="Q194" s="230">
        <f t="shared" si="26"/>
        <v>0</v>
      </c>
      <c r="R194" s="288">
        <f t="shared" si="24"/>
        <v>0</v>
      </c>
      <c r="S194" s="261"/>
    </row>
    <row r="195" spans="2:19" s="200" customFormat="1" x14ac:dyDescent="0.25">
      <c r="B195" s="259">
        <f t="shared" si="25"/>
        <v>190</v>
      </c>
      <c r="C195" s="229">
        <v>45379</v>
      </c>
      <c r="D195" s="203" t="s">
        <v>98</v>
      </c>
      <c r="E195" s="204" t="str">
        <f t="shared" si="18"/>
        <v>تانکر آب</v>
      </c>
      <c r="F195" s="204" t="str">
        <f t="shared" si="19"/>
        <v>شرکتی</v>
      </c>
      <c r="G195" s="204" t="str">
        <f t="shared" si="20"/>
        <v>تانکر آب</v>
      </c>
      <c r="H195" s="204">
        <f t="shared" si="21"/>
        <v>11.8</v>
      </c>
      <c r="I195" s="204"/>
      <c r="J195" s="204"/>
      <c r="K195" s="204"/>
      <c r="L195" s="204"/>
      <c r="M195" s="204"/>
      <c r="N195" s="204"/>
      <c r="O195" s="230">
        <f t="shared" si="22"/>
        <v>0</v>
      </c>
      <c r="P195" s="230">
        <f t="shared" si="23"/>
        <v>0</v>
      </c>
      <c r="Q195" s="230">
        <f t="shared" si="26"/>
        <v>0</v>
      </c>
      <c r="R195" s="288">
        <f t="shared" si="24"/>
        <v>0</v>
      </c>
      <c r="S195" s="261"/>
    </row>
    <row r="196" spans="2:19" s="200" customFormat="1" x14ac:dyDescent="0.25">
      <c r="B196" s="259">
        <f t="shared" si="25"/>
        <v>191</v>
      </c>
      <c r="C196" s="229">
        <v>45380</v>
      </c>
      <c r="D196" s="203" t="s">
        <v>93</v>
      </c>
      <c r="E196" s="204" t="str">
        <f t="shared" si="18"/>
        <v>کامیون کمپرسی</v>
      </c>
      <c r="F196" s="204" t="str">
        <f t="shared" si="19"/>
        <v>شرکتی</v>
      </c>
      <c r="G196" s="204" t="str">
        <f t="shared" si="20"/>
        <v>جفت</v>
      </c>
      <c r="H196" s="204">
        <f t="shared" si="21"/>
        <v>6.65</v>
      </c>
      <c r="I196" s="204" t="s">
        <v>204</v>
      </c>
      <c r="J196" s="204">
        <v>37</v>
      </c>
      <c r="K196" s="204">
        <v>100</v>
      </c>
      <c r="L196" s="204" t="s">
        <v>1</v>
      </c>
      <c r="M196" s="204"/>
      <c r="N196" s="204" t="s">
        <v>286</v>
      </c>
      <c r="O196" s="230">
        <f t="shared" si="22"/>
        <v>246.05</v>
      </c>
      <c r="P196" s="230">
        <f t="shared" si="23"/>
        <v>0</v>
      </c>
      <c r="Q196" s="230">
        <f t="shared" si="26"/>
        <v>0</v>
      </c>
      <c r="R196" s="288">
        <f t="shared" si="24"/>
        <v>0</v>
      </c>
      <c r="S196" s="261"/>
    </row>
    <row r="197" spans="2:19" s="200" customFormat="1" x14ac:dyDescent="0.25">
      <c r="B197" s="259">
        <f t="shared" si="25"/>
        <v>192</v>
      </c>
      <c r="C197" s="229">
        <v>45380</v>
      </c>
      <c r="D197" s="203" t="s">
        <v>96</v>
      </c>
      <c r="E197" s="204" t="str">
        <f t="shared" si="18"/>
        <v>کامیون کمپرسی</v>
      </c>
      <c r="F197" s="204" t="str">
        <f t="shared" si="19"/>
        <v>شرکتی</v>
      </c>
      <c r="G197" s="204" t="str">
        <f t="shared" si="20"/>
        <v>جفت</v>
      </c>
      <c r="H197" s="204">
        <f t="shared" si="21"/>
        <v>6.65</v>
      </c>
      <c r="I197" s="204"/>
      <c r="J197" s="204"/>
      <c r="K197" s="204"/>
      <c r="L197" s="204"/>
      <c r="M197" s="204"/>
      <c r="N197" s="204"/>
      <c r="O197" s="230">
        <f t="shared" si="22"/>
        <v>0</v>
      </c>
      <c r="P197" s="230">
        <f t="shared" si="23"/>
        <v>0</v>
      </c>
      <c r="Q197" s="230">
        <f t="shared" si="26"/>
        <v>0</v>
      </c>
      <c r="R197" s="288">
        <f t="shared" si="24"/>
        <v>0</v>
      </c>
      <c r="S197" s="261"/>
    </row>
    <row r="198" spans="2:19" s="200" customFormat="1" x14ac:dyDescent="0.25">
      <c r="B198" s="259">
        <f t="shared" si="25"/>
        <v>193</v>
      </c>
      <c r="C198" s="229">
        <v>45380</v>
      </c>
      <c r="D198" s="203" t="s">
        <v>119</v>
      </c>
      <c r="E198" s="204" t="str">
        <f t="shared" ref="E198:E261" si="27">IFERROR(VLOOKUP(D198,T:X,2,FALSE),"")</f>
        <v>کامیون کمپرسی</v>
      </c>
      <c r="F198" s="204" t="str">
        <f t="shared" ref="F198:F261" si="28">IFERROR(VLOOKUP(D198,T:X,3,FALSE),"")</f>
        <v>شرکتی</v>
      </c>
      <c r="G198" s="204" t="str">
        <f t="shared" ref="G198:G261" si="29">IFERROR(VLOOKUP(D198,T:X,4,FALSE),"")</f>
        <v>جفت</v>
      </c>
      <c r="H198" s="204">
        <f t="shared" ref="H198:H261" si="30">IFERROR(VLOOKUP(D198,T:X,5,FALSE),"")</f>
        <v>6.65</v>
      </c>
      <c r="I198" s="204" t="s">
        <v>204</v>
      </c>
      <c r="J198" s="204">
        <v>36</v>
      </c>
      <c r="K198" s="204">
        <v>100</v>
      </c>
      <c r="L198" s="204" t="s">
        <v>1</v>
      </c>
      <c r="M198" s="204"/>
      <c r="N198" s="204" t="s">
        <v>286</v>
      </c>
      <c r="O198" s="230">
        <f t="shared" ref="O198:O261" si="31">IF(I198=$O$5,J198*H198,0)</f>
        <v>239.4</v>
      </c>
      <c r="P198" s="230">
        <f t="shared" ref="P198:P261" si="32">IF(I198=$P$5,J198*H198,0)*1.15</f>
        <v>0</v>
      </c>
      <c r="Q198" s="230">
        <f t="shared" si="26"/>
        <v>0</v>
      </c>
      <c r="R198" s="288">
        <f t="shared" ref="R198:R261" si="33">IF(I198=$R$5,J198*H198,0)</f>
        <v>0</v>
      </c>
      <c r="S198" s="261"/>
    </row>
    <row r="199" spans="2:19" s="200" customFormat="1" x14ac:dyDescent="0.25">
      <c r="B199" s="259">
        <f t="shared" ref="B199:B262" si="34">ROW()-5</f>
        <v>194</v>
      </c>
      <c r="C199" s="229">
        <v>45380</v>
      </c>
      <c r="D199" s="203" t="s">
        <v>132</v>
      </c>
      <c r="E199" s="204" t="str">
        <f t="shared" si="27"/>
        <v>تانکر آب</v>
      </c>
      <c r="F199" s="204" t="str">
        <f t="shared" si="28"/>
        <v>شرکتی</v>
      </c>
      <c r="G199" s="204" t="str">
        <f t="shared" si="29"/>
        <v>تانکر آب</v>
      </c>
      <c r="H199" s="204">
        <f t="shared" si="30"/>
        <v>11.8</v>
      </c>
      <c r="I199" s="204"/>
      <c r="J199" s="204"/>
      <c r="K199" s="204"/>
      <c r="L199" s="204"/>
      <c r="M199" s="204"/>
      <c r="N199" s="204"/>
      <c r="O199" s="230">
        <f t="shared" si="31"/>
        <v>0</v>
      </c>
      <c r="P199" s="230">
        <f t="shared" si="32"/>
        <v>0</v>
      </c>
      <c r="Q199" s="230">
        <f t="shared" ref="Q199:Q262" si="35">IF(I199=$Q$5,J199*H199,0)</f>
        <v>0</v>
      </c>
      <c r="R199" s="288">
        <f t="shared" si="33"/>
        <v>0</v>
      </c>
      <c r="S199" s="261"/>
    </row>
    <row r="200" spans="2:19" s="200" customFormat="1" x14ac:dyDescent="0.25">
      <c r="B200" s="259">
        <f t="shared" si="34"/>
        <v>195</v>
      </c>
      <c r="C200" s="229">
        <v>45380</v>
      </c>
      <c r="D200" s="203" t="s">
        <v>98</v>
      </c>
      <c r="E200" s="204" t="str">
        <f t="shared" si="27"/>
        <v>تانکر آب</v>
      </c>
      <c r="F200" s="204" t="str">
        <f t="shared" si="28"/>
        <v>شرکتی</v>
      </c>
      <c r="G200" s="204" t="str">
        <f t="shared" si="29"/>
        <v>تانکر آب</v>
      </c>
      <c r="H200" s="204">
        <f t="shared" si="30"/>
        <v>11.8</v>
      </c>
      <c r="I200" s="204"/>
      <c r="J200" s="204"/>
      <c r="K200" s="204"/>
      <c r="L200" s="204"/>
      <c r="M200" s="204"/>
      <c r="N200" s="204"/>
      <c r="O200" s="230">
        <f t="shared" si="31"/>
        <v>0</v>
      </c>
      <c r="P200" s="230">
        <f t="shared" si="32"/>
        <v>0</v>
      </c>
      <c r="Q200" s="230">
        <f t="shared" si="35"/>
        <v>0</v>
      </c>
      <c r="R200" s="288">
        <f t="shared" si="33"/>
        <v>0</v>
      </c>
      <c r="S200" s="261"/>
    </row>
    <row r="201" spans="2:19" s="200" customFormat="1" x14ac:dyDescent="0.25">
      <c r="B201" s="259">
        <f t="shared" si="34"/>
        <v>196</v>
      </c>
      <c r="C201" s="229">
        <v>45381</v>
      </c>
      <c r="D201" s="203" t="s">
        <v>93</v>
      </c>
      <c r="E201" s="204" t="str">
        <f t="shared" si="27"/>
        <v>کامیون کمپرسی</v>
      </c>
      <c r="F201" s="204" t="str">
        <f t="shared" si="28"/>
        <v>شرکتی</v>
      </c>
      <c r="G201" s="204" t="str">
        <f t="shared" si="29"/>
        <v>جفت</v>
      </c>
      <c r="H201" s="204">
        <f t="shared" si="30"/>
        <v>6.65</v>
      </c>
      <c r="I201" s="204" t="s">
        <v>204</v>
      </c>
      <c r="J201" s="204">
        <v>35</v>
      </c>
      <c r="K201" s="204">
        <v>100</v>
      </c>
      <c r="L201" s="204" t="s">
        <v>1</v>
      </c>
      <c r="M201" s="204"/>
      <c r="N201" s="204" t="s">
        <v>286</v>
      </c>
      <c r="O201" s="230">
        <f t="shared" si="31"/>
        <v>232.75</v>
      </c>
      <c r="P201" s="230">
        <f t="shared" si="32"/>
        <v>0</v>
      </c>
      <c r="Q201" s="230">
        <f t="shared" si="35"/>
        <v>0</v>
      </c>
      <c r="R201" s="288">
        <f t="shared" si="33"/>
        <v>0</v>
      </c>
      <c r="S201" s="261"/>
    </row>
    <row r="202" spans="2:19" s="200" customFormat="1" x14ac:dyDescent="0.25">
      <c r="B202" s="259">
        <f t="shared" si="34"/>
        <v>197</v>
      </c>
      <c r="C202" s="229">
        <v>45381</v>
      </c>
      <c r="D202" s="203" t="s">
        <v>96</v>
      </c>
      <c r="E202" s="204" t="str">
        <f t="shared" si="27"/>
        <v>کامیون کمپرسی</v>
      </c>
      <c r="F202" s="204" t="str">
        <f t="shared" si="28"/>
        <v>شرکتی</v>
      </c>
      <c r="G202" s="204" t="str">
        <f t="shared" si="29"/>
        <v>جفت</v>
      </c>
      <c r="H202" s="204">
        <f t="shared" si="30"/>
        <v>6.65</v>
      </c>
      <c r="I202" s="204"/>
      <c r="J202" s="204"/>
      <c r="K202" s="204"/>
      <c r="L202" s="204"/>
      <c r="M202" s="204"/>
      <c r="N202" s="204"/>
      <c r="O202" s="230">
        <f t="shared" si="31"/>
        <v>0</v>
      </c>
      <c r="P202" s="230">
        <f t="shared" si="32"/>
        <v>0</v>
      </c>
      <c r="Q202" s="230">
        <f t="shared" si="35"/>
        <v>0</v>
      </c>
      <c r="R202" s="288">
        <f t="shared" si="33"/>
        <v>0</v>
      </c>
      <c r="S202" s="261"/>
    </row>
    <row r="203" spans="2:19" s="200" customFormat="1" x14ac:dyDescent="0.25">
      <c r="B203" s="259">
        <f t="shared" si="34"/>
        <v>198</v>
      </c>
      <c r="C203" s="229">
        <v>45381</v>
      </c>
      <c r="D203" s="203" t="s">
        <v>119</v>
      </c>
      <c r="E203" s="204" t="str">
        <f t="shared" si="27"/>
        <v>کامیون کمپرسی</v>
      </c>
      <c r="F203" s="204" t="str">
        <f t="shared" si="28"/>
        <v>شرکتی</v>
      </c>
      <c r="G203" s="204" t="str">
        <f t="shared" si="29"/>
        <v>جفت</v>
      </c>
      <c r="H203" s="204">
        <f t="shared" si="30"/>
        <v>6.65</v>
      </c>
      <c r="I203" s="204" t="s">
        <v>204</v>
      </c>
      <c r="J203" s="204">
        <v>33</v>
      </c>
      <c r="K203" s="204">
        <v>100</v>
      </c>
      <c r="L203" s="204" t="s">
        <v>1</v>
      </c>
      <c r="M203" s="204"/>
      <c r="N203" s="204" t="s">
        <v>286</v>
      </c>
      <c r="O203" s="230">
        <f t="shared" si="31"/>
        <v>219.45000000000002</v>
      </c>
      <c r="P203" s="230">
        <f t="shared" si="32"/>
        <v>0</v>
      </c>
      <c r="Q203" s="230">
        <f t="shared" si="35"/>
        <v>0</v>
      </c>
      <c r="R203" s="288">
        <f t="shared" si="33"/>
        <v>0</v>
      </c>
      <c r="S203" s="261"/>
    </row>
    <row r="204" spans="2:19" s="200" customFormat="1" x14ac:dyDescent="0.25">
      <c r="B204" s="259">
        <f t="shared" si="34"/>
        <v>199</v>
      </c>
      <c r="C204" s="229">
        <v>45381</v>
      </c>
      <c r="D204" s="203" t="s">
        <v>132</v>
      </c>
      <c r="E204" s="204" t="str">
        <f t="shared" si="27"/>
        <v>تانکر آب</v>
      </c>
      <c r="F204" s="204" t="str">
        <f t="shared" si="28"/>
        <v>شرکتی</v>
      </c>
      <c r="G204" s="204" t="str">
        <f t="shared" si="29"/>
        <v>تانکر آب</v>
      </c>
      <c r="H204" s="204">
        <f t="shared" si="30"/>
        <v>11.8</v>
      </c>
      <c r="I204" s="204"/>
      <c r="J204" s="204"/>
      <c r="K204" s="204"/>
      <c r="L204" s="204"/>
      <c r="M204" s="204"/>
      <c r="N204" s="204"/>
      <c r="O204" s="230">
        <f t="shared" si="31"/>
        <v>0</v>
      </c>
      <c r="P204" s="230">
        <f t="shared" si="32"/>
        <v>0</v>
      </c>
      <c r="Q204" s="230">
        <f t="shared" si="35"/>
        <v>0</v>
      </c>
      <c r="R204" s="288">
        <f t="shared" si="33"/>
        <v>0</v>
      </c>
      <c r="S204" s="261"/>
    </row>
    <row r="205" spans="2:19" s="200" customFormat="1" x14ac:dyDescent="0.25">
      <c r="B205" s="259">
        <f t="shared" si="34"/>
        <v>200</v>
      </c>
      <c r="C205" s="229">
        <v>45381</v>
      </c>
      <c r="D205" s="203" t="s">
        <v>98</v>
      </c>
      <c r="E205" s="204" t="str">
        <f t="shared" si="27"/>
        <v>تانکر آب</v>
      </c>
      <c r="F205" s="204" t="str">
        <f t="shared" si="28"/>
        <v>شرکتی</v>
      </c>
      <c r="G205" s="204" t="str">
        <f t="shared" si="29"/>
        <v>تانکر آب</v>
      </c>
      <c r="H205" s="204">
        <f t="shared" si="30"/>
        <v>11.8</v>
      </c>
      <c r="I205" s="204"/>
      <c r="J205" s="204"/>
      <c r="K205" s="204"/>
      <c r="L205" s="204"/>
      <c r="M205" s="204"/>
      <c r="N205" s="204"/>
      <c r="O205" s="230">
        <f t="shared" si="31"/>
        <v>0</v>
      </c>
      <c r="P205" s="230">
        <f t="shared" si="32"/>
        <v>0</v>
      </c>
      <c r="Q205" s="230">
        <f t="shared" si="35"/>
        <v>0</v>
      </c>
      <c r="R205" s="288">
        <f t="shared" si="33"/>
        <v>0</v>
      </c>
      <c r="S205" s="261"/>
    </row>
    <row r="206" spans="2:19" s="200" customFormat="1" x14ac:dyDescent="0.25">
      <c r="B206" s="259">
        <f t="shared" si="34"/>
        <v>201</v>
      </c>
      <c r="C206" s="229">
        <v>45382</v>
      </c>
      <c r="D206" s="203" t="s">
        <v>93</v>
      </c>
      <c r="E206" s="204" t="str">
        <f t="shared" si="27"/>
        <v>کامیون کمپرسی</v>
      </c>
      <c r="F206" s="204" t="str">
        <f t="shared" si="28"/>
        <v>شرکتی</v>
      </c>
      <c r="G206" s="204" t="str">
        <f t="shared" si="29"/>
        <v>جفت</v>
      </c>
      <c r="H206" s="204">
        <f t="shared" si="30"/>
        <v>6.65</v>
      </c>
      <c r="I206" s="204" t="s">
        <v>204</v>
      </c>
      <c r="J206" s="204">
        <v>32</v>
      </c>
      <c r="K206" s="204">
        <v>100</v>
      </c>
      <c r="L206" s="204" t="s">
        <v>1</v>
      </c>
      <c r="M206" s="204"/>
      <c r="N206" s="204" t="s">
        <v>286</v>
      </c>
      <c r="O206" s="230">
        <f t="shared" si="31"/>
        <v>212.8</v>
      </c>
      <c r="P206" s="230">
        <f t="shared" si="32"/>
        <v>0</v>
      </c>
      <c r="Q206" s="230">
        <f t="shared" si="35"/>
        <v>0</v>
      </c>
      <c r="R206" s="288">
        <f t="shared" si="33"/>
        <v>0</v>
      </c>
      <c r="S206" s="261"/>
    </row>
    <row r="207" spans="2:19" s="200" customFormat="1" x14ac:dyDescent="0.25">
      <c r="B207" s="259">
        <f t="shared" si="34"/>
        <v>202</v>
      </c>
      <c r="C207" s="229">
        <v>45382</v>
      </c>
      <c r="D207" s="203" t="s">
        <v>96</v>
      </c>
      <c r="E207" s="204" t="str">
        <f t="shared" si="27"/>
        <v>کامیون کمپرسی</v>
      </c>
      <c r="F207" s="204" t="str">
        <f t="shared" si="28"/>
        <v>شرکتی</v>
      </c>
      <c r="G207" s="204" t="str">
        <f t="shared" si="29"/>
        <v>جفت</v>
      </c>
      <c r="H207" s="204">
        <f t="shared" si="30"/>
        <v>6.65</v>
      </c>
      <c r="I207" s="204" t="s">
        <v>204</v>
      </c>
      <c r="J207" s="204">
        <v>9</v>
      </c>
      <c r="K207" s="204">
        <v>100</v>
      </c>
      <c r="L207" s="204" t="s">
        <v>1</v>
      </c>
      <c r="M207" s="204"/>
      <c r="N207" s="204" t="s">
        <v>286</v>
      </c>
      <c r="O207" s="230">
        <f t="shared" si="31"/>
        <v>59.85</v>
      </c>
      <c r="P207" s="230">
        <f t="shared" si="32"/>
        <v>0</v>
      </c>
      <c r="Q207" s="230">
        <f t="shared" si="35"/>
        <v>0</v>
      </c>
      <c r="R207" s="288">
        <f t="shared" si="33"/>
        <v>0</v>
      </c>
      <c r="S207" s="261"/>
    </row>
    <row r="208" spans="2:19" s="200" customFormat="1" x14ac:dyDescent="0.25">
      <c r="B208" s="259">
        <f t="shared" si="34"/>
        <v>203</v>
      </c>
      <c r="C208" s="229">
        <v>45382</v>
      </c>
      <c r="D208" s="203" t="s">
        <v>119</v>
      </c>
      <c r="E208" s="204" t="str">
        <f t="shared" si="27"/>
        <v>کامیون کمپرسی</v>
      </c>
      <c r="F208" s="204" t="str">
        <f t="shared" si="28"/>
        <v>شرکتی</v>
      </c>
      <c r="G208" s="204" t="str">
        <f t="shared" si="29"/>
        <v>جفت</v>
      </c>
      <c r="H208" s="204">
        <f t="shared" si="30"/>
        <v>6.65</v>
      </c>
      <c r="I208" s="204" t="s">
        <v>204</v>
      </c>
      <c r="J208" s="204">
        <v>33</v>
      </c>
      <c r="K208" s="204">
        <v>100</v>
      </c>
      <c r="L208" s="204" t="s">
        <v>1</v>
      </c>
      <c r="M208" s="204"/>
      <c r="N208" s="204" t="s">
        <v>286</v>
      </c>
      <c r="O208" s="230">
        <f t="shared" si="31"/>
        <v>219.45000000000002</v>
      </c>
      <c r="P208" s="230">
        <f t="shared" si="32"/>
        <v>0</v>
      </c>
      <c r="Q208" s="230">
        <f t="shared" si="35"/>
        <v>0</v>
      </c>
      <c r="R208" s="288">
        <f t="shared" si="33"/>
        <v>0</v>
      </c>
      <c r="S208" s="261"/>
    </row>
    <row r="209" spans="2:19" s="200" customFormat="1" x14ac:dyDescent="0.25">
      <c r="B209" s="259">
        <f t="shared" si="34"/>
        <v>204</v>
      </c>
      <c r="C209" s="229">
        <v>45382</v>
      </c>
      <c r="D209" s="203" t="s">
        <v>132</v>
      </c>
      <c r="E209" s="204" t="str">
        <f t="shared" si="27"/>
        <v>تانکر آب</v>
      </c>
      <c r="F209" s="204" t="str">
        <f t="shared" si="28"/>
        <v>شرکتی</v>
      </c>
      <c r="G209" s="204" t="str">
        <f t="shared" si="29"/>
        <v>تانکر آب</v>
      </c>
      <c r="H209" s="204">
        <f t="shared" si="30"/>
        <v>11.8</v>
      </c>
      <c r="I209" s="204"/>
      <c r="J209" s="204"/>
      <c r="K209" s="204"/>
      <c r="L209" s="204"/>
      <c r="M209" s="204"/>
      <c r="N209" s="204"/>
      <c r="O209" s="230">
        <f t="shared" si="31"/>
        <v>0</v>
      </c>
      <c r="P209" s="230">
        <f t="shared" si="32"/>
        <v>0</v>
      </c>
      <c r="Q209" s="230">
        <f t="shared" si="35"/>
        <v>0</v>
      </c>
      <c r="R209" s="288">
        <f t="shared" si="33"/>
        <v>0</v>
      </c>
      <c r="S209" s="261"/>
    </row>
    <row r="210" spans="2:19" s="200" customFormat="1" x14ac:dyDescent="0.25">
      <c r="B210" s="259">
        <f t="shared" si="34"/>
        <v>205</v>
      </c>
      <c r="C210" s="229">
        <v>45382</v>
      </c>
      <c r="D210" s="203" t="s">
        <v>98</v>
      </c>
      <c r="E210" s="204" t="str">
        <f t="shared" si="27"/>
        <v>تانکر آب</v>
      </c>
      <c r="F210" s="204" t="str">
        <f t="shared" si="28"/>
        <v>شرکتی</v>
      </c>
      <c r="G210" s="204" t="str">
        <f t="shared" si="29"/>
        <v>تانکر آب</v>
      </c>
      <c r="H210" s="204">
        <f t="shared" si="30"/>
        <v>11.8</v>
      </c>
      <c r="I210" s="204"/>
      <c r="J210" s="204"/>
      <c r="K210" s="204"/>
      <c r="L210" s="204"/>
      <c r="M210" s="204"/>
      <c r="N210" s="204"/>
      <c r="O210" s="230">
        <f t="shared" si="31"/>
        <v>0</v>
      </c>
      <c r="P210" s="230">
        <f t="shared" si="32"/>
        <v>0</v>
      </c>
      <c r="Q210" s="230">
        <f t="shared" si="35"/>
        <v>0</v>
      </c>
      <c r="R210" s="288">
        <f t="shared" si="33"/>
        <v>0</v>
      </c>
      <c r="S210" s="261"/>
    </row>
    <row r="211" spans="2:19" s="200" customFormat="1" x14ac:dyDescent="0.25">
      <c r="B211" s="259">
        <f t="shared" si="34"/>
        <v>206</v>
      </c>
      <c r="C211" s="229">
        <v>45383</v>
      </c>
      <c r="D211" s="203" t="s">
        <v>93</v>
      </c>
      <c r="E211" s="204" t="str">
        <f t="shared" si="27"/>
        <v>کامیون کمپرسی</v>
      </c>
      <c r="F211" s="204" t="str">
        <f t="shared" si="28"/>
        <v>شرکتی</v>
      </c>
      <c r="G211" s="204" t="str">
        <f t="shared" si="29"/>
        <v>جفت</v>
      </c>
      <c r="H211" s="204">
        <f t="shared" si="30"/>
        <v>6.65</v>
      </c>
      <c r="I211" s="204"/>
      <c r="J211" s="204"/>
      <c r="K211" s="204"/>
      <c r="L211" s="204"/>
      <c r="M211" s="204"/>
      <c r="N211" s="204"/>
      <c r="O211" s="230">
        <f t="shared" si="31"/>
        <v>0</v>
      </c>
      <c r="P211" s="230">
        <f t="shared" si="32"/>
        <v>0</v>
      </c>
      <c r="Q211" s="230">
        <f t="shared" si="35"/>
        <v>0</v>
      </c>
      <c r="R211" s="288">
        <f t="shared" si="33"/>
        <v>0</v>
      </c>
      <c r="S211" s="261"/>
    </row>
    <row r="212" spans="2:19" s="200" customFormat="1" x14ac:dyDescent="0.25">
      <c r="B212" s="259">
        <f t="shared" si="34"/>
        <v>207</v>
      </c>
      <c r="C212" s="229">
        <v>45383</v>
      </c>
      <c r="D212" s="203" t="s">
        <v>96</v>
      </c>
      <c r="E212" s="204" t="str">
        <f t="shared" si="27"/>
        <v>کامیون کمپرسی</v>
      </c>
      <c r="F212" s="204" t="str">
        <f t="shared" si="28"/>
        <v>شرکتی</v>
      </c>
      <c r="G212" s="204" t="str">
        <f t="shared" si="29"/>
        <v>جفت</v>
      </c>
      <c r="H212" s="204">
        <f t="shared" si="30"/>
        <v>6.65</v>
      </c>
      <c r="I212" s="204"/>
      <c r="J212" s="204"/>
      <c r="K212" s="204"/>
      <c r="L212" s="204"/>
      <c r="M212" s="204"/>
      <c r="N212" s="204"/>
      <c r="O212" s="230">
        <f t="shared" si="31"/>
        <v>0</v>
      </c>
      <c r="P212" s="230">
        <f t="shared" si="32"/>
        <v>0</v>
      </c>
      <c r="Q212" s="230">
        <f t="shared" si="35"/>
        <v>0</v>
      </c>
      <c r="R212" s="288">
        <f t="shared" si="33"/>
        <v>0</v>
      </c>
      <c r="S212" s="261"/>
    </row>
    <row r="213" spans="2:19" s="200" customFormat="1" x14ac:dyDescent="0.25">
      <c r="B213" s="259">
        <f t="shared" si="34"/>
        <v>208</v>
      </c>
      <c r="C213" s="229">
        <v>45383</v>
      </c>
      <c r="D213" s="203" t="s">
        <v>119</v>
      </c>
      <c r="E213" s="204" t="str">
        <f t="shared" si="27"/>
        <v>کامیون کمپرسی</v>
      </c>
      <c r="F213" s="204" t="str">
        <f t="shared" si="28"/>
        <v>شرکتی</v>
      </c>
      <c r="G213" s="204" t="str">
        <f t="shared" si="29"/>
        <v>جفت</v>
      </c>
      <c r="H213" s="204">
        <f t="shared" si="30"/>
        <v>6.65</v>
      </c>
      <c r="I213" s="204"/>
      <c r="J213" s="204"/>
      <c r="K213" s="204"/>
      <c r="L213" s="204"/>
      <c r="M213" s="204"/>
      <c r="N213" s="204"/>
      <c r="O213" s="230">
        <f t="shared" si="31"/>
        <v>0</v>
      </c>
      <c r="P213" s="230">
        <f t="shared" si="32"/>
        <v>0</v>
      </c>
      <c r="Q213" s="230">
        <f t="shared" si="35"/>
        <v>0</v>
      </c>
      <c r="R213" s="288">
        <f t="shared" si="33"/>
        <v>0</v>
      </c>
      <c r="S213" s="261"/>
    </row>
    <row r="214" spans="2:19" s="200" customFormat="1" x14ac:dyDescent="0.25">
      <c r="B214" s="259">
        <f t="shared" si="34"/>
        <v>209</v>
      </c>
      <c r="C214" s="229">
        <v>45383</v>
      </c>
      <c r="D214" s="203" t="s">
        <v>132</v>
      </c>
      <c r="E214" s="204" t="str">
        <f t="shared" si="27"/>
        <v>تانکر آب</v>
      </c>
      <c r="F214" s="204" t="str">
        <f t="shared" si="28"/>
        <v>شرکتی</v>
      </c>
      <c r="G214" s="204" t="str">
        <f t="shared" si="29"/>
        <v>تانکر آب</v>
      </c>
      <c r="H214" s="204">
        <f t="shared" si="30"/>
        <v>11.8</v>
      </c>
      <c r="I214" s="204"/>
      <c r="J214" s="204"/>
      <c r="K214" s="204"/>
      <c r="L214" s="204"/>
      <c r="M214" s="204"/>
      <c r="N214" s="204"/>
      <c r="O214" s="230">
        <f t="shared" si="31"/>
        <v>0</v>
      </c>
      <c r="P214" s="230">
        <f t="shared" si="32"/>
        <v>0</v>
      </c>
      <c r="Q214" s="230">
        <f t="shared" si="35"/>
        <v>0</v>
      </c>
      <c r="R214" s="288">
        <f t="shared" si="33"/>
        <v>0</v>
      </c>
      <c r="S214" s="261"/>
    </row>
    <row r="215" spans="2:19" s="200" customFormat="1" x14ac:dyDescent="0.25">
      <c r="B215" s="259">
        <f t="shared" si="34"/>
        <v>210</v>
      </c>
      <c r="C215" s="229">
        <v>45383</v>
      </c>
      <c r="D215" s="203" t="s">
        <v>98</v>
      </c>
      <c r="E215" s="204" t="str">
        <f t="shared" si="27"/>
        <v>تانکر آب</v>
      </c>
      <c r="F215" s="204" t="str">
        <f t="shared" si="28"/>
        <v>شرکتی</v>
      </c>
      <c r="G215" s="204" t="str">
        <f t="shared" si="29"/>
        <v>تانکر آب</v>
      </c>
      <c r="H215" s="204">
        <f t="shared" si="30"/>
        <v>11.8</v>
      </c>
      <c r="I215" s="204"/>
      <c r="J215" s="204"/>
      <c r="K215" s="204"/>
      <c r="L215" s="204"/>
      <c r="M215" s="204"/>
      <c r="N215" s="204"/>
      <c r="O215" s="230">
        <f t="shared" si="31"/>
        <v>0</v>
      </c>
      <c r="P215" s="230">
        <f t="shared" si="32"/>
        <v>0</v>
      </c>
      <c r="Q215" s="230">
        <f t="shared" si="35"/>
        <v>0</v>
      </c>
      <c r="R215" s="288">
        <f t="shared" si="33"/>
        <v>0</v>
      </c>
      <c r="S215" s="261"/>
    </row>
    <row r="216" spans="2:19" s="200" customFormat="1" x14ac:dyDescent="0.25">
      <c r="B216" s="259">
        <f t="shared" si="34"/>
        <v>211</v>
      </c>
      <c r="C216" s="229">
        <v>45384</v>
      </c>
      <c r="D216" s="203" t="s">
        <v>93</v>
      </c>
      <c r="E216" s="204" t="str">
        <f t="shared" si="27"/>
        <v>کامیون کمپرسی</v>
      </c>
      <c r="F216" s="204" t="str">
        <f t="shared" si="28"/>
        <v>شرکتی</v>
      </c>
      <c r="G216" s="204" t="str">
        <f t="shared" si="29"/>
        <v>جفت</v>
      </c>
      <c r="H216" s="204">
        <f t="shared" si="30"/>
        <v>6.65</v>
      </c>
      <c r="I216" s="204" t="s">
        <v>204</v>
      </c>
      <c r="J216" s="204">
        <v>31</v>
      </c>
      <c r="K216" s="204">
        <v>150</v>
      </c>
      <c r="L216" s="204" t="s">
        <v>1</v>
      </c>
      <c r="M216" s="204"/>
      <c r="N216" s="204" t="s">
        <v>287</v>
      </c>
      <c r="O216" s="230">
        <f t="shared" si="31"/>
        <v>206.15</v>
      </c>
      <c r="P216" s="230">
        <f t="shared" si="32"/>
        <v>0</v>
      </c>
      <c r="Q216" s="230">
        <f t="shared" si="35"/>
        <v>0</v>
      </c>
      <c r="R216" s="288">
        <f t="shared" si="33"/>
        <v>0</v>
      </c>
      <c r="S216" s="261"/>
    </row>
    <row r="217" spans="2:19" s="200" customFormat="1" x14ac:dyDescent="0.25">
      <c r="B217" s="259">
        <f t="shared" si="34"/>
        <v>212</v>
      </c>
      <c r="C217" s="229">
        <v>45384</v>
      </c>
      <c r="D217" s="203" t="s">
        <v>96</v>
      </c>
      <c r="E217" s="204" t="str">
        <f t="shared" si="27"/>
        <v>کامیون کمپرسی</v>
      </c>
      <c r="F217" s="204" t="str">
        <f t="shared" si="28"/>
        <v>شرکتی</v>
      </c>
      <c r="G217" s="204" t="str">
        <f t="shared" si="29"/>
        <v>جفت</v>
      </c>
      <c r="H217" s="204">
        <f t="shared" si="30"/>
        <v>6.65</v>
      </c>
      <c r="I217" s="204" t="s">
        <v>204</v>
      </c>
      <c r="J217" s="204">
        <v>32</v>
      </c>
      <c r="K217" s="204">
        <v>150</v>
      </c>
      <c r="L217" s="204" t="s">
        <v>1</v>
      </c>
      <c r="M217" s="204"/>
      <c r="N217" s="204" t="s">
        <v>287</v>
      </c>
      <c r="O217" s="230">
        <f t="shared" si="31"/>
        <v>212.8</v>
      </c>
      <c r="P217" s="230">
        <f t="shared" si="32"/>
        <v>0</v>
      </c>
      <c r="Q217" s="230">
        <f t="shared" si="35"/>
        <v>0</v>
      </c>
      <c r="R217" s="288">
        <f t="shared" si="33"/>
        <v>0</v>
      </c>
      <c r="S217" s="261"/>
    </row>
    <row r="218" spans="2:19" s="200" customFormat="1" x14ac:dyDescent="0.25">
      <c r="B218" s="259">
        <f t="shared" si="34"/>
        <v>213</v>
      </c>
      <c r="C218" s="229">
        <v>45384</v>
      </c>
      <c r="D218" s="203" t="s">
        <v>119</v>
      </c>
      <c r="E218" s="204" t="str">
        <f t="shared" si="27"/>
        <v>کامیون کمپرسی</v>
      </c>
      <c r="F218" s="204" t="str">
        <f t="shared" si="28"/>
        <v>شرکتی</v>
      </c>
      <c r="G218" s="204" t="str">
        <f t="shared" si="29"/>
        <v>جفت</v>
      </c>
      <c r="H218" s="204">
        <f t="shared" si="30"/>
        <v>6.65</v>
      </c>
      <c r="I218" s="204" t="s">
        <v>204</v>
      </c>
      <c r="J218" s="204">
        <v>31</v>
      </c>
      <c r="K218" s="204">
        <v>150</v>
      </c>
      <c r="L218" s="204" t="s">
        <v>1</v>
      </c>
      <c r="M218" s="204"/>
      <c r="N218" s="204" t="s">
        <v>287</v>
      </c>
      <c r="O218" s="230">
        <f t="shared" si="31"/>
        <v>206.15</v>
      </c>
      <c r="P218" s="230">
        <f t="shared" si="32"/>
        <v>0</v>
      </c>
      <c r="Q218" s="230">
        <f t="shared" si="35"/>
        <v>0</v>
      </c>
      <c r="R218" s="288">
        <f t="shared" si="33"/>
        <v>0</v>
      </c>
      <c r="S218" s="261"/>
    </row>
    <row r="219" spans="2:19" s="200" customFormat="1" x14ac:dyDescent="0.25">
      <c r="B219" s="259">
        <f t="shared" si="34"/>
        <v>214</v>
      </c>
      <c r="C219" s="229">
        <v>45384</v>
      </c>
      <c r="D219" s="203" t="s">
        <v>132</v>
      </c>
      <c r="E219" s="204" t="str">
        <f t="shared" si="27"/>
        <v>تانکر آب</v>
      </c>
      <c r="F219" s="204" t="str">
        <f t="shared" si="28"/>
        <v>شرکتی</v>
      </c>
      <c r="G219" s="204" t="str">
        <f t="shared" si="29"/>
        <v>تانکر آب</v>
      </c>
      <c r="H219" s="204">
        <f t="shared" si="30"/>
        <v>11.8</v>
      </c>
      <c r="I219" s="204"/>
      <c r="J219" s="204"/>
      <c r="K219" s="204"/>
      <c r="L219" s="204"/>
      <c r="M219" s="204"/>
      <c r="N219" s="204"/>
      <c r="O219" s="230">
        <f t="shared" si="31"/>
        <v>0</v>
      </c>
      <c r="P219" s="230">
        <f t="shared" si="32"/>
        <v>0</v>
      </c>
      <c r="Q219" s="230">
        <f t="shared" si="35"/>
        <v>0</v>
      </c>
      <c r="R219" s="288">
        <f t="shared" si="33"/>
        <v>0</v>
      </c>
      <c r="S219" s="261"/>
    </row>
    <row r="220" spans="2:19" s="200" customFormat="1" x14ac:dyDescent="0.25">
      <c r="B220" s="259">
        <f t="shared" si="34"/>
        <v>215</v>
      </c>
      <c r="C220" s="229">
        <v>45384</v>
      </c>
      <c r="D220" s="203" t="s">
        <v>98</v>
      </c>
      <c r="E220" s="204" t="str">
        <f t="shared" si="27"/>
        <v>تانکر آب</v>
      </c>
      <c r="F220" s="204" t="str">
        <f t="shared" si="28"/>
        <v>شرکتی</v>
      </c>
      <c r="G220" s="204" t="str">
        <f t="shared" si="29"/>
        <v>تانکر آب</v>
      </c>
      <c r="H220" s="204">
        <f t="shared" si="30"/>
        <v>11.8</v>
      </c>
      <c r="I220" s="204"/>
      <c r="J220" s="204"/>
      <c r="K220" s="204"/>
      <c r="L220" s="204"/>
      <c r="M220" s="204"/>
      <c r="N220" s="204"/>
      <c r="O220" s="230">
        <f t="shared" si="31"/>
        <v>0</v>
      </c>
      <c r="P220" s="230">
        <f t="shared" si="32"/>
        <v>0</v>
      </c>
      <c r="Q220" s="230">
        <f t="shared" si="35"/>
        <v>0</v>
      </c>
      <c r="R220" s="288">
        <f t="shared" si="33"/>
        <v>0</v>
      </c>
      <c r="S220" s="261"/>
    </row>
    <row r="221" spans="2:19" s="200" customFormat="1" x14ac:dyDescent="0.25">
      <c r="B221" s="259">
        <f t="shared" si="34"/>
        <v>216</v>
      </c>
      <c r="C221" s="229">
        <v>45385</v>
      </c>
      <c r="D221" s="203" t="s">
        <v>93</v>
      </c>
      <c r="E221" s="204" t="str">
        <f t="shared" si="27"/>
        <v>کامیون کمپرسی</v>
      </c>
      <c r="F221" s="204" t="str">
        <f t="shared" si="28"/>
        <v>شرکتی</v>
      </c>
      <c r="G221" s="204" t="str">
        <f t="shared" si="29"/>
        <v>جفت</v>
      </c>
      <c r="H221" s="204">
        <f t="shared" si="30"/>
        <v>6.65</v>
      </c>
      <c r="I221" s="204" t="s">
        <v>204</v>
      </c>
      <c r="J221" s="204">
        <v>32</v>
      </c>
      <c r="K221" s="204">
        <v>250</v>
      </c>
      <c r="L221" s="204" t="s">
        <v>1</v>
      </c>
      <c r="M221" s="204"/>
      <c r="N221" s="204" t="s">
        <v>287</v>
      </c>
      <c r="O221" s="230">
        <f t="shared" si="31"/>
        <v>212.8</v>
      </c>
      <c r="P221" s="230">
        <f t="shared" si="32"/>
        <v>0</v>
      </c>
      <c r="Q221" s="230">
        <f t="shared" si="35"/>
        <v>0</v>
      </c>
      <c r="R221" s="288">
        <f t="shared" si="33"/>
        <v>0</v>
      </c>
      <c r="S221" s="261"/>
    </row>
    <row r="222" spans="2:19" s="200" customFormat="1" x14ac:dyDescent="0.25">
      <c r="B222" s="259">
        <f t="shared" si="34"/>
        <v>217</v>
      </c>
      <c r="C222" s="229">
        <v>45385</v>
      </c>
      <c r="D222" s="203" t="s">
        <v>96</v>
      </c>
      <c r="E222" s="204" t="str">
        <f t="shared" si="27"/>
        <v>کامیون کمپرسی</v>
      </c>
      <c r="F222" s="204" t="str">
        <f t="shared" si="28"/>
        <v>شرکتی</v>
      </c>
      <c r="G222" s="204" t="str">
        <f t="shared" si="29"/>
        <v>جفت</v>
      </c>
      <c r="H222" s="204">
        <f t="shared" si="30"/>
        <v>6.65</v>
      </c>
      <c r="I222" s="204" t="s">
        <v>204</v>
      </c>
      <c r="J222" s="204">
        <v>28</v>
      </c>
      <c r="K222" s="204">
        <v>250</v>
      </c>
      <c r="L222" s="204" t="s">
        <v>1</v>
      </c>
      <c r="M222" s="204"/>
      <c r="N222" s="204" t="s">
        <v>287</v>
      </c>
      <c r="O222" s="230">
        <f t="shared" si="31"/>
        <v>186.20000000000002</v>
      </c>
      <c r="P222" s="230">
        <f t="shared" si="32"/>
        <v>0</v>
      </c>
      <c r="Q222" s="230">
        <f t="shared" si="35"/>
        <v>0</v>
      </c>
      <c r="R222" s="288">
        <f t="shared" si="33"/>
        <v>0</v>
      </c>
      <c r="S222" s="261"/>
    </row>
    <row r="223" spans="2:19" s="200" customFormat="1" x14ac:dyDescent="0.25">
      <c r="B223" s="259">
        <f t="shared" si="34"/>
        <v>218</v>
      </c>
      <c r="C223" s="229">
        <v>45385</v>
      </c>
      <c r="D223" s="203" t="s">
        <v>119</v>
      </c>
      <c r="E223" s="204" t="str">
        <f t="shared" si="27"/>
        <v>کامیون کمپرسی</v>
      </c>
      <c r="F223" s="204" t="str">
        <f t="shared" si="28"/>
        <v>شرکتی</v>
      </c>
      <c r="G223" s="204" t="str">
        <f t="shared" si="29"/>
        <v>جفت</v>
      </c>
      <c r="H223" s="204">
        <f t="shared" si="30"/>
        <v>6.65</v>
      </c>
      <c r="I223" s="204" t="s">
        <v>204</v>
      </c>
      <c r="J223" s="204">
        <v>39</v>
      </c>
      <c r="K223" s="204">
        <v>250</v>
      </c>
      <c r="L223" s="204" t="s">
        <v>1</v>
      </c>
      <c r="M223" s="204"/>
      <c r="N223" s="204" t="s">
        <v>287</v>
      </c>
      <c r="O223" s="230">
        <f t="shared" si="31"/>
        <v>259.35000000000002</v>
      </c>
      <c r="P223" s="230">
        <f t="shared" si="32"/>
        <v>0</v>
      </c>
      <c r="Q223" s="230">
        <f t="shared" si="35"/>
        <v>0</v>
      </c>
      <c r="R223" s="288">
        <f t="shared" si="33"/>
        <v>0</v>
      </c>
      <c r="S223" s="261"/>
    </row>
    <row r="224" spans="2:19" s="200" customFormat="1" x14ac:dyDescent="0.25">
      <c r="B224" s="259">
        <f t="shared" si="34"/>
        <v>219</v>
      </c>
      <c r="C224" s="229">
        <v>45385</v>
      </c>
      <c r="D224" s="203" t="s">
        <v>132</v>
      </c>
      <c r="E224" s="204" t="str">
        <f t="shared" si="27"/>
        <v>تانکر آب</v>
      </c>
      <c r="F224" s="204" t="str">
        <f t="shared" si="28"/>
        <v>شرکتی</v>
      </c>
      <c r="G224" s="204" t="str">
        <f t="shared" si="29"/>
        <v>تانکر آب</v>
      </c>
      <c r="H224" s="204">
        <f t="shared" si="30"/>
        <v>11.8</v>
      </c>
      <c r="I224" s="204"/>
      <c r="J224" s="204"/>
      <c r="K224" s="204"/>
      <c r="L224" s="204"/>
      <c r="M224" s="204"/>
      <c r="N224" s="204"/>
      <c r="O224" s="230">
        <f t="shared" si="31"/>
        <v>0</v>
      </c>
      <c r="P224" s="230">
        <f t="shared" si="32"/>
        <v>0</v>
      </c>
      <c r="Q224" s="230">
        <f t="shared" si="35"/>
        <v>0</v>
      </c>
      <c r="R224" s="288">
        <f t="shared" si="33"/>
        <v>0</v>
      </c>
      <c r="S224" s="261"/>
    </row>
    <row r="225" spans="2:19" s="200" customFormat="1" x14ac:dyDescent="0.25">
      <c r="B225" s="259">
        <f t="shared" si="34"/>
        <v>220</v>
      </c>
      <c r="C225" s="229">
        <v>45385</v>
      </c>
      <c r="D225" s="203" t="s">
        <v>98</v>
      </c>
      <c r="E225" s="204" t="str">
        <f t="shared" si="27"/>
        <v>تانکر آب</v>
      </c>
      <c r="F225" s="204" t="str">
        <f t="shared" si="28"/>
        <v>شرکتی</v>
      </c>
      <c r="G225" s="204" t="str">
        <f t="shared" si="29"/>
        <v>تانکر آب</v>
      </c>
      <c r="H225" s="204">
        <f t="shared" si="30"/>
        <v>11.8</v>
      </c>
      <c r="I225" s="204"/>
      <c r="J225" s="204"/>
      <c r="K225" s="204"/>
      <c r="L225" s="204"/>
      <c r="M225" s="204"/>
      <c r="N225" s="204"/>
      <c r="O225" s="230">
        <f t="shared" si="31"/>
        <v>0</v>
      </c>
      <c r="P225" s="230">
        <f t="shared" si="32"/>
        <v>0</v>
      </c>
      <c r="Q225" s="230">
        <f t="shared" si="35"/>
        <v>0</v>
      </c>
      <c r="R225" s="288">
        <f t="shared" si="33"/>
        <v>0</v>
      </c>
      <c r="S225" s="261"/>
    </row>
    <row r="226" spans="2:19" s="200" customFormat="1" x14ac:dyDescent="0.25">
      <c r="B226" s="259">
        <f t="shared" si="34"/>
        <v>221</v>
      </c>
      <c r="C226" s="229">
        <v>45386</v>
      </c>
      <c r="D226" s="203" t="s">
        <v>93</v>
      </c>
      <c r="E226" s="204" t="str">
        <f t="shared" si="27"/>
        <v>کامیون کمپرسی</v>
      </c>
      <c r="F226" s="204" t="str">
        <f t="shared" si="28"/>
        <v>شرکتی</v>
      </c>
      <c r="G226" s="204" t="str">
        <f t="shared" si="29"/>
        <v>جفت</v>
      </c>
      <c r="H226" s="204">
        <f t="shared" si="30"/>
        <v>6.65</v>
      </c>
      <c r="I226" s="204" t="s">
        <v>204</v>
      </c>
      <c r="J226" s="204">
        <v>33</v>
      </c>
      <c r="K226" s="204">
        <v>300</v>
      </c>
      <c r="L226" s="204" t="s">
        <v>1</v>
      </c>
      <c r="M226" s="204"/>
      <c r="N226" s="204" t="s">
        <v>287</v>
      </c>
      <c r="O226" s="230">
        <f t="shared" si="31"/>
        <v>219.45000000000002</v>
      </c>
      <c r="P226" s="230">
        <f t="shared" si="32"/>
        <v>0</v>
      </c>
      <c r="Q226" s="230">
        <f t="shared" si="35"/>
        <v>0</v>
      </c>
      <c r="R226" s="288">
        <f t="shared" si="33"/>
        <v>0</v>
      </c>
      <c r="S226" s="261"/>
    </row>
    <row r="227" spans="2:19" s="200" customFormat="1" x14ac:dyDescent="0.25">
      <c r="B227" s="259">
        <f t="shared" si="34"/>
        <v>222</v>
      </c>
      <c r="C227" s="229">
        <v>45386</v>
      </c>
      <c r="D227" s="203" t="s">
        <v>96</v>
      </c>
      <c r="E227" s="204" t="str">
        <f t="shared" si="27"/>
        <v>کامیون کمپرسی</v>
      </c>
      <c r="F227" s="204" t="str">
        <f t="shared" si="28"/>
        <v>شرکتی</v>
      </c>
      <c r="G227" s="204" t="str">
        <f t="shared" si="29"/>
        <v>جفت</v>
      </c>
      <c r="H227" s="204">
        <f t="shared" si="30"/>
        <v>6.65</v>
      </c>
      <c r="I227" s="204" t="s">
        <v>204</v>
      </c>
      <c r="J227" s="204">
        <v>22</v>
      </c>
      <c r="K227" s="204">
        <v>300</v>
      </c>
      <c r="L227" s="204" t="s">
        <v>1</v>
      </c>
      <c r="M227" s="204"/>
      <c r="N227" s="204" t="s">
        <v>287</v>
      </c>
      <c r="O227" s="230">
        <f t="shared" si="31"/>
        <v>146.30000000000001</v>
      </c>
      <c r="P227" s="230">
        <f t="shared" si="32"/>
        <v>0</v>
      </c>
      <c r="Q227" s="230">
        <f t="shared" si="35"/>
        <v>0</v>
      </c>
      <c r="R227" s="288">
        <f t="shared" si="33"/>
        <v>0</v>
      </c>
      <c r="S227" s="261"/>
    </row>
    <row r="228" spans="2:19" s="200" customFormat="1" x14ac:dyDescent="0.25">
      <c r="B228" s="259">
        <f t="shared" si="34"/>
        <v>223</v>
      </c>
      <c r="C228" s="229">
        <v>45386</v>
      </c>
      <c r="D228" s="203" t="s">
        <v>119</v>
      </c>
      <c r="E228" s="204" t="str">
        <f t="shared" si="27"/>
        <v>کامیون کمپرسی</v>
      </c>
      <c r="F228" s="204" t="str">
        <f t="shared" si="28"/>
        <v>شرکتی</v>
      </c>
      <c r="G228" s="204" t="str">
        <f t="shared" si="29"/>
        <v>جفت</v>
      </c>
      <c r="H228" s="204">
        <f t="shared" si="30"/>
        <v>6.65</v>
      </c>
      <c r="I228" s="204" t="s">
        <v>204</v>
      </c>
      <c r="J228" s="204">
        <v>34</v>
      </c>
      <c r="K228" s="204">
        <v>300</v>
      </c>
      <c r="L228" s="204" t="s">
        <v>1</v>
      </c>
      <c r="M228" s="204"/>
      <c r="N228" s="204" t="s">
        <v>287</v>
      </c>
      <c r="O228" s="230">
        <f t="shared" si="31"/>
        <v>226.10000000000002</v>
      </c>
      <c r="P228" s="230">
        <f t="shared" si="32"/>
        <v>0</v>
      </c>
      <c r="Q228" s="230">
        <f t="shared" si="35"/>
        <v>0</v>
      </c>
      <c r="R228" s="288">
        <f t="shared" si="33"/>
        <v>0</v>
      </c>
      <c r="S228" s="261"/>
    </row>
    <row r="229" spans="2:19" s="200" customFormat="1" x14ac:dyDescent="0.25">
      <c r="B229" s="259">
        <f t="shared" si="34"/>
        <v>224</v>
      </c>
      <c r="C229" s="229">
        <v>45386</v>
      </c>
      <c r="D229" s="203" t="s">
        <v>132</v>
      </c>
      <c r="E229" s="204" t="str">
        <f t="shared" si="27"/>
        <v>تانکر آب</v>
      </c>
      <c r="F229" s="204" t="str">
        <f t="shared" si="28"/>
        <v>شرکتی</v>
      </c>
      <c r="G229" s="204" t="str">
        <f t="shared" si="29"/>
        <v>تانکر آب</v>
      </c>
      <c r="H229" s="204">
        <f t="shared" si="30"/>
        <v>11.8</v>
      </c>
      <c r="I229" s="204"/>
      <c r="J229" s="204"/>
      <c r="K229" s="204"/>
      <c r="L229" s="204"/>
      <c r="M229" s="204"/>
      <c r="N229" s="204"/>
      <c r="O229" s="230">
        <f t="shared" si="31"/>
        <v>0</v>
      </c>
      <c r="P229" s="230">
        <f t="shared" si="32"/>
        <v>0</v>
      </c>
      <c r="Q229" s="230">
        <f t="shared" si="35"/>
        <v>0</v>
      </c>
      <c r="R229" s="288">
        <f t="shared" si="33"/>
        <v>0</v>
      </c>
      <c r="S229" s="261"/>
    </row>
    <row r="230" spans="2:19" s="200" customFormat="1" x14ac:dyDescent="0.25">
      <c r="B230" s="259">
        <f t="shared" si="34"/>
        <v>225</v>
      </c>
      <c r="C230" s="229">
        <v>45386</v>
      </c>
      <c r="D230" s="203" t="s">
        <v>98</v>
      </c>
      <c r="E230" s="204" t="str">
        <f t="shared" si="27"/>
        <v>تانکر آب</v>
      </c>
      <c r="F230" s="204" t="str">
        <f t="shared" si="28"/>
        <v>شرکتی</v>
      </c>
      <c r="G230" s="204" t="str">
        <f t="shared" si="29"/>
        <v>تانکر آب</v>
      </c>
      <c r="H230" s="204">
        <f t="shared" si="30"/>
        <v>11.8</v>
      </c>
      <c r="I230" s="204"/>
      <c r="J230" s="204"/>
      <c r="K230" s="204"/>
      <c r="L230" s="204"/>
      <c r="M230" s="204"/>
      <c r="N230" s="204"/>
      <c r="O230" s="230">
        <f t="shared" si="31"/>
        <v>0</v>
      </c>
      <c r="P230" s="230">
        <f t="shared" si="32"/>
        <v>0</v>
      </c>
      <c r="Q230" s="230">
        <f t="shared" si="35"/>
        <v>0</v>
      </c>
      <c r="R230" s="288">
        <f t="shared" si="33"/>
        <v>0</v>
      </c>
      <c r="S230" s="261"/>
    </row>
    <row r="231" spans="2:19" s="200" customFormat="1" x14ac:dyDescent="0.25">
      <c r="B231" s="259">
        <f t="shared" si="34"/>
        <v>226</v>
      </c>
      <c r="C231" s="229">
        <v>45387</v>
      </c>
      <c r="D231" s="203" t="s">
        <v>93</v>
      </c>
      <c r="E231" s="204" t="str">
        <f t="shared" si="27"/>
        <v>کامیون کمپرسی</v>
      </c>
      <c r="F231" s="204" t="str">
        <f t="shared" si="28"/>
        <v>شرکتی</v>
      </c>
      <c r="G231" s="204" t="str">
        <f t="shared" si="29"/>
        <v>جفت</v>
      </c>
      <c r="H231" s="204">
        <f t="shared" si="30"/>
        <v>6.65</v>
      </c>
      <c r="I231" s="204" t="s">
        <v>204</v>
      </c>
      <c r="J231" s="204">
        <v>25</v>
      </c>
      <c r="K231" s="204">
        <v>200</v>
      </c>
      <c r="L231" s="204" t="s">
        <v>1</v>
      </c>
      <c r="M231" s="204"/>
      <c r="N231" s="204" t="s">
        <v>287</v>
      </c>
      <c r="O231" s="230">
        <f t="shared" si="31"/>
        <v>166.25</v>
      </c>
      <c r="P231" s="230">
        <f t="shared" si="32"/>
        <v>0</v>
      </c>
      <c r="Q231" s="230">
        <f t="shared" si="35"/>
        <v>0</v>
      </c>
      <c r="R231" s="288">
        <f t="shared" si="33"/>
        <v>0</v>
      </c>
      <c r="S231" s="261"/>
    </row>
    <row r="232" spans="2:19" s="200" customFormat="1" x14ac:dyDescent="0.25">
      <c r="B232" s="259">
        <f t="shared" si="34"/>
        <v>227</v>
      </c>
      <c r="C232" s="229">
        <v>45387</v>
      </c>
      <c r="D232" s="203" t="s">
        <v>96</v>
      </c>
      <c r="E232" s="204" t="str">
        <f t="shared" si="27"/>
        <v>کامیون کمپرسی</v>
      </c>
      <c r="F232" s="204" t="str">
        <f t="shared" si="28"/>
        <v>شرکتی</v>
      </c>
      <c r="G232" s="204" t="str">
        <f t="shared" si="29"/>
        <v>جفت</v>
      </c>
      <c r="H232" s="204">
        <f t="shared" si="30"/>
        <v>6.65</v>
      </c>
      <c r="I232" s="204" t="s">
        <v>204</v>
      </c>
      <c r="J232" s="204">
        <v>25</v>
      </c>
      <c r="K232" s="204">
        <v>200</v>
      </c>
      <c r="L232" s="204" t="s">
        <v>1</v>
      </c>
      <c r="M232" s="204"/>
      <c r="N232" s="204" t="s">
        <v>287</v>
      </c>
      <c r="O232" s="230">
        <f t="shared" si="31"/>
        <v>166.25</v>
      </c>
      <c r="P232" s="230">
        <f t="shared" si="32"/>
        <v>0</v>
      </c>
      <c r="Q232" s="230">
        <f t="shared" si="35"/>
        <v>0</v>
      </c>
      <c r="R232" s="288">
        <f t="shared" si="33"/>
        <v>0</v>
      </c>
      <c r="S232" s="261"/>
    </row>
    <row r="233" spans="2:19" s="200" customFormat="1" x14ac:dyDescent="0.25">
      <c r="B233" s="259">
        <f t="shared" si="34"/>
        <v>228</v>
      </c>
      <c r="C233" s="229">
        <v>45387</v>
      </c>
      <c r="D233" s="203" t="s">
        <v>119</v>
      </c>
      <c r="E233" s="204" t="str">
        <f t="shared" si="27"/>
        <v>کامیون کمپرسی</v>
      </c>
      <c r="F233" s="204" t="str">
        <f t="shared" si="28"/>
        <v>شرکتی</v>
      </c>
      <c r="G233" s="204" t="str">
        <f t="shared" si="29"/>
        <v>جفت</v>
      </c>
      <c r="H233" s="204">
        <f t="shared" si="30"/>
        <v>6.65</v>
      </c>
      <c r="I233" s="204" t="s">
        <v>204</v>
      </c>
      <c r="J233" s="204">
        <v>24</v>
      </c>
      <c r="K233" s="204">
        <v>200</v>
      </c>
      <c r="L233" s="204" t="s">
        <v>1</v>
      </c>
      <c r="M233" s="204"/>
      <c r="N233" s="204" t="s">
        <v>287</v>
      </c>
      <c r="O233" s="230">
        <f t="shared" si="31"/>
        <v>159.60000000000002</v>
      </c>
      <c r="P233" s="230">
        <f t="shared" si="32"/>
        <v>0</v>
      </c>
      <c r="Q233" s="230">
        <f t="shared" si="35"/>
        <v>0</v>
      </c>
      <c r="R233" s="288">
        <f t="shared" si="33"/>
        <v>0</v>
      </c>
      <c r="S233" s="261"/>
    </row>
    <row r="234" spans="2:19" s="200" customFormat="1" x14ac:dyDescent="0.25">
      <c r="B234" s="259">
        <f t="shared" si="34"/>
        <v>229</v>
      </c>
      <c r="C234" s="229">
        <v>45387</v>
      </c>
      <c r="D234" s="203" t="s">
        <v>132</v>
      </c>
      <c r="E234" s="204" t="str">
        <f t="shared" si="27"/>
        <v>تانکر آب</v>
      </c>
      <c r="F234" s="204" t="str">
        <f t="shared" si="28"/>
        <v>شرکتی</v>
      </c>
      <c r="G234" s="204" t="str">
        <f t="shared" si="29"/>
        <v>تانکر آب</v>
      </c>
      <c r="H234" s="204">
        <f t="shared" si="30"/>
        <v>11.8</v>
      </c>
      <c r="I234" s="204"/>
      <c r="J234" s="204"/>
      <c r="K234" s="204"/>
      <c r="L234" s="204"/>
      <c r="M234" s="204"/>
      <c r="N234" s="204"/>
      <c r="O234" s="230">
        <f t="shared" si="31"/>
        <v>0</v>
      </c>
      <c r="P234" s="230">
        <f t="shared" si="32"/>
        <v>0</v>
      </c>
      <c r="Q234" s="230">
        <f t="shared" si="35"/>
        <v>0</v>
      </c>
      <c r="R234" s="288">
        <f t="shared" si="33"/>
        <v>0</v>
      </c>
      <c r="S234" s="261"/>
    </row>
    <row r="235" spans="2:19" s="200" customFormat="1" x14ac:dyDescent="0.25">
      <c r="B235" s="259">
        <f t="shared" si="34"/>
        <v>230</v>
      </c>
      <c r="C235" s="229">
        <v>45387</v>
      </c>
      <c r="D235" s="203" t="s">
        <v>98</v>
      </c>
      <c r="E235" s="204" t="str">
        <f t="shared" si="27"/>
        <v>تانکر آب</v>
      </c>
      <c r="F235" s="204" t="str">
        <f t="shared" si="28"/>
        <v>شرکتی</v>
      </c>
      <c r="G235" s="204" t="str">
        <f t="shared" si="29"/>
        <v>تانکر آب</v>
      </c>
      <c r="H235" s="204">
        <f t="shared" si="30"/>
        <v>11.8</v>
      </c>
      <c r="I235" s="204"/>
      <c r="J235" s="204"/>
      <c r="K235" s="204"/>
      <c r="L235" s="204"/>
      <c r="M235" s="204"/>
      <c r="N235" s="204"/>
      <c r="O235" s="230">
        <f t="shared" si="31"/>
        <v>0</v>
      </c>
      <c r="P235" s="230">
        <f t="shared" si="32"/>
        <v>0</v>
      </c>
      <c r="Q235" s="230">
        <f t="shared" si="35"/>
        <v>0</v>
      </c>
      <c r="R235" s="288">
        <f t="shared" si="33"/>
        <v>0</v>
      </c>
      <c r="S235" s="261"/>
    </row>
    <row r="236" spans="2:19" s="200" customFormat="1" x14ac:dyDescent="0.25">
      <c r="B236" s="259">
        <f t="shared" si="34"/>
        <v>231</v>
      </c>
      <c r="C236" s="229">
        <v>45388</v>
      </c>
      <c r="D236" s="203" t="s">
        <v>93</v>
      </c>
      <c r="E236" s="204" t="str">
        <f t="shared" si="27"/>
        <v>کامیون کمپرسی</v>
      </c>
      <c r="F236" s="204" t="str">
        <f t="shared" si="28"/>
        <v>شرکتی</v>
      </c>
      <c r="G236" s="204" t="str">
        <f t="shared" si="29"/>
        <v>جفت</v>
      </c>
      <c r="H236" s="204">
        <f t="shared" si="30"/>
        <v>6.65</v>
      </c>
      <c r="I236" s="204" t="s">
        <v>204</v>
      </c>
      <c r="J236" s="204">
        <v>28</v>
      </c>
      <c r="K236" s="204">
        <v>300</v>
      </c>
      <c r="L236" s="204" t="s">
        <v>1</v>
      </c>
      <c r="M236" s="204"/>
      <c r="N236" s="204" t="s">
        <v>287</v>
      </c>
      <c r="O236" s="230">
        <f t="shared" si="31"/>
        <v>186.20000000000002</v>
      </c>
      <c r="P236" s="230">
        <f t="shared" si="32"/>
        <v>0</v>
      </c>
      <c r="Q236" s="230">
        <f t="shared" si="35"/>
        <v>0</v>
      </c>
      <c r="R236" s="288">
        <f t="shared" si="33"/>
        <v>0</v>
      </c>
      <c r="S236" s="261"/>
    </row>
    <row r="237" spans="2:19" s="200" customFormat="1" x14ac:dyDescent="0.25">
      <c r="B237" s="259">
        <f t="shared" si="34"/>
        <v>232</v>
      </c>
      <c r="C237" s="229">
        <v>45388</v>
      </c>
      <c r="D237" s="203" t="s">
        <v>96</v>
      </c>
      <c r="E237" s="204" t="str">
        <f t="shared" si="27"/>
        <v>کامیون کمپرسی</v>
      </c>
      <c r="F237" s="204" t="str">
        <f t="shared" si="28"/>
        <v>شرکتی</v>
      </c>
      <c r="G237" s="204" t="str">
        <f t="shared" si="29"/>
        <v>جفت</v>
      </c>
      <c r="H237" s="204">
        <f t="shared" si="30"/>
        <v>6.65</v>
      </c>
      <c r="I237" s="204" t="s">
        <v>204</v>
      </c>
      <c r="J237" s="204">
        <v>30</v>
      </c>
      <c r="K237" s="204">
        <v>300</v>
      </c>
      <c r="L237" s="204" t="s">
        <v>1</v>
      </c>
      <c r="M237" s="204"/>
      <c r="N237" s="204" t="s">
        <v>287</v>
      </c>
      <c r="O237" s="230">
        <f t="shared" si="31"/>
        <v>199.5</v>
      </c>
      <c r="P237" s="230">
        <f t="shared" si="32"/>
        <v>0</v>
      </c>
      <c r="Q237" s="230">
        <f t="shared" si="35"/>
        <v>0</v>
      </c>
      <c r="R237" s="288">
        <f t="shared" si="33"/>
        <v>0</v>
      </c>
      <c r="S237" s="261"/>
    </row>
    <row r="238" spans="2:19" s="200" customFormat="1" x14ac:dyDescent="0.25">
      <c r="B238" s="259">
        <f t="shared" si="34"/>
        <v>233</v>
      </c>
      <c r="C238" s="229">
        <v>45388</v>
      </c>
      <c r="D238" s="203" t="s">
        <v>119</v>
      </c>
      <c r="E238" s="204" t="str">
        <f t="shared" si="27"/>
        <v>کامیون کمپرسی</v>
      </c>
      <c r="F238" s="204" t="str">
        <f t="shared" si="28"/>
        <v>شرکتی</v>
      </c>
      <c r="G238" s="204" t="str">
        <f t="shared" si="29"/>
        <v>جفت</v>
      </c>
      <c r="H238" s="204">
        <f t="shared" si="30"/>
        <v>6.65</v>
      </c>
      <c r="I238" s="204" t="s">
        <v>204</v>
      </c>
      <c r="J238" s="204">
        <v>30</v>
      </c>
      <c r="K238" s="204">
        <v>300</v>
      </c>
      <c r="L238" s="204" t="s">
        <v>1</v>
      </c>
      <c r="M238" s="204"/>
      <c r="N238" s="204" t="s">
        <v>287</v>
      </c>
      <c r="O238" s="230">
        <f t="shared" si="31"/>
        <v>199.5</v>
      </c>
      <c r="P238" s="230">
        <f t="shared" si="32"/>
        <v>0</v>
      </c>
      <c r="Q238" s="230">
        <f t="shared" si="35"/>
        <v>0</v>
      </c>
      <c r="R238" s="288">
        <f t="shared" si="33"/>
        <v>0</v>
      </c>
      <c r="S238" s="261"/>
    </row>
    <row r="239" spans="2:19" s="200" customFormat="1" x14ac:dyDescent="0.25">
      <c r="B239" s="259">
        <f t="shared" si="34"/>
        <v>234</v>
      </c>
      <c r="C239" s="229">
        <v>45388</v>
      </c>
      <c r="D239" s="203" t="s">
        <v>132</v>
      </c>
      <c r="E239" s="204" t="str">
        <f t="shared" si="27"/>
        <v>تانکر آب</v>
      </c>
      <c r="F239" s="204" t="str">
        <f t="shared" si="28"/>
        <v>شرکتی</v>
      </c>
      <c r="G239" s="204" t="str">
        <f t="shared" si="29"/>
        <v>تانکر آب</v>
      </c>
      <c r="H239" s="204">
        <f t="shared" si="30"/>
        <v>11.8</v>
      </c>
      <c r="I239" s="204"/>
      <c r="J239" s="204"/>
      <c r="K239" s="204"/>
      <c r="L239" s="204"/>
      <c r="M239" s="204"/>
      <c r="N239" s="204"/>
      <c r="O239" s="230">
        <f t="shared" si="31"/>
        <v>0</v>
      </c>
      <c r="P239" s="230">
        <f t="shared" si="32"/>
        <v>0</v>
      </c>
      <c r="Q239" s="230">
        <f t="shared" si="35"/>
        <v>0</v>
      </c>
      <c r="R239" s="288">
        <f t="shared" si="33"/>
        <v>0</v>
      </c>
      <c r="S239" s="261"/>
    </row>
    <row r="240" spans="2:19" s="200" customFormat="1" x14ac:dyDescent="0.25">
      <c r="B240" s="259">
        <f t="shared" si="34"/>
        <v>235</v>
      </c>
      <c r="C240" s="229">
        <v>45388</v>
      </c>
      <c r="D240" s="203" t="s">
        <v>98</v>
      </c>
      <c r="E240" s="204" t="str">
        <f t="shared" si="27"/>
        <v>تانکر آب</v>
      </c>
      <c r="F240" s="204" t="str">
        <f t="shared" si="28"/>
        <v>شرکتی</v>
      </c>
      <c r="G240" s="204" t="str">
        <f t="shared" si="29"/>
        <v>تانکر آب</v>
      </c>
      <c r="H240" s="204">
        <f t="shared" si="30"/>
        <v>11.8</v>
      </c>
      <c r="I240" s="204"/>
      <c r="J240" s="204"/>
      <c r="K240" s="204"/>
      <c r="L240" s="204"/>
      <c r="M240" s="204"/>
      <c r="N240" s="204"/>
      <c r="O240" s="230">
        <f t="shared" si="31"/>
        <v>0</v>
      </c>
      <c r="P240" s="230">
        <f t="shared" si="32"/>
        <v>0</v>
      </c>
      <c r="Q240" s="230">
        <f t="shared" si="35"/>
        <v>0</v>
      </c>
      <c r="R240" s="288">
        <f t="shared" si="33"/>
        <v>0</v>
      </c>
      <c r="S240" s="261"/>
    </row>
    <row r="241" spans="2:19" s="200" customFormat="1" x14ac:dyDescent="0.25">
      <c r="B241" s="259">
        <f t="shared" si="34"/>
        <v>236</v>
      </c>
      <c r="C241" s="229">
        <v>45389</v>
      </c>
      <c r="D241" s="203" t="s">
        <v>93</v>
      </c>
      <c r="E241" s="204" t="str">
        <f t="shared" si="27"/>
        <v>کامیون کمپرسی</v>
      </c>
      <c r="F241" s="204" t="str">
        <f t="shared" si="28"/>
        <v>شرکتی</v>
      </c>
      <c r="G241" s="204" t="str">
        <f t="shared" si="29"/>
        <v>جفت</v>
      </c>
      <c r="H241" s="204">
        <f t="shared" si="30"/>
        <v>6.65</v>
      </c>
      <c r="I241" s="204" t="s">
        <v>204</v>
      </c>
      <c r="J241" s="204">
        <v>37</v>
      </c>
      <c r="K241" s="204">
        <v>250</v>
      </c>
      <c r="L241" s="204" t="s">
        <v>1</v>
      </c>
      <c r="M241" s="204"/>
      <c r="N241" s="204" t="s">
        <v>287</v>
      </c>
      <c r="O241" s="230">
        <f t="shared" si="31"/>
        <v>246.05</v>
      </c>
      <c r="P241" s="230">
        <f t="shared" si="32"/>
        <v>0</v>
      </c>
      <c r="Q241" s="230">
        <f t="shared" si="35"/>
        <v>0</v>
      </c>
      <c r="R241" s="288">
        <f t="shared" si="33"/>
        <v>0</v>
      </c>
      <c r="S241" s="261"/>
    </row>
    <row r="242" spans="2:19" s="200" customFormat="1" x14ac:dyDescent="0.25">
      <c r="B242" s="259">
        <f t="shared" si="34"/>
        <v>237</v>
      </c>
      <c r="C242" s="229">
        <v>45389</v>
      </c>
      <c r="D242" s="203" t="s">
        <v>96</v>
      </c>
      <c r="E242" s="204" t="str">
        <f t="shared" si="27"/>
        <v>کامیون کمپرسی</v>
      </c>
      <c r="F242" s="204" t="str">
        <f t="shared" si="28"/>
        <v>شرکتی</v>
      </c>
      <c r="G242" s="204" t="str">
        <f t="shared" si="29"/>
        <v>جفت</v>
      </c>
      <c r="H242" s="204">
        <f t="shared" si="30"/>
        <v>6.65</v>
      </c>
      <c r="I242" s="204" t="s">
        <v>204</v>
      </c>
      <c r="J242" s="204">
        <v>38</v>
      </c>
      <c r="K242" s="204">
        <v>250</v>
      </c>
      <c r="L242" s="204" t="s">
        <v>1</v>
      </c>
      <c r="M242" s="204"/>
      <c r="N242" s="204" t="s">
        <v>287</v>
      </c>
      <c r="O242" s="230">
        <f t="shared" si="31"/>
        <v>252.70000000000002</v>
      </c>
      <c r="P242" s="230">
        <f t="shared" si="32"/>
        <v>0</v>
      </c>
      <c r="Q242" s="230">
        <f t="shared" si="35"/>
        <v>0</v>
      </c>
      <c r="R242" s="288">
        <f t="shared" si="33"/>
        <v>0</v>
      </c>
      <c r="S242" s="261"/>
    </row>
    <row r="243" spans="2:19" s="200" customFormat="1" x14ac:dyDescent="0.25">
      <c r="B243" s="259">
        <f t="shared" si="34"/>
        <v>238</v>
      </c>
      <c r="C243" s="229">
        <v>45389</v>
      </c>
      <c r="D243" s="203" t="s">
        <v>119</v>
      </c>
      <c r="E243" s="204" t="str">
        <f t="shared" si="27"/>
        <v>کامیون کمپرسی</v>
      </c>
      <c r="F243" s="204" t="str">
        <f t="shared" si="28"/>
        <v>شرکتی</v>
      </c>
      <c r="G243" s="204" t="str">
        <f t="shared" si="29"/>
        <v>جفت</v>
      </c>
      <c r="H243" s="204">
        <f t="shared" si="30"/>
        <v>6.65</v>
      </c>
      <c r="I243" s="204" t="s">
        <v>204</v>
      </c>
      <c r="J243" s="204">
        <v>38</v>
      </c>
      <c r="K243" s="204">
        <v>250</v>
      </c>
      <c r="L243" s="204" t="s">
        <v>1</v>
      </c>
      <c r="M243" s="204"/>
      <c r="N243" s="204" t="s">
        <v>287</v>
      </c>
      <c r="O243" s="230">
        <f t="shared" si="31"/>
        <v>252.70000000000002</v>
      </c>
      <c r="P243" s="230">
        <f t="shared" si="32"/>
        <v>0</v>
      </c>
      <c r="Q243" s="230">
        <f t="shared" si="35"/>
        <v>0</v>
      </c>
      <c r="R243" s="288">
        <f t="shared" si="33"/>
        <v>0</v>
      </c>
      <c r="S243" s="261"/>
    </row>
    <row r="244" spans="2:19" s="200" customFormat="1" x14ac:dyDescent="0.25">
      <c r="B244" s="259">
        <f t="shared" si="34"/>
        <v>239</v>
      </c>
      <c r="C244" s="229">
        <v>45389</v>
      </c>
      <c r="D244" s="203" t="s">
        <v>132</v>
      </c>
      <c r="E244" s="204" t="str">
        <f t="shared" si="27"/>
        <v>تانکر آب</v>
      </c>
      <c r="F244" s="204" t="str">
        <f t="shared" si="28"/>
        <v>شرکتی</v>
      </c>
      <c r="G244" s="204" t="str">
        <f t="shared" si="29"/>
        <v>تانکر آب</v>
      </c>
      <c r="H244" s="204">
        <f t="shared" si="30"/>
        <v>11.8</v>
      </c>
      <c r="I244" s="204"/>
      <c r="J244" s="204"/>
      <c r="K244" s="204"/>
      <c r="L244" s="204"/>
      <c r="M244" s="204"/>
      <c r="N244" s="204"/>
      <c r="O244" s="230">
        <f t="shared" si="31"/>
        <v>0</v>
      </c>
      <c r="P244" s="230">
        <f t="shared" si="32"/>
        <v>0</v>
      </c>
      <c r="Q244" s="230">
        <f t="shared" si="35"/>
        <v>0</v>
      </c>
      <c r="R244" s="288">
        <f t="shared" si="33"/>
        <v>0</v>
      </c>
      <c r="S244" s="261"/>
    </row>
    <row r="245" spans="2:19" s="200" customFormat="1" x14ac:dyDescent="0.25">
      <c r="B245" s="259">
        <f t="shared" si="34"/>
        <v>240</v>
      </c>
      <c r="C245" s="229">
        <v>45389</v>
      </c>
      <c r="D245" s="203" t="s">
        <v>98</v>
      </c>
      <c r="E245" s="204" t="str">
        <f t="shared" si="27"/>
        <v>تانکر آب</v>
      </c>
      <c r="F245" s="204" t="str">
        <f t="shared" si="28"/>
        <v>شرکتی</v>
      </c>
      <c r="G245" s="204" t="str">
        <f t="shared" si="29"/>
        <v>تانکر آب</v>
      </c>
      <c r="H245" s="204">
        <f t="shared" si="30"/>
        <v>11.8</v>
      </c>
      <c r="I245" s="204"/>
      <c r="J245" s="204"/>
      <c r="K245" s="204"/>
      <c r="L245" s="204"/>
      <c r="M245" s="204"/>
      <c r="N245" s="204"/>
      <c r="O245" s="230">
        <f t="shared" si="31"/>
        <v>0</v>
      </c>
      <c r="P245" s="230">
        <f t="shared" si="32"/>
        <v>0</v>
      </c>
      <c r="Q245" s="230">
        <f t="shared" si="35"/>
        <v>0</v>
      </c>
      <c r="R245" s="288">
        <f t="shared" si="33"/>
        <v>0</v>
      </c>
      <c r="S245" s="261"/>
    </row>
    <row r="246" spans="2:19" s="200" customFormat="1" x14ac:dyDescent="0.25">
      <c r="B246" s="259">
        <f t="shared" si="34"/>
        <v>241</v>
      </c>
      <c r="C246" s="229">
        <v>45389</v>
      </c>
      <c r="D246" s="203" t="s">
        <v>143</v>
      </c>
      <c r="E246" s="204" t="str">
        <f t="shared" si="27"/>
        <v>کامیون کمپرسی</v>
      </c>
      <c r="F246" s="204" t="str">
        <f t="shared" si="28"/>
        <v>انصاری</v>
      </c>
      <c r="G246" s="204" t="str">
        <f t="shared" si="29"/>
        <v>جفت</v>
      </c>
      <c r="H246" s="204">
        <f t="shared" si="30"/>
        <v>7</v>
      </c>
      <c r="I246" s="204"/>
      <c r="J246" s="204"/>
      <c r="K246" s="204"/>
      <c r="L246" s="204"/>
      <c r="M246" s="204"/>
      <c r="N246" s="204"/>
      <c r="O246" s="230">
        <f t="shared" si="31"/>
        <v>0</v>
      </c>
      <c r="P246" s="230">
        <f t="shared" si="32"/>
        <v>0</v>
      </c>
      <c r="Q246" s="230">
        <f t="shared" si="35"/>
        <v>0</v>
      </c>
      <c r="R246" s="288">
        <f t="shared" si="33"/>
        <v>0</v>
      </c>
      <c r="S246" s="261"/>
    </row>
    <row r="247" spans="2:19" s="200" customFormat="1" x14ac:dyDescent="0.25">
      <c r="B247" s="259">
        <f t="shared" si="34"/>
        <v>242</v>
      </c>
      <c r="C247" s="229">
        <v>45389</v>
      </c>
      <c r="D247" s="203" t="s">
        <v>144</v>
      </c>
      <c r="E247" s="204" t="str">
        <f t="shared" si="27"/>
        <v>کامیون کمپرسی</v>
      </c>
      <c r="F247" s="204" t="str">
        <f t="shared" si="28"/>
        <v>انصاری</v>
      </c>
      <c r="G247" s="204" t="str">
        <f t="shared" si="29"/>
        <v>جفت</v>
      </c>
      <c r="H247" s="204">
        <f t="shared" si="30"/>
        <v>7</v>
      </c>
      <c r="I247" s="204"/>
      <c r="J247" s="204"/>
      <c r="K247" s="204"/>
      <c r="L247" s="204"/>
      <c r="M247" s="204"/>
      <c r="N247" s="204"/>
      <c r="O247" s="230">
        <f t="shared" si="31"/>
        <v>0</v>
      </c>
      <c r="P247" s="230">
        <f t="shared" si="32"/>
        <v>0</v>
      </c>
      <c r="Q247" s="230">
        <f t="shared" si="35"/>
        <v>0</v>
      </c>
      <c r="R247" s="288">
        <f t="shared" si="33"/>
        <v>0</v>
      </c>
      <c r="S247" s="261"/>
    </row>
    <row r="248" spans="2:19" s="200" customFormat="1" x14ac:dyDescent="0.25">
      <c r="B248" s="259">
        <f t="shared" si="34"/>
        <v>243</v>
      </c>
      <c r="C248" s="229">
        <v>45389</v>
      </c>
      <c r="D248" s="203" t="s">
        <v>145</v>
      </c>
      <c r="E248" s="204" t="str">
        <f t="shared" si="27"/>
        <v>کامیون کمپرسی</v>
      </c>
      <c r="F248" s="204" t="str">
        <f t="shared" si="28"/>
        <v>انصاری</v>
      </c>
      <c r="G248" s="204" t="str">
        <f t="shared" si="29"/>
        <v>جفت</v>
      </c>
      <c r="H248" s="204">
        <f t="shared" si="30"/>
        <v>7</v>
      </c>
      <c r="I248" s="204"/>
      <c r="J248" s="204"/>
      <c r="K248" s="204"/>
      <c r="L248" s="204"/>
      <c r="M248" s="204"/>
      <c r="N248" s="204"/>
      <c r="O248" s="230">
        <f t="shared" si="31"/>
        <v>0</v>
      </c>
      <c r="P248" s="230">
        <f t="shared" si="32"/>
        <v>0</v>
      </c>
      <c r="Q248" s="230">
        <f t="shared" si="35"/>
        <v>0</v>
      </c>
      <c r="R248" s="288">
        <f t="shared" si="33"/>
        <v>0</v>
      </c>
      <c r="S248" s="261"/>
    </row>
    <row r="249" spans="2:19" s="200" customFormat="1" x14ac:dyDescent="0.25">
      <c r="B249" s="259">
        <f t="shared" si="34"/>
        <v>244</v>
      </c>
      <c r="C249" s="229">
        <v>45389</v>
      </c>
      <c r="D249" s="203" t="s">
        <v>152</v>
      </c>
      <c r="E249" s="204" t="str">
        <f t="shared" si="27"/>
        <v>کامیون کمپرسی</v>
      </c>
      <c r="F249" s="204" t="str">
        <f t="shared" si="28"/>
        <v>میرزایی</v>
      </c>
      <c r="G249" s="204" t="str">
        <f t="shared" si="29"/>
        <v>تک</v>
      </c>
      <c r="H249" s="204">
        <f t="shared" si="30"/>
        <v>4.1500000000000004</v>
      </c>
      <c r="I249" s="204" t="s">
        <v>204</v>
      </c>
      <c r="J249" s="204">
        <v>38</v>
      </c>
      <c r="K249" s="204">
        <v>200</v>
      </c>
      <c r="L249" s="204" t="s">
        <v>65</v>
      </c>
      <c r="M249" s="204"/>
      <c r="N249" s="204" t="s">
        <v>287</v>
      </c>
      <c r="O249" s="230">
        <f t="shared" si="31"/>
        <v>157.70000000000002</v>
      </c>
      <c r="P249" s="230">
        <f t="shared" si="32"/>
        <v>0</v>
      </c>
      <c r="Q249" s="230">
        <f t="shared" si="35"/>
        <v>0</v>
      </c>
      <c r="R249" s="288">
        <f t="shared" si="33"/>
        <v>0</v>
      </c>
      <c r="S249" s="261"/>
    </row>
    <row r="250" spans="2:19" s="200" customFormat="1" x14ac:dyDescent="0.25">
      <c r="B250" s="259">
        <f t="shared" si="34"/>
        <v>245</v>
      </c>
      <c r="C250" s="229">
        <v>45389</v>
      </c>
      <c r="D250" s="203" t="s">
        <v>154</v>
      </c>
      <c r="E250" s="204" t="str">
        <f t="shared" si="27"/>
        <v>کامیون کمپرسی</v>
      </c>
      <c r="F250" s="204" t="str">
        <f t="shared" si="28"/>
        <v>میرزایی</v>
      </c>
      <c r="G250" s="204" t="str">
        <f t="shared" si="29"/>
        <v>تک</v>
      </c>
      <c r="H250" s="204">
        <f t="shared" si="30"/>
        <v>4.1500000000000004</v>
      </c>
      <c r="I250" s="204" t="s">
        <v>204</v>
      </c>
      <c r="J250" s="204">
        <v>37</v>
      </c>
      <c r="K250" s="204">
        <v>200</v>
      </c>
      <c r="L250" s="204" t="s">
        <v>65</v>
      </c>
      <c r="M250" s="204"/>
      <c r="N250" s="204" t="s">
        <v>287</v>
      </c>
      <c r="O250" s="230">
        <f t="shared" si="31"/>
        <v>153.55000000000001</v>
      </c>
      <c r="P250" s="230">
        <f t="shared" si="32"/>
        <v>0</v>
      </c>
      <c r="Q250" s="230">
        <f t="shared" si="35"/>
        <v>0</v>
      </c>
      <c r="R250" s="288">
        <f t="shared" si="33"/>
        <v>0</v>
      </c>
      <c r="S250" s="261"/>
    </row>
    <row r="251" spans="2:19" s="200" customFormat="1" x14ac:dyDescent="0.25">
      <c r="B251" s="259">
        <f t="shared" si="34"/>
        <v>246</v>
      </c>
      <c r="C251" s="229">
        <v>45389</v>
      </c>
      <c r="D251" s="203" t="s">
        <v>155</v>
      </c>
      <c r="E251" s="204" t="str">
        <f t="shared" si="27"/>
        <v>کامیون کمپرسی</v>
      </c>
      <c r="F251" s="204" t="str">
        <f t="shared" si="28"/>
        <v>میرزایی</v>
      </c>
      <c r="G251" s="204" t="str">
        <f t="shared" si="29"/>
        <v>جفت</v>
      </c>
      <c r="H251" s="204">
        <f t="shared" si="30"/>
        <v>6.65</v>
      </c>
      <c r="I251" s="204" t="s">
        <v>204</v>
      </c>
      <c r="J251" s="204">
        <v>38</v>
      </c>
      <c r="K251" s="204">
        <v>200</v>
      </c>
      <c r="L251" s="204" t="s">
        <v>65</v>
      </c>
      <c r="M251" s="204"/>
      <c r="N251" s="204" t="s">
        <v>287</v>
      </c>
      <c r="O251" s="230">
        <f t="shared" si="31"/>
        <v>252.70000000000002</v>
      </c>
      <c r="P251" s="230">
        <f t="shared" si="32"/>
        <v>0</v>
      </c>
      <c r="Q251" s="230">
        <f t="shared" si="35"/>
        <v>0</v>
      </c>
      <c r="R251" s="288">
        <f t="shared" si="33"/>
        <v>0</v>
      </c>
      <c r="S251" s="261"/>
    </row>
    <row r="252" spans="2:19" s="200" customFormat="1" x14ac:dyDescent="0.25">
      <c r="B252" s="259">
        <f t="shared" si="34"/>
        <v>247</v>
      </c>
      <c r="C252" s="229">
        <v>45389</v>
      </c>
      <c r="D252" s="203" t="s">
        <v>158</v>
      </c>
      <c r="E252" s="204" t="str">
        <f t="shared" si="27"/>
        <v>کامیون کمپرسی</v>
      </c>
      <c r="F252" s="204" t="str">
        <f t="shared" si="28"/>
        <v>صداقت</v>
      </c>
      <c r="G252" s="204" t="str">
        <f t="shared" si="29"/>
        <v>تک</v>
      </c>
      <c r="H252" s="204">
        <f t="shared" si="30"/>
        <v>4.1500000000000004</v>
      </c>
      <c r="I252" s="204"/>
      <c r="J252" s="204"/>
      <c r="K252" s="204"/>
      <c r="L252" s="204"/>
      <c r="M252" s="204"/>
      <c r="N252" s="204"/>
      <c r="O252" s="230">
        <f t="shared" si="31"/>
        <v>0</v>
      </c>
      <c r="P252" s="230">
        <f t="shared" si="32"/>
        <v>0</v>
      </c>
      <c r="Q252" s="230">
        <f t="shared" si="35"/>
        <v>0</v>
      </c>
      <c r="R252" s="288">
        <f t="shared" si="33"/>
        <v>0</v>
      </c>
      <c r="S252" s="261"/>
    </row>
    <row r="253" spans="2:19" s="200" customFormat="1" x14ac:dyDescent="0.25">
      <c r="B253" s="259">
        <f t="shared" si="34"/>
        <v>248</v>
      </c>
      <c r="C253" s="229">
        <v>45389</v>
      </c>
      <c r="D253" s="203" t="s">
        <v>159</v>
      </c>
      <c r="E253" s="204" t="str">
        <f t="shared" si="27"/>
        <v>کامیون کمپرسی</v>
      </c>
      <c r="F253" s="204" t="str">
        <f t="shared" si="28"/>
        <v>صداقت</v>
      </c>
      <c r="G253" s="204" t="str">
        <f t="shared" si="29"/>
        <v>تک</v>
      </c>
      <c r="H253" s="204">
        <f t="shared" si="30"/>
        <v>4.1500000000000004</v>
      </c>
      <c r="I253" s="204"/>
      <c r="J253" s="204"/>
      <c r="K253" s="204"/>
      <c r="L253" s="204"/>
      <c r="M253" s="204"/>
      <c r="N253" s="204"/>
      <c r="O253" s="230">
        <f t="shared" si="31"/>
        <v>0</v>
      </c>
      <c r="P253" s="230">
        <f t="shared" si="32"/>
        <v>0</v>
      </c>
      <c r="Q253" s="230">
        <f t="shared" si="35"/>
        <v>0</v>
      </c>
      <c r="R253" s="288">
        <f t="shared" si="33"/>
        <v>0</v>
      </c>
      <c r="S253" s="261"/>
    </row>
    <row r="254" spans="2:19" s="200" customFormat="1" x14ac:dyDescent="0.25">
      <c r="B254" s="259">
        <f t="shared" si="34"/>
        <v>249</v>
      </c>
      <c r="C254" s="229">
        <v>45389</v>
      </c>
      <c r="D254" s="203" t="s">
        <v>162</v>
      </c>
      <c r="E254" s="204" t="str">
        <f t="shared" si="27"/>
        <v>تانکر آب</v>
      </c>
      <c r="F254" s="204" t="str">
        <f t="shared" si="28"/>
        <v>رضاپور</v>
      </c>
      <c r="G254" s="204" t="str">
        <f t="shared" si="29"/>
        <v>تانکر آب</v>
      </c>
      <c r="H254" s="204">
        <f t="shared" si="30"/>
        <v>10</v>
      </c>
      <c r="I254" s="204"/>
      <c r="J254" s="204"/>
      <c r="K254" s="204"/>
      <c r="L254" s="204"/>
      <c r="M254" s="204"/>
      <c r="N254" s="204"/>
      <c r="O254" s="230">
        <f t="shared" si="31"/>
        <v>0</v>
      </c>
      <c r="P254" s="230">
        <f t="shared" si="32"/>
        <v>0</v>
      </c>
      <c r="Q254" s="230">
        <f t="shared" si="35"/>
        <v>0</v>
      </c>
      <c r="R254" s="288">
        <f t="shared" si="33"/>
        <v>0</v>
      </c>
      <c r="S254" s="261"/>
    </row>
    <row r="255" spans="2:19" s="200" customFormat="1" x14ac:dyDescent="0.25">
      <c r="B255" s="259">
        <f t="shared" si="34"/>
        <v>250</v>
      </c>
      <c r="C255" s="229">
        <v>45389</v>
      </c>
      <c r="D255" s="203" t="s">
        <v>175</v>
      </c>
      <c r="E255" s="204" t="str">
        <f t="shared" si="27"/>
        <v>تانکر آب</v>
      </c>
      <c r="F255" s="204" t="str">
        <f t="shared" si="28"/>
        <v>محمدپور</v>
      </c>
      <c r="G255" s="204" t="str">
        <f t="shared" si="29"/>
        <v>تانکر آب</v>
      </c>
      <c r="H255" s="204">
        <f t="shared" si="30"/>
        <v>11.2</v>
      </c>
      <c r="I255" s="204"/>
      <c r="J255" s="204"/>
      <c r="K255" s="204"/>
      <c r="L255" s="204"/>
      <c r="M255" s="204"/>
      <c r="N255" s="204"/>
      <c r="O255" s="230">
        <f t="shared" si="31"/>
        <v>0</v>
      </c>
      <c r="P255" s="230">
        <f t="shared" si="32"/>
        <v>0</v>
      </c>
      <c r="Q255" s="230">
        <f t="shared" si="35"/>
        <v>0</v>
      </c>
      <c r="R255" s="288">
        <f t="shared" si="33"/>
        <v>0</v>
      </c>
      <c r="S255" s="261"/>
    </row>
    <row r="256" spans="2:19" s="200" customFormat="1" x14ac:dyDescent="0.25">
      <c r="B256" s="259">
        <f t="shared" si="34"/>
        <v>251</v>
      </c>
      <c r="C256" s="229">
        <v>45389</v>
      </c>
      <c r="D256" s="203" t="s">
        <v>179</v>
      </c>
      <c r="E256" s="204" t="str">
        <f t="shared" si="27"/>
        <v>کمپرسی جفت</v>
      </c>
      <c r="F256" s="204" t="str">
        <f t="shared" si="28"/>
        <v>محمدپور</v>
      </c>
      <c r="G256" s="204" t="str">
        <f t="shared" si="29"/>
        <v>جفت</v>
      </c>
      <c r="H256" s="204">
        <f t="shared" si="30"/>
        <v>7</v>
      </c>
      <c r="I256" s="204"/>
      <c r="J256" s="204"/>
      <c r="K256" s="204"/>
      <c r="L256" s="204"/>
      <c r="M256" s="204"/>
      <c r="N256" s="204"/>
      <c r="O256" s="230">
        <f t="shared" si="31"/>
        <v>0</v>
      </c>
      <c r="P256" s="230">
        <f t="shared" si="32"/>
        <v>0</v>
      </c>
      <c r="Q256" s="230">
        <f t="shared" si="35"/>
        <v>0</v>
      </c>
      <c r="R256" s="288">
        <f t="shared" si="33"/>
        <v>0</v>
      </c>
      <c r="S256" s="261"/>
    </row>
    <row r="257" spans="2:19" s="200" customFormat="1" x14ac:dyDescent="0.25">
      <c r="B257" s="259">
        <f t="shared" si="34"/>
        <v>252</v>
      </c>
      <c r="C257" s="229">
        <v>45389</v>
      </c>
      <c r="D257" s="203" t="s">
        <v>181</v>
      </c>
      <c r="E257" s="204" t="str">
        <f t="shared" si="27"/>
        <v>تانکر آب</v>
      </c>
      <c r="F257" s="204" t="str">
        <f t="shared" si="28"/>
        <v>گلپایگانی</v>
      </c>
      <c r="G257" s="204" t="str">
        <f t="shared" si="29"/>
        <v>تانکر آب</v>
      </c>
      <c r="H257" s="204">
        <f t="shared" si="30"/>
        <v>11.6</v>
      </c>
      <c r="I257" s="204"/>
      <c r="J257" s="204"/>
      <c r="K257" s="204"/>
      <c r="L257" s="204"/>
      <c r="M257" s="204"/>
      <c r="N257" s="204"/>
      <c r="O257" s="230">
        <f t="shared" si="31"/>
        <v>0</v>
      </c>
      <c r="P257" s="230">
        <f t="shared" si="32"/>
        <v>0</v>
      </c>
      <c r="Q257" s="230">
        <f t="shared" si="35"/>
        <v>0</v>
      </c>
      <c r="R257" s="288">
        <f t="shared" si="33"/>
        <v>0</v>
      </c>
      <c r="S257" s="261"/>
    </row>
    <row r="258" spans="2:19" s="200" customFormat="1" x14ac:dyDescent="0.25">
      <c r="B258" s="259">
        <f t="shared" si="34"/>
        <v>253</v>
      </c>
      <c r="C258" s="229">
        <v>45390</v>
      </c>
      <c r="D258" s="203" t="s">
        <v>93</v>
      </c>
      <c r="E258" s="204" t="str">
        <f t="shared" si="27"/>
        <v>کامیون کمپرسی</v>
      </c>
      <c r="F258" s="204" t="str">
        <f t="shared" si="28"/>
        <v>شرکتی</v>
      </c>
      <c r="G258" s="204" t="str">
        <f t="shared" si="29"/>
        <v>جفت</v>
      </c>
      <c r="H258" s="204">
        <f t="shared" si="30"/>
        <v>6.65</v>
      </c>
      <c r="I258" s="204" t="s">
        <v>204</v>
      </c>
      <c r="J258" s="204">
        <v>20</v>
      </c>
      <c r="K258" s="204">
        <v>200</v>
      </c>
      <c r="L258" s="204" t="s">
        <v>1</v>
      </c>
      <c r="M258" s="204"/>
      <c r="N258" s="204" t="s">
        <v>286</v>
      </c>
      <c r="O258" s="230">
        <f t="shared" si="31"/>
        <v>133</v>
      </c>
      <c r="P258" s="230">
        <f t="shared" si="32"/>
        <v>0</v>
      </c>
      <c r="Q258" s="230">
        <f t="shared" si="35"/>
        <v>0</v>
      </c>
      <c r="R258" s="288">
        <f t="shared" si="33"/>
        <v>0</v>
      </c>
      <c r="S258" s="261"/>
    </row>
    <row r="259" spans="2:19" s="200" customFormat="1" x14ac:dyDescent="0.25">
      <c r="B259" s="259">
        <f t="shared" si="34"/>
        <v>254</v>
      </c>
      <c r="C259" s="229">
        <v>45390</v>
      </c>
      <c r="D259" s="203" t="s">
        <v>96</v>
      </c>
      <c r="E259" s="204" t="str">
        <f t="shared" si="27"/>
        <v>کامیون کمپرسی</v>
      </c>
      <c r="F259" s="204" t="str">
        <f t="shared" si="28"/>
        <v>شرکتی</v>
      </c>
      <c r="G259" s="204" t="str">
        <f t="shared" si="29"/>
        <v>جفت</v>
      </c>
      <c r="H259" s="204">
        <f t="shared" si="30"/>
        <v>6.65</v>
      </c>
      <c r="I259" s="204" t="s">
        <v>204</v>
      </c>
      <c r="J259" s="204">
        <v>19</v>
      </c>
      <c r="K259" s="204">
        <v>200</v>
      </c>
      <c r="L259" s="204" t="s">
        <v>1</v>
      </c>
      <c r="M259" s="204"/>
      <c r="N259" s="204" t="s">
        <v>286</v>
      </c>
      <c r="O259" s="230">
        <f t="shared" si="31"/>
        <v>126.35000000000001</v>
      </c>
      <c r="P259" s="230">
        <f t="shared" si="32"/>
        <v>0</v>
      </c>
      <c r="Q259" s="230">
        <f t="shared" si="35"/>
        <v>0</v>
      </c>
      <c r="R259" s="288">
        <f t="shared" si="33"/>
        <v>0</v>
      </c>
      <c r="S259" s="261"/>
    </row>
    <row r="260" spans="2:19" s="200" customFormat="1" x14ac:dyDescent="0.25">
      <c r="B260" s="259">
        <f t="shared" si="34"/>
        <v>255</v>
      </c>
      <c r="C260" s="229">
        <v>45390</v>
      </c>
      <c r="D260" s="203" t="s">
        <v>119</v>
      </c>
      <c r="E260" s="204" t="str">
        <f t="shared" si="27"/>
        <v>کامیون کمپرسی</v>
      </c>
      <c r="F260" s="204" t="str">
        <f t="shared" si="28"/>
        <v>شرکتی</v>
      </c>
      <c r="G260" s="204" t="str">
        <f t="shared" si="29"/>
        <v>جفت</v>
      </c>
      <c r="H260" s="204">
        <f t="shared" si="30"/>
        <v>6.65</v>
      </c>
      <c r="I260" s="204" t="s">
        <v>204</v>
      </c>
      <c r="J260" s="204">
        <v>22</v>
      </c>
      <c r="K260" s="204">
        <v>200</v>
      </c>
      <c r="L260" s="204" t="s">
        <v>1</v>
      </c>
      <c r="M260" s="204"/>
      <c r="N260" s="204" t="s">
        <v>286</v>
      </c>
      <c r="O260" s="230">
        <f t="shared" si="31"/>
        <v>146.30000000000001</v>
      </c>
      <c r="P260" s="230">
        <f t="shared" si="32"/>
        <v>0</v>
      </c>
      <c r="Q260" s="230">
        <f t="shared" si="35"/>
        <v>0</v>
      </c>
      <c r="R260" s="288">
        <f t="shared" si="33"/>
        <v>0</v>
      </c>
      <c r="S260" s="261"/>
    </row>
    <row r="261" spans="2:19" s="200" customFormat="1" x14ac:dyDescent="0.25">
      <c r="B261" s="259">
        <f t="shared" si="34"/>
        <v>256</v>
      </c>
      <c r="C261" s="229">
        <v>45390</v>
      </c>
      <c r="D261" s="203" t="s">
        <v>132</v>
      </c>
      <c r="E261" s="204" t="str">
        <f t="shared" si="27"/>
        <v>تانکر آب</v>
      </c>
      <c r="F261" s="204" t="str">
        <f t="shared" si="28"/>
        <v>شرکتی</v>
      </c>
      <c r="G261" s="204" t="str">
        <f t="shared" si="29"/>
        <v>تانکر آب</v>
      </c>
      <c r="H261" s="204">
        <f t="shared" si="30"/>
        <v>11.8</v>
      </c>
      <c r="I261" s="204"/>
      <c r="J261" s="204"/>
      <c r="K261" s="204"/>
      <c r="L261" s="204"/>
      <c r="M261" s="204"/>
      <c r="N261" s="204"/>
      <c r="O261" s="230">
        <f t="shared" si="31"/>
        <v>0</v>
      </c>
      <c r="P261" s="230">
        <f t="shared" si="32"/>
        <v>0</v>
      </c>
      <c r="Q261" s="230">
        <f t="shared" si="35"/>
        <v>0</v>
      </c>
      <c r="R261" s="288">
        <f t="shared" si="33"/>
        <v>0</v>
      </c>
      <c r="S261" s="261"/>
    </row>
    <row r="262" spans="2:19" s="200" customFormat="1" x14ac:dyDescent="0.25">
      <c r="B262" s="259">
        <f t="shared" si="34"/>
        <v>257</v>
      </c>
      <c r="C262" s="229">
        <v>45390</v>
      </c>
      <c r="D262" s="203" t="s">
        <v>98</v>
      </c>
      <c r="E262" s="204" t="str">
        <f t="shared" ref="E262:E325" si="36">IFERROR(VLOOKUP(D262,T:X,2,FALSE),"")</f>
        <v>تانکر آب</v>
      </c>
      <c r="F262" s="204" t="str">
        <f t="shared" ref="F262:F325" si="37">IFERROR(VLOOKUP(D262,T:X,3,FALSE),"")</f>
        <v>شرکتی</v>
      </c>
      <c r="G262" s="204" t="str">
        <f t="shared" ref="G262:G325" si="38">IFERROR(VLOOKUP(D262,T:X,4,FALSE),"")</f>
        <v>تانکر آب</v>
      </c>
      <c r="H262" s="204">
        <f t="shared" ref="H262:H325" si="39">IFERROR(VLOOKUP(D262,T:X,5,FALSE),"")</f>
        <v>11.8</v>
      </c>
      <c r="I262" s="204"/>
      <c r="J262" s="204"/>
      <c r="K262" s="204"/>
      <c r="L262" s="204"/>
      <c r="M262" s="204"/>
      <c r="N262" s="204"/>
      <c r="O262" s="230">
        <f t="shared" ref="O262:O325" si="40">IF(I262=$O$5,J262*H262,0)</f>
        <v>0</v>
      </c>
      <c r="P262" s="230">
        <f t="shared" ref="P262:P325" si="41">IF(I262=$P$5,J262*H262,0)*1.15</f>
        <v>0</v>
      </c>
      <c r="Q262" s="230">
        <f t="shared" si="35"/>
        <v>0</v>
      </c>
      <c r="R262" s="288">
        <f t="shared" ref="R262:R325" si="42">IF(I262=$R$5,J262*H262,0)</f>
        <v>0</v>
      </c>
      <c r="S262" s="261"/>
    </row>
    <row r="263" spans="2:19" s="200" customFormat="1" x14ac:dyDescent="0.25">
      <c r="B263" s="259">
        <f t="shared" ref="B263:B326" si="43">ROW()-5</f>
        <v>258</v>
      </c>
      <c r="C263" s="229">
        <v>45390</v>
      </c>
      <c r="D263" s="203" t="s">
        <v>143</v>
      </c>
      <c r="E263" s="204" t="str">
        <f t="shared" si="36"/>
        <v>کامیون کمپرسی</v>
      </c>
      <c r="F263" s="204" t="str">
        <f t="shared" si="37"/>
        <v>انصاری</v>
      </c>
      <c r="G263" s="204" t="str">
        <f t="shared" si="38"/>
        <v>جفت</v>
      </c>
      <c r="H263" s="204">
        <f t="shared" si="39"/>
        <v>7</v>
      </c>
      <c r="I263" s="204"/>
      <c r="J263" s="204"/>
      <c r="K263" s="204"/>
      <c r="L263" s="204"/>
      <c r="M263" s="204"/>
      <c r="N263" s="204"/>
      <c r="O263" s="230">
        <f t="shared" si="40"/>
        <v>0</v>
      </c>
      <c r="P263" s="230">
        <f t="shared" si="41"/>
        <v>0</v>
      </c>
      <c r="Q263" s="230">
        <f t="shared" ref="Q263:Q326" si="44">IF(I263=$Q$5,J263*H263,0)</f>
        <v>0</v>
      </c>
      <c r="R263" s="288">
        <f t="shared" si="42"/>
        <v>0</v>
      </c>
      <c r="S263" s="261"/>
    </row>
    <row r="264" spans="2:19" s="200" customFormat="1" x14ac:dyDescent="0.25">
      <c r="B264" s="259">
        <f t="shared" si="43"/>
        <v>259</v>
      </c>
      <c r="C264" s="229">
        <v>45390</v>
      </c>
      <c r="D264" s="203" t="s">
        <v>144</v>
      </c>
      <c r="E264" s="204" t="str">
        <f t="shared" si="36"/>
        <v>کامیون کمپرسی</v>
      </c>
      <c r="F264" s="204" t="str">
        <f t="shared" si="37"/>
        <v>انصاری</v>
      </c>
      <c r="G264" s="204" t="str">
        <f t="shared" si="38"/>
        <v>جفت</v>
      </c>
      <c r="H264" s="204">
        <f t="shared" si="39"/>
        <v>7</v>
      </c>
      <c r="I264" s="204"/>
      <c r="J264" s="204"/>
      <c r="K264" s="204"/>
      <c r="L264" s="204"/>
      <c r="M264" s="204"/>
      <c r="N264" s="204"/>
      <c r="O264" s="230">
        <f t="shared" si="40"/>
        <v>0</v>
      </c>
      <c r="P264" s="230">
        <f t="shared" si="41"/>
        <v>0</v>
      </c>
      <c r="Q264" s="230">
        <f t="shared" si="44"/>
        <v>0</v>
      </c>
      <c r="R264" s="288">
        <f t="shared" si="42"/>
        <v>0</v>
      </c>
      <c r="S264" s="261"/>
    </row>
    <row r="265" spans="2:19" s="200" customFormat="1" x14ac:dyDescent="0.25">
      <c r="B265" s="259">
        <f t="shared" si="43"/>
        <v>260</v>
      </c>
      <c r="C265" s="229">
        <v>45390</v>
      </c>
      <c r="D265" s="203" t="s">
        <v>145</v>
      </c>
      <c r="E265" s="204" t="str">
        <f t="shared" si="36"/>
        <v>کامیون کمپرسی</v>
      </c>
      <c r="F265" s="204" t="str">
        <f t="shared" si="37"/>
        <v>انصاری</v>
      </c>
      <c r="G265" s="204" t="str">
        <f t="shared" si="38"/>
        <v>جفت</v>
      </c>
      <c r="H265" s="204">
        <f t="shared" si="39"/>
        <v>7</v>
      </c>
      <c r="I265" s="204"/>
      <c r="J265" s="204"/>
      <c r="K265" s="204"/>
      <c r="L265" s="204"/>
      <c r="M265" s="204"/>
      <c r="N265" s="204"/>
      <c r="O265" s="230">
        <f t="shared" si="40"/>
        <v>0</v>
      </c>
      <c r="P265" s="230">
        <f t="shared" si="41"/>
        <v>0</v>
      </c>
      <c r="Q265" s="230">
        <f t="shared" si="44"/>
        <v>0</v>
      </c>
      <c r="R265" s="288">
        <f t="shared" si="42"/>
        <v>0</v>
      </c>
      <c r="S265" s="261"/>
    </row>
    <row r="266" spans="2:19" s="200" customFormat="1" x14ac:dyDescent="0.25">
      <c r="B266" s="259">
        <f t="shared" si="43"/>
        <v>261</v>
      </c>
      <c r="C266" s="229">
        <v>45390</v>
      </c>
      <c r="D266" s="203" t="s">
        <v>152</v>
      </c>
      <c r="E266" s="204" t="str">
        <f t="shared" si="36"/>
        <v>کامیون کمپرسی</v>
      </c>
      <c r="F266" s="204" t="str">
        <f t="shared" si="37"/>
        <v>میرزایی</v>
      </c>
      <c r="G266" s="204" t="str">
        <f t="shared" si="38"/>
        <v>تک</v>
      </c>
      <c r="H266" s="204">
        <f t="shared" si="39"/>
        <v>4.1500000000000004</v>
      </c>
      <c r="I266" s="204" t="s">
        <v>204</v>
      </c>
      <c r="J266" s="204">
        <v>21</v>
      </c>
      <c r="K266" s="204">
        <v>200</v>
      </c>
      <c r="L266" s="204" t="s">
        <v>65</v>
      </c>
      <c r="M266" s="204"/>
      <c r="N266" s="204" t="s">
        <v>286</v>
      </c>
      <c r="O266" s="230">
        <f t="shared" si="40"/>
        <v>87.15</v>
      </c>
      <c r="P266" s="230">
        <f t="shared" si="41"/>
        <v>0</v>
      </c>
      <c r="Q266" s="230">
        <f t="shared" si="44"/>
        <v>0</v>
      </c>
      <c r="R266" s="288">
        <f t="shared" si="42"/>
        <v>0</v>
      </c>
      <c r="S266" s="261"/>
    </row>
    <row r="267" spans="2:19" s="200" customFormat="1" x14ac:dyDescent="0.25">
      <c r="B267" s="259">
        <f t="shared" si="43"/>
        <v>262</v>
      </c>
      <c r="C267" s="229">
        <v>45390</v>
      </c>
      <c r="D267" s="203" t="s">
        <v>154</v>
      </c>
      <c r="E267" s="204" t="str">
        <f t="shared" si="36"/>
        <v>کامیون کمپرسی</v>
      </c>
      <c r="F267" s="204" t="str">
        <f t="shared" si="37"/>
        <v>میرزایی</v>
      </c>
      <c r="G267" s="204" t="str">
        <f t="shared" si="38"/>
        <v>تک</v>
      </c>
      <c r="H267" s="204">
        <f t="shared" si="39"/>
        <v>4.1500000000000004</v>
      </c>
      <c r="I267" s="204" t="s">
        <v>204</v>
      </c>
      <c r="J267" s="204">
        <v>43</v>
      </c>
      <c r="K267" s="204">
        <v>200</v>
      </c>
      <c r="L267" s="204" t="s">
        <v>65</v>
      </c>
      <c r="M267" s="204"/>
      <c r="N267" s="204" t="s">
        <v>286</v>
      </c>
      <c r="O267" s="230">
        <f t="shared" si="40"/>
        <v>178.45000000000002</v>
      </c>
      <c r="P267" s="230">
        <f t="shared" si="41"/>
        <v>0</v>
      </c>
      <c r="Q267" s="230">
        <f t="shared" si="44"/>
        <v>0</v>
      </c>
      <c r="R267" s="288">
        <f t="shared" si="42"/>
        <v>0</v>
      </c>
      <c r="S267" s="261"/>
    </row>
    <row r="268" spans="2:19" s="200" customFormat="1" x14ac:dyDescent="0.25">
      <c r="B268" s="259">
        <f t="shared" si="43"/>
        <v>263</v>
      </c>
      <c r="C268" s="229">
        <v>45390</v>
      </c>
      <c r="D268" s="203" t="s">
        <v>155</v>
      </c>
      <c r="E268" s="204" t="str">
        <f t="shared" si="36"/>
        <v>کامیون کمپرسی</v>
      </c>
      <c r="F268" s="204" t="str">
        <f t="shared" si="37"/>
        <v>میرزایی</v>
      </c>
      <c r="G268" s="204" t="str">
        <f t="shared" si="38"/>
        <v>جفت</v>
      </c>
      <c r="H268" s="204">
        <f t="shared" si="39"/>
        <v>6.65</v>
      </c>
      <c r="I268" s="204" t="s">
        <v>204</v>
      </c>
      <c r="J268" s="204">
        <v>41</v>
      </c>
      <c r="K268" s="204">
        <v>200</v>
      </c>
      <c r="L268" s="204" t="s">
        <v>65</v>
      </c>
      <c r="M268" s="204"/>
      <c r="N268" s="204" t="s">
        <v>286</v>
      </c>
      <c r="O268" s="230">
        <f t="shared" si="40"/>
        <v>272.65000000000003</v>
      </c>
      <c r="P268" s="230">
        <f t="shared" si="41"/>
        <v>0</v>
      </c>
      <c r="Q268" s="230">
        <f t="shared" si="44"/>
        <v>0</v>
      </c>
      <c r="R268" s="288">
        <f t="shared" si="42"/>
        <v>0</v>
      </c>
      <c r="S268" s="261"/>
    </row>
    <row r="269" spans="2:19" s="200" customFormat="1" x14ac:dyDescent="0.25">
      <c r="B269" s="259">
        <f t="shared" si="43"/>
        <v>264</v>
      </c>
      <c r="C269" s="229">
        <v>45390</v>
      </c>
      <c r="D269" s="203" t="s">
        <v>158</v>
      </c>
      <c r="E269" s="204" t="str">
        <f t="shared" si="36"/>
        <v>کامیون کمپرسی</v>
      </c>
      <c r="F269" s="204" t="str">
        <f t="shared" si="37"/>
        <v>صداقت</v>
      </c>
      <c r="G269" s="204" t="str">
        <f t="shared" si="38"/>
        <v>تک</v>
      </c>
      <c r="H269" s="204">
        <f t="shared" si="39"/>
        <v>4.1500000000000004</v>
      </c>
      <c r="I269" s="204"/>
      <c r="J269" s="204"/>
      <c r="K269" s="204"/>
      <c r="L269" s="204"/>
      <c r="M269" s="204"/>
      <c r="N269" s="204"/>
      <c r="O269" s="230">
        <f t="shared" si="40"/>
        <v>0</v>
      </c>
      <c r="P269" s="230">
        <f t="shared" si="41"/>
        <v>0</v>
      </c>
      <c r="Q269" s="230">
        <f t="shared" si="44"/>
        <v>0</v>
      </c>
      <c r="R269" s="288">
        <f t="shared" si="42"/>
        <v>0</v>
      </c>
      <c r="S269" s="261"/>
    </row>
    <row r="270" spans="2:19" s="200" customFormat="1" x14ac:dyDescent="0.25">
      <c r="B270" s="259">
        <f t="shared" si="43"/>
        <v>265</v>
      </c>
      <c r="C270" s="229">
        <v>45390</v>
      </c>
      <c r="D270" s="203" t="s">
        <v>159</v>
      </c>
      <c r="E270" s="204" t="str">
        <f t="shared" si="36"/>
        <v>کامیون کمپرسی</v>
      </c>
      <c r="F270" s="204" t="str">
        <f t="shared" si="37"/>
        <v>صداقت</v>
      </c>
      <c r="G270" s="204" t="str">
        <f t="shared" si="38"/>
        <v>تک</v>
      </c>
      <c r="H270" s="204">
        <f t="shared" si="39"/>
        <v>4.1500000000000004</v>
      </c>
      <c r="I270" s="204"/>
      <c r="J270" s="204"/>
      <c r="K270" s="204"/>
      <c r="L270" s="204"/>
      <c r="M270" s="204"/>
      <c r="N270" s="204"/>
      <c r="O270" s="230">
        <f t="shared" si="40"/>
        <v>0</v>
      </c>
      <c r="P270" s="230">
        <f t="shared" si="41"/>
        <v>0</v>
      </c>
      <c r="Q270" s="230">
        <f t="shared" si="44"/>
        <v>0</v>
      </c>
      <c r="R270" s="288">
        <f t="shared" si="42"/>
        <v>0</v>
      </c>
      <c r="S270" s="261"/>
    </row>
    <row r="271" spans="2:19" s="200" customFormat="1" x14ac:dyDescent="0.25">
      <c r="B271" s="259">
        <f t="shared" si="43"/>
        <v>266</v>
      </c>
      <c r="C271" s="229">
        <v>45390</v>
      </c>
      <c r="D271" s="203" t="s">
        <v>162</v>
      </c>
      <c r="E271" s="204" t="str">
        <f t="shared" si="36"/>
        <v>تانکر آب</v>
      </c>
      <c r="F271" s="204" t="str">
        <f t="shared" si="37"/>
        <v>رضاپور</v>
      </c>
      <c r="G271" s="204" t="str">
        <f t="shared" si="38"/>
        <v>تانکر آب</v>
      </c>
      <c r="H271" s="204">
        <f t="shared" si="39"/>
        <v>10</v>
      </c>
      <c r="I271" s="204"/>
      <c r="J271" s="204"/>
      <c r="K271" s="204"/>
      <c r="L271" s="204"/>
      <c r="M271" s="204"/>
      <c r="N271" s="204"/>
      <c r="O271" s="230">
        <f t="shared" si="40"/>
        <v>0</v>
      </c>
      <c r="P271" s="230">
        <f t="shared" si="41"/>
        <v>0</v>
      </c>
      <c r="Q271" s="230">
        <f t="shared" si="44"/>
        <v>0</v>
      </c>
      <c r="R271" s="288">
        <f t="shared" si="42"/>
        <v>0</v>
      </c>
      <c r="S271" s="261"/>
    </row>
    <row r="272" spans="2:19" s="200" customFormat="1" x14ac:dyDescent="0.25">
      <c r="B272" s="259">
        <f t="shared" si="43"/>
        <v>267</v>
      </c>
      <c r="C272" s="229">
        <v>45390</v>
      </c>
      <c r="D272" s="203" t="s">
        <v>175</v>
      </c>
      <c r="E272" s="204" t="str">
        <f t="shared" si="36"/>
        <v>تانکر آب</v>
      </c>
      <c r="F272" s="204" t="str">
        <f t="shared" si="37"/>
        <v>محمدپور</v>
      </c>
      <c r="G272" s="204" t="str">
        <f t="shared" si="38"/>
        <v>تانکر آب</v>
      </c>
      <c r="H272" s="204">
        <f t="shared" si="39"/>
        <v>11.2</v>
      </c>
      <c r="I272" s="204"/>
      <c r="J272" s="204"/>
      <c r="K272" s="204"/>
      <c r="L272" s="204"/>
      <c r="M272" s="204"/>
      <c r="N272" s="204"/>
      <c r="O272" s="230">
        <f t="shared" si="40"/>
        <v>0</v>
      </c>
      <c r="P272" s="230">
        <f t="shared" si="41"/>
        <v>0</v>
      </c>
      <c r="Q272" s="230">
        <f t="shared" si="44"/>
        <v>0</v>
      </c>
      <c r="R272" s="288">
        <f t="shared" si="42"/>
        <v>0</v>
      </c>
      <c r="S272" s="261"/>
    </row>
    <row r="273" spans="2:19" s="200" customFormat="1" x14ac:dyDescent="0.25">
      <c r="B273" s="259">
        <f t="shared" si="43"/>
        <v>268</v>
      </c>
      <c r="C273" s="229">
        <v>45390</v>
      </c>
      <c r="D273" s="203" t="s">
        <v>179</v>
      </c>
      <c r="E273" s="204" t="str">
        <f t="shared" si="36"/>
        <v>کمپرسی جفت</v>
      </c>
      <c r="F273" s="204" t="str">
        <f t="shared" si="37"/>
        <v>محمدپور</v>
      </c>
      <c r="G273" s="204" t="str">
        <f t="shared" si="38"/>
        <v>جفت</v>
      </c>
      <c r="H273" s="204">
        <f t="shared" si="39"/>
        <v>7</v>
      </c>
      <c r="I273" s="204"/>
      <c r="J273" s="204"/>
      <c r="K273" s="204"/>
      <c r="L273" s="204"/>
      <c r="M273" s="204"/>
      <c r="N273" s="204"/>
      <c r="O273" s="230">
        <f t="shared" si="40"/>
        <v>0</v>
      </c>
      <c r="P273" s="230">
        <f t="shared" si="41"/>
        <v>0</v>
      </c>
      <c r="Q273" s="230">
        <f t="shared" si="44"/>
        <v>0</v>
      </c>
      <c r="R273" s="288">
        <f t="shared" si="42"/>
        <v>0</v>
      </c>
      <c r="S273" s="261"/>
    </row>
    <row r="274" spans="2:19" s="200" customFormat="1" x14ac:dyDescent="0.25">
      <c r="B274" s="259">
        <f t="shared" si="43"/>
        <v>269</v>
      </c>
      <c r="C274" s="229">
        <v>45390</v>
      </c>
      <c r="D274" s="203" t="s">
        <v>181</v>
      </c>
      <c r="E274" s="204" t="str">
        <f t="shared" si="36"/>
        <v>تانکر آب</v>
      </c>
      <c r="F274" s="204" t="str">
        <f t="shared" si="37"/>
        <v>گلپایگانی</v>
      </c>
      <c r="G274" s="204" t="str">
        <f t="shared" si="38"/>
        <v>تانکر آب</v>
      </c>
      <c r="H274" s="204">
        <f t="shared" si="39"/>
        <v>11.6</v>
      </c>
      <c r="I274" s="204"/>
      <c r="J274" s="204"/>
      <c r="K274" s="204"/>
      <c r="L274" s="204"/>
      <c r="M274" s="204"/>
      <c r="N274" s="204"/>
      <c r="O274" s="230">
        <f t="shared" si="40"/>
        <v>0</v>
      </c>
      <c r="P274" s="230">
        <f t="shared" si="41"/>
        <v>0</v>
      </c>
      <c r="Q274" s="230">
        <f t="shared" si="44"/>
        <v>0</v>
      </c>
      <c r="R274" s="288">
        <f t="shared" si="42"/>
        <v>0</v>
      </c>
      <c r="S274" s="261"/>
    </row>
    <row r="275" spans="2:19" s="200" customFormat="1" x14ac:dyDescent="0.25">
      <c r="B275" s="259">
        <f t="shared" si="43"/>
        <v>270</v>
      </c>
      <c r="C275" s="229">
        <v>45391</v>
      </c>
      <c r="D275" s="203" t="s">
        <v>93</v>
      </c>
      <c r="E275" s="204" t="str">
        <f t="shared" si="36"/>
        <v>کامیون کمپرسی</v>
      </c>
      <c r="F275" s="204" t="str">
        <f t="shared" si="37"/>
        <v>شرکتی</v>
      </c>
      <c r="G275" s="204" t="str">
        <f t="shared" si="38"/>
        <v>جفت</v>
      </c>
      <c r="H275" s="204">
        <f t="shared" si="39"/>
        <v>6.65</v>
      </c>
      <c r="I275" s="204" t="s">
        <v>204</v>
      </c>
      <c r="J275" s="204">
        <v>15</v>
      </c>
      <c r="K275" s="204">
        <v>150</v>
      </c>
      <c r="L275" s="204" t="s">
        <v>1</v>
      </c>
      <c r="M275" s="204"/>
      <c r="N275" s="204" t="s">
        <v>286</v>
      </c>
      <c r="O275" s="230">
        <f t="shared" si="40"/>
        <v>99.75</v>
      </c>
      <c r="P275" s="230">
        <f t="shared" si="41"/>
        <v>0</v>
      </c>
      <c r="Q275" s="230">
        <f t="shared" si="44"/>
        <v>0</v>
      </c>
      <c r="R275" s="288">
        <f t="shared" si="42"/>
        <v>0</v>
      </c>
      <c r="S275" s="261"/>
    </row>
    <row r="276" spans="2:19" s="200" customFormat="1" x14ac:dyDescent="0.25">
      <c r="B276" s="259">
        <f t="shared" si="43"/>
        <v>271</v>
      </c>
      <c r="C276" s="229">
        <v>45391</v>
      </c>
      <c r="D276" s="203" t="s">
        <v>96</v>
      </c>
      <c r="E276" s="204" t="str">
        <f t="shared" si="36"/>
        <v>کامیون کمپرسی</v>
      </c>
      <c r="F276" s="204" t="str">
        <f t="shared" si="37"/>
        <v>شرکتی</v>
      </c>
      <c r="G276" s="204" t="str">
        <f t="shared" si="38"/>
        <v>جفت</v>
      </c>
      <c r="H276" s="204">
        <f t="shared" si="39"/>
        <v>6.65</v>
      </c>
      <c r="I276" s="204" t="s">
        <v>204</v>
      </c>
      <c r="J276" s="204">
        <v>18</v>
      </c>
      <c r="K276" s="204">
        <v>150</v>
      </c>
      <c r="L276" s="204" t="s">
        <v>1</v>
      </c>
      <c r="M276" s="204"/>
      <c r="N276" s="204" t="s">
        <v>286</v>
      </c>
      <c r="O276" s="230">
        <f t="shared" si="40"/>
        <v>119.7</v>
      </c>
      <c r="P276" s="230">
        <f t="shared" si="41"/>
        <v>0</v>
      </c>
      <c r="Q276" s="230">
        <f t="shared" si="44"/>
        <v>0</v>
      </c>
      <c r="R276" s="288">
        <f t="shared" si="42"/>
        <v>0</v>
      </c>
      <c r="S276" s="261"/>
    </row>
    <row r="277" spans="2:19" s="200" customFormat="1" x14ac:dyDescent="0.25">
      <c r="B277" s="259">
        <f t="shared" si="43"/>
        <v>272</v>
      </c>
      <c r="C277" s="229">
        <v>45391</v>
      </c>
      <c r="D277" s="203" t="s">
        <v>119</v>
      </c>
      <c r="E277" s="204" t="str">
        <f t="shared" si="36"/>
        <v>کامیون کمپرسی</v>
      </c>
      <c r="F277" s="204" t="str">
        <f t="shared" si="37"/>
        <v>شرکتی</v>
      </c>
      <c r="G277" s="204" t="str">
        <f t="shared" si="38"/>
        <v>جفت</v>
      </c>
      <c r="H277" s="204">
        <f t="shared" si="39"/>
        <v>6.65</v>
      </c>
      <c r="I277" s="204" t="s">
        <v>204</v>
      </c>
      <c r="J277" s="204">
        <v>15</v>
      </c>
      <c r="K277" s="204">
        <v>150</v>
      </c>
      <c r="L277" s="204" t="s">
        <v>1</v>
      </c>
      <c r="M277" s="204"/>
      <c r="N277" s="204" t="s">
        <v>286</v>
      </c>
      <c r="O277" s="230">
        <f t="shared" si="40"/>
        <v>99.75</v>
      </c>
      <c r="P277" s="230">
        <f t="shared" si="41"/>
        <v>0</v>
      </c>
      <c r="Q277" s="230">
        <f t="shared" si="44"/>
        <v>0</v>
      </c>
      <c r="R277" s="288">
        <f t="shared" si="42"/>
        <v>0</v>
      </c>
      <c r="S277" s="261"/>
    </row>
    <row r="278" spans="2:19" s="200" customFormat="1" x14ac:dyDescent="0.25">
      <c r="B278" s="259">
        <f t="shared" si="43"/>
        <v>273</v>
      </c>
      <c r="C278" s="229">
        <v>45391</v>
      </c>
      <c r="D278" s="203" t="s">
        <v>132</v>
      </c>
      <c r="E278" s="204" t="str">
        <f t="shared" si="36"/>
        <v>تانکر آب</v>
      </c>
      <c r="F278" s="204" t="str">
        <f t="shared" si="37"/>
        <v>شرکتی</v>
      </c>
      <c r="G278" s="204" t="str">
        <f t="shared" si="38"/>
        <v>تانکر آب</v>
      </c>
      <c r="H278" s="204">
        <f t="shared" si="39"/>
        <v>11.8</v>
      </c>
      <c r="I278" s="204"/>
      <c r="J278" s="204"/>
      <c r="K278" s="204"/>
      <c r="L278" s="204"/>
      <c r="M278" s="204"/>
      <c r="N278" s="204"/>
      <c r="O278" s="230">
        <f t="shared" si="40"/>
        <v>0</v>
      </c>
      <c r="P278" s="230">
        <f t="shared" si="41"/>
        <v>0</v>
      </c>
      <c r="Q278" s="230">
        <f t="shared" si="44"/>
        <v>0</v>
      </c>
      <c r="R278" s="288">
        <f t="shared" si="42"/>
        <v>0</v>
      </c>
      <c r="S278" s="261"/>
    </row>
    <row r="279" spans="2:19" s="200" customFormat="1" x14ac:dyDescent="0.25">
      <c r="B279" s="259">
        <f t="shared" si="43"/>
        <v>274</v>
      </c>
      <c r="C279" s="229">
        <v>45391</v>
      </c>
      <c r="D279" s="203" t="s">
        <v>98</v>
      </c>
      <c r="E279" s="204" t="str">
        <f t="shared" si="36"/>
        <v>تانکر آب</v>
      </c>
      <c r="F279" s="204" t="str">
        <f t="shared" si="37"/>
        <v>شرکتی</v>
      </c>
      <c r="G279" s="204" t="str">
        <f t="shared" si="38"/>
        <v>تانکر آب</v>
      </c>
      <c r="H279" s="204">
        <f t="shared" si="39"/>
        <v>11.8</v>
      </c>
      <c r="I279" s="204"/>
      <c r="J279" s="204"/>
      <c r="K279" s="204"/>
      <c r="L279" s="204"/>
      <c r="M279" s="204"/>
      <c r="N279" s="204"/>
      <c r="O279" s="230">
        <f t="shared" si="40"/>
        <v>0</v>
      </c>
      <c r="P279" s="230">
        <f t="shared" si="41"/>
        <v>0</v>
      </c>
      <c r="Q279" s="230">
        <f t="shared" si="44"/>
        <v>0</v>
      </c>
      <c r="R279" s="288">
        <f t="shared" si="42"/>
        <v>0</v>
      </c>
      <c r="S279" s="261"/>
    </row>
    <row r="280" spans="2:19" s="200" customFormat="1" x14ac:dyDescent="0.25">
      <c r="B280" s="259">
        <f t="shared" si="43"/>
        <v>275</v>
      </c>
      <c r="C280" s="229">
        <v>45391</v>
      </c>
      <c r="D280" s="203" t="s">
        <v>143</v>
      </c>
      <c r="E280" s="204" t="str">
        <f t="shared" si="36"/>
        <v>کامیون کمپرسی</v>
      </c>
      <c r="F280" s="204" t="str">
        <f t="shared" si="37"/>
        <v>انصاری</v>
      </c>
      <c r="G280" s="204" t="str">
        <f t="shared" si="38"/>
        <v>جفت</v>
      </c>
      <c r="H280" s="204">
        <f t="shared" si="39"/>
        <v>7</v>
      </c>
      <c r="I280" s="204"/>
      <c r="J280" s="204"/>
      <c r="K280" s="204"/>
      <c r="L280" s="204"/>
      <c r="M280" s="204"/>
      <c r="N280" s="204"/>
      <c r="O280" s="230">
        <f t="shared" si="40"/>
        <v>0</v>
      </c>
      <c r="P280" s="230">
        <f t="shared" si="41"/>
        <v>0</v>
      </c>
      <c r="Q280" s="230">
        <f t="shared" si="44"/>
        <v>0</v>
      </c>
      <c r="R280" s="288">
        <f t="shared" si="42"/>
        <v>0</v>
      </c>
      <c r="S280" s="261"/>
    </row>
    <row r="281" spans="2:19" s="200" customFormat="1" x14ac:dyDescent="0.25">
      <c r="B281" s="259">
        <f t="shared" si="43"/>
        <v>276</v>
      </c>
      <c r="C281" s="229">
        <v>45391</v>
      </c>
      <c r="D281" s="203" t="s">
        <v>144</v>
      </c>
      <c r="E281" s="204" t="str">
        <f t="shared" si="36"/>
        <v>کامیون کمپرسی</v>
      </c>
      <c r="F281" s="204" t="str">
        <f t="shared" si="37"/>
        <v>انصاری</v>
      </c>
      <c r="G281" s="204" t="str">
        <f t="shared" si="38"/>
        <v>جفت</v>
      </c>
      <c r="H281" s="204">
        <f t="shared" si="39"/>
        <v>7</v>
      </c>
      <c r="I281" s="204"/>
      <c r="J281" s="204"/>
      <c r="K281" s="204"/>
      <c r="L281" s="204"/>
      <c r="M281" s="204"/>
      <c r="N281" s="204"/>
      <c r="O281" s="230">
        <f t="shared" si="40"/>
        <v>0</v>
      </c>
      <c r="P281" s="230">
        <f t="shared" si="41"/>
        <v>0</v>
      </c>
      <c r="Q281" s="230">
        <f t="shared" si="44"/>
        <v>0</v>
      </c>
      <c r="R281" s="288">
        <f t="shared" si="42"/>
        <v>0</v>
      </c>
      <c r="S281" s="261"/>
    </row>
    <row r="282" spans="2:19" s="200" customFormat="1" x14ac:dyDescent="0.25">
      <c r="B282" s="259">
        <f t="shared" si="43"/>
        <v>277</v>
      </c>
      <c r="C282" s="229">
        <v>45391</v>
      </c>
      <c r="D282" s="203" t="s">
        <v>145</v>
      </c>
      <c r="E282" s="204" t="str">
        <f t="shared" si="36"/>
        <v>کامیون کمپرسی</v>
      </c>
      <c r="F282" s="204" t="str">
        <f t="shared" si="37"/>
        <v>انصاری</v>
      </c>
      <c r="G282" s="204" t="str">
        <f t="shared" si="38"/>
        <v>جفت</v>
      </c>
      <c r="H282" s="204">
        <f t="shared" si="39"/>
        <v>7</v>
      </c>
      <c r="I282" s="204"/>
      <c r="J282" s="204"/>
      <c r="K282" s="204"/>
      <c r="L282" s="204"/>
      <c r="M282" s="204"/>
      <c r="N282" s="204"/>
      <c r="O282" s="230">
        <f t="shared" si="40"/>
        <v>0</v>
      </c>
      <c r="P282" s="230">
        <f t="shared" si="41"/>
        <v>0</v>
      </c>
      <c r="Q282" s="230">
        <f t="shared" si="44"/>
        <v>0</v>
      </c>
      <c r="R282" s="288">
        <f t="shared" si="42"/>
        <v>0</v>
      </c>
      <c r="S282" s="261"/>
    </row>
    <row r="283" spans="2:19" s="200" customFormat="1" x14ac:dyDescent="0.25">
      <c r="B283" s="259">
        <f t="shared" si="43"/>
        <v>278</v>
      </c>
      <c r="C283" s="229">
        <v>45391</v>
      </c>
      <c r="D283" s="203" t="s">
        <v>152</v>
      </c>
      <c r="E283" s="204" t="str">
        <f t="shared" si="36"/>
        <v>کامیون کمپرسی</v>
      </c>
      <c r="F283" s="204" t="str">
        <f t="shared" si="37"/>
        <v>میرزایی</v>
      </c>
      <c r="G283" s="204" t="str">
        <f t="shared" si="38"/>
        <v>تک</v>
      </c>
      <c r="H283" s="204">
        <f t="shared" si="39"/>
        <v>4.1500000000000004</v>
      </c>
      <c r="I283" s="204" t="s">
        <v>204</v>
      </c>
      <c r="J283" s="204">
        <v>32</v>
      </c>
      <c r="K283" s="204">
        <v>170</v>
      </c>
      <c r="L283" s="204" t="s">
        <v>65</v>
      </c>
      <c r="M283" s="204"/>
      <c r="N283" s="204" t="s">
        <v>286</v>
      </c>
      <c r="O283" s="230">
        <f t="shared" si="40"/>
        <v>132.80000000000001</v>
      </c>
      <c r="P283" s="230">
        <f t="shared" si="41"/>
        <v>0</v>
      </c>
      <c r="Q283" s="230">
        <f t="shared" si="44"/>
        <v>0</v>
      </c>
      <c r="R283" s="288">
        <f t="shared" si="42"/>
        <v>0</v>
      </c>
      <c r="S283" s="261"/>
    </row>
    <row r="284" spans="2:19" s="200" customFormat="1" x14ac:dyDescent="0.25">
      <c r="B284" s="259">
        <f t="shared" si="43"/>
        <v>279</v>
      </c>
      <c r="C284" s="229">
        <v>45391</v>
      </c>
      <c r="D284" s="203" t="s">
        <v>154</v>
      </c>
      <c r="E284" s="204" t="str">
        <f t="shared" si="36"/>
        <v>کامیون کمپرسی</v>
      </c>
      <c r="F284" s="204" t="str">
        <f t="shared" si="37"/>
        <v>میرزایی</v>
      </c>
      <c r="G284" s="204" t="str">
        <f t="shared" si="38"/>
        <v>تک</v>
      </c>
      <c r="H284" s="204">
        <f t="shared" si="39"/>
        <v>4.1500000000000004</v>
      </c>
      <c r="I284" s="204" t="s">
        <v>204</v>
      </c>
      <c r="J284" s="204">
        <v>31</v>
      </c>
      <c r="K284" s="204">
        <v>170</v>
      </c>
      <c r="L284" s="204" t="s">
        <v>65</v>
      </c>
      <c r="M284" s="204"/>
      <c r="N284" s="204" t="s">
        <v>286</v>
      </c>
      <c r="O284" s="230">
        <f t="shared" si="40"/>
        <v>128.65</v>
      </c>
      <c r="P284" s="230">
        <f t="shared" si="41"/>
        <v>0</v>
      </c>
      <c r="Q284" s="230">
        <f t="shared" si="44"/>
        <v>0</v>
      </c>
      <c r="R284" s="288">
        <f t="shared" si="42"/>
        <v>0</v>
      </c>
      <c r="S284" s="261"/>
    </row>
    <row r="285" spans="2:19" s="200" customFormat="1" x14ac:dyDescent="0.25">
      <c r="B285" s="259">
        <f t="shared" si="43"/>
        <v>280</v>
      </c>
      <c r="C285" s="229">
        <v>45391</v>
      </c>
      <c r="D285" s="203" t="s">
        <v>155</v>
      </c>
      <c r="E285" s="204" t="str">
        <f t="shared" si="36"/>
        <v>کامیون کمپرسی</v>
      </c>
      <c r="F285" s="204" t="str">
        <f t="shared" si="37"/>
        <v>میرزایی</v>
      </c>
      <c r="G285" s="204" t="str">
        <f t="shared" si="38"/>
        <v>جفت</v>
      </c>
      <c r="H285" s="204">
        <f t="shared" si="39"/>
        <v>6.65</v>
      </c>
      <c r="I285" s="204" t="s">
        <v>204</v>
      </c>
      <c r="J285" s="204">
        <v>35</v>
      </c>
      <c r="K285" s="204">
        <v>170</v>
      </c>
      <c r="L285" s="204" t="s">
        <v>65</v>
      </c>
      <c r="M285" s="204"/>
      <c r="N285" s="204" t="s">
        <v>286</v>
      </c>
      <c r="O285" s="230">
        <f t="shared" si="40"/>
        <v>232.75</v>
      </c>
      <c r="P285" s="230">
        <f t="shared" si="41"/>
        <v>0</v>
      </c>
      <c r="Q285" s="230">
        <f t="shared" si="44"/>
        <v>0</v>
      </c>
      <c r="R285" s="288">
        <f t="shared" si="42"/>
        <v>0</v>
      </c>
      <c r="S285" s="261"/>
    </row>
    <row r="286" spans="2:19" s="200" customFormat="1" x14ac:dyDescent="0.25">
      <c r="B286" s="259">
        <f t="shared" si="43"/>
        <v>281</v>
      </c>
      <c r="C286" s="229">
        <v>45391</v>
      </c>
      <c r="D286" s="203" t="s">
        <v>158</v>
      </c>
      <c r="E286" s="204" t="str">
        <f t="shared" si="36"/>
        <v>کامیون کمپرسی</v>
      </c>
      <c r="F286" s="204" t="str">
        <f t="shared" si="37"/>
        <v>صداقت</v>
      </c>
      <c r="G286" s="204" t="str">
        <f t="shared" si="38"/>
        <v>تک</v>
      </c>
      <c r="H286" s="204">
        <f t="shared" si="39"/>
        <v>4.1500000000000004</v>
      </c>
      <c r="I286" s="204"/>
      <c r="J286" s="204"/>
      <c r="K286" s="204"/>
      <c r="L286" s="204"/>
      <c r="M286" s="204"/>
      <c r="N286" s="204"/>
      <c r="O286" s="230">
        <f t="shared" si="40"/>
        <v>0</v>
      </c>
      <c r="P286" s="230">
        <f t="shared" si="41"/>
        <v>0</v>
      </c>
      <c r="Q286" s="230">
        <f t="shared" si="44"/>
        <v>0</v>
      </c>
      <c r="R286" s="288">
        <f t="shared" si="42"/>
        <v>0</v>
      </c>
      <c r="S286" s="261"/>
    </row>
    <row r="287" spans="2:19" s="200" customFormat="1" x14ac:dyDescent="0.25">
      <c r="B287" s="259">
        <f t="shared" si="43"/>
        <v>282</v>
      </c>
      <c r="C287" s="229">
        <v>45391</v>
      </c>
      <c r="D287" s="203" t="s">
        <v>159</v>
      </c>
      <c r="E287" s="204" t="str">
        <f t="shared" si="36"/>
        <v>کامیون کمپرسی</v>
      </c>
      <c r="F287" s="204" t="str">
        <f t="shared" si="37"/>
        <v>صداقت</v>
      </c>
      <c r="G287" s="204" t="str">
        <f t="shared" si="38"/>
        <v>تک</v>
      </c>
      <c r="H287" s="204">
        <f t="shared" si="39"/>
        <v>4.1500000000000004</v>
      </c>
      <c r="I287" s="204"/>
      <c r="J287" s="204"/>
      <c r="K287" s="204"/>
      <c r="L287" s="204"/>
      <c r="M287" s="204"/>
      <c r="N287" s="204"/>
      <c r="O287" s="230">
        <f t="shared" si="40"/>
        <v>0</v>
      </c>
      <c r="P287" s="230">
        <f t="shared" si="41"/>
        <v>0</v>
      </c>
      <c r="Q287" s="230">
        <f t="shared" si="44"/>
        <v>0</v>
      </c>
      <c r="R287" s="288">
        <f t="shared" si="42"/>
        <v>0</v>
      </c>
      <c r="S287" s="261"/>
    </row>
    <row r="288" spans="2:19" s="200" customFormat="1" x14ac:dyDescent="0.25">
      <c r="B288" s="259">
        <f t="shared" si="43"/>
        <v>283</v>
      </c>
      <c r="C288" s="229">
        <v>45391</v>
      </c>
      <c r="D288" s="203" t="s">
        <v>162</v>
      </c>
      <c r="E288" s="204" t="str">
        <f t="shared" si="36"/>
        <v>تانکر آب</v>
      </c>
      <c r="F288" s="204" t="str">
        <f t="shared" si="37"/>
        <v>رضاپور</v>
      </c>
      <c r="G288" s="204" t="str">
        <f t="shared" si="38"/>
        <v>تانکر آب</v>
      </c>
      <c r="H288" s="204">
        <f t="shared" si="39"/>
        <v>10</v>
      </c>
      <c r="I288" s="204"/>
      <c r="J288" s="204"/>
      <c r="K288" s="204"/>
      <c r="L288" s="204"/>
      <c r="M288" s="204"/>
      <c r="N288" s="204"/>
      <c r="O288" s="230">
        <f t="shared" si="40"/>
        <v>0</v>
      </c>
      <c r="P288" s="230">
        <f t="shared" si="41"/>
        <v>0</v>
      </c>
      <c r="Q288" s="230">
        <f t="shared" si="44"/>
        <v>0</v>
      </c>
      <c r="R288" s="288">
        <f t="shared" si="42"/>
        <v>0</v>
      </c>
      <c r="S288" s="261"/>
    </row>
    <row r="289" spans="2:19" s="200" customFormat="1" x14ac:dyDescent="0.25">
      <c r="B289" s="259">
        <f t="shared" si="43"/>
        <v>284</v>
      </c>
      <c r="C289" s="229">
        <v>45391</v>
      </c>
      <c r="D289" s="203" t="s">
        <v>175</v>
      </c>
      <c r="E289" s="204" t="str">
        <f t="shared" si="36"/>
        <v>تانکر آب</v>
      </c>
      <c r="F289" s="204" t="str">
        <f t="shared" si="37"/>
        <v>محمدپور</v>
      </c>
      <c r="G289" s="204" t="str">
        <f t="shared" si="38"/>
        <v>تانکر آب</v>
      </c>
      <c r="H289" s="204">
        <f t="shared" si="39"/>
        <v>11.2</v>
      </c>
      <c r="I289" s="204"/>
      <c r="J289" s="204"/>
      <c r="K289" s="204"/>
      <c r="L289" s="204"/>
      <c r="M289" s="204"/>
      <c r="N289" s="204"/>
      <c r="O289" s="230">
        <f t="shared" si="40"/>
        <v>0</v>
      </c>
      <c r="P289" s="230">
        <f t="shared" si="41"/>
        <v>0</v>
      </c>
      <c r="Q289" s="230">
        <f t="shared" si="44"/>
        <v>0</v>
      </c>
      <c r="R289" s="288">
        <f t="shared" si="42"/>
        <v>0</v>
      </c>
      <c r="S289" s="261"/>
    </row>
    <row r="290" spans="2:19" s="200" customFormat="1" x14ac:dyDescent="0.25">
      <c r="B290" s="259">
        <f t="shared" si="43"/>
        <v>285</v>
      </c>
      <c r="C290" s="229">
        <v>45391</v>
      </c>
      <c r="D290" s="203" t="s">
        <v>179</v>
      </c>
      <c r="E290" s="204" t="str">
        <f t="shared" si="36"/>
        <v>کمپرسی جفت</v>
      </c>
      <c r="F290" s="204" t="str">
        <f t="shared" si="37"/>
        <v>محمدپور</v>
      </c>
      <c r="G290" s="204" t="str">
        <f t="shared" si="38"/>
        <v>جفت</v>
      </c>
      <c r="H290" s="204">
        <f t="shared" si="39"/>
        <v>7</v>
      </c>
      <c r="I290" s="204"/>
      <c r="J290" s="204"/>
      <c r="K290" s="204"/>
      <c r="L290" s="204"/>
      <c r="M290" s="204"/>
      <c r="N290" s="204"/>
      <c r="O290" s="230">
        <f t="shared" si="40"/>
        <v>0</v>
      </c>
      <c r="P290" s="230">
        <f t="shared" si="41"/>
        <v>0</v>
      </c>
      <c r="Q290" s="230">
        <f t="shared" si="44"/>
        <v>0</v>
      </c>
      <c r="R290" s="288">
        <f t="shared" si="42"/>
        <v>0</v>
      </c>
      <c r="S290" s="261"/>
    </row>
    <row r="291" spans="2:19" s="200" customFormat="1" x14ac:dyDescent="0.25">
      <c r="B291" s="259">
        <f t="shared" si="43"/>
        <v>286</v>
      </c>
      <c r="C291" s="229">
        <v>45391</v>
      </c>
      <c r="D291" s="203" t="s">
        <v>181</v>
      </c>
      <c r="E291" s="204" t="str">
        <f t="shared" si="36"/>
        <v>تانکر آب</v>
      </c>
      <c r="F291" s="204" t="str">
        <f t="shared" si="37"/>
        <v>گلپایگانی</v>
      </c>
      <c r="G291" s="204" t="str">
        <f t="shared" si="38"/>
        <v>تانکر آب</v>
      </c>
      <c r="H291" s="204">
        <f t="shared" si="39"/>
        <v>11.6</v>
      </c>
      <c r="I291" s="204"/>
      <c r="J291" s="204"/>
      <c r="K291" s="204"/>
      <c r="L291" s="204"/>
      <c r="M291" s="204"/>
      <c r="N291" s="204"/>
      <c r="O291" s="230">
        <f t="shared" si="40"/>
        <v>0</v>
      </c>
      <c r="P291" s="230">
        <f t="shared" si="41"/>
        <v>0</v>
      </c>
      <c r="Q291" s="230">
        <f t="shared" si="44"/>
        <v>0</v>
      </c>
      <c r="R291" s="288">
        <f t="shared" si="42"/>
        <v>0</v>
      </c>
      <c r="S291" s="261"/>
    </row>
    <row r="292" spans="2:19" s="200" customFormat="1" x14ac:dyDescent="0.25">
      <c r="B292" s="259">
        <f t="shared" si="43"/>
        <v>287</v>
      </c>
      <c r="C292" s="229">
        <v>45392</v>
      </c>
      <c r="D292" s="203" t="s">
        <v>93</v>
      </c>
      <c r="E292" s="204" t="str">
        <f t="shared" si="36"/>
        <v>کامیون کمپرسی</v>
      </c>
      <c r="F292" s="204" t="str">
        <f t="shared" si="37"/>
        <v>شرکتی</v>
      </c>
      <c r="G292" s="204" t="str">
        <f t="shared" si="38"/>
        <v>جفت</v>
      </c>
      <c r="H292" s="204">
        <f t="shared" si="39"/>
        <v>6.65</v>
      </c>
      <c r="I292" s="204"/>
      <c r="J292" s="204"/>
      <c r="K292" s="204"/>
      <c r="L292" s="204"/>
      <c r="M292" s="204"/>
      <c r="N292" s="204"/>
      <c r="O292" s="230">
        <f t="shared" si="40"/>
        <v>0</v>
      </c>
      <c r="P292" s="230">
        <f t="shared" si="41"/>
        <v>0</v>
      </c>
      <c r="Q292" s="230">
        <f t="shared" si="44"/>
        <v>0</v>
      </c>
      <c r="R292" s="288">
        <f t="shared" si="42"/>
        <v>0</v>
      </c>
      <c r="S292" s="261"/>
    </row>
    <row r="293" spans="2:19" s="200" customFormat="1" x14ac:dyDescent="0.25">
      <c r="B293" s="259">
        <f t="shared" si="43"/>
        <v>288</v>
      </c>
      <c r="C293" s="229">
        <v>45392</v>
      </c>
      <c r="D293" s="203" t="s">
        <v>96</v>
      </c>
      <c r="E293" s="204" t="str">
        <f t="shared" si="36"/>
        <v>کامیون کمپرسی</v>
      </c>
      <c r="F293" s="204" t="str">
        <f t="shared" si="37"/>
        <v>شرکتی</v>
      </c>
      <c r="G293" s="204" t="str">
        <f t="shared" si="38"/>
        <v>جفت</v>
      </c>
      <c r="H293" s="204">
        <f t="shared" si="39"/>
        <v>6.65</v>
      </c>
      <c r="I293" s="204"/>
      <c r="J293" s="204"/>
      <c r="K293" s="204"/>
      <c r="L293" s="204"/>
      <c r="M293" s="204"/>
      <c r="N293" s="204"/>
      <c r="O293" s="230">
        <f t="shared" si="40"/>
        <v>0</v>
      </c>
      <c r="P293" s="230">
        <f t="shared" si="41"/>
        <v>0</v>
      </c>
      <c r="Q293" s="230">
        <f t="shared" si="44"/>
        <v>0</v>
      </c>
      <c r="R293" s="288">
        <f t="shared" si="42"/>
        <v>0</v>
      </c>
      <c r="S293" s="261"/>
    </row>
    <row r="294" spans="2:19" s="200" customFormat="1" x14ac:dyDescent="0.25">
      <c r="B294" s="259">
        <f t="shared" si="43"/>
        <v>289</v>
      </c>
      <c r="C294" s="229">
        <v>45392</v>
      </c>
      <c r="D294" s="203" t="s">
        <v>119</v>
      </c>
      <c r="E294" s="204" t="str">
        <f t="shared" si="36"/>
        <v>کامیون کمپرسی</v>
      </c>
      <c r="F294" s="204" t="str">
        <f t="shared" si="37"/>
        <v>شرکتی</v>
      </c>
      <c r="G294" s="204" t="str">
        <f t="shared" si="38"/>
        <v>جفت</v>
      </c>
      <c r="H294" s="204">
        <f t="shared" si="39"/>
        <v>6.65</v>
      </c>
      <c r="I294" s="204"/>
      <c r="J294" s="204"/>
      <c r="K294" s="204"/>
      <c r="L294" s="204"/>
      <c r="M294" s="204"/>
      <c r="N294" s="204"/>
      <c r="O294" s="230">
        <f t="shared" si="40"/>
        <v>0</v>
      </c>
      <c r="P294" s="230">
        <f t="shared" si="41"/>
        <v>0</v>
      </c>
      <c r="Q294" s="230">
        <f t="shared" si="44"/>
        <v>0</v>
      </c>
      <c r="R294" s="288">
        <f t="shared" si="42"/>
        <v>0</v>
      </c>
      <c r="S294" s="261"/>
    </row>
    <row r="295" spans="2:19" s="200" customFormat="1" x14ac:dyDescent="0.25">
      <c r="B295" s="259">
        <f t="shared" si="43"/>
        <v>290</v>
      </c>
      <c r="C295" s="229">
        <v>45392</v>
      </c>
      <c r="D295" s="203" t="s">
        <v>132</v>
      </c>
      <c r="E295" s="204" t="str">
        <f t="shared" si="36"/>
        <v>تانکر آب</v>
      </c>
      <c r="F295" s="204" t="str">
        <f t="shared" si="37"/>
        <v>شرکتی</v>
      </c>
      <c r="G295" s="204" t="str">
        <f t="shared" si="38"/>
        <v>تانکر آب</v>
      </c>
      <c r="H295" s="204">
        <f t="shared" si="39"/>
        <v>11.8</v>
      </c>
      <c r="I295" s="204"/>
      <c r="J295" s="204"/>
      <c r="K295" s="204"/>
      <c r="L295" s="204"/>
      <c r="M295" s="204"/>
      <c r="N295" s="204"/>
      <c r="O295" s="230">
        <f t="shared" si="40"/>
        <v>0</v>
      </c>
      <c r="P295" s="230">
        <f t="shared" si="41"/>
        <v>0</v>
      </c>
      <c r="Q295" s="230">
        <f t="shared" si="44"/>
        <v>0</v>
      </c>
      <c r="R295" s="288">
        <f t="shared" si="42"/>
        <v>0</v>
      </c>
      <c r="S295" s="261"/>
    </row>
    <row r="296" spans="2:19" s="200" customFormat="1" x14ac:dyDescent="0.25">
      <c r="B296" s="259">
        <f t="shared" si="43"/>
        <v>291</v>
      </c>
      <c r="C296" s="229">
        <v>45392</v>
      </c>
      <c r="D296" s="203" t="s">
        <v>98</v>
      </c>
      <c r="E296" s="204" t="str">
        <f t="shared" si="36"/>
        <v>تانکر آب</v>
      </c>
      <c r="F296" s="204" t="str">
        <f t="shared" si="37"/>
        <v>شرکتی</v>
      </c>
      <c r="G296" s="204" t="str">
        <f t="shared" si="38"/>
        <v>تانکر آب</v>
      </c>
      <c r="H296" s="204">
        <f t="shared" si="39"/>
        <v>11.8</v>
      </c>
      <c r="I296" s="204"/>
      <c r="J296" s="204"/>
      <c r="K296" s="204"/>
      <c r="L296" s="204"/>
      <c r="M296" s="204"/>
      <c r="N296" s="204"/>
      <c r="O296" s="230">
        <f t="shared" si="40"/>
        <v>0</v>
      </c>
      <c r="P296" s="230">
        <f t="shared" si="41"/>
        <v>0</v>
      </c>
      <c r="Q296" s="230">
        <f t="shared" si="44"/>
        <v>0</v>
      </c>
      <c r="R296" s="288">
        <f t="shared" si="42"/>
        <v>0</v>
      </c>
      <c r="S296" s="261"/>
    </row>
    <row r="297" spans="2:19" s="200" customFormat="1" x14ac:dyDescent="0.25">
      <c r="B297" s="259">
        <f t="shared" si="43"/>
        <v>292</v>
      </c>
      <c r="C297" s="229">
        <v>45392</v>
      </c>
      <c r="D297" s="203" t="s">
        <v>143</v>
      </c>
      <c r="E297" s="204" t="str">
        <f t="shared" si="36"/>
        <v>کامیون کمپرسی</v>
      </c>
      <c r="F297" s="204" t="str">
        <f t="shared" si="37"/>
        <v>انصاری</v>
      </c>
      <c r="G297" s="204" t="str">
        <f t="shared" si="38"/>
        <v>جفت</v>
      </c>
      <c r="H297" s="204">
        <f t="shared" si="39"/>
        <v>7</v>
      </c>
      <c r="I297" s="204"/>
      <c r="J297" s="204"/>
      <c r="K297" s="204"/>
      <c r="L297" s="204"/>
      <c r="M297" s="204"/>
      <c r="N297" s="204"/>
      <c r="O297" s="230">
        <f t="shared" si="40"/>
        <v>0</v>
      </c>
      <c r="P297" s="230">
        <f t="shared" si="41"/>
        <v>0</v>
      </c>
      <c r="Q297" s="230">
        <f t="shared" si="44"/>
        <v>0</v>
      </c>
      <c r="R297" s="288">
        <f t="shared" si="42"/>
        <v>0</v>
      </c>
      <c r="S297" s="261"/>
    </row>
    <row r="298" spans="2:19" s="200" customFormat="1" x14ac:dyDescent="0.25">
      <c r="B298" s="259">
        <f t="shared" si="43"/>
        <v>293</v>
      </c>
      <c r="C298" s="229">
        <v>45392</v>
      </c>
      <c r="D298" s="203" t="s">
        <v>144</v>
      </c>
      <c r="E298" s="204" t="str">
        <f t="shared" si="36"/>
        <v>کامیون کمپرسی</v>
      </c>
      <c r="F298" s="204" t="str">
        <f t="shared" si="37"/>
        <v>انصاری</v>
      </c>
      <c r="G298" s="204" t="str">
        <f t="shared" si="38"/>
        <v>جفت</v>
      </c>
      <c r="H298" s="204">
        <f t="shared" si="39"/>
        <v>7</v>
      </c>
      <c r="I298" s="204"/>
      <c r="J298" s="204"/>
      <c r="K298" s="204"/>
      <c r="L298" s="204"/>
      <c r="M298" s="204"/>
      <c r="N298" s="204"/>
      <c r="O298" s="230">
        <f t="shared" si="40"/>
        <v>0</v>
      </c>
      <c r="P298" s="230">
        <f t="shared" si="41"/>
        <v>0</v>
      </c>
      <c r="Q298" s="230">
        <f t="shared" si="44"/>
        <v>0</v>
      </c>
      <c r="R298" s="288">
        <f t="shared" si="42"/>
        <v>0</v>
      </c>
      <c r="S298" s="261"/>
    </row>
    <row r="299" spans="2:19" s="200" customFormat="1" x14ac:dyDescent="0.25">
      <c r="B299" s="259">
        <f t="shared" si="43"/>
        <v>294</v>
      </c>
      <c r="C299" s="229">
        <v>45392</v>
      </c>
      <c r="D299" s="203" t="s">
        <v>145</v>
      </c>
      <c r="E299" s="204" t="str">
        <f t="shared" si="36"/>
        <v>کامیون کمپرسی</v>
      </c>
      <c r="F299" s="204" t="str">
        <f t="shared" si="37"/>
        <v>انصاری</v>
      </c>
      <c r="G299" s="204" t="str">
        <f t="shared" si="38"/>
        <v>جفت</v>
      </c>
      <c r="H299" s="204">
        <f t="shared" si="39"/>
        <v>7</v>
      </c>
      <c r="I299" s="204"/>
      <c r="J299" s="204"/>
      <c r="K299" s="204"/>
      <c r="L299" s="204"/>
      <c r="M299" s="204"/>
      <c r="N299" s="204"/>
      <c r="O299" s="230">
        <f t="shared" si="40"/>
        <v>0</v>
      </c>
      <c r="P299" s="230">
        <f t="shared" si="41"/>
        <v>0</v>
      </c>
      <c r="Q299" s="230">
        <f t="shared" si="44"/>
        <v>0</v>
      </c>
      <c r="R299" s="288">
        <f t="shared" si="42"/>
        <v>0</v>
      </c>
      <c r="S299" s="261"/>
    </row>
    <row r="300" spans="2:19" s="200" customFormat="1" x14ac:dyDescent="0.25">
      <c r="B300" s="259">
        <f t="shared" si="43"/>
        <v>295</v>
      </c>
      <c r="C300" s="229">
        <v>45392</v>
      </c>
      <c r="D300" s="203" t="s">
        <v>152</v>
      </c>
      <c r="E300" s="204" t="str">
        <f t="shared" si="36"/>
        <v>کامیون کمپرسی</v>
      </c>
      <c r="F300" s="204" t="str">
        <f t="shared" si="37"/>
        <v>میرزایی</v>
      </c>
      <c r="G300" s="204" t="str">
        <f t="shared" si="38"/>
        <v>تک</v>
      </c>
      <c r="H300" s="204">
        <f t="shared" si="39"/>
        <v>4.1500000000000004</v>
      </c>
      <c r="I300" s="204"/>
      <c r="J300" s="204"/>
      <c r="K300" s="204"/>
      <c r="L300" s="204"/>
      <c r="M300" s="204"/>
      <c r="N300" s="204"/>
      <c r="O300" s="230">
        <f t="shared" si="40"/>
        <v>0</v>
      </c>
      <c r="P300" s="230">
        <f t="shared" si="41"/>
        <v>0</v>
      </c>
      <c r="Q300" s="230">
        <f t="shared" si="44"/>
        <v>0</v>
      </c>
      <c r="R300" s="288">
        <f t="shared" si="42"/>
        <v>0</v>
      </c>
      <c r="S300" s="261"/>
    </row>
    <row r="301" spans="2:19" s="200" customFormat="1" x14ac:dyDescent="0.25">
      <c r="B301" s="259">
        <f t="shared" si="43"/>
        <v>296</v>
      </c>
      <c r="C301" s="229">
        <v>45392</v>
      </c>
      <c r="D301" s="203" t="s">
        <v>154</v>
      </c>
      <c r="E301" s="204" t="str">
        <f t="shared" si="36"/>
        <v>کامیون کمپرسی</v>
      </c>
      <c r="F301" s="204" t="str">
        <f t="shared" si="37"/>
        <v>میرزایی</v>
      </c>
      <c r="G301" s="204" t="str">
        <f t="shared" si="38"/>
        <v>تک</v>
      </c>
      <c r="H301" s="204">
        <f t="shared" si="39"/>
        <v>4.1500000000000004</v>
      </c>
      <c r="I301" s="204"/>
      <c r="J301" s="204"/>
      <c r="K301" s="204"/>
      <c r="L301" s="204"/>
      <c r="M301" s="204"/>
      <c r="N301" s="204"/>
      <c r="O301" s="230">
        <f t="shared" si="40"/>
        <v>0</v>
      </c>
      <c r="P301" s="230">
        <f t="shared" si="41"/>
        <v>0</v>
      </c>
      <c r="Q301" s="230">
        <f t="shared" si="44"/>
        <v>0</v>
      </c>
      <c r="R301" s="288">
        <f t="shared" si="42"/>
        <v>0</v>
      </c>
      <c r="S301" s="261"/>
    </row>
    <row r="302" spans="2:19" s="200" customFormat="1" x14ac:dyDescent="0.25">
      <c r="B302" s="259">
        <f t="shared" si="43"/>
        <v>297</v>
      </c>
      <c r="C302" s="229">
        <v>45392</v>
      </c>
      <c r="D302" s="203" t="s">
        <v>155</v>
      </c>
      <c r="E302" s="204" t="str">
        <f t="shared" si="36"/>
        <v>کامیون کمپرسی</v>
      </c>
      <c r="F302" s="204" t="str">
        <f t="shared" si="37"/>
        <v>میرزایی</v>
      </c>
      <c r="G302" s="204" t="str">
        <f t="shared" si="38"/>
        <v>جفت</v>
      </c>
      <c r="H302" s="204">
        <f t="shared" si="39"/>
        <v>6.65</v>
      </c>
      <c r="I302" s="204"/>
      <c r="J302" s="204"/>
      <c r="K302" s="204"/>
      <c r="L302" s="204"/>
      <c r="M302" s="204"/>
      <c r="N302" s="204"/>
      <c r="O302" s="230">
        <f t="shared" si="40"/>
        <v>0</v>
      </c>
      <c r="P302" s="230">
        <f t="shared" si="41"/>
        <v>0</v>
      </c>
      <c r="Q302" s="230">
        <f t="shared" si="44"/>
        <v>0</v>
      </c>
      <c r="R302" s="288">
        <f t="shared" si="42"/>
        <v>0</v>
      </c>
      <c r="S302" s="261"/>
    </row>
    <row r="303" spans="2:19" s="200" customFormat="1" x14ac:dyDescent="0.25">
      <c r="B303" s="259">
        <f t="shared" si="43"/>
        <v>298</v>
      </c>
      <c r="C303" s="229">
        <v>45392</v>
      </c>
      <c r="D303" s="203" t="s">
        <v>158</v>
      </c>
      <c r="E303" s="204" t="str">
        <f t="shared" si="36"/>
        <v>کامیون کمپرسی</v>
      </c>
      <c r="F303" s="204" t="str">
        <f t="shared" si="37"/>
        <v>صداقت</v>
      </c>
      <c r="G303" s="204" t="str">
        <f t="shared" si="38"/>
        <v>تک</v>
      </c>
      <c r="H303" s="204">
        <f t="shared" si="39"/>
        <v>4.1500000000000004</v>
      </c>
      <c r="I303" s="204"/>
      <c r="J303" s="204"/>
      <c r="K303" s="204"/>
      <c r="L303" s="204"/>
      <c r="M303" s="204"/>
      <c r="N303" s="204"/>
      <c r="O303" s="230">
        <f t="shared" si="40"/>
        <v>0</v>
      </c>
      <c r="P303" s="230">
        <f t="shared" si="41"/>
        <v>0</v>
      </c>
      <c r="Q303" s="230">
        <f t="shared" si="44"/>
        <v>0</v>
      </c>
      <c r="R303" s="288">
        <f t="shared" si="42"/>
        <v>0</v>
      </c>
      <c r="S303" s="261"/>
    </row>
    <row r="304" spans="2:19" s="200" customFormat="1" x14ac:dyDescent="0.25">
      <c r="B304" s="259">
        <f t="shared" si="43"/>
        <v>299</v>
      </c>
      <c r="C304" s="229">
        <v>45392</v>
      </c>
      <c r="D304" s="203" t="s">
        <v>159</v>
      </c>
      <c r="E304" s="204" t="str">
        <f t="shared" si="36"/>
        <v>کامیون کمپرسی</v>
      </c>
      <c r="F304" s="204" t="str">
        <f t="shared" si="37"/>
        <v>صداقت</v>
      </c>
      <c r="G304" s="204" t="str">
        <f t="shared" si="38"/>
        <v>تک</v>
      </c>
      <c r="H304" s="204">
        <f t="shared" si="39"/>
        <v>4.1500000000000004</v>
      </c>
      <c r="I304" s="204"/>
      <c r="J304" s="204"/>
      <c r="K304" s="204"/>
      <c r="L304" s="204"/>
      <c r="M304" s="204"/>
      <c r="N304" s="204"/>
      <c r="O304" s="230">
        <f t="shared" si="40"/>
        <v>0</v>
      </c>
      <c r="P304" s="230">
        <f t="shared" si="41"/>
        <v>0</v>
      </c>
      <c r="Q304" s="230">
        <f t="shared" si="44"/>
        <v>0</v>
      </c>
      <c r="R304" s="288">
        <f t="shared" si="42"/>
        <v>0</v>
      </c>
      <c r="S304" s="261"/>
    </row>
    <row r="305" spans="2:19" s="200" customFormat="1" x14ac:dyDescent="0.25">
      <c r="B305" s="259">
        <f t="shared" si="43"/>
        <v>300</v>
      </c>
      <c r="C305" s="229">
        <v>45392</v>
      </c>
      <c r="D305" s="203" t="s">
        <v>162</v>
      </c>
      <c r="E305" s="204" t="str">
        <f t="shared" si="36"/>
        <v>تانکر آب</v>
      </c>
      <c r="F305" s="204" t="str">
        <f t="shared" si="37"/>
        <v>رضاپور</v>
      </c>
      <c r="G305" s="204" t="str">
        <f t="shared" si="38"/>
        <v>تانکر آب</v>
      </c>
      <c r="H305" s="204">
        <f t="shared" si="39"/>
        <v>10</v>
      </c>
      <c r="I305" s="204"/>
      <c r="J305" s="204"/>
      <c r="K305" s="204"/>
      <c r="L305" s="204"/>
      <c r="M305" s="204"/>
      <c r="N305" s="204"/>
      <c r="O305" s="230">
        <f t="shared" si="40"/>
        <v>0</v>
      </c>
      <c r="P305" s="230">
        <f t="shared" si="41"/>
        <v>0</v>
      </c>
      <c r="Q305" s="230">
        <f t="shared" si="44"/>
        <v>0</v>
      </c>
      <c r="R305" s="288">
        <f t="shared" si="42"/>
        <v>0</v>
      </c>
      <c r="S305" s="261"/>
    </row>
    <row r="306" spans="2:19" s="200" customFormat="1" x14ac:dyDescent="0.25">
      <c r="B306" s="259">
        <f t="shared" si="43"/>
        <v>301</v>
      </c>
      <c r="C306" s="229">
        <v>45392</v>
      </c>
      <c r="D306" s="203" t="s">
        <v>175</v>
      </c>
      <c r="E306" s="204" t="str">
        <f t="shared" si="36"/>
        <v>تانکر آب</v>
      </c>
      <c r="F306" s="204" t="str">
        <f t="shared" si="37"/>
        <v>محمدپور</v>
      </c>
      <c r="G306" s="204" t="str">
        <f t="shared" si="38"/>
        <v>تانکر آب</v>
      </c>
      <c r="H306" s="204">
        <f t="shared" si="39"/>
        <v>11.2</v>
      </c>
      <c r="I306" s="204"/>
      <c r="J306" s="204"/>
      <c r="K306" s="204"/>
      <c r="L306" s="204"/>
      <c r="M306" s="204"/>
      <c r="N306" s="204"/>
      <c r="O306" s="230">
        <f t="shared" si="40"/>
        <v>0</v>
      </c>
      <c r="P306" s="230">
        <f t="shared" si="41"/>
        <v>0</v>
      </c>
      <c r="Q306" s="230">
        <f t="shared" si="44"/>
        <v>0</v>
      </c>
      <c r="R306" s="288">
        <f t="shared" si="42"/>
        <v>0</v>
      </c>
      <c r="S306" s="261"/>
    </row>
    <row r="307" spans="2:19" s="200" customFormat="1" x14ac:dyDescent="0.25">
      <c r="B307" s="259">
        <f t="shared" si="43"/>
        <v>302</v>
      </c>
      <c r="C307" s="229">
        <v>45392</v>
      </c>
      <c r="D307" s="203" t="s">
        <v>179</v>
      </c>
      <c r="E307" s="204" t="str">
        <f t="shared" si="36"/>
        <v>کمپرسی جفت</v>
      </c>
      <c r="F307" s="204" t="str">
        <f t="shared" si="37"/>
        <v>محمدپور</v>
      </c>
      <c r="G307" s="204" t="str">
        <f t="shared" si="38"/>
        <v>جفت</v>
      </c>
      <c r="H307" s="204">
        <f t="shared" si="39"/>
        <v>7</v>
      </c>
      <c r="I307" s="204"/>
      <c r="J307" s="204"/>
      <c r="K307" s="204"/>
      <c r="L307" s="204"/>
      <c r="M307" s="204"/>
      <c r="N307" s="204"/>
      <c r="O307" s="230">
        <f t="shared" si="40"/>
        <v>0</v>
      </c>
      <c r="P307" s="230">
        <f t="shared" si="41"/>
        <v>0</v>
      </c>
      <c r="Q307" s="230">
        <f t="shared" si="44"/>
        <v>0</v>
      </c>
      <c r="R307" s="288">
        <f t="shared" si="42"/>
        <v>0</v>
      </c>
      <c r="S307" s="261"/>
    </row>
    <row r="308" spans="2:19" s="200" customFormat="1" x14ac:dyDescent="0.25">
      <c r="B308" s="259">
        <f t="shared" si="43"/>
        <v>303</v>
      </c>
      <c r="C308" s="229">
        <v>45392</v>
      </c>
      <c r="D308" s="203" t="s">
        <v>181</v>
      </c>
      <c r="E308" s="204" t="str">
        <f t="shared" si="36"/>
        <v>تانکر آب</v>
      </c>
      <c r="F308" s="204" t="str">
        <f t="shared" si="37"/>
        <v>گلپایگانی</v>
      </c>
      <c r="G308" s="204" t="str">
        <f t="shared" si="38"/>
        <v>تانکر آب</v>
      </c>
      <c r="H308" s="204">
        <f t="shared" si="39"/>
        <v>11.6</v>
      </c>
      <c r="I308" s="204"/>
      <c r="J308" s="204"/>
      <c r="K308" s="204"/>
      <c r="L308" s="204"/>
      <c r="M308" s="204"/>
      <c r="N308" s="204"/>
      <c r="O308" s="230">
        <f t="shared" si="40"/>
        <v>0</v>
      </c>
      <c r="P308" s="230">
        <f t="shared" si="41"/>
        <v>0</v>
      </c>
      <c r="Q308" s="230">
        <f t="shared" si="44"/>
        <v>0</v>
      </c>
      <c r="R308" s="288">
        <f t="shared" si="42"/>
        <v>0</v>
      </c>
      <c r="S308" s="261"/>
    </row>
    <row r="309" spans="2:19" s="200" customFormat="1" x14ac:dyDescent="0.25">
      <c r="B309" s="259">
        <f t="shared" si="43"/>
        <v>304</v>
      </c>
      <c r="C309" s="229">
        <v>45393</v>
      </c>
      <c r="D309" s="203" t="s">
        <v>93</v>
      </c>
      <c r="E309" s="204" t="str">
        <f t="shared" si="36"/>
        <v>کامیون کمپرسی</v>
      </c>
      <c r="F309" s="204" t="str">
        <f t="shared" si="37"/>
        <v>شرکتی</v>
      </c>
      <c r="G309" s="204" t="str">
        <f t="shared" si="38"/>
        <v>جفت</v>
      </c>
      <c r="H309" s="204">
        <f t="shared" si="39"/>
        <v>6.65</v>
      </c>
      <c r="I309" s="204" t="s">
        <v>204</v>
      </c>
      <c r="J309" s="204">
        <v>1</v>
      </c>
      <c r="K309" s="204">
        <v>220</v>
      </c>
      <c r="L309" s="204" t="s">
        <v>1</v>
      </c>
      <c r="M309" s="204"/>
      <c r="N309" s="204" t="s">
        <v>286</v>
      </c>
      <c r="O309" s="230">
        <f t="shared" si="40"/>
        <v>6.65</v>
      </c>
      <c r="P309" s="230">
        <f t="shared" si="41"/>
        <v>0</v>
      </c>
      <c r="Q309" s="230">
        <f t="shared" si="44"/>
        <v>0</v>
      </c>
      <c r="R309" s="288">
        <f t="shared" si="42"/>
        <v>0</v>
      </c>
      <c r="S309" s="261"/>
    </row>
    <row r="310" spans="2:19" s="200" customFormat="1" x14ac:dyDescent="0.25">
      <c r="B310" s="259">
        <f t="shared" si="43"/>
        <v>305</v>
      </c>
      <c r="C310" s="229">
        <v>45393</v>
      </c>
      <c r="D310" s="203" t="s">
        <v>96</v>
      </c>
      <c r="E310" s="204" t="str">
        <f t="shared" si="36"/>
        <v>کامیون کمپرسی</v>
      </c>
      <c r="F310" s="204" t="str">
        <f t="shared" si="37"/>
        <v>شرکتی</v>
      </c>
      <c r="G310" s="204" t="str">
        <f t="shared" si="38"/>
        <v>جفت</v>
      </c>
      <c r="H310" s="204">
        <f t="shared" si="39"/>
        <v>6.65</v>
      </c>
      <c r="I310" s="204" t="s">
        <v>204</v>
      </c>
      <c r="J310" s="204">
        <v>16</v>
      </c>
      <c r="K310" s="204">
        <v>220</v>
      </c>
      <c r="L310" s="204" t="s">
        <v>1</v>
      </c>
      <c r="M310" s="204"/>
      <c r="N310" s="204" t="s">
        <v>286</v>
      </c>
      <c r="O310" s="230">
        <f t="shared" si="40"/>
        <v>106.4</v>
      </c>
      <c r="P310" s="230">
        <f t="shared" si="41"/>
        <v>0</v>
      </c>
      <c r="Q310" s="230">
        <f t="shared" si="44"/>
        <v>0</v>
      </c>
      <c r="R310" s="288">
        <f t="shared" si="42"/>
        <v>0</v>
      </c>
      <c r="S310" s="261"/>
    </row>
    <row r="311" spans="2:19" s="200" customFormat="1" x14ac:dyDescent="0.25">
      <c r="B311" s="259">
        <f t="shared" si="43"/>
        <v>306</v>
      </c>
      <c r="C311" s="229">
        <v>45393</v>
      </c>
      <c r="D311" s="203" t="s">
        <v>119</v>
      </c>
      <c r="E311" s="204" t="str">
        <f t="shared" si="36"/>
        <v>کامیون کمپرسی</v>
      </c>
      <c r="F311" s="204" t="str">
        <f t="shared" si="37"/>
        <v>شرکتی</v>
      </c>
      <c r="G311" s="204" t="str">
        <f t="shared" si="38"/>
        <v>جفت</v>
      </c>
      <c r="H311" s="204">
        <f t="shared" si="39"/>
        <v>6.65</v>
      </c>
      <c r="I311" s="204" t="s">
        <v>204</v>
      </c>
      <c r="J311" s="204">
        <v>17</v>
      </c>
      <c r="K311" s="204">
        <v>220</v>
      </c>
      <c r="L311" s="204" t="s">
        <v>1</v>
      </c>
      <c r="M311" s="204"/>
      <c r="N311" s="204" t="s">
        <v>286</v>
      </c>
      <c r="O311" s="230">
        <f t="shared" si="40"/>
        <v>113.05000000000001</v>
      </c>
      <c r="P311" s="230">
        <f t="shared" si="41"/>
        <v>0</v>
      </c>
      <c r="Q311" s="230">
        <f t="shared" si="44"/>
        <v>0</v>
      </c>
      <c r="R311" s="288">
        <f t="shared" si="42"/>
        <v>0</v>
      </c>
      <c r="S311" s="261"/>
    </row>
    <row r="312" spans="2:19" s="200" customFormat="1" x14ac:dyDescent="0.25">
      <c r="B312" s="259">
        <f t="shared" si="43"/>
        <v>307</v>
      </c>
      <c r="C312" s="229">
        <v>45393</v>
      </c>
      <c r="D312" s="203" t="s">
        <v>132</v>
      </c>
      <c r="E312" s="204" t="str">
        <f t="shared" si="36"/>
        <v>تانکر آب</v>
      </c>
      <c r="F312" s="204" t="str">
        <f t="shared" si="37"/>
        <v>شرکتی</v>
      </c>
      <c r="G312" s="204" t="str">
        <f t="shared" si="38"/>
        <v>تانکر آب</v>
      </c>
      <c r="H312" s="204">
        <f t="shared" si="39"/>
        <v>11.8</v>
      </c>
      <c r="I312" s="204"/>
      <c r="J312" s="204"/>
      <c r="K312" s="204"/>
      <c r="L312" s="204"/>
      <c r="M312" s="204"/>
      <c r="N312" s="204"/>
      <c r="O312" s="230">
        <f t="shared" si="40"/>
        <v>0</v>
      </c>
      <c r="P312" s="230">
        <f t="shared" si="41"/>
        <v>0</v>
      </c>
      <c r="Q312" s="230">
        <f t="shared" si="44"/>
        <v>0</v>
      </c>
      <c r="R312" s="288">
        <f t="shared" si="42"/>
        <v>0</v>
      </c>
      <c r="S312" s="261"/>
    </row>
    <row r="313" spans="2:19" s="200" customFormat="1" x14ac:dyDescent="0.25">
      <c r="B313" s="259">
        <f t="shared" si="43"/>
        <v>308</v>
      </c>
      <c r="C313" s="229">
        <v>45393</v>
      </c>
      <c r="D313" s="203" t="s">
        <v>98</v>
      </c>
      <c r="E313" s="204" t="str">
        <f t="shared" si="36"/>
        <v>تانکر آب</v>
      </c>
      <c r="F313" s="204" t="str">
        <f t="shared" si="37"/>
        <v>شرکتی</v>
      </c>
      <c r="G313" s="204" t="str">
        <f t="shared" si="38"/>
        <v>تانکر آب</v>
      </c>
      <c r="H313" s="204">
        <f t="shared" si="39"/>
        <v>11.8</v>
      </c>
      <c r="I313" s="204"/>
      <c r="J313" s="204"/>
      <c r="K313" s="204"/>
      <c r="L313" s="204"/>
      <c r="M313" s="204"/>
      <c r="N313" s="204"/>
      <c r="O313" s="230">
        <f t="shared" si="40"/>
        <v>0</v>
      </c>
      <c r="P313" s="230">
        <f t="shared" si="41"/>
        <v>0</v>
      </c>
      <c r="Q313" s="230">
        <f t="shared" si="44"/>
        <v>0</v>
      </c>
      <c r="R313" s="288">
        <f t="shared" si="42"/>
        <v>0</v>
      </c>
      <c r="S313" s="261"/>
    </row>
    <row r="314" spans="2:19" s="200" customFormat="1" x14ac:dyDescent="0.25">
      <c r="B314" s="259">
        <f t="shared" si="43"/>
        <v>309</v>
      </c>
      <c r="C314" s="229">
        <v>45393</v>
      </c>
      <c r="D314" s="203" t="s">
        <v>143</v>
      </c>
      <c r="E314" s="204" t="str">
        <f t="shared" si="36"/>
        <v>کامیون کمپرسی</v>
      </c>
      <c r="F314" s="204" t="str">
        <f t="shared" si="37"/>
        <v>انصاری</v>
      </c>
      <c r="G314" s="204" t="str">
        <f t="shared" si="38"/>
        <v>جفت</v>
      </c>
      <c r="H314" s="204">
        <f t="shared" si="39"/>
        <v>7</v>
      </c>
      <c r="I314" s="204"/>
      <c r="J314" s="204"/>
      <c r="K314" s="204"/>
      <c r="L314" s="204"/>
      <c r="M314" s="204"/>
      <c r="N314" s="204"/>
      <c r="O314" s="230">
        <f t="shared" si="40"/>
        <v>0</v>
      </c>
      <c r="P314" s="230">
        <f t="shared" si="41"/>
        <v>0</v>
      </c>
      <c r="Q314" s="230">
        <f t="shared" si="44"/>
        <v>0</v>
      </c>
      <c r="R314" s="288">
        <f t="shared" si="42"/>
        <v>0</v>
      </c>
      <c r="S314" s="261"/>
    </row>
    <row r="315" spans="2:19" s="200" customFormat="1" x14ac:dyDescent="0.25">
      <c r="B315" s="259">
        <f t="shared" si="43"/>
        <v>310</v>
      </c>
      <c r="C315" s="229">
        <v>45393</v>
      </c>
      <c r="D315" s="203" t="s">
        <v>144</v>
      </c>
      <c r="E315" s="204" t="str">
        <f t="shared" si="36"/>
        <v>کامیون کمپرسی</v>
      </c>
      <c r="F315" s="204" t="str">
        <f t="shared" si="37"/>
        <v>انصاری</v>
      </c>
      <c r="G315" s="204" t="str">
        <f t="shared" si="38"/>
        <v>جفت</v>
      </c>
      <c r="H315" s="204">
        <f t="shared" si="39"/>
        <v>7</v>
      </c>
      <c r="I315" s="204"/>
      <c r="J315" s="204"/>
      <c r="K315" s="204"/>
      <c r="L315" s="204"/>
      <c r="M315" s="204"/>
      <c r="N315" s="204"/>
      <c r="O315" s="230">
        <f t="shared" si="40"/>
        <v>0</v>
      </c>
      <c r="P315" s="230">
        <f t="shared" si="41"/>
        <v>0</v>
      </c>
      <c r="Q315" s="230">
        <f t="shared" si="44"/>
        <v>0</v>
      </c>
      <c r="R315" s="288">
        <f t="shared" si="42"/>
        <v>0</v>
      </c>
      <c r="S315" s="261"/>
    </row>
    <row r="316" spans="2:19" s="200" customFormat="1" x14ac:dyDescent="0.25">
      <c r="B316" s="259">
        <f t="shared" si="43"/>
        <v>311</v>
      </c>
      <c r="C316" s="229">
        <v>45393</v>
      </c>
      <c r="D316" s="203" t="s">
        <v>145</v>
      </c>
      <c r="E316" s="204" t="str">
        <f t="shared" si="36"/>
        <v>کامیون کمپرسی</v>
      </c>
      <c r="F316" s="204" t="str">
        <f t="shared" si="37"/>
        <v>انصاری</v>
      </c>
      <c r="G316" s="204" t="str">
        <f t="shared" si="38"/>
        <v>جفت</v>
      </c>
      <c r="H316" s="204">
        <f t="shared" si="39"/>
        <v>7</v>
      </c>
      <c r="I316" s="204"/>
      <c r="J316" s="204"/>
      <c r="K316" s="204"/>
      <c r="L316" s="204"/>
      <c r="M316" s="204"/>
      <c r="N316" s="204"/>
      <c r="O316" s="230">
        <f t="shared" si="40"/>
        <v>0</v>
      </c>
      <c r="P316" s="230">
        <f t="shared" si="41"/>
        <v>0</v>
      </c>
      <c r="Q316" s="230">
        <f t="shared" si="44"/>
        <v>0</v>
      </c>
      <c r="R316" s="288">
        <f t="shared" si="42"/>
        <v>0</v>
      </c>
      <c r="S316" s="261"/>
    </row>
    <row r="317" spans="2:19" s="200" customFormat="1" x14ac:dyDescent="0.25">
      <c r="B317" s="259">
        <f t="shared" si="43"/>
        <v>312</v>
      </c>
      <c r="C317" s="229">
        <v>45393</v>
      </c>
      <c r="D317" s="203" t="s">
        <v>152</v>
      </c>
      <c r="E317" s="204" t="str">
        <f t="shared" si="36"/>
        <v>کامیون کمپرسی</v>
      </c>
      <c r="F317" s="204" t="str">
        <f t="shared" si="37"/>
        <v>میرزایی</v>
      </c>
      <c r="G317" s="204" t="str">
        <f t="shared" si="38"/>
        <v>تک</v>
      </c>
      <c r="H317" s="204">
        <f t="shared" si="39"/>
        <v>4.1500000000000004</v>
      </c>
      <c r="I317" s="204" t="s">
        <v>204</v>
      </c>
      <c r="J317" s="204">
        <v>32</v>
      </c>
      <c r="K317" s="204">
        <v>220</v>
      </c>
      <c r="L317" s="204" t="s">
        <v>65</v>
      </c>
      <c r="M317" s="204"/>
      <c r="N317" s="204" t="s">
        <v>286</v>
      </c>
      <c r="O317" s="230">
        <f t="shared" si="40"/>
        <v>132.80000000000001</v>
      </c>
      <c r="P317" s="230">
        <f t="shared" si="41"/>
        <v>0</v>
      </c>
      <c r="Q317" s="230">
        <f t="shared" si="44"/>
        <v>0</v>
      </c>
      <c r="R317" s="288">
        <f t="shared" si="42"/>
        <v>0</v>
      </c>
      <c r="S317" s="261"/>
    </row>
    <row r="318" spans="2:19" s="200" customFormat="1" x14ac:dyDescent="0.25">
      <c r="B318" s="259">
        <f t="shared" si="43"/>
        <v>313</v>
      </c>
      <c r="C318" s="229">
        <v>45393</v>
      </c>
      <c r="D318" s="203" t="s">
        <v>154</v>
      </c>
      <c r="E318" s="204" t="str">
        <f t="shared" si="36"/>
        <v>کامیون کمپرسی</v>
      </c>
      <c r="F318" s="204" t="str">
        <f t="shared" si="37"/>
        <v>میرزایی</v>
      </c>
      <c r="G318" s="204" t="str">
        <f t="shared" si="38"/>
        <v>تک</v>
      </c>
      <c r="H318" s="204">
        <f t="shared" si="39"/>
        <v>4.1500000000000004</v>
      </c>
      <c r="I318" s="204" t="s">
        <v>204</v>
      </c>
      <c r="J318" s="204">
        <v>26</v>
      </c>
      <c r="K318" s="204">
        <v>220</v>
      </c>
      <c r="L318" s="204" t="s">
        <v>65</v>
      </c>
      <c r="M318" s="204"/>
      <c r="N318" s="204" t="s">
        <v>286</v>
      </c>
      <c r="O318" s="230">
        <f t="shared" si="40"/>
        <v>107.9</v>
      </c>
      <c r="P318" s="230">
        <f t="shared" si="41"/>
        <v>0</v>
      </c>
      <c r="Q318" s="230">
        <f t="shared" si="44"/>
        <v>0</v>
      </c>
      <c r="R318" s="288">
        <f t="shared" si="42"/>
        <v>0</v>
      </c>
      <c r="S318" s="261"/>
    </row>
    <row r="319" spans="2:19" s="200" customFormat="1" x14ac:dyDescent="0.25">
      <c r="B319" s="259">
        <f t="shared" si="43"/>
        <v>314</v>
      </c>
      <c r="C319" s="229">
        <v>45393</v>
      </c>
      <c r="D319" s="203" t="s">
        <v>155</v>
      </c>
      <c r="E319" s="204" t="str">
        <f t="shared" si="36"/>
        <v>کامیون کمپرسی</v>
      </c>
      <c r="F319" s="204" t="str">
        <f t="shared" si="37"/>
        <v>میرزایی</v>
      </c>
      <c r="G319" s="204" t="str">
        <f t="shared" si="38"/>
        <v>جفت</v>
      </c>
      <c r="H319" s="204">
        <f t="shared" si="39"/>
        <v>6.65</v>
      </c>
      <c r="I319" s="204" t="s">
        <v>204</v>
      </c>
      <c r="J319" s="204">
        <v>29</v>
      </c>
      <c r="K319" s="204">
        <v>220</v>
      </c>
      <c r="L319" s="204" t="s">
        <v>65</v>
      </c>
      <c r="M319" s="204"/>
      <c r="N319" s="204" t="s">
        <v>286</v>
      </c>
      <c r="O319" s="230">
        <f t="shared" si="40"/>
        <v>192.85000000000002</v>
      </c>
      <c r="P319" s="230">
        <f t="shared" si="41"/>
        <v>0</v>
      </c>
      <c r="Q319" s="230">
        <f t="shared" si="44"/>
        <v>0</v>
      </c>
      <c r="R319" s="288">
        <f t="shared" si="42"/>
        <v>0</v>
      </c>
      <c r="S319" s="261"/>
    </row>
    <row r="320" spans="2:19" s="200" customFormat="1" x14ac:dyDescent="0.25">
      <c r="B320" s="259">
        <f t="shared" si="43"/>
        <v>315</v>
      </c>
      <c r="C320" s="229">
        <v>45393</v>
      </c>
      <c r="D320" s="203" t="s">
        <v>158</v>
      </c>
      <c r="E320" s="204" t="str">
        <f t="shared" si="36"/>
        <v>کامیون کمپرسی</v>
      </c>
      <c r="F320" s="204" t="str">
        <f t="shared" si="37"/>
        <v>صداقت</v>
      </c>
      <c r="G320" s="204" t="str">
        <f t="shared" si="38"/>
        <v>تک</v>
      </c>
      <c r="H320" s="204">
        <f t="shared" si="39"/>
        <v>4.1500000000000004</v>
      </c>
      <c r="I320" s="204"/>
      <c r="J320" s="204"/>
      <c r="K320" s="204"/>
      <c r="L320" s="204"/>
      <c r="M320" s="204"/>
      <c r="N320" s="204"/>
      <c r="O320" s="230">
        <f t="shared" si="40"/>
        <v>0</v>
      </c>
      <c r="P320" s="230">
        <f t="shared" si="41"/>
        <v>0</v>
      </c>
      <c r="Q320" s="230">
        <f t="shared" si="44"/>
        <v>0</v>
      </c>
      <c r="R320" s="288">
        <f t="shared" si="42"/>
        <v>0</v>
      </c>
      <c r="S320" s="261"/>
    </row>
    <row r="321" spans="2:19" s="200" customFormat="1" x14ac:dyDescent="0.25">
      <c r="B321" s="259">
        <f t="shared" si="43"/>
        <v>316</v>
      </c>
      <c r="C321" s="229">
        <v>45393</v>
      </c>
      <c r="D321" s="203" t="s">
        <v>159</v>
      </c>
      <c r="E321" s="204" t="str">
        <f t="shared" si="36"/>
        <v>کامیون کمپرسی</v>
      </c>
      <c r="F321" s="204" t="str">
        <f t="shared" si="37"/>
        <v>صداقت</v>
      </c>
      <c r="G321" s="204" t="str">
        <f t="shared" si="38"/>
        <v>تک</v>
      </c>
      <c r="H321" s="204">
        <f t="shared" si="39"/>
        <v>4.1500000000000004</v>
      </c>
      <c r="I321" s="204"/>
      <c r="J321" s="204"/>
      <c r="K321" s="204"/>
      <c r="L321" s="204"/>
      <c r="M321" s="204"/>
      <c r="N321" s="204"/>
      <c r="O321" s="230">
        <f t="shared" si="40"/>
        <v>0</v>
      </c>
      <c r="P321" s="230">
        <f t="shared" si="41"/>
        <v>0</v>
      </c>
      <c r="Q321" s="230">
        <f t="shared" si="44"/>
        <v>0</v>
      </c>
      <c r="R321" s="288">
        <f t="shared" si="42"/>
        <v>0</v>
      </c>
      <c r="S321" s="261"/>
    </row>
    <row r="322" spans="2:19" s="200" customFormat="1" x14ac:dyDescent="0.25">
      <c r="B322" s="259">
        <f t="shared" si="43"/>
        <v>317</v>
      </c>
      <c r="C322" s="229">
        <v>45393</v>
      </c>
      <c r="D322" s="203" t="s">
        <v>162</v>
      </c>
      <c r="E322" s="204" t="str">
        <f t="shared" si="36"/>
        <v>تانکر آب</v>
      </c>
      <c r="F322" s="204" t="str">
        <f t="shared" si="37"/>
        <v>رضاپور</v>
      </c>
      <c r="G322" s="204" t="str">
        <f t="shared" si="38"/>
        <v>تانکر آب</v>
      </c>
      <c r="H322" s="204">
        <f t="shared" si="39"/>
        <v>10</v>
      </c>
      <c r="I322" s="204"/>
      <c r="J322" s="204"/>
      <c r="K322" s="204"/>
      <c r="L322" s="204"/>
      <c r="M322" s="204"/>
      <c r="N322" s="204"/>
      <c r="O322" s="230">
        <f t="shared" si="40"/>
        <v>0</v>
      </c>
      <c r="P322" s="230">
        <f t="shared" si="41"/>
        <v>0</v>
      </c>
      <c r="Q322" s="230">
        <f t="shared" si="44"/>
        <v>0</v>
      </c>
      <c r="R322" s="288">
        <f t="shared" si="42"/>
        <v>0</v>
      </c>
      <c r="S322" s="261"/>
    </row>
    <row r="323" spans="2:19" s="200" customFormat="1" x14ac:dyDescent="0.25">
      <c r="B323" s="259">
        <f t="shared" si="43"/>
        <v>318</v>
      </c>
      <c r="C323" s="229">
        <v>45393</v>
      </c>
      <c r="D323" s="203" t="s">
        <v>175</v>
      </c>
      <c r="E323" s="204" t="str">
        <f t="shared" si="36"/>
        <v>تانکر آب</v>
      </c>
      <c r="F323" s="204" t="str">
        <f t="shared" si="37"/>
        <v>محمدپور</v>
      </c>
      <c r="G323" s="204" t="str">
        <f t="shared" si="38"/>
        <v>تانکر آب</v>
      </c>
      <c r="H323" s="204">
        <f t="shared" si="39"/>
        <v>11.2</v>
      </c>
      <c r="I323" s="204"/>
      <c r="J323" s="204"/>
      <c r="K323" s="204"/>
      <c r="L323" s="204"/>
      <c r="M323" s="204"/>
      <c r="N323" s="204"/>
      <c r="O323" s="230">
        <f t="shared" si="40"/>
        <v>0</v>
      </c>
      <c r="P323" s="230">
        <f t="shared" si="41"/>
        <v>0</v>
      </c>
      <c r="Q323" s="230">
        <f t="shared" si="44"/>
        <v>0</v>
      </c>
      <c r="R323" s="288">
        <f t="shared" si="42"/>
        <v>0</v>
      </c>
      <c r="S323" s="261"/>
    </row>
    <row r="324" spans="2:19" s="200" customFormat="1" x14ac:dyDescent="0.25">
      <c r="B324" s="259">
        <f t="shared" si="43"/>
        <v>319</v>
      </c>
      <c r="C324" s="229">
        <v>45393</v>
      </c>
      <c r="D324" s="203" t="s">
        <v>179</v>
      </c>
      <c r="E324" s="204" t="str">
        <f t="shared" si="36"/>
        <v>کمپرسی جفت</v>
      </c>
      <c r="F324" s="204" t="str">
        <f t="shared" si="37"/>
        <v>محمدپور</v>
      </c>
      <c r="G324" s="204" t="str">
        <f t="shared" si="38"/>
        <v>جفت</v>
      </c>
      <c r="H324" s="204">
        <f t="shared" si="39"/>
        <v>7</v>
      </c>
      <c r="I324" s="204"/>
      <c r="J324" s="204"/>
      <c r="K324" s="204"/>
      <c r="L324" s="204"/>
      <c r="M324" s="204"/>
      <c r="N324" s="204"/>
      <c r="O324" s="230">
        <f t="shared" si="40"/>
        <v>0</v>
      </c>
      <c r="P324" s="230">
        <f t="shared" si="41"/>
        <v>0</v>
      </c>
      <c r="Q324" s="230">
        <f t="shared" si="44"/>
        <v>0</v>
      </c>
      <c r="R324" s="288">
        <f t="shared" si="42"/>
        <v>0</v>
      </c>
      <c r="S324" s="261"/>
    </row>
    <row r="325" spans="2:19" s="200" customFormat="1" x14ac:dyDescent="0.25">
      <c r="B325" s="259">
        <f t="shared" si="43"/>
        <v>320</v>
      </c>
      <c r="C325" s="229">
        <v>45393</v>
      </c>
      <c r="D325" s="203" t="s">
        <v>181</v>
      </c>
      <c r="E325" s="204" t="str">
        <f t="shared" si="36"/>
        <v>تانکر آب</v>
      </c>
      <c r="F325" s="204" t="str">
        <f t="shared" si="37"/>
        <v>گلپایگانی</v>
      </c>
      <c r="G325" s="204" t="str">
        <f t="shared" si="38"/>
        <v>تانکر آب</v>
      </c>
      <c r="H325" s="204">
        <f t="shared" si="39"/>
        <v>11.6</v>
      </c>
      <c r="I325" s="204"/>
      <c r="J325" s="204"/>
      <c r="K325" s="204"/>
      <c r="L325" s="204"/>
      <c r="M325" s="204"/>
      <c r="N325" s="204"/>
      <c r="O325" s="230">
        <f t="shared" si="40"/>
        <v>0</v>
      </c>
      <c r="P325" s="230">
        <f t="shared" si="41"/>
        <v>0</v>
      </c>
      <c r="Q325" s="230">
        <f t="shared" si="44"/>
        <v>0</v>
      </c>
      <c r="R325" s="288">
        <f t="shared" si="42"/>
        <v>0</v>
      </c>
      <c r="S325" s="261"/>
    </row>
    <row r="326" spans="2:19" s="200" customFormat="1" x14ac:dyDescent="0.25">
      <c r="B326" s="259">
        <f t="shared" si="43"/>
        <v>321</v>
      </c>
      <c r="C326" s="229">
        <v>45394</v>
      </c>
      <c r="D326" s="203" t="s">
        <v>93</v>
      </c>
      <c r="E326" s="204" t="str">
        <f t="shared" ref="E326:E389" si="45">IFERROR(VLOOKUP(D326,T:X,2,FALSE),"")</f>
        <v>کامیون کمپرسی</v>
      </c>
      <c r="F326" s="204" t="str">
        <f t="shared" ref="F326:F389" si="46">IFERROR(VLOOKUP(D326,T:X,3,FALSE),"")</f>
        <v>شرکتی</v>
      </c>
      <c r="G326" s="204" t="str">
        <f t="shared" ref="G326:G389" si="47">IFERROR(VLOOKUP(D326,T:X,4,FALSE),"")</f>
        <v>جفت</v>
      </c>
      <c r="H326" s="204">
        <f t="shared" ref="H326:H389" si="48">IFERROR(VLOOKUP(D326,T:X,5,FALSE),"")</f>
        <v>6.65</v>
      </c>
      <c r="I326" s="204"/>
      <c r="J326" s="204"/>
      <c r="K326" s="204"/>
      <c r="L326" s="204"/>
      <c r="M326" s="204"/>
      <c r="N326" s="204"/>
      <c r="O326" s="230">
        <f t="shared" ref="O326:O389" si="49">IF(I326=$O$5,J326*H326,0)</f>
        <v>0</v>
      </c>
      <c r="P326" s="230">
        <f t="shared" ref="P326:P389" si="50">IF(I326=$P$5,J326*H326,0)*1.15</f>
        <v>0</v>
      </c>
      <c r="Q326" s="230">
        <f t="shared" si="44"/>
        <v>0</v>
      </c>
      <c r="R326" s="288">
        <f t="shared" ref="R326:R389" si="51">IF(I326=$R$5,J326*H326,0)</f>
        <v>0</v>
      </c>
      <c r="S326" s="261"/>
    </row>
    <row r="327" spans="2:19" s="200" customFormat="1" x14ac:dyDescent="0.25">
      <c r="B327" s="259">
        <f t="shared" ref="B327:B390" si="52">ROW()-5</f>
        <v>322</v>
      </c>
      <c r="C327" s="229">
        <v>45394</v>
      </c>
      <c r="D327" s="203" t="s">
        <v>96</v>
      </c>
      <c r="E327" s="204" t="str">
        <f t="shared" si="45"/>
        <v>کامیون کمپرسی</v>
      </c>
      <c r="F327" s="204" t="str">
        <f t="shared" si="46"/>
        <v>شرکتی</v>
      </c>
      <c r="G327" s="204" t="str">
        <f t="shared" si="47"/>
        <v>جفت</v>
      </c>
      <c r="H327" s="204">
        <f t="shared" si="48"/>
        <v>6.65</v>
      </c>
      <c r="I327" s="204" t="s">
        <v>204</v>
      </c>
      <c r="J327" s="204">
        <v>27</v>
      </c>
      <c r="K327" s="204">
        <v>100</v>
      </c>
      <c r="L327" s="204" t="s">
        <v>1</v>
      </c>
      <c r="M327" s="204"/>
      <c r="N327" s="204" t="s">
        <v>286</v>
      </c>
      <c r="O327" s="230">
        <f t="shared" si="49"/>
        <v>179.55</v>
      </c>
      <c r="P327" s="230">
        <f t="shared" si="50"/>
        <v>0</v>
      </c>
      <c r="Q327" s="230">
        <f t="shared" ref="Q327:Q390" si="53">IF(I327=$Q$5,J327*H327,0)</f>
        <v>0</v>
      </c>
      <c r="R327" s="288">
        <f t="shared" si="51"/>
        <v>0</v>
      </c>
      <c r="S327" s="261"/>
    </row>
    <row r="328" spans="2:19" s="200" customFormat="1" x14ac:dyDescent="0.25">
      <c r="B328" s="259">
        <f t="shared" si="52"/>
        <v>323</v>
      </c>
      <c r="C328" s="229">
        <v>45394</v>
      </c>
      <c r="D328" s="203" t="s">
        <v>119</v>
      </c>
      <c r="E328" s="204" t="str">
        <f t="shared" si="45"/>
        <v>کامیون کمپرسی</v>
      </c>
      <c r="F328" s="204" t="str">
        <f t="shared" si="46"/>
        <v>شرکتی</v>
      </c>
      <c r="G328" s="204" t="str">
        <f t="shared" si="47"/>
        <v>جفت</v>
      </c>
      <c r="H328" s="204">
        <f t="shared" si="48"/>
        <v>6.65</v>
      </c>
      <c r="I328" s="204" t="s">
        <v>204</v>
      </c>
      <c r="J328" s="204">
        <v>25</v>
      </c>
      <c r="K328" s="204">
        <v>100</v>
      </c>
      <c r="L328" s="204" t="s">
        <v>1</v>
      </c>
      <c r="M328" s="204"/>
      <c r="N328" s="204" t="s">
        <v>286</v>
      </c>
      <c r="O328" s="230">
        <f t="shared" si="49"/>
        <v>166.25</v>
      </c>
      <c r="P328" s="230">
        <f t="shared" si="50"/>
        <v>0</v>
      </c>
      <c r="Q328" s="230">
        <f t="shared" si="53"/>
        <v>0</v>
      </c>
      <c r="R328" s="288">
        <f t="shared" si="51"/>
        <v>0</v>
      </c>
      <c r="S328" s="261"/>
    </row>
    <row r="329" spans="2:19" s="200" customFormat="1" x14ac:dyDescent="0.25">
      <c r="B329" s="259">
        <f t="shared" si="52"/>
        <v>324</v>
      </c>
      <c r="C329" s="229">
        <v>45394</v>
      </c>
      <c r="D329" s="203" t="s">
        <v>132</v>
      </c>
      <c r="E329" s="204" t="str">
        <f t="shared" si="45"/>
        <v>تانکر آب</v>
      </c>
      <c r="F329" s="204" t="str">
        <f t="shared" si="46"/>
        <v>شرکتی</v>
      </c>
      <c r="G329" s="204" t="str">
        <f t="shared" si="47"/>
        <v>تانکر آب</v>
      </c>
      <c r="H329" s="204">
        <f t="shared" si="48"/>
        <v>11.8</v>
      </c>
      <c r="I329" s="204"/>
      <c r="J329" s="204"/>
      <c r="K329" s="204"/>
      <c r="L329" s="204"/>
      <c r="M329" s="204"/>
      <c r="N329" s="204"/>
      <c r="O329" s="230">
        <f t="shared" si="49"/>
        <v>0</v>
      </c>
      <c r="P329" s="230">
        <f t="shared" si="50"/>
        <v>0</v>
      </c>
      <c r="Q329" s="230">
        <f t="shared" si="53"/>
        <v>0</v>
      </c>
      <c r="R329" s="288">
        <f t="shared" si="51"/>
        <v>0</v>
      </c>
      <c r="S329" s="261"/>
    </row>
    <row r="330" spans="2:19" s="200" customFormat="1" x14ac:dyDescent="0.25">
      <c r="B330" s="259">
        <f t="shared" si="52"/>
        <v>325</v>
      </c>
      <c r="C330" s="229">
        <v>45394</v>
      </c>
      <c r="D330" s="203" t="s">
        <v>98</v>
      </c>
      <c r="E330" s="204" t="str">
        <f t="shared" si="45"/>
        <v>تانکر آب</v>
      </c>
      <c r="F330" s="204" t="str">
        <f t="shared" si="46"/>
        <v>شرکتی</v>
      </c>
      <c r="G330" s="204" t="str">
        <f t="shared" si="47"/>
        <v>تانکر آب</v>
      </c>
      <c r="H330" s="204">
        <f t="shared" si="48"/>
        <v>11.8</v>
      </c>
      <c r="I330" s="204"/>
      <c r="J330" s="204"/>
      <c r="K330" s="204"/>
      <c r="L330" s="204"/>
      <c r="M330" s="204"/>
      <c r="N330" s="204"/>
      <c r="O330" s="230">
        <f t="shared" si="49"/>
        <v>0</v>
      </c>
      <c r="P330" s="230">
        <f t="shared" si="50"/>
        <v>0</v>
      </c>
      <c r="Q330" s="230">
        <f t="shared" si="53"/>
        <v>0</v>
      </c>
      <c r="R330" s="288">
        <f t="shared" si="51"/>
        <v>0</v>
      </c>
      <c r="S330" s="261"/>
    </row>
    <row r="331" spans="2:19" s="200" customFormat="1" x14ac:dyDescent="0.25">
      <c r="B331" s="259">
        <f t="shared" si="52"/>
        <v>326</v>
      </c>
      <c r="C331" s="229">
        <v>45394</v>
      </c>
      <c r="D331" s="203" t="s">
        <v>143</v>
      </c>
      <c r="E331" s="204" t="str">
        <f t="shared" si="45"/>
        <v>کامیون کمپرسی</v>
      </c>
      <c r="F331" s="204" t="str">
        <f t="shared" si="46"/>
        <v>انصاری</v>
      </c>
      <c r="G331" s="204" t="str">
        <f t="shared" si="47"/>
        <v>جفت</v>
      </c>
      <c r="H331" s="204">
        <f t="shared" si="48"/>
        <v>7</v>
      </c>
      <c r="I331" s="204"/>
      <c r="J331" s="204"/>
      <c r="K331" s="204"/>
      <c r="L331" s="204"/>
      <c r="M331" s="204"/>
      <c r="N331" s="204"/>
      <c r="O331" s="230">
        <f t="shared" si="49"/>
        <v>0</v>
      </c>
      <c r="P331" s="230">
        <f t="shared" si="50"/>
        <v>0</v>
      </c>
      <c r="Q331" s="230">
        <f t="shared" si="53"/>
        <v>0</v>
      </c>
      <c r="R331" s="288">
        <f t="shared" si="51"/>
        <v>0</v>
      </c>
      <c r="S331" s="261"/>
    </row>
    <row r="332" spans="2:19" s="200" customFormat="1" x14ac:dyDescent="0.25">
      <c r="B332" s="259">
        <f t="shared" si="52"/>
        <v>327</v>
      </c>
      <c r="C332" s="229">
        <v>45394</v>
      </c>
      <c r="D332" s="203" t="s">
        <v>144</v>
      </c>
      <c r="E332" s="204" t="str">
        <f t="shared" si="45"/>
        <v>کامیون کمپرسی</v>
      </c>
      <c r="F332" s="204" t="str">
        <f t="shared" si="46"/>
        <v>انصاری</v>
      </c>
      <c r="G332" s="204" t="str">
        <f t="shared" si="47"/>
        <v>جفت</v>
      </c>
      <c r="H332" s="204">
        <f t="shared" si="48"/>
        <v>7</v>
      </c>
      <c r="I332" s="204"/>
      <c r="J332" s="204"/>
      <c r="K332" s="204"/>
      <c r="L332" s="204"/>
      <c r="M332" s="204"/>
      <c r="N332" s="204"/>
      <c r="O332" s="230">
        <f t="shared" si="49"/>
        <v>0</v>
      </c>
      <c r="P332" s="230">
        <f t="shared" si="50"/>
        <v>0</v>
      </c>
      <c r="Q332" s="230">
        <f t="shared" si="53"/>
        <v>0</v>
      </c>
      <c r="R332" s="288">
        <f t="shared" si="51"/>
        <v>0</v>
      </c>
      <c r="S332" s="261"/>
    </row>
    <row r="333" spans="2:19" s="200" customFormat="1" x14ac:dyDescent="0.25">
      <c r="B333" s="259">
        <f t="shared" si="52"/>
        <v>328</v>
      </c>
      <c r="C333" s="229">
        <v>45394</v>
      </c>
      <c r="D333" s="203" t="s">
        <v>145</v>
      </c>
      <c r="E333" s="204" t="str">
        <f t="shared" si="45"/>
        <v>کامیون کمپرسی</v>
      </c>
      <c r="F333" s="204" t="str">
        <f t="shared" si="46"/>
        <v>انصاری</v>
      </c>
      <c r="G333" s="204" t="str">
        <f t="shared" si="47"/>
        <v>جفت</v>
      </c>
      <c r="H333" s="204">
        <f t="shared" si="48"/>
        <v>7</v>
      </c>
      <c r="I333" s="204"/>
      <c r="J333" s="204"/>
      <c r="K333" s="204"/>
      <c r="L333" s="204"/>
      <c r="M333" s="204"/>
      <c r="N333" s="204"/>
      <c r="O333" s="230">
        <f t="shared" si="49"/>
        <v>0</v>
      </c>
      <c r="P333" s="230">
        <f t="shared" si="50"/>
        <v>0</v>
      </c>
      <c r="Q333" s="230">
        <f t="shared" si="53"/>
        <v>0</v>
      </c>
      <c r="R333" s="288">
        <f t="shared" si="51"/>
        <v>0</v>
      </c>
      <c r="S333" s="261"/>
    </row>
    <row r="334" spans="2:19" s="200" customFormat="1" x14ac:dyDescent="0.25">
      <c r="B334" s="259">
        <f t="shared" si="52"/>
        <v>329</v>
      </c>
      <c r="C334" s="229">
        <v>45394</v>
      </c>
      <c r="D334" s="203" t="s">
        <v>152</v>
      </c>
      <c r="E334" s="204" t="str">
        <f t="shared" si="45"/>
        <v>کامیون کمپرسی</v>
      </c>
      <c r="F334" s="204" t="str">
        <f t="shared" si="46"/>
        <v>میرزایی</v>
      </c>
      <c r="G334" s="204" t="str">
        <f t="shared" si="47"/>
        <v>تک</v>
      </c>
      <c r="H334" s="204">
        <f t="shared" si="48"/>
        <v>4.1500000000000004</v>
      </c>
      <c r="I334" s="204"/>
      <c r="J334" s="204"/>
      <c r="K334" s="204"/>
      <c r="L334" s="204"/>
      <c r="M334" s="204"/>
      <c r="N334" s="204"/>
      <c r="O334" s="230">
        <f t="shared" si="49"/>
        <v>0</v>
      </c>
      <c r="P334" s="230">
        <f t="shared" si="50"/>
        <v>0</v>
      </c>
      <c r="Q334" s="230">
        <f t="shared" si="53"/>
        <v>0</v>
      </c>
      <c r="R334" s="288">
        <f t="shared" si="51"/>
        <v>0</v>
      </c>
      <c r="S334" s="261"/>
    </row>
    <row r="335" spans="2:19" s="200" customFormat="1" x14ac:dyDescent="0.25">
      <c r="B335" s="259">
        <f t="shared" si="52"/>
        <v>330</v>
      </c>
      <c r="C335" s="229">
        <v>45394</v>
      </c>
      <c r="D335" s="203" t="s">
        <v>154</v>
      </c>
      <c r="E335" s="204" t="str">
        <f t="shared" si="45"/>
        <v>کامیون کمپرسی</v>
      </c>
      <c r="F335" s="204" t="str">
        <f t="shared" si="46"/>
        <v>میرزایی</v>
      </c>
      <c r="G335" s="204" t="str">
        <f t="shared" si="47"/>
        <v>تک</v>
      </c>
      <c r="H335" s="204">
        <f t="shared" si="48"/>
        <v>4.1500000000000004</v>
      </c>
      <c r="I335" s="204"/>
      <c r="J335" s="204"/>
      <c r="K335" s="204"/>
      <c r="L335" s="204"/>
      <c r="M335" s="204"/>
      <c r="N335" s="204"/>
      <c r="O335" s="230">
        <f t="shared" si="49"/>
        <v>0</v>
      </c>
      <c r="P335" s="230">
        <f t="shared" si="50"/>
        <v>0</v>
      </c>
      <c r="Q335" s="230">
        <f t="shared" si="53"/>
        <v>0</v>
      </c>
      <c r="R335" s="288">
        <f t="shared" si="51"/>
        <v>0</v>
      </c>
      <c r="S335" s="261"/>
    </row>
    <row r="336" spans="2:19" s="200" customFormat="1" x14ac:dyDescent="0.25">
      <c r="B336" s="259">
        <f t="shared" si="52"/>
        <v>331</v>
      </c>
      <c r="C336" s="229">
        <v>45394</v>
      </c>
      <c r="D336" s="203" t="s">
        <v>155</v>
      </c>
      <c r="E336" s="204" t="str">
        <f t="shared" si="45"/>
        <v>کامیون کمپرسی</v>
      </c>
      <c r="F336" s="204" t="str">
        <f t="shared" si="46"/>
        <v>میرزایی</v>
      </c>
      <c r="G336" s="204" t="str">
        <f t="shared" si="47"/>
        <v>جفت</v>
      </c>
      <c r="H336" s="204">
        <f t="shared" si="48"/>
        <v>6.65</v>
      </c>
      <c r="I336" s="204"/>
      <c r="J336" s="204"/>
      <c r="K336" s="204"/>
      <c r="L336" s="204"/>
      <c r="M336" s="204"/>
      <c r="N336" s="204"/>
      <c r="O336" s="230">
        <f t="shared" si="49"/>
        <v>0</v>
      </c>
      <c r="P336" s="230">
        <f t="shared" si="50"/>
        <v>0</v>
      </c>
      <c r="Q336" s="230">
        <f t="shared" si="53"/>
        <v>0</v>
      </c>
      <c r="R336" s="288">
        <f t="shared" si="51"/>
        <v>0</v>
      </c>
      <c r="S336" s="261"/>
    </row>
    <row r="337" spans="2:19" s="200" customFormat="1" x14ac:dyDescent="0.25">
      <c r="B337" s="259">
        <f t="shared" si="52"/>
        <v>332</v>
      </c>
      <c r="C337" s="229">
        <v>45394</v>
      </c>
      <c r="D337" s="203" t="s">
        <v>158</v>
      </c>
      <c r="E337" s="204" t="str">
        <f t="shared" si="45"/>
        <v>کامیون کمپرسی</v>
      </c>
      <c r="F337" s="204" t="str">
        <f t="shared" si="46"/>
        <v>صداقت</v>
      </c>
      <c r="G337" s="204" t="str">
        <f t="shared" si="47"/>
        <v>تک</v>
      </c>
      <c r="H337" s="204">
        <f t="shared" si="48"/>
        <v>4.1500000000000004</v>
      </c>
      <c r="I337" s="204"/>
      <c r="J337" s="204"/>
      <c r="K337" s="204"/>
      <c r="L337" s="204"/>
      <c r="M337" s="204"/>
      <c r="N337" s="204"/>
      <c r="O337" s="230">
        <f t="shared" si="49"/>
        <v>0</v>
      </c>
      <c r="P337" s="230">
        <f t="shared" si="50"/>
        <v>0</v>
      </c>
      <c r="Q337" s="230">
        <f t="shared" si="53"/>
        <v>0</v>
      </c>
      <c r="R337" s="288">
        <f t="shared" si="51"/>
        <v>0</v>
      </c>
      <c r="S337" s="261"/>
    </row>
    <row r="338" spans="2:19" s="200" customFormat="1" x14ac:dyDescent="0.25">
      <c r="B338" s="259">
        <f t="shared" si="52"/>
        <v>333</v>
      </c>
      <c r="C338" s="229">
        <v>45394</v>
      </c>
      <c r="D338" s="203" t="s">
        <v>159</v>
      </c>
      <c r="E338" s="204" t="str">
        <f t="shared" si="45"/>
        <v>کامیون کمپرسی</v>
      </c>
      <c r="F338" s="204" t="str">
        <f t="shared" si="46"/>
        <v>صداقت</v>
      </c>
      <c r="G338" s="204" t="str">
        <f t="shared" si="47"/>
        <v>تک</v>
      </c>
      <c r="H338" s="204">
        <f t="shared" si="48"/>
        <v>4.1500000000000004</v>
      </c>
      <c r="I338" s="204"/>
      <c r="J338" s="204"/>
      <c r="K338" s="204"/>
      <c r="L338" s="204"/>
      <c r="M338" s="204"/>
      <c r="N338" s="204"/>
      <c r="O338" s="230">
        <f t="shared" si="49"/>
        <v>0</v>
      </c>
      <c r="P338" s="230">
        <f t="shared" si="50"/>
        <v>0</v>
      </c>
      <c r="Q338" s="230">
        <f t="shared" si="53"/>
        <v>0</v>
      </c>
      <c r="R338" s="288">
        <f t="shared" si="51"/>
        <v>0</v>
      </c>
      <c r="S338" s="261"/>
    </row>
    <row r="339" spans="2:19" s="200" customFormat="1" x14ac:dyDescent="0.25">
      <c r="B339" s="259">
        <f t="shared" si="52"/>
        <v>334</v>
      </c>
      <c r="C339" s="229">
        <v>45394</v>
      </c>
      <c r="D339" s="203" t="s">
        <v>162</v>
      </c>
      <c r="E339" s="204" t="str">
        <f t="shared" si="45"/>
        <v>تانکر آب</v>
      </c>
      <c r="F339" s="204" t="str">
        <f t="shared" si="46"/>
        <v>رضاپور</v>
      </c>
      <c r="G339" s="204" t="str">
        <f t="shared" si="47"/>
        <v>تانکر آب</v>
      </c>
      <c r="H339" s="204">
        <f t="shared" si="48"/>
        <v>10</v>
      </c>
      <c r="I339" s="204"/>
      <c r="J339" s="204"/>
      <c r="K339" s="204"/>
      <c r="L339" s="204"/>
      <c r="M339" s="204"/>
      <c r="N339" s="204"/>
      <c r="O339" s="230">
        <f t="shared" si="49"/>
        <v>0</v>
      </c>
      <c r="P339" s="230">
        <f t="shared" si="50"/>
        <v>0</v>
      </c>
      <c r="Q339" s="230">
        <f t="shared" si="53"/>
        <v>0</v>
      </c>
      <c r="R339" s="288">
        <f t="shared" si="51"/>
        <v>0</v>
      </c>
      <c r="S339" s="261"/>
    </row>
    <row r="340" spans="2:19" s="200" customFormat="1" x14ac:dyDescent="0.25">
      <c r="B340" s="259">
        <f t="shared" si="52"/>
        <v>335</v>
      </c>
      <c r="C340" s="229">
        <v>45394</v>
      </c>
      <c r="D340" s="203" t="s">
        <v>175</v>
      </c>
      <c r="E340" s="204" t="str">
        <f t="shared" si="45"/>
        <v>تانکر آب</v>
      </c>
      <c r="F340" s="204" t="str">
        <f t="shared" si="46"/>
        <v>محمدپور</v>
      </c>
      <c r="G340" s="204" t="str">
        <f t="shared" si="47"/>
        <v>تانکر آب</v>
      </c>
      <c r="H340" s="204">
        <f t="shared" si="48"/>
        <v>11.2</v>
      </c>
      <c r="I340" s="204"/>
      <c r="J340" s="204"/>
      <c r="K340" s="204"/>
      <c r="L340" s="204"/>
      <c r="M340" s="204"/>
      <c r="N340" s="204"/>
      <c r="O340" s="230">
        <f t="shared" si="49"/>
        <v>0</v>
      </c>
      <c r="P340" s="230">
        <f t="shared" si="50"/>
        <v>0</v>
      </c>
      <c r="Q340" s="230">
        <f t="shared" si="53"/>
        <v>0</v>
      </c>
      <c r="R340" s="288">
        <f t="shared" si="51"/>
        <v>0</v>
      </c>
      <c r="S340" s="261"/>
    </row>
    <row r="341" spans="2:19" s="200" customFormat="1" x14ac:dyDescent="0.25">
      <c r="B341" s="259">
        <f t="shared" si="52"/>
        <v>336</v>
      </c>
      <c r="C341" s="229">
        <v>45394</v>
      </c>
      <c r="D341" s="203" t="s">
        <v>179</v>
      </c>
      <c r="E341" s="204" t="str">
        <f t="shared" si="45"/>
        <v>کمپرسی جفت</v>
      </c>
      <c r="F341" s="204" t="str">
        <f t="shared" si="46"/>
        <v>محمدپور</v>
      </c>
      <c r="G341" s="204" t="str">
        <f t="shared" si="47"/>
        <v>جفت</v>
      </c>
      <c r="H341" s="204">
        <f t="shared" si="48"/>
        <v>7</v>
      </c>
      <c r="I341" s="204"/>
      <c r="J341" s="204"/>
      <c r="K341" s="204"/>
      <c r="L341" s="204"/>
      <c r="M341" s="204"/>
      <c r="N341" s="204"/>
      <c r="O341" s="230">
        <f t="shared" si="49"/>
        <v>0</v>
      </c>
      <c r="P341" s="230">
        <f t="shared" si="50"/>
        <v>0</v>
      </c>
      <c r="Q341" s="230">
        <f t="shared" si="53"/>
        <v>0</v>
      </c>
      <c r="R341" s="288">
        <f t="shared" si="51"/>
        <v>0</v>
      </c>
      <c r="S341" s="261"/>
    </row>
    <row r="342" spans="2:19" s="200" customFormat="1" x14ac:dyDescent="0.25">
      <c r="B342" s="259">
        <f t="shared" si="52"/>
        <v>337</v>
      </c>
      <c r="C342" s="229">
        <v>45394</v>
      </c>
      <c r="D342" s="203" t="s">
        <v>181</v>
      </c>
      <c r="E342" s="204" t="str">
        <f t="shared" si="45"/>
        <v>تانکر آب</v>
      </c>
      <c r="F342" s="204" t="str">
        <f t="shared" si="46"/>
        <v>گلپایگانی</v>
      </c>
      <c r="G342" s="204" t="str">
        <f t="shared" si="47"/>
        <v>تانکر آب</v>
      </c>
      <c r="H342" s="204">
        <f t="shared" si="48"/>
        <v>11.6</v>
      </c>
      <c r="I342" s="204"/>
      <c r="J342" s="204"/>
      <c r="K342" s="204"/>
      <c r="L342" s="204"/>
      <c r="M342" s="204"/>
      <c r="N342" s="204"/>
      <c r="O342" s="230">
        <f t="shared" si="49"/>
        <v>0</v>
      </c>
      <c r="P342" s="230">
        <f t="shared" si="50"/>
        <v>0</v>
      </c>
      <c r="Q342" s="230">
        <f t="shared" si="53"/>
        <v>0</v>
      </c>
      <c r="R342" s="288">
        <f t="shared" si="51"/>
        <v>0</v>
      </c>
      <c r="S342" s="261"/>
    </row>
    <row r="343" spans="2:19" s="200" customFormat="1" x14ac:dyDescent="0.25">
      <c r="B343" s="259">
        <f t="shared" si="52"/>
        <v>338</v>
      </c>
      <c r="C343" s="229">
        <v>45395</v>
      </c>
      <c r="D343" s="203" t="s">
        <v>93</v>
      </c>
      <c r="E343" s="204" t="str">
        <f t="shared" si="45"/>
        <v>کامیون کمپرسی</v>
      </c>
      <c r="F343" s="204" t="str">
        <f t="shared" si="46"/>
        <v>شرکتی</v>
      </c>
      <c r="G343" s="204" t="str">
        <f t="shared" si="47"/>
        <v>جفت</v>
      </c>
      <c r="H343" s="204">
        <f t="shared" si="48"/>
        <v>6.65</v>
      </c>
      <c r="I343" s="204"/>
      <c r="J343" s="204"/>
      <c r="K343" s="204"/>
      <c r="L343" s="204"/>
      <c r="M343" s="204"/>
      <c r="N343" s="204"/>
      <c r="O343" s="230">
        <f t="shared" si="49"/>
        <v>0</v>
      </c>
      <c r="P343" s="230">
        <f t="shared" si="50"/>
        <v>0</v>
      </c>
      <c r="Q343" s="230">
        <f t="shared" si="53"/>
        <v>0</v>
      </c>
      <c r="R343" s="288">
        <f t="shared" si="51"/>
        <v>0</v>
      </c>
      <c r="S343" s="261"/>
    </row>
    <row r="344" spans="2:19" s="200" customFormat="1" x14ac:dyDescent="0.25">
      <c r="B344" s="259">
        <f t="shared" si="52"/>
        <v>339</v>
      </c>
      <c r="C344" s="229">
        <v>45395</v>
      </c>
      <c r="D344" s="203" t="s">
        <v>96</v>
      </c>
      <c r="E344" s="204" t="str">
        <f t="shared" si="45"/>
        <v>کامیون کمپرسی</v>
      </c>
      <c r="F344" s="204" t="str">
        <f t="shared" si="46"/>
        <v>شرکتی</v>
      </c>
      <c r="G344" s="204" t="str">
        <f t="shared" si="47"/>
        <v>جفت</v>
      </c>
      <c r="H344" s="204">
        <f t="shared" si="48"/>
        <v>6.65</v>
      </c>
      <c r="I344" s="204" t="s">
        <v>204</v>
      </c>
      <c r="J344" s="204">
        <v>33</v>
      </c>
      <c r="K344" s="204">
        <v>150</v>
      </c>
      <c r="L344" s="204" t="s">
        <v>1</v>
      </c>
      <c r="M344" s="204"/>
      <c r="N344" s="204" t="s">
        <v>286</v>
      </c>
      <c r="O344" s="230">
        <f t="shared" si="49"/>
        <v>219.45000000000002</v>
      </c>
      <c r="P344" s="230">
        <f t="shared" si="50"/>
        <v>0</v>
      </c>
      <c r="Q344" s="230">
        <f t="shared" si="53"/>
        <v>0</v>
      </c>
      <c r="R344" s="288">
        <f t="shared" si="51"/>
        <v>0</v>
      </c>
      <c r="S344" s="261"/>
    </row>
    <row r="345" spans="2:19" s="200" customFormat="1" x14ac:dyDescent="0.25">
      <c r="B345" s="259">
        <f t="shared" si="52"/>
        <v>340</v>
      </c>
      <c r="C345" s="229">
        <v>45395</v>
      </c>
      <c r="D345" s="203" t="s">
        <v>119</v>
      </c>
      <c r="E345" s="204" t="str">
        <f t="shared" si="45"/>
        <v>کامیون کمپرسی</v>
      </c>
      <c r="F345" s="204" t="str">
        <f t="shared" si="46"/>
        <v>شرکتی</v>
      </c>
      <c r="G345" s="204" t="str">
        <f t="shared" si="47"/>
        <v>جفت</v>
      </c>
      <c r="H345" s="204">
        <f t="shared" si="48"/>
        <v>6.65</v>
      </c>
      <c r="I345" s="204" t="s">
        <v>204</v>
      </c>
      <c r="J345" s="204">
        <v>34</v>
      </c>
      <c r="K345" s="204">
        <v>150</v>
      </c>
      <c r="L345" s="204" t="s">
        <v>1</v>
      </c>
      <c r="M345" s="204"/>
      <c r="N345" s="204" t="s">
        <v>286</v>
      </c>
      <c r="O345" s="230">
        <f t="shared" si="49"/>
        <v>226.10000000000002</v>
      </c>
      <c r="P345" s="230">
        <f t="shared" si="50"/>
        <v>0</v>
      </c>
      <c r="Q345" s="230">
        <f t="shared" si="53"/>
        <v>0</v>
      </c>
      <c r="R345" s="288">
        <f t="shared" si="51"/>
        <v>0</v>
      </c>
      <c r="S345" s="261"/>
    </row>
    <row r="346" spans="2:19" s="200" customFormat="1" x14ac:dyDescent="0.25">
      <c r="B346" s="259">
        <f t="shared" si="52"/>
        <v>341</v>
      </c>
      <c r="C346" s="229">
        <v>45395</v>
      </c>
      <c r="D346" s="203" t="s">
        <v>132</v>
      </c>
      <c r="E346" s="204" t="str">
        <f t="shared" si="45"/>
        <v>تانکر آب</v>
      </c>
      <c r="F346" s="204" t="str">
        <f t="shared" si="46"/>
        <v>شرکتی</v>
      </c>
      <c r="G346" s="204" t="str">
        <f t="shared" si="47"/>
        <v>تانکر آب</v>
      </c>
      <c r="H346" s="204">
        <f t="shared" si="48"/>
        <v>11.8</v>
      </c>
      <c r="I346" s="204"/>
      <c r="J346" s="204"/>
      <c r="K346" s="204"/>
      <c r="L346" s="204"/>
      <c r="M346" s="204"/>
      <c r="N346" s="204"/>
      <c r="O346" s="230">
        <f t="shared" si="49"/>
        <v>0</v>
      </c>
      <c r="P346" s="230">
        <f t="shared" si="50"/>
        <v>0</v>
      </c>
      <c r="Q346" s="230">
        <f t="shared" si="53"/>
        <v>0</v>
      </c>
      <c r="R346" s="288">
        <f t="shared" si="51"/>
        <v>0</v>
      </c>
      <c r="S346" s="261"/>
    </row>
    <row r="347" spans="2:19" s="200" customFormat="1" x14ac:dyDescent="0.25">
      <c r="B347" s="259">
        <f t="shared" si="52"/>
        <v>342</v>
      </c>
      <c r="C347" s="229">
        <v>45395</v>
      </c>
      <c r="D347" s="203" t="s">
        <v>98</v>
      </c>
      <c r="E347" s="204" t="str">
        <f t="shared" si="45"/>
        <v>تانکر آب</v>
      </c>
      <c r="F347" s="204" t="str">
        <f t="shared" si="46"/>
        <v>شرکتی</v>
      </c>
      <c r="G347" s="204" t="str">
        <f t="shared" si="47"/>
        <v>تانکر آب</v>
      </c>
      <c r="H347" s="204">
        <f t="shared" si="48"/>
        <v>11.8</v>
      </c>
      <c r="I347" s="204"/>
      <c r="J347" s="204"/>
      <c r="K347" s="204"/>
      <c r="L347" s="204"/>
      <c r="M347" s="204"/>
      <c r="N347" s="204"/>
      <c r="O347" s="230">
        <f t="shared" si="49"/>
        <v>0</v>
      </c>
      <c r="P347" s="230">
        <f t="shared" si="50"/>
        <v>0</v>
      </c>
      <c r="Q347" s="230">
        <f t="shared" si="53"/>
        <v>0</v>
      </c>
      <c r="R347" s="288">
        <f t="shared" si="51"/>
        <v>0</v>
      </c>
      <c r="S347" s="261"/>
    </row>
    <row r="348" spans="2:19" s="200" customFormat="1" x14ac:dyDescent="0.25">
      <c r="B348" s="259">
        <f t="shared" si="52"/>
        <v>343</v>
      </c>
      <c r="C348" s="229">
        <v>45395</v>
      </c>
      <c r="D348" s="203" t="s">
        <v>143</v>
      </c>
      <c r="E348" s="204" t="str">
        <f t="shared" si="45"/>
        <v>کامیون کمپرسی</v>
      </c>
      <c r="F348" s="204" t="str">
        <f t="shared" si="46"/>
        <v>انصاری</v>
      </c>
      <c r="G348" s="204" t="str">
        <f t="shared" si="47"/>
        <v>جفت</v>
      </c>
      <c r="H348" s="204">
        <f t="shared" si="48"/>
        <v>7</v>
      </c>
      <c r="I348" s="204"/>
      <c r="J348" s="204"/>
      <c r="K348" s="204"/>
      <c r="L348" s="204"/>
      <c r="M348" s="204"/>
      <c r="N348" s="204"/>
      <c r="O348" s="230">
        <f t="shared" si="49"/>
        <v>0</v>
      </c>
      <c r="P348" s="230">
        <f t="shared" si="50"/>
        <v>0</v>
      </c>
      <c r="Q348" s="230">
        <f t="shared" si="53"/>
        <v>0</v>
      </c>
      <c r="R348" s="288">
        <f t="shared" si="51"/>
        <v>0</v>
      </c>
      <c r="S348" s="261"/>
    </row>
    <row r="349" spans="2:19" s="200" customFormat="1" x14ac:dyDescent="0.25">
      <c r="B349" s="259">
        <f t="shared" si="52"/>
        <v>344</v>
      </c>
      <c r="C349" s="229">
        <v>45395</v>
      </c>
      <c r="D349" s="203" t="s">
        <v>144</v>
      </c>
      <c r="E349" s="204" t="str">
        <f t="shared" si="45"/>
        <v>کامیون کمپرسی</v>
      </c>
      <c r="F349" s="204" t="str">
        <f t="shared" si="46"/>
        <v>انصاری</v>
      </c>
      <c r="G349" s="204" t="str">
        <f t="shared" si="47"/>
        <v>جفت</v>
      </c>
      <c r="H349" s="204">
        <f t="shared" si="48"/>
        <v>7</v>
      </c>
      <c r="I349" s="204"/>
      <c r="J349" s="204"/>
      <c r="K349" s="204"/>
      <c r="L349" s="204"/>
      <c r="M349" s="204"/>
      <c r="N349" s="204"/>
      <c r="O349" s="230">
        <f t="shared" si="49"/>
        <v>0</v>
      </c>
      <c r="P349" s="230">
        <f t="shared" si="50"/>
        <v>0</v>
      </c>
      <c r="Q349" s="230">
        <f t="shared" si="53"/>
        <v>0</v>
      </c>
      <c r="R349" s="288">
        <f t="shared" si="51"/>
        <v>0</v>
      </c>
      <c r="S349" s="261"/>
    </row>
    <row r="350" spans="2:19" s="200" customFormat="1" x14ac:dyDescent="0.25">
      <c r="B350" s="259">
        <f t="shared" si="52"/>
        <v>345</v>
      </c>
      <c r="C350" s="229">
        <v>45395</v>
      </c>
      <c r="D350" s="203" t="s">
        <v>145</v>
      </c>
      <c r="E350" s="204" t="str">
        <f t="shared" si="45"/>
        <v>کامیون کمپرسی</v>
      </c>
      <c r="F350" s="204" t="str">
        <f t="shared" si="46"/>
        <v>انصاری</v>
      </c>
      <c r="G350" s="204" t="str">
        <f t="shared" si="47"/>
        <v>جفت</v>
      </c>
      <c r="H350" s="204">
        <f t="shared" si="48"/>
        <v>7</v>
      </c>
      <c r="I350" s="204"/>
      <c r="J350" s="204"/>
      <c r="K350" s="204"/>
      <c r="L350" s="204"/>
      <c r="M350" s="204"/>
      <c r="N350" s="204"/>
      <c r="O350" s="230">
        <f t="shared" si="49"/>
        <v>0</v>
      </c>
      <c r="P350" s="230">
        <f t="shared" si="50"/>
        <v>0</v>
      </c>
      <c r="Q350" s="230">
        <f t="shared" si="53"/>
        <v>0</v>
      </c>
      <c r="R350" s="288">
        <f t="shared" si="51"/>
        <v>0</v>
      </c>
      <c r="S350" s="261"/>
    </row>
    <row r="351" spans="2:19" s="200" customFormat="1" x14ac:dyDescent="0.25">
      <c r="B351" s="259">
        <f t="shared" si="52"/>
        <v>346</v>
      </c>
      <c r="C351" s="229">
        <v>45395</v>
      </c>
      <c r="D351" s="203" t="s">
        <v>152</v>
      </c>
      <c r="E351" s="204" t="str">
        <f t="shared" si="45"/>
        <v>کامیون کمپرسی</v>
      </c>
      <c r="F351" s="204" t="str">
        <f t="shared" si="46"/>
        <v>میرزایی</v>
      </c>
      <c r="G351" s="204" t="str">
        <f t="shared" si="47"/>
        <v>تک</v>
      </c>
      <c r="H351" s="204">
        <f t="shared" si="48"/>
        <v>4.1500000000000004</v>
      </c>
      <c r="I351" s="204" t="s">
        <v>204</v>
      </c>
      <c r="J351" s="204"/>
      <c r="K351" s="204"/>
      <c r="L351" s="204"/>
      <c r="M351" s="204"/>
      <c r="N351" s="204"/>
      <c r="O351" s="230">
        <f t="shared" si="49"/>
        <v>0</v>
      </c>
      <c r="P351" s="230">
        <f t="shared" si="50"/>
        <v>0</v>
      </c>
      <c r="Q351" s="230">
        <f t="shared" si="53"/>
        <v>0</v>
      </c>
      <c r="R351" s="288">
        <f t="shared" si="51"/>
        <v>0</v>
      </c>
      <c r="S351" s="261"/>
    </row>
    <row r="352" spans="2:19" s="200" customFormat="1" x14ac:dyDescent="0.25">
      <c r="B352" s="259">
        <f t="shared" si="52"/>
        <v>347</v>
      </c>
      <c r="C352" s="229">
        <v>45395</v>
      </c>
      <c r="D352" s="203" t="s">
        <v>154</v>
      </c>
      <c r="E352" s="204" t="str">
        <f t="shared" si="45"/>
        <v>کامیون کمپرسی</v>
      </c>
      <c r="F352" s="204" t="str">
        <f t="shared" si="46"/>
        <v>میرزایی</v>
      </c>
      <c r="G352" s="204" t="str">
        <f t="shared" si="47"/>
        <v>تک</v>
      </c>
      <c r="H352" s="204">
        <f t="shared" si="48"/>
        <v>4.1500000000000004</v>
      </c>
      <c r="I352" s="204" t="s">
        <v>204</v>
      </c>
      <c r="J352" s="204">
        <v>21</v>
      </c>
      <c r="K352" s="204">
        <v>150</v>
      </c>
      <c r="L352" s="204" t="s">
        <v>65</v>
      </c>
      <c r="M352" s="204"/>
      <c r="N352" s="204" t="s">
        <v>286</v>
      </c>
      <c r="O352" s="230">
        <f t="shared" si="49"/>
        <v>87.15</v>
      </c>
      <c r="P352" s="230">
        <f t="shared" si="50"/>
        <v>0</v>
      </c>
      <c r="Q352" s="230">
        <f t="shared" si="53"/>
        <v>0</v>
      </c>
      <c r="R352" s="288">
        <f t="shared" si="51"/>
        <v>0</v>
      </c>
      <c r="S352" s="261"/>
    </row>
    <row r="353" spans="2:19" s="200" customFormat="1" x14ac:dyDescent="0.25">
      <c r="B353" s="259">
        <f t="shared" si="52"/>
        <v>348</v>
      </c>
      <c r="C353" s="229">
        <v>45395</v>
      </c>
      <c r="D353" s="203" t="s">
        <v>155</v>
      </c>
      <c r="E353" s="204" t="str">
        <f t="shared" si="45"/>
        <v>کامیون کمپرسی</v>
      </c>
      <c r="F353" s="204" t="str">
        <f t="shared" si="46"/>
        <v>میرزایی</v>
      </c>
      <c r="G353" s="204" t="str">
        <f t="shared" si="47"/>
        <v>جفت</v>
      </c>
      <c r="H353" s="204">
        <f t="shared" si="48"/>
        <v>6.65</v>
      </c>
      <c r="I353" s="204" t="s">
        <v>204</v>
      </c>
      <c r="J353" s="204">
        <v>21</v>
      </c>
      <c r="K353" s="204">
        <v>150</v>
      </c>
      <c r="L353" s="204" t="s">
        <v>65</v>
      </c>
      <c r="M353" s="204"/>
      <c r="N353" s="204" t="s">
        <v>286</v>
      </c>
      <c r="O353" s="230">
        <f t="shared" si="49"/>
        <v>139.65</v>
      </c>
      <c r="P353" s="230">
        <f t="shared" si="50"/>
        <v>0</v>
      </c>
      <c r="Q353" s="230">
        <f t="shared" si="53"/>
        <v>0</v>
      </c>
      <c r="R353" s="288">
        <f t="shared" si="51"/>
        <v>0</v>
      </c>
      <c r="S353" s="261"/>
    </row>
    <row r="354" spans="2:19" s="200" customFormat="1" x14ac:dyDescent="0.25">
      <c r="B354" s="259">
        <f t="shared" si="52"/>
        <v>349</v>
      </c>
      <c r="C354" s="229">
        <v>45395</v>
      </c>
      <c r="D354" s="203" t="s">
        <v>158</v>
      </c>
      <c r="E354" s="204" t="str">
        <f t="shared" si="45"/>
        <v>کامیون کمپرسی</v>
      </c>
      <c r="F354" s="204" t="str">
        <f t="shared" si="46"/>
        <v>صداقت</v>
      </c>
      <c r="G354" s="204" t="str">
        <f t="shared" si="47"/>
        <v>تک</v>
      </c>
      <c r="H354" s="204">
        <f t="shared" si="48"/>
        <v>4.1500000000000004</v>
      </c>
      <c r="I354" s="204"/>
      <c r="J354" s="204"/>
      <c r="K354" s="204"/>
      <c r="L354" s="204"/>
      <c r="M354" s="204"/>
      <c r="N354" s="204"/>
      <c r="O354" s="230">
        <f t="shared" si="49"/>
        <v>0</v>
      </c>
      <c r="P354" s="230">
        <f t="shared" si="50"/>
        <v>0</v>
      </c>
      <c r="Q354" s="230">
        <f t="shared" si="53"/>
        <v>0</v>
      </c>
      <c r="R354" s="288">
        <f t="shared" si="51"/>
        <v>0</v>
      </c>
      <c r="S354" s="261"/>
    </row>
    <row r="355" spans="2:19" s="200" customFormat="1" x14ac:dyDescent="0.25">
      <c r="B355" s="259">
        <f t="shared" si="52"/>
        <v>350</v>
      </c>
      <c r="C355" s="229">
        <v>45395</v>
      </c>
      <c r="D355" s="203" t="s">
        <v>159</v>
      </c>
      <c r="E355" s="204" t="str">
        <f t="shared" si="45"/>
        <v>کامیون کمپرسی</v>
      </c>
      <c r="F355" s="204" t="str">
        <f t="shared" si="46"/>
        <v>صداقت</v>
      </c>
      <c r="G355" s="204" t="str">
        <f t="shared" si="47"/>
        <v>تک</v>
      </c>
      <c r="H355" s="204">
        <f t="shared" si="48"/>
        <v>4.1500000000000004</v>
      </c>
      <c r="I355" s="204"/>
      <c r="J355" s="204"/>
      <c r="K355" s="204"/>
      <c r="L355" s="204"/>
      <c r="M355" s="204"/>
      <c r="N355" s="204"/>
      <c r="O355" s="230">
        <f t="shared" si="49"/>
        <v>0</v>
      </c>
      <c r="P355" s="230">
        <f t="shared" si="50"/>
        <v>0</v>
      </c>
      <c r="Q355" s="230">
        <f t="shared" si="53"/>
        <v>0</v>
      </c>
      <c r="R355" s="288">
        <f t="shared" si="51"/>
        <v>0</v>
      </c>
      <c r="S355" s="261"/>
    </row>
    <row r="356" spans="2:19" s="200" customFormat="1" x14ac:dyDescent="0.25">
      <c r="B356" s="259">
        <f t="shared" si="52"/>
        <v>351</v>
      </c>
      <c r="C356" s="229">
        <v>45395</v>
      </c>
      <c r="D356" s="203" t="s">
        <v>162</v>
      </c>
      <c r="E356" s="204" t="str">
        <f t="shared" si="45"/>
        <v>تانکر آب</v>
      </c>
      <c r="F356" s="204" t="str">
        <f t="shared" si="46"/>
        <v>رضاپور</v>
      </c>
      <c r="G356" s="204" t="str">
        <f t="shared" si="47"/>
        <v>تانکر آب</v>
      </c>
      <c r="H356" s="204">
        <f t="shared" si="48"/>
        <v>10</v>
      </c>
      <c r="I356" s="204"/>
      <c r="J356" s="204"/>
      <c r="K356" s="204"/>
      <c r="L356" s="204"/>
      <c r="M356" s="204"/>
      <c r="N356" s="204"/>
      <c r="O356" s="230">
        <f t="shared" si="49"/>
        <v>0</v>
      </c>
      <c r="P356" s="230">
        <f t="shared" si="50"/>
        <v>0</v>
      </c>
      <c r="Q356" s="230">
        <f t="shared" si="53"/>
        <v>0</v>
      </c>
      <c r="R356" s="288">
        <f t="shared" si="51"/>
        <v>0</v>
      </c>
      <c r="S356" s="261"/>
    </row>
    <row r="357" spans="2:19" s="200" customFormat="1" x14ac:dyDescent="0.25">
      <c r="B357" s="259">
        <f t="shared" si="52"/>
        <v>352</v>
      </c>
      <c r="C357" s="229">
        <v>45395</v>
      </c>
      <c r="D357" s="203" t="s">
        <v>175</v>
      </c>
      <c r="E357" s="204" t="str">
        <f t="shared" si="45"/>
        <v>تانکر آب</v>
      </c>
      <c r="F357" s="204" t="str">
        <f t="shared" si="46"/>
        <v>محمدپور</v>
      </c>
      <c r="G357" s="204" t="str">
        <f t="shared" si="47"/>
        <v>تانکر آب</v>
      </c>
      <c r="H357" s="204">
        <f t="shared" si="48"/>
        <v>11.2</v>
      </c>
      <c r="I357" s="204"/>
      <c r="J357" s="204"/>
      <c r="K357" s="204"/>
      <c r="L357" s="204"/>
      <c r="M357" s="204"/>
      <c r="N357" s="204"/>
      <c r="O357" s="230">
        <f t="shared" si="49"/>
        <v>0</v>
      </c>
      <c r="P357" s="230">
        <f t="shared" si="50"/>
        <v>0</v>
      </c>
      <c r="Q357" s="230">
        <f t="shared" si="53"/>
        <v>0</v>
      </c>
      <c r="R357" s="288">
        <f t="shared" si="51"/>
        <v>0</v>
      </c>
      <c r="S357" s="261"/>
    </row>
    <row r="358" spans="2:19" s="200" customFormat="1" x14ac:dyDescent="0.25">
      <c r="B358" s="259">
        <f t="shared" si="52"/>
        <v>353</v>
      </c>
      <c r="C358" s="229">
        <v>45395</v>
      </c>
      <c r="D358" s="203" t="s">
        <v>179</v>
      </c>
      <c r="E358" s="204" t="str">
        <f t="shared" si="45"/>
        <v>کمپرسی جفت</v>
      </c>
      <c r="F358" s="204" t="str">
        <f t="shared" si="46"/>
        <v>محمدپور</v>
      </c>
      <c r="G358" s="204" t="str">
        <f t="shared" si="47"/>
        <v>جفت</v>
      </c>
      <c r="H358" s="204">
        <f t="shared" si="48"/>
        <v>7</v>
      </c>
      <c r="I358" s="204"/>
      <c r="J358" s="204"/>
      <c r="K358" s="204"/>
      <c r="L358" s="204"/>
      <c r="M358" s="204"/>
      <c r="N358" s="204"/>
      <c r="O358" s="230">
        <f t="shared" si="49"/>
        <v>0</v>
      </c>
      <c r="P358" s="230">
        <f t="shared" si="50"/>
        <v>0</v>
      </c>
      <c r="Q358" s="230">
        <f t="shared" si="53"/>
        <v>0</v>
      </c>
      <c r="R358" s="288">
        <f t="shared" si="51"/>
        <v>0</v>
      </c>
      <c r="S358" s="261"/>
    </row>
    <row r="359" spans="2:19" s="200" customFormat="1" x14ac:dyDescent="0.25">
      <c r="B359" s="259">
        <f t="shared" si="52"/>
        <v>354</v>
      </c>
      <c r="C359" s="229">
        <v>45395</v>
      </c>
      <c r="D359" s="203" t="s">
        <v>181</v>
      </c>
      <c r="E359" s="204" t="str">
        <f t="shared" si="45"/>
        <v>تانکر آب</v>
      </c>
      <c r="F359" s="204" t="str">
        <f t="shared" si="46"/>
        <v>گلپایگانی</v>
      </c>
      <c r="G359" s="204" t="str">
        <f t="shared" si="47"/>
        <v>تانکر آب</v>
      </c>
      <c r="H359" s="204">
        <f t="shared" si="48"/>
        <v>11.6</v>
      </c>
      <c r="I359" s="204"/>
      <c r="J359" s="204"/>
      <c r="K359" s="204"/>
      <c r="L359" s="204"/>
      <c r="M359" s="204"/>
      <c r="N359" s="204"/>
      <c r="O359" s="230">
        <f t="shared" si="49"/>
        <v>0</v>
      </c>
      <c r="P359" s="230">
        <f t="shared" si="50"/>
        <v>0</v>
      </c>
      <c r="Q359" s="230">
        <f t="shared" si="53"/>
        <v>0</v>
      </c>
      <c r="R359" s="288">
        <f t="shared" si="51"/>
        <v>0</v>
      </c>
      <c r="S359" s="261"/>
    </row>
    <row r="360" spans="2:19" s="200" customFormat="1" x14ac:dyDescent="0.25">
      <c r="B360" s="259">
        <f t="shared" si="52"/>
        <v>355</v>
      </c>
      <c r="C360" s="229">
        <v>45396</v>
      </c>
      <c r="D360" s="203" t="s">
        <v>93</v>
      </c>
      <c r="E360" s="204" t="str">
        <f t="shared" si="45"/>
        <v>کامیون کمپرسی</v>
      </c>
      <c r="F360" s="204" t="str">
        <f t="shared" si="46"/>
        <v>شرکتی</v>
      </c>
      <c r="G360" s="204" t="str">
        <f t="shared" si="47"/>
        <v>جفت</v>
      </c>
      <c r="H360" s="204">
        <f t="shared" si="48"/>
        <v>6.65</v>
      </c>
      <c r="I360" s="204"/>
      <c r="J360" s="204"/>
      <c r="K360" s="204"/>
      <c r="L360" s="204"/>
      <c r="M360" s="204"/>
      <c r="N360" s="204"/>
      <c r="O360" s="230">
        <f t="shared" si="49"/>
        <v>0</v>
      </c>
      <c r="P360" s="230">
        <f t="shared" si="50"/>
        <v>0</v>
      </c>
      <c r="Q360" s="230">
        <f t="shared" si="53"/>
        <v>0</v>
      </c>
      <c r="R360" s="288">
        <f t="shared" si="51"/>
        <v>0</v>
      </c>
      <c r="S360" s="261"/>
    </row>
    <row r="361" spans="2:19" s="200" customFormat="1" x14ac:dyDescent="0.25">
      <c r="B361" s="259">
        <f t="shared" si="52"/>
        <v>356</v>
      </c>
      <c r="C361" s="229">
        <v>45396</v>
      </c>
      <c r="D361" s="203" t="s">
        <v>96</v>
      </c>
      <c r="E361" s="204" t="str">
        <f t="shared" si="45"/>
        <v>کامیون کمپرسی</v>
      </c>
      <c r="F361" s="204" t="str">
        <f t="shared" si="46"/>
        <v>شرکتی</v>
      </c>
      <c r="G361" s="204" t="str">
        <f t="shared" si="47"/>
        <v>جفت</v>
      </c>
      <c r="H361" s="204">
        <f t="shared" si="48"/>
        <v>6.65</v>
      </c>
      <c r="I361" s="204" t="s">
        <v>204</v>
      </c>
      <c r="J361" s="204">
        <v>28</v>
      </c>
      <c r="K361" s="204">
        <v>120</v>
      </c>
      <c r="L361" s="204" t="s">
        <v>1</v>
      </c>
      <c r="M361" s="204"/>
      <c r="N361" s="204" t="s">
        <v>286</v>
      </c>
      <c r="O361" s="230">
        <f t="shared" si="49"/>
        <v>186.20000000000002</v>
      </c>
      <c r="P361" s="230">
        <f t="shared" si="50"/>
        <v>0</v>
      </c>
      <c r="Q361" s="230">
        <f t="shared" si="53"/>
        <v>0</v>
      </c>
      <c r="R361" s="288">
        <f t="shared" si="51"/>
        <v>0</v>
      </c>
      <c r="S361" s="261"/>
    </row>
    <row r="362" spans="2:19" s="200" customFormat="1" x14ac:dyDescent="0.25">
      <c r="B362" s="259">
        <f t="shared" si="52"/>
        <v>357</v>
      </c>
      <c r="C362" s="229">
        <v>45396</v>
      </c>
      <c r="D362" s="203" t="s">
        <v>119</v>
      </c>
      <c r="E362" s="204" t="str">
        <f t="shared" si="45"/>
        <v>کامیون کمپرسی</v>
      </c>
      <c r="F362" s="204" t="str">
        <f t="shared" si="46"/>
        <v>شرکتی</v>
      </c>
      <c r="G362" s="204" t="str">
        <f t="shared" si="47"/>
        <v>جفت</v>
      </c>
      <c r="H362" s="204">
        <f t="shared" si="48"/>
        <v>6.65</v>
      </c>
      <c r="I362" s="204" t="s">
        <v>204</v>
      </c>
      <c r="J362" s="204">
        <v>28</v>
      </c>
      <c r="K362" s="204">
        <v>120</v>
      </c>
      <c r="L362" s="204" t="s">
        <v>1</v>
      </c>
      <c r="M362" s="204"/>
      <c r="N362" s="204" t="s">
        <v>286</v>
      </c>
      <c r="O362" s="230">
        <f t="shared" si="49"/>
        <v>186.20000000000002</v>
      </c>
      <c r="P362" s="230">
        <f t="shared" si="50"/>
        <v>0</v>
      </c>
      <c r="Q362" s="230">
        <f t="shared" si="53"/>
        <v>0</v>
      </c>
      <c r="R362" s="288">
        <f t="shared" si="51"/>
        <v>0</v>
      </c>
      <c r="S362" s="261"/>
    </row>
    <row r="363" spans="2:19" s="200" customFormat="1" x14ac:dyDescent="0.25">
      <c r="B363" s="259">
        <f t="shared" si="52"/>
        <v>358</v>
      </c>
      <c r="C363" s="229">
        <v>45396</v>
      </c>
      <c r="D363" s="203" t="s">
        <v>132</v>
      </c>
      <c r="E363" s="204" t="str">
        <f t="shared" si="45"/>
        <v>تانکر آب</v>
      </c>
      <c r="F363" s="204" t="str">
        <f t="shared" si="46"/>
        <v>شرکتی</v>
      </c>
      <c r="G363" s="204" t="str">
        <f t="shared" si="47"/>
        <v>تانکر آب</v>
      </c>
      <c r="H363" s="204">
        <f t="shared" si="48"/>
        <v>11.8</v>
      </c>
      <c r="I363" s="204"/>
      <c r="J363" s="204"/>
      <c r="K363" s="204"/>
      <c r="L363" s="204"/>
      <c r="M363" s="204"/>
      <c r="N363" s="204"/>
      <c r="O363" s="230">
        <f t="shared" si="49"/>
        <v>0</v>
      </c>
      <c r="P363" s="230">
        <f t="shared" si="50"/>
        <v>0</v>
      </c>
      <c r="Q363" s="230">
        <f t="shared" si="53"/>
        <v>0</v>
      </c>
      <c r="R363" s="288">
        <f t="shared" si="51"/>
        <v>0</v>
      </c>
      <c r="S363" s="261"/>
    </row>
    <row r="364" spans="2:19" s="200" customFormat="1" x14ac:dyDescent="0.25">
      <c r="B364" s="259">
        <f t="shared" si="52"/>
        <v>359</v>
      </c>
      <c r="C364" s="229">
        <v>45396</v>
      </c>
      <c r="D364" s="203" t="s">
        <v>98</v>
      </c>
      <c r="E364" s="204" t="str">
        <f t="shared" si="45"/>
        <v>تانکر آب</v>
      </c>
      <c r="F364" s="204" t="str">
        <f t="shared" si="46"/>
        <v>شرکتی</v>
      </c>
      <c r="G364" s="204" t="str">
        <f t="shared" si="47"/>
        <v>تانکر آب</v>
      </c>
      <c r="H364" s="204">
        <f t="shared" si="48"/>
        <v>11.8</v>
      </c>
      <c r="I364" s="204"/>
      <c r="J364" s="204"/>
      <c r="K364" s="204"/>
      <c r="L364" s="204"/>
      <c r="M364" s="204"/>
      <c r="N364" s="204"/>
      <c r="O364" s="230">
        <f t="shared" si="49"/>
        <v>0</v>
      </c>
      <c r="P364" s="230">
        <f t="shared" si="50"/>
        <v>0</v>
      </c>
      <c r="Q364" s="230">
        <f t="shared" si="53"/>
        <v>0</v>
      </c>
      <c r="R364" s="288">
        <f t="shared" si="51"/>
        <v>0</v>
      </c>
      <c r="S364" s="261"/>
    </row>
    <row r="365" spans="2:19" s="200" customFormat="1" x14ac:dyDescent="0.25">
      <c r="B365" s="259">
        <f t="shared" si="52"/>
        <v>360</v>
      </c>
      <c r="C365" s="229">
        <v>45396</v>
      </c>
      <c r="D365" s="203" t="s">
        <v>143</v>
      </c>
      <c r="E365" s="204" t="str">
        <f t="shared" si="45"/>
        <v>کامیون کمپرسی</v>
      </c>
      <c r="F365" s="204" t="str">
        <f t="shared" si="46"/>
        <v>انصاری</v>
      </c>
      <c r="G365" s="204" t="str">
        <f t="shared" si="47"/>
        <v>جفت</v>
      </c>
      <c r="H365" s="204">
        <f t="shared" si="48"/>
        <v>7</v>
      </c>
      <c r="I365" s="204"/>
      <c r="J365" s="204"/>
      <c r="K365" s="204"/>
      <c r="L365" s="204"/>
      <c r="M365" s="204"/>
      <c r="N365" s="204"/>
      <c r="O365" s="230">
        <f t="shared" si="49"/>
        <v>0</v>
      </c>
      <c r="P365" s="230">
        <f t="shared" si="50"/>
        <v>0</v>
      </c>
      <c r="Q365" s="230">
        <f t="shared" si="53"/>
        <v>0</v>
      </c>
      <c r="R365" s="288">
        <f t="shared" si="51"/>
        <v>0</v>
      </c>
      <c r="S365" s="261"/>
    </row>
    <row r="366" spans="2:19" s="200" customFormat="1" x14ac:dyDescent="0.25">
      <c r="B366" s="259">
        <f t="shared" si="52"/>
        <v>361</v>
      </c>
      <c r="C366" s="229">
        <v>45396</v>
      </c>
      <c r="D366" s="203" t="s">
        <v>144</v>
      </c>
      <c r="E366" s="204" t="str">
        <f t="shared" si="45"/>
        <v>کامیون کمپرسی</v>
      </c>
      <c r="F366" s="204" t="str">
        <f t="shared" si="46"/>
        <v>انصاری</v>
      </c>
      <c r="G366" s="204" t="str">
        <f t="shared" si="47"/>
        <v>جفت</v>
      </c>
      <c r="H366" s="204">
        <f t="shared" si="48"/>
        <v>7</v>
      </c>
      <c r="I366" s="204"/>
      <c r="J366" s="204"/>
      <c r="K366" s="204"/>
      <c r="L366" s="204"/>
      <c r="M366" s="204"/>
      <c r="N366" s="204"/>
      <c r="O366" s="230">
        <f t="shared" si="49"/>
        <v>0</v>
      </c>
      <c r="P366" s="230">
        <f t="shared" si="50"/>
        <v>0</v>
      </c>
      <c r="Q366" s="230">
        <f t="shared" si="53"/>
        <v>0</v>
      </c>
      <c r="R366" s="288">
        <f t="shared" si="51"/>
        <v>0</v>
      </c>
      <c r="S366" s="261"/>
    </row>
    <row r="367" spans="2:19" s="200" customFormat="1" x14ac:dyDescent="0.25">
      <c r="B367" s="259">
        <f t="shared" si="52"/>
        <v>362</v>
      </c>
      <c r="C367" s="229">
        <v>45396</v>
      </c>
      <c r="D367" s="203" t="s">
        <v>145</v>
      </c>
      <c r="E367" s="204" t="str">
        <f t="shared" si="45"/>
        <v>کامیون کمپرسی</v>
      </c>
      <c r="F367" s="204" t="str">
        <f t="shared" si="46"/>
        <v>انصاری</v>
      </c>
      <c r="G367" s="204" t="str">
        <f t="shared" si="47"/>
        <v>جفت</v>
      </c>
      <c r="H367" s="204">
        <f t="shared" si="48"/>
        <v>7</v>
      </c>
      <c r="I367" s="204"/>
      <c r="J367" s="204"/>
      <c r="K367" s="204"/>
      <c r="L367" s="204"/>
      <c r="M367" s="204"/>
      <c r="N367" s="204"/>
      <c r="O367" s="230">
        <f t="shared" si="49"/>
        <v>0</v>
      </c>
      <c r="P367" s="230">
        <f t="shared" si="50"/>
        <v>0</v>
      </c>
      <c r="Q367" s="230">
        <f t="shared" si="53"/>
        <v>0</v>
      </c>
      <c r="R367" s="288">
        <f t="shared" si="51"/>
        <v>0</v>
      </c>
      <c r="S367" s="261"/>
    </row>
    <row r="368" spans="2:19" s="200" customFormat="1" x14ac:dyDescent="0.25">
      <c r="B368" s="259">
        <f t="shared" si="52"/>
        <v>363</v>
      </c>
      <c r="C368" s="229">
        <v>45396</v>
      </c>
      <c r="D368" s="203" t="s">
        <v>152</v>
      </c>
      <c r="E368" s="204" t="str">
        <f t="shared" si="45"/>
        <v>کامیون کمپرسی</v>
      </c>
      <c r="F368" s="204" t="str">
        <f t="shared" si="46"/>
        <v>میرزایی</v>
      </c>
      <c r="G368" s="204" t="str">
        <f t="shared" si="47"/>
        <v>تک</v>
      </c>
      <c r="H368" s="204">
        <f t="shared" si="48"/>
        <v>4.1500000000000004</v>
      </c>
      <c r="I368" s="204" t="s">
        <v>204</v>
      </c>
      <c r="J368" s="204">
        <v>33</v>
      </c>
      <c r="K368" s="204">
        <v>200</v>
      </c>
      <c r="L368" s="204" t="s">
        <v>65</v>
      </c>
      <c r="M368" s="204"/>
      <c r="N368" s="204" t="s">
        <v>286</v>
      </c>
      <c r="O368" s="230">
        <f t="shared" si="49"/>
        <v>136.95000000000002</v>
      </c>
      <c r="P368" s="230">
        <f t="shared" si="50"/>
        <v>0</v>
      </c>
      <c r="Q368" s="230">
        <f t="shared" si="53"/>
        <v>0</v>
      </c>
      <c r="R368" s="288">
        <f t="shared" si="51"/>
        <v>0</v>
      </c>
      <c r="S368" s="261"/>
    </row>
    <row r="369" spans="2:19" s="200" customFormat="1" x14ac:dyDescent="0.25">
      <c r="B369" s="259">
        <f t="shared" si="52"/>
        <v>364</v>
      </c>
      <c r="C369" s="229">
        <v>45396</v>
      </c>
      <c r="D369" s="203" t="s">
        <v>154</v>
      </c>
      <c r="E369" s="204" t="str">
        <f t="shared" si="45"/>
        <v>کامیون کمپرسی</v>
      </c>
      <c r="F369" s="204" t="str">
        <f t="shared" si="46"/>
        <v>میرزایی</v>
      </c>
      <c r="G369" s="204" t="str">
        <f t="shared" si="47"/>
        <v>تک</v>
      </c>
      <c r="H369" s="204">
        <f t="shared" si="48"/>
        <v>4.1500000000000004</v>
      </c>
      <c r="I369" s="204" t="s">
        <v>204</v>
      </c>
      <c r="J369" s="204">
        <v>34</v>
      </c>
      <c r="K369" s="204">
        <v>200</v>
      </c>
      <c r="L369" s="204" t="s">
        <v>65</v>
      </c>
      <c r="M369" s="204"/>
      <c r="N369" s="204" t="s">
        <v>286</v>
      </c>
      <c r="O369" s="230">
        <f t="shared" si="49"/>
        <v>141.10000000000002</v>
      </c>
      <c r="P369" s="230">
        <f t="shared" si="50"/>
        <v>0</v>
      </c>
      <c r="Q369" s="230">
        <f t="shared" si="53"/>
        <v>0</v>
      </c>
      <c r="R369" s="288">
        <f t="shared" si="51"/>
        <v>0</v>
      </c>
      <c r="S369" s="261"/>
    </row>
    <row r="370" spans="2:19" s="200" customFormat="1" x14ac:dyDescent="0.25">
      <c r="B370" s="259">
        <f t="shared" si="52"/>
        <v>365</v>
      </c>
      <c r="C370" s="229">
        <v>45396</v>
      </c>
      <c r="D370" s="203" t="s">
        <v>155</v>
      </c>
      <c r="E370" s="204" t="str">
        <f t="shared" si="45"/>
        <v>کامیون کمپرسی</v>
      </c>
      <c r="F370" s="204" t="str">
        <f t="shared" si="46"/>
        <v>میرزایی</v>
      </c>
      <c r="G370" s="204" t="str">
        <f t="shared" si="47"/>
        <v>جفت</v>
      </c>
      <c r="H370" s="204">
        <f t="shared" si="48"/>
        <v>6.65</v>
      </c>
      <c r="I370" s="204" t="s">
        <v>204</v>
      </c>
      <c r="J370" s="204">
        <v>37</v>
      </c>
      <c r="K370" s="204">
        <v>200</v>
      </c>
      <c r="L370" s="204" t="s">
        <v>65</v>
      </c>
      <c r="M370" s="204"/>
      <c r="N370" s="204" t="s">
        <v>286</v>
      </c>
      <c r="O370" s="230">
        <f t="shared" si="49"/>
        <v>246.05</v>
      </c>
      <c r="P370" s="230">
        <f t="shared" si="50"/>
        <v>0</v>
      </c>
      <c r="Q370" s="230">
        <f t="shared" si="53"/>
        <v>0</v>
      </c>
      <c r="R370" s="288">
        <f t="shared" si="51"/>
        <v>0</v>
      </c>
      <c r="S370" s="261"/>
    </row>
    <row r="371" spans="2:19" s="200" customFormat="1" x14ac:dyDescent="0.25">
      <c r="B371" s="259">
        <f t="shared" si="52"/>
        <v>366</v>
      </c>
      <c r="C371" s="229">
        <v>45396</v>
      </c>
      <c r="D371" s="203" t="s">
        <v>158</v>
      </c>
      <c r="E371" s="204" t="str">
        <f t="shared" si="45"/>
        <v>کامیون کمپرسی</v>
      </c>
      <c r="F371" s="204" t="str">
        <f t="shared" si="46"/>
        <v>صداقت</v>
      </c>
      <c r="G371" s="204" t="str">
        <f t="shared" si="47"/>
        <v>تک</v>
      </c>
      <c r="H371" s="204">
        <f t="shared" si="48"/>
        <v>4.1500000000000004</v>
      </c>
      <c r="I371" s="204"/>
      <c r="J371" s="204"/>
      <c r="K371" s="204"/>
      <c r="L371" s="204"/>
      <c r="M371" s="204"/>
      <c r="N371" s="204"/>
      <c r="O371" s="230">
        <f t="shared" si="49"/>
        <v>0</v>
      </c>
      <c r="P371" s="230">
        <f t="shared" si="50"/>
        <v>0</v>
      </c>
      <c r="Q371" s="230">
        <f t="shared" si="53"/>
        <v>0</v>
      </c>
      <c r="R371" s="288">
        <f t="shared" si="51"/>
        <v>0</v>
      </c>
      <c r="S371" s="261"/>
    </row>
    <row r="372" spans="2:19" s="200" customFormat="1" x14ac:dyDescent="0.25">
      <c r="B372" s="259">
        <f t="shared" si="52"/>
        <v>367</v>
      </c>
      <c r="C372" s="229">
        <v>45396</v>
      </c>
      <c r="D372" s="203" t="s">
        <v>159</v>
      </c>
      <c r="E372" s="204" t="str">
        <f t="shared" si="45"/>
        <v>کامیون کمپرسی</v>
      </c>
      <c r="F372" s="204" t="str">
        <f t="shared" si="46"/>
        <v>صداقت</v>
      </c>
      <c r="G372" s="204" t="str">
        <f t="shared" si="47"/>
        <v>تک</v>
      </c>
      <c r="H372" s="204">
        <f t="shared" si="48"/>
        <v>4.1500000000000004</v>
      </c>
      <c r="I372" s="204"/>
      <c r="J372" s="204"/>
      <c r="K372" s="204"/>
      <c r="L372" s="204"/>
      <c r="M372" s="204"/>
      <c r="N372" s="204"/>
      <c r="O372" s="230">
        <f t="shared" si="49"/>
        <v>0</v>
      </c>
      <c r="P372" s="230">
        <f t="shared" si="50"/>
        <v>0</v>
      </c>
      <c r="Q372" s="230">
        <f t="shared" si="53"/>
        <v>0</v>
      </c>
      <c r="R372" s="288">
        <f t="shared" si="51"/>
        <v>0</v>
      </c>
      <c r="S372" s="261"/>
    </row>
    <row r="373" spans="2:19" s="200" customFormat="1" x14ac:dyDescent="0.25">
      <c r="B373" s="259">
        <f t="shared" si="52"/>
        <v>368</v>
      </c>
      <c r="C373" s="229">
        <v>45396</v>
      </c>
      <c r="D373" s="203" t="s">
        <v>162</v>
      </c>
      <c r="E373" s="204" t="str">
        <f t="shared" si="45"/>
        <v>تانکر آب</v>
      </c>
      <c r="F373" s="204" t="str">
        <f t="shared" si="46"/>
        <v>رضاپور</v>
      </c>
      <c r="G373" s="204" t="str">
        <f t="shared" si="47"/>
        <v>تانکر آب</v>
      </c>
      <c r="H373" s="204">
        <f t="shared" si="48"/>
        <v>10</v>
      </c>
      <c r="I373" s="204"/>
      <c r="J373" s="204"/>
      <c r="K373" s="204"/>
      <c r="L373" s="204"/>
      <c r="M373" s="204"/>
      <c r="N373" s="204"/>
      <c r="O373" s="230">
        <f t="shared" si="49"/>
        <v>0</v>
      </c>
      <c r="P373" s="230">
        <f t="shared" si="50"/>
        <v>0</v>
      </c>
      <c r="Q373" s="230">
        <f t="shared" si="53"/>
        <v>0</v>
      </c>
      <c r="R373" s="288">
        <f t="shared" si="51"/>
        <v>0</v>
      </c>
      <c r="S373" s="261"/>
    </row>
    <row r="374" spans="2:19" s="200" customFormat="1" x14ac:dyDescent="0.25">
      <c r="B374" s="259">
        <f t="shared" si="52"/>
        <v>369</v>
      </c>
      <c r="C374" s="229">
        <v>45396</v>
      </c>
      <c r="D374" s="203" t="s">
        <v>175</v>
      </c>
      <c r="E374" s="204" t="str">
        <f t="shared" si="45"/>
        <v>تانکر آب</v>
      </c>
      <c r="F374" s="204" t="str">
        <f t="shared" si="46"/>
        <v>محمدپور</v>
      </c>
      <c r="G374" s="204" t="str">
        <f t="shared" si="47"/>
        <v>تانکر آب</v>
      </c>
      <c r="H374" s="204">
        <f t="shared" si="48"/>
        <v>11.2</v>
      </c>
      <c r="I374" s="204"/>
      <c r="J374" s="204"/>
      <c r="K374" s="204"/>
      <c r="L374" s="204"/>
      <c r="M374" s="204"/>
      <c r="N374" s="204"/>
      <c r="O374" s="230">
        <f t="shared" si="49"/>
        <v>0</v>
      </c>
      <c r="P374" s="230">
        <f t="shared" si="50"/>
        <v>0</v>
      </c>
      <c r="Q374" s="230">
        <f t="shared" si="53"/>
        <v>0</v>
      </c>
      <c r="R374" s="288">
        <f t="shared" si="51"/>
        <v>0</v>
      </c>
      <c r="S374" s="261"/>
    </row>
    <row r="375" spans="2:19" s="200" customFormat="1" x14ac:dyDescent="0.25">
      <c r="B375" s="259">
        <f t="shared" si="52"/>
        <v>370</v>
      </c>
      <c r="C375" s="229">
        <v>45396</v>
      </c>
      <c r="D375" s="203" t="s">
        <v>179</v>
      </c>
      <c r="E375" s="204" t="str">
        <f t="shared" si="45"/>
        <v>کمپرسی جفت</v>
      </c>
      <c r="F375" s="204" t="str">
        <f t="shared" si="46"/>
        <v>محمدپور</v>
      </c>
      <c r="G375" s="204" t="str">
        <f t="shared" si="47"/>
        <v>جفت</v>
      </c>
      <c r="H375" s="204">
        <f t="shared" si="48"/>
        <v>7</v>
      </c>
      <c r="I375" s="204"/>
      <c r="J375" s="204"/>
      <c r="K375" s="204"/>
      <c r="L375" s="204"/>
      <c r="M375" s="204"/>
      <c r="N375" s="204"/>
      <c r="O375" s="230">
        <f t="shared" si="49"/>
        <v>0</v>
      </c>
      <c r="P375" s="230">
        <f t="shared" si="50"/>
        <v>0</v>
      </c>
      <c r="Q375" s="230">
        <f t="shared" si="53"/>
        <v>0</v>
      </c>
      <c r="R375" s="288">
        <f t="shared" si="51"/>
        <v>0</v>
      </c>
      <c r="S375" s="261"/>
    </row>
    <row r="376" spans="2:19" s="200" customFormat="1" x14ac:dyDescent="0.25">
      <c r="B376" s="259">
        <f t="shared" si="52"/>
        <v>371</v>
      </c>
      <c r="C376" s="229">
        <v>45396</v>
      </c>
      <c r="D376" s="203" t="s">
        <v>181</v>
      </c>
      <c r="E376" s="204" t="str">
        <f t="shared" si="45"/>
        <v>تانکر آب</v>
      </c>
      <c r="F376" s="204" t="str">
        <f t="shared" si="46"/>
        <v>گلپایگانی</v>
      </c>
      <c r="G376" s="204" t="str">
        <f t="shared" si="47"/>
        <v>تانکر آب</v>
      </c>
      <c r="H376" s="204">
        <f t="shared" si="48"/>
        <v>11.6</v>
      </c>
      <c r="I376" s="204"/>
      <c r="J376" s="204"/>
      <c r="K376" s="204"/>
      <c r="L376" s="204"/>
      <c r="M376" s="204"/>
      <c r="N376" s="204"/>
      <c r="O376" s="230">
        <f t="shared" si="49"/>
        <v>0</v>
      </c>
      <c r="P376" s="230">
        <f t="shared" si="50"/>
        <v>0</v>
      </c>
      <c r="Q376" s="230">
        <f t="shared" si="53"/>
        <v>0</v>
      </c>
      <c r="R376" s="288">
        <f t="shared" si="51"/>
        <v>0</v>
      </c>
      <c r="S376" s="261"/>
    </row>
    <row r="377" spans="2:19" s="200" customFormat="1" x14ac:dyDescent="0.25">
      <c r="B377" s="259">
        <f t="shared" si="52"/>
        <v>372</v>
      </c>
      <c r="C377" s="229">
        <v>45397</v>
      </c>
      <c r="D377" s="203" t="s">
        <v>93</v>
      </c>
      <c r="E377" s="204" t="str">
        <f t="shared" si="45"/>
        <v>کامیون کمپرسی</v>
      </c>
      <c r="F377" s="204" t="str">
        <f t="shared" si="46"/>
        <v>شرکتی</v>
      </c>
      <c r="G377" s="204" t="str">
        <f t="shared" si="47"/>
        <v>جفت</v>
      </c>
      <c r="H377" s="204">
        <f t="shared" si="48"/>
        <v>6.65</v>
      </c>
      <c r="I377" s="204"/>
      <c r="J377" s="204"/>
      <c r="K377" s="204"/>
      <c r="L377" s="204"/>
      <c r="M377" s="204"/>
      <c r="N377" s="204"/>
      <c r="O377" s="230">
        <f t="shared" si="49"/>
        <v>0</v>
      </c>
      <c r="P377" s="230">
        <f t="shared" si="50"/>
        <v>0</v>
      </c>
      <c r="Q377" s="230">
        <f t="shared" si="53"/>
        <v>0</v>
      </c>
      <c r="R377" s="288">
        <f t="shared" si="51"/>
        <v>0</v>
      </c>
      <c r="S377" s="261"/>
    </row>
    <row r="378" spans="2:19" s="200" customFormat="1" x14ac:dyDescent="0.25">
      <c r="B378" s="259">
        <f t="shared" si="52"/>
        <v>373</v>
      </c>
      <c r="C378" s="229">
        <v>45397</v>
      </c>
      <c r="D378" s="203" t="s">
        <v>96</v>
      </c>
      <c r="E378" s="204" t="str">
        <f t="shared" si="45"/>
        <v>کامیون کمپرسی</v>
      </c>
      <c r="F378" s="204" t="str">
        <f t="shared" si="46"/>
        <v>شرکتی</v>
      </c>
      <c r="G378" s="204" t="str">
        <f t="shared" si="47"/>
        <v>جفت</v>
      </c>
      <c r="H378" s="204">
        <f t="shared" si="48"/>
        <v>6.65</v>
      </c>
      <c r="I378" s="204" t="s">
        <v>204</v>
      </c>
      <c r="J378" s="204">
        <v>41</v>
      </c>
      <c r="K378" s="204">
        <v>75</v>
      </c>
      <c r="L378" s="204" t="s">
        <v>1</v>
      </c>
      <c r="M378" s="204"/>
      <c r="N378" s="204" t="s">
        <v>286</v>
      </c>
      <c r="O378" s="230">
        <f t="shared" si="49"/>
        <v>272.65000000000003</v>
      </c>
      <c r="P378" s="230">
        <f t="shared" si="50"/>
        <v>0</v>
      </c>
      <c r="Q378" s="230">
        <f t="shared" si="53"/>
        <v>0</v>
      </c>
      <c r="R378" s="288">
        <f t="shared" si="51"/>
        <v>0</v>
      </c>
      <c r="S378" s="261"/>
    </row>
    <row r="379" spans="2:19" s="200" customFormat="1" x14ac:dyDescent="0.25">
      <c r="B379" s="259">
        <f t="shared" si="52"/>
        <v>374</v>
      </c>
      <c r="C379" s="229">
        <v>45397</v>
      </c>
      <c r="D379" s="203" t="s">
        <v>119</v>
      </c>
      <c r="E379" s="204" t="str">
        <f t="shared" si="45"/>
        <v>کامیون کمپرسی</v>
      </c>
      <c r="F379" s="204" t="str">
        <f t="shared" si="46"/>
        <v>شرکتی</v>
      </c>
      <c r="G379" s="204" t="str">
        <f t="shared" si="47"/>
        <v>جفت</v>
      </c>
      <c r="H379" s="204">
        <f t="shared" si="48"/>
        <v>6.65</v>
      </c>
      <c r="I379" s="204" t="s">
        <v>204</v>
      </c>
      <c r="J379" s="204">
        <v>41</v>
      </c>
      <c r="K379" s="204">
        <v>75</v>
      </c>
      <c r="L379" s="204" t="s">
        <v>1</v>
      </c>
      <c r="M379" s="204"/>
      <c r="N379" s="204" t="s">
        <v>286</v>
      </c>
      <c r="O379" s="230">
        <f t="shared" si="49"/>
        <v>272.65000000000003</v>
      </c>
      <c r="P379" s="230">
        <f t="shared" si="50"/>
        <v>0</v>
      </c>
      <c r="Q379" s="230">
        <f t="shared" si="53"/>
        <v>0</v>
      </c>
      <c r="R379" s="288">
        <f t="shared" si="51"/>
        <v>0</v>
      </c>
      <c r="S379" s="261"/>
    </row>
    <row r="380" spans="2:19" s="200" customFormat="1" x14ac:dyDescent="0.25">
      <c r="B380" s="259">
        <f t="shared" si="52"/>
        <v>375</v>
      </c>
      <c r="C380" s="229">
        <v>45397</v>
      </c>
      <c r="D380" s="203" t="s">
        <v>132</v>
      </c>
      <c r="E380" s="204" t="str">
        <f t="shared" si="45"/>
        <v>تانکر آب</v>
      </c>
      <c r="F380" s="204" t="str">
        <f t="shared" si="46"/>
        <v>شرکتی</v>
      </c>
      <c r="G380" s="204" t="str">
        <f t="shared" si="47"/>
        <v>تانکر آب</v>
      </c>
      <c r="H380" s="204">
        <f t="shared" si="48"/>
        <v>11.8</v>
      </c>
      <c r="I380" s="204"/>
      <c r="J380" s="204"/>
      <c r="K380" s="204"/>
      <c r="L380" s="204"/>
      <c r="M380" s="204"/>
      <c r="N380" s="204"/>
      <c r="O380" s="230">
        <f t="shared" si="49"/>
        <v>0</v>
      </c>
      <c r="P380" s="230">
        <f t="shared" si="50"/>
        <v>0</v>
      </c>
      <c r="Q380" s="230">
        <f t="shared" si="53"/>
        <v>0</v>
      </c>
      <c r="R380" s="288">
        <f t="shared" si="51"/>
        <v>0</v>
      </c>
      <c r="S380" s="261"/>
    </row>
    <row r="381" spans="2:19" s="200" customFormat="1" x14ac:dyDescent="0.25">
      <c r="B381" s="259">
        <f t="shared" si="52"/>
        <v>376</v>
      </c>
      <c r="C381" s="229">
        <v>45397</v>
      </c>
      <c r="D381" s="203" t="s">
        <v>98</v>
      </c>
      <c r="E381" s="204" t="str">
        <f t="shared" si="45"/>
        <v>تانکر آب</v>
      </c>
      <c r="F381" s="204" t="str">
        <f t="shared" si="46"/>
        <v>شرکتی</v>
      </c>
      <c r="G381" s="204" t="str">
        <f t="shared" si="47"/>
        <v>تانکر آب</v>
      </c>
      <c r="H381" s="204">
        <f t="shared" si="48"/>
        <v>11.8</v>
      </c>
      <c r="I381" s="204"/>
      <c r="J381" s="204"/>
      <c r="K381" s="204"/>
      <c r="L381" s="204"/>
      <c r="M381" s="204"/>
      <c r="N381" s="204"/>
      <c r="O381" s="230">
        <f t="shared" si="49"/>
        <v>0</v>
      </c>
      <c r="P381" s="230">
        <f t="shared" si="50"/>
        <v>0</v>
      </c>
      <c r="Q381" s="230">
        <f t="shared" si="53"/>
        <v>0</v>
      </c>
      <c r="R381" s="288">
        <f t="shared" si="51"/>
        <v>0</v>
      </c>
      <c r="S381" s="261"/>
    </row>
    <row r="382" spans="2:19" s="200" customFormat="1" x14ac:dyDescent="0.25">
      <c r="B382" s="259">
        <f t="shared" si="52"/>
        <v>377</v>
      </c>
      <c r="C382" s="229">
        <v>45397</v>
      </c>
      <c r="D382" s="203" t="s">
        <v>143</v>
      </c>
      <c r="E382" s="204" t="str">
        <f t="shared" si="45"/>
        <v>کامیون کمپرسی</v>
      </c>
      <c r="F382" s="204" t="str">
        <f t="shared" si="46"/>
        <v>انصاری</v>
      </c>
      <c r="G382" s="204" t="str">
        <f t="shared" si="47"/>
        <v>جفت</v>
      </c>
      <c r="H382" s="204">
        <f t="shared" si="48"/>
        <v>7</v>
      </c>
      <c r="I382" s="204"/>
      <c r="J382" s="204"/>
      <c r="K382" s="204"/>
      <c r="L382" s="204"/>
      <c r="M382" s="204"/>
      <c r="N382" s="204"/>
      <c r="O382" s="230">
        <f t="shared" si="49"/>
        <v>0</v>
      </c>
      <c r="P382" s="230">
        <f t="shared" si="50"/>
        <v>0</v>
      </c>
      <c r="Q382" s="230">
        <f t="shared" si="53"/>
        <v>0</v>
      </c>
      <c r="R382" s="288">
        <f t="shared" si="51"/>
        <v>0</v>
      </c>
      <c r="S382" s="261"/>
    </row>
    <row r="383" spans="2:19" s="200" customFormat="1" x14ac:dyDescent="0.25">
      <c r="B383" s="259">
        <f t="shared" si="52"/>
        <v>378</v>
      </c>
      <c r="C383" s="229">
        <v>45397</v>
      </c>
      <c r="D383" s="203" t="s">
        <v>144</v>
      </c>
      <c r="E383" s="204" t="str">
        <f t="shared" si="45"/>
        <v>کامیون کمپرسی</v>
      </c>
      <c r="F383" s="204" t="str">
        <f t="shared" si="46"/>
        <v>انصاری</v>
      </c>
      <c r="G383" s="204" t="str">
        <f t="shared" si="47"/>
        <v>جفت</v>
      </c>
      <c r="H383" s="204">
        <f t="shared" si="48"/>
        <v>7</v>
      </c>
      <c r="I383" s="204"/>
      <c r="J383" s="204"/>
      <c r="K383" s="204"/>
      <c r="L383" s="204"/>
      <c r="M383" s="204"/>
      <c r="N383" s="204"/>
      <c r="O383" s="230">
        <f t="shared" si="49"/>
        <v>0</v>
      </c>
      <c r="P383" s="230">
        <f t="shared" si="50"/>
        <v>0</v>
      </c>
      <c r="Q383" s="230">
        <f t="shared" si="53"/>
        <v>0</v>
      </c>
      <c r="R383" s="288">
        <f t="shared" si="51"/>
        <v>0</v>
      </c>
      <c r="S383" s="261"/>
    </row>
    <row r="384" spans="2:19" s="200" customFormat="1" x14ac:dyDescent="0.25">
      <c r="B384" s="259">
        <f t="shared" si="52"/>
        <v>379</v>
      </c>
      <c r="C384" s="229">
        <v>45397</v>
      </c>
      <c r="D384" s="203" t="s">
        <v>145</v>
      </c>
      <c r="E384" s="204" t="str">
        <f t="shared" si="45"/>
        <v>کامیون کمپرسی</v>
      </c>
      <c r="F384" s="204" t="str">
        <f t="shared" si="46"/>
        <v>انصاری</v>
      </c>
      <c r="G384" s="204" t="str">
        <f t="shared" si="47"/>
        <v>جفت</v>
      </c>
      <c r="H384" s="204">
        <f t="shared" si="48"/>
        <v>7</v>
      </c>
      <c r="I384" s="204"/>
      <c r="J384" s="204"/>
      <c r="K384" s="204"/>
      <c r="L384" s="204"/>
      <c r="M384" s="204"/>
      <c r="N384" s="204"/>
      <c r="O384" s="230">
        <f t="shared" si="49"/>
        <v>0</v>
      </c>
      <c r="P384" s="230">
        <f t="shared" si="50"/>
        <v>0</v>
      </c>
      <c r="Q384" s="230">
        <f t="shared" si="53"/>
        <v>0</v>
      </c>
      <c r="R384" s="288">
        <f t="shared" si="51"/>
        <v>0</v>
      </c>
      <c r="S384" s="261"/>
    </row>
    <row r="385" spans="2:19" s="200" customFormat="1" x14ac:dyDescent="0.25">
      <c r="B385" s="259">
        <f t="shared" si="52"/>
        <v>380</v>
      </c>
      <c r="C385" s="229">
        <v>45397</v>
      </c>
      <c r="D385" s="203" t="s">
        <v>152</v>
      </c>
      <c r="E385" s="204" t="str">
        <f t="shared" si="45"/>
        <v>کامیون کمپرسی</v>
      </c>
      <c r="F385" s="204" t="str">
        <f t="shared" si="46"/>
        <v>میرزایی</v>
      </c>
      <c r="G385" s="204" t="str">
        <f t="shared" si="47"/>
        <v>تک</v>
      </c>
      <c r="H385" s="204">
        <f t="shared" si="48"/>
        <v>4.1500000000000004</v>
      </c>
      <c r="I385" s="204" t="s">
        <v>204</v>
      </c>
      <c r="J385" s="204">
        <v>31</v>
      </c>
      <c r="K385" s="204">
        <v>250</v>
      </c>
      <c r="L385" s="204" t="s">
        <v>65</v>
      </c>
      <c r="M385" s="204"/>
      <c r="N385" s="204" t="s">
        <v>286</v>
      </c>
      <c r="O385" s="230">
        <f t="shared" si="49"/>
        <v>128.65</v>
      </c>
      <c r="P385" s="230">
        <f t="shared" si="50"/>
        <v>0</v>
      </c>
      <c r="Q385" s="230">
        <f t="shared" si="53"/>
        <v>0</v>
      </c>
      <c r="R385" s="288">
        <f t="shared" si="51"/>
        <v>0</v>
      </c>
      <c r="S385" s="261"/>
    </row>
    <row r="386" spans="2:19" s="200" customFormat="1" x14ac:dyDescent="0.25">
      <c r="B386" s="259">
        <f t="shared" si="52"/>
        <v>381</v>
      </c>
      <c r="C386" s="229">
        <v>45397</v>
      </c>
      <c r="D386" s="203" t="s">
        <v>154</v>
      </c>
      <c r="E386" s="204" t="str">
        <f t="shared" si="45"/>
        <v>کامیون کمپرسی</v>
      </c>
      <c r="F386" s="204" t="str">
        <f t="shared" si="46"/>
        <v>میرزایی</v>
      </c>
      <c r="G386" s="204" t="str">
        <f t="shared" si="47"/>
        <v>تک</v>
      </c>
      <c r="H386" s="204">
        <f t="shared" si="48"/>
        <v>4.1500000000000004</v>
      </c>
      <c r="I386" s="204" t="s">
        <v>204</v>
      </c>
      <c r="J386" s="204">
        <v>31</v>
      </c>
      <c r="K386" s="204">
        <v>250</v>
      </c>
      <c r="L386" s="204" t="s">
        <v>65</v>
      </c>
      <c r="M386" s="204"/>
      <c r="N386" s="204" t="s">
        <v>286</v>
      </c>
      <c r="O386" s="230">
        <f t="shared" si="49"/>
        <v>128.65</v>
      </c>
      <c r="P386" s="230">
        <f t="shared" si="50"/>
        <v>0</v>
      </c>
      <c r="Q386" s="230">
        <f t="shared" si="53"/>
        <v>0</v>
      </c>
      <c r="R386" s="288">
        <f t="shared" si="51"/>
        <v>0</v>
      </c>
      <c r="S386" s="261"/>
    </row>
    <row r="387" spans="2:19" s="200" customFormat="1" x14ac:dyDescent="0.25">
      <c r="B387" s="259">
        <f t="shared" si="52"/>
        <v>382</v>
      </c>
      <c r="C387" s="229">
        <v>45397</v>
      </c>
      <c r="D387" s="203" t="s">
        <v>155</v>
      </c>
      <c r="E387" s="204" t="str">
        <f t="shared" si="45"/>
        <v>کامیون کمپرسی</v>
      </c>
      <c r="F387" s="204" t="str">
        <f t="shared" si="46"/>
        <v>میرزایی</v>
      </c>
      <c r="G387" s="204" t="str">
        <f t="shared" si="47"/>
        <v>جفت</v>
      </c>
      <c r="H387" s="204">
        <f t="shared" si="48"/>
        <v>6.65</v>
      </c>
      <c r="I387" s="204" t="s">
        <v>204</v>
      </c>
      <c r="J387" s="204">
        <v>35</v>
      </c>
      <c r="K387" s="204">
        <v>250</v>
      </c>
      <c r="L387" s="204" t="s">
        <v>65</v>
      </c>
      <c r="M387" s="204"/>
      <c r="N387" s="204" t="s">
        <v>286</v>
      </c>
      <c r="O387" s="230">
        <f t="shared" si="49"/>
        <v>232.75</v>
      </c>
      <c r="P387" s="230">
        <f t="shared" si="50"/>
        <v>0</v>
      </c>
      <c r="Q387" s="230">
        <f t="shared" si="53"/>
        <v>0</v>
      </c>
      <c r="R387" s="288">
        <f t="shared" si="51"/>
        <v>0</v>
      </c>
      <c r="S387" s="261"/>
    </row>
    <row r="388" spans="2:19" s="200" customFormat="1" x14ac:dyDescent="0.25">
      <c r="B388" s="259">
        <f t="shared" si="52"/>
        <v>383</v>
      </c>
      <c r="C388" s="229">
        <v>45397</v>
      </c>
      <c r="D388" s="203" t="s">
        <v>158</v>
      </c>
      <c r="E388" s="204" t="str">
        <f t="shared" si="45"/>
        <v>کامیون کمپرسی</v>
      </c>
      <c r="F388" s="204" t="str">
        <f t="shared" si="46"/>
        <v>صداقت</v>
      </c>
      <c r="G388" s="204" t="str">
        <f t="shared" si="47"/>
        <v>تک</v>
      </c>
      <c r="H388" s="204">
        <f t="shared" si="48"/>
        <v>4.1500000000000004</v>
      </c>
      <c r="I388" s="204"/>
      <c r="J388" s="204"/>
      <c r="K388" s="204"/>
      <c r="L388" s="204"/>
      <c r="M388" s="204"/>
      <c r="N388" s="204"/>
      <c r="O388" s="230">
        <f t="shared" si="49"/>
        <v>0</v>
      </c>
      <c r="P388" s="230">
        <f t="shared" si="50"/>
        <v>0</v>
      </c>
      <c r="Q388" s="230">
        <f t="shared" si="53"/>
        <v>0</v>
      </c>
      <c r="R388" s="288">
        <f t="shared" si="51"/>
        <v>0</v>
      </c>
      <c r="S388" s="261"/>
    </row>
    <row r="389" spans="2:19" s="200" customFormat="1" x14ac:dyDescent="0.25">
      <c r="B389" s="259">
        <f t="shared" si="52"/>
        <v>384</v>
      </c>
      <c r="C389" s="229">
        <v>45397</v>
      </c>
      <c r="D389" s="203" t="s">
        <v>159</v>
      </c>
      <c r="E389" s="204" t="str">
        <f t="shared" si="45"/>
        <v>کامیون کمپرسی</v>
      </c>
      <c r="F389" s="204" t="str">
        <f t="shared" si="46"/>
        <v>صداقت</v>
      </c>
      <c r="G389" s="204" t="str">
        <f t="shared" si="47"/>
        <v>تک</v>
      </c>
      <c r="H389" s="204">
        <f t="shared" si="48"/>
        <v>4.1500000000000004</v>
      </c>
      <c r="I389" s="204"/>
      <c r="J389" s="204"/>
      <c r="K389" s="204"/>
      <c r="L389" s="204"/>
      <c r="M389" s="204"/>
      <c r="N389" s="204"/>
      <c r="O389" s="230">
        <f t="shared" si="49"/>
        <v>0</v>
      </c>
      <c r="P389" s="230">
        <f t="shared" si="50"/>
        <v>0</v>
      </c>
      <c r="Q389" s="230">
        <f t="shared" si="53"/>
        <v>0</v>
      </c>
      <c r="R389" s="288">
        <f t="shared" si="51"/>
        <v>0</v>
      </c>
      <c r="S389" s="261"/>
    </row>
    <row r="390" spans="2:19" s="200" customFormat="1" x14ac:dyDescent="0.25">
      <c r="B390" s="259">
        <f t="shared" si="52"/>
        <v>385</v>
      </c>
      <c r="C390" s="229">
        <v>45397</v>
      </c>
      <c r="D390" s="203" t="s">
        <v>162</v>
      </c>
      <c r="E390" s="204" t="str">
        <f t="shared" ref="E390:E453" si="54">IFERROR(VLOOKUP(D390,T:X,2,FALSE),"")</f>
        <v>تانکر آب</v>
      </c>
      <c r="F390" s="204" t="str">
        <f t="shared" ref="F390:F453" si="55">IFERROR(VLOOKUP(D390,T:X,3,FALSE),"")</f>
        <v>رضاپور</v>
      </c>
      <c r="G390" s="204" t="str">
        <f t="shared" ref="G390:G453" si="56">IFERROR(VLOOKUP(D390,T:X,4,FALSE),"")</f>
        <v>تانکر آب</v>
      </c>
      <c r="H390" s="204">
        <f t="shared" ref="H390:H453" si="57">IFERROR(VLOOKUP(D390,T:X,5,FALSE),"")</f>
        <v>10</v>
      </c>
      <c r="I390" s="204"/>
      <c r="J390" s="204"/>
      <c r="K390" s="204"/>
      <c r="L390" s="204"/>
      <c r="M390" s="204"/>
      <c r="N390" s="204"/>
      <c r="O390" s="230">
        <f t="shared" ref="O390:O453" si="58">IF(I390=$O$5,J390*H390,0)</f>
        <v>0</v>
      </c>
      <c r="P390" s="230">
        <f t="shared" ref="P390:P453" si="59">IF(I390=$P$5,J390*H390,0)*1.15</f>
        <v>0</v>
      </c>
      <c r="Q390" s="230">
        <f t="shared" si="53"/>
        <v>0</v>
      </c>
      <c r="R390" s="288">
        <f t="shared" ref="R390:R453" si="60">IF(I390=$R$5,J390*H390,0)</f>
        <v>0</v>
      </c>
      <c r="S390" s="261"/>
    </row>
    <row r="391" spans="2:19" s="200" customFormat="1" x14ac:dyDescent="0.25">
      <c r="B391" s="259">
        <f t="shared" ref="B391:B454" si="61">ROW()-5</f>
        <v>386</v>
      </c>
      <c r="C391" s="229">
        <v>45397</v>
      </c>
      <c r="D391" s="203" t="s">
        <v>175</v>
      </c>
      <c r="E391" s="204" t="str">
        <f t="shared" si="54"/>
        <v>تانکر آب</v>
      </c>
      <c r="F391" s="204" t="str">
        <f t="shared" si="55"/>
        <v>محمدپور</v>
      </c>
      <c r="G391" s="204" t="str">
        <f t="shared" si="56"/>
        <v>تانکر آب</v>
      </c>
      <c r="H391" s="204">
        <f t="shared" si="57"/>
        <v>11.2</v>
      </c>
      <c r="I391" s="204"/>
      <c r="J391" s="204"/>
      <c r="K391" s="204"/>
      <c r="L391" s="204"/>
      <c r="M391" s="204"/>
      <c r="N391" s="204"/>
      <c r="O391" s="230">
        <f t="shared" si="58"/>
        <v>0</v>
      </c>
      <c r="P391" s="230">
        <f t="shared" si="59"/>
        <v>0</v>
      </c>
      <c r="Q391" s="230">
        <f t="shared" ref="Q391:Q454" si="62">IF(I391=$Q$5,J391*H391,0)</f>
        <v>0</v>
      </c>
      <c r="R391" s="288">
        <f t="shared" si="60"/>
        <v>0</v>
      </c>
      <c r="S391" s="261"/>
    </row>
    <row r="392" spans="2:19" s="200" customFormat="1" x14ac:dyDescent="0.25">
      <c r="B392" s="259">
        <f t="shared" si="61"/>
        <v>387</v>
      </c>
      <c r="C392" s="229">
        <v>45397</v>
      </c>
      <c r="D392" s="203" t="s">
        <v>179</v>
      </c>
      <c r="E392" s="204" t="str">
        <f t="shared" si="54"/>
        <v>کمپرسی جفت</v>
      </c>
      <c r="F392" s="204" t="str">
        <f t="shared" si="55"/>
        <v>محمدپور</v>
      </c>
      <c r="G392" s="204" t="str">
        <f t="shared" si="56"/>
        <v>جفت</v>
      </c>
      <c r="H392" s="204">
        <f t="shared" si="57"/>
        <v>7</v>
      </c>
      <c r="I392" s="204"/>
      <c r="J392" s="204"/>
      <c r="K392" s="204"/>
      <c r="L392" s="204"/>
      <c r="M392" s="204"/>
      <c r="N392" s="204"/>
      <c r="O392" s="230">
        <f t="shared" si="58"/>
        <v>0</v>
      </c>
      <c r="P392" s="230">
        <f t="shared" si="59"/>
        <v>0</v>
      </c>
      <c r="Q392" s="230">
        <f t="shared" si="62"/>
        <v>0</v>
      </c>
      <c r="R392" s="288">
        <f t="shared" si="60"/>
        <v>0</v>
      </c>
      <c r="S392" s="261"/>
    </row>
    <row r="393" spans="2:19" s="200" customFormat="1" x14ac:dyDescent="0.25">
      <c r="B393" s="259">
        <f t="shared" si="61"/>
        <v>388</v>
      </c>
      <c r="C393" s="229">
        <v>45397</v>
      </c>
      <c r="D393" s="203" t="s">
        <v>181</v>
      </c>
      <c r="E393" s="204" t="str">
        <f t="shared" si="54"/>
        <v>تانکر آب</v>
      </c>
      <c r="F393" s="204" t="str">
        <f t="shared" si="55"/>
        <v>گلپایگانی</v>
      </c>
      <c r="G393" s="204" t="str">
        <f t="shared" si="56"/>
        <v>تانکر آب</v>
      </c>
      <c r="H393" s="204">
        <f t="shared" si="57"/>
        <v>11.6</v>
      </c>
      <c r="I393" s="204"/>
      <c r="J393" s="204"/>
      <c r="K393" s="204"/>
      <c r="L393" s="204"/>
      <c r="M393" s="204"/>
      <c r="N393" s="204"/>
      <c r="O393" s="230">
        <f t="shared" si="58"/>
        <v>0</v>
      </c>
      <c r="P393" s="230">
        <f t="shared" si="59"/>
        <v>0</v>
      </c>
      <c r="Q393" s="230">
        <f t="shared" si="62"/>
        <v>0</v>
      </c>
      <c r="R393" s="288">
        <f t="shared" si="60"/>
        <v>0</v>
      </c>
      <c r="S393" s="261"/>
    </row>
    <row r="394" spans="2:19" s="200" customFormat="1" x14ac:dyDescent="0.25">
      <c r="B394" s="259">
        <f t="shared" si="61"/>
        <v>389</v>
      </c>
      <c r="C394" s="229">
        <v>45398</v>
      </c>
      <c r="D394" s="203" t="s">
        <v>93</v>
      </c>
      <c r="E394" s="204" t="str">
        <f t="shared" si="54"/>
        <v>کامیون کمپرسی</v>
      </c>
      <c r="F394" s="204" t="str">
        <f t="shared" si="55"/>
        <v>شرکتی</v>
      </c>
      <c r="G394" s="204" t="str">
        <f t="shared" si="56"/>
        <v>جفت</v>
      </c>
      <c r="H394" s="204">
        <f t="shared" si="57"/>
        <v>6.65</v>
      </c>
      <c r="I394" s="204" t="s">
        <v>204</v>
      </c>
      <c r="J394" s="204">
        <v>14</v>
      </c>
      <c r="K394" s="204">
        <v>100</v>
      </c>
      <c r="L394" s="204" t="s">
        <v>1</v>
      </c>
      <c r="M394" s="204"/>
      <c r="N394" s="204" t="s">
        <v>286</v>
      </c>
      <c r="O394" s="230">
        <f t="shared" si="58"/>
        <v>93.100000000000009</v>
      </c>
      <c r="P394" s="230">
        <f t="shared" si="59"/>
        <v>0</v>
      </c>
      <c r="Q394" s="230">
        <f t="shared" si="62"/>
        <v>0</v>
      </c>
      <c r="R394" s="288">
        <f t="shared" si="60"/>
        <v>0</v>
      </c>
      <c r="S394" s="261"/>
    </row>
    <row r="395" spans="2:19" s="200" customFormat="1" x14ac:dyDescent="0.25">
      <c r="B395" s="259">
        <f t="shared" si="61"/>
        <v>390</v>
      </c>
      <c r="C395" s="229">
        <v>45398</v>
      </c>
      <c r="D395" s="203" t="s">
        <v>96</v>
      </c>
      <c r="E395" s="204" t="str">
        <f t="shared" si="54"/>
        <v>کامیون کمپرسی</v>
      </c>
      <c r="F395" s="204" t="str">
        <f t="shared" si="55"/>
        <v>شرکتی</v>
      </c>
      <c r="G395" s="204" t="str">
        <f t="shared" si="56"/>
        <v>جفت</v>
      </c>
      <c r="H395" s="204">
        <f t="shared" si="57"/>
        <v>6.65</v>
      </c>
      <c r="I395" s="204" t="s">
        <v>204</v>
      </c>
      <c r="J395" s="204">
        <v>26</v>
      </c>
      <c r="K395" s="204">
        <v>100</v>
      </c>
      <c r="L395" s="204" t="s">
        <v>1</v>
      </c>
      <c r="M395" s="204"/>
      <c r="N395" s="204" t="s">
        <v>286</v>
      </c>
      <c r="O395" s="230">
        <f t="shared" si="58"/>
        <v>172.9</v>
      </c>
      <c r="P395" s="230">
        <f t="shared" si="59"/>
        <v>0</v>
      </c>
      <c r="Q395" s="230">
        <f t="shared" si="62"/>
        <v>0</v>
      </c>
      <c r="R395" s="288">
        <f t="shared" si="60"/>
        <v>0</v>
      </c>
      <c r="S395" s="261"/>
    </row>
    <row r="396" spans="2:19" s="200" customFormat="1" x14ac:dyDescent="0.25">
      <c r="B396" s="259">
        <f t="shared" si="61"/>
        <v>391</v>
      </c>
      <c r="C396" s="229">
        <v>45398</v>
      </c>
      <c r="D396" s="203" t="s">
        <v>119</v>
      </c>
      <c r="E396" s="204" t="str">
        <f t="shared" si="54"/>
        <v>کامیون کمپرسی</v>
      </c>
      <c r="F396" s="204" t="str">
        <f t="shared" si="55"/>
        <v>شرکتی</v>
      </c>
      <c r="G396" s="204" t="str">
        <f t="shared" si="56"/>
        <v>جفت</v>
      </c>
      <c r="H396" s="204">
        <f t="shared" si="57"/>
        <v>6.65</v>
      </c>
      <c r="I396" s="204" t="s">
        <v>204</v>
      </c>
      <c r="J396" s="204">
        <v>8</v>
      </c>
      <c r="K396" s="204">
        <v>100</v>
      </c>
      <c r="L396" s="204" t="s">
        <v>1</v>
      </c>
      <c r="M396" s="204"/>
      <c r="N396" s="204" t="s">
        <v>286</v>
      </c>
      <c r="O396" s="230">
        <f t="shared" si="58"/>
        <v>53.2</v>
      </c>
      <c r="P396" s="230">
        <f t="shared" si="59"/>
        <v>0</v>
      </c>
      <c r="Q396" s="230">
        <f t="shared" si="62"/>
        <v>0</v>
      </c>
      <c r="R396" s="288">
        <f t="shared" si="60"/>
        <v>0</v>
      </c>
      <c r="S396" s="261"/>
    </row>
    <row r="397" spans="2:19" s="200" customFormat="1" x14ac:dyDescent="0.25">
      <c r="B397" s="259">
        <f t="shared" si="61"/>
        <v>392</v>
      </c>
      <c r="C397" s="229">
        <v>45398</v>
      </c>
      <c r="D397" s="203" t="s">
        <v>132</v>
      </c>
      <c r="E397" s="204" t="str">
        <f t="shared" si="54"/>
        <v>تانکر آب</v>
      </c>
      <c r="F397" s="204" t="str">
        <f t="shared" si="55"/>
        <v>شرکتی</v>
      </c>
      <c r="G397" s="204" t="str">
        <f t="shared" si="56"/>
        <v>تانکر آب</v>
      </c>
      <c r="H397" s="204">
        <f t="shared" si="57"/>
        <v>11.8</v>
      </c>
      <c r="I397" s="204"/>
      <c r="J397" s="204"/>
      <c r="K397" s="204"/>
      <c r="L397" s="204"/>
      <c r="M397" s="204"/>
      <c r="N397" s="204"/>
      <c r="O397" s="230">
        <f t="shared" si="58"/>
        <v>0</v>
      </c>
      <c r="P397" s="230">
        <f t="shared" si="59"/>
        <v>0</v>
      </c>
      <c r="Q397" s="230">
        <f t="shared" si="62"/>
        <v>0</v>
      </c>
      <c r="R397" s="288">
        <f t="shared" si="60"/>
        <v>0</v>
      </c>
      <c r="S397" s="261"/>
    </row>
    <row r="398" spans="2:19" s="200" customFormat="1" x14ac:dyDescent="0.25">
      <c r="B398" s="259">
        <f t="shared" si="61"/>
        <v>393</v>
      </c>
      <c r="C398" s="229">
        <v>45398</v>
      </c>
      <c r="D398" s="203" t="s">
        <v>98</v>
      </c>
      <c r="E398" s="204" t="str">
        <f t="shared" si="54"/>
        <v>تانکر آب</v>
      </c>
      <c r="F398" s="204" t="str">
        <f t="shared" si="55"/>
        <v>شرکتی</v>
      </c>
      <c r="G398" s="204" t="str">
        <f t="shared" si="56"/>
        <v>تانکر آب</v>
      </c>
      <c r="H398" s="204">
        <f t="shared" si="57"/>
        <v>11.8</v>
      </c>
      <c r="I398" s="204"/>
      <c r="J398" s="204"/>
      <c r="K398" s="204"/>
      <c r="L398" s="204"/>
      <c r="M398" s="204"/>
      <c r="N398" s="204"/>
      <c r="O398" s="230">
        <f t="shared" si="58"/>
        <v>0</v>
      </c>
      <c r="P398" s="230">
        <f t="shared" si="59"/>
        <v>0</v>
      </c>
      <c r="Q398" s="230">
        <f t="shared" si="62"/>
        <v>0</v>
      </c>
      <c r="R398" s="288">
        <f t="shared" si="60"/>
        <v>0</v>
      </c>
      <c r="S398" s="261"/>
    </row>
    <row r="399" spans="2:19" s="200" customFormat="1" x14ac:dyDescent="0.25">
      <c r="B399" s="259">
        <f t="shared" si="61"/>
        <v>394</v>
      </c>
      <c r="C399" s="229">
        <v>45398</v>
      </c>
      <c r="D399" s="203" t="s">
        <v>143</v>
      </c>
      <c r="E399" s="204" t="str">
        <f t="shared" si="54"/>
        <v>کامیون کمپرسی</v>
      </c>
      <c r="F399" s="204" t="str">
        <f t="shared" si="55"/>
        <v>انصاری</v>
      </c>
      <c r="G399" s="204" t="str">
        <f t="shared" si="56"/>
        <v>جفت</v>
      </c>
      <c r="H399" s="204">
        <f t="shared" si="57"/>
        <v>7</v>
      </c>
      <c r="I399" s="204"/>
      <c r="J399" s="204"/>
      <c r="K399" s="204"/>
      <c r="L399" s="204"/>
      <c r="M399" s="204"/>
      <c r="N399" s="204"/>
      <c r="O399" s="230">
        <f t="shared" si="58"/>
        <v>0</v>
      </c>
      <c r="P399" s="230">
        <f t="shared" si="59"/>
        <v>0</v>
      </c>
      <c r="Q399" s="230">
        <f t="shared" si="62"/>
        <v>0</v>
      </c>
      <c r="R399" s="288">
        <f t="shared" si="60"/>
        <v>0</v>
      </c>
      <c r="S399" s="261"/>
    </row>
    <row r="400" spans="2:19" s="200" customFormat="1" x14ac:dyDescent="0.25">
      <c r="B400" s="259">
        <f t="shared" si="61"/>
        <v>395</v>
      </c>
      <c r="C400" s="229">
        <v>45398</v>
      </c>
      <c r="D400" s="203" t="s">
        <v>144</v>
      </c>
      <c r="E400" s="204" t="str">
        <f t="shared" si="54"/>
        <v>کامیون کمپرسی</v>
      </c>
      <c r="F400" s="204" t="str">
        <f t="shared" si="55"/>
        <v>انصاری</v>
      </c>
      <c r="G400" s="204" t="str">
        <f t="shared" si="56"/>
        <v>جفت</v>
      </c>
      <c r="H400" s="204">
        <f t="shared" si="57"/>
        <v>7</v>
      </c>
      <c r="I400" s="204"/>
      <c r="J400" s="204"/>
      <c r="K400" s="204"/>
      <c r="L400" s="204"/>
      <c r="M400" s="204"/>
      <c r="N400" s="204"/>
      <c r="O400" s="230">
        <f t="shared" si="58"/>
        <v>0</v>
      </c>
      <c r="P400" s="230">
        <f t="shared" si="59"/>
        <v>0</v>
      </c>
      <c r="Q400" s="230">
        <f t="shared" si="62"/>
        <v>0</v>
      </c>
      <c r="R400" s="288">
        <f t="shared" si="60"/>
        <v>0</v>
      </c>
      <c r="S400" s="261"/>
    </row>
    <row r="401" spans="2:19" s="200" customFormat="1" x14ac:dyDescent="0.25">
      <c r="B401" s="259">
        <f t="shared" si="61"/>
        <v>396</v>
      </c>
      <c r="C401" s="229">
        <v>45398</v>
      </c>
      <c r="D401" s="203" t="s">
        <v>145</v>
      </c>
      <c r="E401" s="204" t="str">
        <f t="shared" si="54"/>
        <v>کامیون کمپرسی</v>
      </c>
      <c r="F401" s="204" t="str">
        <f t="shared" si="55"/>
        <v>انصاری</v>
      </c>
      <c r="G401" s="204" t="str">
        <f t="shared" si="56"/>
        <v>جفت</v>
      </c>
      <c r="H401" s="204">
        <f t="shared" si="57"/>
        <v>7</v>
      </c>
      <c r="I401" s="204"/>
      <c r="J401" s="204"/>
      <c r="K401" s="204"/>
      <c r="L401" s="204"/>
      <c r="M401" s="204"/>
      <c r="N401" s="204"/>
      <c r="O401" s="230">
        <f t="shared" si="58"/>
        <v>0</v>
      </c>
      <c r="P401" s="230">
        <f t="shared" si="59"/>
        <v>0</v>
      </c>
      <c r="Q401" s="230">
        <f t="shared" si="62"/>
        <v>0</v>
      </c>
      <c r="R401" s="288">
        <f t="shared" si="60"/>
        <v>0</v>
      </c>
      <c r="S401" s="261"/>
    </row>
    <row r="402" spans="2:19" s="200" customFormat="1" x14ac:dyDescent="0.25">
      <c r="B402" s="259">
        <f t="shared" si="61"/>
        <v>397</v>
      </c>
      <c r="C402" s="229">
        <v>45398</v>
      </c>
      <c r="D402" s="203" t="s">
        <v>152</v>
      </c>
      <c r="E402" s="204" t="str">
        <f t="shared" si="54"/>
        <v>کامیون کمپرسی</v>
      </c>
      <c r="F402" s="204" t="str">
        <f t="shared" si="55"/>
        <v>میرزایی</v>
      </c>
      <c r="G402" s="204" t="str">
        <f t="shared" si="56"/>
        <v>تک</v>
      </c>
      <c r="H402" s="204">
        <f t="shared" si="57"/>
        <v>4.1500000000000004</v>
      </c>
      <c r="I402" s="204" t="s">
        <v>204</v>
      </c>
      <c r="J402" s="204">
        <v>36</v>
      </c>
      <c r="K402" s="204">
        <v>920</v>
      </c>
      <c r="L402" s="204" t="s">
        <v>65</v>
      </c>
      <c r="M402" s="204"/>
      <c r="N402" s="204" t="s">
        <v>286</v>
      </c>
      <c r="O402" s="230">
        <f t="shared" si="58"/>
        <v>149.4</v>
      </c>
      <c r="P402" s="230">
        <f t="shared" si="59"/>
        <v>0</v>
      </c>
      <c r="Q402" s="230">
        <f t="shared" si="62"/>
        <v>0</v>
      </c>
      <c r="R402" s="288">
        <f t="shared" si="60"/>
        <v>0</v>
      </c>
      <c r="S402" s="261"/>
    </row>
    <row r="403" spans="2:19" s="200" customFormat="1" x14ac:dyDescent="0.25">
      <c r="B403" s="259">
        <f t="shared" si="61"/>
        <v>398</v>
      </c>
      <c r="C403" s="229">
        <v>45398</v>
      </c>
      <c r="D403" s="203" t="s">
        <v>154</v>
      </c>
      <c r="E403" s="204" t="str">
        <f t="shared" si="54"/>
        <v>کامیون کمپرسی</v>
      </c>
      <c r="F403" s="204" t="str">
        <f t="shared" si="55"/>
        <v>میرزایی</v>
      </c>
      <c r="G403" s="204" t="str">
        <f t="shared" si="56"/>
        <v>تک</v>
      </c>
      <c r="H403" s="204">
        <f t="shared" si="57"/>
        <v>4.1500000000000004</v>
      </c>
      <c r="I403" s="204" t="s">
        <v>204</v>
      </c>
      <c r="J403" s="204">
        <v>38</v>
      </c>
      <c r="K403" s="204">
        <v>920</v>
      </c>
      <c r="L403" s="204" t="s">
        <v>65</v>
      </c>
      <c r="M403" s="204"/>
      <c r="N403" s="204" t="s">
        <v>286</v>
      </c>
      <c r="O403" s="230">
        <f t="shared" si="58"/>
        <v>157.70000000000002</v>
      </c>
      <c r="P403" s="230">
        <f t="shared" si="59"/>
        <v>0</v>
      </c>
      <c r="Q403" s="230">
        <f t="shared" si="62"/>
        <v>0</v>
      </c>
      <c r="R403" s="288">
        <f t="shared" si="60"/>
        <v>0</v>
      </c>
      <c r="S403" s="261"/>
    </row>
    <row r="404" spans="2:19" s="200" customFormat="1" x14ac:dyDescent="0.25">
      <c r="B404" s="259">
        <f t="shared" si="61"/>
        <v>399</v>
      </c>
      <c r="C404" s="229">
        <v>45398</v>
      </c>
      <c r="D404" s="203" t="s">
        <v>155</v>
      </c>
      <c r="E404" s="204" t="str">
        <f t="shared" si="54"/>
        <v>کامیون کمپرسی</v>
      </c>
      <c r="F404" s="204" t="str">
        <f t="shared" si="55"/>
        <v>میرزایی</v>
      </c>
      <c r="G404" s="204" t="str">
        <f t="shared" si="56"/>
        <v>جفت</v>
      </c>
      <c r="H404" s="204">
        <f t="shared" si="57"/>
        <v>6.65</v>
      </c>
      <c r="I404" s="204" t="s">
        <v>204</v>
      </c>
      <c r="J404" s="204">
        <v>44</v>
      </c>
      <c r="K404" s="204">
        <v>920</v>
      </c>
      <c r="L404" s="204" t="s">
        <v>65</v>
      </c>
      <c r="M404" s="204"/>
      <c r="N404" s="204" t="s">
        <v>286</v>
      </c>
      <c r="O404" s="230">
        <f t="shared" si="58"/>
        <v>292.60000000000002</v>
      </c>
      <c r="P404" s="230">
        <f t="shared" si="59"/>
        <v>0</v>
      </c>
      <c r="Q404" s="230">
        <f t="shared" si="62"/>
        <v>0</v>
      </c>
      <c r="R404" s="288">
        <f t="shared" si="60"/>
        <v>0</v>
      </c>
      <c r="S404" s="261"/>
    </row>
    <row r="405" spans="2:19" s="200" customFormat="1" x14ac:dyDescent="0.25">
      <c r="B405" s="259">
        <f t="shared" si="61"/>
        <v>400</v>
      </c>
      <c r="C405" s="229">
        <v>45398</v>
      </c>
      <c r="D405" s="203" t="s">
        <v>158</v>
      </c>
      <c r="E405" s="204" t="str">
        <f t="shared" si="54"/>
        <v>کامیون کمپرسی</v>
      </c>
      <c r="F405" s="204" t="str">
        <f t="shared" si="55"/>
        <v>صداقت</v>
      </c>
      <c r="G405" s="204" t="str">
        <f t="shared" si="56"/>
        <v>تک</v>
      </c>
      <c r="H405" s="204">
        <f t="shared" si="57"/>
        <v>4.1500000000000004</v>
      </c>
      <c r="I405" s="204"/>
      <c r="J405" s="204"/>
      <c r="K405" s="204"/>
      <c r="L405" s="204"/>
      <c r="M405" s="204"/>
      <c r="N405" s="204"/>
      <c r="O405" s="230">
        <f t="shared" si="58"/>
        <v>0</v>
      </c>
      <c r="P405" s="230">
        <f t="shared" si="59"/>
        <v>0</v>
      </c>
      <c r="Q405" s="230">
        <f t="shared" si="62"/>
        <v>0</v>
      </c>
      <c r="R405" s="288">
        <f t="shared" si="60"/>
        <v>0</v>
      </c>
      <c r="S405" s="261"/>
    </row>
    <row r="406" spans="2:19" s="200" customFormat="1" x14ac:dyDescent="0.25">
      <c r="B406" s="259">
        <f t="shared" si="61"/>
        <v>401</v>
      </c>
      <c r="C406" s="229">
        <v>45398</v>
      </c>
      <c r="D406" s="203" t="s">
        <v>159</v>
      </c>
      <c r="E406" s="204" t="str">
        <f t="shared" si="54"/>
        <v>کامیون کمپرسی</v>
      </c>
      <c r="F406" s="204" t="str">
        <f t="shared" si="55"/>
        <v>صداقت</v>
      </c>
      <c r="G406" s="204" t="str">
        <f t="shared" si="56"/>
        <v>تک</v>
      </c>
      <c r="H406" s="204">
        <f t="shared" si="57"/>
        <v>4.1500000000000004</v>
      </c>
      <c r="I406" s="204"/>
      <c r="J406" s="204"/>
      <c r="K406" s="204"/>
      <c r="L406" s="204"/>
      <c r="M406" s="204"/>
      <c r="N406" s="204"/>
      <c r="O406" s="230">
        <f t="shared" si="58"/>
        <v>0</v>
      </c>
      <c r="P406" s="230">
        <f t="shared" si="59"/>
        <v>0</v>
      </c>
      <c r="Q406" s="230">
        <f t="shared" si="62"/>
        <v>0</v>
      </c>
      <c r="R406" s="288">
        <f t="shared" si="60"/>
        <v>0</v>
      </c>
      <c r="S406" s="261"/>
    </row>
    <row r="407" spans="2:19" s="200" customFormat="1" x14ac:dyDescent="0.25">
      <c r="B407" s="259">
        <f t="shared" si="61"/>
        <v>402</v>
      </c>
      <c r="C407" s="229">
        <v>45398</v>
      </c>
      <c r="D407" s="203" t="s">
        <v>162</v>
      </c>
      <c r="E407" s="204" t="str">
        <f t="shared" si="54"/>
        <v>تانکر آب</v>
      </c>
      <c r="F407" s="204" t="str">
        <f t="shared" si="55"/>
        <v>رضاپور</v>
      </c>
      <c r="G407" s="204" t="str">
        <f t="shared" si="56"/>
        <v>تانکر آب</v>
      </c>
      <c r="H407" s="204">
        <f t="shared" si="57"/>
        <v>10</v>
      </c>
      <c r="I407" s="204"/>
      <c r="J407" s="204"/>
      <c r="K407" s="204"/>
      <c r="L407" s="204"/>
      <c r="M407" s="204"/>
      <c r="N407" s="204"/>
      <c r="O407" s="230">
        <f t="shared" si="58"/>
        <v>0</v>
      </c>
      <c r="P407" s="230">
        <f t="shared" si="59"/>
        <v>0</v>
      </c>
      <c r="Q407" s="230">
        <f t="shared" si="62"/>
        <v>0</v>
      </c>
      <c r="R407" s="288">
        <f t="shared" si="60"/>
        <v>0</v>
      </c>
      <c r="S407" s="261"/>
    </row>
    <row r="408" spans="2:19" s="200" customFormat="1" x14ac:dyDescent="0.25">
      <c r="B408" s="259">
        <f t="shared" si="61"/>
        <v>403</v>
      </c>
      <c r="C408" s="229">
        <v>45398</v>
      </c>
      <c r="D408" s="203" t="s">
        <v>175</v>
      </c>
      <c r="E408" s="204" t="str">
        <f t="shared" si="54"/>
        <v>تانکر آب</v>
      </c>
      <c r="F408" s="204" t="str">
        <f t="shared" si="55"/>
        <v>محمدپور</v>
      </c>
      <c r="G408" s="204" t="str">
        <f t="shared" si="56"/>
        <v>تانکر آب</v>
      </c>
      <c r="H408" s="204">
        <f t="shared" si="57"/>
        <v>11.2</v>
      </c>
      <c r="I408" s="204"/>
      <c r="J408" s="204"/>
      <c r="K408" s="204"/>
      <c r="L408" s="204"/>
      <c r="M408" s="204"/>
      <c r="N408" s="204"/>
      <c r="O408" s="230">
        <f t="shared" si="58"/>
        <v>0</v>
      </c>
      <c r="P408" s="230">
        <f t="shared" si="59"/>
        <v>0</v>
      </c>
      <c r="Q408" s="230">
        <f t="shared" si="62"/>
        <v>0</v>
      </c>
      <c r="R408" s="288">
        <f t="shared" si="60"/>
        <v>0</v>
      </c>
      <c r="S408" s="261"/>
    </row>
    <row r="409" spans="2:19" s="200" customFormat="1" x14ac:dyDescent="0.25">
      <c r="B409" s="259">
        <f t="shared" si="61"/>
        <v>404</v>
      </c>
      <c r="C409" s="229">
        <v>45398</v>
      </c>
      <c r="D409" s="203" t="s">
        <v>179</v>
      </c>
      <c r="E409" s="204" t="str">
        <f t="shared" si="54"/>
        <v>کمپرسی جفت</v>
      </c>
      <c r="F409" s="204" t="str">
        <f t="shared" si="55"/>
        <v>محمدپور</v>
      </c>
      <c r="G409" s="204" t="str">
        <f t="shared" si="56"/>
        <v>جفت</v>
      </c>
      <c r="H409" s="204">
        <f t="shared" si="57"/>
        <v>7</v>
      </c>
      <c r="I409" s="204"/>
      <c r="J409" s="204"/>
      <c r="K409" s="204"/>
      <c r="L409" s="204"/>
      <c r="M409" s="204"/>
      <c r="N409" s="204"/>
      <c r="O409" s="230">
        <f t="shared" si="58"/>
        <v>0</v>
      </c>
      <c r="P409" s="230">
        <f t="shared" si="59"/>
        <v>0</v>
      </c>
      <c r="Q409" s="230">
        <f t="shared" si="62"/>
        <v>0</v>
      </c>
      <c r="R409" s="288">
        <f t="shared" si="60"/>
        <v>0</v>
      </c>
      <c r="S409" s="261"/>
    </row>
    <row r="410" spans="2:19" s="200" customFormat="1" x14ac:dyDescent="0.25">
      <c r="B410" s="259">
        <f t="shared" si="61"/>
        <v>405</v>
      </c>
      <c r="C410" s="229">
        <v>45398</v>
      </c>
      <c r="D410" s="203" t="s">
        <v>181</v>
      </c>
      <c r="E410" s="204" t="str">
        <f t="shared" si="54"/>
        <v>تانکر آب</v>
      </c>
      <c r="F410" s="204" t="str">
        <f t="shared" si="55"/>
        <v>گلپایگانی</v>
      </c>
      <c r="G410" s="204" t="str">
        <f t="shared" si="56"/>
        <v>تانکر آب</v>
      </c>
      <c r="H410" s="204">
        <f t="shared" si="57"/>
        <v>11.6</v>
      </c>
      <c r="I410" s="204"/>
      <c r="J410" s="204"/>
      <c r="K410" s="204"/>
      <c r="L410" s="204"/>
      <c r="M410" s="204"/>
      <c r="N410" s="204"/>
      <c r="O410" s="230">
        <f t="shared" si="58"/>
        <v>0</v>
      </c>
      <c r="P410" s="230">
        <f t="shared" si="59"/>
        <v>0</v>
      </c>
      <c r="Q410" s="230">
        <f t="shared" si="62"/>
        <v>0</v>
      </c>
      <c r="R410" s="288">
        <f t="shared" si="60"/>
        <v>0</v>
      </c>
      <c r="S410" s="261"/>
    </row>
    <row r="411" spans="2:19" s="200" customFormat="1" x14ac:dyDescent="0.25">
      <c r="B411" s="259">
        <f t="shared" si="61"/>
        <v>406</v>
      </c>
      <c r="C411" s="229">
        <v>45399</v>
      </c>
      <c r="D411" s="203" t="s">
        <v>93</v>
      </c>
      <c r="E411" s="204" t="str">
        <f t="shared" si="54"/>
        <v>کامیون کمپرسی</v>
      </c>
      <c r="F411" s="204" t="str">
        <f t="shared" si="55"/>
        <v>شرکتی</v>
      </c>
      <c r="G411" s="204" t="str">
        <f t="shared" si="56"/>
        <v>جفت</v>
      </c>
      <c r="H411" s="204">
        <f t="shared" si="57"/>
        <v>6.65</v>
      </c>
      <c r="I411" s="204" t="s">
        <v>204</v>
      </c>
      <c r="J411" s="204">
        <v>3</v>
      </c>
      <c r="K411" s="204">
        <v>350</v>
      </c>
      <c r="L411" s="204" t="s">
        <v>1</v>
      </c>
      <c r="M411" s="204"/>
      <c r="N411" s="204" t="s">
        <v>286</v>
      </c>
      <c r="O411" s="230">
        <f t="shared" si="58"/>
        <v>19.950000000000003</v>
      </c>
      <c r="P411" s="230">
        <f t="shared" si="59"/>
        <v>0</v>
      </c>
      <c r="Q411" s="230">
        <f t="shared" si="62"/>
        <v>0</v>
      </c>
      <c r="R411" s="288">
        <f t="shared" si="60"/>
        <v>0</v>
      </c>
      <c r="S411" s="261"/>
    </row>
    <row r="412" spans="2:19" s="200" customFormat="1" x14ac:dyDescent="0.25">
      <c r="B412" s="259">
        <f t="shared" si="61"/>
        <v>407</v>
      </c>
      <c r="C412" s="229">
        <v>45399</v>
      </c>
      <c r="D412" s="203" t="s">
        <v>96</v>
      </c>
      <c r="E412" s="204" t="str">
        <f t="shared" si="54"/>
        <v>کامیون کمپرسی</v>
      </c>
      <c r="F412" s="204" t="str">
        <f t="shared" si="55"/>
        <v>شرکتی</v>
      </c>
      <c r="G412" s="204" t="str">
        <f t="shared" si="56"/>
        <v>جفت</v>
      </c>
      <c r="H412" s="204">
        <f t="shared" si="57"/>
        <v>6.65</v>
      </c>
      <c r="I412" s="204" t="s">
        <v>204</v>
      </c>
      <c r="J412" s="204">
        <v>3</v>
      </c>
      <c r="K412" s="204">
        <v>350</v>
      </c>
      <c r="L412" s="204" t="s">
        <v>1</v>
      </c>
      <c r="M412" s="204"/>
      <c r="N412" s="204" t="s">
        <v>286</v>
      </c>
      <c r="O412" s="230">
        <f t="shared" si="58"/>
        <v>19.950000000000003</v>
      </c>
      <c r="P412" s="230">
        <f t="shared" si="59"/>
        <v>0</v>
      </c>
      <c r="Q412" s="230">
        <f t="shared" si="62"/>
        <v>0</v>
      </c>
      <c r="R412" s="288">
        <f t="shared" si="60"/>
        <v>0</v>
      </c>
      <c r="S412" s="261"/>
    </row>
    <row r="413" spans="2:19" s="200" customFormat="1" x14ac:dyDescent="0.25">
      <c r="B413" s="259">
        <f t="shared" si="61"/>
        <v>408</v>
      </c>
      <c r="C413" s="229">
        <v>45399</v>
      </c>
      <c r="D413" s="203" t="s">
        <v>119</v>
      </c>
      <c r="E413" s="204" t="str">
        <f t="shared" si="54"/>
        <v>کامیون کمپرسی</v>
      </c>
      <c r="F413" s="204" t="str">
        <f t="shared" si="55"/>
        <v>شرکتی</v>
      </c>
      <c r="G413" s="204" t="str">
        <f t="shared" si="56"/>
        <v>جفت</v>
      </c>
      <c r="H413" s="204">
        <f t="shared" si="57"/>
        <v>6.65</v>
      </c>
      <c r="I413" s="204"/>
      <c r="J413" s="204"/>
      <c r="K413" s="204"/>
      <c r="L413" s="204"/>
      <c r="M413" s="204"/>
      <c r="N413" s="204"/>
      <c r="O413" s="230">
        <f t="shared" si="58"/>
        <v>0</v>
      </c>
      <c r="P413" s="230">
        <f t="shared" si="59"/>
        <v>0</v>
      </c>
      <c r="Q413" s="230">
        <f t="shared" si="62"/>
        <v>0</v>
      </c>
      <c r="R413" s="288">
        <f t="shared" si="60"/>
        <v>0</v>
      </c>
      <c r="S413" s="261"/>
    </row>
    <row r="414" spans="2:19" s="200" customFormat="1" x14ac:dyDescent="0.25">
      <c r="B414" s="259">
        <f t="shared" si="61"/>
        <v>409</v>
      </c>
      <c r="C414" s="229">
        <v>45399</v>
      </c>
      <c r="D414" s="203" t="s">
        <v>132</v>
      </c>
      <c r="E414" s="204" t="str">
        <f t="shared" si="54"/>
        <v>تانکر آب</v>
      </c>
      <c r="F414" s="204" t="str">
        <f t="shared" si="55"/>
        <v>شرکتی</v>
      </c>
      <c r="G414" s="204" t="str">
        <f t="shared" si="56"/>
        <v>تانکر آب</v>
      </c>
      <c r="H414" s="204">
        <f t="shared" si="57"/>
        <v>11.8</v>
      </c>
      <c r="I414" s="204"/>
      <c r="J414" s="204"/>
      <c r="K414" s="204"/>
      <c r="L414" s="204"/>
      <c r="M414" s="204"/>
      <c r="N414" s="204"/>
      <c r="O414" s="230">
        <f t="shared" si="58"/>
        <v>0</v>
      </c>
      <c r="P414" s="230">
        <f t="shared" si="59"/>
        <v>0</v>
      </c>
      <c r="Q414" s="230">
        <f t="shared" si="62"/>
        <v>0</v>
      </c>
      <c r="R414" s="288">
        <f t="shared" si="60"/>
        <v>0</v>
      </c>
      <c r="S414" s="261"/>
    </row>
    <row r="415" spans="2:19" s="200" customFormat="1" x14ac:dyDescent="0.25">
      <c r="B415" s="259">
        <f t="shared" si="61"/>
        <v>410</v>
      </c>
      <c r="C415" s="229">
        <v>45399</v>
      </c>
      <c r="D415" s="203" t="s">
        <v>98</v>
      </c>
      <c r="E415" s="204" t="str">
        <f t="shared" si="54"/>
        <v>تانکر آب</v>
      </c>
      <c r="F415" s="204" t="str">
        <f t="shared" si="55"/>
        <v>شرکتی</v>
      </c>
      <c r="G415" s="204" t="str">
        <f t="shared" si="56"/>
        <v>تانکر آب</v>
      </c>
      <c r="H415" s="204">
        <f t="shared" si="57"/>
        <v>11.8</v>
      </c>
      <c r="I415" s="204"/>
      <c r="J415" s="204"/>
      <c r="K415" s="204"/>
      <c r="L415" s="204"/>
      <c r="M415" s="204"/>
      <c r="N415" s="204"/>
      <c r="O415" s="230">
        <f t="shared" si="58"/>
        <v>0</v>
      </c>
      <c r="P415" s="230">
        <f t="shared" si="59"/>
        <v>0</v>
      </c>
      <c r="Q415" s="230">
        <f t="shared" si="62"/>
        <v>0</v>
      </c>
      <c r="R415" s="288">
        <f t="shared" si="60"/>
        <v>0</v>
      </c>
      <c r="S415" s="261"/>
    </row>
    <row r="416" spans="2:19" s="200" customFormat="1" x14ac:dyDescent="0.25">
      <c r="B416" s="259">
        <f t="shared" si="61"/>
        <v>411</v>
      </c>
      <c r="C416" s="229">
        <v>45399</v>
      </c>
      <c r="D416" s="203" t="s">
        <v>143</v>
      </c>
      <c r="E416" s="204" t="str">
        <f t="shared" si="54"/>
        <v>کامیون کمپرسی</v>
      </c>
      <c r="F416" s="204" t="str">
        <f t="shared" si="55"/>
        <v>انصاری</v>
      </c>
      <c r="G416" s="204" t="str">
        <f t="shared" si="56"/>
        <v>جفت</v>
      </c>
      <c r="H416" s="204">
        <f t="shared" si="57"/>
        <v>7</v>
      </c>
      <c r="I416" s="204"/>
      <c r="J416" s="204"/>
      <c r="K416" s="204"/>
      <c r="L416" s="204"/>
      <c r="M416" s="204"/>
      <c r="N416" s="204"/>
      <c r="O416" s="230">
        <f t="shared" si="58"/>
        <v>0</v>
      </c>
      <c r="P416" s="230">
        <f t="shared" si="59"/>
        <v>0</v>
      </c>
      <c r="Q416" s="230">
        <f t="shared" si="62"/>
        <v>0</v>
      </c>
      <c r="R416" s="288">
        <f t="shared" si="60"/>
        <v>0</v>
      </c>
      <c r="S416" s="261"/>
    </row>
    <row r="417" spans="2:19" s="200" customFormat="1" x14ac:dyDescent="0.25">
      <c r="B417" s="259">
        <f t="shared" si="61"/>
        <v>412</v>
      </c>
      <c r="C417" s="229">
        <v>45399</v>
      </c>
      <c r="D417" s="203" t="s">
        <v>144</v>
      </c>
      <c r="E417" s="204" t="str">
        <f t="shared" si="54"/>
        <v>کامیون کمپرسی</v>
      </c>
      <c r="F417" s="204" t="str">
        <f t="shared" si="55"/>
        <v>انصاری</v>
      </c>
      <c r="G417" s="204" t="str">
        <f t="shared" si="56"/>
        <v>جفت</v>
      </c>
      <c r="H417" s="204">
        <f t="shared" si="57"/>
        <v>7</v>
      </c>
      <c r="I417" s="204"/>
      <c r="J417" s="204"/>
      <c r="K417" s="204"/>
      <c r="L417" s="204"/>
      <c r="M417" s="204"/>
      <c r="N417" s="204"/>
      <c r="O417" s="230">
        <f t="shared" si="58"/>
        <v>0</v>
      </c>
      <c r="P417" s="230">
        <f t="shared" si="59"/>
        <v>0</v>
      </c>
      <c r="Q417" s="230">
        <f t="shared" si="62"/>
        <v>0</v>
      </c>
      <c r="R417" s="288">
        <f t="shared" si="60"/>
        <v>0</v>
      </c>
      <c r="S417" s="261"/>
    </row>
    <row r="418" spans="2:19" s="200" customFormat="1" x14ac:dyDescent="0.25">
      <c r="B418" s="259">
        <f t="shared" si="61"/>
        <v>413</v>
      </c>
      <c r="C418" s="229">
        <v>45399</v>
      </c>
      <c r="D418" s="203" t="s">
        <v>145</v>
      </c>
      <c r="E418" s="204" t="str">
        <f t="shared" si="54"/>
        <v>کامیون کمپرسی</v>
      </c>
      <c r="F418" s="204" t="str">
        <f t="shared" si="55"/>
        <v>انصاری</v>
      </c>
      <c r="G418" s="204" t="str">
        <f t="shared" si="56"/>
        <v>جفت</v>
      </c>
      <c r="H418" s="204">
        <f t="shared" si="57"/>
        <v>7</v>
      </c>
      <c r="I418" s="204"/>
      <c r="J418" s="204"/>
      <c r="K418" s="204"/>
      <c r="L418" s="204"/>
      <c r="M418" s="204"/>
      <c r="N418" s="204"/>
      <c r="O418" s="230">
        <f t="shared" si="58"/>
        <v>0</v>
      </c>
      <c r="P418" s="230">
        <f t="shared" si="59"/>
        <v>0</v>
      </c>
      <c r="Q418" s="230">
        <f t="shared" si="62"/>
        <v>0</v>
      </c>
      <c r="R418" s="288">
        <f t="shared" si="60"/>
        <v>0</v>
      </c>
      <c r="S418" s="261"/>
    </row>
    <row r="419" spans="2:19" s="200" customFormat="1" x14ac:dyDescent="0.25">
      <c r="B419" s="259">
        <f t="shared" si="61"/>
        <v>414</v>
      </c>
      <c r="C419" s="229">
        <v>45399</v>
      </c>
      <c r="D419" s="203" t="s">
        <v>152</v>
      </c>
      <c r="E419" s="204" t="str">
        <f t="shared" si="54"/>
        <v>کامیون کمپرسی</v>
      </c>
      <c r="F419" s="204" t="str">
        <f t="shared" si="55"/>
        <v>میرزایی</v>
      </c>
      <c r="G419" s="204" t="str">
        <f t="shared" si="56"/>
        <v>تک</v>
      </c>
      <c r="H419" s="204">
        <f t="shared" si="57"/>
        <v>4.1500000000000004</v>
      </c>
      <c r="I419" s="204" t="s">
        <v>204</v>
      </c>
      <c r="J419" s="204">
        <v>7</v>
      </c>
      <c r="K419" s="204">
        <v>350</v>
      </c>
      <c r="L419" s="204" t="s">
        <v>65</v>
      </c>
      <c r="M419" s="204"/>
      <c r="N419" s="204" t="s">
        <v>286</v>
      </c>
      <c r="O419" s="230">
        <f t="shared" si="58"/>
        <v>29.050000000000004</v>
      </c>
      <c r="P419" s="230">
        <f t="shared" si="59"/>
        <v>0</v>
      </c>
      <c r="Q419" s="230">
        <f t="shared" si="62"/>
        <v>0</v>
      </c>
      <c r="R419" s="288">
        <f t="shared" si="60"/>
        <v>0</v>
      </c>
      <c r="S419" s="261"/>
    </row>
    <row r="420" spans="2:19" s="200" customFormat="1" x14ac:dyDescent="0.25">
      <c r="B420" s="259">
        <f t="shared" si="61"/>
        <v>415</v>
      </c>
      <c r="C420" s="229">
        <v>45399</v>
      </c>
      <c r="D420" s="203" t="s">
        <v>154</v>
      </c>
      <c r="E420" s="204" t="str">
        <f t="shared" si="54"/>
        <v>کامیون کمپرسی</v>
      </c>
      <c r="F420" s="204" t="str">
        <f t="shared" si="55"/>
        <v>میرزایی</v>
      </c>
      <c r="G420" s="204" t="str">
        <f t="shared" si="56"/>
        <v>تک</v>
      </c>
      <c r="H420" s="204">
        <f t="shared" si="57"/>
        <v>4.1500000000000004</v>
      </c>
      <c r="I420" s="204" t="s">
        <v>204</v>
      </c>
      <c r="J420" s="204">
        <v>9</v>
      </c>
      <c r="K420" s="204">
        <v>350</v>
      </c>
      <c r="L420" s="204" t="s">
        <v>65</v>
      </c>
      <c r="M420" s="204"/>
      <c r="N420" s="204" t="s">
        <v>286</v>
      </c>
      <c r="O420" s="230">
        <f t="shared" si="58"/>
        <v>37.35</v>
      </c>
      <c r="P420" s="230">
        <f t="shared" si="59"/>
        <v>0</v>
      </c>
      <c r="Q420" s="230">
        <f t="shared" si="62"/>
        <v>0</v>
      </c>
      <c r="R420" s="288">
        <f t="shared" si="60"/>
        <v>0</v>
      </c>
      <c r="S420" s="261"/>
    </row>
    <row r="421" spans="2:19" s="200" customFormat="1" x14ac:dyDescent="0.25">
      <c r="B421" s="259">
        <f t="shared" si="61"/>
        <v>416</v>
      </c>
      <c r="C421" s="229">
        <v>45399</v>
      </c>
      <c r="D421" s="203" t="s">
        <v>155</v>
      </c>
      <c r="E421" s="204" t="str">
        <f t="shared" si="54"/>
        <v>کامیون کمپرسی</v>
      </c>
      <c r="F421" s="204" t="str">
        <f t="shared" si="55"/>
        <v>میرزایی</v>
      </c>
      <c r="G421" s="204" t="str">
        <f t="shared" si="56"/>
        <v>جفت</v>
      </c>
      <c r="H421" s="204">
        <f t="shared" si="57"/>
        <v>6.65</v>
      </c>
      <c r="I421" s="204" t="s">
        <v>204</v>
      </c>
      <c r="J421" s="204">
        <v>9</v>
      </c>
      <c r="K421" s="204">
        <v>350</v>
      </c>
      <c r="L421" s="204" t="s">
        <v>65</v>
      </c>
      <c r="M421" s="204"/>
      <c r="N421" s="204" t="s">
        <v>286</v>
      </c>
      <c r="O421" s="230">
        <f t="shared" si="58"/>
        <v>59.85</v>
      </c>
      <c r="P421" s="230">
        <f t="shared" si="59"/>
        <v>0</v>
      </c>
      <c r="Q421" s="230">
        <f t="shared" si="62"/>
        <v>0</v>
      </c>
      <c r="R421" s="288">
        <f t="shared" si="60"/>
        <v>0</v>
      </c>
      <c r="S421" s="261"/>
    </row>
    <row r="422" spans="2:19" s="200" customFormat="1" x14ac:dyDescent="0.25">
      <c r="B422" s="259">
        <f t="shared" si="61"/>
        <v>417</v>
      </c>
      <c r="C422" s="229">
        <v>45399</v>
      </c>
      <c r="D422" s="203" t="s">
        <v>158</v>
      </c>
      <c r="E422" s="204" t="str">
        <f t="shared" si="54"/>
        <v>کامیون کمپرسی</v>
      </c>
      <c r="F422" s="204" t="str">
        <f t="shared" si="55"/>
        <v>صداقت</v>
      </c>
      <c r="G422" s="204" t="str">
        <f t="shared" si="56"/>
        <v>تک</v>
      </c>
      <c r="H422" s="204">
        <f t="shared" si="57"/>
        <v>4.1500000000000004</v>
      </c>
      <c r="I422" s="204"/>
      <c r="J422" s="204"/>
      <c r="K422" s="204"/>
      <c r="L422" s="204"/>
      <c r="M422" s="204"/>
      <c r="N422" s="204"/>
      <c r="O422" s="230">
        <f t="shared" si="58"/>
        <v>0</v>
      </c>
      <c r="P422" s="230">
        <f t="shared" si="59"/>
        <v>0</v>
      </c>
      <c r="Q422" s="230">
        <f t="shared" si="62"/>
        <v>0</v>
      </c>
      <c r="R422" s="288">
        <f t="shared" si="60"/>
        <v>0</v>
      </c>
      <c r="S422" s="261"/>
    </row>
    <row r="423" spans="2:19" s="200" customFormat="1" x14ac:dyDescent="0.25">
      <c r="B423" s="259">
        <f t="shared" si="61"/>
        <v>418</v>
      </c>
      <c r="C423" s="229">
        <v>45399</v>
      </c>
      <c r="D423" s="203" t="s">
        <v>159</v>
      </c>
      <c r="E423" s="204" t="str">
        <f t="shared" si="54"/>
        <v>کامیون کمپرسی</v>
      </c>
      <c r="F423" s="204" t="str">
        <f t="shared" si="55"/>
        <v>صداقت</v>
      </c>
      <c r="G423" s="204" t="str">
        <f t="shared" si="56"/>
        <v>تک</v>
      </c>
      <c r="H423" s="204">
        <f t="shared" si="57"/>
        <v>4.1500000000000004</v>
      </c>
      <c r="I423" s="204"/>
      <c r="J423" s="204"/>
      <c r="K423" s="204"/>
      <c r="L423" s="204"/>
      <c r="M423" s="204"/>
      <c r="N423" s="204"/>
      <c r="O423" s="230">
        <f t="shared" si="58"/>
        <v>0</v>
      </c>
      <c r="P423" s="230">
        <f t="shared" si="59"/>
        <v>0</v>
      </c>
      <c r="Q423" s="230">
        <f t="shared" si="62"/>
        <v>0</v>
      </c>
      <c r="R423" s="288">
        <f t="shared" si="60"/>
        <v>0</v>
      </c>
      <c r="S423" s="261"/>
    </row>
    <row r="424" spans="2:19" s="200" customFormat="1" x14ac:dyDescent="0.25">
      <c r="B424" s="259">
        <f t="shared" si="61"/>
        <v>419</v>
      </c>
      <c r="C424" s="229">
        <v>45399</v>
      </c>
      <c r="D424" s="203" t="s">
        <v>162</v>
      </c>
      <c r="E424" s="204" t="str">
        <f t="shared" si="54"/>
        <v>تانکر آب</v>
      </c>
      <c r="F424" s="204" t="str">
        <f t="shared" si="55"/>
        <v>رضاپور</v>
      </c>
      <c r="G424" s="204" t="str">
        <f t="shared" si="56"/>
        <v>تانکر آب</v>
      </c>
      <c r="H424" s="204">
        <f t="shared" si="57"/>
        <v>10</v>
      </c>
      <c r="I424" s="204"/>
      <c r="J424" s="204"/>
      <c r="K424" s="204"/>
      <c r="L424" s="204"/>
      <c r="M424" s="204"/>
      <c r="N424" s="204"/>
      <c r="O424" s="230">
        <f t="shared" si="58"/>
        <v>0</v>
      </c>
      <c r="P424" s="230">
        <f t="shared" si="59"/>
        <v>0</v>
      </c>
      <c r="Q424" s="230">
        <f t="shared" si="62"/>
        <v>0</v>
      </c>
      <c r="R424" s="288">
        <f t="shared" si="60"/>
        <v>0</v>
      </c>
      <c r="S424" s="261"/>
    </row>
    <row r="425" spans="2:19" s="200" customFormat="1" x14ac:dyDescent="0.25">
      <c r="B425" s="259">
        <f t="shared" si="61"/>
        <v>420</v>
      </c>
      <c r="C425" s="229">
        <v>45399</v>
      </c>
      <c r="D425" s="203" t="s">
        <v>175</v>
      </c>
      <c r="E425" s="204" t="str">
        <f t="shared" si="54"/>
        <v>تانکر آب</v>
      </c>
      <c r="F425" s="204" t="str">
        <f t="shared" si="55"/>
        <v>محمدپور</v>
      </c>
      <c r="G425" s="204" t="str">
        <f t="shared" si="56"/>
        <v>تانکر آب</v>
      </c>
      <c r="H425" s="204">
        <f t="shared" si="57"/>
        <v>11.2</v>
      </c>
      <c r="I425" s="204"/>
      <c r="J425" s="204"/>
      <c r="K425" s="204"/>
      <c r="L425" s="204"/>
      <c r="M425" s="204"/>
      <c r="N425" s="204"/>
      <c r="O425" s="230">
        <f t="shared" si="58"/>
        <v>0</v>
      </c>
      <c r="P425" s="230">
        <f t="shared" si="59"/>
        <v>0</v>
      </c>
      <c r="Q425" s="230">
        <f t="shared" si="62"/>
        <v>0</v>
      </c>
      <c r="R425" s="288">
        <f t="shared" si="60"/>
        <v>0</v>
      </c>
      <c r="S425" s="261"/>
    </row>
    <row r="426" spans="2:19" s="200" customFormat="1" x14ac:dyDescent="0.25">
      <c r="B426" s="259">
        <f t="shared" si="61"/>
        <v>421</v>
      </c>
      <c r="C426" s="229">
        <v>45399</v>
      </c>
      <c r="D426" s="203" t="s">
        <v>179</v>
      </c>
      <c r="E426" s="204" t="str">
        <f t="shared" si="54"/>
        <v>کمپرسی جفت</v>
      </c>
      <c r="F426" s="204" t="str">
        <f t="shared" si="55"/>
        <v>محمدپور</v>
      </c>
      <c r="G426" s="204" t="str">
        <f t="shared" si="56"/>
        <v>جفت</v>
      </c>
      <c r="H426" s="204">
        <f t="shared" si="57"/>
        <v>7</v>
      </c>
      <c r="I426" s="204"/>
      <c r="J426" s="204"/>
      <c r="K426" s="204"/>
      <c r="L426" s="204"/>
      <c r="M426" s="204"/>
      <c r="N426" s="204"/>
      <c r="O426" s="230">
        <f t="shared" si="58"/>
        <v>0</v>
      </c>
      <c r="P426" s="230">
        <f t="shared" si="59"/>
        <v>0</v>
      </c>
      <c r="Q426" s="230">
        <f t="shared" si="62"/>
        <v>0</v>
      </c>
      <c r="R426" s="288">
        <f t="shared" si="60"/>
        <v>0</v>
      </c>
      <c r="S426" s="261"/>
    </row>
    <row r="427" spans="2:19" s="200" customFormat="1" x14ac:dyDescent="0.25">
      <c r="B427" s="259">
        <f t="shared" si="61"/>
        <v>422</v>
      </c>
      <c r="C427" s="229">
        <v>45399</v>
      </c>
      <c r="D427" s="203" t="s">
        <v>181</v>
      </c>
      <c r="E427" s="204" t="str">
        <f t="shared" si="54"/>
        <v>تانکر آب</v>
      </c>
      <c r="F427" s="204" t="str">
        <f t="shared" si="55"/>
        <v>گلپایگانی</v>
      </c>
      <c r="G427" s="204" t="str">
        <f t="shared" si="56"/>
        <v>تانکر آب</v>
      </c>
      <c r="H427" s="204">
        <f t="shared" si="57"/>
        <v>11.6</v>
      </c>
      <c r="I427" s="204"/>
      <c r="J427" s="204"/>
      <c r="K427" s="204"/>
      <c r="L427" s="204"/>
      <c r="M427" s="204"/>
      <c r="N427" s="204"/>
      <c r="O427" s="230">
        <f t="shared" si="58"/>
        <v>0</v>
      </c>
      <c r="P427" s="230">
        <f t="shared" si="59"/>
        <v>0</v>
      </c>
      <c r="Q427" s="230">
        <f t="shared" si="62"/>
        <v>0</v>
      </c>
      <c r="R427" s="288">
        <f t="shared" si="60"/>
        <v>0</v>
      </c>
      <c r="S427" s="261"/>
    </row>
    <row r="428" spans="2:19" s="200" customFormat="1" x14ac:dyDescent="0.25">
      <c r="B428" s="259">
        <f t="shared" si="61"/>
        <v>423</v>
      </c>
      <c r="C428" s="229">
        <v>45400</v>
      </c>
      <c r="D428" s="203" t="s">
        <v>93</v>
      </c>
      <c r="E428" s="204" t="str">
        <f t="shared" si="54"/>
        <v>کامیون کمپرسی</v>
      </c>
      <c r="F428" s="204" t="str">
        <f t="shared" si="55"/>
        <v>شرکتی</v>
      </c>
      <c r="G428" s="204" t="str">
        <f t="shared" si="56"/>
        <v>جفت</v>
      </c>
      <c r="H428" s="204">
        <f t="shared" si="57"/>
        <v>6.65</v>
      </c>
      <c r="I428" s="204" t="s">
        <v>204</v>
      </c>
      <c r="J428" s="204">
        <v>28</v>
      </c>
      <c r="K428" s="204">
        <v>250</v>
      </c>
      <c r="L428" s="204" t="s">
        <v>1</v>
      </c>
      <c r="M428" s="204"/>
      <c r="N428" s="204" t="s">
        <v>286</v>
      </c>
      <c r="O428" s="230">
        <f t="shared" si="58"/>
        <v>186.20000000000002</v>
      </c>
      <c r="P428" s="230">
        <f t="shared" si="59"/>
        <v>0</v>
      </c>
      <c r="Q428" s="230">
        <f t="shared" si="62"/>
        <v>0</v>
      </c>
      <c r="R428" s="288">
        <f t="shared" si="60"/>
        <v>0</v>
      </c>
      <c r="S428" s="261"/>
    </row>
    <row r="429" spans="2:19" s="200" customFormat="1" x14ac:dyDescent="0.25">
      <c r="B429" s="259">
        <f t="shared" si="61"/>
        <v>424</v>
      </c>
      <c r="C429" s="229">
        <v>45400</v>
      </c>
      <c r="D429" s="203" t="s">
        <v>96</v>
      </c>
      <c r="E429" s="204" t="str">
        <f t="shared" si="54"/>
        <v>کامیون کمپرسی</v>
      </c>
      <c r="F429" s="204" t="str">
        <f t="shared" si="55"/>
        <v>شرکتی</v>
      </c>
      <c r="G429" s="204" t="str">
        <f t="shared" si="56"/>
        <v>جفت</v>
      </c>
      <c r="H429" s="204">
        <f t="shared" si="57"/>
        <v>6.65</v>
      </c>
      <c r="I429" s="204" t="s">
        <v>204</v>
      </c>
      <c r="J429" s="204">
        <v>28</v>
      </c>
      <c r="K429" s="204">
        <v>250</v>
      </c>
      <c r="L429" s="204" t="s">
        <v>1</v>
      </c>
      <c r="M429" s="204"/>
      <c r="N429" s="204" t="s">
        <v>286</v>
      </c>
      <c r="O429" s="230">
        <f t="shared" si="58"/>
        <v>186.20000000000002</v>
      </c>
      <c r="P429" s="230">
        <f t="shared" si="59"/>
        <v>0</v>
      </c>
      <c r="Q429" s="230">
        <f t="shared" si="62"/>
        <v>0</v>
      </c>
      <c r="R429" s="288">
        <f t="shared" si="60"/>
        <v>0</v>
      </c>
      <c r="S429" s="261"/>
    </row>
    <row r="430" spans="2:19" s="200" customFormat="1" x14ac:dyDescent="0.25">
      <c r="B430" s="259">
        <f t="shared" si="61"/>
        <v>425</v>
      </c>
      <c r="C430" s="229">
        <v>45400</v>
      </c>
      <c r="D430" s="203" t="s">
        <v>119</v>
      </c>
      <c r="E430" s="204" t="str">
        <f t="shared" si="54"/>
        <v>کامیون کمپرسی</v>
      </c>
      <c r="F430" s="204" t="str">
        <f t="shared" si="55"/>
        <v>شرکتی</v>
      </c>
      <c r="G430" s="204" t="str">
        <f t="shared" si="56"/>
        <v>جفت</v>
      </c>
      <c r="H430" s="204">
        <f t="shared" si="57"/>
        <v>6.65</v>
      </c>
      <c r="I430" s="204" t="s">
        <v>204</v>
      </c>
      <c r="J430" s="204">
        <v>26</v>
      </c>
      <c r="K430" s="204">
        <v>250</v>
      </c>
      <c r="L430" s="204" t="s">
        <v>1</v>
      </c>
      <c r="M430" s="204"/>
      <c r="N430" s="204" t="s">
        <v>286</v>
      </c>
      <c r="O430" s="230">
        <f t="shared" si="58"/>
        <v>172.9</v>
      </c>
      <c r="P430" s="230">
        <f t="shared" si="59"/>
        <v>0</v>
      </c>
      <c r="Q430" s="230">
        <f t="shared" si="62"/>
        <v>0</v>
      </c>
      <c r="R430" s="288">
        <f t="shared" si="60"/>
        <v>0</v>
      </c>
      <c r="S430" s="261"/>
    </row>
    <row r="431" spans="2:19" s="200" customFormat="1" x14ac:dyDescent="0.25">
      <c r="B431" s="259">
        <f t="shared" si="61"/>
        <v>426</v>
      </c>
      <c r="C431" s="229">
        <v>45400</v>
      </c>
      <c r="D431" s="203" t="s">
        <v>132</v>
      </c>
      <c r="E431" s="204" t="str">
        <f t="shared" si="54"/>
        <v>تانکر آب</v>
      </c>
      <c r="F431" s="204" t="str">
        <f t="shared" si="55"/>
        <v>شرکتی</v>
      </c>
      <c r="G431" s="204" t="str">
        <f t="shared" si="56"/>
        <v>تانکر آب</v>
      </c>
      <c r="H431" s="204">
        <f t="shared" si="57"/>
        <v>11.8</v>
      </c>
      <c r="I431" s="204"/>
      <c r="J431" s="204"/>
      <c r="K431" s="204"/>
      <c r="L431" s="204"/>
      <c r="M431" s="204"/>
      <c r="N431" s="204"/>
      <c r="O431" s="230">
        <f t="shared" si="58"/>
        <v>0</v>
      </c>
      <c r="P431" s="230">
        <f t="shared" si="59"/>
        <v>0</v>
      </c>
      <c r="Q431" s="230">
        <f t="shared" si="62"/>
        <v>0</v>
      </c>
      <c r="R431" s="288">
        <f t="shared" si="60"/>
        <v>0</v>
      </c>
      <c r="S431" s="261"/>
    </row>
    <row r="432" spans="2:19" s="200" customFormat="1" x14ac:dyDescent="0.25">
      <c r="B432" s="259">
        <f t="shared" si="61"/>
        <v>427</v>
      </c>
      <c r="C432" s="229">
        <v>45400</v>
      </c>
      <c r="D432" s="203" t="s">
        <v>98</v>
      </c>
      <c r="E432" s="204" t="str">
        <f t="shared" si="54"/>
        <v>تانکر آب</v>
      </c>
      <c r="F432" s="204" t="str">
        <f t="shared" si="55"/>
        <v>شرکتی</v>
      </c>
      <c r="G432" s="204" t="str">
        <f t="shared" si="56"/>
        <v>تانکر آب</v>
      </c>
      <c r="H432" s="204">
        <f t="shared" si="57"/>
        <v>11.8</v>
      </c>
      <c r="I432" s="204"/>
      <c r="J432" s="204"/>
      <c r="K432" s="204"/>
      <c r="L432" s="204"/>
      <c r="M432" s="204"/>
      <c r="N432" s="204"/>
      <c r="O432" s="230">
        <f t="shared" si="58"/>
        <v>0</v>
      </c>
      <c r="P432" s="230">
        <f t="shared" si="59"/>
        <v>0</v>
      </c>
      <c r="Q432" s="230">
        <f t="shared" si="62"/>
        <v>0</v>
      </c>
      <c r="R432" s="288">
        <f t="shared" si="60"/>
        <v>0</v>
      </c>
      <c r="S432" s="261"/>
    </row>
    <row r="433" spans="2:19" s="200" customFormat="1" x14ac:dyDescent="0.25">
      <c r="B433" s="259">
        <f t="shared" si="61"/>
        <v>428</v>
      </c>
      <c r="C433" s="229">
        <v>45400</v>
      </c>
      <c r="D433" s="203" t="s">
        <v>143</v>
      </c>
      <c r="E433" s="204" t="str">
        <f t="shared" si="54"/>
        <v>کامیون کمپرسی</v>
      </c>
      <c r="F433" s="204" t="str">
        <f t="shared" si="55"/>
        <v>انصاری</v>
      </c>
      <c r="G433" s="204" t="str">
        <f t="shared" si="56"/>
        <v>جفت</v>
      </c>
      <c r="H433" s="204">
        <f t="shared" si="57"/>
        <v>7</v>
      </c>
      <c r="I433" s="204"/>
      <c r="J433" s="204"/>
      <c r="K433" s="204"/>
      <c r="L433" s="204"/>
      <c r="M433" s="204"/>
      <c r="N433" s="204"/>
      <c r="O433" s="230">
        <f t="shared" si="58"/>
        <v>0</v>
      </c>
      <c r="P433" s="230">
        <f t="shared" si="59"/>
        <v>0</v>
      </c>
      <c r="Q433" s="230">
        <f t="shared" si="62"/>
        <v>0</v>
      </c>
      <c r="R433" s="288">
        <f t="shared" si="60"/>
        <v>0</v>
      </c>
      <c r="S433" s="261"/>
    </row>
    <row r="434" spans="2:19" s="200" customFormat="1" x14ac:dyDescent="0.25">
      <c r="B434" s="259">
        <f t="shared" si="61"/>
        <v>429</v>
      </c>
      <c r="C434" s="229">
        <v>45400</v>
      </c>
      <c r="D434" s="203" t="s">
        <v>144</v>
      </c>
      <c r="E434" s="204" t="str">
        <f t="shared" si="54"/>
        <v>کامیون کمپرسی</v>
      </c>
      <c r="F434" s="204" t="str">
        <f t="shared" si="55"/>
        <v>انصاری</v>
      </c>
      <c r="G434" s="204" t="str">
        <f t="shared" si="56"/>
        <v>جفت</v>
      </c>
      <c r="H434" s="204">
        <f t="shared" si="57"/>
        <v>7</v>
      </c>
      <c r="I434" s="204"/>
      <c r="J434" s="204"/>
      <c r="K434" s="204"/>
      <c r="L434" s="204"/>
      <c r="M434" s="204"/>
      <c r="N434" s="204"/>
      <c r="O434" s="230">
        <f t="shared" si="58"/>
        <v>0</v>
      </c>
      <c r="P434" s="230">
        <f t="shared" si="59"/>
        <v>0</v>
      </c>
      <c r="Q434" s="230">
        <f t="shared" si="62"/>
        <v>0</v>
      </c>
      <c r="R434" s="288">
        <f t="shared" si="60"/>
        <v>0</v>
      </c>
      <c r="S434" s="261"/>
    </row>
    <row r="435" spans="2:19" s="200" customFormat="1" x14ac:dyDescent="0.25">
      <c r="B435" s="259">
        <f t="shared" si="61"/>
        <v>430</v>
      </c>
      <c r="C435" s="229">
        <v>45400</v>
      </c>
      <c r="D435" s="203" t="s">
        <v>145</v>
      </c>
      <c r="E435" s="204" t="str">
        <f t="shared" si="54"/>
        <v>کامیون کمپرسی</v>
      </c>
      <c r="F435" s="204" t="str">
        <f t="shared" si="55"/>
        <v>انصاری</v>
      </c>
      <c r="G435" s="204" t="str">
        <f t="shared" si="56"/>
        <v>جفت</v>
      </c>
      <c r="H435" s="204">
        <f t="shared" si="57"/>
        <v>7</v>
      </c>
      <c r="I435" s="204"/>
      <c r="J435" s="204"/>
      <c r="K435" s="204"/>
      <c r="L435" s="204"/>
      <c r="M435" s="204"/>
      <c r="N435" s="204"/>
      <c r="O435" s="230">
        <f t="shared" si="58"/>
        <v>0</v>
      </c>
      <c r="P435" s="230">
        <f t="shared" si="59"/>
        <v>0</v>
      </c>
      <c r="Q435" s="230">
        <f t="shared" si="62"/>
        <v>0</v>
      </c>
      <c r="R435" s="288">
        <f t="shared" si="60"/>
        <v>0</v>
      </c>
      <c r="S435" s="261"/>
    </row>
    <row r="436" spans="2:19" s="200" customFormat="1" x14ac:dyDescent="0.25">
      <c r="B436" s="259">
        <f t="shared" si="61"/>
        <v>431</v>
      </c>
      <c r="C436" s="229">
        <v>45400</v>
      </c>
      <c r="D436" s="203" t="s">
        <v>152</v>
      </c>
      <c r="E436" s="204" t="str">
        <f t="shared" si="54"/>
        <v>کامیون کمپرسی</v>
      </c>
      <c r="F436" s="204" t="str">
        <f t="shared" si="55"/>
        <v>میرزایی</v>
      </c>
      <c r="G436" s="204" t="str">
        <f t="shared" si="56"/>
        <v>تک</v>
      </c>
      <c r="H436" s="204">
        <f t="shared" si="57"/>
        <v>4.1500000000000004</v>
      </c>
      <c r="I436" s="204" t="s">
        <v>204</v>
      </c>
      <c r="J436" s="204">
        <v>32</v>
      </c>
      <c r="K436" s="204">
        <v>300</v>
      </c>
      <c r="L436" s="204" t="s">
        <v>65</v>
      </c>
      <c r="M436" s="204"/>
      <c r="N436" s="204" t="s">
        <v>286</v>
      </c>
      <c r="O436" s="230">
        <f t="shared" si="58"/>
        <v>132.80000000000001</v>
      </c>
      <c r="P436" s="230">
        <f t="shared" si="59"/>
        <v>0</v>
      </c>
      <c r="Q436" s="230">
        <f t="shared" si="62"/>
        <v>0</v>
      </c>
      <c r="R436" s="288">
        <f t="shared" si="60"/>
        <v>0</v>
      </c>
      <c r="S436" s="261"/>
    </row>
    <row r="437" spans="2:19" s="200" customFormat="1" x14ac:dyDescent="0.25">
      <c r="B437" s="259">
        <f t="shared" si="61"/>
        <v>432</v>
      </c>
      <c r="C437" s="229">
        <v>45400</v>
      </c>
      <c r="D437" s="203" t="s">
        <v>154</v>
      </c>
      <c r="E437" s="204" t="str">
        <f t="shared" si="54"/>
        <v>کامیون کمپرسی</v>
      </c>
      <c r="F437" s="204" t="str">
        <f t="shared" si="55"/>
        <v>میرزایی</v>
      </c>
      <c r="G437" s="204" t="str">
        <f t="shared" si="56"/>
        <v>تک</v>
      </c>
      <c r="H437" s="204">
        <f t="shared" si="57"/>
        <v>4.1500000000000004</v>
      </c>
      <c r="I437" s="204" t="s">
        <v>204</v>
      </c>
      <c r="J437" s="204">
        <v>32</v>
      </c>
      <c r="K437" s="204">
        <v>300</v>
      </c>
      <c r="L437" s="204" t="s">
        <v>65</v>
      </c>
      <c r="M437" s="204"/>
      <c r="N437" s="204" t="s">
        <v>286</v>
      </c>
      <c r="O437" s="230">
        <f t="shared" si="58"/>
        <v>132.80000000000001</v>
      </c>
      <c r="P437" s="230">
        <f t="shared" si="59"/>
        <v>0</v>
      </c>
      <c r="Q437" s="230">
        <f t="shared" si="62"/>
        <v>0</v>
      </c>
      <c r="R437" s="288">
        <f t="shared" si="60"/>
        <v>0</v>
      </c>
      <c r="S437" s="261"/>
    </row>
    <row r="438" spans="2:19" s="200" customFormat="1" x14ac:dyDescent="0.25">
      <c r="B438" s="259">
        <f t="shared" si="61"/>
        <v>433</v>
      </c>
      <c r="C438" s="229">
        <v>45400</v>
      </c>
      <c r="D438" s="203" t="s">
        <v>155</v>
      </c>
      <c r="E438" s="204" t="str">
        <f t="shared" si="54"/>
        <v>کامیون کمپرسی</v>
      </c>
      <c r="F438" s="204" t="str">
        <f t="shared" si="55"/>
        <v>میرزایی</v>
      </c>
      <c r="G438" s="204" t="str">
        <f t="shared" si="56"/>
        <v>جفت</v>
      </c>
      <c r="H438" s="204">
        <f t="shared" si="57"/>
        <v>6.65</v>
      </c>
      <c r="I438" s="204" t="s">
        <v>204</v>
      </c>
      <c r="J438" s="204">
        <v>39</v>
      </c>
      <c r="K438" s="204">
        <v>300</v>
      </c>
      <c r="L438" s="204" t="s">
        <v>65</v>
      </c>
      <c r="M438" s="204"/>
      <c r="N438" s="204" t="s">
        <v>286</v>
      </c>
      <c r="O438" s="230">
        <f t="shared" si="58"/>
        <v>259.35000000000002</v>
      </c>
      <c r="P438" s="230">
        <f t="shared" si="59"/>
        <v>0</v>
      </c>
      <c r="Q438" s="230">
        <f t="shared" si="62"/>
        <v>0</v>
      </c>
      <c r="R438" s="288">
        <f t="shared" si="60"/>
        <v>0</v>
      </c>
      <c r="S438" s="261"/>
    </row>
    <row r="439" spans="2:19" s="200" customFormat="1" x14ac:dyDescent="0.25">
      <c r="B439" s="259">
        <f t="shared" si="61"/>
        <v>434</v>
      </c>
      <c r="C439" s="229">
        <v>45400</v>
      </c>
      <c r="D439" s="203" t="s">
        <v>158</v>
      </c>
      <c r="E439" s="204" t="str">
        <f t="shared" si="54"/>
        <v>کامیون کمپرسی</v>
      </c>
      <c r="F439" s="204" t="str">
        <f t="shared" si="55"/>
        <v>صداقت</v>
      </c>
      <c r="G439" s="204" t="str">
        <f t="shared" si="56"/>
        <v>تک</v>
      </c>
      <c r="H439" s="204">
        <f t="shared" si="57"/>
        <v>4.1500000000000004</v>
      </c>
      <c r="I439" s="204"/>
      <c r="J439" s="204"/>
      <c r="K439" s="204"/>
      <c r="L439" s="204"/>
      <c r="M439" s="204"/>
      <c r="N439" s="204"/>
      <c r="O439" s="230">
        <f t="shared" si="58"/>
        <v>0</v>
      </c>
      <c r="P439" s="230">
        <f t="shared" si="59"/>
        <v>0</v>
      </c>
      <c r="Q439" s="230">
        <f t="shared" si="62"/>
        <v>0</v>
      </c>
      <c r="R439" s="288">
        <f t="shared" si="60"/>
        <v>0</v>
      </c>
      <c r="S439" s="261"/>
    </row>
    <row r="440" spans="2:19" s="200" customFormat="1" x14ac:dyDescent="0.25">
      <c r="B440" s="259">
        <f t="shared" si="61"/>
        <v>435</v>
      </c>
      <c r="C440" s="229">
        <v>45400</v>
      </c>
      <c r="D440" s="203" t="s">
        <v>159</v>
      </c>
      <c r="E440" s="204" t="str">
        <f t="shared" si="54"/>
        <v>کامیون کمپرسی</v>
      </c>
      <c r="F440" s="204" t="str">
        <f t="shared" si="55"/>
        <v>صداقت</v>
      </c>
      <c r="G440" s="204" t="str">
        <f t="shared" si="56"/>
        <v>تک</v>
      </c>
      <c r="H440" s="204">
        <f t="shared" si="57"/>
        <v>4.1500000000000004</v>
      </c>
      <c r="I440" s="204"/>
      <c r="J440" s="204"/>
      <c r="K440" s="204"/>
      <c r="L440" s="204"/>
      <c r="M440" s="204"/>
      <c r="N440" s="204"/>
      <c r="O440" s="230">
        <f t="shared" si="58"/>
        <v>0</v>
      </c>
      <c r="P440" s="230">
        <f t="shared" si="59"/>
        <v>0</v>
      </c>
      <c r="Q440" s="230">
        <f t="shared" si="62"/>
        <v>0</v>
      </c>
      <c r="R440" s="288">
        <f t="shared" si="60"/>
        <v>0</v>
      </c>
      <c r="S440" s="261"/>
    </row>
    <row r="441" spans="2:19" s="200" customFormat="1" x14ac:dyDescent="0.25">
      <c r="B441" s="259">
        <f t="shared" si="61"/>
        <v>436</v>
      </c>
      <c r="C441" s="229">
        <v>45400</v>
      </c>
      <c r="D441" s="203" t="s">
        <v>162</v>
      </c>
      <c r="E441" s="204" t="str">
        <f t="shared" si="54"/>
        <v>تانکر آب</v>
      </c>
      <c r="F441" s="204" t="str">
        <f t="shared" si="55"/>
        <v>رضاپور</v>
      </c>
      <c r="G441" s="204" t="str">
        <f t="shared" si="56"/>
        <v>تانکر آب</v>
      </c>
      <c r="H441" s="204">
        <f t="shared" si="57"/>
        <v>10</v>
      </c>
      <c r="I441" s="204"/>
      <c r="J441" s="204"/>
      <c r="K441" s="204"/>
      <c r="L441" s="204"/>
      <c r="M441" s="204"/>
      <c r="N441" s="204"/>
      <c r="O441" s="230">
        <f t="shared" si="58"/>
        <v>0</v>
      </c>
      <c r="P441" s="230">
        <f t="shared" si="59"/>
        <v>0</v>
      </c>
      <c r="Q441" s="230">
        <f t="shared" si="62"/>
        <v>0</v>
      </c>
      <c r="R441" s="288">
        <f t="shared" si="60"/>
        <v>0</v>
      </c>
      <c r="S441" s="261"/>
    </row>
    <row r="442" spans="2:19" s="200" customFormat="1" x14ac:dyDescent="0.25">
      <c r="B442" s="259">
        <f t="shared" si="61"/>
        <v>437</v>
      </c>
      <c r="C442" s="229">
        <v>45400</v>
      </c>
      <c r="D442" s="203" t="s">
        <v>175</v>
      </c>
      <c r="E442" s="204" t="str">
        <f t="shared" si="54"/>
        <v>تانکر آب</v>
      </c>
      <c r="F442" s="204" t="str">
        <f t="shared" si="55"/>
        <v>محمدپور</v>
      </c>
      <c r="G442" s="204" t="str">
        <f t="shared" si="56"/>
        <v>تانکر آب</v>
      </c>
      <c r="H442" s="204">
        <f t="shared" si="57"/>
        <v>11.2</v>
      </c>
      <c r="I442" s="204"/>
      <c r="J442" s="204"/>
      <c r="K442" s="204"/>
      <c r="L442" s="204"/>
      <c r="M442" s="204"/>
      <c r="N442" s="204"/>
      <c r="O442" s="230">
        <f t="shared" si="58"/>
        <v>0</v>
      </c>
      <c r="P442" s="230">
        <f t="shared" si="59"/>
        <v>0</v>
      </c>
      <c r="Q442" s="230">
        <f t="shared" si="62"/>
        <v>0</v>
      </c>
      <c r="R442" s="288">
        <f t="shared" si="60"/>
        <v>0</v>
      </c>
      <c r="S442" s="261"/>
    </row>
    <row r="443" spans="2:19" s="200" customFormat="1" x14ac:dyDescent="0.25">
      <c r="B443" s="259">
        <f t="shared" si="61"/>
        <v>438</v>
      </c>
      <c r="C443" s="229">
        <v>45400</v>
      </c>
      <c r="D443" s="203" t="s">
        <v>179</v>
      </c>
      <c r="E443" s="204" t="str">
        <f t="shared" si="54"/>
        <v>کمپرسی جفت</v>
      </c>
      <c r="F443" s="204" t="str">
        <f t="shared" si="55"/>
        <v>محمدپور</v>
      </c>
      <c r="G443" s="204" t="str">
        <f t="shared" si="56"/>
        <v>جفت</v>
      </c>
      <c r="H443" s="204">
        <f t="shared" si="57"/>
        <v>7</v>
      </c>
      <c r="I443" s="204"/>
      <c r="J443" s="204"/>
      <c r="K443" s="204"/>
      <c r="L443" s="204"/>
      <c r="M443" s="204"/>
      <c r="N443" s="204"/>
      <c r="O443" s="230">
        <f t="shared" si="58"/>
        <v>0</v>
      </c>
      <c r="P443" s="230">
        <f t="shared" si="59"/>
        <v>0</v>
      </c>
      <c r="Q443" s="230">
        <f t="shared" si="62"/>
        <v>0</v>
      </c>
      <c r="R443" s="288">
        <f t="shared" si="60"/>
        <v>0</v>
      </c>
      <c r="S443" s="261"/>
    </row>
    <row r="444" spans="2:19" s="200" customFormat="1" x14ac:dyDescent="0.25">
      <c r="B444" s="259">
        <f t="shared" si="61"/>
        <v>439</v>
      </c>
      <c r="C444" s="229">
        <v>45400</v>
      </c>
      <c r="D444" s="203" t="s">
        <v>181</v>
      </c>
      <c r="E444" s="204" t="str">
        <f t="shared" si="54"/>
        <v>تانکر آب</v>
      </c>
      <c r="F444" s="204" t="str">
        <f t="shared" si="55"/>
        <v>گلپایگانی</v>
      </c>
      <c r="G444" s="204" t="str">
        <f t="shared" si="56"/>
        <v>تانکر آب</v>
      </c>
      <c r="H444" s="204">
        <f t="shared" si="57"/>
        <v>11.6</v>
      </c>
      <c r="I444" s="204"/>
      <c r="J444" s="204"/>
      <c r="K444" s="204"/>
      <c r="L444" s="204"/>
      <c r="M444" s="204"/>
      <c r="N444" s="204"/>
      <c r="O444" s="230">
        <f t="shared" si="58"/>
        <v>0</v>
      </c>
      <c r="P444" s="230">
        <f t="shared" si="59"/>
        <v>0</v>
      </c>
      <c r="Q444" s="230">
        <f t="shared" si="62"/>
        <v>0</v>
      </c>
      <c r="R444" s="288">
        <f t="shared" si="60"/>
        <v>0</v>
      </c>
      <c r="S444" s="261"/>
    </row>
    <row r="445" spans="2:19" s="200" customFormat="1" x14ac:dyDescent="0.25">
      <c r="B445" s="259">
        <f t="shared" si="61"/>
        <v>440</v>
      </c>
      <c r="C445" s="229">
        <v>45401</v>
      </c>
      <c r="D445" s="203" t="s">
        <v>93</v>
      </c>
      <c r="E445" s="204" t="str">
        <f t="shared" si="54"/>
        <v>کامیون کمپرسی</v>
      </c>
      <c r="F445" s="204" t="str">
        <f t="shared" si="55"/>
        <v>شرکتی</v>
      </c>
      <c r="G445" s="204" t="str">
        <f t="shared" si="56"/>
        <v>جفت</v>
      </c>
      <c r="H445" s="204">
        <f t="shared" si="57"/>
        <v>6.65</v>
      </c>
      <c r="I445" s="204"/>
      <c r="J445" s="204"/>
      <c r="K445" s="204"/>
      <c r="L445" s="204"/>
      <c r="M445" s="204"/>
      <c r="N445" s="204"/>
      <c r="O445" s="230">
        <f t="shared" si="58"/>
        <v>0</v>
      </c>
      <c r="P445" s="230">
        <f t="shared" si="59"/>
        <v>0</v>
      </c>
      <c r="Q445" s="230">
        <f t="shared" si="62"/>
        <v>0</v>
      </c>
      <c r="R445" s="288">
        <f t="shared" si="60"/>
        <v>0</v>
      </c>
      <c r="S445" s="261"/>
    </row>
    <row r="446" spans="2:19" s="200" customFormat="1" x14ac:dyDescent="0.25">
      <c r="B446" s="259">
        <f t="shared" si="61"/>
        <v>441</v>
      </c>
      <c r="C446" s="229">
        <v>45401</v>
      </c>
      <c r="D446" s="203" t="s">
        <v>96</v>
      </c>
      <c r="E446" s="204" t="str">
        <f t="shared" si="54"/>
        <v>کامیون کمپرسی</v>
      </c>
      <c r="F446" s="204" t="str">
        <f t="shared" si="55"/>
        <v>شرکتی</v>
      </c>
      <c r="G446" s="204" t="str">
        <f t="shared" si="56"/>
        <v>جفت</v>
      </c>
      <c r="H446" s="204">
        <f t="shared" si="57"/>
        <v>6.65</v>
      </c>
      <c r="I446" s="204"/>
      <c r="J446" s="204"/>
      <c r="K446" s="204"/>
      <c r="L446" s="204"/>
      <c r="M446" s="204"/>
      <c r="N446" s="204"/>
      <c r="O446" s="230">
        <f t="shared" si="58"/>
        <v>0</v>
      </c>
      <c r="P446" s="230">
        <f t="shared" si="59"/>
        <v>0</v>
      </c>
      <c r="Q446" s="230">
        <f t="shared" si="62"/>
        <v>0</v>
      </c>
      <c r="R446" s="288">
        <f t="shared" si="60"/>
        <v>0</v>
      </c>
      <c r="S446" s="261"/>
    </row>
    <row r="447" spans="2:19" s="200" customFormat="1" x14ac:dyDescent="0.25">
      <c r="B447" s="259">
        <f t="shared" si="61"/>
        <v>442</v>
      </c>
      <c r="C447" s="229">
        <v>45401</v>
      </c>
      <c r="D447" s="203" t="s">
        <v>119</v>
      </c>
      <c r="E447" s="204" t="str">
        <f t="shared" si="54"/>
        <v>کامیون کمپرسی</v>
      </c>
      <c r="F447" s="204" t="str">
        <f t="shared" si="55"/>
        <v>شرکتی</v>
      </c>
      <c r="G447" s="204" t="str">
        <f t="shared" si="56"/>
        <v>جفت</v>
      </c>
      <c r="H447" s="204">
        <f t="shared" si="57"/>
        <v>6.65</v>
      </c>
      <c r="I447" s="204"/>
      <c r="J447" s="204"/>
      <c r="K447" s="204"/>
      <c r="L447" s="204"/>
      <c r="M447" s="204"/>
      <c r="N447" s="204"/>
      <c r="O447" s="230">
        <f t="shared" si="58"/>
        <v>0</v>
      </c>
      <c r="P447" s="230">
        <f t="shared" si="59"/>
        <v>0</v>
      </c>
      <c r="Q447" s="230">
        <f t="shared" si="62"/>
        <v>0</v>
      </c>
      <c r="R447" s="288">
        <f t="shared" si="60"/>
        <v>0</v>
      </c>
      <c r="S447" s="261"/>
    </row>
    <row r="448" spans="2:19" s="200" customFormat="1" x14ac:dyDescent="0.25">
      <c r="B448" s="259">
        <f t="shared" si="61"/>
        <v>443</v>
      </c>
      <c r="C448" s="229">
        <v>45401</v>
      </c>
      <c r="D448" s="203" t="s">
        <v>132</v>
      </c>
      <c r="E448" s="204" t="str">
        <f t="shared" si="54"/>
        <v>تانکر آب</v>
      </c>
      <c r="F448" s="204" t="str">
        <f t="shared" si="55"/>
        <v>شرکتی</v>
      </c>
      <c r="G448" s="204" t="str">
        <f t="shared" si="56"/>
        <v>تانکر آب</v>
      </c>
      <c r="H448" s="204">
        <f t="shared" si="57"/>
        <v>11.8</v>
      </c>
      <c r="I448" s="204"/>
      <c r="J448" s="204"/>
      <c r="K448" s="204"/>
      <c r="L448" s="204"/>
      <c r="M448" s="204"/>
      <c r="N448" s="204"/>
      <c r="O448" s="230">
        <f t="shared" si="58"/>
        <v>0</v>
      </c>
      <c r="P448" s="230">
        <f t="shared" si="59"/>
        <v>0</v>
      </c>
      <c r="Q448" s="230">
        <f t="shared" si="62"/>
        <v>0</v>
      </c>
      <c r="R448" s="288">
        <f t="shared" si="60"/>
        <v>0</v>
      </c>
      <c r="S448" s="261"/>
    </row>
    <row r="449" spans="2:19" s="200" customFormat="1" x14ac:dyDescent="0.25">
      <c r="B449" s="259">
        <f t="shared" si="61"/>
        <v>444</v>
      </c>
      <c r="C449" s="229">
        <v>45401</v>
      </c>
      <c r="D449" s="203" t="s">
        <v>98</v>
      </c>
      <c r="E449" s="204" t="str">
        <f t="shared" si="54"/>
        <v>تانکر آب</v>
      </c>
      <c r="F449" s="204" t="str">
        <f t="shared" si="55"/>
        <v>شرکتی</v>
      </c>
      <c r="G449" s="204" t="str">
        <f t="shared" si="56"/>
        <v>تانکر آب</v>
      </c>
      <c r="H449" s="204">
        <f t="shared" si="57"/>
        <v>11.8</v>
      </c>
      <c r="I449" s="204"/>
      <c r="J449" s="204"/>
      <c r="K449" s="204"/>
      <c r="L449" s="204"/>
      <c r="M449" s="204"/>
      <c r="N449" s="204"/>
      <c r="O449" s="230">
        <f t="shared" si="58"/>
        <v>0</v>
      </c>
      <c r="P449" s="230">
        <f t="shared" si="59"/>
        <v>0</v>
      </c>
      <c r="Q449" s="230">
        <f t="shared" si="62"/>
        <v>0</v>
      </c>
      <c r="R449" s="288">
        <f t="shared" si="60"/>
        <v>0</v>
      </c>
      <c r="S449" s="261"/>
    </row>
    <row r="450" spans="2:19" s="200" customFormat="1" x14ac:dyDescent="0.25">
      <c r="B450" s="259">
        <f t="shared" si="61"/>
        <v>445</v>
      </c>
      <c r="C450" s="229">
        <v>45401</v>
      </c>
      <c r="D450" s="203" t="s">
        <v>143</v>
      </c>
      <c r="E450" s="204" t="str">
        <f t="shared" si="54"/>
        <v>کامیون کمپرسی</v>
      </c>
      <c r="F450" s="204" t="str">
        <f t="shared" si="55"/>
        <v>انصاری</v>
      </c>
      <c r="G450" s="204" t="str">
        <f t="shared" si="56"/>
        <v>جفت</v>
      </c>
      <c r="H450" s="204">
        <f t="shared" si="57"/>
        <v>7</v>
      </c>
      <c r="I450" s="204"/>
      <c r="J450" s="204"/>
      <c r="K450" s="204"/>
      <c r="L450" s="204"/>
      <c r="M450" s="204"/>
      <c r="N450" s="204"/>
      <c r="O450" s="230">
        <f t="shared" si="58"/>
        <v>0</v>
      </c>
      <c r="P450" s="230">
        <f t="shared" si="59"/>
        <v>0</v>
      </c>
      <c r="Q450" s="230">
        <f t="shared" si="62"/>
        <v>0</v>
      </c>
      <c r="R450" s="288">
        <f t="shared" si="60"/>
        <v>0</v>
      </c>
      <c r="S450" s="261"/>
    </row>
    <row r="451" spans="2:19" s="200" customFormat="1" x14ac:dyDescent="0.25">
      <c r="B451" s="259">
        <f t="shared" si="61"/>
        <v>446</v>
      </c>
      <c r="C451" s="229">
        <v>45401</v>
      </c>
      <c r="D451" s="203" t="s">
        <v>144</v>
      </c>
      <c r="E451" s="204" t="str">
        <f t="shared" si="54"/>
        <v>کامیون کمپرسی</v>
      </c>
      <c r="F451" s="204" t="str">
        <f t="shared" si="55"/>
        <v>انصاری</v>
      </c>
      <c r="G451" s="204" t="str">
        <f t="shared" si="56"/>
        <v>جفت</v>
      </c>
      <c r="H451" s="204">
        <f t="shared" si="57"/>
        <v>7</v>
      </c>
      <c r="I451" s="204"/>
      <c r="J451" s="204"/>
      <c r="K451" s="204"/>
      <c r="L451" s="204"/>
      <c r="M451" s="204"/>
      <c r="N451" s="204"/>
      <c r="O451" s="230">
        <f t="shared" si="58"/>
        <v>0</v>
      </c>
      <c r="P451" s="230">
        <f t="shared" si="59"/>
        <v>0</v>
      </c>
      <c r="Q451" s="230">
        <f t="shared" si="62"/>
        <v>0</v>
      </c>
      <c r="R451" s="288">
        <f t="shared" si="60"/>
        <v>0</v>
      </c>
      <c r="S451" s="261"/>
    </row>
    <row r="452" spans="2:19" s="200" customFormat="1" x14ac:dyDescent="0.25">
      <c r="B452" s="259">
        <f t="shared" si="61"/>
        <v>447</v>
      </c>
      <c r="C452" s="229">
        <v>45401</v>
      </c>
      <c r="D452" s="203" t="s">
        <v>145</v>
      </c>
      <c r="E452" s="204" t="str">
        <f t="shared" si="54"/>
        <v>کامیون کمپرسی</v>
      </c>
      <c r="F452" s="204" t="str">
        <f t="shared" si="55"/>
        <v>انصاری</v>
      </c>
      <c r="G452" s="204" t="str">
        <f t="shared" si="56"/>
        <v>جفت</v>
      </c>
      <c r="H452" s="204">
        <f t="shared" si="57"/>
        <v>7</v>
      </c>
      <c r="I452" s="204"/>
      <c r="J452" s="204"/>
      <c r="K452" s="204"/>
      <c r="L452" s="204"/>
      <c r="M452" s="204"/>
      <c r="N452" s="204"/>
      <c r="O452" s="230">
        <f t="shared" si="58"/>
        <v>0</v>
      </c>
      <c r="P452" s="230">
        <f t="shared" si="59"/>
        <v>0</v>
      </c>
      <c r="Q452" s="230">
        <f t="shared" si="62"/>
        <v>0</v>
      </c>
      <c r="R452" s="288">
        <f t="shared" si="60"/>
        <v>0</v>
      </c>
      <c r="S452" s="261"/>
    </row>
    <row r="453" spans="2:19" s="200" customFormat="1" x14ac:dyDescent="0.25">
      <c r="B453" s="259">
        <f t="shared" si="61"/>
        <v>448</v>
      </c>
      <c r="C453" s="229">
        <v>45401</v>
      </c>
      <c r="D453" s="203" t="s">
        <v>152</v>
      </c>
      <c r="E453" s="204" t="str">
        <f t="shared" si="54"/>
        <v>کامیون کمپرسی</v>
      </c>
      <c r="F453" s="204" t="str">
        <f t="shared" si="55"/>
        <v>میرزایی</v>
      </c>
      <c r="G453" s="204" t="str">
        <f t="shared" si="56"/>
        <v>تک</v>
      </c>
      <c r="H453" s="204">
        <f t="shared" si="57"/>
        <v>4.1500000000000004</v>
      </c>
      <c r="I453" s="204"/>
      <c r="J453" s="204"/>
      <c r="K453" s="204"/>
      <c r="L453" s="204"/>
      <c r="M453" s="204"/>
      <c r="N453" s="204"/>
      <c r="O453" s="230">
        <f t="shared" si="58"/>
        <v>0</v>
      </c>
      <c r="P453" s="230">
        <f t="shared" si="59"/>
        <v>0</v>
      </c>
      <c r="Q453" s="230">
        <f t="shared" si="62"/>
        <v>0</v>
      </c>
      <c r="R453" s="288">
        <f t="shared" si="60"/>
        <v>0</v>
      </c>
      <c r="S453" s="261"/>
    </row>
    <row r="454" spans="2:19" s="200" customFormat="1" x14ac:dyDescent="0.25">
      <c r="B454" s="259">
        <f t="shared" si="61"/>
        <v>449</v>
      </c>
      <c r="C454" s="229">
        <v>45401</v>
      </c>
      <c r="D454" s="203" t="s">
        <v>154</v>
      </c>
      <c r="E454" s="204" t="str">
        <f t="shared" ref="E454:E517" si="63">IFERROR(VLOOKUP(D454,T:X,2,FALSE),"")</f>
        <v>کامیون کمپرسی</v>
      </c>
      <c r="F454" s="204" t="str">
        <f t="shared" ref="F454:F517" si="64">IFERROR(VLOOKUP(D454,T:X,3,FALSE),"")</f>
        <v>میرزایی</v>
      </c>
      <c r="G454" s="204" t="str">
        <f t="shared" ref="G454:G517" si="65">IFERROR(VLOOKUP(D454,T:X,4,FALSE),"")</f>
        <v>تک</v>
      </c>
      <c r="H454" s="204">
        <f t="shared" ref="H454:H517" si="66">IFERROR(VLOOKUP(D454,T:X,5,FALSE),"")</f>
        <v>4.1500000000000004</v>
      </c>
      <c r="I454" s="204"/>
      <c r="J454" s="204"/>
      <c r="K454" s="204"/>
      <c r="L454" s="204"/>
      <c r="M454" s="204"/>
      <c r="N454" s="204"/>
      <c r="O454" s="230">
        <f t="shared" ref="O454:O517" si="67">IF(I454=$O$5,J454*H454,0)</f>
        <v>0</v>
      </c>
      <c r="P454" s="230">
        <f t="shared" ref="P454:P517" si="68">IF(I454=$P$5,J454*H454,0)*1.15</f>
        <v>0</v>
      </c>
      <c r="Q454" s="230">
        <f t="shared" si="62"/>
        <v>0</v>
      </c>
      <c r="R454" s="288">
        <f t="shared" ref="R454:R517" si="69">IF(I454=$R$5,J454*H454,0)</f>
        <v>0</v>
      </c>
      <c r="S454" s="261"/>
    </row>
    <row r="455" spans="2:19" s="200" customFormat="1" x14ac:dyDescent="0.25">
      <c r="B455" s="259">
        <f t="shared" ref="B455:B518" si="70">ROW()-5</f>
        <v>450</v>
      </c>
      <c r="C455" s="229">
        <v>45401</v>
      </c>
      <c r="D455" s="203" t="s">
        <v>155</v>
      </c>
      <c r="E455" s="204" t="str">
        <f t="shared" si="63"/>
        <v>کامیون کمپرسی</v>
      </c>
      <c r="F455" s="204" t="str">
        <f t="shared" si="64"/>
        <v>میرزایی</v>
      </c>
      <c r="G455" s="204" t="str">
        <f t="shared" si="65"/>
        <v>جفت</v>
      </c>
      <c r="H455" s="204">
        <f t="shared" si="66"/>
        <v>6.65</v>
      </c>
      <c r="I455" s="204"/>
      <c r="J455" s="204"/>
      <c r="K455" s="204"/>
      <c r="L455" s="204"/>
      <c r="M455" s="204"/>
      <c r="N455" s="204"/>
      <c r="O455" s="230">
        <f t="shared" si="67"/>
        <v>0</v>
      </c>
      <c r="P455" s="230">
        <f t="shared" si="68"/>
        <v>0</v>
      </c>
      <c r="Q455" s="230">
        <f t="shared" ref="Q455:Q518" si="71">IF(I455=$Q$5,J455*H455,0)</f>
        <v>0</v>
      </c>
      <c r="R455" s="288">
        <f t="shared" si="69"/>
        <v>0</v>
      </c>
      <c r="S455" s="261"/>
    </row>
    <row r="456" spans="2:19" s="200" customFormat="1" x14ac:dyDescent="0.25">
      <c r="B456" s="259">
        <f t="shared" si="70"/>
        <v>451</v>
      </c>
      <c r="C456" s="229">
        <v>45401</v>
      </c>
      <c r="D456" s="203" t="s">
        <v>158</v>
      </c>
      <c r="E456" s="204" t="str">
        <f t="shared" si="63"/>
        <v>کامیون کمپرسی</v>
      </c>
      <c r="F456" s="204" t="str">
        <f t="shared" si="64"/>
        <v>صداقت</v>
      </c>
      <c r="G456" s="204" t="str">
        <f t="shared" si="65"/>
        <v>تک</v>
      </c>
      <c r="H456" s="204">
        <f t="shared" si="66"/>
        <v>4.1500000000000004</v>
      </c>
      <c r="I456" s="204"/>
      <c r="J456" s="204"/>
      <c r="K456" s="204"/>
      <c r="L456" s="204"/>
      <c r="M456" s="204"/>
      <c r="N456" s="204"/>
      <c r="O456" s="230">
        <f t="shared" si="67"/>
        <v>0</v>
      </c>
      <c r="P456" s="230">
        <f t="shared" si="68"/>
        <v>0</v>
      </c>
      <c r="Q456" s="230">
        <f t="shared" si="71"/>
        <v>0</v>
      </c>
      <c r="R456" s="288">
        <f t="shared" si="69"/>
        <v>0</v>
      </c>
      <c r="S456" s="261"/>
    </row>
    <row r="457" spans="2:19" s="200" customFormat="1" x14ac:dyDescent="0.25">
      <c r="B457" s="259">
        <f t="shared" si="70"/>
        <v>452</v>
      </c>
      <c r="C457" s="229">
        <v>45401</v>
      </c>
      <c r="D457" s="203" t="s">
        <v>159</v>
      </c>
      <c r="E457" s="204" t="str">
        <f t="shared" si="63"/>
        <v>کامیون کمپرسی</v>
      </c>
      <c r="F457" s="204" t="str">
        <f t="shared" si="64"/>
        <v>صداقت</v>
      </c>
      <c r="G457" s="204" t="str">
        <f t="shared" si="65"/>
        <v>تک</v>
      </c>
      <c r="H457" s="204">
        <f t="shared" si="66"/>
        <v>4.1500000000000004</v>
      </c>
      <c r="I457" s="204"/>
      <c r="J457" s="204"/>
      <c r="K457" s="204"/>
      <c r="L457" s="204"/>
      <c r="M457" s="204"/>
      <c r="N457" s="204"/>
      <c r="O457" s="230">
        <f t="shared" si="67"/>
        <v>0</v>
      </c>
      <c r="P457" s="230">
        <f t="shared" si="68"/>
        <v>0</v>
      </c>
      <c r="Q457" s="230">
        <f t="shared" si="71"/>
        <v>0</v>
      </c>
      <c r="R457" s="288">
        <f t="shared" si="69"/>
        <v>0</v>
      </c>
      <c r="S457" s="261"/>
    </row>
    <row r="458" spans="2:19" s="200" customFormat="1" x14ac:dyDescent="0.25">
      <c r="B458" s="259">
        <f t="shared" si="70"/>
        <v>453</v>
      </c>
      <c r="C458" s="229">
        <v>45401</v>
      </c>
      <c r="D458" s="203" t="s">
        <v>162</v>
      </c>
      <c r="E458" s="204" t="str">
        <f t="shared" si="63"/>
        <v>تانکر آب</v>
      </c>
      <c r="F458" s="204" t="str">
        <f t="shared" si="64"/>
        <v>رضاپور</v>
      </c>
      <c r="G458" s="204" t="str">
        <f t="shared" si="65"/>
        <v>تانکر آب</v>
      </c>
      <c r="H458" s="204">
        <f t="shared" si="66"/>
        <v>10</v>
      </c>
      <c r="I458" s="204"/>
      <c r="J458" s="204"/>
      <c r="K458" s="204"/>
      <c r="L458" s="204"/>
      <c r="M458" s="204"/>
      <c r="N458" s="204"/>
      <c r="O458" s="230">
        <f t="shared" si="67"/>
        <v>0</v>
      </c>
      <c r="P458" s="230">
        <f t="shared" si="68"/>
        <v>0</v>
      </c>
      <c r="Q458" s="230">
        <f t="shared" si="71"/>
        <v>0</v>
      </c>
      <c r="R458" s="288">
        <f t="shared" si="69"/>
        <v>0</v>
      </c>
      <c r="S458" s="261"/>
    </row>
    <row r="459" spans="2:19" s="200" customFormat="1" x14ac:dyDescent="0.25">
      <c r="B459" s="259">
        <f t="shared" si="70"/>
        <v>454</v>
      </c>
      <c r="C459" s="229">
        <v>45401</v>
      </c>
      <c r="D459" s="203" t="s">
        <v>175</v>
      </c>
      <c r="E459" s="204" t="str">
        <f t="shared" si="63"/>
        <v>تانکر آب</v>
      </c>
      <c r="F459" s="204" t="str">
        <f t="shared" si="64"/>
        <v>محمدپور</v>
      </c>
      <c r="G459" s="204" t="str">
        <f t="shared" si="65"/>
        <v>تانکر آب</v>
      </c>
      <c r="H459" s="204">
        <f t="shared" si="66"/>
        <v>11.2</v>
      </c>
      <c r="I459" s="204"/>
      <c r="J459" s="204"/>
      <c r="K459" s="204"/>
      <c r="L459" s="204"/>
      <c r="M459" s="204"/>
      <c r="N459" s="204"/>
      <c r="O459" s="230">
        <f t="shared" si="67"/>
        <v>0</v>
      </c>
      <c r="P459" s="230">
        <f t="shared" si="68"/>
        <v>0</v>
      </c>
      <c r="Q459" s="230">
        <f t="shared" si="71"/>
        <v>0</v>
      </c>
      <c r="R459" s="288">
        <f t="shared" si="69"/>
        <v>0</v>
      </c>
      <c r="S459" s="261"/>
    </row>
    <row r="460" spans="2:19" s="200" customFormat="1" x14ac:dyDescent="0.25">
      <c r="B460" s="259">
        <f t="shared" si="70"/>
        <v>455</v>
      </c>
      <c r="C460" s="229">
        <v>45401</v>
      </c>
      <c r="D460" s="203" t="s">
        <v>179</v>
      </c>
      <c r="E460" s="204" t="str">
        <f t="shared" si="63"/>
        <v>کمپرسی جفت</v>
      </c>
      <c r="F460" s="204" t="str">
        <f t="shared" si="64"/>
        <v>محمدپور</v>
      </c>
      <c r="G460" s="204" t="str">
        <f t="shared" si="65"/>
        <v>جفت</v>
      </c>
      <c r="H460" s="204">
        <f t="shared" si="66"/>
        <v>7</v>
      </c>
      <c r="I460" s="204"/>
      <c r="J460" s="204"/>
      <c r="K460" s="204"/>
      <c r="L460" s="204"/>
      <c r="M460" s="204"/>
      <c r="N460" s="204"/>
      <c r="O460" s="230">
        <f t="shared" si="67"/>
        <v>0</v>
      </c>
      <c r="P460" s="230">
        <f t="shared" si="68"/>
        <v>0</v>
      </c>
      <c r="Q460" s="230">
        <f t="shared" si="71"/>
        <v>0</v>
      </c>
      <c r="R460" s="288">
        <f t="shared" si="69"/>
        <v>0</v>
      </c>
      <c r="S460" s="261"/>
    </row>
    <row r="461" spans="2:19" s="200" customFormat="1" x14ac:dyDescent="0.25">
      <c r="B461" s="259">
        <f t="shared" si="70"/>
        <v>456</v>
      </c>
      <c r="C461" s="229">
        <v>45401</v>
      </c>
      <c r="D461" s="203" t="s">
        <v>181</v>
      </c>
      <c r="E461" s="204" t="str">
        <f t="shared" si="63"/>
        <v>تانکر آب</v>
      </c>
      <c r="F461" s="204" t="str">
        <f t="shared" si="64"/>
        <v>گلپایگانی</v>
      </c>
      <c r="G461" s="204" t="str">
        <f t="shared" si="65"/>
        <v>تانکر آب</v>
      </c>
      <c r="H461" s="204">
        <f t="shared" si="66"/>
        <v>11.6</v>
      </c>
      <c r="I461" s="204"/>
      <c r="J461" s="204"/>
      <c r="K461" s="204"/>
      <c r="L461" s="204"/>
      <c r="M461" s="204"/>
      <c r="N461" s="204"/>
      <c r="O461" s="230">
        <f t="shared" si="67"/>
        <v>0</v>
      </c>
      <c r="P461" s="230">
        <f t="shared" si="68"/>
        <v>0</v>
      </c>
      <c r="Q461" s="230">
        <f t="shared" si="71"/>
        <v>0</v>
      </c>
      <c r="R461" s="288">
        <f t="shared" si="69"/>
        <v>0</v>
      </c>
      <c r="S461" s="261"/>
    </row>
    <row r="462" spans="2:19" s="200" customFormat="1" x14ac:dyDescent="0.25">
      <c r="B462" s="259">
        <f t="shared" si="70"/>
        <v>457</v>
      </c>
      <c r="C462" s="229">
        <v>45402</v>
      </c>
      <c r="D462" s="203" t="s">
        <v>93</v>
      </c>
      <c r="E462" s="204" t="str">
        <f t="shared" si="63"/>
        <v>کامیون کمپرسی</v>
      </c>
      <c r="F462" s="204" t="str">
        <f t="shared" si="64"/>
        <v>شرکتی</v>
      </c>
      <c r="G462" s="204" t="str">
        <f t="shared" si="65"/>
        <v>جفت</v>
      </c>
      <c r="H462" s="204">
        <f t="shared" si="66"/>
        <v>6.65</v>
      </c>
      <c r="I462" s="204" t="s">
        <v>204</v>
      </c>
      <c r="J462" s="204">
        <v>132</v>
      </c>
      <c r="K462" s="204">
        <v>150</v>
      </c>
      <c r="L462" s="204" t="s">
        <v>1</v>
      </c>
      <c r="M462" s="204"/>
      <c r="N462" s="204" t="s">
        <v>286</v>
      </c>
      <c r="O462" s="230">
        <f t="shared" si="67"/>
        <v>877.80000000000007</v>
      </c>
      <c r="P462" s="230">
        <f t="shared" si="68"/>
        <v>0</v>
      </c>
      <c r="Q462" s="230">
        <f t="shared" si="71"/>
        <v>0</v>
      </c>
      <c r="R462" s="288">
        <f t="shared" si="69"/>
        <v>0</v>
      </c>
      <c r="S462" s="261"/>
    </row>
    <row r="463" spans="2:19" s="200" customFormat="1" x14ac:dyDescent="0.25">
      <c r="B463" s="259">
        <f t="shared" si="70"/>
        <v>458</v>
      </c>
      <c r="C463" s="229">
        <v>45402</v>
      </c>
      <c r="D463" s="203" t="s">
        <v>96</v>
      </c>
      <c r="E463" s="204" t="str">
        <f t="shared" si="63"/>
        <v>کامیون کمپرسی</v>
      </c>
      <c r="F463" s="204" t="str">
        <f t="shared" si="64"/>
        <v>شرکتی</v>
      </c>
      <c r="G463" s="204" t="str">
        <f t="shared" si="65"/>
        <v>جفت</v>
      </c>
      <c r="H463" s="204">
        <f t="shared" si="66"/>
        <v>6.65</v>
      </c>
      <c r="I463" s="204" t="s">
        <v>204</v>
      </c>
      <c r="J463" s="204">
        <v>20</v>
      </c>
      <c r="K463" s="204">
        <v>150</v>
      </c>
      <c r="L463" s="204" t="s">
        <v>1</v>
      </c>
      <c r="M463" s="204"/>
      <c r="N463" s="204" t="s">
        <v>286</v>
      </c>
      <c r="O463" s="230">
        <f t="shared" si="67"/>
        <v>133</v>
      </c>
      <c r="P463" s="230">
        <f t="shared" si="68"/>
        <v>0</v>
      </c>
      <c r="Q463" s="230">
        <f t="shared" si="71"/>
        <v>0</v>
      </c>
      <c r="R463" s="288">
        <f t="shared" si="69"/>
        <v>0</v>
      </c>
      <c r="S463" s="261"/>
    </row>
    <row r="464" spans="2:19" s="200" customFormat="1" x14ac:dyDescent="0.25">
      <c r="B464" s="259">
        <f t="shared" si="70"/>
        <v>459</v>
      </c>
      <c r="C464" s="229">
        <v>45402</v>
      </c>
      <c r="D464" s="203" t="s">
        <v>119</v>
      </c>
      <c r="E464" s="204" t="str">
        <f t="shared" si="63"/>
        <v>کامیون کمپرسی</v>
      </c>
      <c r="F464" s="204" t="str">
        <f t="shared" si="64"/>
        <v>شرکتی</v>
      </c>
      <c r="G464" s="204" t="str">
        <f t="shared" si="65"/>
        <v>جفت</v>
      </c>
      <c r="H464" s="204">
        <f t="shared" si="66"/>
        <v>6.65</v>
      </c>
      <c r="I464" s="204" t="s">
        <v>204</v>
      </c>
      <c r="J464" s="204">
        <v>34</v>
      </c>
      <c r="K464" s="204">
        <v>150</v>
      </c>
      <c r="L464" s="204" t="s">
        <v>1</v>
      </c>
      <c r="M464" s="204"/>
      <c r="N464" s="204" t="s">
        <v>286</v>
      </c>
      <c r="O464" s="230">
        <f t="shared" si="67"/>
        <v>226.10000000000002</v>
      </c>
      <c r="P464" s="230">
        <f t="shared" si="68"/>
        <v>0</v>
      </c>
      <c r="Q464" s="230">
        <f t="shared" si="71"/>
        <v>0</v>
      </c>
      <c r="R464" s="288">
        <f t="shared" si="69"/>
        <v>0</v>
      </c>
      <c r="S464" s="261"/>
    </row>
    <row r="465" spans="2:19" s="200" customFormat="1" x14ac:dyDescent="0.25">
      <c r="B465" s="259">
        <f t="shared" si="70"/>
        <v>460</v>
      </c>
      <c r="C465" s="229">
        <v>45402</v>
      </c>
      <c r="D465" s="203" t="s">
        <v>132</v>
      </c>
      <c r="E465" s="204" t="str">
        <f t="shared" si="63"/>
        <v>تانکر آب</v>
      </c>
      <c r="F465" s="204" t="str">
        <f t="shared" si="64"/>
        <v>شرکتی</v>
      </c>
      <c r="G465" s="204" t="str">
        <f t="shared" si="65"/>
        <v>تانکر آب</v>
      </c>
      <c r="H465" s="204">
        <f t="shared" si="66"/>
        <v>11.8</v>
      </c>
      <c r="I465" s="204"/>
      <c r="J465" s="204"/>
      <c r="K465" s="204"/>
      <c r="L465" s="204"/>
      <c r="M465" s="204"/>
      <c r="N465" s="204"/>
      <c r="O465" s="230">
        <f t="shared" si="67"/>
        <v>0</v>
      </c>
      <c r="P465" s="230">
        <f t="shared" si="68"/>
        <v>0</v>
      </c>
      <c r="Q465" s="230">
        <f t="shared" si="71"/>
        <v>0</v>
      </c>
      <c r="R465" s="288">
        <f t="shared" si="69"/>
        <v>0</v>
      </c>
      <c r="S465" s="261"/>
    </row>
    <row r="466" spans="2:19" s="200" customFormat="1" x14ac:dyDescent="0.25">
      <c r="B466" s="259">
        <f t="shared" si="70"/>
        <v>461</v>
      </c>
      <c r="C466" s="229">
        <v>45402</v>
      </c>
      <c r="D466" s="203" t="s">
        <v>98</v>
      </c>
      <c r="E466" s="204" t="str">
        <f t="shared" si="63"/>
        <v>تانکر آب</v>
      </c>
      <c r="F466" s="204" t="str">
        <f t="shared" si="64"/>
        <v>شرکتی</v>
      </c>
      <c r="G466" s="204" t="str">
        <f t="shared" si="65"/>
        <v>تانکر آب</v>
      </c>
      <c r="H466" s="204">
        <f t="shared" si="66"/>
        <v>11.8</v>
      </c>
      <c r="I466" s="204"/>
      <c r="J466" s="204"/>
      <c r="K466" s="204"/>
      <c r="L466" s="204"/>
      <c r="M466" s="204"/>
      <c r="N466" s="204"/>
      <c r="O466" s="230">
        <f t="shared" si="67"/>
        <v>0</v>
      </c>
      <c r="P466" s="230">
        <f t="shared" si="68"/>
        <v>0</v>
      </c>
      <c r="Q466" s="230">
        <f t="shared" si="71"/>
        <v>0</v>
      </c>
      <c r="R466" s="288">
        <f t="shared" si="69"/>
        <v>0</v>
      </c>
      <c r="S466" s="261"/>
    </row>
    <row r="467" spans="2:19" s="200" customFormat="1" x14ac:dyDescent="0.25">
      <c r="B467" s="259">
        <f t="shared" si="70"/>
        <v>462</v>
      </c>
      <c r="C467" s="229">
        <v>45402</v>
      </c>
      <c r="D467" s="203" t="s">
        <v>143</v>
      </c>
      <c r="E467" s="204" t="str">
        <f t="shared" si="63"/>
        <v>کامیون کمپرسی</v>
      </c>
      <c r="F467" s="204" t="str">
        <f t="shared" si="64"/>
        <v>انصاری</v>
      </c>
      <c r="G467" s="204" t="str">
        <f t="shared" si="65"/>
        <v>جفت</v>
      </c>
      <c r="H467" s="204">
        <f t="shared" si="66"/>
        <v>7</v>
      </c>
      <c r="I467" s="204"/>
      <c r="J467" s="204"/>
      <c r="K467" s="204"/>
      <c r="L467" s="204"/>
      <c r="M467" s="204"/>
      <c r="N467" s="204"/>
      <c r="O467" s="230">
        <f t="shared" si="67"/>
        <v>0</v>
      </c>
      <c r="P467" s="230">
        <f t="shared" si="68"/>
        <v>0</v>
      </c>
      <c r="Q467" s="230">
        <f t="shared" si="71"/>
        <v>0</v>
      </c>
      <c r="R467" s="288">
        <f t="shared" si="69"/>
        <v>0</v>
      </c>
      <c r="S467" s="261"/>
    </row>
    <row r="468" spans="2:19" s="200" customFormat="1" x14ac:dyDescent="0.25">
      <c r="B468" s="259">
        <f t="shared" si="70"/>
        <v>463</v>
      </c>
      <c r="C468" s="229">
        <v>45402</v>
      </c>
      <c r="D468" s="203" t="s">
        <v>144</v>
      </c>
      <c r="E468" s="204" t="str">
        <f t="shared" si="63"/>
        <v>کامیون کمپرسی</v>
      </c>
      <c r="F468" s="204" t="str">
        <f t="shared" si="64"/>
        <v>انصاری</v>
      </c>
      <c r="G468" s="204" t="str">
        <f t="shared" si="65"/>
        <v>جفت</v>
      </c>
      <c r="H468" s="204">
        <f t="shared" si="66"/>
        <v>7</v>
      </c>
      <c r="I468" s="204"/>
      <c r="J468" s="204"/>
      <c r="K468" s="204"/>
      <c r="L468" s="204"/>
      <c r="M468" s="204"/>
      <c r="N468" s="204"/>
      <c r="O468" s="230">
        <f t="shared" si="67"/>
        <v>0</v>
      </c>
      <c r="P468" s="230">
        <f t="shared" si="68"/>
        <v>0</v>
      </c>
      <c r="Q468" s="230">
        <f t="shared" si="71"/>
        <v>0</v>
      </c>
      <c r="R468" s="288">
        <f t="shared" si="69"/>
        <v>0</v>
      </c>
      <c r="S468" s="261"/>
    </row>
    <row r="469" spans="2:19" s="200" customFormat="1" x14ac:dyDescent="0.25">
      <c r="B469" s="259">
        <f t="shared" si="70"/>
        <v>464</v>
      </c>
      <c r="C469" s="229">
        <v>45402</v>
      </c>
      <c r="D469" s="203" t="s">
        <v>145</v>
      </c>
      <c r="E469" s="204" t="str">
        <f t="shared" si="63"/>
        <v>کامیون کمپرسی</v>
      </c>
      <c r="F469" s="204" t="str">
        <f t="shared" si="64"/>
        <v>انصاری</v>
      </c>
      <c r="G469" s="204" t="str">
        <f t="shared" si="65"/>
        <v>جفت</v>
      </c>
      <c r="H469" s="204">
        <f t="shared" si="66"/>
        <v>7</v>
      </c>
      <c r="I469" s="204"/>
      <c r="J469" s="204"/>
      <c r="K469" s="204"/>
      <c r="L469" s="204"/>
      <c r="M469" s="204"/>
      <c r="N469" s="204"/>
      <c r="O469" s="230">
        <f t="shared" si="67"/>
        <v>0</v>
      </c>
      <c r="P469" s="230">
        <f t="shared" si="68"/>
        <v>0</v>
      </c>
      <c r="Q469" s="230">
        <f t="shared" si="71"/>
        <v>0</v>
      </c>
      <c r="R469" s="288">
        <f t="shared" si="69"/>
        <v>0</v>
      </c>
      <c r="S469" s="261"/>
    </row>
    <row r="470" spans="2:19" s="200" customFormat="1" x14ac:dyDescent="0.25">
      <c r="B470" s="259">
        <f t="shared" si="70"/>
        <v>465</v>
      </c>
      <c r="C470" s="229">
        <v>45402</v>
      </c>
      <c r="D470" s="203" t="s">
        <v>152</v>
      </c>
      <c r="E470" s="204" t="str">
        <f t="shared" si="63"/>
        <v>کامیون کمپرسی</v>
      </c>
      <c r="F470" s="204" t="str">
        <f t="shared" si="64"/>
        <v>میرزایی</v>
      </c>
      <c r="G470" s="204" t="str">
        <f t="shared" si="65"/>
        <v>تک</v>
      </c>
      <c r="H470" s="204">
        <f t="shared" si="66"/>
        <v>4.1500000000000004</v>
      </c>
      <c r="I470" s="204" t="s">
        <v>204</v>
      </c>
      <c r="J470" s="204">
        <v>33</v>
      </c>
      <c r="K470" s="204">
        <v>500</v>
      </c>
      <c r="L470" s="204" t="s">
        <v>65</v>
      </c>
      <c r="M470" s="204"/>
      <c r="N470" s="204" t="s">
        <v>286</v>
      </c>
      <c r="O470" s="230">
        <f t="shared" si="67"/>
        <v>136.95000000000002</v>
      </c>
      <c r="P470" s="230">
        <f t="shared" si="68"/>
        <v>0</v>
      </c>
      <c r="Q470" s="230">
        <f t="shared" si="71"/>
        <v>0</v>
      </c>
      <c r="R470" s="288">
        <f t="shared" si="69"/>
        <v>0</v>
      </c>
      <c r="S470" s="261"/>
    </row>
    <row r="471" spans="2:19" s="200" customFormat="1" x14ac:dyDescent="0.25">
      <c r="B471" s="259">
        <f t="shared" si="70"/>
        <v>466</v>
      </c>
      <c r="C471" s="229">
        <v>45402</v>
      </c>
      <c r="D471" s="203" t="s">
        <v>154</v>
      </c>
      <c r="E471" s="204" t="str">
        <f t="shared" si="63"/>
        <v>کامیون کمپرسی</v>
      </c>
      <c r="F471" s="204" t="str">
        <f t="shared" si="64"/>
        <v>میرزایی</v>
      </c>
      <c r="G471" s="204" t="str">
        <f t="shared" si="65"/>
        <v>تک</v>
      </c>
      <c r="H471" s="204">
        <f t="shared" si="66"/>
        <v>4.1500000000000004</v>
      </c>
      <c r="I471" s="204" t="s">
        <v>204</v>
      </c>
      <c r="J471" s="204">
        <v>34</v>
      </c>
      <c r="K471" s="204">
        <v>500</v>
      </c>
      <c r="L471" s="204" t="s">
        <v>65</v>
      </c>
      <c r="M471" s="204"/>
      <c r="N471" s="204" t="s">
        <v>286</v>
      </c>
      <c r="O471" s="230">
        <f t="shared" si="67"/>
        <v>141.10000000000002</v>
      </c>
      <c r="P471" s="230">
        <f t="shared" si="68"/>
        <v>0</v>
      </c>
      <c r="Q471" s="230">
        <f t="shared" si="71"/>
        <v>0</v>
      </c>
      <c r="R471" s="288">
        <f t="shared" si="69"/>
        <v>0</v>
      </c>
      <c r="S471" s="261"/>
    </row>
    <row r="472" spans="2:19" s="200" customFormat="1" x14ac:dyDescent="0.25">
      <c r="B472" s="259">
        <f t="shared" si="70"/>
        <v>467</v>
      </c>
      <c r="C472" s="229">
        <v>45402</v>
      </c>
      <c r="D472" s="203" t="s">
        <v>155</v>
      </c>
      <c r="E472" s="204" t="str">
        <f t="shared" si="63"/>
        <v>کامیون کمپرسی</v>
      </c>
      <c r="F472" s="204" t="str">
        <f t="shared" si="64"/>
        <v>میرزایی</v>
      </c>
      <c r="G472" s="204" t="str">
        <f t="shared" si="65"/>
        <v>جفت</v>
      </c>
      <c r="H472" s="204">
        <f t="shared" si="66"/>
        <v>6.65</v>
      </c>
      <c r="I472" s="204" t="s">
        <v>204</v>
      </c>
      <c r="J472" s="204">
        <v>35</v>
      </c>
      <c r="K472" s="204">
        <v>500</v>
      </c>
      <c r="L472" s="204" t="s">
        <v>65</v>
      </c>
      <c r="M472" s="204"/>
      <c r="N472" s="204" t="s">
        <v>286</v>
      </c>
      <c r="O472" s="230">
        <f t="shared" si="67"/>
        <v>232.75</v>
      </c>
      <c r="P472" s="230">
        <f t="shared" si="68"/>
        <v>0</v>
      </c>
      <c r="Q472" s="230">
        <f t="shared" si="71"/>
        <v>0</v>
      </c>
      <c r="R472" s="288">
        <f t="shared" si="69"/>
        <v>0</v>
      </c>
      <c r="S472" s="261"/>
    </row>
    <row r="473" spans="2:19" s="200" customFormat="1" x14ac:dyDescent="0.25">
      <c r="B473" s="259">
        <f t="shared" si="70"/>
        <v>468</v>
      </c>
      <c r="C473" s="229">
        <v>45402</v>
      </c>
      <c r="D473" s="203" t="s">
        <v>158</v>
      </c>
      <c r="E473" s="204" t="str">
        <f t="shared" si="63"/>
        <v>کامیون کمپرسی</v>
      </c>
      <c r="F473" s="204" t="str">
        <f t="shared" si="64"/>
        <v>صداقت</v>
      </c>
      <c r="G473" s="204" t="str">
        <f t="shared" si="65"/>
        <v>تک</v>
      </c>
      <c r="H473" s="204">
        <f t="shared" si="66"/>
        <v>4.1500000000000004</v>
      </c>
      <c r="I473" s="204"/>
      <c r="J473" s="204"/>
      <c r="K473" s="204"/>
      <c r="L473" s="204"/>
      <c r="M473" s="204"/>
      <c r="N473" s="204"/>
      <c r="O473" s="230">
        <f t="shared" si="67"/>
        <v>0</v>
      </c>
      <c r="P473" s="230">
        <f t="shared" si="68"/>
        <v>0</v>
      </c>
      <c r="Q473" s="230">
        <f t="shared" si="71"/>
        <v>0</v>
      </c>
      <c r="R473" s="288">
        <f t="shared" si="69"/>
        <v>0</v>
      </c>
      <c r="S473" s="261"/>
    </row>
    <row r="474" spans="2:19" s="200" customFormat="1" x14ac:dyDescent="0.25">
      <c r="B474" s="259">
        <f t="shared" si="70"/>
        <v>469</v>
      </c>
      <c r="C474" s="229">
        <v>45402</v>
      </c>
      <c r="D474" s="203" t="s">
        <v>159</v>
      </c>
      <c r="E474" s="204" t="str">
        <f t="shared" si="63"/>
        <v>کامیون کمپرسی</v>
      </c>
      <c r="F474" s="204" t="str">
        <f t="shared" si="64"/>
        <v>صداقت</v>
      </c>
      <c r="G474" s="204" t="str">
        <f t="shared" si="65"/>
        <v>تک</v>
      </c>
      <c r="H474" s="204">
        <f t="shared" si="66"/>
        <v>4.1500000000000004</v>
      </c>
      <c r="I474" s="204"/>
      <c r="J474" s="204"/>
      <c r="K474" s="204"/>
      <c r="L474" s="204"/>
      <c r="M474" s="204"/>
      <c r="N474" s="204"/>
      <c r="O474" s="230">
        <f t="shared" si="67"/>
        <v>0</v>
      </c>
      <c r="P474" s="230">
        <f t="shared" si="68"/>
        <v>0</v>
      </c>
      <c r="Q474" s="230">
        <f t="shared" si="71"/>
        <v>0</v>
      </c>
      <c r="R474" s="288">
        <f t="shared" si="69"/>
        <v>0</v>
      </c>
      <c r="S474" s="261"/>
    </row>
    <row r="475" spans="2:19" s="200" customFormat="1" x14ac:dyDescent="0.25">
      <c r="B475" s="259">
        <f t="shared" si="70"/>
        <v>470</v>
      </c>
      <c r="C475" s="229">
        <v>45402</v>
      </c>
      <c r="D475" s="203" t="s">
        <v>162</v>
      </c>
      <c r="E475" s="204" t="str">
        <f t="shared" si="63"/>
        <v>تانکر آب</v>
      </c>
      <c r="F475" s="204" t="str">
        <f t="shared" si="64"/>
        <v>رضاپور</v>
      </c>
      <c r="G475" s="204" t="str">
        <f t="shared" si="65"/>
        <v>تانکر آب</v>
      </c>
      <c r="H475" s="204">
        <f t="shared" si="66"/>
        <v>10</v>
      </c>
      <c r="I475" s="204"/>
      <c r="J475" s="204"/>
      <c r="K475" s="204"/>
      <c r="L475" s="204"/>
      <c r="M475" s="204"/>
      <c r="N475" s="204"/>
      <c r="O475" s="230">
        <f t="shared" si="67"/>
        <v>0</v>
      </c>
      <c r="P475" s="230">
        <f t="shared" si="68"/>
        <v>0</v>
      </c>
      <c r="Q475" s="230">
        <f t="shared" si="71"/>
        <v>0</v>
      </c>
      <c r="R475" s="288">
        <f t="shared" si="69"/>
        <v>0</v>
      </c>
      <c r="S475" s="261"/>
    </row>
    <row r="476" spans="2:19" s="200" customFormat="1" x14ac:dyDescent="0.25">
      <c r="B476" s="259">
        <f t="shared" si="70"/>
        <v>471</v>
      </c>
      <c r="C476" s="229">
        <v>45402</v>
      </c>
      <c r="D476" s="203" t="s">
        <v>175</v>
      </c>
      <c r="E476" s="204" t="str">
        <f t="shared" si="63"/>
        <v>تانکر آب</v>
      </c>
      <c r="F476" s="204" t="str">
        <f t="shared" si="64"/>
        <v>محمدپور</v>
      </c>
      <c r="G476" s="204" t="str">
        <f t="shared" si="65"/>
        <v>تانکر آب</v>
      </c>
      <c r="H476" s="204">
        <f t="shared" si="66"/>
        <v>11.2</v>
      </c>
      <c r="I476" s="204"/>
      <c r="J476" s="204"/>
      <c r="K476" s="204"/>
      <c r="L476" s="204"/>
      <c r="M476" s="204"/>
      <c r="N476" s="204"/>
      <c r="O476" s="230">
        <f t="shared" si="67"/>
        <v>0</v>
      </c>
      <c r="P476" s="230">
        <f t="shared" si="68"/>
        <v>0</v>
      </c>
      <c r="Q476" s="230">
        <f t="shared" si="71"/>
        <v>0</v>
      </c>
      <c r="R476" s="288">
        <f t="shared" si="69"/>
        <v>0</v>
      </c>
      <c r="S476" s="261"/>
    </row>
    <row r="477" spans="2:19" s="200" customFormat="1" x14ac:dyDescent="0.25">
      <c r="B477" s="259">
        <f t="shared" si="70"/>
        <v>472</v>
      </c>
      <c r="C477" s="229">
        <v>45402</v>
      </c>
      <c r="D477" s="203" t="s">
        <v>179</v>
      </c>
      <c r="E477" s="204" t="str">
        <f t="shared" si="63"/>
        <v>کمپرسی جفت</v>
      </c>
      <c r="F477" s="204" t="str">
        <f t="shared" si="64"/>
        <v>محمدپور</v>
      </c>
      <c r="G477" s="204" t="str">
        <f t="shared" si="65"/>
        <v>جفت</v>
      </c>
      <c r="H477" s="204">
        <f t="shared" si="66"/>
        <v>7</v>
      </c>
      <c r="I477" s="204"/>
      <c r="J477" s="204"/>
      <c r="K477" s="204"/>
      <c r="L477" s="204"/>
      <c r="M477" s="204"/>
      <c r="N477" s="204"/>
      <c r="O477" s="230">
        <f t="shared" si="67"/>
        <v>0</v>
      </c>
      <c r="P477" s="230">
        <f t="shared" si="68"/>
        <v>0</v>
      </c>
      <c r="Q477" s="230">
        <f t="shared" si="71"/>
        <v>0</v>
      </c>
      <c r="R477" s="288">
        <f t="shared" si="69"/>
        <v>0</v>
      </c>
      <c r="S477" s="261"/>
    </row>
    <row r="478" spans="2:19" s="200" customFormat="1" x14ac:dyDescent="0.25">
      <c r="B478" s="259">
        <f t="shared" si="70"/>
        <v>473</v>
      </c>
      <c r="C478" s="229">
        <v>45402</v>
      </c>
      <c r="D478" s="203" t="s">
        <v>181</v>
      </c>
      <c r="E478" s="204" t="str">
        <f t="shared" si="63"/>
        <v>تانکر آب</v>
      </c>
      <c r="F478" s="204" t="str">
        <f t="shared" si="64"/>
        <v>گلپایگانی</v>
      </c>
      <c r="G478" s="204" t="str">
        <f t="shared" si="65"/>
        <v>تانکر آب</v>
      </c>
      <c r="H478" s="204">
        <f t="shared" si="66"/>
        <v>11.6</v>
      </c>
      <c r="I478" s="204"/>
      <c r="J478" s="204"/>
      <c r="K478" s="204"/>
      <c r="L478" s="204"/>
      <c r="M478" s="204"/>
      <c r="N478" s="204"/>
      <c r="O478" s="230">
        <f t="shared" si="67"/>
        <v>0</v>
      </c>
      <c r="P478" s="230">
        <f t="shared" si="68"/>
        <v>0</v>
      </c>
      <c r="Q478" s="230">
        <f t="shared" si="71"/>
        <v>0</v>
      </c>
      <c r="R478" s="288">
        <f t="shared" si="69"/>
        <v>0</v>
      </c>
      <c r="S478" s="261"/>
    </row>
    <row r="479" spans="2:19" s="200" customFormat="1" x14ac:dyDescent="0.25">
      <c r="B479" s="259">
        <f t="shared" si="70"/>
        <v>474</v>
      </c>
      <c r="C479" s="229">
        <v>45403</v>
      </c>
      <c r="D479" s="203" t="s">
        <v>93</v>
      </c>
      <c r="E479" s="204" t="str">
        <f t="shared" si="63"/>
        <v>کامیون کمپرسی</v>
      </c>
      <c r="F479" s="204" t="str">
        <f t="shared" si="64"/>
        <v>شرکتی</v>
      </c>
      <c r="G479" s="204" t="str">
        <f t="shared" si="65"/>
        <v>جفت</v>
      </c>
      <c r="H479" s="204">
        <f t="shared" si="66"/>
        <v>6.65</v>
      </c>
      <c r="I479" s="204" t="s">
        <v>204</v>
      </c>
      <c r="J479" s="204">
        <v>34</v>
      </c>
      <c r="K479" s="204">
        <v>250</v>
      </c>
      <c r="L479" s="204" t="s">
        <v>1</v>
      </c>
      <c r="M479" s="204"/>
      <c r="N479" s="204" t="s">
        <v>286</v>
      </c>
      <c r="O479" s="230">
        <f t="shared" si="67"/>
        <v>226.10000000000002</v>
      </c>
      <c r="P479" s="230">
        <f t="shared" si="68"/>
        <v>0</v>
      </c>
      <c r="Q479" s="230">
        <f t="shared" si="71"/>
        <v>0</v>
      </c>
      <c r="R479" s="288">
        <f t="shared" si="69"/>
        <v>0</v>
      </c>
      <c r="S479" s="261"/>
    </row>
    <row r="480" spans="2:19" s="200" customFormat="1" x14ac:dyDescent="0.25">
      <c r="B480" s="259">
        <f t="shared" si="70"/>
        <v>475</v>
      </c>
      <c r="C480" s="229">
        <v>45403</v>
      </c>
      <c r="D480" s="203" t="s">
        <v>96</v>
      </c>
      <c r="E480" s="204" t="str">
        <f t="shared" si="63"/>
        <v>کامیون کمپرسی</v>
      </c>
      <c r="F480" s="204" t="str">
        <f t="shared" si="64"/>
        <v>شرکتی</v>
      </c>
      <c r="G480" s="204" t="str">
        <f t="shared" si="65"/>
        <v>جفت</v>
      </c>
      <c r="H480" s="204">
        <f t="shared" si="66"/>
        <v>6.65</v>
      </c>
      <c r="I480" s="204" t="s">
        <v>204</v>
      </c>
      <c r="J480" s="204">
        <v>34</v>
      </c>
      <c r="K480" s="204">
        <v>250</v>
      </c>
      <c r="L480" s="204" t="s">
        <v>1</v>
      </c>
      <c r="M480" s="204"/>
      <c r="N480" s="204" t="s">
        <v>286</v>
      </c>
      <c r="O480" s="230">
        <f t="shared" si="67"/>
        <v>226.10000000000002</v>
      </c>
      <c r="P480" s="230">
        <f t="shared" si="68"/>
        <v>0</v>
      </c>
      <c r="Q480" s="230">
        <f t="shared" si="71"/>
        <v>0</v>
      </c>
      <c r="R480" s="288">
        <f t="shared" si="69"/>
        <v>0</v>
      </c>
      <c r="S480" s="261"/>
    </row>
    <row r="481" spans="2:19" s="200" customFormat="1" x14ac:dyDescent="0.25">
      <c r="B481" s="259">
        <f t="shared" si="70"/>
        <v>476</v>
      </c>
      <c r="C481" s="229">
        <v>45403</v>
      </c>
      <c r="D481" s="203" t="s">
        <v>119</v>
      </c>
      <c r="E481" s="204" t="str">
        <f t="shared" si="63"/>
        <v>کامیون کمپرسی</v>
      </c>
      <c r="F481" s="204" t="str">
        <f t="shared" si="64"/>
        <v>شرکتی</v>
      </c>
      <c r="G481" s="204" t="str">
        <f t="shared" si="65"/>
        <v>جفت</v>
      </c>
      <c r="H481" s="204">
        <f t="shared" si="66"/>
        <v>6.65</v>
      </c>
      <c r="I481" s="204"/>
      <c r="J481" s="204"/>
      <c r="K481" s="204"/>
      <c r="L481" s="204"/>
      <c r="M481" s="204"/>
      <c r="N481" s="204"/>
      <c r="O481" s="230">
        <f t="shared" si="67"/>
        <v>0</v>
      </c>
      <c r="P481" s="230">
        <f t="shared" si="68"/>
        <v>0</v>
      </c>
      <c r="Q481" s="230">
        <f t="shared" si="71"/>
        <v>0</v>
      </c>
      <c r="R481" s="288">
        <f t="shared" si="69"/>
        <v>0</v>
      </c>
      <c r="S481" s="261"/>
    </row>
    <row r="482" spans="2:19" s="200" customFormat="1" x14ac:dyDescent="0.25">
      <c r="B482" s="259">
        <f t="shared" si="70"/>
        <v>477</v>
      </c>
      <c r="C482" s="229">
        <v>45403</v>
      </c>
      <c r="D482" s="203" t="s">
        <v>132</v>
      </c>
      <c r="E482" s="204" t="str">
        <f t="shared" si="63"/>
        <v>تانکر آب</v>
      </c>
      <c r="F482" s="204" t="str">
        <f t="shared" si="64"/>
        <v>شرکتی</v>
      </c>
      <c r="G482" s="204" t="str">
        <f t="shared" si="65"/>
        <v>تانکر آب</v>
      </c>
      <c r="H482" s="204">
        <f t="shared" si="66"/>
        <v>11.8</v>
      </c>
      <c r="I482" s="204"/>
      <c r="J482" s="204"/>
      <c r="K482" s="204"/>
      <c r="L482" s="204"/>
      <c r="M482" s="204"/>
      <c r="N482" s="204"/>
      <c r="O482" s="230">
        <f t="shared" si="67"/>
        <v>0</v>
      </c>
      <c r="P482" s="230">
        <f t="shared" si="68"/>
        <v>0</v>
      </c>
      <c r="Q482" s="230">
        <f t="shared" si="71"/>
        <v>0</v>
      </c>
      <c r="R482" s="288">
        <f t="shared" si="69"/>
        <v>0</v>
      </c>
      <c r="S482" s="261"/>
    </row>
    <row r="483" spans="2:19" s="200" customFormat="1" x14ac:dyDescent="0.25">
      <c r="B483" s="259">
        <f t="shared" si="70"/>
        <v>478</v>
      </c>
      <c r="C483" s="229">
        <v>45403</v>
      </c>
      <c r="D483" s="203" t="s">
        <v>98</v>
      </c>
      <c r="E483" s="204" t="str">
        <f t="shared" si="63"/>
        <v>تانکر آب</v>
      </c>
      <c r="F483" s="204" t="str">
        <f t="shared" si="64"/>
        <v>شرکتی</v>
      </c>
      <c r="G483" s="204" t="str">
        <f t="shared" si="65"/>
        <v>تانکر آب</v>
      </c>
      <c r="H483" s="204">
        <f t="shared" si="66"/>
        <v>11.8</v>
      </c>
      <c r="I483" s="204"/>
      <c r="J483" s="204"/>
      <c r="K483" s="204"/>
      <c r="L483" s="204"/>
      <c r="M483" s="204"/>
      <c r="N483" s="204"/>
      <c r="O483" s="230">
        <f t="shared" si="67"/>
        <v>0</v>
      </c>
      <c r="P483" s="230">
        <f t="shared" si="68"/>
        <v>0</v>
      </c>
      <c r="Q483" s="230">
        <f t="shared" si="71"/>
        <v>0</v>
      </c>
      <c r="R483" s="288">
        <f t="shared" si="69"/>
        <v>0</v>
      </c>
      <c r="S483" s="261"/>
    </row>
    <row r="484" spans="2:19" s="200" customFormat="1" x14ac:dyDescent="0.25">
      <c r="B484" s="259">
        <f t="shared" si="70"/>
        <v>479</v>
      </c>
      <c r="C484" s="229">
        <v>45403</v>
      </c>
      <c r="D484" s="203" t="s">
        <v>143</v>
      </c>
      <c r="E484" s="204" t="str">
        <f t="shared" si="63"/>
        <v>کامیون کمپرسی</v>
      </c>
      <c r="F484" s="204" t="str">
        <f t="shared" si="64"/>
        <v>انصاری</v>
      </c>
      <c r="G484" s="204" t="str">
        <f t="shared" si="65"/>
        <v>جفت</v>
      </c>
      <c r="H484" s="204">
        <f t="shared" si="66"/>
        <v>7</v>
      </c>
      <c r="I484" s="204"/>
      <c r="J484" s="204"/>
      <c r="K484" s="204"/>
      <c r="L484" s="204"/>
      <c r="M484" s="204"/>
      <c r="N484" s="204"/>
      <c r="O484" s="230">
        <f t="shared" si="67"/>
        <v>0</v>
      </c>
      <c r="P484" s="230">
        <f t="shared" si="68"/>
        <v>0</v>
      </c>
      <c r="Q484" s="230">
        <f t="shared" si="71"/>
        <v>0</v>
      </c>
      <c r="R484" s="288">
        <f t="shared" si="69"/>
        <v>0</v>
      </c>
      <c r="S484" s="261"/>
    </row>
    <row r="485" spans="2:19" s="200" customFormat="1" x14ac:dyDescent="0.25">
      <c r="B485" s="259">
        <f t="shared" si="70"/>
        <v>480</v>
      </c>
      <c r="C485" s="229">
        <v>45403</v>
      </c>
      <c r="D485" s="203" t="s">
        <v>144</v>
      </c>
      <c r="E485" s="204" t="str">
        <f t="shared" si="63"/>
        <v>کامیون کمپرسی</v>
      </c>
      <c r="F485" s="204" t="str">
        <f t="shared" si="64"/>
        <v>انصاری</v>
      </c>
      <c r="G485" s="204" t="str">
        <f t="shared" si="65"/>
        <v>جفت</v>
      </c>
      <c r="H485" s="204">
        <f t="shared" si="66"/>
        <v>7</v>
      </c>
      <c r="I485" s="204"/>
      <c r="J485" s="204"/>
      <c r="K485" s="204"/>
      <c r="L485" s="204"/>
      <c r="M485" s="204"/>
      <c r="N485" s="204"/>
      <c r="O485" s="230">
        <f t="shared" si="67"/>
        <v>0</v>
      </c>
      <c r="P485" s="230">
        <f t="shared" si="68"/>
        <v>0</v>
      </c>
      <c r="Q485" s="230">
        <f t="shared" si="71"/>
        <v>0</v>
      </c>
      <c r="R485" s="288">
        <f t="shared" si="69"/>
        <v>0</v>
      </c>
      <c r="S485" s="261"/>
    </row>
    <row r="486" spans="2:19" s="200" customFormat="1" x14ac:dyDescent="0.25">
      <c r="B486" s="259">
        <f t="shared" si="70"/>
        <v>481</v>
      </c>
      <c r="C486" s="229">
        <v>45403</v>
      </c>
      <c r="D486" s="203" t="s">
        <v>145</v>
      </c>
      <c r="E486" s="204" t="str">
        <f t="shared" si="63"/>
        <v>کامیون کمپرسی</v>
      </c>
      <c r="F486" s="204" t="str">
        <f t="shared" si="64"/>
        <v>انصاری</v>
      </c>
      <c r="G486" s="204" t="str">
        <f t="shared" si="65"/>
        <v>جفت</v>
      </c>
      <c r="H486" s="204">
        <f t="shared" si="66"/>
        <v>7</v>
      </c>
      <c r="I486" s="204"/>
      <c r="J486" s="204"/>
      <c r="K486" s="204"/>
      <c r="L486" s="204"/>
      <c r="M486" s="204"/>
      <c r="N486" s="204"/>
      <c r="O486" s="230">
        <f t="shared" si="67"/>
        <v>0</v>
      </c>
      <c r="P486" s="230">
        <f t="shared" si="68"/>
        <v>0</v>
      </c>
      <c r="Q486" s="230">
        <f t="shared" si="71"/>
        <v>0</v>
      </c>
      <c r="R486" s="288">
        <f t="shared" si="69"/>
        <v>0</v>
      </c>
      <c r="S486" s="261"/>
    </row>
    <row r="487" spans="2:19" s="200" customFormat="1" x14ac:dyDescent="0.25">
      <c r="B487" s="259">
        <f t="shared" si="70"/>
        <v>482</v>
      </c>
      <c r="C487" s="229">
        <v>45403</v>
      </c>
      <c r="D487" s="203" t="s">
        <v>152</v>
      </c>
      <c r="E487" s="204" t="str">
        <f t="shared" si="63"/>
        <v>کامیون کمپرسی</v>
      </c>
      <c r="F487" s="204" t="str">
        <f t="shared" si="64"/>
        <v>میرزایی</v>
      </c>
      <c r="G487" s="204" t="str">
        <f t="shared" si="65"/>
        <v>تک</v>
      </c>
      <c r="H487" s="204">
        <f t="shared" si="66"/>
        <v>4.1500000000000004</v>
      </c>
      <c r="I487" s="204" t="s">
        <v>204</v>
      </c>
      <c r="J487" s="204">
        <v>41</v>
      </c>
      <c r="K487" s="204">
        <v>500</v>
      </c>
      <c r="L487" s="204" t="s">
        <v>65</v>
      </c>
      <c r="M487" s="204"/>
      <c r="N487" s="204" t="s">
        <v>286</v>
      </c>
      <c r="O487" s="230">
        <f t="shared" si="67"/>
        <v>170.15</v>
      </c>
      <c r="P487" s="230">
        <f t="shared" si="68"/>
        <v>0</v>
      </c>
      <c r="Q487" s="230">
        <f t="shared" si="71"/>
        <v>0</v>
      </c>
      <c r="R487" s="288">
        <f t="shared" si="69"/>
        <v>0</v>
      </c>
      <c r="S487" s="261"/>
    </row>
    <row r="488" spans="2:19" s="200" customFormat="1" x14ac:dyDescent="0.25">
      <c r="B488" s="259">
        <f t="shared" si="70"/>
        <v>483</v>
      </c>
      <c r="C488" s="229">
        <v>45403</v>
      </c>
      <c r="D488" s="203" t="s">
        <v>154</v>
      </c>
      <c r="E488" s="204" t="str">
        <f t="shared" si="63"/>
        <v>کامیون کمپرسی</v>
      </c>
      <c r="F488" s="204" t="str">
        <f t="shared" si="64"/>
        <v>میرزایی</v>
      </c>
      <c r="G488" s="204" t="str">
        <f t="shared" si="65"/>
        <v>تک</v>
      </c>
      <c r="H488" s="204">
        <f t="shared" si="66"/>
        <v>4.1500000000000004</v>
      </c>
      <c r="I488" s="204" t="s">
        <v>204</v>
      </c>
      <c r="J488" s="204">
        <v>42</v>
      </c>
      <c r="K488" s="204">
        <v>500</v>
      </c>
      <c r="L488" s="204" t="s">
        <v>65</v>
      </c>
      <c r="M488" s="204"/>
      <c r="N488" s="204" t="s">
        <v>286</v>
      </c>
      <c r="O488" s="230">
        <f t="shared" si="67"/>
        <v>174.3</v>
      </c>
      <c r="P488" s="230">
        <f t="shared" si="68"/>
        <v>0</v>
      </c>
      <c r="Q488" s="230">
        <f t="shared" si="71"/>
        <v>0</v>
      </c>
      <c r="R488" s="288">
        <f t="shared" si="69"/>
        <v>0</v>
      </c>
      <c r="S488" s="261"/>
    </row>
    <row r="489" spans="2:19" s="200" customFormat="1" x14ac:dyDescent="0.25">
      <c r="B489" s="259">
        <f t="shared" si="70"/>
        <v>484</v>
      </c>
      <c r="C489" s="229">
        <v>45403</v>
      </c>
      <c r="D489" s="203" t="s">
        <v>155</v>
      </c>
      <c r="E489" s="204" t="str">
        <f t="shared" si="63"/>
        <v>کامیون کمپرسی</v>
      </c>
      <c r="F489" s="204" t="str">
        <f t="shared" si="64"/>
        <v>میرزایی</v>
      </c>
      <c r="G489" s="204" t="str">
        <f t="shared" si="65"/>
        <v>جفت</v>
      </c>
      <c r="H489" s="204">
        <f t="shared" si="66"/>
        <v>6.65</v>
      </c>
      <c r="I489" s="204" t="s">
        <v>204</v>
      </c>
      <c r="J489" s="204">
        <v>45</v>
      </c>
      <c r="K489" s="204">
        <v>500</v>
      </c>
      <c r="L489" s="204" t="s">
        <v>65</v>
      </c>
      <c r="M489" s="204"/>
      <c r="N489" s="204" t="s">
        <v>286</v>
      </c>
      <c r="O489" s="230">
        <f t="shared" si="67"/>
        <v>299.25</v>
      </c>
      <c r="P489" s="230">
        <f t="shared" si="68"/>
        <v>0</v>
      </c>
      <c r="Q489" s="230">
        <f t="shared" si="71"/>
        <v>0</v>
      </c>
      <c r="R489" s="288">
        <f t="shared" si="69"/>
        <v>0</v>
      </c>
      <c r="S489" s="261"/>
    </row>
    <row r="490" spans="2:19" s="200" customFormat="1" x14ac:dyDescent="0.25">
      <c r="B490" s="259">
        <f t="shared" si="70"/>
        <v>485</v>
      </c>
      <c r="C490" s="229">
        <v>45403</v>
      </c>
      <c r="D490" s="203" t="s">
        <v>158</v>
      </c>
      <c r="E490" s="204" t="str">
        <f t="shared" si="63"/>
        <v>کامیون کمپرسی</v>
      </c>
      <c r="F490" s="204" t="str">
        <f t="shared" si="64"/>
        <v>صداقت</v>
      </c>
      <c r="G490" s="204" t="str">
        <f t="shared" si="65"/>
        <v>تک</v>
      </c>
      <c r="H490" s="204">
        <f t="shared" si="66"/>
        <v>4.1500000000000004</v>
      </c>
      <c r="I490" s="204"/>
      <c r="J490" s="204"/>
      <c r="K490" s="204"/>
      <c r="L490" s="204"/>
      <c r="M490" s="204"/>
      <c r="N490" s="204"/>
      <c r="O490" s="230">
        <f t="shared" si="67"/>
        <v>0</v>
      </c>
      <c r="P490" s="230">
        <f t="shared" si="68"/>
        <v>0</v>
      </c>
      <c r="Q490" s="230">
        <f t="shared" si="71"/>
        <v>0</v>
      </c>
      <c r="R490" s="288">
        <f t="shared" si="69"/>
        <v>0</v>
      </c>
      <c r="S490" s="261"/>
    </row>
    <row r="491" spans="2:19" s="200" customFormat="1" x14ac:dyDescent="0.25">
      <c r="B491" s="259">
        <f t="shared" si="70"/>
        <v>486</v>
      </c>
      <c r="C491" s="229">
        <v>45403</v>
      </c>
      <c r="D491" s="203" t="s">
        <v>159</v>
      </c>
      <c r="E491" s="204" t="str">
        <f t="shared" si="63"/>
        <v>کامیون کمپرسی</v>
      </c>
      <c r="F491" s="204" t="str">
        <f t="shared" si="64"/>
        <v>صداقت</v>
      </c>
      <c r="G491" s="204" t="str">
        <f t="shared" si="65"/>
        <v>تک</v>
      </c>
      <c r="H491" s="204">
        <f t="shared" si="66"/>
        <v>4.1500000000000004</v>
      </c>
      <c r="I491" s="204"/>
      <c r="J491" s="204"/>
      <c r="K491" s="204"/>
      <c r="L491" s="204"/>
      <c r="M491" s="204"/>
      <c r="N491" s="204"/>
      <c r="O491" s="230">
        <f t="shared" si="67"/>
        <v>0</v>
      </c>
      <c r="P491" s="230">
        <f t="shared" si="68"/>
        <v>0</v>
      </c>
      <c r="Q491" s="230">
        <f t="shared" si="71"/>
        <v>0</v>
      </c>
      <c r="R491" s="288">
        <f t="shared" si="69"/>
        <v>0</v>
      </c>
      <c r="S491" s="261"/>
    </row>
    <row r="492" spans="2:19" s="200" customFormat="1" x14ac:dyDescent="0.25">
      <c r="B492" s="259">
        <f t="shared" si="70"/>
        <v>487</v>
      </c>
      <c r="C492" s="229">
        <v>45403</v>
      </c>
      <c r="D492" s="203" t="s">
        <v>162</v>
      </c>
      <c r="E492" s="204" t="str">
        <f t="shared" si="63"/>
        <v>تانکر آب</v>
      </c>
      <c r="F492" s="204" t="str">
        <f t="shared" si="64"/>
        <v>رضاپور</v>
      </c>
      <c r="G492" s="204" t="str">
        <f t="shared" si="65"/>
        <v>تانکر آب</v>
      </c>
      <c r="H492" s="204">
        <f t="shared" si="66"/>
        <v>10</v>
      </c>
      <c r="I492" s="204"/>
      <c r="J492" s="204"/>
      <c r="K492" s="204"/>
      <c r="L492" s="204"/>
      <c r="M492" s="204"/>
      <c r="N492" s="204"/>
      <c r="O492" s="230">
        <f t="shared" si="67"/>
        <v>0</v>
      </c>
      <c r="P492" s="230">
        <f t="shared" si="68"/>
        <v>0</v>
      </c>
      <c r="Q492" s="230">
        <f t="shared" si="71"/>
        <v>0</v>
      </c>
      <c r="R492" s="288">
        <f t="shared" si="69"/>
        <v>0</v>
      </c>
      <c r="S492" s="261"/>
    </row>
    <row r="493" spans="2:19" s="200" customFormat="1" x14ac:dyDescent="0.25">
      <c r="B493" s="259">
        <f t="shared" si="70"/>
        <v>488</v>
      </c>
      <c r="C493" s="229">
        <v>45403</v>
      </c>
      <c r="D493" s="203" t="s">
        <v>175</v>
      </c>
      <c r="E493" s="204" t="str">
        <f t="shared" si="63"/>
        <v>تانکر آب</v>
      </c>
      <c r="F493" s="204" t="str">
        <f t="shared" si="64"/>
        <v>محمدپور</v>
      </c>
      <c r="G493" s="204" t="str">
        <f t="shared" si="65"/>
        <v>تانکر آب</v>
      </c>
      <c r="H493" s="204">
        <f t="shared" si="66"/>
        <v>11.2</v>
      </c>
      <c r="I493" s="204"/>
      <c r="J493" s="204"/>
      <c r="K493" s="204"/>
      <c r="L493" s="204"/>
      <c r="M493" s="204"/>
      <c r="N493" s="204"/>
      <c r="O493" s="230">
        <f t="shared" si="67"/>
        <v>0</v>
      </c>
      <c r="P493" s="230">
        <f t="shared" si="68"/>
        <v>0</v>
      </c>
      <c r="Q493" s="230">
        <f t="shared" si="71"/>
        <v>0</v>
      </c>
      <c r="R493" s="288">
        <f t="shared" si="69"/>
        <v>0</v>
      </c>
      <c r="S493" s="261"/>
    </row>
    <row r="494" spans="2:19" s="200" customFormat="1" x14ac:dyDescent="0.25">
      <c r="B494" s="259">
        <f t="shared" si="70"/>
        <v>489</v>
      </c>
      <c r="C494" s="229">
        <v>45403</v>
      </c>
      <c r="D494" s="203" t="s">
        <v>179</v>
      </c>
      <c r="E494" s="204" t="str">
        <f t="shared" si="63"/>
        <v>کمپرسی جفت</v>
      </c>
      <c r="F494" s="204" t="str">
        <f t="shared" si="64"/>
        <v>محمدپور</v>
      </c>
      <c r="G494" s="204" t="str">
        <f t="shared" si="65"/>
        <v>جفت</v>
      </c>
      <c r="H494" s="204">
        <f t="shared" si="66"/>
        <v>7</v>
      </c>
      <c r="I494" s="204"/>
      <c r="J494" s="204"/>
      <c r="K494" s="204"/>
      <c r="L494" s="204"/>
      <c r="M494" s="204"/>
      <c r="N494" s="204"/>
      <c r="O494" s="230">
        <f t="shared" si="67"/>
        <v>0</v>
      </c>
      <c r="P494" s="230">
        <f t="shared" si="68"/>
        <v>0</v>
      </c>
      <c r="Q494" s="230">
        <f t="shared" si="71"/>
        <v>0</v>
      </c>
      <c r="R494" s="288">
        <f t="shared" si="69"/>
        <v>0</v>
      </c>
      <c r="S494" s="261"/>
    </row>
    <row r="495" spans="2:19" s="200" customFormat="1" x14ac:dyDescent="0.25">
      <c r="B495" s="259">
        <f t="shared" si="70"/>
        <v>490</v>
      </c>
      <c r="C495" s="229">
        <v>45403</v>
      </c>
      <c r="D495" s="203" t="s">
        <v>181</v>
      </c>
      <c r="E495" s="204" t="str">
        <f t="shared" si="63"/>
        <v>تانکر آب</v>
      </c>
      <c r="F495" s="204" t="str">
        <f t="shared" si="64"/>
        <v>گلپایگانی</v>
      </c>
      <c r="G495" s="204" t="str">
        <f t="shared" si="65"/>
        <v>تانکر آب</v>
      </c>
      <c r="H495" s="204">
        <f t="shared" si="66"/>
        <v>11.6</v>
      </c>
      <c r="I495" s="204"/>
      <c r="J495" s="204"/>
      <c r="K495" s="204"/>
      <c r="L495" s="204"/>
      <c r="M495" s="204"/>
      <c r="N495" s="204"/>
      <c r="O495" s="230">
        <f t="shared" si="67"/>
        <v>0</v>
      </c>
      <c r="P495" s="230">
        <f t="shared" si="68"/>
        <v>0</v>
      </c>
      <c r="Q495" s="230">
        <f t="shared" si="71"/>
        <v>0</v>
      </c>
      <c r="R495" s="288">
        <f t="shared" si="69"/>
        <v>0</v>
      </c>
      <c r="S495" s="261"/>
    </row>
    <row r="496" spans="2:19" s="200" customFormat="1" x14ac:dyDescent="0.25">
      <c r="B496" s="259">
        <f t="shared" si="70"/>
        <v>491</v>
      </c>
      <c r="C496" s="229">
        <v>45404</v>
      </c>
      <c r="D496" s="203" t="s">
        <v>93</v>
      </c>
      <c r="E496" s="204" t="str">
        <f t="shared" si="63"/>
        <v>کامیون کمپرسی</v>
      </c>
      <c r="F496" s="204" t="str">
        <f t="shared" si="64"/>
        <v>شرکتی</v>
      </c>
      <c r="G496" s="204" t="str">
        <f t="shared" si="65"/>
        <v>جفت</v>
      </c>
      <c r="H496" s="204">
        <f t="shared" si="66"/>
        <v>6.65</v>
      </c>
      <c r="I496" s="204" t="s">
        <v>204</v>
      </c>
      <c r="J496" s="204">
        <v>28</v>
      </c>
      <c r="K496" s="204">
        <v>350</v>
      </c>
      <c r="L496" s="204" t="s">
        <v>1</v>
      </c>
      <c r="M496" s="204"/>
      <c r="N496" s="204" t="s">
        <v>286</v>
      </c>
      <c r="O496" s="230">
        <f t="shared" si="67"/>
        <v>186.20000000000002</v>
      </c>
      <c r="P496" s="230">
        <f t="shared" si="68"/>
        <v>0</v>
      </c>
      <c r="Q496" s="230">
        <f t="shared" si="71"/>
        <v>0</v>
      </c>
      <c r="R496" s="288">
        <f t="shared" si="69"/>
        <v>0</v>
      </c>
      <c r="S496" s="261"/>
    </row>
    <row r="497" spans="2:19" s="200" customFormat="1" x14ac:dyDescent="0.25">
      <c r="B497" s="259">
        <f t="shared" si="70"/>
        <v>492</v>
      </c>
      <c r="C497" s="229">
        <v>45404</v>
      </c>
      <c r="D497" s="203" t="s">
        <v>96</v>
      </c>
      <c r="E497" s="204" t="str">
        <f t="shared" si="63"/>
        <v>کامیون کمپرسی</v>
      </c>
      <c r="F497" s="204" t="str">
        <f t="shared" si="64"/>
        <v>شرکتی</v>
      </c>
      <c r="G497" s="204" t="str">
        <f t="shared" si="65"/>
        <v>جفت</v>
      </c>
      <c r="H497" s="204">
        <f t="shared" si="66"/>
        <v>6.65</v>
      </c>
      <c r="I497" s="204" t="s">
        <v>204</v>
      </c>
      <c r="J497" s="204">
        <v>23</v>
      </c>
      <c r="K497" s="204">
        <v>350</v>
      </c>
      <c r="L497" s="204" t="s">
        <v>1</v>
      </c>
      <c r="M497" s="204"/>
      <c r="N497" s="204" t="s">
        <v>286</v>
      </c>
      <c r="O497" s="230">
        <f t="shared" si="67"/>
        <v>152.95000000000002</v>
      </c>
      <c r="P497" s="230">
        <f t="shared" si="68"/>
        <v>0</v>
      </c>
      <c r="Q497" s="230">
        <f t="shared" si="71"/>
        <v>0</v>
      </c>
      <c r="R497" s="288">
        <f t="shared" si="69"/>
        <v>0</v>
      </c>
      <c r="S497" s="261"/>
    </row>
    <row r="498" spans="2:19" s="200" customFormat="1" x14ac:dyDescent="0.25">
      <c r="B498" s="259">
        <f t="shared" si="70"/>
        <v>493</v>
      </c>
      <c r="C498" s="229">
        <v>45404</v>
      </c>
      <c r="D498" s="203" t="s">
        <v>119</v>
      </c>
      <c r="E498" s="204" t="str">
        <f t="shared" si="63"/>
        <v>کامیون کمپرسی</v>
      </c>
      <c r="F498" s="204" t="str">
        <f t="shared" si="64"/>
        <v>شرکتی</v>
      </c>
      <c r="G498" s="204" t="str">
        <f t="shared" si="65"/>
        <v>جفت</v>
      </c>
      <c r="H498" s="204">
        <f t="shared" si="66"/>
        <v>6.65</v>
      </c>
      <c r="I498" s="204" t="s">
        <v>204</v>
      </c>
      <c r="J498" s="204">
        <v>28</v>
      </c>
      <c r="K498" s="204">
        <v>350</v>
      </c>
      <c r="L498" s="204" t="s">
        <v>1</v>
      </c>
      <c r="M498" s="204"/>
      <c r="N498" s="204" t="s">
        <v>286</v>
      </c>
      <c r="O498" s="230">
        <f t="shared" si="67"/>
        <v>186.20000000000002</v>
      </c>
      <c r="P498" s="230">
        <f t="shared" si="68"/>
        <v>0</v>
      </c>
      <c r="Q498" s="230">
        <f t="shared" si="71"/>
        <v>0</v>
      </c>
      <c r="R498" s="288">
        <f t="shared" si="69"/>
        <v>0</v>
      </c>
      <c r="S498" s="261"/>
    </row>
    <row r="499" spans="2:19" s="200" customFormat="1" x14ac:dyDescent="0.25">
      <c r="B499" s="259">
        <f t="shared" si="70"/>
        <v>494</v>
      </c>
      <c r="C499" s="229">
        <v>45404</v>
      </c>
      <c r="D499" s="203" t="s">
        <v>132</v>
      </c>
      <c r="E499" s="204" t="str">
        <f t="shared" si="63"/>
        <v>تانکر آب</v>
      </c>
      <c r="F499" s="204" t="str">
        <f t="shared" si="64"/>
        <v>شرکتی</v>
      </c>
      <c r="G499" s="204" t="str">
        <f t="shared" si="65"/>
        <v>تانکر آب</v>
      </c>
      <c r="H499" s="204">
        <f t="shared" si="66"/>
        <v>11.8</v>
      </c>
      <c r="I499" s="204"/>
      <c r="J499" s="204"/>
      <c r="K499" s="204"/>
      <c r="L499" s="204"/>
      <c r="M499" s="204"/>
      <c r="N499" s="204"/>
      <c r="O499" s="230">
        <f t="shared" si="67"/>
        <v>0</v>
      </c>
      <c r="P499" s="230">
        <f t="shared" si="68"/>
        <v>0</v>
      </c>
      <c r="Q499" s="230">
        <f t="shared" si="71"/>
        <v>0</v>
      </c>
      <c r="R499" s="288">
        <f t="shared" si="69"/>
        <v>0</v>
      </c>
      <c r="S499" s="261"/>
    </row>
    <row r="500" spans="2:19" s="200" customFormat="1" x14ac:dyDescent="0.25">
      <c r="B500" s="259">
        <f t="shared" si="70"/>
        <v>495</v>
      </c>
      <c r="C500" s="229">
        <v>45404</v>
      </c>
      <c r="D500" s="203" t="s">
        <v>98</v>
      </c>
      <c r="E500" s="204" t="str">
        <f t="shared" si="63"/>
        <v>تانکر آب</v>
      </c>
      <c r="F500" s="204" t="str">
        <f t="shared" si="64"/>
        <v>شرکتی</v>
      </c>
      <c r="G500" s="204" t="str">
        <f t="shared" si="65"/>
        <v>تانکر آب</v>
      </c>
      <c r="H500" s="204">
        <f t="shared" si="66"/>
        <v>11.8</v>
      </c>
      <c r="I500" s="204"/>
      <c r="J500" s="204"/>
      <c r="K500" s="204"/>
      <c r="L500" s="204"/>
      <c r="M500" s="204"/>
      <c r="N500" s="204"/>
      <c r="O500" s="230">
        <f t="shared" si="67"/>
        <v>0</v>
      </c>
      <c r="P500" s="230">
        <f t="shared" si="68"/>
        <v>0</v>
      </c>
      <c r="Q500" s="230">
        <f t="shared" si="71"/>
        <v>0</v>
      </c>
      <c r="R500" s="288">
        <f t="shared" si="69"/>
        <v>0</v>
      </c>
      <c r="S500" s="261"/>
    </row>
    <row r="501" spans="2:19" s="200" customFormat="1" x14ac:dyDescent="0.25">
      <c r="B501" s="259">
        <f t="shared" si="70"/>
        <v>496</v>
      </c>
      <c r="C501" s="229">
        <v>45404</v>
      </c>
      <c r="D501" s="203" t="s">
        <v>143</v>
      </c>
      <c r="E501" s="204" t="str">
        <f t="shared" si="63"/>
        <v>کامیون کمپرسی</v>
      </c>
      <c r="F501" s="204" t="str">
        <f t="shared" si="64"/>
        <v>انصاری</v>
      </c>
      <c r="G501" s="204" t="str">
        <f t="shared" si="65"/>
        <v>جفت</v>
      </c>
      <c r="H501" s="204">
        <f t="shared" si="66"/>
        <v>7</v>
      </c>
      <c r="I501" s="204"/>
      <c r="J501" s="204"/>
      <c r="K501" s="204"/>
      <c r="L501" s="204"/>
      <c r="M501" s="204"/>
      <c r="N501" s="204"/>
      <c r="O501" s="230">
        <f t="shared" si="67"/>
        <v>0</v>
      </c>
      <c r="P501" s="230">
        <f t="shared" si="68"/>
        <v>0</v>
      </c>
      <c r="Q501" s="230">
        <f t="shared" si="71"/>
        <v>0</v>
      </c>
      <c r="R501" s="288">
        <f t="shared" si="69"/>
        <v>0</v>
      </c>
      <c r="S501" s="261"/>
    </row>
    <row r="502" spans="2:19" s="200" customFormat="1" x14ac:dyDescent="0.25">
      <c r="B502" s="259">
        <f t="shared" si="70"/>
        <v>497</v>
      </c>
      <c r="C502" s="229">
        <v>45404</v>
      </c>
      <c r="D502" s="203" t="s">
        <v>144</v>
      </c>
      <c r="E502" s="204" t="str">
        <f t="shared" si="63"/>
        <v>کامیون کمپرسی</v>
      </c>
      <c r="F502" s="204" t="str">
        <f t="shared" si="64"/>
        <v>انصاری</v>
      </c>
      <c r="G502" s="204" t="str">
        <f t="shared" si="65"/>
        <v>جفت</v>
      </c>
      <c r="H502" s="204">
        <f t="shared" si="66"/>
        <v>7</v>
      </c>
      <c r="I502" s="204"/>
      <c r="J502" s="204"/>
      <c r="K502" s="204"/>
      <c r="L502" s="204"/>
      <c r="M502" s="204"/>
      <c r="N502" s="204"/>
      <c r="O502" s="230">
        <f t="shared" si="67"/>
        <v>0</v>
      </c>
      <c r="P502" s="230">
        <f t="shared" si="68"/>
        <v>0</v>
      </c>
      <c r="Q502" s="230">
        <f t="shared" si="71"/>
        <v>0</v>
      </c>
      <c r="R502" s="288">
        <f t="shared" si="69"/>
        <v>0</v>
      </c>
      <c r="S502" s="261"/>
    </row>
    <row r="503" spans="2:19" s="200" customFormat="1" x14ac:dyDescent="0.25">
      <c r="B503" s="259">
        <f t="shared" si="70"/>
        <v>498</v>
      </c>
      <c r="C503" s="229">
        <v>45404</v>
      </c>
      <c r="D503" s="203" t="s">
        <v>145</v>
      </c>
      <c r="E503" s="204" t="str">
        <f t="shared" si="63"/>
        <v>کامیون کمپرسی</v>
      </c>
      <c r="F503" s="204" t="str">
        <f t="shared" si="64"/>
        <v>انصاری</v>
      </c>
      <c r="G503" s="204" t="str">
        <f t="shared" si="65"/>
        <v>جفت</v>
      </c>
      <c r="H503" s="204">
        <f t="shared" si="66"/>
        <v>7</v>
      </c>
      <c r="I503" s="204"/>
      <c r="J503" s="204"/>
      <c r="K503" s="204"/>
      <c r="L503" s="204"/>
      <c r="M503" s="204"/>
      <c r="N503" s="204"/>
      <c r="O503" s="230">
        <f t="shared" si="67"/>
        <v>0</v>
      </c>
      <c r="P503" s="230">
        <f t="shared" si="68"/>
        <v>0</v>
      </c>
      <c r="Q503" s="230">
        <f t="shared" si="71"/>
        <v>0</v>
      </c>
      <c r="R503" s="288">
        <f t="shared" si="69"/>
        <v>0</v>
      </c>
      <c r="S503" s="261"/>
    </row>
    <row r="504" spans="2:19" s="200" customFormat="1" x14ac:dyDescent="0.25">
      <c r="B504" s="259">
        <f t="shared" si="70"/>
        <v>499</v>
      </c>
      <c r="C504" s="229">
        <v>45404</v>
      </c>
      <c r="D504" s="203" t="s">
        <v>152</v>
      </c>
      <c r="E504" s="204" t="str">
        <f t="shared" si="63"/>
        <v>کامیون کمپرسی</v>
      </c>
      <c r="F504" s="204" t="str">
        <f t="shared" si="64"/>
        <v>میرزایی</v>
      </c>
      <c r="G504" s="204" t="str">
        <f t="shared" si="65"/>
        <v>تک</v>
      </c>
      <c r="H504" s="204">
        <f t="shared" si="66"/>
        <v>4.1500000000000004</v>
      </c>
      <c r="I504" s="204" t="s">
        <v>204</v>
      </c>
      <c r="J504" s="204">
        <v>38</v>
      </c>
      <c r="K504" s="204">
        <v>500</v>
      </c>
      <c r="L504" s="204" t="s">
        <v>65</v>
      </c>
      <c r="M504" s="204"/>
      <c r="N504" s="204" t="s">
        <v>286</v>
      </c>
      <c r="O504" s="230">
        <f t="shared" si="67"/>
        <v>157.70000000000002</v>
      </c>
      <c r="P504" s="230">
        <f t="shared" si="68"/>
        <v>0</v>
      </c>
      <c r="Q504" s="230">
        <f t="shared" si="71"/>
        <v>0</v>
      </c>
      <c r="R504" s="288">
        <f t="shared" si="69"/>
        <v>0</v>
      </c>
      <c r="S504" s="261"/>
    </row>
    <row r="505" spans="2:19" s="200" customFormat="1" x14ac:dyDescent="0.25">
      <c r="B505" s="259">
        <f t="shared" si="70"/>
        <v>500</v>
      </c>
      <c r="C505" s="229">
        <v>45404</v>
      </c>
      <c r="D505" s="203" t="s">
        <v>154</v>
      </c>
      <c r="E505" s="204" t="str">
        <f t="shared" si="63"/>
        <v>کامیون کمپرسی</v>
      </c>
      <c r="F505" s="204" t="str">
        <f t="shared" si="64"/>
        <v>میرزایی</v>
      </c>
      <c r="G505" s="204" t="str">
        <f t="shared" si="65"/>
        <v>تک</v>
      </c>
      <c r="H505" s="204">
        <f t="shared" si="66"/>
        <v>4.1500000000000004</v>
      </c>
      <c r="I505" s="204" t="s">
        <v>204</v>
      </c>
      <c r="J505" s="204">
        <v>38</v>
      </c>
      <c r="K505" s="204">
        <v>500</v>
      </c>
      <c r="L505" s="204" t="s">
        <v>65</v>
      </c>
      <c r="M505" s="204"/>
      <c r="N505" s="204" t="s">
        <v>286</v>
      </c>
      <c r="O505" s="230">
        <f t="shared" si="67"/>
        <v>157.70000000000002</v>
      </c>
      <c r="P505" s="230">
        <f t="shared" si="68"/>
        <v>0</v>
      </c>
      <c r="Q505" s="230">
        <f t="shared" si="71"/>
        <v>0</v>
      </c>
      <c r="R505" s="288">
        <f t="shared" si="69"/>
        <v>0</v>
      </c>
      <c r="S505" s="261"/>
    </row>
    <row r="506" spans="2:19" s="200" customFormat="1" x14ac:dyDescent="0.25">
      <c r="B506" s="259">
        <f t="shared" si="70"/>
        <v>501</v>
      </c>
      <c r="C506" s="229">
        <v>45404</v>
      </c>
      <c r="D506" s="203" t="s">
        <v>155</v>
      </c>
      <c r="E506" s="204" t="str">
        <f t="shared" si="63"/>
        <v>کامیون کمپرسی</v>
      </c>
      <c r="F506" s="204" t="str">
        <f t="shared" si="64"/>
        <v>میرزایی</v>
      </c>
      <c r="G506" s="204" t="str">
        <f t="shared" si="65"/>
        <v>جفت</v>
      </c>
      <c r="H506" s="204">
        <f t="shared" si="66"/>
        <v>6.65</v>
      </c>
      <c r="I506" s="204" t="s">
        <v>204</v>
      </c>
      <c r="J506" s="204">
        <v>40</v>
      </c>
      <c r="K506" s="204">
        <v>500</v>
      </c>
      <c r="L506" s="204" t="s">
        <v>65</v>
      </c>
      <c r="M506" s="204"/>
      <c r="N506" s="204" t="s">
        <v>286</v>
      </c>
      <c r="O506" s="230">
        <f t="shared" si="67"/>
        <v>266</v>
      </c>
      <c r="P506" s="230">
        <f t="shared" si="68"/>
        <v>0</v>
      </c>
      <c r="Q506" s="230">
        <f t="shared" si="71"/>
        <v>0</v>
      </c>
      <c r="R506" s="288">
        <f t="shared" si="69"/>
        <v>0</v>
      </c>
      <c r="S506" s="261"/>
    </row>
    <row r="507" spans="2:19" s="200" customFormat="1" x14ac:dyDescent="0.25">
      <c r="B507" s="259">
        <f t="shared" si="70"/>
        <v>502</v>
      </c>
      <c r="C507" s="229">
        <v>45404</v>
      </c>
      <c r="D507" s="203" t="s">
        <v>158</v>
      </c>
      <c r="E507" s="204" t="str">
        <f t="shared" si="63"/>
        <v>کامیون کمپرسی</v>
      </c>
      <c r="F507" s="204" t="str">
        <f t="shared" si="64"/>
        <v>صداقت</v>
      </c>
      <c r="G507" s="204" t="str">
        <f t="shared" si="65"/>
        <v>تک</v>
      </c>
      <c r="H507" s="204">
        <f t="shared" si="66"/>
        <v>4.1500000000000004</v>
      </c>
      <c r="I507" s="204"/>
      <c r="J507" s="204"/>
      <c r="K507" s="204"/>
      <c r="L507" s="204"/>
      <c r="M507" s="204"/>
      <c r="N507" s="204"/>
      <c r="O507" s="230">
        <f t="shared" si="67"/>
        <v>0</v>
      </c>
      <c r="P507" s="230">
        <f t="shared" si="68"/>
        <v>0</v>
      </c>
      <c r="Q507" s="230">
        <f t="shared" si="71"/>
        <v>0</v>
      </c>
      <c r="R507" s="288">
        <f t="shared" si="69"/>
        <v>0</v>
      </c>
      <c r="S507" s="261"/>
    </row>
    <row r="508" spans="2:19" s="200" customFormat="1" x14ac:dyDescent="0.25">
      <c r="B508" s="259">
        <f t="shared" si="70"/>
        <v>503</v>
      </c>
      <c r="C508" s="229">
        <v>45404</v>
      </c>
      <c r="D508" s="203" t="s">
        <v>159</v>
      </c>
      <c r="E508" s="204" t="str">
        <f t="shared" si="63"/>
        <v>کامیون کمپرسی</v>
      </c>
      <c r="F508" s="204" t="str">
        <f t="shared" si="64"/>
        <v>صداقت</v>
      </c>
      <c r="G508" s="204" t="str">
        <f t="shared" si="65"/>
        <v>تک</v>
      </c>
      <c r="H508" s="204">
        <f t="shared" si="66"/>
        <v>4.1500000000000004</v>
      </c>
      <c r="I508" s="204"/>
      <c r="J508" s="204"/>
      <c r="K508" s="204"/>
      <c r="L508" s="204"/>
      <c r="M508" s="204"/>
      <c r="N508" s="204"/>
      <c r="O508" s="230">
        <f t="shared" si="67"/>
        <v>0</v>
      </c>
      <c r="P508" s="230">
        <f t="shared" si="68"/>
        <v>0</v>
      </c>
      <c r="Q508" s="230">
        <f t="shared" si="71"/>
        <v>0</v>
      </c>
      <c r="R508" s="288">
        <f t="shared" si="69"/>
        <v>0</v>
      </c>
      <c r="S508" s="261"/>
    </row>
    <row r="509" spans="2:19" s="200" customFormat="1" x14ac:dyDescent="0.25">
      <c r="B509" s="259">
        <f t="shared" si="70"/>
        <v>504</v>
      </c>
      <c r="C509" s="229">
        <v>45404</v>
      </c>
      <c r="D509" s="203" t="s">
        <v>162</v>
      </c>
      <c r="E509" s="204" t="str">
        <f t="shared" si="63"/>
        <v>تانکر آب</v>
      </c>
      <c r="F509" s="204" t="str">
        <f t="shared" si="64"/>
        <v>رضاپور</v>
      </c>
      <c r="G509" s="204" t="str">
        <f t="shared" si="65"/>
        <v>تانکر آب</v>
      </c>
      <c r="H509" s="204">
        <f t="shared" si="66"/>
        <v>10</v>
      </c>
      <c r="I509" s="204"/>
      <c r="J509" s="204"/>
      <c r="K509" s="204"/>
      <c r="L509" s="204"/>
      <c r="M509" s="204"/>
      <c r="N509" s="204"/>
      <c r="O509" s="230">
        <f t="shared" si="67"/>
        <v>0</v>
      </c>
      <c r="P509" s="230">
        <f t="shared" si="68"/>
        <v>0</v>
      </c>
      <c r="Q509" s="230">
        <f t="shared" si="71"/>
        <v>0</v>
      </c>
      <c r="R509" s="288">
        <f t="shared" si="69"/>
        <v>0</v>
      </c>
      <c r="S509" s="261"/>
    </row>
    <row r="510" spans="2:19" s="200" customFormat="1" x14ac:dyDescent="0.25">
      <c r="B510" s="259">
        <f t="shared" si="70"/>
        <v>505</v>
      </c>
      <c r="C510" s="229">
        <v>45404</v>
      </c>
      <c r="D510" s="203" t="s">
        <v>175</v>
      </c>
      <c r="E510" s="204" t="str">
        <f t="shared" si="63"/>
        <v>تانکر آب</v>
      </c>
      <c r="F510" s="204" t="str">
        <f t="shared" si="64"/>
        <v>محمدپور</v>
      </c>
      <c r="G510" s="204" t="str">
        <f t="shared" si="65"/>
        <v>تانکر آب</v>
      </c>
      <c r="H510" s="204">
        <f t="shared" si="66"/>
        <v>11.2</v>
      </c>
      <c r="I510" s="204"/>
      <c r="J510" s="204"/>
      <c r="K510" s="204"/>
      <c r="L510" s="204"/>
      <c r="M510" s="204"/>
      <c r="N510" s="204"/>
      <c r="O510" s="230">
        <f t="shared" si="67"/>
        <v>0</v>
      </c>
      <c r="P510" s="230">
        <f t="shared" si="68"/>
        <v>0</v>
      </c>
      <c r="Q510" s="230">
        <f t="shared" si="71"/>
        <v>0</v>
      </c>
      <c r="R510" s="288">
        <f t="shared" si="69"/>
        <v>0</v>
      </c>
      <c r="S510" s="261"/>
    </row>
    <row r="511" spans="2:19" s="200" customFormat="1" x14ac:dyDescent="0.25">
      <c r="B511" s="259">
        <f t="shared" si="70"/>
        <v>506</v>
      </c>
      <c r="C511" s="229">
        <v>45404</v>
      </c>
      <c r="D511" s="203" t="s">
        <v>179</v>
      </c>
      <c r="E511" s="204" t="str">
        <f t="shared" si="63"/>
        <v>کمپرسی جفت</v>
      </c>
      <c r="F511" s="204" t="str">
        <f t="shared" si="64"/>
        <v>محمدپور</v>
      </c>
      <c r="G511" s="204" t="str">
        <f t="shared" si="65"/>
        <v>جفت</v>
      </c>
      <c r="H511" s="204">
        <f t="shared" si="66"/>
        <v>7</v>
      </c>
      <c r="I511" s="204"/>
      <c r="J511" s="204"/>
      <c r="K511" s="204"/>
      <c r="L511" s="204"/>
      <c r="M511" s="204"/>
      <c r="N511" s="204"/>
      <c r="O511" s="230">
        <f t="shared" si="67"/>
        <v>0</v>
      </c>
      <c r="P511" s="230">
        <f t="shared" si="68"/>
        <v>0</v>
      </c>
      <c r="Q511" s="230">
        <f t="shared" si="71"/>
        <v>0</v>
      </c>
      <c r="R511" s="288">
        <f t="shared" si="69"/>
        <v>0</v>
      </c>
      <c r="S511" s="261"/>
    </row>
    <row r="512" spans="2:19" s="200" customFormat="1" x14ac:dyDescent="0.25">
      <c r="B512" s="259">
        <f t="shared" si="70"/>
        <v>507</v>
      </c>
      <c r="C512" s="229">
        <v>45404</v>
      </c>
      <c r="D512" s="203" t="s">
        <v>181</v>
      </c>
      <c r="E512" s="204" t="str">
        <f t="shared" si="63"/>
        <v>تانکر آب</v>
      </c>
      <c r="F512" s="204" t="str">
        <f t="shared" si="64"/>
        <v>گلپایگانی</v>
      </c>
      <c r="G512" s="204" t="str">
        <f t="shared" si="65"/>
        <v>تانکر آب</v>
      </c>
      <c r="H512" s="204">
        <f t="shared" si="66"/>
        <v>11.6</v>
      </c>
      <c r="I512" s="204"/>
      <c r="J512" s="204"/>
      <c r="K512" s="204"/>
      <c r="L512" s="204"/>
      <c r="M512" s="204"/>
      <c r="N512" s="204"/>
      <c r="O512" s="230">
        <f t="shared" si="67"/>
        <v>0</v>
      </c>
      <c r="P512" s="230">
        <f t="shared" si="68"/>
        <v>0</v>
      </c>
      <c r="Q512" s="230">
        <f t="shared" si="71"/>
        <v>0</v>
      </c>
      <c r="R512" s="288">
        <f t="shared" si="69"/>
        <v>0</v>
      </c>
      <c r="S512" s="261"/>
    </row>
    <row r="513" spans="2:19" s="200" customFormat="1" x14ac:dyDescent="0.25">
      <c r="B513" s="259">
        <f t="shared" si="70"/>
        <v>508</v>
      </c>
      <c r="C513" s="229">
        <v>45405</v>
      </c>
      <c r="D513" s="203" t="s">
        <v>93</v>
      </c>
      <c r="E513" s="204" t="str">
        <f t="shared" si="63"/>
        <v>کامیون کمپرسی</v>
      </c>
      <c r="F513" s="204" t="str">
        <f t="shared" si="64"/>
        <v>شرکتی</v>
      </c>
      <c r="G513" s="204" t="str">
        <f t="shared" si="65"/>
        <v>جفت</v>
      </c>
      <c r="H513" s="204">
        <f t="shared" si="66"/>
        <v>6.65</v>
      </c>
      <c r="I513" s="204" t="s">
        <v>204</v>
      </c>
      <c r="J513" s="204">
        <v>22</v>
      </c>
      <c r="K513" s="204">
        <v>800</v>
      </c>
      <c r="L513" s="204" t="s">
        <v>1</v>
      </c>
      <c r="M513" s="204"/>
      <c r="N513" s="204" t="s">
        <v>286</v>
      </c>
      <c r="O513" s="230">
        <f t="shared" si="67"/>
        <v>146.30000000000001</v>
      </c>
      <c r="P513" s="230">
        <f t="shared" si="68"/>
        <v>0</v>
      </c>
      <c r="Q513" s="230">
        <f t="shared" si="71"/>
        <v>0</v>
      </c>
      <c r="R513" s="288">
        <f t="shared" si="69"/>
        <v>0</v>
      </c>
      <c r="S513" s="261"/>
    </row>
    <row r="514" spans="2:19" s="200" customFormat="1" x14ac:dyDescent="0.25">
      <c r="B514" s="259">
        <f t="shared" si="70"/>
        <v>509</v>
      </c>
      <c r="C514" s="229">
        <v>45405</v>
      </c>
      <c r="D514" s="203" t="s">
        <v>96</v>
      </c>
      <c r="E514" s="204" t="str">
        <f t="shared" si="63"/>
        <v>کامیون کمپرسی</v>
      </c>
      <c r="F514" s="204" t="str">
        <f t="shared" si="64"/>
        <v>شرکتی</v>
      </c>
      <c r="G514" s="204" t="str">
        <f t="shared" si="65"/>
        <v>جفت</v>
      </c>
      <c r="H514" s="204">
        <f t="shared" si="66"/>
        <v>6.65</v>
      </c>
      <c r="I514" s="204" t="s">
        <v>204</v>
      </c>
      <c r="J514" s="204">
        <v>20</v>
      </c>
      <c r="K514" s="204">
        <v>800</v>
      </c>
      <c r="L514" s="204" t="s">
        <v>1</v>
      </c>
      <c r="M514" s="204"/>
      <c r="N514" s="204" t="s">
        <v>286</v>
      </c>
      <c r="O514" s="230">
        <f t="shared" si="67"/>
        <v>133</v>
      </c>
      <c r="P514" s="230">
        <f t="shared" si="68"/>
        <v>0</v>
      </c>
      <c r="Q514" s="230">
        <f t="shared" si="71"/>
        <v>0</v>
      </c>
      <c r="R514" s="288">
        <f t="shared" si="69"/>
        <v>0</v>
      </c>
      <c r="S514" s="261"/>
    </row>
    <row r="515" spans="2:19" s="200" customFormat="1" x14ac:dyDescent="0.25">
      <c r="B515" s="259">
        <f t="shared" si="70"/>
        <v>510</v>
      </c>
      <c r="C515" s="229">
        <v>45405</v>
      </c>
      <c r="D515" s="203" t="s">
        <v>119</v>
      </c>
      <c r="E515" s="204" t="str">
        <f t="shared" si="63"/>
        <v>کامیون کمپرسی</v>
      </c>
      <c r="F515" s="204" t="str">
        <f t="shared" si="64"/>
        <v>شرکتی</v>
      </c>
      <c r="G515" s="204" t="str">
        <f t="shared" si="65"/>
        <v>جفت</v>
      </c>
      <c r="H515" s="204">
        <f t="shared" si="66"/>
        <v>6.65</v>
      </c>
      <c r="I515" s="204" t="s">
        <v>204</v>
      </c>
      <c r="J515" s="204">
        <v>23</v>
      </c>
      <c r="K515" s="204">
        <v>800</v>
      </c>
      <c r="L515" s="204" t="s">
        <v>1</v>
      </c>
      <c r="M515" s="204"/>
      <c r="N515" s="204" t="s">
        <v>286</v>
      </c>
      <c r="O515" s="230">
        <f t="shared" si="67"/>
        <v>152.95000000000002</v>
      </c>
      <c r="P515" s="230">
        <f t="shared" si="68"/>
        <v>0</v>
      </c>
      <c r="Q515" s="230">
        <f t="shared" si="71"/>
        <v>0</v>
      </c>
      <c r="R515" s="288">
        <f t="shared" si="69"/>
        <v>0</v>
      </c>
      <c r="S515" s="261"/>
    </row>
    <row r="516" spans="2:19" s="200" customFormat="1" x14ac:dyDescent="0.25">
      <c r="B516" s="259">
        <f t="shared" si="70"/>
        <v>511</v>
      </c>
      <c r="C516" s="229">
        <v>45405</v>
      </c>
      <c r="D516" s="203" t="s">
        <v>132</v>
      </c>
      <c r="E516" s="204" t="str">
        <f t="shared" si="63"/>
        <v>تانکر آب</v>
      </c>
      <c r="F516" s="204" t="str">
        <f t="shared" si="64"/>
        <v>شرکتی</v>
      </c>
      <c r="G516" s="204" t="str">
        <f t="shared" si="65"/>
        <v>تانکر آب</v>
      </c>
      <c r="H516" s="204">
        <f t="shared" si="66"/>
        <v>11.8</v>
      </c>
      <c r="I516" s="204"/>
      <c r="J516" s="204"/>
      <c r="K516" s="204"/>
      <c r="L516" s="204"/>
      <c r="M516" s="204"/>
      <c r="N516" s="204"/>
      <c r="O516" s="230">
        <f t="shared" si="67"/>
        <v>0</v>
      </c>
      <c r="P516" s="230">
        <f t="shared" si="68"/>
        <v>0</v>
      </c>
      <c r="Q516" s="230">
        <f t="shared" si="71"/>
        <v>0</v>
      </c>
      <c r="R516" s="288">
        <f t="shared" si="69"/>
        <v>0</v>
      </c>
      <c r="S516" s="261"/>
    </row>
    <row r="517" spans="2:19" s="200" customFormat="1" x14ac:dyDescent="0.25">
      <c r="B517" s="259">
        <f t="shared" si="70"/>
        <v>512</v>
      </c>
      <c r="C517" s="229">
        <v>45405</v>
      </c>
      <c r="D517" s="203" t="s">
        <v>98</v>
      </c>
      <c r="E517" s="204" t="str">
        <f t="shared" si="63"/>
        <v>تانکر آب</v>
      </c>
      <c r="F517" s="204" t="str">
        <f t="shared" si="64"/>
        <v>شرکتی</v>
      </c>
      <c r="G517" s="204" t="str">
        <f t="shared" si="65"/>
        <v>تانکر آب</v>
      </c>
      <c r="H517" s="204">
        <f t="shared" si="66"/>
        <v>11.8</v>
      </c>
      <c r="I517" s="204"/>
      <c r="J517" s="204"/>
      <c r="K517" s="204"/>
      <c r="L517" s="204"/>
      <c r="M517" s="204"/>
      <c r="N517" s="204"/>
      <c r="O517" s="230">
        <f t="shared" si="67"/>
        <v>0</v>
      </c>
      <c r="P517" s="230">
        <f t="shared" si="68"/>
        <v>0</v>
      </c>
      <c r="Q517" s="230">
        <f t="shared" si="71"/>
        <v>0</v>
      </c>
      <c r="R517" s="288">
        <f t="shared" si="69"/>
        <v>0</v>
      </c>
      <c r="S517" s="261"/>
    </row>
    <row r="518" spans="2:19" s="200" customFormat="1" x14ac:dyDescent="0.25">
      <c r="B518" s="259">
        <f t="shared" si="70"/>
        <v>513</v>
      </c>
      <c r="C518" s="229">
        <v>45405</v>
      </c>
      <c r="D518" s="203" t="s">
        <v>143</v>
      </c>
      <c r="E518" s="204" t="str">
        <f t="shared" ref="E518:E581" si="72">IFERROR(VLOOKUP(D518,T:X,2,FALSE),"")</f>
        <v>کامیون کمپرسی</v>
      </c>
      <c r="F518" s="204" t="str">
        <f t="shared" ref="F518:F581" si="73">IFERROR(VLOOKUP(D518,T:X,3,FALSE),"")</f>
        <v>انصاری</v>
      </c>
      <c r="G518" s="204" t="str">
        <f t="shared" ref="G518:G581" si="74">IFERROR(VLOOKUP(D518,T:X,4,FALSE),"")</f>
        <v>جفت</v>
      </c>
      <c r="H518" s="204">
        <f t="shared" ref="H518:H581" si="75">IFERROR(VLOOKUP(D518,T:X,5,FALSE),"")</f>
        <v>7</v>
      </c>
      <c r="I518" s="204"/>
      <c r="J518" s="204"/>
      <c r="K518" s="204"/>
      <c r="L518" s="204"/>
      <c r="M518" s="204"/>
      <c r="N518" s="204"/>
      <c r="O518" s="230">
        <f t="shared" ref="O518:O581" si="76">IF(I518=$O$5,J518*H518,0)</f>
        <v>0</v>
      </c>
      <c r="P518" s="230">
        <f t="shared" ref="P518:P581" si="77">IF(I518=$P$5,J518*H518,0)*1.15</f>
        <v>0</v>
      </c>
      <c r="Q518" s="230">
        <f t="shared" si="71"/>
        <v>0</v>
      </c>
      <c r="R518" s="288">
        <f t="shared" ref="R518:R581" si="78">IF(I518=$R$5,J518*H518,0)</f>
        <v>0</v>
      </c>
      <c r="S518" s="261"/>
    </row>
    <row r="519" spans="2:19" s="200" customFormat="1" x14ac:dyDescent="0.25">
      <c r="B519" s="259">
        <f t="shared" ref="B519:B582" si="79">ROW()-5</f>
        <v>514</v>
      </c>
      <c r="C519" s="229">
        <v>45405</v>
      </c>
      <c r="D519" s="203" t="s">
        <v>144</v>
      </c>
      <c r="E519" s="204" t="str">
        <f t="shared" si="72"/>
        <v>کامیون کمپرسی</v>
      </c>
      <c r="F519" s="204" t="str">
        <f t="shared" si="73"/>
        <v>انصاری</v>
      </c>
      <c r="G519" s="204" t="str">
        <f t="shared" si="74"/>
        <v>جفت</v>
      </c>
      <c r="H519" s="204">
        <f t="shared" si="75"/>
        <v>7</v>
      </c>
      <c r="I519" s="204"/>
      <c r="J519" s="204"/>
      <c r="K519" s="204"/>
      <c r="L519" s="204"/>
      <c r="M519" s="204"/>
      <c r="N519" s="204"/>
      <c r="O519" s="230">
        <f t="shared" si="76"/>
        <v>0</v>
      </c>
      <c r="P519" s="230">
        <f t="shared" si="77"/>
        <v>0</v>
      </c>
      <c r="Q519" s="230">
        <f t="shared" ref="Q519:Q582" si="80">IF(I519=$Q$5,J519*H519,0)</f>
        <v>0</v>
      </c>
      <c r="R519" s="288">
        <f t="shared" si="78"/>
        <v>0</v>
      </c>
      <c r="S519" s="261"/>
    </row>
    <row r="520" spans="2:19" s="200" customFormat="1" x14ac:dyDescent="0.25">
      <c r="B520" s="259">
        <f t="shared" si="79"/>
        <v>515</v>
      </c>
      <c r="C520" s="229">
        <v>45405</v>
      </c>
      <c r="D520" s="203" t="s">
        <v>145</v>
      </c>
      <c r="E520" s="204" t="str">
        <f t="shared" si="72"/>
        <v>کامیون کمپرسی</v>
      </c>
      <c r="F520" s="204" t="str">
        <f t="shared" si="73"/>
        <v>انصاری</v>
      </c>
      <c r="G520" s="204" t="str">
        <f t="shared" si="74"/>
        <v>جفت</v>
      </c>
      <c r="H520" s="204">
        <f t="shared" si="75"/>
        <v>7</v>
      </c>
      <c r="I520" s="204"/>
      <c r="J520" s="204"/>
      <c r="K520" s="204"/>
      <c r="L520" s="204"/>
      <c r="M520" s="204"/>
      <c r="N520" s="204"/>
      <c r="O520" s="230">
        <f t="shared" si="76"/>
        <v>0</v>
      </c>
      <c r="P520" s="230">
        <f t="shared" si="77"/>
        <v>0</v>
      </c>
      <c r="Q520" s="230">
        <f t="shared" si="80"/>
        <v>0</v>
      </c>
      <c r="R520" s="288">
        <f t="shared" si="78"/>
        <v>0</v>
      </c>
      <c r="S520" s="261"/>
    </row>
    <row r="521" spans="2:19" s="200" customFormat="1" x14ac:dyDescent="0.25">
      <c r="B521" s="259">
        <f t="shared" si="79"/>
        <v>516</v>
      </c>
      <c r="C521" s="229">
        <v>45405</v>
      </c>
      <c r="D521" s="203" t="s">
        <v>152</v>
      </c>
      <c r="E521" s="204" t="str">
        <f t="shared" si="72"/>
        <v>کامیون کمپرسی</v>
      </c>
      <c r="F521" s="204" t="str">
        <f t="shared" si="73"/>
        <v>میرزایی</v>
      </c>
      <c r="G521" s="204" t="str">
        <f t="shared" si="74"/>
        <v>تک</v>
      </c>
      <c r="H521" s="204">
        <f t="shared" si="75"/>
        <v>4.1500000000000004</v>
      </c>
      <c r="I521" s="204" t="s">
        <v>204</v>
      </c>
      <c r="J521" s="204">
        <v>44</v>
      </c>
      <c r="K521" s="204">
        <v>550</v>
      </c>
      <c r="L521" s="204" t="s">
        <v>65</v>
      </c>
      <c r="M521" s="204"/>
      <c r="N521" s="204" t="s">
        <v>286</v>
      </c>
      <c r="O521" s="230">
        <f t="shared" si="76"/>
        <v>182.60000000000002</v>
      </c>
      <c r="P521" s="230">
        <f t="shared" si="77"/>
        <v>0</v>
      </c>
      <c r="Q521" s="230">
        <f t="shared" si="80"/>
        <v>0</v>
      </c>
      <c r="R521" s="288">
        <f t="shared" si="78"/>
        <v>0</v>
      </c>
      <c r="S521" s="261"/>
    </row>
    <row r="522" spans="2:19" s="200" customFormat="1" x14ac:dyDescent="0.25">
      <c r="B522" s="259">
        <f t="shared" si="79"/>
        <v>517</v>
      </c>
      <c r="C522" s="229">
        <v>45405</v>
      </c>
      <c r="D522" s="203" t="s">
        <v>154</v>
      </c>
      <c r="E522" s="204" t="str">
        <f t="shared" si="72"/>
        <v>کامیون کمپرسی</v>
      </c>
      <c r="F522" s="204" t="str">
        <f t="shared" si="73"/>
        <v>میرزایی</v>
      </c>
      <c r="G522" s="204" t="str">
        <f t="shared" si="74"/>
        <v>تک</v>
      </c>
      <c r="H522" s="204">
        <f t="shared" si="75"/>
        <v>4.1500000000000004</v>
      </c>
      <c r="I522" s="204" t="s">
        <v>204</v>
      </c>
      <c r="J522" s="204">
        <v>44</v>
      </c>
      <c r="K522" s="204">
        <v>550</v>
      </c>
      <c r="L522" s="204" t="s">
        <v>65</v>
      </c>
      <c r="M522" s="204"/>
      <c r="N522" s="204" t="s">
        <v>286</v>
      </c>
      <c r="O522" s="230">
        <f t="shared" si="76"/>
        <v>182.60000000000002</v>
      </c>
      <c r="P522" s="230">
        <f t="shared" si="77"/>
        <v>0</v>
      </c>
      <c r="Q522" s="230">
        <f t="shared" si="80"/>
        <v>0</v>
      </c>
      <c r="R522" s="288">
        <f t="shared" si="78"/>
        <v>0</v>
      </c>
      <c r="S522" s="261"/>
    </row>
    <row r="523" spans="2:19" s="200" customFormat="1" x14ac:dyDescent="0.25">
      <c r="B523" s="259">
        <f t="shared" si="79"/>
        <v>518</v>
      </c>
      <c r="C523" s="229">
        <v>45405</v>
      </c>
      <c r="D523" s="203" t="s">
        <v>155</v>
      </c>
      <c r="E523" s="204" t="str">
        <f t="shared" si="72"/>
        <v>کامیون کمپرسی</v>
      </c>
      <c r="F523" s="204" t="str">
        <f t="shared" si="73"/>
        <v>میرزایی</v>
      </c>
      <c r="G523" s="204" t="str">
        <f t="shared" si="74"/>
        <v>جفت</v>
      </c>
      <c r="H523" s="204">
        <f t="shared" si="75"/>
        <v>6.65</v>
      </c>
      <c r="I523" s="204" t="s">
        <v>204</v>
      </c>
      <c r="J523" s="204">
        <v>44</v>
      </c>
      <c r="K523" s="204">
        <v>550</v>
      </c>
      <c r="L523" s="204" t="s">
        <v>65</v>
      </c>
      <c r="M523" s="204"/>
      <c r="N523" s="204" t="s">
        <v>286</v>
      </c>
      <c r="O523" s="230">
        <f t="shared" si="76"/>
        <v>292.60000000000002</v>
      </c>
      <c r="P523" s="230">
        <f t="shared" si="77"/>
        <v>0</v>
      </c>
      <c r="Q523" s="230">
        <f t="shared" si="80"/>
        <v>0</v>
      </c>
      <c r="R523" s="288">
        <f t="shared" si="78"/>
        <v>0</v>
      </c>
      <c r="S523" s="261"/>
    </row>
    <row r="524" spans="2:19" s="200" customFormat="1" x14ac:dyDescent="0.25">
      <c r="B524" s="259">
        <f t="shared" si="79"/>
        <v>519</v>
      </c>
      <c r="C524" s="229">
        <v>45405</v>
      </c>
      <c r="D524" s="203" t="s">
        <v>158</v>
      </c>
      <c r="E524" s="204" t="str">
        <f t="shared" si="72"/>
        <v>کامیون کمپرسی</v>
      </c>
      <c r="F524" s="204" t="str">
        <f t="shared" si="73"/>
        <v>صداقت</v>
      </c>
      <c r="G524" s="204" t="str">
        <f t="shared" si="74"/>
        <v>تک</v>
      </c>
      <c r="H524" s="204">
        <f t="shared" si="75"/>
        <v>4.1500000000000004</v>
      </c>
      <c r="I524" s="204"/>
      <c r="J524" s="204"/>
      <c r="K524" s="204"/>
      <c r="L524" s="204"/>
      <c r="M524" s="204"/>
      <c r="N524" s="204"/>
      <c r="O524" s="230">
        <f t="shared" si="76"/>
        <v>0</v>
      </c>
      <c r="P524" s="230">
        <f t="shared" si="77"/>
        <v>0</v>
      </c>
      <c r="Q524" s="230">
        <f t="shared" si="80"/>
        <v>0</v>
      </c>
      <c r="R524" s="288">
        <f t="shared" si="78"/>
        <v>0</v>
      </c>
      <c r="S524" s="261"/>
    </row>
    <row r="525" spans="2:19" s="200" customFormat="1" x14ac:dyDescent="0.25">
      <c r="B525" s="259">
        <f t="shared" si="79"/>
        <v>520</v>
      </c>
      <c r="C525" s="229">
        <v>45405</v>
      </c>
      <c r="D525" s="203" t="s">
        <v>159</v>
      </c>
      <c r="E525" s="204" t="str">
        <f t="shared" si="72"/>
        <v>کامیون کمپرسی</v>
      </c>
      <c r="F525" s="204" t="str">
        <f t="shared" si="73"/>
        <v>صداقت</v>
      </c>
      <c r="G525" s="204" t="str">
        <f t="shared" si="74"/>
        <v>تک</v>
      </c>
      <c r="H525" s="204">
        <f t="shared" si="75"/>
        <v>4.1500000000000004</v>
      </c>
      <c r="I525" s="204"/>
      <c r="J525" s="204"/>
      <c r="K525" s="204"/>
      <c r="L525" s="204"/>
      <c r="M525" s="204"/>
      <c r="N525" s="204"/>
      <c r="O525" s="230">
        <f t="shared" si="76"/>
        <v>0</v>
      </c>
      <c r="P525" s="230">
        <f t="shared" si="77"/>
        <v>0</v>
      </c>
      <c r="Q525" s="230">
        <f t="shared" si="80"/>
        <v>0</v>
      </c>
      <c r="R525" s="288">
        <f t="shared" si="78"/>
        <v>0</v>
      </c>
      <c r="S525" s="261"/>
    </row>
    <row r="526" spans="2:19" s="200" customFormat="1" x14ac:dyDescent="0.25">
      <c r="B526" s="259">
        <f t="shared" si="79"/>
        <v>521</v>
      </c>
      <c r="C526" s="229">
        <v>45405</v>
      </c>
      <c r="D526" s="203" t="s">
        <v>162</v>
      </c>
      <c r="E526" s="204" t="str">
        <f t="shared" si="72"/>
        <v>تانکر آب</v>
      </c>
      <c r="F526" s="204" t="str">
        <f t="shared" si="73"/>
        <v>رضاپور</v>
      </c>
      <c r="G526" s="204" t="str">
        <f t="shared" si="74"/>
        <v>تانکر آب</v>
      </c>
      <c r="H526" s="204">
        <f t="shared" si="75"/>
        <v>10</v>
      </c>
      <c r="I526" s="204"/>
      <c r="J526" s="204"/>
      <c r="K526" s="204"/>
      <c r="L526" s="204"/>
      <c r="M526" s="204"/>
      <c r="N526" s="204"/>
      <c r="O526" s="230">
        <f t="shared" si="76"/>
        <v>0</v>
      </c>
      <c r="P526" s="230">
        <f t="shared" si="77"/>
        <v>0</v>
      </c>
      <c r="Q526" s="230">
        <f t="shared" si="80"/>
        <v>0</v>
      </c>
      <c r="R526" s="288">
        <f t="shared" si="78"/>
        <v>0</v>
      </c>
      <c r="S526" s="261"/>
    </row>
    <row r="527" spans="2:19" s="200" customFormat="1" x14ac:dyDescent="0.25">
      <c r="B527" s="259">
        <f t="shared" si="79"/>
        <v>522</v>
      </c>
      <c r="C527" s="229">
        <v>45405</v>
      </c>
      <c r="D527" s="203" t="s">
        <v>175</v>
      </c>
      <c r="E527" s="204" t="str">
        <f t="shared" si="72"/>
        <v>تانکر آب</v>
      </c>
      <c r="F527" s="204" t="str">
        <f t="shared" si="73"/>
        <v>محمدپور</v>
      </c>
      <c r="G527" s="204" t="str">
        <f t="shared" si="74"/>
        <v>تانکر آب</v>
      </c>
      <c r="H527" s="204">
        <f t="shared" si="75"/>
        <v>11.2</v>
      </c>
      <c r="I527" s="204"/>
      <c r="J527" s="204"/>
      <c r="K527" s="204"/>
      <c r="L527" s="204"/>
      <c r="M527" s="204"/>
      <c r="N527" s="204"/>
      <c r="O527" s="230">
        <f t="shared" si="76"/>
        <v>0</v>
      </c>
      <c r="P527" s="230">
        <f t="shared" si="77"/>
        <v>0</v>
      </c>
      <c r="Q527" s="230">
        <f t="shared" si="80"/>
        <v>0</v>
      </c>
      <c r="R527" s="288">
        <f t="shared" si="78"/>
        <v>0</v>
      </c>
      <c r="S527" s="261"/>
    </row>
    <row r="528" spans="2:19" s="200" customFormat="1" x14ac:dyDescent="0.25">
      <c r="B528" s="259">
        <f t="shared" si="79"/>
        <v>523</v>
      </c>
      <c r="C528" s="229">
        <v>45405</v>
      </c>
      <c r="D528" s="203" t="s">
        <v>179</v>
      </c>
      <c r="E528" s="204" t="str">
        <f t="shared" si="72"/>
        <v>کمپرسی جفت</v>
      </c>
      <c r="F528" s="204" t="str">
        <f t="shared" si="73"/>
        <v>محمدپور</v>
      </c>
      <c r="G528" s="204" t="str">
        <f t="shared" si="74"/>
        <v>جفت</v>
      </c>
      <c r="H528" s="204">
        <f t="shared" si="75"/>
        <v>7</v>
      </c>
      <c r="I528" s="204"/>
      <c r="J528" s="204"/>
      <c r="K528" s="204"/>
      <c r="L528" s="204"/>
      <c r="M528" s="204"/>
      <c r="N528" s="204"/>
      <c r="O528" s="230">
        <f t="shared" si="76"/>
        <v>0</v>
      </c>
      <c r="P528" s="230">
        <f t="shared" si="77"/>
        <v>0</v>
      </c>
      <c r="Q528" s="230">
        <f t="shared" si="80"/>
        <v>0</v>
      </c>
      <c r="R528" s="288">
        <f t="shared" si="78"/>
        <v>0</v>
      </c>
      <c r="S528" s="261"/>
    </row>
    <row r="529" spans="2:19" s="200" customFormat="1" x14ac:dyDescent="0.25">
      <c r="B529" s="259">
        <f t="shared" si="79"/>
        <v>524</v>
      </c>
      <c r="C529" s="229">
        <v>45405</v>
      </c>
      <c r="D529" s="203" t="s">
        <v>181</v>
      </c>
      <c r="E529" s="204" t="str">
        <f t="shared" si="72"/>
        <v>تانکر آب</v>
      </c>
      <c r="F529" s="204" t="str">
        <f t="shared" si="73"/>
        <v>گلپایگانی</v>
      </c>
      <c r="G529" s="204" t="str">
        <f t="shared" si="74"/>
        <v>تانکر آب</v>
      </c>
      <c r="H529" s="204">
        <f t="shared" si="75"/>
        <v>11.6</v>
      </c>
      <c r="I529" s="204"/>
      <c r="J529" s="204"/>
      <c r="K529" s="204"/>
      <c r="L529" s="204"/>
      <c r="M529" s="204"/>
      <c r="N529" s="204"/>
      <c r="O529" s="230">
        <f t="shared" si="76"/>
        <v>0</v>
      </c>
      <c r="P529" s="230">
        <f t="shared" si="77"/>
        <v>0</v>
      </c>
      <c r="Q529" s="230">
        <f t="shared" si="80"/>
        <v>0</v>
      </c>
      <c r="R529" s="288">
        <f t="shared" si="78"/>
        <v>0</v>
      </c>
      <c r="S529" s="261"/>
    </row>
    <row r="530" spans="2:19" s="200" customFormat="1" x14ac:dyDescent="0.25">
      <c r="B530" s="259">
        <f t="shared" si="79"/>
        <v>525</v>
      </c>
      <c r="C530" s="229">
        <v>45406</v>
      </c>
      <c r="D530" s="203" t="s">
        <v>93</v>
      </c>
      <c r="E530" s="204" t="str">
        <f t="shared" si="72"/>
        <v>کامیون کمپرسی</v>
      </c>
      <c r="F530" s="204" t="str">
        <f t="shared" si="73"/>
        <v>شرکتی</v>
      </c>
      <c r="G530" s="204" t="str">
        <f t="shared" si="74"/>
        <v>جفت</v>
      </c>
      <c r="H530" s="204">
        <f t="shared" si="75"/>
        <v>6.65</v>
      </c>
      <c r="I530" s="204" t="s">
        <v>204</v>
      </c>
      <c r="J530" s="204">
        <v>25</v>
      </c>
      <c r="K530" s="204">
        <v>500</v>
      </c>
      <c r="L530" s="204" t="s">
        <v>1</v>
      </c>
      <c r="M530" s="204"/>
      <c r="N530" s="204" t="s">
        <v>287</v>
      </c>
      <c r="O530" s="230">
        <f t="shared" si="76"/>
        <v>166.25</v>
      </c>
      <c r="P530" s="230">
        <f t="shared" si="77"/>
        <v>0</v>
      </c>
      <c r="Q530" s="230">
        <f t="shared" si="80"/>
        <v>0</v>
      </c>
      <c r="R530" s="288">
        <f t="shared" si="78"/>
        <v>0</v>
      </c>
      <c r="S530" s="261"/>
    </row>
    <row r="531" spans="2:19" s="200" customFormat="1" x14ac:dyDescent="0.25">
      <c r="B531" s="259">
        <f t="shared" si="79"/>
        <v>526</v>
      </c>
      <c r="C531" s="229">
        <v>45406</v>
      </c>
      <c r="D531" s="203" t="s">
        <v>96</v>
      </c>
      <c r="E531" s="204" t="str">
        <f t="shared" si="72"/>
        <v>کامیون کمپرسی</v>
      </c>
      <c r="F531" s="204" t="str">
        <f t="shared" si="73"/>
        <v>شرکتی</v>
      </c>
      <c r="G531" s="204" t="str">
        <f t="shared" si="74"/>
        <v>جفت</v>
      </c>
      <c r="H531" s="204">
        <f t="shared" si="75"/>
        <v>6.65</v>
      </c>
      <c r="I531" s="204" t="s">
        <v>204</v>
      </c>
      <c r="J531" s="204">
        <v>25</v>
      </c>
      <c r="K531" s="204">
        <v>500</v>
      </c>
      <c r="L531" s="204" t="s">
        <v>1</v>
      </c>
      <c r="M531" s="204"/>
      <c r="N531" s="204" t="s">
        <v>287</v>
      </c>
      <c r="O531" s="230">
        <f t="shared" si="76"/>
        <v>166.25</v>
      </c>
      <c r="P531" s="230">
        <f t="shared" si="77"/>
        <v>0</v>
      </c>
      <c r="Q531" s="230">
        <f t="shared" si="80"/>
        <v>0</v>
      </c>
      <c r="R531" s="288">
        <f t="shared" si="78"/>
        <v>0</v>
      </c>
      <c r="S531" s="261"/>
    </row>
    <row r="532" spans="2:19" s="200" customFormat="1" x14ac:dyDescent="0.25">
      <c r="B532" s="259">
        <f t="shared" si="79"/>
        <v>527</v>
      </c>
      <c r="C532" s="229">
        <v>45406</v>
      </c>
      <c r="D532" s="203" t="s">
        <v>119</v>
      </c>
      <c r="E532" s="204" t="str">
        <f t="shared" si="72"/>
        <v>کامیون کمپرسی</v>
      </c>
      <c r="F532" s="204" t="str">
        <f t="shared" si="73"/>
        <v>شرکتی</v>
      </c>
      <c r="G532" s="204" t="str">
        <f t="shared" si="74"/>
        <v>جفت</v>
      </c>
      <c r="H532" s="204">
        <f t="shared" si="75"/>
        <v>6.65</v>
      </c>
      <c r="I532" s="204" t="s">
        <v>204</v>
      </c>
      <c r="J532" s="204">
        <v>11</v>
      </c>
      <c r="K532" s="204">
        <v>500</v>
      </c>
      <c r="L532" s="204" t="s">
        <v>1</v>
      </c>
      <c r="M532" s="204"/>
      <c r="N532" s="204" t="s">
        <v>287</v>
      </c>
      <c r="O532" s="230">
        <f t="shared" si="76"/>
        <v>73.150000000000006</v>
      </c>
      <c r="P532" s="230">
        <f t="shared" si="77"/>
        <v>0</v>
      </c>
      <c r="Q532" s="230">
        <f t="shared" si="80"/>
        <v>0</v>
      </c>
      <c r="R532" s="288">
        <f t="shared" si="78"/>
        <v>0</v>
      </c>
      <c r="S532" s="261"/>
    </row>
    <row r="533" spans="2:19" s="200" customFormat="1" x14ac:dyDescent="0.25">
      <c r="B533" s="259">
        <f t="shared" si="79"/>
        <v>528</v>
      </c>
      <c r="C533" s="229">
        <v>45406</v>
      </c>
      <c r="D533" s="203" t="s">
        <v>132</v>
      </c>
      <c r="E533" s="204" t="str">
        <f t="shared" si="72"/>
        <v>تانکر آب</v>
      </c>
      <c r="F533" s="204" t="str">
        <f t="shared" si="73"/>
        <v>شرکتی</v>
      </c>
      <c r="G533" s="204" t="str">
        <f t="shared" si="74"/>
        <v>تانکر آب</v>
      </c>
      <c r="H533" s="204">
        <f t="shared" si="75"/>
        <v>11.8</v>
      </c>
      <c r="I533" s="204"/>
      <c r="J533" s="204"/>
      <c r="K533" s="204"/>
      <c r="L533" s="204"/>
      <c r="M533" s="204"/>
      <c r="N533" s="204"/>
      <c r="O533" s="230">
        <f t="shared" si="76"/>
        <v>0</v>
      </c>
      <c r="P533" s="230">
        <f t="shared" si="77"/>
        <v>0</v>
      </c>
      <c r="Q533" s="230">
        <f t="shared" si="80"/>
        <v>0</v>
      </c>
      <c r="R533" s="288">
        <f t="shared" si="78"/>
        <v>0</v>
      </c>
      <c r="S533" s="261"/>
    </row>
    <row r="534" spans="2:19" s="200" customFormat="1" x14ac:dyDescent="0.25">
      <c r="B534" s="259">
        <f t="shared" si="79"/>
        <v>529</v>
      </c>
      <c r="C534" s="229">
        <v>45406</v>
      </c>
      <c r="D534" s="203" t="s">
        <v>98</v>
      </c>
      <c r="E534" s="204" t="str">
        <f t="shared" si="72"/>
        <v>تانکر آب</v>
      </c>
      <c r="F534" s="204" t="str">
        <f t="shared" si="73"/>
        <v>شرکتی</v>
      </c>
      <c r="G534" s="204" t="str">
        <f t="shared" si="74"/>
        <v>تانکر آب</v>
      </c>
      <c r="H534" s="204">
        <f t="shared" si="75"/>
        <v>11.8</v>
      </c>
      <c r="I534" s="204"/>
      <c r="J534" s="204"/>
      <c r="K534" s="204"/>
      <c r="L534" s="204"/>
      <c r="M534" s="204"/>
      <c r="N534" s="204"/>
      <c r="O534" s="230">
        <f t="shared" si="76"/>
        <v>0</v>
      </c>
      <c r="P534" s="230">
        <f t="shared" si="77"/>
        <v>0</v>
      </c>
      <c r="Q534" s="230">
        <f t="shared" si="80"/>
        <v>0</v>
      </c>
      <c r="R534" s="288">
        <f t="shared" si="78"/>
        <v>0</v>
      </c>
      <c r="S534" s="261"/>
    </row>
    <row r="535" spans="2:19" s="200" customFormat="1" x14ac:dyDescent="0.25">
      <c r="B535" s="259">
        <f t="shared" si="79"/>
        <v>530</v>
      </c>
      <c r="C535" s="229">
        <v>45406</v>
      </c>
      <c r="D535" s="203" t="s">
        <v>143</v>
      </c>
      <c r="E535" s="204" t="str">
        <f t="shared" si="72"/>
        <v>کامیون کمپرسی</v>
      </c>
      <c r="F535" s="204" t="str">
        <f t="shared" si="73"/>
        <v>انصاری</v>
      </c>
      <c r="G535" s="204" t="str">
        <f t="shared" si="74"/>
        <v>جفت</v>
      </c>
      <c r="H535" s="204">
        <f t="shared" si="75"/>
        <v>7</v>
      </c>
      <c r="I535" s="204"/>
      <c r="J535" s="204"/>
      <c r="K535" s="204"/>
      <c r="L535" s="204"/>
      <c r="M535" s="204"/>
      <c r="N535" s="204"/>
      <c r="O535" s="230">
        <f t="shared" si="76"/>
        <v>0</v>
      </c>
      <c r="P535" s="230">
        <f t="shared" si="77"/>
        <v>0</v>
      </c>
      <c r="Q535" s="230">
        <f t="shared" si="80"/>
        <v>0</v>
      </c>
      <c r="R535" s="288">
        <f t="shared" si="78"/>
        <v>0</v>
      </c>
      <c r="S535" s="261"/>
    </row>
    <row r="536" spans="2:19" s="200" customFormat="1" x14ac:dyDescent="0.25">
      <c r="B536" s="259">
        <f t="shared" si="79"/>
        <v>531</v>
      </c>
      <c r="C536" s="229">
        <v>45406</v>
      </c>
      <c r="D536" s="203" t="s">
        <v>144</v>
      </c>
      <c r="E536" s="204" t="str">
        <f t="shared" si="72"/>
        <v>کامیون کمپرسی</v>
      </c>
      <c r="F536" s="204" t="str">
        <f t="shared" si="73"/>
        <v>انصاری</v>
      </c>
      <c r="G536" s="204" t="str">
        <f t="shared" si="74"/>
        <v>جفت</v>
      </c>
      <c r="H536" s="204">
        <f t="shared" si="75"/>
        <v>7</v>
      </c>
      <c r="I536" s="204"/>
      <c r="J536" s="204"/>
      <c r="K536" s="204"/>
      <c r="L536" s="204"/>
      <c r="M536" s="204"/>
      <c r="N536" s="204"/>
      <c r="O536" s="230">
        <f t="shared" si="76"/>
        <v>0</v>
      </c>
      <c r="P536" s="230">
        <f t="shared" si="77"/>
        <v>0</v>
      </c>
      <c r="Q536" s="230">
        <f t="shared" si="80"/>
        <v>0</v>
      </c>
      <c r="R536" s="288">
        <f t="shared" si="78"/>
        <v>0</v>
      </c>
      <c r="S536" s="261"/>
    </row>
    <row r="537" spans="2:19" s="200" customFormat="1" x14ac:dyDescent="0.25">
      <c r="B537" s="259">
        <f t="shared" si="79"/>
        <v>532</v>
      </c>
      <c r="C537" s="229">
        <v>45406</v>
      </c>
      <c r="D537" s="203" t="s">
        <v>145</v>
      </c>
      <c r="E537" s="204" t="str">
        <f t="shared" si="72"/>
        <v>کامیون کمپرسی</v>
      </c>
      <c r="F537" s="204" t="str">
        <f t="shared" si="73"/>
        <v>انصاری</v>
      </c>
      <c r="G537" s="204" t="str">
        <f t="shared" si="74"/>
        <v>جفت</v>
      </c>
      <c r="H537" s="204">
        <f t="shared" si="75"/>
        <v>7</v>
      </c>
      <c r="I537" s="204"/>
      <c r="J537" s="204"/>
      <c r="K537" s="204"/>
      <c r="L537" s="204"/>
      <c r="M537" s="204"/>
      <c r="N537" s="204"/>
      <c r="O537" s="230">
        <f t="shared" si="76"/>
        <v>0</v>
      </c>
      <c r="P537" s="230">
        <f t="shared" si="77"/>
        <v>0</v>
      </c>
      <c r="Q537" s="230">
        <f t="shared" si="80"/>
        <v>0</v>
      </c>
      <c r="R537" s="288">
        <f t="shared" si="78"/>
        <v>0</v>
      </c>
      <c r="S537" s="261"/>
    </row>
    <row r="538" spans="2:19" s="200" customFormat="1" x14ac:dyDescent="0.25">
      <c r="B538" s="259">
        <f t="shared" si="79"/>
        <v>533</v>
      </c>
      <c r="C538" s="229">
        <v>45406</v>
      </c>
      <c r="D538" s="203" t="s">
        <v>152</v>
      </c>
      <c r="E538" s="204" t="str">
        <f t="shared" si="72"/>
        <v>کامیون کمپرسی</v>
      </c>
      <c r="F538" s="204" t="str">
        <f t="shared" si="73"/>
        <v>میرزایی</v>
      </c>
      <c r="G538" s="204" t="str">
        <f t="shared" si="74"/>
        <v>تک</v>
      </c>
      <c r="H538" s="204">
        <f t="shared" si="75"/>
        <v>4.1500000000000004</v>
      </c>
      <c r="I538" s="204" t="s">
        <v>204</v>
      </c>
      <c r="J538" s="204">
        <v>24</v>
      </c>
      <c r="K538" s="204">
        <v>650</v>
      </c>
      <c r="L538" s="204" t="s">
        <v>65</v>
      </c>
      <c r="M538" s="204"/>
      <c r="N538" s="204" t="s">
        <v>287</v>
      </c>
      <c r="O538" s="230">
        <f t="shared" si="76"/>
        <v>99.600000000000009</v>
      </c>
      <c r="P538" s="230">
        <f t="shared" si="77"/>
        <v>0</v>
      </c>
      <c r="Q538" s="230">
        <f t="shared" si="80"/>
        <v>0</v>
      </c>
      <c r="R538" s="288">
        <f t="shared" si="78"/>
        <v>0</v>
      </c>
      <c r="S538" s="261"/>
    </row>
    <row r="539" spans="2:19" s="200" customFormat="1" x14ac:dyDescent="0.25">
      <c r="B539" s="259">
        <f t="shared" si="79"/>
        <v>534</v>
      </c>
      <c r="C539" s="229">
        <v>45406</v>
      </c>
      <c r="D539" s="203" t="s">
        <v>154</v>
      </c>
      <c r="E539" s="204" t="str">
        <f t="shared" si="72"/>
        <v>کامیون کمپرسی</v>
      </c>
      <c r="F539" s="204" t="str">
        <f t="shared" si="73"/>
        <v>میرزایی</v>
      </c>
      <c r="G539" s="204" t="str">
        <f t="shared" si="74"/>
        <v>تک</v>
      </c>
      <c r="H539" s="204">
        <f t="shared" si="75"/>
        <v>4.1500000000000004</v>
      </c>
      <c r="I539" s="204" t="s">
        <v>204</v>
      </c>
      <c r="J539" s="204">
        <v>25</v>
      </c>
      <c r="K539" s="204">
        <v>650</v>
      </c>
      <c r="L539" s="204" t="s">
        <v>65</v>
      </c>
      <c r="M539" s="204"/>
      <c r="N539" s="204" t="s">
        <v>287</v>
      </c>
      <c r="O539" s="230">
        <f t="shared" si="76"/>
        <v>103.75000000000001</v>
      </c>
      <c r="P539" s="230">
        <f t="shared" si="77"/>
        <v>0</v>
      </c>
      <c r="Q539" s="230">
        <f t="shared" si="80"/>
        <v>0</v>
      </c>
      <c r="R539" s="288">
        <f t="shared" si="78"/>
        <v>0</v>
      </c>
      <c r="S539" s="261"/>
    </row>
    <row r="540" spans="2:19" s="200" customFormat="1" x14ac:dyDescent="0.25">
      <c r="B540" s="259">
        <f t="shared" si="79"/>
        <v>535</v>
      </c>
      <c r="C540" s="229">
        <v>45406</v>
      </c>
      <c r="D540" s="203" t="s">
        <v>155</v>
      </c>
      <c r="E540" s="204" t="str">
        <f t="shared" si="72"/>
        <v>کامیون کمپرسی</v>
      </c>
      <c r="F540" s="204" t="str">
        <f t="shared" si="73"/>
        <v>میرزایی</v>
      </c>
      <c r="G540" s="204" t="str">
        <f t="shared" si="74"/>
        <v>جفت</v>
      </c>
      <c r="H540" s="204">
        <f t="shared" si="75"/>
        <v>6.65</v>
      </c>
      <c r="I540" s="204" t="s">
        <v>204</v>
      </c>
      <c r="J540" s="204">
        <v>29</v>
      </c>
      <c r="K540" s="204">
        <v>650</v>
      </c>
      <c r="L540" s="204" t="s">
        <v>65</v>
      </c>
      <c r="M540" s="204"/>
      <c r="N540" s="204" t="s">
        <v>287</v>
      </c>
      <c r="O540" s="230">
        <f t="shared" si="76"/>
        <v>192.85000000000002</v>
      </c>
      <c r="P540" s="230">
        <f t="shared" si="77"/>
        <v>0</v>
      </c>
      <c r="Q540" s="230">
        <f t="shared" si="80"/>
        <v>0</v>
      </c>
      <c r="R540" s="288">
        <f t="shared" si="78"/>
        <v>0</v>
      </c>
      <c r="S540" s="261"/>
    </row>
    <row r="541" spans="2:19" s="200" customFormat="1" x14ac:dyDescent="0.25">
      <c r="B541" s="259">
        <f t="shared" si="79"/>
        <v>536</v>
      </c>
      <c r="C541" s="229">
        <v>45406</v>
      </c>
      <c r="D541" s="203" t="s">
        <v>158</v>
      </c>
      <c r="E541" s="204" t="str">
        <f t="shared" si="72"/>
        <v>کامیون کمپرسی</v>
      </c>
      <c r="F541" s="204" t="str">
        <f t="shared" si="73"/>
        <v>صداقت</v>
      </c>
      <c r="G541" s="204" t="str">
        <f t="shared" si="74"/>
        <v>تک</v>
      </c>
      <c r="H541" s="204">
        <f t="shared" si="75"/>
        <v>4.1500000000000004</v>
      </c>
      <c r="I541" s="204"/>
      <c r="J541" s="204"/>
      <c r="K541" s="204"/>
      <c r="L541" s="204"/>
      <c r="M541" s="204"/>
      <c r="N541" s="204"/>
      <c r="O541" s="230">
        <f t="shared" si="76"/>
        <v>0</v>
      </c>
      <c r="P541" s="230">
        <f t="shared" si="77"/>
        <v>0</v>
      </c>
      <c r="Q541" s="230">
        <f t="shared" si="80"/>
        <v>0</v>
      </c>
      <c r="R541" s="288">
        <f t="shared" si="78"/>
        <v>0</v>
      </c>
      <c r="S541" s="261"/>
    </row>
    <row r="542" spans="2:19" s="200" customFormat="1" x14ac:dyDescent="0.25">
      <c r="B542" s="259">
        <f t="shared" si="79"/>
        <v>537</v>
      </c>
      <c r="C542" s="229">
        <v>45406</v>
      </c>
      <c r="D542" s="203" t="s">
        <v>159</v>
      </c>
      <c r="E542" s="204" t="str">
        <f t="shared" si="72"/>
        <v>کامیون کمپرسی</v>
      </c>
      <c r="F542" s="204" t="str">
        <f t="shared" si="73"/>
        <v>صداقت</v>
      </c>
      <c r="G542" s="204" t="str">
        <f t="shared" si="74"/>
        <v>تک</v>
      </c>
      <c r="H542" s="204">
        <f t="shared" si="75"/>
        <v>4.1500000000000004</v>
      </c>
      <c r="I542" s="204"/>
      <c r="J542" s="204"/>
      <c r="K542" s="204"/>
      <c r="L542" s="204"/>
      <c r="M542" s="204"/>
      <c r="N542" s="204"/>
      <c r="O542" s="230">
        <f t="shared" si="76"/>
        <v>0</v>
      </c>
      <c r="P542" s="230">
        <f t="shared" si="77"/>
        <v>0</v>
      </c>
      <c r="Q542" s="230">
        <f t="shared" si="80"/>
        <v>0</v>
      </c>
      <c r="R542" s="288">
        <f t="shared" si="78"/>
        <v>0</v>
      </c>
      <c r="S542" s="261"/>
    </row>
    <row r="543" spans="2:19" s="200" customFormat="1" x14ac:dyDescent="0.25">
      <c r="B543" s="259">
        <f t="shared" si="79"/>
        <v>538</v>
      </c>
      <c r="C543" s="229">
        <v>45406</v>
      </c>
      <c r="D543" s="203" t="s">
        <v>162</v>
      </c>
      <c r="E543" s="204" t="str">
        <f t="shared" si="72"/>
        <v>تانکر آب</v>
      </c>
      <c r="F543" s="204" t="str">
        <f t="shared" si="73"/>
        <v>رضاپور</v>
      </c>
      <c r="G543" s="204" t="str">
        <f t="shared" si="74"/>
        <v>تانکر آب</v>
      </c>
      <c r="H543" s="204">
        <f t="shared" si="75"/>
        <v>10</v>
      </c>
      <c r="I543" s="204"/>
      <c r="J543" s="204"/>
      <c r="K543" s="204"/>
      <c r="L543" s="204"/>
      <c r="M543" s="204"/>
      <c r="N543" s="204"/>
      <c r="O543" s="230">
        <f t="shared" si="76"/>
        <v>0</v>
      </c>
      <c r="P543" s="230">
        <f t="shared" si="77"/>
        <v>0</v>
      </c>
      <c r="Q543" s="230">
        <f t="shared" si="80"/>
        <v>0</v>
      </c>
      <c r="R543" s="288">
        <f t="shared" si="78"/>
        <v>0</v>
      </c>
      <c r="S543" s="261"/>
    </row>
    <row r="544" spans="2:19" s="200" customFormat="1" x14ac:dyDescent="0.25">
      <c r="B544" s="259">
        <f t="shared" si="79"/>
        <v>539</v>
      </c>
      <c r="C544" s="229">
        <v>45406</v>
      </c>
      <c r="D544" s="203" t="s">
        <v>175</v>
      </c>
      <c r="E544" s="204" t="str">
        <f t="shared" si="72"/>
        <v>تانکر آب</v>
      </c>
      <c r="F544" s="204" t="str">
        <f t="shared" si="73"/>
        <v>محمدپور</v>
      </c>
      <c r="G544" s="204" t="str">
        <f t="shared" si="74"/>
        <v>تانکر آب</v>
      </c>
      <c r="H544" s="204">
        <f t="shared" si="75"/>
        <v>11.2</v>
      </c>
      <c r="I544" s="204"/>
      <c r="J544" s="204"/>
      <c r="K544" s="204"/>
      <c r="L544" s="204"/>
      <c r="M544" s="204"/>
      <c r="N544" s="204"/>
      <c r="O544" s="230">
        <f t="shared" si="76"/>
        <v>0</v>
      </c>
      <c r="P544" s="230">
        <f t="shared" si="77"/>
        <v>0</v>
      </c>
      <c r="Q544" s="230">
        <f t="shared" si="80"/>
        <v>0</v>
      </c>
      <c r="R544" s="288">
        <f t="shared" si="78"/>
        <v>0</v>
      </c>
      <c r="S544" s="261"/>
    </row>
    <row r="545" spans="2:19" s="200" customFormat="1" x14ac:dyDescent="0.25">
      <c r="B545" s="259">
        <f t="shared" si="79"/>
        <v>540</v>
      </c>
      <c r="C545" s="229">
        <v>45406</v>
      </c>
      <c r="D545" s="203" t="s">
        <v>179</v>
      </c>
      <c r="E545" s="204" t="str">
        <f t="shared" si="72"/>
        <v>کمپرسی جفت</v>
      </c>
      <c r="F545" s="204" t="str">
        <f t="shared" si="73"/>
        <v>محمدپور</v>
      </c>
      <c r="G545" s="204" t="str">
        <f t="shared" si="74"/>
        <v>جفت</v>
      </c>
      <c r="H545" s="204">
        <f t="shared" si="75"/>
        <v>7</v>
      </c>
      <c r="I545" s="204"/>
      <c r="J545" s="204"/>
      <c r="K545" s="204"/>
      <c r="L545" s="204"/>
      <c r="M545" s="204"/>
      <c r="N545" s="204"/>
      <c r="O545" s="230">
        <f t="shared" si="76"/>
        <v>0</v>
      </c>
      <c r="P545" s="230">
        <f t="shared" si="77"/>
        <v>0</v>
      </c>
      <c r="Q545" s="230">
        <f t="shared" si="80"/>
        <v>0</v>
      </c>
      <c r="R545" s="288">
        <f t="shared" si="78"/>
        <v>0</v>
      </c>
      <c r="S545" s="261"/>
    </row>
    <row r="546" spans="2:19" s="200" customFormat="1" x14ac:dyDescent="0.25">
      <c r="B546" s="259">
        <f t="shared" si="79"/>
        <v>541</v>
      </c>
      <c r="C546" s="229">
        <v>45406</v>
      </c>
      <c r="D546" s="203" t="s">
        <v>181</v>
      </c>
      <c r="E546" s="204" t="str">
        <f t="shared" si="72"/>
        <v>تانکر آب</v>
      </c>
      <c r="F546" s="204" t="str">
        <f t="shared" si="73"/>
        <v>گلپایگانی</v>
      </c>
      <c r="G546" s="204" t="str">
        <f t="shared" si="74"/>
        <v>تانکر آب</v>
      </c>
      <c r="H546" s="204">
        <f t="shared" si="75"/>
        <v>11.6</v>
      </c>
      <c r="I546" s="204"/>
      <c r="J546" s="204"/>
      <c r="K546" s="204"/>
      <c r="L546" s="204"/>
      <c r="M546" s="204"/>
      <c r="N546" s="204"/>
      <c r="O546" s="230">
        <f t="shared" si="76"/>
        <v>0</v>
      </c>
      <c r="P546" s="230">
        <f t="shared" si="77"/>
        <v>0</v>
      </c>
      <c r="Q546" s="230">
        <f t="shared" si="80"/>
        <v>0</v>
      </c>
      <c r="R546" s="288">
        <f t="shared" si="78"/>
        <v>0</v>
      </c>
      <c r="S546" s="261"/>
    </row>
    <row r="547" spans="2:19" s="200" customFormat="1" x14ac:dyDescent="0.25">
      <c r="B547" s="259">
        <f t="shared" si="79"/>
        <v>542</v>
      </c>
      <c r="C547" s="229">
        <v>45407</v>
      </c>
      <c r="D547" s="203" t="s">
        <v>93</v>
      </c>
      <c r="E547" s="204" t="str">
        <f t="shared" si="72"/>
        <v>کامیون کمپرسی</v>
      </c>
      <c r="F547" s="204" t="str">
        <f t="shared" si="73"/>
        <v>شرکتی</v>
      </c>
      <c r="G547" s="204" t="str">
        <f t="shared" si="74"/>
        <v>جفت</v>
      </c>
      <c r="H547" s="204">
        <f t="shared" si="75"/>
        <v>6.65</v>
      </c>
      <c r="I547" s="204" t="s">
        <v>204</v>
      </c>
      <c r="J547" s="204">
        <v>26</v>
      </c>
      <c r="K547" s="204">
        <v>100</v>
      </c>
      <c r="L547" s="204" t="s">
        <v>1</v>
      </c>
      <c r="M547" s="204"/>
      <c r="N547" s="204" t="s">
        <v>287</v>
      </c>
      <c r="O547" s="230">
        <f t="shared" si="76"/>
        <v>172.9</v>
      </c>
      <c r="P547" s="230">
        <f t="shared" si="77"/>
        <v>0</v>
      </c>
      <c r="Q547" s="230">
        <f t="shared" si="80"/>
        <v>0</v>
      </c>
      <c r="R547" s="288">
        <f t="shared" si="78"/>
        <v>0</v>
      </c>
      <c r="S547" s="261"/>
    </row>
    <row r="548" spans="2:19" s="200" customFormat="1" x14ac:dyDescent="0.25">
      <c r="B548" s="259">
        <f t="shared" si="79"/>
        <v>543</v>
      </c>
      <c r="C548" s="229">
        <v>45407</v>
      </c>
      <c r="D548" s="203" t="s">
        <v>96</v>
      </c>
      <c r="E548" s="204" t="str">
        <f t="shared" si="72"/>
        <v>کامیون کمپرسی</v>
      </c>
      <c r="F548" s="204" t="str">
        <f t="shared" si="73"/>
        <v>شرکتی</v>
      </c>
      <c r="G548" s="204" t="str">
        <f t="shared" si="74"/>
        <v>جفت</v>
      </c>
      <c r="H548" s="204">
        <f t="shared" si="75"/>
        <v>6.65</v>
      </c>
      <c r="I548" s="204" t="s">
        <v>204</v>
      </c>
      <c r="J548" s="204">
        <v>34</v>
      </c>
      <c r="K548" s="204">
        <v>100</v>
      </c>
      <c r="L548" s="204" t="s">
        <v>1</v>
      </c>
      <c r="M548" s="204"/>
      <c r="N548" s="204" t="s">
        <v>287</v>
      </c>
      <c r="O548" s="230">
        <f t="shared" si="76"/>
        <v>226.10000000000002</v>
      </c>
      <c r="P548" s="230">
        <f t="shared" si="77"/>
        <v>0</v>
      </c>
      <c r="Q548" s="230">
        <f t="shared" si="80"/>
        <v>0</v>
      </c>
      <c r="R548" s="288">
        <f t="shared" si="78"/>
        <v>0</v>
      </c>
      <c r="S548" s="261"/>
    </row>
    <row r="549" spans="2:19" s="200" customFormat="1" x14ac:dyDescent="0.25">
      <c r="B549" s="259">
        <f t="shared" si="79"/>
        <v>544</v>
      </c>
      <c r="C549" s="229">
        <v>45407</v>
      </c>
      <c r="D549" s="203" t="s">
        <v>119</v>
      </c>
      <c r="E549" s="204" t="str">
        <f t="shared" si="72"/>
        <v>کامیون کمپرسی</v>
      </c>
      <c r="F549" s="204" t="str">
        <f t="shared" si="73"/>
        <v>شرکتی</v>
      </c>
      <c r="G549" s="204" t="str">
        <f t="shared" si="74"/>
        <v>جفت</v>
      </c>
      <c r="H549" s="204">
        <f t="shared" si="75"/>
        <v>6.65</v>
      </c>
      <c r="I549" s="204" t="s">
        <v>204</v>
      </c>
      <c r="J549" s="204">
        <v>30</v>
      </c>
      <c r="K549" s="204">
        <v>100</v>
      </c>
      <c r="L549" s="204" t="s">
        <v>1</v>
      </c>
      <c r="M549" s="204"/>
      <c r="N549" s="204" t="s">
        <v>287</v>
      </c>
      <c r="O549" s="230">
        <f t="shared" si="76"/>
        <v>199.5</v>
      </c>
      <c r="P549" s="230">
        <f t="shared" si="77"/>
        <v>0</v>
      </c>
      <c r="Q549" s="230">
        <f t="shared" si="80"/>
        <v>0</v>
      </c>
      <c r="R549" s="288">
        <f t="shared" si="78"/>
        <v>0</v>
      </c>
      <c r="S549" s="261"/>
    </row>
    <row r="550" spans="2:19" s="200" customFormat="1" x14ac:dyDescent="0.25">
      <c r="B550" s="259">
        <f t="shared" si="79"/>
        <v>545</v>
      </c>
      <c r="C550" s="229">
        <v>45407</v>
      </c>
      <c r="D550" s="203" t="s">
        <v>132</v>
      </c>
      <c r="E550" s="204" t="str">
        <f t="shared" si="72"/>
        <v>تانکر آب</v>
      </c>
      <c r="F550" s="204" t="str">
        <f t="shared" si="73"/>
        <v>شرکتی</v>
      </c>
      <c r="G550" s="204" t="str">
        <f t="shared" si="74"/>
        <v>تانکر آب</v>
      </c>
      <c r="H550" s="204">
        <f t="shared" si="75"/>
        <v>11.8</v>
      </c>
      <c r="I550" s="204"/>
      <c r="J550" s="204"/>
      <c r="K550" s="204"/>
      <c r="L550" s="204"/>
      <c r="M550" s="204"/>
      <c r="N550" s="204"/>
      <c r="O550" s="230">
        <f t="shared" si="76"/>
        <v>0</v>
      </c>
      <c r="P550" s="230">
        <f t="shared" si="77"/>
        <v>0</v>
      </c>
      <c r="Q550" s="230">
        <f t="shared" si="80"/>
        <v>0</v>
      </c>
      <c r="R550" s="288">
        <f t="shared" si="78"/>
        <v>0</v>
      </c>
      <c r="S550" s="261"/>
    </row>
    <row r="551" spans="2:19" s="200" customFormat="1" x14ac:dyDescent="0.25">
      <c r="B551" s="259">
        <f t="shared" si="79"/>
        <v>546</v>
      </c>
      <c r="C551" s="229">
        <v>45407</v>
      </c>
      <c r="D551" s="203" t="s">
        <v>98</v>
      </c>
      <c r="E551" s="204" t="str">
        <f t="shared" si="72"/>
        <v>تانکر آب</v>
      </c>
      <c r="F551" s="204" t="str">
        <f t="shared" si="73"/>
        <v>شرکتی</v>
      </c>
      <c r="G551" s="204" t="str">
        <f t="shared" si="74"/>
        <v>تانکر آب</v>
      </c>
      <c r="H551" s="204">
        <f t="shared" si="75"/>
        <v>11.8</v>
      </c>
      <c r="I551" s="204"/>
      <c r="J551" s="204"/>
      <c r="K551" s="204"/>
      <c r="L551" s="204"/>
      <c r="M551" s="204"/>
      <c r="N551" s="204"/>
      <c r="O551" s="230">
        <f t="shared" si="76"/>
        <v>0</v>
      </c>
      <c r="P551" s="230">
        <f t="shared" si="77"/>
        <v>0</v>
      </c>
      <c r="Q551" s="230">
        <f t="shared" si="80"/>
        <v>0</v>
      </c>
      <c r="R551" s="288">
        <f t="shared" si="78"/>
        <v>0</v>
      </c>
      <c r="S551" s="261"/>
    </row>
    <row r="552" spans="2:19" s="200" customFormat="1" x14ac:dyDescent="0.25">
      <c r="B552" s="259">
        <f t="shared" si="79"/>
        <v>547</v>
      </c>
      <c r="C552" s="229">
        <v>45407</v>
      </c>
      <c r="D552" s="203" t="s">
        <v>143</v>
      </c>
      <c r="E552" s="204" t="str">
        <f t="shared" si="72"/>
        <v>کامیون کمپرسی</v>
      </c>
      <c r="F552" s="204" t="str">
        <f t="shared" si="73"/>
        <v>انصاری</v>
      </c>
      <c r="G552" s="204" t="str">
        <f t="shared" si="74"/>
        <v>جفت</v>
      </c>
      <c r="H552" s="204">
        <f t="shared" si="75"/>
        <v>7</v>
      </c>
      <c r="I552" s="204"/>
      <c r="J552" s="204"/>
      <c r="K552" s="204"/>
      <c r="L552" s="204"/>
      <c r="M552" s="204"/>
      <c r="N552" s="204"/>
      <c r="O552" s="230">
        <f t="shared" si="76"/>
        <v>0</v>
      </c>
      <c r="P552" s="230">
        <f t="shared" si="77"/>
        <v>0</v>
      </c>
      <c r="Q552" s="230">
        <f t="shared" si="80"/>
        <v>0</v>
      </c>
      <c r="R552" s="288">
        <f t="shared" si="78"/>
        <v>0</v>
      </c>
      <c r="S552" s="261"/>
    </row>
    <row r="553" spans="2:19" s="200" customFormat="1" x14ac:dyDescent="0.25">
      <c r="B553" s="259">
        <f t="shared" si="79"/>
        <v>548</v>
      </c>
      <c r="C553" s="229">
        <v>45407</v>
      </c>
      <c r="D553" s="203" t="s">
        <v>144</v>
      </c>
      <c r="E553" s="204" t="str">
        <f t="shared" si="72"/>
        <v>کامیون کمپرسی</v>
      </c>
      <c r="F553" s="204" t="str">
        <f t="shared" si="73"/>
        <v>انصاری</v>
      </c>
      <c r="G553" s="204" t="str">
        <f t="shared" si="74"/>
        <v>جفت</v>
      </c>
      <c r="H553" s="204">
        <f t="shared" si="75"/>
        <v>7</v>
      </c>
      <c r="I553" s="204"/>
      <c r="J553" s="204"/>
      <c r="K553" s="204"/>
      <c r="L553" s="204"/>
      <c r="M553" s="204"/>
      <c r="N553" s="204"/>
      <c r="O553" s="230">
        <f t="shared" si="76"/>
        <v>0</v>
      </c>
      <c r="P553" s="230">
        <f t="shared" si="77"/>
        <v>0</v>
      </c>
      <c r="Q553" s="230">
        <f t="shared" si="80"/>
        <v>0</v>
      </c>
      <c r="R553" s="288">
        <f t="shared" si="78"/>
        <v>0</v>
      </c>
      <c r="S553" s="261"/>
    </row>
    <row r="554" spans="2:19" s="200" customFormat="1" x14ac:dyDescent="0.25">
      <c r="B554" s="259">
        <f t="shared" si="79"/>
        <v>549</v>
      </c>
      <c r="C554" s="229">
        <v>45407</v>
      </c>
      <c r="D554" s="203" t="s">
        <v>145</v>
      </c>
      <c r="E554" s="204" t="str">
        <f t="shared" si="72"/>
        <v>کامیون کمپرسی</v>
      </c>
      <c r="F554" s="204" t="str">
        <f t="shared" si="73"/>
        <v>انصاری</v>
      </c>
      <c r="G554" s="204" t="str">
        <f t="shared" si="74"/>
        <v>جفت</v>
      </c>
      <c r="H554" s="204">
        <f t="shared" si="75"/>
        <v>7</v>
      </c>
      <c r="I554" s="204"/>
      <c r="J554" s="204"/>
      <c r="K554" s="204"/>
      <c r="L554" s="204"/>
      <c r="M554" s="204"/>
      <c r="N554" s="204"/>
      <c r="O554" s="230">
        <f t="shared" si="76"/>
        <v>0</v>
      </c>
      <c r="P554" s="230">
        <f t="shared" si="77"/>
        <v>0</v>
      </c>
      <c r="Q554" s="230">
        <f t="shared" si="80"/>
        <v>0</v>
      </c>
      <c r="R554" s="288">
        <f t="shared" si="78"/>
        <v>0</v>
      </c>
      <c r="S554" s="261"/>
    </row>
    <row r="555" spans="2:19" s="200" customFormat="1" x14ac:dyDescent="0.25">
      <c r="B555" s="259">
        <f t="shared" si="79"/>
        <v>550</v>
      </c>
      <c r="C555" s="229">
        <v>45407</v>
      </c>
      <c r="D555" s="203" t="s">
        <v>152</v>
      </c>
      <c r="E555" s="204" t="str">
        <f t="shared" si="72"/>
        <v>کامیون کمپرسی</v>
      </c>
      <c r="F555" s="204" t="str">
        <f t="shared" si="73"/>
        <v>میرزایی</v>
      </c>
      <c r="G555" s="204" t="str">
        <f t="shared" si="74"/>
        <v>تک</v>
      </c>
      <c r="H555" s="204">
        <f t="shared" si="75"/>
        <v>4.1500000000000004</v>
      </c>
      <c r="I555" s="204" t="s">
        <v>204</v>
      </c>
      <c r="J555" s="204">
        <v>18</v>
      </c>
      <c r="K555" s="204">
        <v>650</v>
      </c>
      <c r="L555" s="204" t="s">
        <v>65</v>
      </c>
      <c r="M555" s="204"/>
      <c r="N555" s="204" t="s">
        <v>287</v>
      </c>
      <c r="O555" s="230">
        <f t="shared" si="76"/>
        <v>74.7</v>
      </c>
      <c r="P555" s="230">
        <f t="shared" si="77"/>
        <v>0</v>
      </c>
      <c r="Q555" s="230">
        <f t="shared" si="80"/>
        <v>0</v>
      </c>
      <c r="R555" s="288">
        <f t="shared" si="78"/>
        <v>0</v>
      </c>
      <c r="S555" s="261"/>
    </row>
    <row r="556" spans="2:19" s="200" customFormat="1" x14ac:dyDescent="0.25">
      <c r="B556" s="259">
        <f t="shared" si="79"/>
        <v>551</v>
      </c>
      <c r="C556" s="229">
        <v>45407</v>
      </c>
      <c r="D556" s="203" t="s">
        <v>154</v>
      </c>
      <c r="E556" s="204" t="str">
        <f t="shared" si="72"/>
        <v>کامیون کمپرسی</v>
      </c>
      <c r="F556" s="204" t="str">
        <f t="shared" si="73"/>
        <v>میرزایی</v>
      </c>
      <c r="G556" s="204" t="str">
        <f t="shared" si="74"/>
        <v>تک</v>
      </c>
      <c r="H556" s="204">
        <f t="shared" si="75"/>
        <v>4.1500000000000004</v>
      </c>
      <c r="I556" s="204" t="s">
        <v>204</v>
      </c>
      <c r="J556" s="204">
        <v>20</v>
      </c>
      <c r="K556" s="204">
        <v>650</v>
      </c>
      <c r="L556" s="204" t="s">
        <v>65</v>
      </c>
      <c r="M556" s="204"/>
      <c r="N556" s="204" t="s">
        <v>287</v>
      </c>
      <c r="O556" s="230">
        <f t="shared" si="76"/>
        <v>83</v>
      </c>
      <c r="P556" s="230">
        <f t="shared" si="77"/>
        <v>0</v>
      </c>
      <c r="Q556" s="230">
        <f t="shared" si="80"/>
        <v>0</v>
      </c>
      <c r="R556" s="288">
        <f t="shared" si="78"/>
        <v>0</v>
      </c>
      <c r="S556" s="261"/>
    </row>
    <row r="557" spans="2:19" s="200" customFormat="1" x14ac:dyDescent="0.25">
      <c r="B557" s="259">
        <f t="shared" si="79"/>
        <v>552</v>
      </c>
      <c r="C557" s="229">
        <v>45407</v>
      </c>
      <c r="D557" s="203" t="s">
        <v>155</v>
      </c>
      <c r="E557" s="204" t="str">
        <f t="shared" si="72"/>
        <v>کامیون کمپرسی</v>
      </c>
      <c r="F557" s="204" t="str">
        <f t="shared" si="73"/>
        <v>میرزایی</v>
      </c>
      <c r="G557" s="204" t="str">
        <f t="shared" si="74"/>
        <v>جفت</v>
      </c>
      <c r="H557" s="204">
        <f t="shared" si="75"/>
        <v>6.65</v>
      </c>
      <c r="I557" s="204" t="s">
        <v>204</v>
      </c>
      <c r="J557" s="204">
        <v>19</v>
      </c>
      <c r="K557" s="204">
        <v>650</v>
      </c>
      <c r="L557" s="204" t="s">
        <v>65</v>
      </c>
      <c r="M557" s="204"/>
      <c r="N557" s="204" t="s">
        <v>287</v>
      </c>
      <c r="O557" s="230">
        <f t="shared" si="76"/>
        <v>126.35000000000001</v>
      </c>
      <c r="P557" s="230">
        <f t="shared" si="77"/>
        <v>0</v>
      </c>
      <c r="Q557" s="230">
        <f t="shared" si="80"/>
        <v>0</v>
      </c>
      <c r="R557" s="288">
        <f t="shared" si="78"/>
        <v>0</v>
      </c>
      <c r="S557" s="261"/>
    </row>
    <row r="558" spans="2:19" s="200" customFormat="1" x14ac:dyDescent="0.25">
      <c r="B558" s="259">
        <f t="shared" si="79"/>
        <v>553</v>
      </c>
      <c r="C558" s="229">
        <v>45407</v>
      </c>
      <c r="D558" s="203" t="s">
        <v>158</v>
      </c>
      <c r="E558" s="204" t="str">
        <f t="shared" si="72"/>
        <v>کامیون کمپرسی</v>
      </c>
      <c r="F558" s="204" t="str">
        <f t="shared" si="73"/>
        <v>صداقت</v>
      </c>
      <c r="G558" s="204" t="str">
        <f t="shared" si="74"/>
        <v>تک</v>
      </c>
      <c r="H558" s="204">
        <f t="shared" si="75"/>
        <v>4.1500000000000004</v>
      </c>
      <c r="I558" s="204"/>
      <c r="J558" s="204"/>
      <c r="K558" s="204"/>
      <c r="L558" s="204"/>
      <c r="M558" s="204"/>
      <c r="N558" s="204"/>
      <c r="O558" s="230">
        <f t="shared" si="76"/>
        <v>0</v>
      </c>
      <c r="P558" s="230">
        <f t="shared" si="77"/>
        <v>0</v>
      </c>
      <c r="Q558" s="230">
        <f t="shared" si="80"/>
        <v>0</v>
      </c>
      <c r="R558" s="288">
        <f t="shared" si="78"/>
        <v>0</v>
      </c>
      <c r="S558" s="261"/>
    </row>
    <row r="559" spans="2:19" s="200" customFormat="1" x14ac:dyDescent="0.25">
      <c r="B559" s="259">
        <f t="shared" si="79"/>
        <v>554</v>
      </c>
      <c r="C559" s="229">
        <v>45407</v>
      </c>
      <c r="D559" s="203" t="s">
        <v>159</v>
      </c>
      <c r="E559" s="204" t="str">
        <f t="shared" si="72"/>
        <v>کامیون کمپرسی</v>
      </c>
      <c r="F559" s="204" t="str">
        <f t="shared" si="73"/>
        <v>صداقت</v>
      </c>
      <c r="G559" s="204" t="str">
        <f t="shared" si="74"/>
        <v>تک</v>
      </c>
      <c r="H559" s="204">
        <f t="shared" si="75"/>
        <v>4.1500000000000004</v>
      </c>
      <c r="I559" s="204"/>
      <c r="J559" s="204"/>
      <c r="K559" s="204"/>
      <c r="L559" s="204"/>
      <c r="M559" s="204"/>
      <c r="N559" s="204"/>
      <c r="O559" s="230">
        <f t="shared" si="76"/>
        <v>0</v>
      </c>
      <c r="P559" s="230">
        <f t="shared" si="77"/>
        <v>0</v>
      </c>
      <c r="Q559" s="230">
        <f t="shared" si="80"/>
        <v>0</v>
      </c>
      <c r="R559" s="288">
        <f t="shared" si="78"/>
        <v>0</v>
      </c>
      <c r="S559" s="261"/>
    </row>
    <row r="560" spans="2:19" s="200" customFormat="1" x14ac:dyDescent="0.25">
      <c r="B560" s="259">
        <f t="shared" si="79"/>
        <v>555</v>
      </c>
      <c r="C560" s="229">
        <v>45407</v>
      </c>
      <c r="D560" s="203" t="s">
        <v>162</v>
      </c>
      <c r="E560" s="204" t="str">
        <f t="shared" si="72"/>
        <v>تانکر آب</v>
      </c>
      <c r="F560" s="204" t="str">
        <f t="shared" si="73"/>
        <v>رضاپور</v>
      </c>
      <c r="G560" s="204" t="str">
        <f t="shared" si="74"/>
        <v>تانکر آب</v>
      </c>
      <c r="H560" s="204">
        <f t="shared" si="75"/>
        <v>10</v>
      </c>
      <c r="I560" s="204"/>
      <c r="J560" s="204"/>
      <c r="K560" s="204"/>
      <c r="L560" s="204"/>
      <c r="M560" s="204"/>
      <c r="N560" s="204"/>
      <c r="O560" s="230">
        <f t="shared" si="76"/>
        <v>0</v>
      </c>
      <c r="P560" s="230">
        <f t="shared" si="77"/>
        <v>0</v>
      </c>
      <c r="Q560" s="230">
        <f t="shared" si="80"/>
        <v>0</v>
      </c>
      <c r="R560" s="288">
        <f t="shared" si="78"/>
        <v>0</v>
      </c>
      <c r="S560" s="261"/>
    </row>
    <row r="561" spans="2:19" s="200" customFormat="1" x14ac:dyDescent="0.25">
      <c r="B561" s="259">
        <f t="shared" si="79"/>
        <v>556</v>
      </c>
      <c r="C561" s="229">
        <v>45407</v>
      </c>
      <c r="D561" s="203" t="s">
        <v>175</v>
      </c>
      <c r="E561" s="204" t="str">
        <f t="shared" si="72"/>
        <v>تانکر آب</v>
      </c>
      <c r="F561" s="204" t="str">
        <f t="shared" si="73"/>
        <v>محمدپور</v>
      </c>
      <c r="G561" s="204" t="str">
        <f t="shared" si="74"/>
        <v>تانکر آب</v>
      </c>
      <c r="H561" s="204">
        <f t="shared" si="75"/>
        <v>11.2</v>
      </c>
      <c r="I561" s="204"/>
      <c r="J561" s="204"/>
      <c r="K561" s="204"/>
      <c r="L561" s="204"/>
      <c r="M561" s="204"/>
      <c r="N561" s="204"/>
      <c r="O561" s="230">
        <f t="shared" si="76"/>
        <v>0</v>
      </c>
      <c r="P561" s="230">
        <f t="shared" si="77"/>
        <v>0</v>
      </c>
      <c r="Q561" s="230">
        <f t="shared" si="80"/>
        <v>0</v>
      </c>
      <c r="R561" s="288">
        <f t="shared" si="78"/>
        <v>0</v>
      </c>
      <c r="S561" s="261"/>
    </row>
    <row r="562" spans="2:19" s="200" customFormat="1" x14ac:dyDescent="0.25">
      <c r="B562" s="259">
        <f t="shared" si="79"/>
        <v>557</v>
      </c>
      <c r="C562" s="229">
        <v>45407</v>
      </c>
      <c r="D562" s="203" t="s">
        <v>179</v>
      </c>
      <c r="E562" s="204" t="str">
        <f t="shared" si="72"/>
        <v>کمپرسی جفت</v>
      </c>
      <c r="F562" s="204" t="str">
        <f t="shared" si="73"/>
        <v>محمدپور</v>
      </c>
      <c r="G562" s="204" t="str">
        <f t="shared" si="74"/>
        <v>جفت</v>
      </c>
      <c r="H562" s="204">
        <f t="shared" si="75"/>
        <v>7</v>
      </c>
      <c r="I562" s="204"/>
      <c r="J562" s="204"/>
      <c r="K562" s="204"/>
      <c r="L562" s="204"/>
      <c r="M562" s="204"/>
      <c r="N562" s="204"/>
      <c r="O562" s="230">
        <f t="shared" si="76"/>
        <v>0</v>
      </c>
      <c r="P562" s="230">
        <f t="shared" si="77"/>
        <v>0</v>
      </c>
      <c r="Q562" s="230">
        <f t="shared" si="80"/>
        <v>0</v>
      </c>
      <c r="R562" s="288">
        <f t="shared" si="78"/>
        <v>0</v>
      </c>
      <c r="S562" s="261"/>
    </row>
    <row r="563" spans="2:19" s="200" customFormat="1" x14ac:dyDescent="0.25">
      <c r="B563" s="259">
        <f t="shared" si="79"/>
        <v>558</v>
      </c>
      <c r="C563" s="229">
        <v>45407</v>
      </c>
      <c r="D563" s="203" t="s">
        <v>181</v>
      </c>
      <c r="E563" s="204" t="str">
        <f t="shared" si="72"/>
        <v>تانکر آب</v>
      </c>
      <c r="F563" s="204" t="str">
        <f t="shared" si="73"/>
        <v>گلپایگانی</v>
      </c>
      <c r="G563" s="204" t="str">
        <f t="shared" si="74"/>
        <v>تانکر آب</v>
      </c>
      <c r="H563" s="204">
        <f t="shared" si="75"/>
        <v>11.6</v>
      </c>
      <c r="I563" s="204"/>
      <c r="J563" s="204"/>
      <c r="K563" s="204"/>
      <c r="L563" s="204"/>
      <c r="M563" s="204"/>
      <c r="N563" s="204"/>
      <c r="O563" s="230">
        <f t="shared" si="76"/>
        <v>0</v>
      </c>
      <c r="P563" s="230">
        <f t="shared" si="77"/>
        <v>0</v>
      </c>
      <c r="Q563" s="230">
        <f t="shared" si="80"/>
        <v>0</v>
      </c>
      <c r="R563" s="288">
        <f t="shared" si="78"/>
        <v>0</v>
      </c>
      <c r="S563" s="261"/>
    </row>
    <row r="564" spans="2:19" s="200" customFormat="1" x14ac:dyDescent="0.25">
      <c r="B564" s="259">
        <f t="shared" si="79"/>
        <v>559</v>
      </c>
      <c r="C564" s="229">
        <v>45408</v>
      </c>
      <c r="D564" s="203" t="s">
        <v>93</v>
      </c>
      <c r="E564" s="204" t="str">
        <f t="shared" si="72"/>
        <v>کامیون کمپرسی</v>
      </c>
      <c r="F564" s="204" t="str">
        <f t="shared" si="73"/>
        <v>شرکتی</v>
      </c>
      <c r="G564" s="204" t="str">
        <f t="shared" si="74"/>
        <v>جفت</v>
      </c>
      <c r="H564" s="204">
        <f t="shared" si="75"/>
        <v>6.65</v>
      </c>
      <c r="I564" s="204" t="s">
        <v>204</v>
      </c>
      <c r="J564" s="204">
        <v>23</v>
      </c>
      <c r="K564" s="204">
        <v>500</v>
      </c>
      <c r="L564" s="204" t="s">
        <v>1</v>
      </c>
      <c r="M564" s="204"/>
      <c r="N564" s="204" t="s">
        <v>287</v>
      </c>
      <c r="O564" s="230">
        <f t="shared" si="76"/>
        <v>152.95000000000002</v>
      </c>
      <c r="P564" s="230">
        <f t="shared" si="77"/>
        <v>0</v>
      </c>
      <c r="Q564" s="230">
        <f t="shared" si="80"/>
        <v>0</v>
      </c>
      <c r="R564" s="288">
        <f t="shared" si="78"/>
        <v>0</v>
      </c>
      <c r="S564" s="261"/>
    </row>
    <row r="565" spans="2:19" s="200" customFormat="1" x14ac:dyDescent="0.25">
      <c r="B565" s="259">
        <f t="shared" si="79"/>
        <v>560</v>
      </c>
      <c r="C565" s="229">
        <v>45408</v>
      </c>
      <c r="D565" s="203" t="s">
        <v>96</v>
      </c>
      <c r="E565" s="204" t="str">
        <f t="shared" si="72"/>
        <v>کامیون کمپرسی</v>
      </c>
      <c r="F565" s="204" t="str">
        <f t="shared" si="73"/>
        <v>شرکتی</v>
      </c>
      <c r="G565" s="204" t="str">
        <f t="shared" si="74"/>
        <v>جفت</v>
      </c>
      <c r="H565" s="204">
        <f t="shared" si="75"/>
        <v>6.65</v>
      </c>
      <c r="I565" s="204" t="s">
        <v>204</v>
      </c>
      <c r="J565" s="204">
        <v>34</v>
      </c>
      <c r="K565" s="204">
        <v>500</v>
      </c>
      <c r="L565" s="204" t="s">
        <v>1</v>
      </c>
      <c r="M565" s="204"/>
      <c r="N565" s="204" t="s">
        <v>287</v>
      </c>
      <c r="O565" s="230">
        <f t="shared" si="76"/>
        <v>226.10000000000002</v>
      </c>
      <c r="P565" s="230">
        <f t="shared" si="77"/>
        <v>0</v>
      </c>
      <c r="Q565" s="230">
        <f t="shared" si="80"/>
        <v>0</v>
      </c>
      <c r="R565" s="288">
        <f t="shared" si="78"/>
        <v>0</v>
      </c>
      <c r="S565" s="261"/>
    </row>
    <row r="566" spans="2:19" s="200" customFormat="1" x14ac:dyDescent="0.25">
      <c r="B566" s="259">
        <f t="shared" si="79"/>
        <v>561</v>
      </c>
      <c r="C566" s="229">
        <v>45408</v>
      </c>
      <c r="D566" s="203" t="s">
        <v>119</v>
      </c>
      <c r="E566" s="204" t="str">
        <f t="shared" si="72"/>
        <v>کامیون کمپرسی</v>
      </c>
      <c r="F566" s="204" t="str">
        <f t="shared" si="73"/>
        <v>شرکتی</v>
      </c>
      <c r="G566" s="204" t="str">
        <f t="shared" si="74"/>
        <v>جفت</v>
      </c>
      <c r="H566" s="204">
        <f t="shared" si="75"/>
        <v>6.65</v>
      </c>
      <c r="I566" s="204" t="s">
        <v>204</v>
      </c>
      <c r="J566" s="204">
        <v>33</v>
      </c>
      <c r="K566" s="204">
        <v>500</v>
      </c>
      <c r="L566" s="204" t="s">
        <v>1</v>
      </c>
      <c r="M566" s="204"/>
      <c r="N566" s="204" t="s">
        <v>287</v>
      </c>
      <c r="O566" s="230">
        <f t="shared" si="76"/>
        <v>219.45000000000002</v>
      </c>
      <c r="P566" s="230">
        <f t="shared" si="77"/>
        <v>0</v>
      </c>
      <c r="Q566" s="230">
        <f t="shared" si="80"/>
        <v>0</v>
      </c>
      <c r="R566" s="288">
        <f t="shared" si="78"/>
        <v>0</v>
      </c>
      <c r="S566" s="261"/>
    </row>
    <row r="567" spans="2:19" s="200" customFormat="1" x14ac:dyDescent="0.25">
      <c r="B567" s="259">
        <f t="shared" si="79"/>
        <v>562</v>
      </c>
      <c r="C567" s="229">
        <v>45408</v>
      </c>
      <c r="D567" s="203" t="s">
        <v>132</v>
      </c>
      <c r="E567" s="204" t="str">
        <f t="shared" si="72"/>
        <v>تانکر آب</v>
      </c>
      <c r="F567" s="204" t="str">
        <f t="shared" si="73"/>
        <v>شرکتی</v>
      </c>
      <c r="G567" s="204" t="str">
        <f t="shared" si="74"/>
        <v>تانکر آب</v>
      </c>
      <c r="H567" s="204">
        <f t="shared" si="75"/>
        <v>11.8</v>
      </c>
      <c r="I567" s="204"/>
      <c r="J567" s="204"/>
      <c r="K567" s="204"/>
      <c r="L567" s="204"/>
      <c r="M567" s="204"/>
      <c r="N567" s="204"/>
      <c r="O567" s="230">
        <f t="shared" si="76"/>
        <v>0</v>
      </c>
      <c r="P567" s="230">
        <f t="shared" si="77"/>
        <v>0</v>
      </c>
      <c r="Q567" s="230">
        <f t="shared" si="80"/>
        <v>0</v>
      </c>
      <c r="R567" s="288">
        <f t="shared" si="78"/>
        <v>0</v>
      </c>
      <c r="S567" s="261"/>
    </row>
    <row r="568" spans="2:19" s="200" customFormat="1" x14ac:dyDescent="0.25">
      <c r="B568" s="259">
        <f t="shared" si="79"/>
        <v>563</v>
      </c>
      <c r="C568" s="229">
        <v>45408</v>
      </c>
      <c r="D568" s="203" t="s">
        <v>98</v>
      </c>
      <c r="E568" s="204" t="str">
        <f t="shared" si="72"/>
        <v>تانکر آب</v>
      </c>
      <c r="F568" s="204" t="str">
        <f t="shared" si="73"/>
        <v>شرکتی</v>
      </c>
      <c r="G568" s="204" t="str">
        <f t="shared" si="74"/>
        <v>تانکر آب</v>
      </c>
      <c r="H568" s="204">
        <f t="shared" si="75"/>
        <v>11.8</v>
      </c>
      <c r="I568" s="204"/>
      <c r="J568" s="204"/>
      <c r="K568" s="204"/>
      <c r="L568" s="204"/>
      <c r="M568" s="204"/>
      <c r="N568" s="204"/>
      <c r="O568" s="230">
        <f t="shared" si="76"/>
        <v>0</v>
      </c>
      <c r="P568" s="230">
        <f t="shared" si="77"/>
        <v>0</v>
      </c>
      <c r="Q568" s="230">
        <f t="shared" si="80"/>
        <v>0</v>
      </c>
      <c r="R568" s="288">
        <f t="shared" si="78"/>
        <v>0</v>
      </c>
      <c r="S568" s="261"/>
    </row>
    <row r="569" spans="2:19" s="200" customFormat="1" x14ac:dyDescent="0.25">
      <c r="B569" s="259">
        <f t="shared" si="79"/>
        <v>564</v>
      </c>
      <c r="C569" s="229">
        <v>45408</v>
      </c>
      <c r="D569" s="203" t="s">
        <v>143</v>
      </c>
      <c r="E569" s="204" t="str">
        <f t="shared" si="72"/>
        <v>کامیون کمپرسی</v>
      </c>
      <c r="F569" s="204" t="str">
        <f t="shared" si="73"/>
        <v>انصاری</v>
      </c>
      <c r="G569" s="204" t="str">
        <f t="shared" si="74"/>
        <v>جفت</v>
      </c>
      <c r="H569" s="204">
        <f t="shared" si="75"/>
        <v>7</v>
      </c>
      <c r="I569" s="204"/>
      <c r="J569" s="204"/>
      <c r="K569" s="204"/>
      <c r="L569" s="204"/>
      <c r="M569" s="204"/>
      <c r="N569" s="204"/>
      <c r="O569" s="230">
        <f t="shared" si="76"/>
        <v>0</v>
      </c>
      <c r="P569" s="230">
        <f t="shared" si="77"/>
        <v>0</v>
      </c>
      <c r="Q569" s="230">
        <f t="shared" si="80"/>
        <v>0</v>
      </c>
      <c r="R569" s="288">
        <f t="shared" si="78"/>
        <v>0</v>
      </c>
      <c r="S569" s="261"/>
    </row>
    <row r="570" spans="2:19" s="200" customFormat="1" x14ac:dyDescent="0.25">
      <c r="B570" s="259">
        <f t="shared" si="79"/>
        <v>565</v>
      </c>
      <c r="C570" s="229">
        <v>45408</v>
      </c>
      <c r="D570" s="203" t="s">
        <v>144</v>
      </c>
      <c r="E570" s="204" t="str">
        <f t="shared" si="72"/>
        <v>کامیون کمپرسی</v>
      </c>
      <c r="F570" s="204" t="str">
        <f t="shared" si="73"/>
        <v>انصاری</v>
      </c>
      <c r="G570" s="204" t="str">
        <f t="shared" si="74"/>
        <v>جفت</v>
      </c>
      <c r="H570" s="204">
        <f t="shared" si="75"/>
        <v>7</v>
      </c>
      <c r="I570" s="204"/>
      <c r="J570" s="204"/>
      <c r="K570" s="204"/>
      <c r="L570" s="204"/>
      <c r="M570" s="204"/>
      <c r="N570" s="204"/>
      <c r="O570" s="230">
        <f t="shared" si="76"/>
        <v>0</v>
      </c>
      <c r="P570" s="230">
        <f t="shared" si="77"/>
        <v>0</v>
      </c>
      <c r="Q570" s="230">
        <f t="shared" si="80"/>
        <v>0</v>
      </c>
      <c r="R570" s="288">
        <f t="shared" si="78"/>
        <v>0</v>
      </c>
      <c r="S570" s="261"/>
    </row>
    <row r="571" spans="2:19" s="200" customFormat="1" x14ac:dyDescent="0.25">
      <c r="B571" s="259">
        <f t="shared" si="79"/>
        <v>566</v>
      </c>
      <c r="C571" s="229">
        <v>45408</v>
      </c>
      <c r="D571" s="203" t="s">
        <v>145</v>
      </c>
      <c r="E571" s="204" t="str">
        <f t="shared" si="72"/>
        <v>کامیون کمپرسی</v>
      </c>
      <c r="F571" s="204" t="str">
        <f t="shared" si="73"/>
        <v>انصاری</v>
      </c>
      <c r="G571" s="204" t="str">
        <f t="shared" si="74"/>
        <v>جفت</v>
      </c>
      <c r="H571" s="204">
        <f t="shared" si="75"/>
        <v>7</v>
      </c>
      <c r="I571" s="204"/>
      <c r="J571" s="204"/>
      <c r="K571" s="204"/>
      <c r="L571" s="204"/>
      <c r="M571" s="204"/>
      <c r="N571" s="204"/>
      <c r="O571" s="230">
        <f t="shared" si="76"/>
        <v>0</v>
      </c>
      <c r="P571" s="230">
        <f t="shared" si="77"/>
        <v>0</v>
      </c>
      <c r="Q571" s="230">
        <f t="shared" si="80"/>
        <v>0</v>
      </c>
      <c r="R571" s="288">
        <f t="shared" si="78"/>
        <v>0</v>
      </c>
      <c r="S571" s="261"/>
    </row>
    <row r="572" spans="2:19" s="200" customFormat="1" x14ac:dyDescent="0.25">
      <c r="B572" s="259">
        <f t="shared" si="79"/>
        <v>567</v>
      </c>
      <c r="C572" s="229">
        <v>45408</v>
      </c>
      <c r="D572" s="203" t="s">
        <v>152</v>
      </c>
      <c r="E572" s="204" t="str">
        <f t="shared" si="72"/>
        <v>کامیون کمپرسی</v>
      </c>
      <c r="F572" s="204" t="str">
        <f t="shared" si="73"/>
        <v>میرزایی</v>
      </c>
      <c r="G572" s="204" t="str">
        <f t="shared" si="74"/>
        <v>تک</v>
      </c>
      <c r="H572" s="204">
        <f t="shared" si="75"/>
        <v>4.1500000000000004</v>
      </c>
      <c r="I572" s="204"/>
      <c r="J572" s="204"/>
      <c r="K572" s="204"/>
      <c r="L572" s="204"/>
      <c r="M572" s="204"/>
      <c r="N572" s="204"/>
      <c r="O572" s="230">
        <f t="shared" si="76"/>
        <v>0</v>
      </c>
      <c r="P572" s="230">
        <f t="shared" si="77"/>
        <v>0</v>
      </c>
      <c r="Q572" s="230">
        <f t="shared" si="80"/>
        <v>0</v>
      </c>
      <c r="R572" s="288">
        <f t="shared" si="78"/>
        <v>0</v>
      </c>
      <c r="S572" s="261"/>
    </row>
    <row r="573" spans="2:19" s="200" customFormat="1" x14ac:dyDescent="0.25">
      <c r="B573" s="259">
        <f t="shared" si="79"/>
        <v>568</v>
      </c>
      <c r="C573" s="229">
        <v>45408</v>
      </c>
      <c r="D573" s="203" t="s">
        <v>154</v>
      </c>
      <c r="E573" s="204" t="str">
        <f t="shared" si="72"/>
        <v>کامیون کمپرسی</v>
      </c>
      <c r="F573" s="204" t="str">
        <f t="shared" si="73"/>
        <v>میرزایی</v>
      </c>
      <c r="G573" s="204" t="str">
        <f t="shared" si="74"/>
        <v>تک</v>
      </c>
      <c r="H573" s="204">
        <f t="shared" si="75"/>
        <v>4.1500000000000004</v>
      </c>
      <c r="I573" s="204"/>
      <c r="J573" s="204"/>
      <c r="K573" s="204"/>
      <c r="L573" s="204"/>
      <c r="M573" s="204"/>
      <c r="N573" s="204"/>
      <c r="O573" s="230">
        <f t="shared" si="76"/>
        <v>0</v>
      </c>
      <c r="P573" s="230">
        <f t="shared" si="77"/>
        <v>0</v>
      </c>
      <c r="Q573" s="230">
        <f t="shared" si="80"/>
        <v>0</v>
      </c>
      <c r="R573" s="288">
        <f t="shared" si="78"/>
        <v>0</v>
      </c>
      <c r="S573" s="261"/>
    </row>
    <row r="574" spans="2:19" s="200" customFormat="1" x14ac:dyDescent="0.25">
      <c r="B574" s="259">
        <f t="shared" si="79"/>
        <v>569</v>
      </c>
      <c r="C574" s="229">
        <v>45408</v>
      </c>
      <c r="D574" s="203" t="s">
        <v>155</v>
      </c>
      <c r="E574" s="204" t="str">
        <f t="shared" si="72"/>
        <v>کامیون کمپرسی</v>
      </c>
      <c r="F574" s="204" t="str">
        <f t="shared" si="73"/>
        <v>میرزایی</v>
      </c>
      <c r="G574" s="204" t="str">
        <f t="shared" si="74"/>
        <v>جفت</v>
      </c>
      <c r="H574" s="204">
        <f t="shared" si="75"/>
        <v>6.65</v>
      </c>
      <c r="I574" s="204"/>
      <c r="J574" s="204"/>
      <c r="K574" s="204"/>
      <c r="L574" s="204"/>
      <c r="M574" s="204"/>
      <c r="N574" s="204"/>
      <c r="O574" s="230">
        <f t="shared" si="76"/>
        <v>0</v>
      </c>
      <c r="P574" s="230">
        <f t="shared" si="77"/>
        <v>0</v>
      </c>
      <c r="Q574" s="230">
        <f t="shared" si="80"/>
        <v>0</v>
      </c>
      <c r="R574" s="288">
        <f t="shared" si="78"/>
        <v>0</v>
      </c>
      <c r="S574" s="261"/>
    </row>
    <row r="575" spans="2:19" s="200" customFormat="1" x14ac:dyDescent="0.25">
      <c r="B575" s="259">
        <f t="shared" si="79"/>
        <v>570</v>
      </c>
      <c r="C575" s="229">
        <v>45408</v>
      </c>
      <c r="D575" s="203" t="s">
        <v>158</v>
      </c>
      <c r="E575" s="204" t="str">
        <f t="shared" si="72"/>
        <v>کامیون کمپرسی</v>
      </c>
      <c r="F575" s="204" t="str">
        <f t="shared" si="73"/>
        <v>صداقت</v>
      </c>
      <c r="G575" s="204" t="str">
        <f t="shared" si="74"/>
        <v>تک</v>
      </c>
      <c r="H575" s="204">
        <f t="shared" si="75"/>
        <v>4.1500000000000004</v>
      </c>
      <c r="I575" s="204"/>
      <c r="J575" s="204"/>
      <c r="K575" s="204"/>
      <c r="L575" s="204"/>
      <c r="M575" s="204"/>
      <c r="N575" s="204"/>
      <c r="O575" s="230">
        <f t="shared" si="76"/>
        <v>0</v>
      </c>
      <c r="P575" s="230">
        <f t="shared" si="77"/>
        <v>0</v>
      </c>
      <c r="Q575" s="230">
        <f t="shared" si="80"/>
        <v>0</v>
      </c>
      <c r="R575" s="288">
        <f t="shared" si="78"/>
        <v>0</v>
      </c>
      <c r="S575" s="261"/>
    </row>
    <row r="576" spans="2:19" s="200" customFormat="1" x14ac:dyDescent="0.25">
      <c r="B576" s="259">
        <f t="shared" si="79"/>
        <v>571</v>
      </c>
      <c r="C576" s="229">
        <v>45408</v>
      </c>
      <c r="D576" s="203" t="s">
        <v>159</v>
      </c>
      <c r="E576" s="204" t="str">
        <f t="shared" si="72"/>
        <v>کامیون کمپرسی</v>
      </c>
      <c r="F576" s="204" t="str">
        <f t="shared" si="73"/>
        <v>صداقت</v>
      </c>
      <c r="G576" s="204" t="str">
        <f t="shared" si="74"/>
        <v>تک</v>
      </c>
      <c r="H576" s="204">
        <f t="shared" si="75"/>
        <v>4.1500000000000004</v>
      </c>
      <c r="I576" s="204"/>
      <c r="J576" s="204"/>
      <c r="K576" s="204"/>
      <c r="L576" s="204"/>
      <c r="M576" s="204"/>
      <c r="N576" s="204"/>
      <c r="O576" s="230">
        <f t="shared" si="76"/>
        <v>0</v>
      </c>
      <c r="P576" s="230">
        <f t="shared" si="77"/>
        <v>0</v>
      </c>
      <c r="Q576" s="230">
        <f t="shared" si="80"/>
        <v>0</v>
      </c>
      <c r="R576" s="288">
        <f t="shared" si="78"/>
        <v>0</v>
      </c>
      <c r="S576" s="261"/>
    </row>
    <row r="577" spans="2:19" s="200" customFormat="1" x14ac:dyDescent="0.25">
      <c r="B577" s="259">
        <f t="shared" si="79"/>
        <v>572</v>
      </c>
      <c r="C577" s="229">
        <v>45408</v>
      </c>
      <c r="D577" s="203" t="s">
        <v>162</v>
      </c>
      <c r="E577" s="204" t="str">
        <f t="shared" si="72"/>
        <v>تانکر آب</v>
      </c>
      <c r="F577" s="204" t="str">
        <f t="shared" si="73"/>
        <v>رضاپور</v>
      </c>
      <c r="G577" s="204" t="str">
        <f t="shared" si="74"/>
        <v>تانکر آب</v>
      </c>
      <c r="H577" s="204">
        <f t="shared" si="75"/>
        <v>10</v>
      </c>
      <c r="I577" s="204"/>
      <c r="J577" s="204"/>
      <c r="K577" s="204"/>
      <c r="L577" s="204"/>
      <c r="M577" s="204"/>
      <c r="N577" s="204"/>
      <c r="O577" s="230">
        <f t="shared" si="76"/>
        <v>0</v>
      </c>
      <c r="P577" s="230">
        <f t="shared" si="77"/>
        <v>0</v>
      </c>
      <c r="Q577" s="230">
        <f t="shared" si="80"/>
        <v>0</v>
      </c>
      <c r="R577" s="288">
        <f t="shared" si="78"/>
        <v>0</v>
      </c>
      <c r="S577" s="261"/>
    </row>
    <row r="578" spans="2:19" s="200" customFormat="1" x14ac:dyDescent="0.25">
      <c r="B578" s="259">
        <f t="shared" si="79"/>
        <v>573</v>
      </c>
      <c r="C578" s="229">
        <v>45408</v>
      </c>
      <c r="D578" s="203" t="s">
        <v>175</v>
      </c>
      <c r="E578" s="204" t="str">
        <f t="shared" si="72"/>
        <v>تانکر آب</v>
      </c>
      <c r="F578" s="204" t="str">
        <f t="shared" si="73"/>
        <v>محمدپور</v>
      </c>
      <c r="G578" s="204" t="str">
        <f t="shared" si="74"/>
        <v>تانکر آب</v>
      </c>
      <c r="H578" s="204">
        <f t="shared" si="75"/>
        <v>11.2</v>
      </c>
      <c r="I578" s="204"/>
      <c r="J578" s="204"/>
      <c r="K578" s="204"/>
      <c r="L578" s="204"/>
      <c r="M578" s="204"/>
      <c r="N578" s="204"/>
      <c r="O578" s="230">
        <f t="shared" si="76"/>
        <v>0</v>
      </c>
      <c r="P578" s="230">
        <f t="shared" si="77"/>
        <v>0</v>
      </c>
      <c r="Q578" s="230">
        <f t="shared" si="80"/>
        <v>0</v>
      </c>
      <c r="R578" s="288">
        <f t="shared" si="78"/>
        <v>0</v>
      </c>
      <c r="S578" s="261"/>
    </row>
    <row r="579" spans="2:19" s="200" customFormat="1" x14ac:dyDescent="0.25">
      <c r="B579" s="259">
        <f t="shared" si="79"/>
        <v>574</v>
      </c>
      <c r="C579" s="229">
        <v>45408</v>
      </c>
      <c r="D579" s="203" t="s">
        <v>179</v>
      </c>
      <c r="E579" s="204" t="str">
        <f t="shared" si="72"/>
        <v>کمپرسی جفت</v>
      </c>
      <c r="F579" s="204" t="str">
        <f t="shared" si="73"/>
        <v>محمدپور</v>
      </c>
      <c r="G579" s="204" t="str">
        <f t="shared" si="74"/>
        <v>جفت</v>
      </c>
      <c r="H579" s="204">
        <f t="shared" si="75"/>
        <v>7</v>
      </c>
      <c r="I579" s="204"/>
      <c r="J579" s="204"/>
      <c r="K579" s="204"/>
      <c r="L579" s="204"/>
      <c r="M579" s="204"/>
      <c r="N579" s="204"/>
      <c r="O579" s="230">
        <f t="shared" si="76"/>
        <v>0</v>
      </c>
      <c r="P579" s="230">
        <f t="shared" si="77"/>
        <v>0</v>
      </c>
      <c r="Q579" s="230">
        <f t="shared" si="80"/>
        <v>0</v>
      </c>
      <c r="R579" s="288">
        <f t="shared" si="78"/>
        <v>0</v>
      </c>
      <c r="S579" s="261"/>
    </row>
    <row r="580" spans="2:19" s="200" customFormat="1" x14ac:dyDescent="0.25">
      <c r="B580" s="259">
        <f t="shared" si="79"/>
        <v>575</v>
      </c>
      <c r="C580" s="229">
        <v>45408</v>
      </c>
      <c r="D580" s="203" t="s">
        <v>181</v>
      </c>
      <c r="E580" s="204" t="str">
        <f t="shared" si="72"/>
        <v>تانکر آب</v>
      </c>
      <c r="F580" s="204" t="str">
        <f t="shared" si="73"/>
        <v>گلپایگانی</v>
      </c>
      <c r="G580" s="204" t="str">
        <f t="shared" si="74"/>
        <v>تانکر آب</v>
      </c>
      <c r="H580" s="204">
        <f t="shared" si="75"/>
        <v>11.6</v>
      </c>
      <c r="I580" s="204"/>
      <c r="J580" s="204"/>
      <c r="K580" s="204"/>
      <c r="L580" s="204"/>
      <c r="M580" s="204"/>
      <c r="N580" s="204"/>
      <c r="O580" s="230">
        <f t="shared" si="76"/>
        <v>0</v>
      </c>
      <c r="P580" s="230">
        <f t="shared" si="77"/>
        <v>0</v>
      </c>
      <c r="Q580" s="230">
        <f t="shared" si="80"/>
        <v>0</v>
      </c>
      <c r="R580" s="288">
        <f t="shared" si="78"/>
        <v>0</v>
      </c>
      <c r="S580" s="261"/>
    </row>
    <row r="581" spans="2:19" s="200" customFormat="1" x14ac:dyDescent="0.25">
      <c r="B581" s="259">
        <f t="shared" si="79"/>
        <v>576</v>
      </c>
      <c r="C581" s="229">
        <v>45409</v>
      </c>
      <c r="D581" s="203" t="s">
        <v>93</v>
      </c>
      <c r="E581" s="204" t="str">
        <f t="shared" si="72"/>
        <v>کامیون کمپرسی</v>
      </c>
      <c r="F581" s="204" t="str">
        <f t="shared" si="73"/>
        <v>شرکتی</v>
      </c>
      <c r="G581" s="204" t="str">
        <f t="shared" si="74"/>
        <v>جفت</v>
      </c>
      <c r="H581" s="204">
        <f t="shared" si="75"/>
        <v>6.65</v>
      </c>
      <c r="I581" s="204" t="s">
        <v>204</v>
      </c>
      <c r="J581" s="204">
        <v>28</v>
      </c>
      <c r="K581" s="204">
        <v>200</v>
      </c>
      <c r="L581" s="204" t="s">
        <v>1</v>
      </c>
      <c r="M581" s="204"/>
      <c r="N581" s="204" t="s">
        <v>286</v>
      </c>
      <c r="O581" s="230">
        <f t="shared" si="76"/>
        <v>186.20000000000002</v>
      </c>
      <c r="P581" s="230">
        <f t="shared" si="77"/>
        <v>0</v>
      </c>
      <c r="Q581" s="230">
        <f t="shared" si="80"/>
        <v>0</v>
      </c>
      <c r="R581" s="288">
        <f t="shared" si="78"/>
        <v>0</v>
      </c>
      <c r="S581" s="261"/>
    </row>
    <row r="582" spans="2:19" s="200" customFormat="1" x14ac:dyDescent="0.25">
      <c r="B582" s="259">
        <f t="shared" si="79"/>
        <v>577</v>
      </c>
      <c r="C582" s="229">
        <v>45409</v>
      </c>
      <c r="D582" s="203" t="s">
        <v>96</v>
      </c>
      <c r="E582" s="204" t="str">
        <f t="shared" ref="E582:E645" si="81">IFERROR(VLOOKUP(D582,T:X,2,FALSE),"")</f>
        <v>کامیون کمپرسی</v>
      </c>
      <c r="F582" s="204" t="str">
        <f t="shared" ref="F582:F645" si="82">IFERROR(VLOOKUP(D582,T:X,3,FALSE),"")</f>
        <v>شرکتی</v>
      </c>
      <c r="G582" s="204" t="str">
        <f t="shared" ref="G582:G645" si="83">IFERROR(VLOOKUP(D582,T:X,4,FALSE),"")</f>
        <v>جفت</v>
      </c>
      <c r="H582" s="204">
        <f t="shared" ref="H582:H645" si="84">IFERROR(VLOOKUP(D582,T:X,5,FALSE),"")</f>
        <v>6.65</v>
      </c>
      <c r="I582" s="204" t="s">
        <v>204</v>
      </c>
      <c r="J582" s="204">
        <v>26</v>
      </c>
      <c r="K582" s="204">
        <v>200</v>
      </c>
      <c r="L582" s="204" t="s">
        <v>1</v>
      </c>
      <c r="M582" s="204"/>
      <c r="N582" s="204" t="s">
        <v>286</v>
      </c>
      <c r="O582" s="230">
        <f t="shared" ref="O582:O645" si="85">IF(I582=$O$5,J582*H582,0)</f>
        <v>172.9</v>
      </c>
      <c r="P582" s="230">
        <f t="shared" ref="P582:P645" si="86">IF(I582=$P$5,J582*H582,0)*1.15</f>
        <v>0</v>
      </c>
      <c r="Q582" s="230">
        <f t="shared" si="80"/>
        <v>0</v>
      </c>
      <c r="R582" s="288">
        <f t="shared" ref="R582:R645" si="87">IF(I582=$R$5,J582*H582,0)</f>
        <v>0</v>
      </c>
      <c r="S582" s="261"/>
    </row>
    <row r="583" spans="2:19" s="200" customFormat="1" x14ac:dyDescent="0.25">
      <c r="B583" s="259">
        <f t="shared" ref="B583:B646" si="88">ROW()-5</f>
        <v>578</v>
      </c>
      <c r="C583" s="229">
        <v>45409</v>
      </c>
      <c r="D583" s="203" t="s">
        <v>119</v>
      </c>
      <c r="E583" s="204" t="str">
        <f t="shared" si="81"/>
        <v>کامیون کمپرسی</v>
      </c>
      <c r="F583" s="204" t="str">
        <f t="shared" si="82"/>
        <v>شرکتی</v>
      </c>
      <c r="G583" s="204" t="str">
        <f t="shared" si="83"/>
        <v>جفت</v>
      </c>
      <c r="H583" s="204">
        <f t="shared" si="84"/>
        <v>6.65</v>
      </c>
      <c r="I583" s="204" t="s">
        <v>204</v>
      </c>
      <c r="J583" s="204">
        <v>29</v>
      </c>
      <c r="K583" s="204">
        <v>200</v>
      </c>
      <c r="L583" s="204" t="s">
        <v>1</v>
      </c>
      <c r="M583" s="204"/>
      <c r="N583" s="204" t="s">
        <v>286</v>
      </c>
      <c r="O583" s="230">
        <f t="shared" si="85"/>
        <v>192.85000000000002</v>
      </c>
      <c r="P583" s="230">
        <f t="shared" si="86"/>
        <v>0</v>
      </c>
      <c r="Q583" s="230">
        <f t="shared" ref="Q583:Q646" si="89">IF(I583=$Q$5,J583*H583,0)</f>
        <v>0</v>
      </c>
      <c r="R583" s="288">
        <f t="shared" si="87"/>
        <v>0</v>
      </c>
      <c r="S583" s="261"/>
    </row>
    <row r="584" spans="2:19" s="200" customFormat="1" x14ac:dyDescent="0.25">
      <c r="B584" s="259">
        <f t="shared" si="88"/>
        <v>579</v>
      </c>
      <c r="C584" s="229">
        <v>45409</v>
      </c>
      <c r="D584" s="203" t="s">
        <v>132</v>
      </c>
      <c r="E584" s="204" t="str">
        <f t="shared" si="81"/>
        <v>تانکر آب</v>
      </c>
      <c r="F584" s="204" t="str">
        <f t="shared" si="82"/>
        <v>شرکتی</v>
      </c>
      <c r="G584" s="204" t="str">
        <f t="shared" si="83"/>
        <v>تانکر آب</v>
      </c>
      <c r="H584" s="204">
        <f t="shared" si="84"/>
        <v>11.8</v>
      </c>
      <c r="I584" s="204"/>
      <c r="J584" s="204"/>
      <c r="K584" s="204"/>
      <c r="L584" s="204"/>
      <c r="M584" s="204"/>
      <c r="N584" s="204"/>
      <c r="O584" s="230">
        <f t="shared" si="85"/>
        <v>0</v>
      </c>
      <c r="P584" s="230">
        <f t="shared" si="86"/>
        <v>0</v>
      </c>
      <c r="Q584" s="230">
        <f t="shared" si="89"/>
        <v>0</v>
      </c>
      <c r="R584" s="288">
        <f t="shared" si="87"/>
        <v>0</v>
      </c>
      <c r="S584" s="261"/>
    </row>
    <row r="585" spans="2:19" s="200" customFormat="1" x14ac:dyDescent="0.25">
      <c r="B585" s="259">
        <f t="shared" si="88"/>
        <v>580</v>
      </c>
      <c r="C585" s="229">
        <v>45409</v>
      </c>
      <c r="D585" s="203" t="s">
        <v>98</v>
      </c>
      <c r="E585" s="204" t="str">
        <f t="shared" si="81"/>
        <v>تانکر آب</v>
      </c>
      <c r="F585" s="204" t="str">
        <f t="shared" si="82"/>
        <v>شرکتی</v>
      </c>
      <c r="G585" s="204" t="str">
        <f t="shared" si="83"/>
        <v>تانکر آب</v>
      </c>
      <c r="H585" s="204">
        <f t="shared" si="84"/>
        <v>11.8</v>
      </c>
      <c r="I585" s="204"/>
      <c r="J585" s="204"/>
      <c r="K585" s="204"/>
      <c r="L585" s="204"/>
      <c r="M585" s="204"/>
      <c r="N585" s="204"/>
      <c r="O585" s="230">
        <f t="shared" si="85"/>
        <v>0</v>
      </c>
      <c r="P585" s="230">
        <f t="shared" si="86"/>
        <v>0</v>
      </c>
      <c r="Q585" s="230">
        <f t="shared" si="89"/>
        <v>0</v>
      </c>
      <c r="R585" s="288">
        <f t="shared" si="87"/>
        <v>0</v>
      </c>
      <c r="S585" s="261"/>
    </row>
    <row r="586" spans="2:19" s="200" customFormat="1" x14ac:dyDescent="0.25">
      <c r="B586" s="259">
        <f t="shared" si="88"/>
        <v>581</v>
      </c>
      <c r="C586" s="229">
        <v>45409</v>
      </c>
      <c r="D586" s="203" t="s">
        <v>143</v>
      </c>
      <c r="E586" s="204" t="str">
        <f t="shared" si="81"/>
        <v>کامیون کمپرسی</v>
      </c>
      <c r="F586" s="204" t="str">
        <f t="shared" si="82"/>
        <v>انصاری</v>
      </c>
      <c r="G586" s="204" t="str">
        <f t="shared" si="83"/>
        <v>جفت</v>
      </c>
      <c r="H586" s="204">
        <f t="shared" si="84"/>
        <v>7</v>
      </c>
      <c r="I586" s="204"/>
      <c r="J586" s="204"/>
      <c r="K586" s="204"/>
      <c r="L586" s="204"/>
      <c r="M586" s="204"/>
      <c r="N586" s="204"/>
      <c r="O586" s="230">
        <f t="shared" si="85"/>
        <v>0</v>
      </c>
      <c r="P586" s="230">
        <f t="shared" si="86"/>
        <v>0</v>
      </c>
      <c r="Q586" s="230">
        <f t="shared" si="89"/>
        <v>0</v>
      </c>
      <c r="R586" s="288">
        <f t="shared" si="87"/>
        <v>0</v>
      </c>
      <c r="S586" s="261"/>
    </row>
    <row r="587" spans="2:19" s="200" customFormat="1" x14ac:dyDescent="0.25">
      <c r="B587" s="259">
        <f t="shared" si="88"/>
        <v>582</v>
      </c>
      <c r="C587" s="229">
        <v>45409</v>
      </c>
      <c r="D587" s="203" t="s">
        <v>144</v>
      </c>
      <c r="E587" s="204" t="str">
        <f t="shared" si="81"/>
        <v>کامیون کمپرسی</v>
      </c>
      <c r="F587" s="204" t="str">
        <f t="shared" si="82"/>
        <v>انصاری</v>
      </c>
      <c r="G587" s="204" t="str">
        <f t="shared" si="83"/>
        <v>جفت</v>
      </c>
      <c r="H587" s="204">
        <f t="shared" si="84"/>
        <v>7</v>
      </c>
      <c r="I587" s="204"/>
      <c r="J587" s="204"/>
      <c r="K587" s="204"/>
      <c r="L587" s="204"/>
      <c r="M587" s="204"/>
      <c r="N587" s="204"/>
      <c r="O587" s="230">
        <f t="shared" si="85"/>
        <v>0</v>
      </c>
      <c r="P587" s="230">
        <f t="shared" si="86"/>
        <v>0</v>
      </c>
      <c r="Q587" s="230">
        <f t="shared" si="89"/>
        <v>0</v>
      </c>
      <c r="R587" s="288">
        <f t="shared" si="87"/>
        <v>0</v>
      </c>
      <c r="S587" s="261"/>
    </row>
    <row r="588" spans="2:19" s="200" customFormat="1" x14ac:dyDescent="0.25">
      <c r="B588" s="259">
        <f t="shared" si="88"/>
        <v>583</v>
      </c>
      <c r="C588" s="229">
        <v>45409</v>
      </c>
      <c r="D588" s="203" t="s">
        <v>145</v>
      </c>
      <c r="E588" s="204" t="str">
        <f t="shared" si="81"/>
        <v>کامیون کمپرسی</v>
      </c>
      <c r="F588" s="204" t="str">
        <f t="shared" si="82"/>
        <v>انصاری</v>
      </c>
      <c r="G588" s="204" t="str">
        <f t="shared" si="83"/>
        <v>جفت</v>
      </c>
      <c r="H588" s="204">
        <f t="shared" si="84"/>
        <v>7</v>
      </c>
      <c r="I588" s="204"/>
      <c r="J588" s="204"/>
      <c r="K588" s="204"/>
      <c r="L588" s="204"/>
      <c r="M588" s="204"/>
      <c r="N588" s="204"/>
      <c r="O588" s="230">
        <f t="shared" si="85"/>
        <v>0</v>
      </c>
      <c r="P588" s="230">
        <f t="shared" si="86"/>
        <v>0</v>
      </c>
      <c r="Q588" s="230">
        <f t="shared" si="89"/>
        <v>0</v>
      </c>
      <c r="R588" s="288">
        <f t="shared" si="87"/>
        <v>0</v>
      </c>
      <c r="S588" s="261"/>
    </row>
    <row r="589" spans="2:19" s="200" customFormat="1" x14ac:dyDescent="0.25">
      <c r="B589" s="259">
        <f t="shared" si="88"/>
        <v>584</v>
      </c>
      <c r="C589" s="229">
        <v>45409</v>
      </c>
      <c r="D589" s="203" t="s">
        <v>152</v>
      </c>
      <c r="E589" s="204" t="str">
        <f t="shared" si="81"/>
        <v>کامیون کمپرسی</v>
      </c>
      <c r="F589" s="204" t="str">
        <f t="shared" si="82"/>
        <v>میرزایی</v>
      </c>
      <c r="G589" s="204" t="str">
        <f t="shared" si="83"/>
        <v>تک</v>
      </c>
      <c r="H589" s="204">
        <f t="shared" si="84"/>
        <v>4.1500000000000004</v>
      </c>
      <c r="I589" s="204" t="s">
        <v>204</v>
      </c>
      <c r="J589" s="204">
        <v>38</v>
      </c>
      <c r="K589" s="204">
        <v>650</v>
      </c>
      <c r="L589" s="204" t="s">
        <v>65</v>
      </c>
      <c r="M589" s="204"/>
      <c r="N589" s="204" t="s">
        <v>286</v>
      </c>
      <c r="O589" s="230">
        <f t="shared" si="85"/>
        <v>157.70000000000002</v>
      </c>
      <c r="P589" s="230">
        <f t="shared" si="86"/>
        <v>0</v>
      </c>
      <c r="Q589" s="230">
        <f t="shared" si="89"/>
        <v>0</v>
      </c>
      <c r="R589" s="288">
        <f t="shared" si="87"/>
        <v>0</v>
      </c>
      <c r="S589" s="261"/>
    </row>
    <row r="590" spans="2:19" s="200" customFormat="1" x14ac:dyDescent="0.25">
      <c r="B590" s="259">
        <f t="shared" si="88"/>
        <v>585</v>
      </c>
      <c r="C590" s="229">
        <v>45409</v>
      </c>
      <c r="D590" s="203" t="s">
        <v>154</v>
      </c>
      <c r="E590" s="204" t="str">
        <f t="shared" si="81"/>
        <v>کامیون کمپرسی</v>
      </c>
      <c r="F590" s="204" t="str">
        <f t="shared" si="82"/>
        <v>میرزایی</v>
      </c>
      <c r="G590" s="204" t="str">
        <f t="shared" si="83"/>
        <v>تک</v>
      </c>
      <c r="H590" s="204">
        <f t="shared" si="84"/>
        <v>4.1500000000000004</v>
      </c>
      <c r="I590" s="204" t="s">
        <v>204</v>
      </c>
      <c r="J590" s="204">
        <v>1</v>
      </c>
      <c r="K590" s="204">
        <v>650</v>
      </c>
      <c r="L590" s="204" t="s">
        <v>65</v>
      </c>
      <c r="M590" s="204"/>
      <c r="N590" s="204" t="s">
        <v>286</v>
      </c>
      <c r="O590" s="230">
        <f t="shared" si="85"/>
        <v>4.1500000000000004</v>
      </c>
      <c r="P590" s="230">
        <f t="shared" si="86"/>
        <v>0</v>
      </c>
      <c r="Q590" s="230">
        <f t="shared" si="89"/>
        <v>0</v>
      </c>
      <c r="R590" s="288">
        <f t="shared" si="87"/>
        <v>0</v>
      </c>
      <c r="S590" s="261"/>
    </row>
    <row r="591" spans="2:19" s="200" customFormat="1" x14ac:dyDescent="0.25">
      <c r="B591" s="259">
        <f t="shared" si="88"/>
        <v>586</v>
      </c>
      <c r="C591" s="229">
        <v>45409</v>
      </c>
      <c r="D591" s="203" t="s">
        <v>155</v>
      </c>
      <c r="E591" s="204" t="str">
        <f t="shared" si="81"/>
        <v>کامیون کمپرسی</v>
      </c>
      <c r="F591" s="204" t="str">
        <f t="shared" si="82"/>
        <v>میرزایی</v>
      </c>
      <c r="G591" s="204" t="str">
        <f t="shared" si="83"/>
        <v>جفت</v>
      </c>
      <c r="H591" s="204">
        <f t="shared" si="84"/>
        <v>6.65</v>
      </c>
      <c r="I591" s="204" t="s">
        <v>204</v>
      </c>
      <c r="J591" s="204">
        <v>39</v>
      </c>
      <c r="K591" s="204">
        <v>650</v>
      </c>
      <c r="L591" s="204" t="s">
        <v>65</v>
      </c>
      <c r="M591" s="204"/>
      <c r="N591" s="204" t="s">
        <v>286</v>
      </c>
      <c r="O591" s="230">
        <f t="shared" si="85"/>
        <v>259.35000000000002</v>
      </c>
      <c r="P591" s="230">
        <f t="shared" si="86"/>
        <v>0</v>
      </c>
      <c r="Q591" s="230">
        <f t="shared" si="89"/>
        <v>0</v>
      </c>
      <c r="R591" s="288">
        <f t="shared" si="87"/>
        <v>0</v>
      </c>
      <c r="S591" s="261"/>
    </row>
    <row r="592" spans="2:19" s="200" customFormat="1" x14ac:dyDescent="0.25">
      <c r="B592" s="259">
        <f t="shared" si="88"/>
        <v>587</v>
      </c>
      <c r="C592" s="229">
        <v>45409</v>
      </c>
      <c r="D592" s="203" t="s">
        <v>158</v>
      </c>
      <c r="E592" s="204" t="str">
        <f t="shared" si="81"/>
        <v>کامیون کمپرسی</v>
      </c>
      <c r="F592" s="204" t="str">
        <f t="shared" si="82"/>
        <v>صداقت</v>
      </c>
      <c r="G592" s="204" t="str">
        <f t="shared" si="83"/>
        <v>تک</v>
      </c>
      <c r="H592" s="204">
        <f t="shared" si="84"/>
        <v>4.1500000000000004</v>
      </c>
      <c r="I592" s="204"/>
      <c r="J592" s="204"/>
      <c r="K592" s="204"/>
      <c r="L592" s="204"/>
      <c r="M592" s="204"/>
      <c r="N592" s="204"/>
      <c r="O592" s="230">
        <f t="shared" si="85"/>
        <v>0</v>
      </c>
      <c r="P592" s="230">
        <f t="shared" si="86"/>
        <v>0</v>
      </c>
      <c r="Q592" s="230">
        <f t="shared" si="89"/>
        <v>0</v>
      </c>
      <c r="R592" s="288">
        <f t="shared" si="87"/>
        <v>0</v>
      </c>
      <c r="S592" s="261"/>
    </row>
    <row r="593" spans="2:19" s="200" customFormat="1" x14ac:dyDescent="0.25">
      <c r="B593" s="259">
        <f t="shared" si="88"/>
        <v>588</v>
      </c>
      <c r="C593" s="229">
        <v>45409</v>
      </c>
      <c r="D593" s="203" t="s">
        <v>159</v>
      </c>
      <c r="E593" s="204" t="str">
        <f t="shared" si="81"/>
        <v>کامیون کمپرسی</v>
      </c>
      <c r="F593" s="204" t="str">
        <f t="shared" si="82"/>
        <v>صداقت</v>
      </c>
      <c r="G593" s="204" t="str">
        <f t="shared" si="83"/>
        <v>تک</v>
      </c>
      <c r="H593" s="204">
        <f t="shared" si="84"/>
        <v>4.1500000000000004</v>
      </c>
      <c r="I593" s="204"/>
      <c r="J593" s="204"/>
      <c r="K593" s="204"/>
      <c r="L593" s="204"/>
      <c r="M593" s="204"/>
      <c r="N593" s="204"/>
      <c r="O593" s="230">
        <f t="shared" si="85"/>
        <v>0</v>
      </c>
      <c r="P593" s="230">
        <f t="shared" si="86"/>
        <v>0</v>
      </c>
      <c r="Q593" s="230">
        <f t="shared" si="89"/>
        <v>0</v>
      </c>
      <c r="R593" s="288">
        <f t="shared" si="87"/>
        <v>0</v>
      </c>
      <c r="S593" s="261"/>
    </row>
    <row r="594" spans="2:19" s="200" customFormat="1" x14ac:dyDescent="0.25">
      <c r="B594" s="259">
        <f t="shared" si="88"/>
        <v>589</v>
      </c>
      <c r="C594" s="229">
        <v>45409</v>
      </c>
      <c r="D594" s="203" t="s">
        <v>162</v>
      </c>
      <c r="E594" s="204" t="str">
        <f t="shared" si="81"/>
        <v>تانکر آب</v>
      </c>
      <c r="F594" s="204" t="str">
        <f t="shared" si="82"/>
        <v>رضاپور</v>
      </c>
      <c r="G594" s="204" t="str">
        <f t="shared" si="83"/>
        <v>تانکر آب</v>
      </c>
      <c r="H594" s="204">
        <f t="shared" si="84"/>
        <v>10</v>
      </c>
      <c r="I594" s="204"/>
      <c r="J594" s="204"/>
      <c r="K594" s="204"/>
      <c r="L594" s="204"/>
      <c r="M594" s="204"/>
      <c r="N594" s="204"/>
      <c r="O594" s="230">
        <f t="shared" si="85"/>
        <v>0</v>
      </c>
      <c r="P594" s="230">
        <f t="shared" si="86"/>
        <v>0</v>
      </c>
      <c r="Q594" s="230">
        <f t="shared" si="89"/>
        <v>0</v>
      </c>
      <c r="R594" s="288">
        <f t="shared" si="87"/>
        <v>0</v>
      </c>
      <c r="S594" s="261"/>
    </row>
    <row r="595" spans="2:19" s="200" customFormat="1" x14ac:dyDescent="0.25">
      <c r="B595" s="259">
        <f t="shared" si="88"/>
        <v>590</v>
      </c>
      <c r="C595" s="229">
        <v>45409</v>
      </c>
      <c r="D595" s="203" t="s">
        <v>175</v>
      </c>
      <c r="E595" s="204" t="str">
        <f t="shared" si="81"/>
        <v>تانکر آب</v>
      </c>
      <c r="F595" s="204" t="str">
        <f t="shared" si="82"/>
        <v>محمدپور</v>
      </c>
      <c r="G595" s="204" t="str">
        <f t="shared" si="83"/>
        <v>تانکر آب</v>
      </c>
      <c r="H595" s="204">
        <f t="shared" si="84"/>
        <v>11.2</v>
      </c>
      <c r="I595" s="204"/>
      <c r="J595" s="204"/>
      <c r="K595" s="204"/>
      <c r="L595" s="204"/>
      <c r="M595" s="204"/>
      <c r="N595" s="204"/>
      <c r="O595" s="230">
        <f t="shared" si="85"/>
        <v>0</v>
      </c>
      <c r="P595" s="230">
        <f t="shared" si="86"/>
        <v>0</v>
      </c>
      <c r="Q595" s="230">
        <f t="shared" si="89"/>
        <v>0</v>
      </c>
      <c r="R595" s="288">
        <f t="shared" si="87"/>
        <v>0</v>
      </c>
      <c r="S595" s="261"/>
    </row>
    <row r="596" spans="2:19" s="200" customFormat="1" x14ac:dyDescent="0.25">
      <c r="B596" s="259">
        <f t="shared" si="88"/>
        <v>591</v>
      </c>
      <c r="C596" s="229">
        <v>45409</v>
      </c>
      <c r="D596" s="203" t="s">
        <v>179</v>
      </c>
      <c r="E596" s="204" t="str">
        <f t="shared" si="81"/>
        <v>کمپرسی جفت</v>
      </c>
      <c r="F596" s="204" t="str">
        <f t="shared" si="82"/>
        <v>محمدپور</v>
      </c>
      <c r="G596" s="204" t="str">
        <f t="shared" si="83"/>
        <v>جفت</v>
      </c>
      <c r="H596" s="204">
        <f t="shared" si="84"/>
        <v>7</v>
      </c>
      <c r="I596" s="204"/>
      <c r="J596" s="204"/>
      <c r="K596" s="204"/>
      <c r="L596" s="204"/>
      <c r="M596" s="204"/>
      <c r="N596" s="204"/>
      <c r="O596" s="230">
        <f t="shared" si="85"/>
        <v>0</v>
      </c>
      <c r="P596" s="230">
        <f t="shared" si="86"/>
        <v>0</v>
      </c>
      <c r="Q596" s="230">
        <f t="shared" si="89"/>
        <v>0</v>
      </c>
      <c r="R596" s="288">
        <f t="shared" si="87"/>
        <v>0</v>
      </c>
      <c r="S596" s="261"/>
    </row>
    <row r="597" spans="2:19" s="200" customFormat="1" x14ac:dyDescent="0.25">
      <c r="B597" s="259">
        <f t="shared" si="88"/>
        <v>592</v>
      </c>
      <c r="C597" s="229">
        <v>45409</v>
      </c>
      <c r="D597" s="203" t="s">
        <v>181</v>
      </c>
      <c r="E597" s="204" t="str">
        <f t="shared" si="81"/>
        <v>تانکر آب</v>
      </c>
      <c r="F597" s="204" t="str">
        <f t="shared" si="82"/>
        <v>گلپایگانی</v>
      </c>
      <c r="G597" s="204" t="str">
        <f t="shared" si="83"/>
        <v>تانکر آب</v>
      </c>
      <c r="H597" s="204">
        <f t="shared" si="84"/>
        <v>11.6</v>
      </c>
      <c r="I597" s="204"/>
      <c r="J597" s="204"/>
      <c r="K597" s="204"/>
      <c r="L597" s="204"/>
      <c r="M597" s="204"/>
      <c r="N597" s="204"/>
      <c r="O597" s="230">
        <f t="shared" si="85"/>
        <v>0</v>
      </c>
      <c r="P597" s="230">
        <f t="shared" si="86"/>
        <v>0</v>
      </c>
      <c r="Q597" s="230">
        <f t="shared" si="89"/>
        <v>0</v>
      </c>
      <c r="R597" s="288">
        <f t="shared" si="87"/>
        <v>0</v>
      </c>
      <c r="S597" s="261"/>
    </row>
    <row r="598" spans="2:19" s="200" customFormat="1" x14ac:dyDescent="0.25">
      <c r="B598" s="259">
        <f t="shared" si="88"/>
        <v>593</v>
      </c>
      <c r="C598" s="229">
        <v>45410</v>
      </c>
      <c r="D598" s="203" t="s">
        <v>93</v>
      </c>
      <c r="E598" s="204" t="str">
        <f t="shared" si="81"/>
        <v>کامیون کمپرسی</v>
      </c>
      <c r="F598" s="204" t="str">
        <f t="shared" si="82"/>
        <v>شرکتی</v>
      </c>
      <c r="G598" s="204" t="str">
        <f t="shared" si="83"/>
        <v>جفت</v>
      </c>
      <c r="H598" s="204">
        <f t="shared" si="84"/>
        <v>6.65</v>
      </c>
      <c r="I598" s="204" t="s">
        <v>204</v>
      </c>
      <c r="J598" s="204">
        <v>33</v>
      </c>
      <c r="K598" s="204">
        <v>850</v>
      </c>
      <c r="L598" s="204" t="s">
        <v>1</v>
      </c>
      <c r="M598" s="204"/>
      <c r="N598" s="204" t="s">
        <v>286</v>
      </c>
      <c r="O598" s="230">
        <f t="shared" si="85"/>
        <v>219.45000000000002</v>
      </c>
      <c r="P598" s="230">
        <f t="shared" si="86"/>
        <v>0</v>
      </c>
      <c r="Q598" s="230">
        <f t="shared" si="89"/>
        <v>0</v>
      </c>
      <c r="R598" s="288">
        <f t="shared" si="87"/>
        <v>0</v>
      </c>
      <c r="S598" s="261"/>
    </row>
    <row r="599" spans="2:19" s="200" customFormat="1" x14ac:dyDescent="0.25">
      <c r="B599" s="259">
        <f t="shared" si="88"/>
        <v>594</v>
      </c>
      <c r="C599" s="229">
        <v>45410</v>
      </c>
      <c r="D599" s="203" t="s">
        <v>96</v>
      </c>
      <c r="E599" s="204" t="str">
        <f t="shared" si="81"/>
        <v>کامیون کمپرسی</v>
      </c>
      <c r="F599" s="204" t="str">
        <f t="shared" si="82"/>
        <v>شرکتی</v>
      </c>
      <c r="G599" s="204" t="str">
        <f t="shared" si="83"/>
        <v>جفت</v>
      </c>
      <c r="H599" s="204">
        <f t="shared" si="84"/>
        <v>6.65</v>
      </c>
      <c r="I599" s="204" t="s">
        <v>204</v>
      </c>
      <c r="J599" s="204">
        <v>13</v>
      </c>
      <c r="K599" s="204">
        <v>850</v>
      </c>
      <c r="L599" s="204" t="s">
        <v>1</v>
      </c>
      <c r="M599" s="204"/>
      <c r="N599" s="204" t="s">
        <v>286</v>
      </c>
      <c r="O599" s="230">
        <f t="shared" si="85"/>
        <v>86.45</v>
      </c>
      <c r="P599" s="230">
        <f t="shared" si="86"/>
        <v>0</v>
      </c>
      <c r="Q599" s="230">
        <f t="shared" si="89"/>
        <v>0</v>
      </c>
      <c r="R599" s="288">
        <f t="shared" si="87"/>
        <v>0</v>
      </c>
      <c r="S599" s="261"/>
    </row>
    <row r="600" spans="2:19" s="200" customFormat="1" x14ac:dyDescent="0.25">
      <c r="B600" s="259">
        <f t="shared" si="88"/>
        <v>595</v>
      </c>
      <c r="C600" s="229">
        <v>45410</v>
      </c>
      <c r="D600" s="203" t="s">
        <v>119</v>
      </c>
      <c r="E600" s="204" t="str">
        <f t="shared" si="81"/>
        <v>کامیون کمپرسی</v>
      </c>
      <c r="F600" s="204" t="str">
        <f t="shared" si="82"/>
        <v>شرکتی</v>
      </c>
      <c r="G600" s="204" t="str">
        <f t="shared" si="83"/>
        <v>جفت</v>
      </c>
      <c r="H600" s="204">
        <f t="shared" si="84"/>
        <v>6.65</v>
      </c>
      <c r="I600" s="204" t="s">
        <v>204</v>
      </c>
      <c r="J600" s="204">
        <v>33</v>
      </c>
      <c r="K600" s="204">
        <v>850</v>
      </c>
      <c r="L600" s="204" t="s">
        <v>1</v>
      </c>
      <c r="M600" s="204"/>
      <c r="N600" s="204" t="s">
        <v>286</v>
      </c>
      <c r="O600" s="230">
        <f t="shared" si="85"/>
        <v>219.45000000000002</v>
      </c>
      <c r="P600" s="230">
        <f t="shared" si="86"/>
        <v>0</v>
      </c>
      <c r="Q600" s="230">
        <f t="shared" si="89"/>
        <v>0</v>
      </c>
      <c r="R600" s="288">
        <f t="shared" si="87"/>
        <v>0</v>
      </c>
      <c r="S600" s="261"/>
    </row>
    <row r="601" spans="2:19" s="200" customFormat="1" x14ac:dyDescent="0.25">
      <c r="B601" s="259">
        <f t="shared" si="88"/>
        <v>596</v>
      </c>
      <c r="C601" s="229">
        <v>45410</v>
      </c>
      <c r="D601" s="203" t="s">
        <v>132</v>
      </c>
      <c r="E601" s="204" t="str">
        <f t="shared" si="81"/>
        <v>تانکر آب</v>
      </c>
      <c r="F601" s="204" t="str">
        <f t="shared" si="82"/>
        <v>شرکتی</v>
      </c>
      <c r="G601" s="204" t="str">
        <f t="shared" si="83"/>
        <v>تانکر آب</v>
      </c>
      <c r="H601" s="204">
        <f t="shared" si="84"/>
        <v>11.8</v>
      </c>
      <c r="I601" s="204"/>
      <c r="J601" s="204"/>
      <c r="K601" s="204"/>
      <c r="L601" s="204"/>
      <c r="M601" s="204"/>
      <c r="N601" s="204"/>
      <c r="O601" s="230">
        <f t="shared" si="85"/>
        <v>0</v>
      </c>
      <c r="P601" s="230">
        <f t="shared" si="86"/>
        <v>0</v>
      </c>
      <c r="Q601" s="230">
        <f t="shared" si="89"/>
        <v>0</v>
      </c>
      <c r="R601" s="288">
        <f t="shared" si="87"/>
        <v>0</v>
      </c>
      <c r="S601" s="261"/>
    </row>
    <row r="602" spans="2:19" s="200" customFormat="1" x14ac:dyDescent="0.25">
      <c r="B602" s="259">
        <f t="shared" si="88"/>
        <v>597</v>
      </c>
      <c r="C602" s="229">
        <v>45410</v>
      </c>
      <c r="D602" s="203" t="s">
        <v>98</v>
      </c>
      <c r="E602" s="204" t="str">
        <f t="shared" si="81"/>
        <v>تانکر آب</v>
      </c>
      <c r="F602" s="204" t="str">
        <f t="shared" si="82"/>
        <v>شرکتی</v>
      </c>
      <c r="G602" s="204" t="str">
        <f t="shared" si="83"/>
        <v>تانکر آب</v>
      </c>
      <c r="H602" s="204">
        <f t="shared" si="84"/>
        <v>11.8</v>
      </c>
      <c r="I602" s="204"/>
      <c r="J602" s="204"/>
      <c r="K602" s="204"/>
      <c r="L602" s="204"/>
      <c r="M602" s="204"/>
      <c r="N602" s="204"/>
      <c r="O602" s="230">
        <f t="shared" si="85"/>
        <v>0</v>
      </c>
      <c r="P602" s="230">
        <f t="shared" si="86"/>
        <v>0</v>
      </c>
      <c r="Q602" s="230">
        <f t="shared" si="89"/>
        <v>0</v>
      </c>
      <c r="R602" s="288">
        <f t="shared" si="87"/>
        <v>0</v>
      </c>
      <c r="S602" s="261"/>
    </row>
    <row r="603" spans="2:19" s="200" customFormat="1" x14ac:dyDescent="0.25">
      <c r="B603" s="259">
        <f t="shared" si="88"/>
        <v>598</v>
      </c>
      <c r="C603" s="229">
        <v>45410</v>
      </c>
      <c r="D603" s="203" t="s">
        <v>143</v>
      </c>
      <c r="E603" s="204" t="str">
        <f t="shared" si="81"/>
        <v>کامیون کمپرسی</v>
      </c>
      <c r="F603" s="204" t="str">
        <f t="shared" si="82"/>
        <v>انصاری</v>
      </c>
      <c r="G603" s="204" t="str">
        <f t="shared" si="83"/>
        <v>جفت</v>
      </c>
      <c r="H603" s="204">
        <f t="shared" si="84"/>
        <v>7</v>
      </c>
      <c r="I603" s="204"/>
      <c r="J603" s="204"/>
      <c r="K603" s="204"/>
      <c r="L603" s="204"/>
      <c r="M603" s="204"/>
      <c r="N603" s="204"/>
      <c r="O603" s="230">
        <f t="shared" si="85"/>
        <v>0</v>
      </c>
      <c r="P603" s="230">
        <f t="shared" si="86"/>
        <v>0</v>
      </c>
      <c r="Q603" s="230">
        <f t="shared" si="89"/>
        <v>0</v>
      </c>
      <c r="R603" s="288">
        <f t="shared" si="87"/>
        <v>0</v>
      </c>
      <c r="S603" s="261"/>
    </row>
    <row r="604" spans="2:19" s="200" customFormat="1" x14ac:dyDescent="0.25">
      <c r="B604" s="259">
        <f t="shared" si="88"/>
        <v>599</v>
      </c>
      <c r="C604" s="229">
        <v>45410</v>
      </c>
      <c r="D604" s="203" t="s">
        <v>144</v>
      </c>
      <c r="E604" s="204" t="str">
        <f t="shared" si="81"/>
        <v>کامیون کمپرسی</v>
      </c>
      <c r="F604" s="204" t="str">
        <f t="shared" si="82"/>
        <v>انصاری</v>
      </c>
      <c r="G604" s="204" t="str">
        <f t="shared" si="83"/>
        <v>جفت</v>
      </c>
      <c r="H604" s="204">
        <f t="shared" si="84"/>
        <v>7</v>
      </c>
      <c r="I604" s="204"/>
      <c r="J604" s="204"/>
      <c r="K604" s="204"/>
      <c r="L604" s="204"/>
      <c r="M604" s="204"/>
      <c r="N604" s="204"/>
      <c r="O604" s="230">
        <f t="shared" si="85"/>
        <v>0</v>
      </c>
      <c r="P604" s="230">
        <f t="shared" si="86"/>
        <v>0</v>
      </c>
      <c r="Q604" s="230">
        <f t="shared" si="89"/>
        <v>0</v>
      </c>
      <c r="R604" s="288">
        <f t="shared" si="87"/>
        <v>0</v>
      </c>
      <c r="S604" s="261"/>
    </row>
    <row r="605" spans="2:19" s="200" customFormat="1" x14ac:dyDescent="0.25">
      <c r="B605" s="259">
        <f t="shared" si="88"/>
        <v>600</v>
      </c>
      <c r="C605" s="229">
        <v>45410</v>
      </c>
      <c r="D605" s="203" t="s">
        <v>145</v>
      </c>
      <c r="E605" s="204" t="str">
        <f t="shared" si="81"/>
        <v>کامیون کمپرسی</v>
      </c>
      <c r="F605" s="204" t="str">
        <f t="shared" si="82"/>
        <v>انصاری</v>
      </c>
      <c r="G605" s="204" t="str">
        <f t="shared" si="83"/>
        <v>جفت</v>
      </c>
      <c r="H605" s="204">
        <f t="shared" si="84"/>
        <v>7</v>
      </c>
      <c r="I605" s="204"/>
      <c r="J605" s="204"/>
      <c r="K605" s="204"/>
      <c r="L605" s="204"/>
      <c r="M605" s="204"/>
      <c r="N605" s="204"/>
      <c r="O605" s="230">
        <f t="shared" si="85"/>
        <v>0</v>
      </c>
      <c r="P605" s="230">
        <f t="shared" si="86"/>
        <v>0</v>
      </c>
      <c r="Q605" s="230">
        <f t="shared" si="89"/>
        <v>0</v>
      </c>
      <c r="R605" s="288">
        <f t="shared" si="87"/>
        <v>0</v>
      </c>
      <c r="S605" s="261"/>
    </row>
    <row r="606" spans="2:19" s="200" customFormat="1" x14ac:dyDescent="0.25">
      <c r="B606" s="259">
        <f t="shared" si="88"/>
        <v>601</v>
      </c>
      <c r="C606" s="229">
        <v>45410</v>
      </c>
      <c r="D606" s="203" t="s">
        <v>152</v>
      </c>
      <c r="E606" s="204" t="str">
        <f t="shared" si="81"/>
        <v>کامیون کمپرسی</v>
      </c>
      <c r="F606" s="204" t="str">
        <f t="shared" si="82"/>
        <v>میرزایی</v>
      </c>
      <c r="G606" s="204" t="str">
        <f t="shared" si="83"/>
        <v>تک</v>
      </c>
      <c r="H606" s="204">
        <f t="shared" si="84"/>
        <v>4.1500000000000004</v>
      </c>
      <c r="I606" s="204" t="s">
        <v>204</v>
      </c>
      <c r="J606" s="204">
        <v>42</v>
      </c>
      <c r="K606" s="204">
        <v>800</v>
      </c>
      <c r="L606" s="204" t="s">
        <v>65</v>
      </c>
      <c r="M606" s="204"/>
      <c r="N606" s="204" t="s">
        <v>286</v>
      </c>
      <c r="O606" s="230">
        <f t="shared" si="85"/>
        <v>174.3</v>
      </c>
      <c r="P606" s="230">
        <f t="shared" si="86"/>
        <v>0</v>
      </c>
      <c r="Q606" s="230">
        <f t="shared" si="89"/>
        <v>0</v>
      </c>
      <c r="R606" s="288">
        <f t="shared" si="87"/>
        <v>0</v>
      </c>
      <c r="S606" s="261"/>
    </row>
    <row r="607" spans="2:19" s="200" customFormat="1" x14ac:dyDescent="0.25">
      <c r="B607" s="259">
        <f t="shared" si="88"/>
        <v>602</v>
      </c>
      <c r="C607" s="229">
        <v>45410</v>
      </c>
      <c r="D607" s="203" t="s">
        <v>154</v>
      </c>
      <c r="E607" s="204" t="str">
        <f t="shared" si="81"/>
        <v>کامیون کمپرسی</v>
      </c>
      <c r="F607" s="204" t="str">
        <f t="shared" si="82"/>
        <v>میرزایی</v>
      </c>
      <c r="G607" s="204" t="str">
        <f t="shared" si="83"/>
        <v>تک</v>
      </c>
      <c r="H607" s="204">
        <f t="shared" si="84"/>
        <v>4.1500000000000004</v>
      </c>
      <c r="I607" s="204" t="s">
        <v>204</v>
      </c>
      <c r="J607" s="204"/>
      <c r="K607" s="204">
        <v>800</v>
      </c>
      <c r="L607" s="204" t="s">
        <v>65</v>
      </c>
      <c r="M607" s="204"/>
      <c r="N607" s="204"/>
      <c r="O607" s="230">
        <f t="shared" si="85"/>
        <v>0</v>
      </c>
      <c r="P607" s="230">
        <f t="shared" si="86"/>
        <v>0</v>
      </c>
      <c r="Q607" s="230">
        <f t="shared" si="89"/>
        <v>0</v>
      </c>
      <c r="R607" s="288">
        <f t="shared" si="87"/>
        <v>0</v>
      </c>
      <c r="S607" s="261"/>
    </row>
    <row r="608" spans="2:19" s="200" customFormat="1" x14ac:dyDescent="0.25">
      <c r="B608" s="259">
        <f t="shared" si="88"/>
        <v>603</v>
      </c>
      <c r="C608" s="229">
        <v>45410</v>
      </c>
      <c r="D608" s="203" t="s">
        <v>155</v>
      </c>
      <c r="E608" s="204" t="str">
        <f t="shared" si="81"/>
        <v>کامیون کمپرسی</v>
      </c>
      <c r="F608" s="204" t="str">
        <f t="shared" si="82"/>
        <v>میرزایی</v>
      </c>
      <c r="G608" s="204" t="str">
        <f t="shared" si="83"/>
        <v>جفت</v>
      </c>
      <c r="H608" s="204">
        <f t="shared" si="84"/>
        <v>6.65</v>
      </c>
      <c r="I608" s="204" t="s">
        <v>204</v>
      </c>
      <c r="J608" s="204">
        <v>42</v>
      </c>
      <c r="K608" s="204">
        <v>800</v>
      </c>
      <c r="L608" s="204" t="s">
        <v>65</v>
      </c>
      <c r="M608" s="204"/>
      <c r="N608" s="204" t="s">
        <v>286</v>
      </c>
      <c r="O608" s="230">
        <f t="shared" si="85"/>
        <v>279.3</v>
      </c>
      <c r="P608" s="230">
        <f t="shared" si="86"/>
        <v>0</v>
      </c>
      <c r="Q608" s="230">
        <f t="shared" si="89"/>
        <v>0</v>
      </c>
      <c r="R608" s="288">
        <f t="shared" si="87"/>
        <v>0</v>
      </c>
      <c r="S608" s="261"/>
    </row>
    <row r="609" spans="2:19" s="200" customFormat="1" x14ac:dyDescent="0.25">
      <c r="B609" s="259">
        <f t="shared" si="88"/>
        <v>604</v>
      </c>
      <c r="C609" s="229">
        <v>45410</v>
      </c>
      <c r="D609" s="203" t="s">
        <v>158</v>
      </c>
      <c r="E609" s="204" t="str">
        <f t="shared" si="81"/>
        <v>کامیون کمپرسی</v>
      </c>
      <c r="F609" s="204" t="str">
        <f t="shared" si="82"/>
        <v>صداقت</v>
      </c>
      <c r="G609" s="204" t="str">
        <f t="shared" si="83"/>
        <v>تک</v>
      </c>
      <c r="H609" s="204">
        <f t="shared" si="84"/>
        <v>4.1500000000000004</v>
      </c>
      <c r="I609" s="204"/>
      <c r="J609" s="204"/>
      <c r="K609" s="204"/>
      <c r="L609" s="204"/>
      <c r="M609" s="204"/>
      <c r="N609" s="204"/>
      <c r="O609" s="230">
        <f t="shared" si="85"/>
        <v>0</v>
      </c>
      <c r="P609" s="230">
        <f t="shared" si="86"/>
        <v>0</v>
      </c>
      <c r="Q609" s="230">
        <f t="shared" si="89"/>
        <v>0</v>
      </c>
      <c r="R609" s="288">
        <f t="shared" si="87"/>
        <v>0</v>
      </c>
      <c r="S609" s="261"/>
    </row>
    <row r="610" spans="2:19" s="200" customFormat="1" x14ac:dyDescent="0.25">
      <c r="B610" s="259">
        <f t="shared" si="88"/>
        <v>605</v>
      </c>
      <c r="C610" s="229">
        <v>45410</v>
      </c>
      <c r="D610" s="203" t="s">
        <v>159</v>
      </c>
      <c r="E610" s="204" t="str">
        <f t="shared" si="81"/>
        <v>کامیون کمپرسی</v>
      </c>
      <c r="F610" s="204" t="str">
        <f t="shared" si="82"/>
        <v>صداقت</v>
      </c>
      <c r="G610" s="204" t="str">
        <f t="shared" si="83"/>
        <v>تک</v>
      </c>
      <c r="H610" s="204">
        <f t="shared" si="84"/>
        <v>4.1500000000000004</v>
      </c>
      <c r="I610" s="204"/>
      <c r="J610" s="204"/>
      <c r="K610" s="204"/>
      <c r="L610" s="204"/>
      <c r="M610" s="204"/>
      <c r="N610" s="204"/>
      <c r="O610" s="230">
        <f t="shared" si="85"/>
        <v>0</v>
      </c>
      <c r="P610" s="230">
        <f t="shared" si="86"/>
        <v>0</v>
      </c>
      <c r="Q610" s="230">
        <f t="shared" si="89"/>
        <v>0</v>
      </c>
      <c r="R610" s="288">
        <f t="shared" si="87"/>
        <v>0</v>
      </c>
      <c r="S610" s="261"/>
    </row>
    <row r="611" spans="2:19" s="200" customFormat="1" x14ac:dyDescent="0.25">
      <c r="B611" s="259">
        <f t="shared" si="88"/>
        <v>606</v>
      </c>
      <c r="C611" s="229">
        <v>45410</v>
      </c>
      <c r="D611" s="203" t="s">
        <v>162</v>
      </c>
      <c r="E611" s="204" t="str">
        <f t="shared" si="81"/>
        <v>تانکر آب</v>
      </c>
      <c r="F611" s="204" t="str">
        <f t="shared" si="82"/>
        <v>رضاپور</v>
      </c>
      <c r="G611" s="204" t="str">
        <f t="shared" si="83"/>
        <v>تانکر آب</v>
      </c>
      <c r="H611" s="204">
        <f t="shared" si="84"/>
        <v>10</v>
      </c>
      <c r="I611" s="204"/>
      <c r="J611" s="204"/>
      <c r="K611" s="204"/>
      <c r="L611" s="204"/>
      <c r="M611" s="204"/>
      <c r="N611" s="204"/>
      <c r="O611" s="230">
        <f t="shared" si="85"/>
        <v>0</v>
      </c>
      <c r="P611" s="230">
        <f t="shared" si="86"/>
        <v>0</v>
      </c>
      <c r="Q611" s="230">
        <f t="shared" si="89"/>
        <v>0</v>
      </c>
      <c r="R611" s="288">
        <f t="shared" si="87"/>
        <v>0</v>
      </c>
      <c r="S611" s="261"/>
    </row>
    <row r="612" spans="2:19" s="200" customFormat="1" x14ac:dyDescent="0.25">
      <c r="B612" s="259">
        <f t="shared" si="88"/>
        <v>607</v>
      </c>
      <c r="C612" s="229">
        <v>45410</v>
      </c>
      <c r="D612" s="203" t="s">
        <v>175</v>
      </c>
      <c r="E612" s="204" t="str">
        <f t="shared" si="81"/>
        <v>تانکر آب</v>
      </c>
      <c r="F612" s="204" t="str">
        <f t="shared" si="82"/>
        <v>محمدپور</v>
      </c>
      <c r="G612" s="204" t="str">
        <f t="shared" si="83"/>
        <v>تانکر آب</v>
      </c>
      <c r="H612" s="204">
        <f t="shared" si="84"/>
        <v>11.2</v>
      </c>
      <c r="I612" s="204"/>
      <c r="J612" s="204"/>
      <c r="K612" s="204"/>
      <c r="L612" s="204"/>
      <c r="M612" s="204"/>
      <c r="N612" s="204"/>
      <c r="O612" s="230">
        <f t="shared" si="85"/>
        <v>0</v>
      </c>
      <c r="P612" s="230">
        <f t="shared" si="86"/>
        <v>0</v>
      </c>
      <c r="Q612" s="230">
        <f t="shared" si="89"/>
        <v>0</v>
      </c>
      <c r="R612" s="288">
        <f t="shared" si="87"/>
        <v>0</v>
      </c>
      <c r="S612" s="261"/>
    </row>
    <row r="613" spans="2:19" s="200" customFormat="1" x14ac:dyDescent="0.25">
      <c r="B613" s="259">
        <f t="shared" si="88"/>
        <v>608</v>
      </c>
      <c r="C613" s="229">
        <v>45410</v>
      </c>
      <c r="D613" s="203" t="s">
        <v>179</v>
      </c>
      <c r="E613" s="204" t="str">
        <f t="shared" si="81"/>
        <v>کمپرسی جفت</v>
      </c>
      <c r="F613" s="204" t="str">
        <f t="shared" si="82"/>
        <v>محمدپور</v>
      </c>
      <c r="G613" s="204" t="str">
        <f t="shared" si="83"/>
        <v>جفت</v>
      </c>
      <c r="H613" s="204">
        <f t="shared" si="84"/>
        <v>7</v>
      </c>
      <c r="I613" s="204"/>
      <c r="J613" s="204"/>
      <c r="K613" s="204"/>
      <c r="L613" s="204"/>
      <c r="M613" s="204"/>
      <c r="N613" s="204"/>
      <c r="O613" s="230">
        <f t="shared" si="85"/>
        <v>0</v>
      </c>
      <c r="P613" s="230">
        <f t="shared" si="86"/>
        <v>0</v>
      </c>
      <c r="Q613" s="230">
        <f t="shared" si="89"/>
        <v>0</v>
      </c>
      <c r="R613" s="288">
        <f t="shared" si="87"/>
        <v>0</v>
      </c>
      <c r="S613" s="261"/>
    </row>
    <row r="614" spans="2:19" s="200" customFormat="1" x14ac:dyDescent="0.25">
      <c r="B614" s="259">
        <f t="shared" si="88"/>
        <v>609</v>
      </c>
      <c r="C614" s="229">
        <v>45410</v>
      </c>
      <c r="D614" s="203" t="s">
        <v>181</v>
      </c>
      <c r="E614" s="204" t="str">
        <f t="shared" si="81"/>
        <v>تانکر آب</v>
      </c>
      <c r="F614" s="204" t="str">
        <f t="shared" si="82"/>
        <v>گلپایگانی</v>
      </c>
      <c r="G614" s="204" t="str">
        <f t="shared" si="83"/>
        <v>تانکر آب</v>
      </c>
      <c r="H614" s="204">
        <f t="shared" si="84"/>
        <v>11.6</v>
      </c>
      <c r="I614" s="204"/>
      <c r="J614" s="204"/>
      <c r="K614" s="204"/>
      <c r="L614" s="204"/>
      <c r="M614" s="204"/>
      <c r="N614" s="204"/>
      <c r="O614" s="230">
        <f t="shared" si="85"/>
        <v>0</v>
      </c>
      <c r="P614" s="230">
        <f t="shared" si="86"/>
        <v>0</v>
      </c>
      <c r="Q614" s="230">
        <f t="shared" si="89"/>
        <v>0</v>
      </c>
      <c r="R614" s="288">
        <f t="shared" si="87"/>
        <v>0</v>
      </c>
      <c r="S614" s="261"/>
    </row>
    <row r="615" spans="2:19" s="200" customFormat="1" x14ac:dyDescent="0.25">
      <c r="B615" s="259">
        <f t="shared" si="88"/>
        <v>610</v>
      </c>
      <c r="C615" s="229">
        <v>45411</v>
      </c>
      <c r="D615" s="203" t="s">
        <v>93</v>
      </c>
      <c r="E615" s="204" t="str">
        <f t="shared" si="81"/>
        <v>کامیون کمپرسی</v>
      </c>
      <c r="F615" s="204" t="str">
        <f t="shared" si="82"/>
        <v>شرکتی</v>
      </c>
      <c r="G615" s="204" t="str">
        <f t="shared" si="83"/>
        <v>جفت</v>
      </c>
      <c r="H615" s="204">
        <f t="shared" si="84"/>
        <v>6.65</v>
      </c>
      <c r="I615" s="204" t="s">
        <v>204</v>
      </c>
      <c r="J615" s="204">
        <v>21</v>
      </c>
      <c r="K615" s="204">
        <v>950</v>
      </c>
      <c r="L615" s="204" t="s">
        <v>1</v>
      </c>
      <c r="M615" s="204"/>
      <c r="N615" s="204" t="s">
        <v>286</v>
      </c>
      <c r="O615" s="230">
        <f t="shared" si="85"/>
        <v>139.65</v>
      </c>
      <c r="P615" s="230">
        <f t="shared" si="86"/>
        <v>0</v>
      </c>
      <c r="Q615" s="230">
        <f t="shared" si="89"/>
        <v>0</v>
      </c>
      <c r="R615" s="288">
        <f t="shared" si="87"/>
        <v>0</v>
      </c>
      <c r="S615" s="261"/>
    </row>
    <row r="616" spans="2:19" s="200" customFormat="1" x14ac:dyDescent="0.25">
      <c r="B616" s="259">
        <f t="shared" si="88"/>
        <v>611</v>
      </c>
      <c r="C616" s="229">
        <v>45411</v>
      </c>
      <c r="D616" s="203" t="s">
        <v>96</v>
      </c>
      <c r="E616" s="204" t="str">
        <f t="shared" si="81"/>
        <v>کامیون کمپرسی</v>
      </c>
      <c r="F616" s="204" t="str">
        <f t="shared" si="82"/>
        <v>شرکتی</v>
      </c>
      <c r="G616" s="204" t="str">
        <f t="shared" si="83"/>
        <v>جفت</v>
      </c>
      <c r="H616" s="204">
        <f t="shared" si="84"/>
        <v>6.65</v>
      </c>
      <c r="I616" s="204" t="s">
        <v>204</v>
      </c>
      <c r="J616" s="204">
        <v>27</v>
      </c>
      <c r="K616" s="204">
        <v>950</v>
      </c>
      <c r="L616" s="204" t="s">
        <v>1</v>
      </c>
      <c r="M616" s="204"/>
      <c r="N616" s="204" t="s">
        <v>286</v>
      </c>
      <c r="O616" s="230">
        <f t="shared" si="85"/>
        <v>179.55</v>
      </c>
      <c r="P616" s="230">
        <f t="shared" si="86"/>
        <v>0</v>
      </c>
      <c r="Q616" s="230">
        <f t="shared" si="89"/>
        <v>0</v>
      </c>
      <c r="R616" s="288">
        <f t="shared" si="87"/>
        <v>0</v>
      </c>
      <c r="S616" s="261"/>
    </row>
    <row r="617" spans="2:19" s="200" customFormat="1" x14ac:dyDescent="0.25">
      <c r="B617" s="259">
        <f t="shared" si="88"/>
        <v>612</v>
      </c>
      <c r="C617" s="229">
        <v>45411</v>
      </c>
      <c r="D617" s="203" t="s">
        <v>119</v>
      </c>
      <c r="E617" s="204" t="str">
        <f t="shared" si="81"/>
        <v>کامیون کمپرسی</v>
      </c>
      <c r="F617" s="204" t="str">
        <f t="shared" si="82"/>
        <v>شرکتی</v>
      </c>
      <c r="G617" s="204" t="str">
        <f t="shared" si="83"/>
        <v>جفت</v>
      </c>
      <c r="H617" s="204">
        <f t="shared" si="84"/>
        <v>6.65</v>
      </c>
      <c r="I617" s="204" t="s">
        <v>204</v>
      </c>
      <c r="J617" s="204">
        <v>26</v>
      </c>
      <c r="K617" s="204">
        <v>950</v>
      </c>
      <c r="L617" s="204" t="s">
        <v>1</v>
      </c>
      <c r="M617" s="204"/>
      <c r="N617" s="204" t="s">
        <v>286</v>
      </c>
      <c r="O617" s="230">
        <f t="shared" si="85"/>
        <v>172.9</v>
      </c>
      <c r="P617" s="230">
        <f t="shared" si="86"/>
        <v>0</v>
      </c>
      <c r="Q617" s="230">
        <f t="shared" si="89"/>
        <v>0</v>
      </c>
      <c r="R617" s="288">
        <f t="shared" si="87"/>
        <v>0</v>
      </c>
      <c r="S617" s="261"/>
    </row>
    <row r="618" spans="2:19" s="200" customFormat="1" x14ac:dyDescent="0.25">
      <c r="B618" s="259">
        <f t="shared" si="88"/>
        <v>613</v>
      </c>
      <c r="C618" s="229">
        <v>45411</v>
      </c>
      <c r="D618" s="203" t="s">
        <v>132</v>
      </c>
      <c r="E618" s="204" t="str">
        <f t="shared" si="81"/>
        <v>تانکر آب</v>
      </c>
      <c r="F618" s="204" t="str">
        <f t="shared" si="82"/>
        <v>شرکتی</v>
      </c>
      <c r="G618" s="204" t="str">
        <f t="shared" si="83"/>
        <v>تانکر آب</v>
      </c>
      <c r="H618" s="204">
        <f t="shared" si="84"/>
        <v>11.8</v>
      </c>
      <c r="I618" s="204"/>
      <c r="J618" s="204"/>
      <c r="K618" s="204"/>
      <c r="L618" s="204"/>
      <c r="M618" s="204"/>
      <c r="N618" s="204"/>
      <c r="O618" s="230">
        <f t="shared" si="85"/>
        <v>0</v>
      </c>
      <c r="P618" s="230">
        <f t="shared" si="86"/>
        <v>0</v>
      </c>
      <c r="Q618" s="230">
        <f t="shared" si="89"/>
        <v>0</v>
      </c>
      <c r="R618" s="288">
        <f t="shared" si="87"/>
        <v>0</v>
      </c>
      <c r="S618" s="261"/>
    </row>
    <row r="619" spans="2:19" s="200" customFormat="1" x14ac:dyDescent="0.25">
      <c r="B619" s="259">
        <f t="shared" si="88"/>
        <v>614</v>
      </c>
      <c r="C619" s="229">
        <v>45411</v>
      </c>
      <c r="D619" s="203" t="s">
        <v>98</v>
      </c>
      <c r="E619" s="204" t="str">
        <f t="shared" si="81"/>
        <v>تانکر آب</v>
      </c>
      <c r="F619" s="204" t="str">
        <f t="shared" si="82"/>
        <v>شرکتی</v>
      </c>
      <c r="G619" s="204" t="str">
        <f t="shared" si="83"/>
        <v>تانکر آب</v>
      </c>
      <c r="H619" s="204">
        <f t="shared" si="84"/>
        <v>11.8</v>
      </c>
      <c r="I619" s="204"/>
      <c r="J619" s="204"/>
      <c r="K619" s="204"/>
      <c r="L619" s="204"/>
      <c r="M619" s="204"/>
      <c r="N619" s="204"/>
      <c r="O619" s="230">
        <f t="shared" si="85"/>
        <v>0</v>
      </c>
      <c r="P619" s="230">
        <f t="shared" si="86"/>
        <v>0</v>
      </c>
      <c r="Q619" s="230">
        <f t="shared" si="89"/>
        <v>0</v>
      </c>
      <c r="R619" s="288">
        <f t="shared" si="87"/>
        <v>0</v>
      </c>
      <c r="S619" s="261"/>
    </row>
    <row r="620" spans="2:19" s="200" customFormat="1" x14ac:dyDescent="0.25">
      <c r="B620" s="259">
        <f t="shared" si="88"/>
        <v>615</v>
      </c>
      <c r="C620" s="229">
        <v>45411</v>
      </c>
      <c r="D620" s="203" t="s">
        <v>143</v>
      </c>
      <c r="E620" s="204" t="str">
        <f t="shared" si="81"/>
        <v>کامیون کمپرسی</v>
      </c>
      <c r="F620" s="204" t="str">
        <f t="shared" si="82"/>
        <v>انصاری</v>
      </c>
      <c r="G620" s="204" t="str">
        <f t="shared" si="83"/>
        <v>جفت</v>
      </c>
      <c r="H620" s="204">
        <f t="shared" si="84"/>
        <v>7</v>
      </c>
      <c r="I620" s="204"/>
      <c r="J620" s="204"/>
      <c r="K620" s="204"/>
      <c r="L620" s="204"/>
      <c r="M620" s="204"/>
      <c r="N620" s="204"/>
      <c r="O620" s="230">
        <f t="shared" si="85"/>
        <v>0</v>
      </c>
      <c r="P620" s="230">
        <f t="shared" si="86"/>
        <v>0</v>
      </c>
      <c r="Q620" s="230">
        <f t="shared" si="89"/>
        <v>0</v>
      </c>
      <c r="R620" s="288">
        <f t="shared" si="87"/>
        <v>0</v>
      </c>
      <c r="S620" s="261"/>
    </row>
    <row r="621" spans="2:19" s="200" customFormat="1" x14ac:dyDescent="0.25">
      <c r="B621" s="259">
        <f t="shared" si="88"/>
        <v>616</v>
      </c>
      <c r="C621" s="229">
        <v>45411</v>
      </c>
      <c r="D621" s="203" t="s">
        <v>144</v>
      </c>
      <c r="E621" s="204" t="str">
        <f t="shared" si="81"/>
        <v>کامیون کمپرسی</v>
      </c>
      <c r="F621" s="204" t="str">
        <f t="shared" si="82"/>
        <v>انصاری</v>
      </c>
      <c r="G621" s="204" t="str">
        <f t="shared" si="83"/>
        <v>جفت</v>
      </c>
      <c r="H621" s="204">
        <f t="shared" si="84"/>
        <v>7</v>
      </c>
      <c r="I621" s="204"/>
      <c r="J621" s="204"/>
      <c r="K621" s="204"/>
      <c r="L621" s="204"/>
      <c r="M621" s="204"/>
      <c r="N621" s="204"/>
      <c r="O621" s="230">
        <f t="shared" si="85"/>
        <v>0</v>
      </c>
      <c r="P621" s="230">
        <f t="shared" si="86"/>
        <v>0</v>
      </c>
      <c r="Q621" s="230">
        <f t="shared" si="89"/>
        <v>0</v>
      </c>
      <c r="R621" s="288">
        <f t="shared" si="87"/>
        <v>0</v>
      </c>
      <c r="S621" s="261"/>
    </row>
    <row r="622" spans="2:19" s="200" customFormat="1" x14ac:dyDescent="0.25">
      <c r="B622" s="259">
        <f t="shared" si="88"/>
        <v>617</v>
      </c>
      <c r="C622" s="229">
        <v>45411</v>
      </c>
      <c r="D622" s="203" t="s">
        <v>145</v>
      </c>
      <c r="E622" s="204" t="str">
        <f t="shared" si="81"/>
        <v>کامیون کمپرسی</v>
      </c>
      <c r="F622" s="204" t="str">
        <f t="shared" si="82"/>
        <v>انصاری</v>
      </c>
      <c r="G622" s="204" t="str">
        <f t="shared" si="83"/>
        <v>جفت</v>
      </c>
      <c r="H622" s="204">
        <f t="shared" si="84"/>
        <v>7</v>
      </c>
      <c r="I622" s="204"/>
      <c r="J622" s="204"/>
      <c r="K622" s="204"/>
      <c r="L622" s="204"/>
      <c r="M622" s="204"/>
      <c r="N622" s="204"/>
      <c r="O622" s="230">
        <f t="shared" si="85"/>
        <v>0</v>
      </c>
      <c r="P622" s="230">
        <f t="shared" si="86"/>
        <v>0</v>
      </c>
      <c r="Q622" s="230">
        <f t="shared" si="89"/>
        <v>0</v>
      </c>
      <c r="R622" s="288">
        <f t="shared" si="87"/>
        <v>0</v>
      </c>
      <c r="S622" s="261"/>
    </row>
    <row r="623" spans="2:19" s="200" customFormat="1" x14ac:dyDescent="0.25">
      <c r="B623" s="259">
        <f t="shared" si="88"/>
        <v>618</v>
      </c>
      <c r="C623" s="229">
        <v>45411</v>
      </c>
      <c r="D623" s="203" t="s">
        <v>152</v>
      </c>
      <c r="E623" s="204" t="str">
        <f t="shared" si="81"/>
        <v>کامیون کمپرسی</v>
      </c>
      <c r="F623" s="204" t="str">
        <f t="shared" si="82"/>
        <v>میرزایی</v>
      </c>
      <c r="G623" s="204" t="str">
        <f t="shared" si="83"/>
        <v>تک</v>
      </c>
      <c r="H623" s="204">
        <f t="shared" si="84"/>
        <v>4.1500000000000004</v>
      </c>
      <c r="I623" s="204" t="s">
        <v>204</v>
      </c>
      <c r="J623" s="204">
        <v>25</v>
      </c>
      <c r="K623" s="204">
        <v>900</v>
      </c>
      <c r="L623" s="204" t="s">
        <v>65</v>
      </c>
      <c r="M623" s="204"/>
      <c r="N623" s="204" t="s">
        <v>286</v>
      </c>
      <c r="O623" s="230">
        <f t="shared" si="85"/>
        <v>103.75000000000001</v>
      </c>
      <c r="P623" s="230">
        <f t="shared" si="86"/>
        <v>0</v>
      </c>
      <c r="Q623" s="230">
        <f t="shared" si="89"/>
        <v>0</v>
      </c>
      <c r="R623" s="288">
        <f t="shared" si="87"/>
        <v>0</v>
      </c>
      <c r="S623" s="261"/>
    </row>
    <row r="624" spans="2:19" s="200" customFormat="1" x14ac:dyDescent="0.25">
      <c r="B624" s="259">
        <f t="shared" si="88"/>
        <v>619</v>
      </c>
      <c r="C624" s="229">
        <v>45411</v>
      </c>
      <c r="D624" s="203" t="s">
        <v>154</v>
      </c>
      <c r="E624" s="204" t="str">
        <f t="shared" si="81"/>
        <v>کامیون کمپرسی</v>
      </c>
      <c r="F624" s="204" t="str">
        <f t="shared" si="82"/>
        <v>میرزایی</v>
      </c>
      <c r="G624" s="204" t="str">
        <f t="shared" si="83"/>
        <v>تک</v>
      </c>
      <c r="H624" s="204">
        <f t="shared" si="84"/>
        <v>4.1500000000000004</v>
      </c>
      <c r="I624" s="204" t="s">
        <v>204</v>
      </c>
      <c r="J624" s="204">
        <v>17</v>
      </c>
      <c r="K624" s="204">
        <v>900</v>
      </c>
      <c r="L624" s="204" t="s">
        <v>65</v>
      </c>
      <c r="M624" s="204"/>
      <c r="N624" s="204" t="s">
        <v>286</v>
      </c>
      <c r="O624" s="230">
        <f t="shared" si="85"/>
        <v>70.550000000000011</v>
      </c>
      <c r="P624" s="230">
        <f t="shared" si="86"/>
        <v>0</v>
      </c>
      <c r="Q624" s="230">
        <f t="shared" si="89"/>
        <v>0</v>
      </c>
      <c r="R624" s="288">
        <f t="shared" si="87"/>
        <v>0</v>
      </c>
      <c r="S624" s="261"/>
    </row>
    <row r="625" spans="2:19" s="200" customFormat="1" x14ac:dyDescent="0.25">
      <c r="B625" s="259">
        <f t="shared" si="88"/>
        <v>620</v>
      </c>
      <c r="C625" s="229">
        <v>45411</v>
      </c>
      <c r="D625" s="203" t="s">
        <v>155</v>
      </c>
      <c r="E625" s="204" t="str">
        <f t="shared" si="81"/>
        <v>کامیون کمپرسی</v>
      </c>
      <c r="F625" s="204" t="str">
        <f t="shared" si="82"/>
        <v>میرزایی</v>
      </c>
      <c r="G625" s="204" t="str">
        <f t="shared" si="83"/>
        <v>جفت</v>
      </c>
      <c r="H625" s="204">
        <f t="shared" si="84"/>
        <v>6.65</v>
      </c>
      <c r="I625" s="204" t="s">
        <v>204</v>
      </c>
      <c r="J625" s="204">
        <v>25</v>
      </c>
      <c r="K625" s="204">
        <v>900</v>
      </c>
      <c r="L625" s="204" t="s">
        <v>65</v>
      </c>
      <c r="M625" s="204"/>
      <c r="N625" s="204" t="s">
        <v>286</v>
      </c>
      <c r="O625" s="230">
        <f t="shared" si="85"/>
        <v>166.25</v>
      </c>
      <c r="P625" s="230">
        <f t="shared" si="86"/>
        <v>0</v>
      </c>
      <c r="Q625" s="230">
        <f t="shared" si="89"/>
        <v>0</v>
      </c>
      <c r="R625" s="288">
        <f t="shared" si="87"/>
        <v>0</v>
      </c>
      <c r="S625" s="261"/>
    </row>
    <row r="626" spans="2:19" s="200" customFormat="1" x14ac:dyDescent="0.25">
      <c r="B626" s="259">
        <f t="shared" si="88"/>
        <v>621</v>
      </c>
      <c r="C626" s="229">
        <v>45411</v>
      </c>
      <c r="D626" s="203" t="s">
        <v>158</v>
      </c>
      <c r="E626" s="204" t="str">
        <f t="shared" si="81"/>
        <v>کامیون کمپرسی</v>
      </c>
      <c r="F626" s="204" t="str">
        <f t="shared" si="82"/>
        <v>صداقت</v>
      </c>
      <c r="G626" s="204" t="str">
        <f t="shared" si="83"/>
        <v>تک</v>
      </c>
      <c r="H626" s="204">
        <f t="shared" si="84"/>
        <v>4.1500000000000004</v>
      </c>
      <c r="I626" s="204"/>
      <c r="J626" s="204"/>
      <c r="K626" s="204"/>
      <c r="L626" s="204"/>
      <c r="M626" s="204"/>
      <c r="N626" s="204"/>
      <c r="O626" s="230">
        <f t="shared" si="85"/>
        <v>0</v>
      </c>
      <c r="P626" s="230">
        <f t="shared" si="86"/>
        <v>0</v>
      </c>
      <c r="Q626" s="230">
        <f t="shared" si="89"/>
        <v>0</v>
      </c>
      <c r="R626" s="288">
        <f t="shared" si="87"/>
        <v>0</v>
      </c>
      <c r="S626" s="261"/>
    </row>
    <row r="627" spans="2:19" s="200" customFormat="1" x14ac:dyDescent="0.25">
      <c r="B627" s="259">
        <f t="shared" si="88"/>
        <v>622</v>
      </c>
      <c r="C627" s="229">
        <v>45411</v>
      </c>
      <c r="D627" s="203" t="s">
        <v>159</v>
      </c>
      <c r="E627" s="204" t="str">
        <f t="shared" si="81"/>
        <v>کامیون کمپرسی</v>
      </c>
      <c r="F627" s="204" t="str">
        <f t="shared" si="82"/>
        <v>صداقت</v>
      </c>
      <c r="G627" s="204" t="str">
        <f t="shared" si="83"/>
        <v>تک</v>
      </c>
      <c r="H627" s="204">
        <f t="shared" si="84"/>
        <v>4.1500000000000004</v>
      </c>
      <c r="I627" s="204"/>
      <c r="J627" s="204"/>
      <c r="K627" s="204"/>
      <c r="L627" s="204"/>
      <c r="M627" s="204"/>
      <c r="N627" s="204"/>
      <c r="O627" s="230">
        <f t="shared" si="85"/>
        <v>0</v>
      </c>
      <c r="P627" s="230">
        <f t="shared" si="86"/>
        <v>0</v>
      </c>
      <c r="Q627" s="230">
        <f t="shared" si="89"/>
        <v>0</v>
      </c>
      <c r="R627" s="288">
        <f t="shared" si="87"/>
        <v>0</v>
      </c>
      <c r="S627" s="261"/>
    </row>
    <row r="628" spans="2:19" s="200" customFormat="1" x14ac:dyDescent="0.25">
      <c r="B628" s="259">
        <f t="shared" si="88"/>
        <v>623</v>
      </c>
      <c r="C628" s="229">
        <v>45411</v>
      </c>
      <c r="D628" s="203" t="s">
        <v>162</v>
      </c>
      <c r="E628" s="204" t="str">
        <f t="shared" si="81"/>
        <v>تانکر آب</v>
      </c>
      <c r="F628" s="204" t="str">
        <f t="shared" si="82"/>
        <v>رضاپور</v>
      </c>
      <c r="G628" s="204" t="str">
        <f t="shared" si="83"/>
        <v>تانکر آب</v>
      </c>
      <c r="H628" s="204">
        <f t="shared" si="84"/>
        <v>10</v>
      </c>
      <c r="I628" s="204"/>
      <c r="J628" s="204"/>
      <c r="K628" s="204"/>
      <c r="L628" s="204"/>
      <c r="M628" s="204"/>
      <c r="N628" s="204"/>
      <c r="O628" s="230">
        <f t="shared" si="85"/>
        <v>0</v>
      </c>
      <c r="P628" s="230">
        <f t="shared" si="86"/>
        <v>0</v>
      </c>
      <c r="Q628" s="230">
        <f t="shared" si="89"/>
        <v>0</v>
      </c>
      <c r="R628" s="288">
        <f t="shared" si="87"/>
        <v>0</v>
      </c>
      <c r="S628" s="261"/>
    </row>
    <row r="629" spans="2:19" s="200" customFormat="1" x14ac:dyDescent="0.25">
      <c r="B629" s="259">
        <f t="shared" si="88"/>
        <v>624</v>
      </c>
      <c r="C629" s="229">
        <v>45411</v>
      </c>
      <c r="D629" s="203" t="s">
        <v>175</v>
      </c>
      <c r="E629" s="204" t="str">
        <f t="shared" si="81"/>
        <v>تانکر آب</v>
      </c>
      <c r="F629" s="204" t="str">
        <f t="shared" si="82"/>
        <v>محمدپور</v>
      </c>
      <c r="G629" s="204" t="str">
        <f t="shared" si="83"/>
        <v>تانکر آب</v>
      </c>
      <c r="H629" s="204">
        <f t="shared" si="84"/>
        <v>11.2</v>
      </c>
      <c r="I629" s="204"/>
      <c r="J629" s="204"/>
      <c r="K629" s="204"/>
      <c r="L629" s="204"/>
      <c r="M629" s="204"/>
      <c r="N629" s="204"/>
      <c r="O629" s="230">
        <f t="shared" si="85"/>
        <v>0</v>
      </c>
      <c r="P629" s="230">
        <f t="shared" si="86"/>
        <v>0</v>
      </c>
      <c r="Q629" s="230">
        <f t="shared" si="89"/>
        <v>0</v>
      </c>
      <c r="R629" s="288">
        <f t="shared" si="87"/>
        <v>0</v>
      </c>
      <c r="S629" s="261"/>
    </row>
    <row r="630" spans="2:19" s="200" customFormat="1" x14ac:dyDescent="0.25">
      <c r="B630" s="259">
        <f t="shared" si="88"/>
        <v>625</v>
      </c>
      <c r="C630" s="229">
        <v>45411</v>
      </c>
      <c r="D630" s="203" t="s">
        <v>179</v>
      </c>
      <c r="E630" s="204" t="str">
        <f t="shared" si="81"/>
        <v>کمپرسی جفت</v>
      </c>
      <c r="F630" s="204" t="str">
        <f t="shared" si="82"/>
        <v>محمدپور</v>
      </c>
      <c r="G630" s="204" t="str">
        <f t="shared" si="83"/>
        <v>جفت</v>
      </c>
      <c r="H630" s="204">
        <f t="shared" si="84"/>
        <v>7</v>
      </c>
      <c r="I630" s="204"/>
      <c r="J630" s="204"/>
      <c r="K630" s="204"/>
      <c r="L630" s="204"/>
      <c r="M630" s="204"/>
      <c r="N630" s="204"/>
      <c r="O630" s="230">
        <f t="shared" si="85"/>
        <v>0</v>
      </c>
      <c r="P630" s="230">
        <f t="shared" si="86"/>
        <v>0</v>
      </c>
      <c r="Q630" s="230">
        <f t="shared" si="89"/>
        <v>0</v>
      </c>
      <c r="R630" s="288">
        <f t="shared" si="87"/>
        <v>0</v>
      </c>
      <c r="S630" s="261"/>
    </row>
    <row r="631" spans="2:19" s="200" customFormat="1" x14ac:dyDescent="0.25">
      <c r="B631" s="259">
        <f t="shared" si="88"/>
        <v>626</v>
      </c>
      <c r="C631" s="229">
        <v>45411</v>
      </c>
      <c r="D631" s="203" t="s">
        <v>181</v>
      </c>
      <c r="E631" s="204" t="str">
        <f t="shared" si="81"/>
        <v>تانکر آب</v>
      </c>
      <c r="F631" s="204" t="str">
        <f t="shared" si="82"/>
        <v>گلپایگانی</v>
      </c>
      <c r="G631" s="204" t="str">
        <f t="shared" si="83"/>
        <v>تانکر آب</v>
      </c>
      <c r="H631" s="204">
        <f t="shared" si="84"/>
        <v>11.6</v>
      </c>
      <c r="I631" s="204"/>
      <c r="J631" s="204"/>
      <c r="K631" s="204"/>
      <c r="L631" s="204"/>
      <c r="M631" s="204"/>
      <c r="N631" s="204"/>
      <c r="O631" s="230">
        <f t="shared" si="85"/>
        <v>0</v>
      </c>
      <c r="P631" s="230">
        <f t="shared" si="86"/>
        <v>0</v>
      </c>
      <c r="Q631" s="230">
        <f t="shared" si="89"/>
        <v>0</v>
      </c>
      <c r="R631" s="288">
        <f t="shared" si="87"/>
        <v>0</v>
      </c>
      <c r="S631" s="261"/>
    </row>
    <row r="632" spans="2:19" s="200" customFormat="1" x14ac:dyDescent="0.25">
      <c r="B632" s="259">
        <f t="shared" si="88"/>
        <v>627</v>
      </c>
      <c r="C632" s="229">
        <v>45412</v>
      </c>
      <c r="D632" s="203" t="s">
        <v>93</v>
      </c>
      <c r="E632" s="204" t="str">
        <f t="shared" si="81"/>
        <v>کامیون کمپرسی</v>
      </c>
      <c r="F632" s="204" t="str">
        <f t="shared" si="82"/>
        <v>شرکتی</v>
      </c>
      <c r="G632" s="204" t="str">
        <f t="shared" si="83"/>
        <v>جفت</v>
      </c>
      <c r="H632" s="204">
        <f t="shared" si="84"/>
        <v>6.65</v>
      </c>
      <c r="I632" s="204" t="s">
        <v>204</v>
      </c>
      <c r="J632" s="204">
        <v>35</v>
      </c>
      <c r="K632" s="204">
        <v>400</v>
      </c>
      <c r="L632" s="204" t="s">
        <v>1</v>
      </c>
      <c r="M632" s="204"/>
      <c r="N632" s="204" t="s">
        <v>286</v>
      </c>
      <c r="O632" s="230">
        <f t="shared" si="85"/>
        <v>232.75</v>
      </c>
      <c r="P632" s="230">
        <f t="shared" si="86"/>
        <v>0</v>
      </c>
      <c r="Q632" s="230">
        <f t="shared" si="89"/>
        <v>0</v>
      </c>
      <c r="R632" s="288">
        <f t="shared" si="87"/>
        <v>0</v>
      </c>
      <c r="S632" s="261"/>
    </row>
    <row r="633" spans="2:19" s="200" customFormat="1" x14ac:dyDescent="0.25">
      <c r="B633" s="259">
        <f t="shared" si="88"/>
        <v>628</v>
      </c>
      <c r="C633" s="229">
        <v>45412</v>
      </c>
      <c r="D633" s="203" t="s">
        <v>96</v>
      </c>
      <c r="E633" s="204" t="str">
        <f t="shared" si="81"/>
        <v>کامیون کمپرسی</v>
      </c>
      <c r="F633" s="204" t="str">
        <f t="shared" si="82"/>
        <v>شرکتی</v>
      </c>
      <c r="G633" s="204" t="str">
        <f t="shared" si="83"/>
        <v>جفت</v>
      </c>
      <c r="H633" s="204">
        <f t="shared" si="84"/>
        <v>6.65</v>
      </c>
      <c r="I633" s="204" t="s">
        <v>204</v>
      </c>
      <c r="J633" s="204">
        <v>32</v>
      </c>
      <c r="K633" s="204">
        <v>400</v>
      </c>
      <c r="L633" s="204" t="s">
        <v>1</v>
      </c>
      <c r="M633" s="204"/>
      <c r="N633" s="204" t="s">
        <v>286</v>
      </c>
      <c r="O633" s="230">
        <f t="shared" si="85"/>
        <v>212.8</v>
      </c>
      <c r="P633" s="230">
        <f t="shared" si="86"/>
        <v>0</v>
      </c>
      <c r="Q633" s="230">
        <f t="shared" si="89"/>
        <v>0</v>
      </c>
      <c r="R633" s="288">
        <f t="shared" si="87"/>
        <v>0</v>
      </c>
      <c r="S633" s="261"/>
    </row>
    <row r="634" spans="2:19" s="200" customFormat="1" x14ac:dyDescent="0.25">
      <c r="B634" s="259">
        <f t="shared" si="88"/>
        <v>629</v>
      </c>
      <c r="C634" s="229">
        <v>45412</v>
      </c>
      <c r="D634" s="203" t="s">
        <v>119</v>
      </c>
      <c r="E634" s="204" t="str">
        <f t="shared" si="81"/>
        <v>کامیون کمپرسی</v>
      </c>
      <c r="F634" s="204" t="str">
        <f t="shared" si="82"/>
        <v>شرکتی</v>
      </c>
      <c r="G634" s="204" t="str">
        <f t="shared" si="83"/>
        <v>جفت</v>
      </c>
      <c r="H634" s="204">
        <f t="shared" si="84"/>
        <v>6.65</v>
      </c>
      <c r="I634" s="204" t="s">
        <v>204</v>
      </c>
      <c r="J634" s="204">
        <v>37</v>
      </c>
      <c r="K634" s="204">
        <v>400</v>
      </c>
      <c r="L634" s="204" t="s">
        <v>1</v>
      </c>
      <c r="M634" s="204"/>
      <c r="N634" s="204" t="s">
        <v>286</v>
      </c>
      <c r="O634" s="230">
        <f t="shared" si="85"/>
        <v>246.05</v>
      </c>
      <c r="P634" s="230">
        <f t="shared" si="86"/>
        <v>0</v>
      </c>
      <c r="Q634" s="230">
        <f t="shared" si="89"/>
        <v>0</v>
      </c>
      <c r="R634" s="288">
        <f t="shared" si="87"/>
        <v>0</v>
      </c>
      <c r="S634" s="261"/>
    </row>
    <row r="635" spans="2:19" s="200" customFormat="1" x14ac:dyDescent="0.25">
      <c r="B635" s="259">
        <f t="shared" si="88"/>
        <v>630</v>
      </c>
      <c r="C635" s="229">
        <v>45412</v>
      </c>
      <c r="D635" s="203" t="s">
        <v>132</v>
      </c>
      <c r="E635" s="204" t="str">
        <f t="shared" si="81"/>
        <v>تانکر آب</v>
      </c>
      <c r="F635" s="204" t="str">
        <f t="shared" si="82"/>
        <v>شرکتی</v>
      </c>
      <c r="G635" s="204" t="str">
        <f t="shared" si="83"/>
        <v>تانکر آب</v>
      </c>
      <c r="H635" s="204">
        <f t="shared" si="84"/>
        <v>11.8</v>
      </c>
      <c r="I635" s="204"/>
      <c r="J635" s="204"/>
      <c r="K635" s="204"/>
      <c r="L635" s="204"/>
      <c r="M635" s="204"/>
      <c r="N635" s="204"/>
      <c r="O635" s="230">
        <f t="shared" si="85"/>
        <v>0</v>
      </c>
      <c r="P635" s="230">
        <f t="shared" si="86"/>
        <v>0</v>
      </c>
      <c r="Q635" s="230">
        <f t="shared" si="89"/>
        <v>0</v>
      </c>
      <c r="R635" s="288">
        <f t="shared" si="87"/>
        <v>0</v>
      </c>
      <c r="S635" s="261"/>
    </row>
    <row r="636" spans="2:19" s="200" customFormat="1" x14ac:dyDescent="0.25">
      <c r="B636" s="259">
        <f t="shared" si="88"/>
        <v>631</v>
      </c>
      <c r="C636" s="229">
        <v>45412</v>
      </c>
      <c r="D636" s="203" t="s">
        <v>98</v>
      </c>
      <c r="E636" s="204" t="str">
        <f t="shared" si="81"/>
        <v>تانکر آب</v>
      </c>
      <c r="F636" s="204" t="str">
        <f t="shared" si="82"/>
        <v>شرکتی</v>
      </c>
      <c r="G636" s="204" t="str">
        <f t="shared" si="83"/>
        <v>تانکر آب</v>
      </c>
      <c r="H636" s="204">
        <f t="shared" si="84"/>
        <v>11.8</v>
      </c>
      <c r="I636" s="204"/>
      <c r="J636" s="204"/>
      <c r="K636" s="204"/>
      <c r="L636" s="204"/>
      <c r="M636" s="204"/>
      <c r="N636" s="204"/>
      <c r="O636" s="230">
        <f t="shared" si="85"/>
        <v>0</v>
      </c>
      <c r="P636" s="230">
        <f t="shared" si="86"/>
        <v>0</v>
      </c>
      <c r="Q636" s="230">
        <f t="shared" si="89"/>
        <v>0</v>
      </c>
      <c r="R636" s="288">
        <f t="shared" si="87"/>
        <v>0</v>
      </c>
      <c r="S636" s="261"/>
    </row>
    <row r="637" spans="2:19" s="200" customFormat="1" x14ac:dyDescent="0.25">
      <c r="B637" s="259">
        <f t="shared" si="88"/>
        <v>632</v>
      </c>
      <c r="C637" s="229">
        <v>45412</v>
      </c>
      <c r="D637" s="203" t="s">
        <v>143</v>
      </c>
      <c r="E637" s="204" t="str">
        <f t="shared" si="81"/>
        <v>کامیون کمپرسی</v>
      </c>
      <c r="F637" s="204" t="str">
        <f t="shared" si="82"/>
        <v>انصاری</v>
      </c>
      <c r="G637" s="204" t="str">
        <f t="shared" si="83"/>
        <v>جفت</v>
      </c>
      <c r="H637" s="204">
        <f t="shared" si="84"/>
        <v>7</v>
      </c>
      <c r="I637" s="204"/>
      <c r="J637" s="204"/>
      <c r="K637" s="204"/>
      <c r="L637" s="204"/>
      <c r="M637" s="204"/>
      <c r="N637" s="204"/>
      <c r="O637" s="230">
        <f t="shared" si="85"/>
        <v>0</v>
      </c>
      <c r="P637" s="230">
        <f t="shared" si="86"/>
        <v>0</v>
      </c>
      <c r="Q637" s="230">
        <f t="shared" si="89"/>
        <v>0</v>
      </c>
      <c r="R637" s="288">
        <f t="shared" si="87"/>
        <v>0</v>
      </c>
      <c r="S637" s="261"/>
    </row>
    <row r="638" spans="2:19" s="200" customFormat="1" x14ac:dyDescent="0.25">
      <c r="B638" s="259">
        <f t="shared" si="88"/>
        <v>633</v>
      </c>
      <c r="C638" s="229">
        <v>45412</v>
      </c>
      <c r="D638" s="203" t="s">
        <v>144</v>
      </c>
      <c r="E638" s="204" t="str">
        <f t="shared" si="81"/>
        <v>کامیون کمپرسی</v>
      </c>
      <c r="F638" s="204" t="str">
        <f t="shared" si="82"/>
        <v>انصاری</v>
      </c>
      <c r="G638" s="204" t="str">
        <f t="shared" si="83"/>
        <v>جفت</v>
      </c>
      <c r="H638" s="204">
        <f t="shared" si="84"/>
        <v>7</v>
      </c>
      <c r="I638" s="204"/>
      <c r="J638" s="204"/>
      <c r="K638" s="204"/>
      <c r="L638" s="204"/>
      <c r="M638" s="204"/>
      <c r="N638" s="204"/>
      <c r="O638" s="230">
        <f t="shared" si="85"/>
        <v>0</v>
      </c>
      <c r="P638" s="230">
        <f t="shared" si="86"/>
        <v>0</v>
      </c>
      <c r="Q638" s="230">
        <f t="shared" si="89"/>
        <v>0</v>
      </c>
      <c r="R638" s="288">
        <f t="shared" si="87"/>
        <v>0</v>
      </c>
      <c r="S638" s="261"/>
    </row>
    <row r="639" spans="2:19" s="200" customFormat="1" x14ac:dyDescent="0.25">
      <c r="B639" s="259">
        <f t="shared" si="88"/>
        <v>634</v>
      </c>
      <c r="C639" s="229">
        <v>45412</v>
      </c>
      <c r="D639" s="203" t="s">
        <v>145</v>
      </c>
      <c r="E639" s="204" t="str">
        <f t="shared" si="81"/>
        <v>کامیون کمپرسی</v>
      </c>
      <c r="F639" s="204" t="str">
        <f t="shared" si="82"/>
        <v>انصاری</v>
      </c>
      <c r="G639" s="204" t="str">
        <f t="shared" si="83"/>
        <v>جفت</v>
      </c>
      <c r="H639" s="204">
        <f t="shared" si="84"/>
        <v>7</v>
      </c>
      <c r="I639" s="204"/>
      <c r="J639" s="204"/>
      <c r="K639" s="204"/>
      <c r="L639" s="204"/>
      <c r="M639" s="204"/>
      <c r="N639" s="204"/>
      <c r="O639" s="230">
        <f t="shared" si="85"/>
        <v>0</v>
      </c>
      <c r="P639" s="230">
        <f t="shared" si="86"/>
        <v>0</v>
      </c>
      <c r="Q639" s="230">
        <f t="shared" si="89"/>
        <v>0</v>
      </c>
      <c r="R639" s="288">
        <f t="shared" si="87"/>
        <v>0</v>
      </c>
      <c r="S639" s="261"/>
    </row>
    <row r="640" spans="2:19" s="200" customFormat="1" x14ac:dyDescent="0.25">
      <c r="B640" s="259">
        <f t="shared" si="88"/>
        <v>635</v>
      </c>
      <c r="C640" s="229">
        <v>45412</v>
      </c>
      <c r="D640" s="203" t="s">
        <v>152</v>
      </c>
      <c r="E640" s="204" t="str">
        <f t="shared" si="81"/>
        <v>کامیون کمپرسی</v>
      </c>
      <c r="F640" s="204" t="str">
        <f t="shared" si="82"/>
        <v>میرزایی</v>
      </c>
      <c r="G640" s="204" t="str">
        <f t="shared" si="83"/>
        <v>تک</v>
      </c>
      <c r="H640" s="204">
        <f t="shared" si="84"/>
        <v>4.1500000000000004</v>
      </c>
      <c r="I640" s="204" t="s">
        <v>204</v>
      </c>
      <c r="J640" s="204">
        <v>25</v>
      </c>
      <c r="K640" s="204">
        <v>400</v>
      </c>
      <c r="L640" s="204" t="s">
        <v>65</v>
      </c>
      <c r="M640" s="204"/>
      <c r="N640" s="204" t="s">
        <v>286</v>
      </c>
      <c r="O640" s="230">
        <f t="shared" si="85"/>
        <v>103.75000000000001</v>
      </c>
      <c r="P640" s="230">
        <f t="shared" si="86"/>
        <v>0</v>
      </c>
      <c r="Q640" s="230">
        <f t="shared" si="89"/>
        <v>0</v>
      </c>
      <c r="R640" s="288">
        <f t="shared" si="87"/>
        <v>0</v>
      </c>
      <c r="S640" s="261"/>
    </row>
    <row r="641" spans="2:19" s="200" customFormat="1" x14ac:dyDescent="0.25">
      <c r="B641" s="259">
        <f t="shared" si="88"/>
        <v>636</v>
      </c>
      <c r="C641" s="229">
        <v>45412</v>
      </c>
      <c r="D641" s="203" t="s">
        <v>154</v>
      </c>
      <c r="E641" s="204" t="str">
        <f t="shared" si="81"/>
        <v>کامیون کمپرسی</v>
      </c>
      <c r="F641" s="204" t="str">
        <f t="shared" si="82"/>
        <v>میرزایی</v>
      </c>
      <c r="G641" s="204" t="str">
        <f t="shared" si="83"/>
        <v>تک</v>
      </c>
      <c r="H641" s="204">
        <f t="shared" si="84"/>
        <v>4.1500000000000004</v>
      </c>
      <c r="I641" s="204" t="s">
        <v>204</v>
      </c>
      <c r="J641" s="204">
        <v>6</v>
      </c>
      <c r="K641" s="204">
        <v>400</v>
      </c>
      <c r="L641" s="204" t="s">
        <v>65</v>
      </c>
      <c r="M641" s="204"/>
      <c r="N641" s="204" t="s">
        <v>286</v>
      </c>
      <c r="O641" s="230">
        <f t="shared" si="85"/>
        <v>24.900000000000002</v>
      </c>
      <c r="P641" s="230">
        <f t="shared" si="86"/>
        <v>0</v>
      </c>
      <c r="Q641" s="230">
        <f t="shared" si="89"/>
        <v>0</v>
      </c>
      <c r="R641" s="288">
        <f t="shared" si="87"/>
        <v>0</v>
      </c>
      <c r="S641" s="261"/>
    </row>
    <row r="642" spans="2:19" s="200" customFormat="1" x14ac:dyDescent="0.25">
      <c r="B642" s="259">
        <f t="shared" si="88"/>
        <v>637</v>
      </c>
      <c r="C642" s="229">
        <v>45412</v>
      </c>
      <c r="D642" s="203" t="s">
        <v>155</v>
      </c>
      <c r="E642" s="204" t="str">
        <f t="shared" si="81"/>
        <v>کامیون کمپرسی</v>
      </c>
      <c r="F642" s="204" t="str">
        <f t="shared" si="82"/>
        <v>میرزایی</v>
      </c>
      <c r="G642" s="204" t="str">
        <f t="shared" si="83"/>
        <v>جفت</v>
      </c>
      <c r="H642" s="204">
        <f t="shared" si="84"/>
        <v>6.65</v>
      </c>
      <c r="I642" s="204" t="s">
        <v>204</v>
      </c>
      <c r="J642" s="204">
        <v>25</v>
      </c>
      <c r="K642" s="204">
        <v>400</v>
      </c>
      <c r="L642" s="204" t="s">
        <v>65</v>
      </c>
      <c r="M642" s="204"/>
      <c r="N642" s="204" t="s">
        <v>286</v>
      </c>
      <c r="O642" s="230">
        <f t="shared" si="85"/>
        <v>166.25</v>
      </c>
      <c r="P642" s="230">
        <f t="shared" si="86"/>
        <v>0</v>
      </c>
      <c r="Q642" s="230">
        <f t="shared" si="89"/>
        <v>0</v>
      </c>
      <c r="R642" s="288">
        <f t="shared" si="87"/>
        <v>0</v>
      </c>
      <c r="S642" s="261"/>
    </row>
    <row r="643" spans="2:19" s="200" customFormat="1" x14ac:dyDescent="0.25">
      <c r="B643" s="259">
        <f t="shared" si="88"/>
        <v>638</v>
      </c>
      <c r="C643" s="229">
        <v>45412</v>
      </c>
      <c r="D643" s="203" t="s">
        <v>158</v>
      </c>
      <c r="E643" s="204" t="str">
        <f t="shared" si="81"/>
        <v>کامیون کمپرسی</v>
      </c>
      <c r="F643" s="204" t="str">
        <f t="shared" si="82"/>
        <v>صداقت</v>
      </c>
      <c r="G643" s="204" t="str">
        <f t="shared" si="83"/>
        <v>تک</v>
      </c>
      <c r="H643" s="204">
        <f t="shared" si="84"/>
        <v>4.1500000000000004</v>
      </c>
      <c r="I643" s="204"/>
      <c r="J643" s="204"/>
      <c r="K643" s="204"/>
      <c r="L643" s="204"/>
      <c r="M643" s="204"/>
      <c r="N643" s="204"/>
      <c r="O643" s="230">
        <f t="shared" si="85"/>
        <v>0</v>
      </c>
      <c r="P643" s="230">
        <f t="shared" si="86"/>
        <v>0</v>
      </c>
      <c r="Q643" s="230">
        <f t="shared" si="89"/>
        <v>0</v>
      </c>
      <c r="R643" s="288">
        <f t="shared" si="87"/>
        <v>0</v>
      </c>
      <c r="S643" s="261"/>
    </row>
    <row r="644" spans="2:19" s="200" customFormat="1" x14ac:dyDescent="0.25">
      <c r="B644" s="259">
        <f t="shared" si="88"/>
        <v>639</v>
      </c>
      <c r="C644" s="229">
        <v>45412</v>
      </c>
      <c r="D644" s="203" t="s">
        <v>159</v>
      </c>
      <c r="E644" s="204" t="str">
        <f t="shared" si="81"/>
        <v>کامیون کمپرسی</v>
      </c>
      <c r="F644" s="204" t="str">
        <f t="shared" si="82"/>
        <v>صداقت</v>
      </c>
      <c r="G644" s="204" t="str">
        <f t="shared" si="83"/>
        <v>تک</v>
      </c>
      <c r="H644" s="204">
        <f t="shared" si="84"/>
        <v>4.1500000000000004</v>
      </c>
      <c r="I644" s="204"/>
      <c r="J644" s="204"/>
      <c r="K644" s="204"/>
      <c r="L644" s="204"/>
      <c r="M644" s="204"/>
      <c r="N644" s="204"/>
      <c r="O644" s="230">
        <f t="shared" si="85"/>
        <v>0</v>
      </c>
      <c r="P644" s="230">
        <f t="shared" si="86"/>
        <v>0</v>
      </c>
      <c r="Q644" s="230">
        <f t="shared" si="89"/>
        <v>0</v>
      </c>
      <c r="R644" s="288">
        <f t="shared" si="87"/>
        <v>0</v>
      </c>
      <c r="S644" s="261"/>
    </row>
    <row r="645" spans="2:19" s="200" customFormat="1" x14ac:dyDescent="0.25">
      <c r="B645" s="259">
        <f t="shared" si="88"/>
        <v>640</v>
      </c>
      <c r="C645" s="229">
        <v>45412</v>
      </c>
      <c r="D645" s="203" t="s">
        <v>162</v>
      </c>
      <c r="E645" s="204" t="str">
        <f t="shared" si="81"/>
        <v>تانکر آب</v>
      </c>
      <c r="F645" s="204" t="str">
        <f t="shared" si="82"/>
        <v>رضاپور</v>
      </c>
      <c r="G645" s="204" t="str">
        <f t="shared" si="83"/>
        <v>تانکر آب</v>
      </c>
      <c r="H645" s="204">
        <f t="shared" si="84"/>
        <v>10</v>
      </c>
      <c r="I645" s="204"/>
      <c r="J645" s="204"/>
      <c r="K645" s="204"/>
      <c r="L645" s="204"/>
      <c r="M645" s="204"/>
      <c r="N645" s="204"/>
      <c r="O645" s="230">
        <f t="shared" si="85"/>
        <v>0</v>
      </c>
      <c r="P645" s="230">
        <f t="shared" si="86"/>
        <v>0</v>
      </c>
      <c r="Q645" s="230">
        <f t="shared" si="89"/>
        <v>0</v>
      </c>
      <c r="R645" s="288">
        <f t="shared" si="87"/>
        <v>0</v>
      </c>
      <c r="S645" s="261"/>
    </row>
    <row r="646" spans="2:19" s="200" customFormat="1" x14ac:dyDescent="0.25">
      <c r="B646" s="259">
        <f t="shared" si="88"/>
        <v>641</v>
      </c>
      <c r="C646" s="229">
        <v>45412</v>
      </c>
      <c r="D646" s="203" t="s">
        <v>175</v>
      </c>
      <c r="E646" s="204" t="str">
        <f t="shared" ref="E646:E709" si="90">IFERROR(VLOOKUP(D646,T:X,2,FALSE),"")</f>
        <v>تانکر آب</v>
      </c>
      <c r="F646" s="204" t="str">
        <f t="shared" ref="F646:F709" si="91">IFERROR(VLOOKUP(D646,T:X,3,FALSE),"")</f>
        <v>محمدپور</v>
      </c>
      <c r="G646" s="204" t="str">
        <f t="shared" ref="G646:G709" si="92">IFERROR(VLOOKUP(D646,T:X,4,FALSE),"")</f>
        <v>تانکر آب</v>
      </c>
      <c r="H646" s="204">
        <f t="shared" ref="H646:H709" si="93">IFERROR(VLOOKUP(D646,T:X,5,FALSE),"")</f>
        <v>11.2</v>
      </c>
      <c r="I646" s="204"/>
      <c r="J646" s="204"/>
      <c r="K646" s="204"/>
      <c r="L646" s="204"/>
      <c r="M646" s="204"/>
      <c r="N646" s="204"/>
      <c r="O646" s="230">
        <f t="shared" ref="O646:O709" si="94">IF(I646=$O$5,J646*H646,0)</f>
        <v>0</v>
      </c>
      <c r="P646" s="230">
        <f t="shared" ref="P646:P709" si="95">IF(I646=$P$5,J646*H646,0)*1.15</f>
        <v>0</v>
      </c>
      <c r="Q646" s="230">
        <f t="shared" si="89"/>
        <v>0</v>
      </c>
      <c r="R646" s="288">
        <f t="shared" ref="R646:R709" si="96">IF(I646=$R$5,J646*H646,0)</f>
        <v>0</v>
      </c>
      <c r="S646" s="261"/>
    </row>
    <row r="647" spans="2:19" s="200" customFormat="1" x14ac:dyDescent="0.25">
      <c r="B647" s="259">
        <f t="shared" ref="B647:B710" si="97">ROW()-5</f>
        <v>642</v>
      </c>
      <c r="C647" s="229">
        <v>45412</v>
      </c>
      <c r="D647" s="203" t="s">
        <v>179</v>
      </c>
      <c r="E647" s="204" t="str">
        <f t="shared" si="90"/>
        <v>کمپرسی جفت</v>
      </c>
      <c r="F647" s="204" t="str">
        <f t="shared" si="91"/>
        <v>محمدپور</v>
      </c>
      <c r="G647" s="204" t="str">
        <f t="shared" si="92"/>
        <v>جفت</v>
      </c>
      <c r="H647" s="204">
        <f t="shared" si="93"/>
        <v>7</v>
      </c>
      <c r="I647" s="204"/>
      <c r="J647" s="204"/>
      <c r="K647" s="204"/>
      <c r="L647" s="204"/>
      <c r="M647" s="204"/>
      <c r="N647" s="204"/>
      <c r="O647" s="230">
        <f t="shared" si="94"/>
        <v>0</v>
      </c>
      <c r="P647" s="230">
        <f t="shared" si="95"/>
        <v>0</v>
      </c>
      <c r="Q647" s="230">
        <f t="shared" ref="Q647:Q710" si="98">IF(I647=$Q$5,J647*H647,0)</f>
        <v>0</v>
      </c>
      <c r="R647" s="288">
        <f t="shared" si="96"/>
        <v>0</v>
      </c>
      <c r="S647" s="261"/>
    </row>
    <row r="648" spans="2:19" s="200" customFormat="1" x14ac:dyDescent="0.25">
      <c r="B648" s="259">
        <f t="shared" si="97"/>
        <v>643</v>
      </c>
      <c r="C648" s="229">
        <v>45412</v>
      </c>
      <c r="D648" s="203" t="s">
        <v>181</v>
      </c>
      <c r="E648" s="204" t="str">
        <f t="shared" si="90"/>
        <v>تانکر آب</v>
      </c>
      <c r="F648" s="204" t="str">
        <f t="shared" si="91"/>
        <v>گلپایگانی</v>
      </c>
      <c r="G648" s="204" t="str">
        <f t="shared" si="92"/>
        <v>تانکر آب</v>
      </c>
      <c r="H648" s="204">
        <f t="shared" si="93"/>
        <v>11.6</v>
      </c>
      <c r="I648" s="204"/>
      <c r="J648" s="204"/>
      <c r="K648" s="204"/>
      <c r="L648" s="204"/>
      <c r="M648" s="204"/>
      <c r="N648" s="204"/>
      <c r="O648" s="230">
        <f t="shared" si="94"/>
        <v>0</v>
      </c>
      <c r="P648" s="230">
        <f t="shared" si="95"/>
        <v>0</v>
      </c>
      <c r="Q648" s="230">
        <f t="shared" si="98"/>
        <v>0</v>
      </c>
      <c r="R648" s="288">
        <f t="shared" si="96"/>
        <v>0</v>
      </c>
      <c r="S648" s="261"/>
    </row>
    <row r="649" spans="2:19" s="200" customFormat="1" x14ac:dyDescent="0.25">
      <c r="B649" s="259">
        <f t="shared" si="97"/>
        <v>644</v>
      </c>
      <c r="C649" s="229">
        <v>45413</v>
      </c>
      <c r="D649" s="203" t="s">
        <v>93</v>
      </c>
      <c r="E649" s="204" t="str">
        <f t="shared" si="90"/>
        <v>کامیون کمپرسی</v>
      </c>
      <c r="F649" s="204" t="str">
        <f t="shared" si="91"/>
        <v>شرکتی</v>
      </c>
      <c r="G649" s="204" t="str">
        <f t="shared" si="92"/>
        <v>جفت</v>
      </c>
      <c r="H649" s="204">
        <f t="shared" si="93"/>
        <v>6.65</v>
      </c>
      <c r="I649" s="204" t="s">
        <v>204</v>
      </c>
      <c r="J649" s="204">
        <v>32</v>
      </c>
      <c r="K649" s="204">
        <v>250</v>
      </c>
      <c r="L649" s="204" t="s">
        <v>1</v>
      </c>
      <c r="M649" s="204"/>
      <c r="N649" s="204" t="s">
        <v>286</v>
      </c>
      <c r="O649" s="230">
        <f t="shared" si="94"/>
        <v>212.8</v>
      </c>
      <c r="P649" s="230">
        <f t="shared" si="95"/>
        <v>0</v>
      </c>
      <c r="Q649" s="230">
        <f t="shared" si="98"/>
        <v>0</v>
      </c>
      <c r="R649" s="288">
        <f t="shared" si="96"/>
        <v>0</v>
      </c>
      <c r="S649" s="261"/>
    </row>
    <row r="650" spans="2:19" s="200" customFormat="1" x14ac:dyDescent="0.25">
      <c r="B650" s="259">
        <f t="shared" si="97"/>
        <v>645</v>
      </c>
      <c r="C650" s="229">
        <v>45413</v>
      </c>
      <c r="D650" s="203" t="s">
        <v>96</v>
      </c>
      <c r="E650" s="204" t="str">
        <f t="shared" si="90"/>
        <v>کامیون کمپرسی</v>
      </c>
      <c r="F650" s="204" t="str">
        <f t="shared" si="91"/>
        <v>شرکتی</v>
      </c>
      <c r="G650" s="204" t="str">
        <f t="shared" si="92"/>
        <v>جفت</v>
      </c>
      <c r="H650" s="204">
        <f t="shared" si="93"/>
        <v>6.65</v>
      </c>
      <c r="I650" s="204" t="s">
        <v>204</v>
      </c>
      <c r="J650" s="204">
        <v>39</v>
      </c>
      <c r="K650" s="204">
        <v>250</v>
      </c>
      <c r="L650" s="204" t="s">
        <v>1</v>
      </c>
      <c r="M650" s="204"/>
      <c r="N650" s="204" t="s">
        <v>286</v>
      </c>
      <c r="O650" s="230">
        <f t="shared" si="94"/>
        <v>259.35000000000002</v>
      </c>
      <c r="P650" s="230">
        <f t="shared" si="95"/>
        <v>0</v>
      </c>
      <c r="Q650" s="230">
        <f t="shared" si="98"/>
        <v>0</v>
      </c>
      <c r="R650" s="288">
        <f t="shared" si="96"/>
        <v>0</v>
      </c>
      <c r="S650" s="261"/>
    </row>
    <row r="651" spans="2:19" s="200" customFormat="1" x14ac:dyDescent="0.25">
      <c r="B651" s="259">
        <f t="shared" si="97"/>
        <v>646</v>
      </c>
      <c r="C651" s="229">
        <v>45413</v>
      </c>
      <c r="D651" s="203" t="s">
        <v>119</v>
      </c>
      <c r="E651" s="204" t="str">
        <f t="shared" si="90"/>
        <v>کامیون کمپرسی</v>
      </c>
      <c r="F651" s="204" t="str">
        <f t="shared" si="91"/>
        <v>شرکتی</v>
      </c>
      <c r="G651" s="204" t="str">
        <f t="shared" si="92"/>
        <v>جفت</v>
      </c>
      <c r="H651" s="204">
        <f t="shared" si="93"/>
        <v>6.65</v>
      </c>
      <c r="I651" s="204" t="s">
        <v>204</v>
      </c>
      <c r="J651" s="204">
        <v>34</v>
      </c>
      <c r="K651" s="204">
        <v>250</v>
      </c>
      <c r="L651" s="204" t="s">
        <v>1</v>
      </c>
      <c r="M651" s="204"/>
      <c r="N651" s="204" t="s">
        <v>286</v>
      </c>
      <c r="O651" s="230">
        <f t="shared" si="94"/>
        <v>226.10000000000002</v>
      </c>
      <c r="P651" s="230">
        <f t="shared" si="95"/>
        <v>0</v>
      </c>
      <c r="Q651" s="230">
        <f t="shared" si="98"/>
        <v>0</v>
      </c>
      <c r="R651" s="288">
        <f t="shared" si="96"/>
        <v>0</v>
      </c>
      <c r="S651" s="261"/>
    </row>
    <row r="652" spans="2:19" s="200" customFormat="1" x14ac:dyDescent="0.25">
      <c r="B652" s="259">
        <f t="shared" si="97"/>
        <v>647</v>
      </c>
      <c r="C652" s="229">
        <v>45413</v>
      </c>
      <c r="D652" s="203" t="s">
        <v>132</v>
      </c>
      <c r="E652" s="204" t="str">
        <f t="shared" si="90"/>
        <v>تانکر آب</v>
      </c>
      <c r="F652" s="204" t="str">
        <f t="shared" si="91"/>
        <v>شرکتی</v>
      </c>
      <c r="G652" s="204" t="str">
        <f t="shared" si="92"/>
        <v>تانکر آب</v>
      </c>
      <c r="H652" s="204">
        <f t="shared" si="93"/>
        <v>11.8</v>
      </c>
      <c r="I652" s="204"/>
      <c r="J652" s="204"/>
      <c r="K652" s="204"/>
      <c r="L652" s="204"/>
      <c r="M652" s="204"/>
      <c r="N652" s="204"/>
      <c r="O652" s="230">
        <f t="shared" si="94"/>
        <v>0</v>
      </c>
      <c r="P652" s="230">
        <f t="shared" si="95"/>
        <v>0</v>
      </c>
      <c r="Q652" s="230">
        <f t="shared" si="98"/>
        <v>0</v>
      </c>
      <c r="R652" s="288">
        <f t="shared" si="96"/>
        <v>0</v>
      </c>
      <c r="S652" s="261"/>
    </row>
    <row r="653" spans="2:19" s="200" customFormat="1" x14ac:dyDescent="0.25">
      <c r="B653" s="259">
        <f t="shared" si="97"/>
        <v>648</v>
      </c>
      <c r="C653" s="229">
        <v>45413</v>
      </c>
      <c r="D653" s="203" t="s">
        <v>98</v>
      </c>
      <c r="E653" s="204" t="str">
        <f t="shared" si="90"/>
        <v>تانکر آب</v>
      </c>
      <c r="F653" s="204" t="str">
        <f t="shared" si="91"/>
        <v>شرکتی</v>
      </c>
      <c r="G653" s="204" t="str">
        <f t="shared" si="92"/>
        <v>تانکر آب</v>
      </c>
      <c r="H653" s="204">
        <f t="shared" si="93"/>
        <v>11.8</v>
      </c>
      <c r="I653" s="204"/>
      <c r="J653" s="204"/>
      <c r="K653" s="204"/>
      <c r="L653" s="204"/>
      <c r="M653" s="204"/>
      <c r="N653" s="204"/>
      <c r="O653" s="230">
        <f t="shared" si="94"/>
        <v>0</v>
      </c>
      <c r="P653" s="230">
        <f t="shared" si="95"/>
        <v>0</v>
      </c>
      <c r="Q653" s="230">
        <f t="shared" si="98"/>
        <v>0</v>
      </c>
      <c r="R653" s="288">
        <f t="shared" si="96"/>
        <v>0</v>
      </c>
      <c r="S653" s="261"/>
    </row>
    <row r="654" spans="2:19" s="200" customFormat="1" x14ac:dyDescent="0.25">
      <c r="B654" s="259">
        <f t="shared" si="97"/>
        <v>649</v>
      </c>
      <c r="C654" s="229">
        <v>45413</v>
      </c>
      <c r="D654" s="203" t="s">
        <v>143</v>
      </c>
      <c r="E654" s="204" t="str">
        <f t="shared" si="90"/>
        <v>کامیون کمپرسی</v>
      </c>
      <c r="F654" s="204" t="str">
        <f t="shared" si="91"/>
        <v>انصاری</v>
      </c>
      <c r="G654" s="204" t="str">
        <f t="shared" si="92"/>
        <v>جفت</v>
      </c>
      <c r="H654" s="204">
        <f t="shared" si="93"/>
        <v>7</v>
      </c>
      <c r="I654" s="204"/>
      <c r="J654" s="204"/>
      <c r="K654" s="204"/>
      <c r="L654" s="204"/>
      <c r="M654" s="204"/>
      <c r="N654" s="204"/>
      <c r="O654" s="230">
        <f t="shared" si="94"/>
        <v>0</v>
      </c>
      <c r="P654" s="230">
        <f t="shared" si="95"/>
        <v>0</v>
      </c>
      <c r="Q654" s="230">
        <f t="shared" si="98"/>
        <v>0</v>
      </c>
      <c r="R654" s="288">
        <f t="shared" si="96"/>
        <v>0</v>
      </c>
      <c r="S654" s="261"/>
    </row>
    <row r="655" spans="2:19" s="200" customFormat="1" x14ac:dyDescent="0.25">
      <c r="B655" s="259">
        <f t="shared" si="97"/>
        <v>650</v>
      </c>
      <c r="C655" s="229">
        <v>45413</v>
      </c>
      <c r="D655" s="203" t="s">
        <v>144</v>
      </c>
      <c r="E655" s="204" t="str">
        <f t="shared" si="90"/>
        <v>کامیون کمپرسی</v>
      </c>
      <c r="F655" s="204" t="str">
        <f t="shared" si="91"/>
        <v>انصاری</v>
      </c>
      <c r="G655" s="204" t="str">
        <f t="shared" si="92"/>
        <v>جفت</v>
      </c>
      <c r="H655" s="204">
        <f t="shared" si="93"/>
        <v>7</v>
      </c>
      <c r="I655" s="204"/>
      <c r="J655" s="204"/>
      <c r="K655" s="204"/>
      <c r="L655" s="204"/>
      <c r="M655" s="204"/>
      <c r="N655" s="204"/>
      <c r="O655" s="230">
        <f t="shared" si="94"/>
        <v>0</v>
      </c>
      <c r="P655" s="230">
        <f t="shared" si="95"/>
        <v>0</v>
      </c>
      <c r="Q655" s="230">
        <f t="shared" si="98"/>
        <v>0</v>
      </c>
      <c r="R655" s="288">
        <f t="shared" si="96"/>
        <v>0</v>
      </c>
      <c r="S655" s="261"/>
    </row>
    <row r="656" spans="2:19" s="200" customFormat="1" x14ac:dyDescent="0.25">
      <c r="B656" s="259">
        <f t="shared" si="97"/>
        <v>651</v>
      </c>
      <c r="C656" s="229">
        <v>45413</v>
      </c>
      <c r="D656" s="203" t="s">
        <v>145</v>
      </c>
      <c r="E656" s="204" t="str">
        <f t="shared" si="90"/>
        <v>کامیون کمپرسی</v>
      </c>
      <c r="F656" s="204" t="str">
        <f t="shared" si="91"/>
        <v>انصاری</v>
      </c>
      <c r="G656" s="204" t="str">
        <f t="shared" si="92"/>
        <v>جفت</v>
      </c>
      <c r="H656" s="204">
        <f t="shared" si="93"/>
        <v>7</v>
      </c>
      <c r="I656" s="204"/>
      <c r="J656" s="204"/>
      <c r="K656" s="204"/>
      <c r="L656" s="204"/>
      <c r="M656" s="204"/>
      <c r="N656" s="204"/>
      <c r="O656" s="230">
        <f t="shared" si="94"/>
        <v>0</v>
      </c>
      <c r="P656" s="230">
        <f t="shared" si="95"/>
        <v>0</v>
      </c>
      <c r="Q656" s="230">
        <f t="shared" si="98"/>
        <v>0</v>
      </c>
      <c r="R656" s="288">
        <f t="shared" si="96"/>
        <v>0</v>
      </c>
      <c r="S656" s="261"/>
    </row>
    <row r="657" spans="2:19" s="200" customFormat="1" x14ac:dyDescent="0.25">
      <c r="B657" s="259">
        <f t="shared" si="97"/>
        <v>652</v>
      </c>
      <c r="C657" s="229">
        <v>45413</v>
      </c>
      <c r="D657" s="203" t="s">
        <v>152</v>
      </c>
      <c r="E657" s="204" t="str">
        <f t="shared" si="90"/>
        <v>کامیون کمپرسی</v>
      </c>
      <c r="F657" s="204" t="str">
        <f t="shared" si="91"/>
        <v>میرزایی</v>
      </c>
      <c r="G657" s="204" t="str">
        <f t="shared" si="92"/>
        <v>تک</v>
      </c>
      <c r="H657" s="204">
        <f t="shared" si="93"/>
        <v>4.1500000000000004</v>
      </c>
      <c r="I657" s="204" t="s">
        <v>204</v>
      </c>
      <c r="J657" s="204">
        <v>40</v>
      </c>
      <c r="K657" s="204">
        <v>250</v>
      </c>
      <c r="L657" s="204" t="s">
        <v>65</v>
      </c>
      <c r="M657" s="204"/>
      <c r="N657" s="204" t="s">
        <v>286</v>
      </c>
      <c r="O657" s="230">
        <f t="shared" si="94"/>
        <v>166</v>
      </c>
      <c r="P657" s="230">
        <f t="shared" si="95"/>
        <v>0</v>
      </c>
      <c r="Q657" s="230">
        <f t="shared" si="98"/>
        <v>0</v>
      </c>
      <c r="R657" s="288">
        <f t="shared" si="96"/>
        <v>0</v>
      </c>
      <c r="S657" s="261"/>
    </row>
    <row r="658" spans="2:19" s="200" customFormat="1" x14ac:dyDescent="0.25">
      <c r="B658" s="259">
        <f t="shared" si="97"/>
        <v>653</v>
      </c>
      <c r="C658" s="229">
        <v>45413</v>
      </c>
      <c r="D658" s="203" t="s">
        <v>154</v>
      </c>
      <c r="E658" s="204" t="str">
        <f t="shared" si="90"/>
        <v>کامیون کمپرسی</v>
      </c>
      <c r="F658" s="204" t="str">
        <f t="shared" si="91"/>
        <v>میرزایی</v>
      </c>
      <c r="G658" s="204" t="str">
        <f t="shared" si="92"/>
        <v>تک</v>
      </c>
      <c r="H658" s="204">
        <f t="shared" si="93"/>
        <v>4.1500000000000004</v>
      </c>
      <c r="I658" s="204" t="s">
        <v>204</v>
      </c>
      <c r="J658" s="204"/>
      <c r="K658" s="204">
        <v>250</v>
      </c>
      <c r="L658" s="204" t="s">
        <v>65</v>
      </c>
      <c r="M658" s="204"/>
      <c r="N658" s="204"/>
      <c r="O658" s="230">
        <f t="shared" si="94"/>
        <v>0</v>
      </c>
      <c r="P658" s="230">
        <f t="shared" si="95"/>
        <v>0</v>
      </c>
      <c r="Q658" s="230">
        <f t="shared" si="98"/>
        <v>0</v>
      </c>
      <c r="R658" s="288">
        <f t="shared" si="96"/>
        <v>0</v>
      </c>
      <c r="S658" s="261"/>
    </row>
    <row r="659" spans="2:19" s="200" customFormat="1" x14ac:dyDescent="0.25">
      <c r="B659" s="259">
        <f t="shared" si="97"/>
        <v>654</v>
      </c>
      <c r="C659" s="229">
        <v>45413</v>
      </c>
      <c r="D659" s="203" t="s">
        <v>155</v>
      </c>
      <c r="E659" s="204" t="str">
        <f t="shared" si="90"/>
        <v>کامیون کمپرسی</v>
      </c>
      <c r="F659" s="204" t="str">
        <f t="shared" si="91"/>
        <v>میرزایی</v>
      </c>
      <c r="G659" s="204" t="str">
        <f t="shared" si="92"/>
        <v>جفت</v>
      </c>
      <c r="H659" s="204">
        <f t="shared" si="93"/>
        <v>6.65</v>
      </c>
      <c r="I659" s="204" t="s">
        <v>204</v>
      </c>
      <c r="J659" s="204">
        <v>40</v>
      </c>
      <c r="K659" s="204">
        <v>250</v>
      </c>
      <c r="L659" s="204" t="s">
        <v>65</v>
      </c>
      <c r="M659" s="204"/>
      <c r="N659" s="204" t="s">
        <v>286</v>
      </c>
      <c r="O659" s="230">
        <f t="shared" si="94"/>
        <v>266</v>
      </c>
      <c r="P659" s="230">
        <f t="shared" si="95"/>
        <v>0</v>
      </c>
      <c r="Q659" s="230">
        <f t="shared" si="98"/>
        <v>0</v>
      </c>
      <c r="R659" s="288">
        <f t="shared" si="96"/>
        <v>0</v>
      </c>
      <c r="S659" s="261"/>
    </row>
    <row r="660" spans="2:19" s="200" customFormat="1" x14ac:dyDescent="0.25">
      <c r="B660" s="259">
        <f t="shared" si="97"/>
        <v>655</v>
      </c>
      <c r="C660" s="229">
        <v>45413</v>
      </c>
      <c r="D660" s="203" t="s">
        <v>158</v>
      </c>
      <c r="E660" s="204" t="str">
        <f t="shared" si="90"/>
        <v>کامیون کمپرسی</v>
      </c>
      <c r="F660" s="204" t="str">
        <f t="shared" si="91"/>
        <v>صداقت</v>
      </c>
      <c r="G660" s="204" t="str">
        <f t="shared" si="92"/>
        <v>تک</v>
      </c>
      <c r="H660" s="204">
        <f t="shared" si="93"/>
        <v>4.1500000000000004</v>
      </c>
      <c r="I660" s="204"/>
      <c r="J660" s="204"/>
      <c r="K660" s="204"/>
      <c r="L660" s="204"/>
      <c r="M660" s="204"/>
      <c r="N660" s="204"/>
      <c r="O660" s="230">
        <f t="shared" si="94"/>
        <v>0</v>
      </c>
      <c r="P660" s="230">
        <f t="shared" si="95"/>
        <v>0</v>
      </c>
      <c r="Q660" s="230">
        <f t="shared" si="98"/>
        <v>0</v>
      </c>
      <c r="R660" s="288">
        <f t="shared" si="96"/>
        <v>0</v>
      </c>
      <c r="S660" s="261"/>
    </row>
    <row r="661" spans="2:19" s="200" customFormat="1" x14ac:dyDescent="0.25">
      <c r="B661" s="259">
        <f t="shared" si="97"/>
        <v>656</v>
      </c>
      <c r="C661" s="229">
        <v>45413</v>
      </c>
      <c r="D661" s="203" t="s">
        <v>159</v>
      </c>
      <c r="E661" s="204" t="str">
        <f t="shared" si="90"/>
        <v>کامیون کمپرسی</v>
      </c>
      <c r="F661" s="204" t="str">
        <f t="shared" si="91"/>
        <v>صداقت</v>
      </c>
      <c r="G661" s="204" t="str">
        <f t="shared" si="92"/>
        <v>تک</v>
      </c>
      <c r="H661" s="204">
        <f t="shared" si="93"/>
        <v>4.1500000000000004</v>
      </c>
      <c r="I661" s="204"/>
      <c r="J661" s="204"/>
      <c r="K661" s="204"/>
      <c r="L661" s="204"/>
      <c r="M661" s="204"/>
      <c r="N661" s="204"/>
      <c r="O661" s="230">
        <f t="shared" si="94"/>
        <v>0</v>
      </c>
      <c r="P661" s="230">
        <f t="shared" si="95"/>
        <v>0</v>
      </c>
      <c r="Q661" s="230">
        <f t="shared" si="98"/>
        <v>0</v>
      </c>
      <c r="R661" s="288">
        <f t="shared" si="96"/>
        <v>0</v>
      </c>
      <c r="S661" s="261"/>
    </row>
    <row r="662" spans="2:19" s="200" customFormat="1" x14ac:dyDescent="0.25">
      <c r="B662" s="259">
        <f t="shared" si="97"/>
        <v>657</v>
      </c>
      <c r="C662" s="229">
        <v>45413</v>
      </c>
      <c r="D662" s="203" t="s">
        <v>162</v>
      </c>
      <c r="E662" s="204" t="str">
        <f t="shared" si="90"/>
        <v>تانکر آب</v>
      </c>
      <c r="F662" s="204" t="str">
        <f t="shared" si="91"/>
        <v>رضاپور</v>
      </c>
      <c r="G662" s="204" t="str">
        <f t="shared" si="92"/>
        <v>تانکر آب</v>
      </c>
      <c r="H662" s="204">
        <f t="shared" si="93"/>
        <v>10</v>
      </c>
      <c r="I662" s="204"/>
      <c r="J662" s="204"/>
      <c r="K662" s="204"/>
      <c r="L662" s="204"/>
      <c r="M662" s="204"/>
      <c r="N662" s="204"/>
      <c r="O662" s="230">
        <f t="shared" si="94"/>
        <v>0</v>
      </c>
      <c r="P662" s="230">
        <f t="shared" si="95"/>
        <v>0</v>
      </c>
      <c r="Q662" s="230">
        <f t="shared" si="98"/>
        <v>0</v>
      </c>
      <c r="R662" s="288">
        <f t="shared" si="96"/>
        <v>0</v>
      </c>
      <c r="S662" s="261"/>
    </row>
    <row r="663" spans="2:19" s="200" customFormat="1" x14ac:dyDescent="0.25">
      <c r="B663" s="259">
        <f t="shared" si="97"/>
        <v>658</v>
      </c>
      <c r="C663" s="229">
        <v>45413</v>
      </c>
      <c r="D663" s="203" t="s">
        <v>175</v>
      </c>
      <c r="E663" s="204" t="str">
        <f t="shared" si="90"/>
        <v>تانکر آب</v>
      </c>
      <c r="F663" s="204" t="str">
        <f t="shared" si="91"/>
        <v>محمدپور</v>
      </c>
      <c r="G663" s="204" t="str">
        <f t="shared" si="92"/>
        <v>تانکر آب</v>
      </c>
      <c r="H663" s="204">
        <f t="shared" si="93"/>
        <v>11.2</v>
      </c>
      <c r="I663" s="204"/>
      <c r="J663" s="204"/>
      <c r="K663" s="204"/>
      <c r="L663" s="204"/>
      <c r="M663" s="204"/>
      <c r="N663" s="204"/>
      <c r="O663" s="230">
        <f t="shared" si="94"/>
        <v>0</v>
      </c>
      <c r="P663" s="230">
        <f t="shared" si="95"/>
        <v>0</v>
      </c>
      <c r="Q663" s="230">
        <f t="shared" si="98"/>
        <v>0</v>
      </c>
      <c r="R663" s="288">
        <f t="shared" si="96"/>
        <v>0</v>
      </c>
      <c r="S663" s="261"/>
    </row>
    <row r="664" spans="2:19" s="200" customFormat="1" x14ac:dyDescent="0.25">
      <c r="B664" s="259">
        <f t="shared" si="97"/>
        <v>659</v>
      </c>
      <c r="C664" s="229">
        <v>45413</v>
      </c>
      <c r="D664" s="203" t="s">
        <v>179</v>
      </c>
      <c r="E664" s="204" t="str">
        <f t="shared" si="90"/>
        <v>کمپرسی جفت</v>
      </c>
      <c r="F664" s="204" t="str">
        <f t="shared" si="91"/>
        <v>محمدپور</v>
      </c>
      <c r="G664" s="204" t="str">
        <f t="shared" si="92"/>
        <v>جفت</v>
      </c>
      <c r="H664" s="204">
        <f t="shared" si="93"/>
        <v>7</v>
      </c>
      <c r="I664" s="204"/>
      <c r="J664" s="204"/>
      <c r="K664" s="204"/>
      <c r="L664" s="204"/>
      <c r="M664" s="204"/>
      <c r="N664" s="204"/>
      <c r="O664" s="230">
        <f t="shared" si="94"/>
        <v>0</v>
      </c>
      <c r="P664" s="230">
        <f t="shared" si="95"/>
        <v>0</v>
      </c>
      <c r="Q664" s="230">
        <f t="shared" si="98"/>
        <v>0</v>
      </c>
      <c r="R664" s="288">
        <f t="shared" si="96"/>
        <v>0</v>
      </c>
      <c r="S664" s="261"/>
    </row>
    <row r="665" spans="2:19" s="200" customFormat="1" x14ac:dyDescent="0.25">
      <c r="B665" s="259">
        <f t="shared" si="97"/>
        <v>660</v>
      </c>
      <c r="C665" s="229">
        <v>45413</v>
      </c>
      <c r="D665" s="203" t="s">
        <v>181</v>
      </c>
      <c r="E665" s="204" t="str">
        <f t="shared" si="90"/>
        <v>تانکر آب</v>
      </c>
      <c r="F665" s="204" t="str">
        <f t="shared" si="91"/>
        <v>گلپایگانی</v>
      </c>
      <c r="G665" s="204" t="str">
        <f t="shared" si="92"/>
        <v>تانکر آب</v>
      </c>
      <c r="H665" s="204">
        <f t="shared" si="93"/>
        <v>11.6</v>
      </c>
      <c r="I665" s="204"/>
      <c r="J665" s="204"/>
      <c r="K665" s="204"/>
      <c r="L665" s="204"/>
      <c r="M665" s="204"/>
      <c r="N665" s="204"/>
      <c r="O665" s="230">
        <f t="shared" si="94"/>
        <v>0</v>
      </c>
      <c r="P665" s="230">
        <f t="shared" si="95"/>
        <v>0</v>
      </c>
      <c r="Q665" s="230">
        <f t="shared" si="98"/>
        <v>0</v>
      </c>
      <c r="R665" s="288">
        <f t="shared" si="96"/>
        <v>0</v>
      </c>
      <c r="S665" s="261"/>
    </row>
    <row r="666" spans="2:19" s="200" customFormat="1" x14ac:dyDescent="0.25">
      <c r="B666" s="259">
        <f t="shared" si="97"/>
        <v>661</v>
      </c>
      <c r="C666" s="229">
        <v>45414</v>
      </c>
      <c r="D666" s="203" t="s">
        <v>93</v>
      </c>
      <c r="E666" s="204" t="str">
        <f t="shared" si="90"/>
        <v>کامیون کمپرسی</v>
      </c>
      <c r="F666" s="204" t="str">
        <f t="shared" si="91"/>
        <v>شرکتی</v>
      </c>
      <c r="G666" s="204" t="str">
        <f t="shared" si="92"/>
        <v>جفت</v>
      </c>
      <c r="H666" s="204">
        <f t="shared" si="93"/>
        <v>6.65</v>
      </c>
      <c r="I666" s="204" t="s">
        <v>204</v>
      </c>
      <c r="J666" s="204">
        <v>29</v>
      </c>
      <c r="K666" s="204">
        <v>650</v>
      </c>
      <c r="L666" s="204" t="s">
        <v>1</v>
      </c>
      <c r="M666" s="204"/>
      <c r="N666" s="204" t="s">
        <v>286</v>
      </c>
      <c r="O666" s="230">
        <f t="shared" si="94"/>
        <v>192.85000000000002</v>
      </c>
      <c r="P666" s="230">
        <f t="shared" si="95"/>
        <v>0</v>
      </c>
      <c r="Q666" s="230">
        <f t="shared" si="98"/>
        <v>0</v>
      </c>
      <c r="R666" s="288">
        <f t="shared" si="96"/>
        <v>0</v>
      </c>
      <c r="S666" s="261"/>
    </row>
    <row r="667" spans="2:19" s="200" customFormat="1" x14ac:dyDescent="0.25">
      <c r="B667" s="259">
        <f t="shared" si="97"/>
        <v>662</v>
      </c>
      <c r="C667" s="229">
        <v>45414</v>
      </c>
      <c r="D667" s="203" t="s">
        <v>96</v>
      </c>
      <c r="E667" s="204" t="str">
        <f t="shared" si="90"/>
        <v>کامیون کمپرسی</v>
      </c>
      <c r="F667" s="204" t="str">
        <f t="shared" si="91"/>
        <v>شرکتی</v>
      </c>
      <c r="G667" s="204" t="str">
        <f t="shared" si="92"/>
        <v>جفت</v>
      </c>
      <c r="H667" s="204">
        <f t="shared" si="93"/>
        <v>6.65</v>
      </c>
      <c r="I667" s="204" t="s">
        <v>204</v>
      </c>
      <c r="J667" s="204">
        <v>8</v>
      </c>
      <c r="K667" s="204">
        <v>650</v>
      </c>
      <c r="L667" s="204" t="s">
        <v>1</v>
      </c>
      <c r="M667" s="204"/>
      <c r="N667" s="204" t="s">
        <v>286</v>
      </c>
      <c r="O667" s="230">
        <f t="shared" si="94"/>
        <v>53.2</v>
      </c>
      <c r="P667" s="230">
        <f t="shared" si="95"/>
        <v>0</v>
      </c>
      <c r="Q667" s="230">
        <f t="shared" si="98"/>
        <v>0</v>
      </c>
      <c r="R667" s="288">
        <f t="shared" si="96"/>
        <v>0</v>
      </c>
      <c r="S667" s="261"/>
    </row>
    <row r="668" spans="2:19" s="200" customFormat="1" x14ac:dyDescent="0.25">
      <c r="B668" s="259">
        <f t="shared" si="97"/>
        <v>663</v>
      </c>
      <c r="C668" s="229">
        <v>45414</v>
      </c>
      <c r="D668" s="203" t="s">
        <v>119</v>
      </c>
      <c r="E668" s="204" t="str">
        <f t="shared" si="90"/>
        <v>کامیون کمپرسی</v>
      </c>
      <c r="F668" s="204" t="str">
        <f t="shared" si="91"/>
        <v>شرکتی</v>
      </c>
      <c r="G668" s="204" t="str">
        <f t="shared" si="92"/>
        <v>جفت</v>
      </c>
      <c r="H668" s="204">
        <f t="shared" si="93"/>
        <v>6.65</v>
      </c>
      <c r="I668" s="204" t="s">
        <v>204</v>
      </c>
      <c r="J668" s="204">
        <v>33</v>
      </c>
      <c r="K668" s="204">
        <v>650</v>
      </c>
      <c r="L668" s="204" t="s">
        <v>1</v>
      </c>
      <c r="M668" s="204"/>
      <c r="N668" s="204" t="s">
        <v>286</v>
      </c>
      <c r="O668" s="230">
        <f t="shared" si="94"/>
        <v>219.45000000000002</v>
      </c>
      <c r="P668" s="230">
        <f t="shared" si="95"/>
        <v>0</v>
      </c>
      <c r="Q668" s="230">
        <f t="shared" si="98"/>
        <v>0</v>
      </c>
      <c r="R668" s="288">
        <f t="shared" si="96"/>
        <v>0</v>
      </c>
      <c r="S668" s="261"/>
    </row>
    <row r="669" spans="2:19" s="200" customFormat="1" x14ac:dyDescent="0.25">
      <c r="B669" s="259">
        <f t="shared" si="97"/>
        <v>664</v>
      </c>
      <c r="C669" s="229">
        <v>45414</v>
      </c>
      <c r="D669" s="203" t="s">
        <v>132</v>
      </c>
      <c r="E669" s="204" t="str">
        <f t="shared" si="90"/>
        <v>تانکر آب</v>
      </c>
      <c r="F669" s="204" t="str">
        <f t="shared" si="91"/>
        <v>شرکتی</v>
      </c>
      <c r="G669" s="204" t="str">
        <f t="shared" si="92"/>
        <v>تانکر آب</v>
      </c>
      <c r="H669" s="204">
        <f t="shared" si="93"/>
        <v>11.8</v>
      </c>
      <c r="I669" s="204"/>
      <c r="J669" s="204"/>
      <c r="K669" s="204"/>
      <c r="L669" s="204"/>
      <c r="M669" s="204"/>
      <c r="N669" s="204"/>
      <c r="O669" s="230">
        <f t="shared" si="94"/>
        <v>0</v>
      </c>
      <c r="P669" s="230">
        <f t="shared" si="95"/>
        <v>0</v>
      </c>
      <c r="Q669" s="230">
        <f t="shared" si="98"/>
        <v>0</v>
      </c>
      <c r="R669" s="288">
        <f t="shared" si="96"/>
        <v>0</v>
      </c>
      <c r="S669" s="261"/>
    </row>
    <row r="670" spans="2:19" s="200" customFormat="1" x14ac:dyDescent="0.25">
      <c r="B670" s="259">
        <f t="shared" si="97"/>
        <v>665</v>
      </c>
      <c r="C670" s="229">
        <v>45414</v>
      </c>
      <c r="D670" s="203" t="s">
        <v>98</v>
      </c>
      <c r="E670" s="204" t="str">
        <f t="shared" si="90"/>
        <v>تانکر آب</v>
      </c>
      <c r="F670" s="204" t="str">
        <f t="shared" si="91"/>
        <v>شرکتی</v>
      </c>
      <c r="G670" s="204" t="str">
        <f t="shared" si="92"/>
        <v>تانکر آب</v>
      </c>
      <c r="H670" s="204">
        <f t="shared" si="93"/>
        <v>11.8</v>
      </c>
      <c r="I670" s="204"/>
      <c r="J670" s="204"/>
      <c r="K670" s="204"/>
      <c r="L670" s="204"/>
      <c r="M670" s="204"/>
      <c r="N670" s="204"/>
      <c r="O670" s="230">
        <f t="shared" si="94"/>
        <v>0</v>
      </c>
      <c r="P670" s="230">
        <f t="shared" si="95"/>
        <v>0</v>
      </c>
      <c r="Q670" s="230">
        <f t="shared" si="98"/>
        <v>0</v>
      </c>
      <c r="R670" s="288">
        <f t="shared" si="96"/>
        <v>0</v>
      </c>
      <c r="S670" s="261"/>
    </row>
    <row r="671" spans="2:19" s="200" customFormat="1" x14ac:dyDescent="0.25">
      <c r="B671" s="259">
        <f t="shared" si="97"/>
        <v>666</v>
      </c>
      <c r="C671" s="229">
        <v>45414</v>
      </c>
      <c r="D671" s="203" t="s">
        <v>143</v>
      </c>
      <c r="E671" s="204" t="str">
        <f t="shared" si="90"/>
        <v>کامیون کمپرسی</v>
      </c>
      <c r="F671" s="204" t="str">
        <f t="shared" si="91"/>
        <v>انصاری</v>
      </c>
      <c r="G671" s="204" t="str">
        <f t="shared" si="92"/>
        <v>جفت</v>
      </c>
      <c r="H671" s="204">
        <f t="shared" si="93"/>
        <v>7</v>
      </c>
      <c r="I671" s="204"/>
      <c r="J671" s="204"/>
      <c r="K671" s="204"/>
      <c r="L671" s="204"/>
      <c r="M671" s="204"/>
      <c r="N671" s="204"/>
      <c r="O671" s="230">
        <f t="shared" si="94"/>
        <v>0</v>
      </c>
      <c r="P671" s="230">
        <f t="shared" si="95"/>
        <v>0</v>
      </c>
      <c r="Q671" s="230">
        <f t="shared" si="98"/>
        <v>0</v>
      </c>
      <c r="R671" s="288">
        <f t="shared" si="96"/>
        <v>0</v>
      </c>
      <c r="S671" s="261"/>
    </row>
    <row r="672" spans="2:19" s="200" customFormat="1" x14ac:dyDescent="0.25">
      <c r="B672" s="259">
        <f t="shared" si="97"/>
        <v>667</v>
      </c>
      <c r="C672" s="229">
        <v>45414</v>
      </c>
      <c r="D672" s="203" t="s">
        <v>144</v>
      </c>
      <c r="E672" s="204" t="str">
        <f t="shared" si="90"/>
        <v>کامیون کمپرسی</v>
      </c>
      <c r="F672" s="204" t="str">
        <f t="shared" si="91"/>
        <v>انصاری</v>
      </c>
      <c r="G672" s="204" t="str">
        <f t="shared" si="92"/>
        <v>جفت</v>
      </c>
      <c r="H672" s="204">
        <f t="shared" si="93"/>
        <v>7</v>
      </c>
      <c r="I672" s="204"/>
      <c r="J672" s="204"/>
      <c r="K672" s="204"/>
      <c r="L672" s="204"/>
      <c r="M672" s="204"/>
      <c r="N672" s="204"/>
      <c r="O672" s="230">
        <f t="shared" si="94"/>
        <v>0</v>
      </c>
      <c r="P672" s="230">
        <f t="shared" si="95"/>
        <v>0</v>
      </c>
      <c r="Q672" s="230">
        <f t="shared" si="98"/>
        <v>0</v>
      </c>
      <c r="R672" s="288">
        <f t="shared" si="96"/>
        <v>0</v>
      </c>
      <c r="S672" s="261"/>
    </row>
    <row r="673" spans="2:19" s="200" customFormat="1" x14ac:dyDescent="0.25">
      <c r="B673" s="259">
        <f t="shared" si="97"/>
        <v>668</v>
      </c>
      <c r="C673" s="229">
        <v>45414</v>
      </c>
      <c r="D673" s="203" t="s">
        <v>145</v>
      </c>
      <c r="E673" s="204" t="str">
        <f t="shared" si="90"/>
        <v>کامیون کمپرسی</v>
      </c>
      <c r="F673" s="204" t="str">
        <f t="shared" si="91"/>
        <v>انصاری</v>
      </c>
      <c r="G673" s="204" t="str">
        <f t="shared" si="92"/>
        <v>جفت</v>
      </c>
      <c r="H673" s="204">
        <f t="shared" si="93"/>
        <v>7</v>
      </c>
      <c r="I673" s="204"/>
      <c r="J673" s="204"/>
      <c r="K673" s="204"/>
      <c r="L673" s="204"/>
      <c r="M673" s="204"/>
      <c r="N673" s="204"/>
      <c r="O673" s="230">
        <f t="shared" si="94"/>
        <v>0</v>
      </c>
      <c r="P673" s="230">
        <f t="shared" si="95"/>
        <v>0</v>
      </c>
      <c r="Q673" s="230">
        <f t="shared" si="98"/>
        <v>0</v>
      </c>
      <c r="R673" s="288">
        <f t="shared" si="96"/>
        <v>0</v>
      </c>
      <c r="S673" s="261"/>
    </row>
    <row r="674" spans="2:19" s="200" customFormat="1" x14ac:dyDescent="0.25">
      <c r="B674" s="259">
        <f t="shared" si="97"/>
        <v>669</v>
      </c>
      <c r="C674" s="229">
        <v>45414</v>
      </c>
      <c r="D674" s="203" t="s">
        <v>152</v>
      </c>
      <c r="E674" s="204" t="str">
        <f t="shared" si="90"/>
        <v>کامیون کمپرسی</v>
      </c>
      <c r="F674" s="204" t="str">
        <f t="shared" si="91"/>
        <v>میرزایی</v>
      </c>
      <c r="G674" s="204" t="str">
        <f t="shared" si="92"/>
        <v>تک</v>
      </c>
      <c r="H674" s="204">
        <f t="shared" si="93"/>
        <v>4.1500000000000004</v>
      </c>
      <c r="I674" s="204" t="s">
        <v>204</v>
      </c>
      <c r="J674" s="204">
        <v>29</v>
      </c>
      <c r="K674" s="204">
        <v>700</v>
      </c>
      <c r="L674" s="204" t="s">
        <v>65</v>
      </c>
      <c r="M674" s="204"/>
      <c r="N674" s="204" t="s">
        <v>286</v>
      </c>
      <c r="O674" s="230">
        <f t="shared" si="94"/>
        <v>120.35000000000001</v>
      </c>
      <c r="P674" s="230">
        <f t="shared" si="95"/>
        <v>0</v>
      </c>
      <c r="Q674" s="230">
        <f t="shared" si="98"/>
        <v>0</v>
      </c>
      <c r="R674" s="288">
        <f t="shared" si="96"/>
        <v>0</v>
      </c>
      <c r="S674" s="261"/>
    </row>
    <row r="675" spans="2:19" s="200" customFormat="1" x14ac:dyDescent="0.25">
      <c r="B675" s="259">
        <f t="shared" si="97"/>
        <v>670</v>
      </c>
      <c r="C675" s="229">
        <v>45414</v>
      </c>
      <c r="D675" s="203" t="s">
        <v>154</v>
      </c>
      <c r="E675" s="204" t="str">
        <f t="shared" si="90"/>
        <v>کامیون کمپرسی</v>
      </c>
      <c r="F675" s="204" t="str">
        <f t="shared" si="91"/>
        <v>میرزایی</v>
      </c>
      <c r="G675" s="204" t="str">
        <f t="shared" si="92"/>
        <v>تک</v>
      </c>
      <c r="H675" s="204">
        <f t="shared" si="93"/>
        <v>4.1500000000000004</v>
      </c>
      <c r="I675" s="204" t="s">
        <v>204</v>
      </c>
      <c r="J675" s="204">
        <v>15</v>
      </c>
      <c r="K675" s="204">
        <v>700</v>
      </c>
      <c r="L675" s="204" t="s">
        <v>65</v>
      </c>
      <c r="M675" s="204"/>
      <c r="N675" s="204" t="s">
        <v>286</v>
      </c>
      <c r="O675" s="230">
        <f t="shared" si="94"/>
        <v>62.250000000000007</v>
      </c>
      <c r="P675" s="230">
        <f t="shared" si="95"/>
        <v>0</v>
      </c>
      <c r="Q675" s="230">
        <f t="shared" si="98"/>
        <v>0</v>
      </c>
      <c r="R675" s="288">
        <f t="shared" si="96"/>
        <v>0</v>
      </c>
      <c r="S675" s="261"/>
    </row>
    <row r="676" spans="2:19" s="200" customFormat="1" x14ac:dyDescent="0.25">
      <c r="B676" s="259">
        <f t="shared" si="97"/>
        <v>671</v>
      </c>
      <c r="C676" s="229">
        <v>45414</v>
      </c>
      <c r="D676" s="203" t="s">
        <v>155</v>
      </c>
      <c r="E676" s="204" t="str">
        <f t="shared" si="90"/>
        <v>کامیون کمپرسی</v>
      </c>
      <c r="F676" s="204" t="str">
        <f t="shared" si="91"/>
        <v>میرزایی</v>
      </c>
      <c r="G676" s="204" t="str">
        <f t="shared" si="92"/>
        <v>جفت</v>
      </c>
      <c r="H676" s="204">
        <f t="shared" si="93"/>
        <v>6.65</v>
      </c>
      <c r="I676" s="204" t="s">
        <v>204</v>
      </c>
      <c r="J676" s="204"/>
      <c r="K676" s="204">
        <v>700</v>
      </c>
      <c r="L676" s="204" t="s">
        <v>65</v>
      </c>
      <c r="M676" s="204"/>
      <c r="N676" s="204"/>
      <c r="O676" s="230">
        <f t="shared" si="94"/>
        <v>0</v>
      </c>
      <c r="P676" s="230">
        <f t="shared" si="95"/>
        <v>0</v>
      </c>
      <c r="Q676" s="230">
        <f t="shared" si="98"/>
        <v>0</v>
      </c>
      <c r="R676" s="288">
        <f t="shared" si="96"/>
        <v>0</v>
      </c>
      <c r="S676" s="261"/>
    </row>
    <row r="677" spans="2:19" s="200" customFormat="1" x14ac:dyDescent="0.25">
      <c r="B677" s="259">
        <f t="shared" si="97"/>
        <v>672</v>
      </c>
      <c r="C677" s="229">
        <v>45414</v>
      </c>
      <c r="D677" s="203" t="s">
        <v>158</v>
      </c>
      <c r="E677" s="204" t="str">
        <f t="shared" si="90"/>
        <v>کامیون کمپرسی</v>
      </c>
      <c r="F677" s="204" t="str">
        <f t="shared" si="91"/>
        <v>صداقت</v>
      </c>
      <c r="G677" s="204" t="str">
        <f t="shared" si="92"/>
        <v>تک</v>
      </c>
      <c r="H677" s="204">
        <f t="shared" si="93"/>
        <v>4.1500000000000004</v>
      </c>
      <c r="I677" s="204"/>
      <c r="J677" s="204"/>
      <c r="K677" s="204"/>
      <c r="L677" s="204"/>
      <c r="M677" s="204"/>
      <c r="N677" s="204"/>
      <c r="O677" s="230">
        <f t="shared" si="94"/>
        <v>0</v>
      </c>
      <c r="P677" s="230">
        <f t="shared" si="95"/>
        <v>0</v>
      </c>
      <c r="Q677" s="230">
        <f t="shared" si="98"/>
        <v>0</v>
      </c>
      <c r="R677" s="288">
        <f t="shared" si="96"/>
        <v>0</v>
      </c>
      <c r="S677" s="261"/>
    </row>
    <row r="678" spans="2:19" s="200" customFormat="1" x14ac:dyDescent="0.25">
      <c r="B678" s="259">
        <f t="shared" si="97"/>
        <v>673</v>
      </c>
      <c r="C678" s="229">
        <v>45414</v>
      </c>
      <c r="D678" s="203" t="s">
        <v>159</v>
      </c>
      <c r="E678" s="204" t="str">
        <f t="shared" si="90"/>
        <v>کامیون کمپرسی</v>
      </c>
      <c r="F678" s="204" t="str">
        <f t="shared" si="91"/>
        <v>صداقت</v>
      </c>
      <c r="G678" s="204" t="str">
        <f t="shared" si="92"/>
        <v>تک</v>
      </c>
      <c r="H678" s="204">
        <f t="shared" si="93"/>
        <v>4.1500000000000004</v>
      </c>
      <c r="I678" s="204"/>
      <c r="J678" s="204"/>
      <c r="K678" s="204"/>
      <c r="L678" s="204"/>
      <c r="M678" s="204"/>
      <c r="N678" s="204"/>
      <c r="O678" s="230">
        <f t="shared" si="94"/>
        <v>0</v>
      </c>
      <c r="P678" s="230">
        <f t="shared" si="95"/>
        <v>0</v>
      </c>
      <c r="Q678" s="230">
        <f t="shared" si="98"/>
        <v>0</v>
      </c>
      <c r="R678" s="288">
        <f t="shared" si="96"/>
        <v>0</v>
      </c>
      <c r="S678" s="261"/>
    </row>
    <row r="679" spans="2:19" s="200" customFormat="1" x14ac:dyDescent="0.25">
      <c r="B679" s="259">
        <f t="shared" si="97"/>
        <v>674</v>
      </c>
      <c r="C679" s="229">
        <v>45414</v>
      </c>
      <c r="D679" s="203" t="s">
        <v>162</v>
      </c>
      <c r="E679" s="204" t="str">
        <f t="shared" si="90"/>
        <v>تانکر آب</v>
      </c>
      <c r="F679" s="204" t="str">
        <f t="shared" si="91"/>
        <v>رضاپور</v>
      </c>
      <c r="G679" s="204" t="str">
        <f t="shared" si="92"/>
        <v>تانکر آب</v>
      </c>
      <c r="H679" s="204">
        <f t="shared" si="93"/>
        <v>10</v>
      </c>
      <c r="I679" s="204"/>
      <c r="J679" s="204"/>
      <c r="K679" s="204"/>
      <c r="L679" s="204"/>
      <c r="M679" s="204"/>
      <c r="N679" s="204"/>
      <c r="O679" s="230">
        <f t="shared" si="94"/>
        <v>0</v>
      </c>
      <c r="P679" s="230">
        <f t="shared" si="95"/>
        <v>0</v>
      </c>
      <c r="Q679" s="230">
        <f t="shared" si="98"/>
        <v>0</v>
      </c>
      <c r="R679" s="288">
        <f t="shared" si="96"/>
        <v>0</v>
      </c>
      <c r="S679" s="261"/>
    </row>
    <row r="680" spans="2:19" s="200" customFormat="1" x14ac:dyDescent="0.25">
      <c r="B680" s="259">
        <f t="shared" si="97"/>
        <v>675</v>
      </c>
      <c r="C680" s="229">
        <v>45414</v>
      </c>
      <c r="D680" s="203" t="s">
        <v>175</v>
      </c>
      <c r="E680" s="204" t="str">
        <f t="shared" si="90"/>
        <v>تانکر آب</v>
      </c>
      <c r="F680" s="204" t="str">
        <f t="shared" si="91"/>
        <v>محمدپور</v>
      </c>
      <c r="G680" s="204" t="str">
        <f t="shared" si="92"/>
        <v>تانکر آب</v>
      </c>
      <c r="H680" s="204">
        <f t="shared" si="93"/>
        <v>11.2</v>
      </c>
      <c r="I680" s="204"/>
      <c r="J680" s="204"/>
      <c r="K680" s="204"/>
      <c r="L680" s="204"/>
      <c r="M680" s="204"/>
      <c r="N680" s="204"/>
      <c r="O680" s="230">
        <f t="shared" si="94"/>
        <v>0</v>
      </c>
      <c r="P680" s="230">
        <f t="shared" si="95"/>
        <v>0</v>
      </c>
      <c r="Q680" s="230">
        <f t="shared" si="98"/>
        <v>0</v>
      </c>
      <c r="R680" s="288">
        <f t="shared" si="96"/>
        <v>0</v>
      </c>
      <c r="S680" s="261"/>
    </row>
    <row r="681" spans="2:19" s="200" customFormat="1" x14ac:dyDescent="0.25">
      <c r="B681" s="259">
        <f t="shared" si="97"/>
        <v>676</v>
      </c>
      <c r="C681" s="229">
        <v>45414</v>
      </c>
      <c r="D681" s="203" t="s">
        <v>179</v>
      </c>
      <c r="E681" s="204" t="str">
        <f t="shared" si="90"/>
        <v>کمپرسی جفت</v>
      </c>
      <c r="F681" s="204" t="str">
        <f t="shared" si="91"/>
        <v>محمدپور</v>
      </c>
      <c r="G681" s="204" t="str">
        <f t="shared" si="92"/>
        <v>جفت</v>
      </c>
      <c r="H681" s="204">
        <f t="shared" si="93"/>
        <v>7</v>
      </c>
      <c r="I681" s="204"/>
      <c r="J681" s="204"/>
      <c r="K681" s="204"/>
      <c r="L681" s="204"/>
      <c r="M681" s="204"/>
      <c r="N681" s="204"/>
      <c r="O681" s="230">
        <f t="shared" si="94"/>
        <v>0</v>
      </c>
      <c r="P681" s="230">
        <f t="shared" si="95"/>
        <v>0</v>
      </c>
      <c r="Q681" s="230">
        <f t="shared" si="98"/>
        <v>0</v>
      </c>
      <c r="R681" s="288">
        <f t="shared" si="96"/>
        <v>0</v>
      </c>
      <c r="S681" s="261"/>
    </row>
    <row r="682" spans="2:19" s="200" customFormat="1" x14ac:dyDescent="0.25">
      <c r="B682" s="259">
        <f t="shared" si="97"/>
        <v>677</v>
      </c>
      <c r="C682" s="229">
        <v>45414</v>
      </c>
      <c r="D682" s="203" t="s">
        <v>181</v>
      </c>
      <c r="E682" s="204" t="str">
        <f t="shared" si="90"/>
        <v>تانکر آب</v>
      </c>
      <c r="F682" s="204" t="str">
        <f t="shared" si="91"/>
        <v>گلپایگانی</v>
      </c>
      <c r="G682" s="204" t="str">
        <f t="shared" si="92"/>
        <v>تانکر آب</v>
      </c>
      <c r="H682" s="204">
        <f t="shared" si="93"/>
        <v>11.6</v>
      </c>
      <c r="I682" s="204"/>
      <c r="J682" s="204"/>
      <c r="K682" s="204"/>
      <c r="L682" s="204"/>
      <c r="M682" s="204"/>
      <c r="N682" s="204"/>
      <c r="O682" s="230">
        <f t="shared" si="94"/>
        <v>0</v>
      </c>
      <c r="P682" s="230">
        <f t="shared" si="95"/>
        <v>0</v>
      </c>
      <c r="Q682" s="230">
        <f t="shared" si="98"/>
        <v>0</v>
      </c>
      <c r="R682" s="288">
        <f t="shared" si="96"/>
        <v>0</v>
      </c>
      <c r="S682" s="261"/>
    </row>
    <row r="683" spans="2:19" s="200" customFormat="1" x14ac:dyDescent="0.25">
      <c r="B683" s="259">
        <f t="shared" si="97"/>
        <v>678</v>
      </c>
      <c r="C683" s="229">
        <v>45415</v>
      </c>
      <c r="D683" s="203" t="s">
        <v>93</v>
      </c>
      <c r="E683" s="204" t="str">
        <f t="shared" si="90"/>
        <v>کامیون کمپرسی</v>
      </c>
      <c r="F683" s="204" t="str">
        <f t="shared" si="91"/>
        <v>شرکتی</v>
      </c>
      <c r="G683" s="204" t="str">
        <f t="shared" si="92"/>
        <v>جفت</v>
      </c>
      <c r="H683" s="204">
        <f t="shared" si="93"/>
        <v>6.65</v>
      </c>
      <c r="I683" s="204"/>
      <c r="J683" s="204"/>
      <c r="K683" s="204"/>
      <c r="L683" s="204"/>
      <c r="M683" s="204"/>
      <c r="N683" s="204"/>
      <c r="O683" s="230">
        <f t="shared" si="94"/>
        <v>0</v>
      </c>
      <c r="P683" s="230">
        <f t="shared" si="95"/>
        <v>0</v>
      </c>
      <c r="Q683" s="230">
        <f t="shared" si="98"/>
        <v>0</v>
      </c>
      <c r="R683" s="288">
        <f t="shared" si="96"/>
        <v>0</v>
      </c>
      <c r="S683" s="261"/>
    </row>
    <row r="684" spans="2:19" s="200" customFormat="1" x14ac:dyDescent="0.25">
      <c r="B684" s="259">
        <f t="shared" si="97"/>
        <v>679</v>
      </c>
      <c r="C684" s="229">
        <v>45415</v>
      </c>
      <c r="D684" s="203" t="s">
        <v>96</v>
      </c>
      <c r="E684" s="204" t="str">
        <f t="shared" si="90"/>
        <v>کامیون کمپرسی</v>
      </c>
      <c r="F684" s="204" t="str">
        <f t="shared" si="91"/>
        <v>شرکتی</v>
      </c>
      <c r="G684" s="204" t="str">
        <f t="shared" si="92"/>
        <v>جفت</v>
      </c>
      <c r="H684" s="204">
        <f t="shared" si="93"/>
        <v>6.65</v>
      </c>
      <c r="I684" s="204"/>
      <c r="J684" s="204"/>
      <c r="K684" s="204"/>
      <c r="L684" s="204"/>
      <c r="M684" s="204"/>
      <c r="N684" s="204"/>
      <c r="O684" s="230">
        <f t="shared" si="94"/>
        <v>0</v>
      </c>
      <c r="P684" s="230">
        <f t="shared" si="95"/>
        <v>0</v>
      </c>
      <c r="Q684" s="230">
        <f t="shared" si="98"/>
        <v>0</v>
      </c>
      <c r="R684" s="288">
        <f t="shared" si="96"/>
        <v>0</v>
      </c>
      <c r="S684" s="261"/>
    </row>
    <row r="685" spans="2:19" s="200" customFormat="1" x14ac:dyDescent="0.25">
      <c r="B685" s="259">
        <f t="shared" si="97"/>
        <v>680</v>
      </c>
      <c r="C685" s="229">
        <v>45415</v>
      </c>
      <c r="D685" s="203" t="s">
        <v>119</v>
      </c>
      <c r="E685" s="204" t="str">
        <f t="shared" si="90"/>
        <v>کامیون کمپرسی</v>
      </c>
      <c r="F685" s="204" t="str">
        <f t="shared" si="91"/>
        <v>شرکتی</v>
      </c>
      <c r="G685" s="204" t="str">
        <f t="shared" si="92"/>
        <v>جفت</v>
      </c>
      <c r="H685" s="204">
        <f t="shared" si="93"/>
        <v>6.65</v>
      </c>
      <c r="I685" s="204"/>
      <c r="J685" s="204"/>
      <c r="K685" s="204"/>
      <c r="L685" s="204"/>
      <c r="M685" s="204"/>
      <c r="N685" s="204"/>
      <c r="O685" s="230">
        <f t="shared" si="94"/>
        <v>0</v>
      </c>
      <c r="P685" s="230">
        <f t="shared" si="95"/>
        <v>0</v>
      </c>
      <c r="Q685" s="230">
        <f t="shared" si="98"/>
        <v>0</v>
      </c>
      <c r="R685" s="288">
        <f t="shared" si="96"/>
        <v>0</v>
      </c>
      <c r="S685" s="261"/>
    </row>
    <row r="686" spans="2:19" s="200" customFormat="1" x14ac:dyDescent="0.25">
      <c r="B686" s="259">
        <f t="shared" si="97"/>
        <v>681</v>
      </c>
      <c r="C686" s="229">
        <v>45415</v>
      </c>
      <c r="D686" s="203" t="s">
        <v>132</v>
      </c>
      <c r="E686" s="204" t="str">
        <f t="shared" si="90"/>
        <v>تانکر آب</v>
      </c>
      <c r="F686" s="204" t="str">
        <f t="shared" si="91"/>
        <v>شرکتی</v>
      </c>
      <c r="G686" s="204" t="str">
        <f t="shared" si="92"/>
        <v>تانکر آب</v>
      </c>
      <c r="H686" s="204">
        <f t="shared" si="93"/>
        <v>11.8</v>
      </c>
      <c r="I686" s="204"/>
      <c r="J686" s="204"/>
      <c r="K686" s="204"/>
      <c r="L686" s="204"/>
      <c r="M686" s="204"/>
      <c r="N686" s="204"/>
      <c r="O686" s="230">
        <f t="shared" si="94"/>
        <v>0</v>
      </c>
      <c r="P686" s="230">
        <f t="shared" si="95"/>
        <v>0</v>
      </c>
      <c r="Q686" s="230">
        <f t="shared" si="98"/>
        <v>0</v>
      </c>
      <c r="R686" s="288">
        <f t="shared" si="96"/>
        <v>0</v>
      </c>
      <c r="S686" s="261"/>
    </row>
    <row r="687" spans="2:19" s="200" customFormat="1" x14ac:dyDescent="0.25">
      <c r="B687" s="259">
        <f t="shared" si="97"/>
        <v>682</v>
      </c>
      <c r="C687" s="229">
        <v>45415</v>
      </c>
      <c r="D687" s="203" t="s">
        <v>98</v>
      </c>
      <c r="E687" s="204" t="str">
        <f t="shared" si="90"/>
        <v>تانکر آب</v>
      </c>
      <c r="F687" s="204" t="str">
        <f t="shared" si="91"/>
        <v>شرکتی</v>
      </c>
      <c r="G687" s="204" t="str">
        <f t="shared" si="92"/>
        <v>تانکر آب</v>
      </c>
      <c r="H687" s="204">
        <f t="shared" si="93"/>
        <v>11.8</v>
      </c>
      <c r="I687" s="204"/>
      <c r="J687" s="204"/>
      <c r="K687" s="204"/>
      <c r="L687" s="204"/>
      <c r="M687" s="204"/>
      <c r="N687" s="204"/>
      <c r="O687" s="230">
        <f t="shared" si="94"/>
        <v>0</v>
      </c>
      <c r="P687" s="230">
        <f t="shared" si="95"/>
        <v>0</v>
      </c>
      <c r="Q687" s="230">
        <f t="shared" si="98"/>
        <v>0</v>
      </c>
      <c r="R687" s="288">
        <f t="shared" si="96"/>
        <v>0</v>
      </c>
      <c r="S687" s="261"/>
    </row>
    <row r="688" spans="2:19" s="200" customFormat="1" x14ac:dyDescent="0.25">
      <c r="B688" s="259">
        <f t="shared" si="97"/>
        <v>683</v>
      </c>
      <c r="C688" s="229">
        <v>45415</v>
      </c>
      <c r="D688" s="203" t="s">
        <v>143</v>
      </c>
      <c r="E688" s="204" t="str">
        <f t="shared" si="90"/>
        <v>کامیون کمپرسی</v>
      </c>
      <c r="F688" s="204" t="str">
        <f t="shared" si="91"/>
        <v>انصاری</v>
      </c>
      <c r="G688" s="204" t="str">
        <f t="shared" si="92"/>
        <v>جفت</v>
      </c>
      <c r="H688" s="204">
        <f t="shared" si="93"/>
        <v>7</v>
      </c>
      <c r="I688" s="204"/>
      <c r="J688" s="204"/>
      <c r="K688" s="204"/>
      <c r="L688" s="204"/>
      <c r="M688" s="204"/>
      <c r="N688" s="204"/>
      <c r="O688" s="230">
        <f t="shared" si="94"/>
        <v>0</v>
      </c>
      <c r="P688" s="230">
        <f t="shared" si="95"/>
        <v>0</v>
      </c>
      <c r="Q688" s="230">
        <f t="shared" si="98"/>
        <v>0</v>
      </c>
      <c r="R688" s="288">
        <f t="shared" si="96"/>
        <v>0</v>
      </c>
      <c r="S688" s="261"/>
    </row>
    <row r="689" spans="2:19" s="200" customFormat="1" x14ac:dyDescent="0.25">
      <c r="B689" s="259">
        <f t="shared" si="97"/>
        <v>684</v>
      </c>
      <c r="C689" s="229">
        <v>45415</v>
      </c>
      <c r="D689" s="203" t="s">
        <v>144</v>
      </c>
      <c r="E689" s="204" t="str">
        <f t="shared" si="90"/>
        <v>کامیون کمپرسی</v>
      </c>
      <c r="F689" s="204" t="str">
        <f t="shared" si="91"/>
        <v>انصاری</v>
      </c>
      <c r="G689" s="204" t="str">
        <f t="shared" si="92"/>
        <v>جفت</v>
      </c>
      <c r="H689" s="204">
        <f t="shared" si="93"/>
        <v>7</v>
      </c>
      <c r="I689" s="204"/>
      <c r="J689" s="204"/>
      <c r="K689" s="204"/>
      <c r="L689" s="204"/>
      <c r="M689" s="204"/>
      <c r="N689" s="204"/>
      <c r="O689" s="230">
        <f t="shared" si="94"/>
        <v>0</v>
      </c>
      <c r="P689" s="230">
        <f t="shared" si="95"/>
        <v>0</v>
      </c>
      <c r="Q689" s="230">
        <f t="shared" si="98"/>
        <v>0</v>
      </c>
      <c r="R689" s="288">
        <f t="shared" si="96"/>
        <v>0</v>
      </c>
      <c r="S689" s="261"/>
    </row>
    <row r="690" spans="2:19" s="200" customFormat="1" x14ac:dyDescent="0.25">
      <c r="B690" s="259">
        <f t="shared" si="97"/>
        <v>685</v>
      </c>
      <c r="C690" s="229">
        <v>45415</v>
      </c>
      <c r="D690" s="203" t="s">
        <v>145</v>
      </c>
      <c r="E690" s="204" t="str">
        <f t="shared" si="90"/>
        <v>کامیون کمپرسی</v>
      </c>
      <c r="F690" s="204" t="str">
        <f t="shared" si="91"/>
        <v>انصاری</v>
      </c>
      <c r="G690" s="204" t="str">
        <f t="shared" si="92"/>
        <v>جفت</v>
      </c>
      <c r="H690" s="204">
        <f t="shared" si="93"/>
        <v>7</v>
      </c>
      <c r="I690" s="204"/>
      <c r="J690" s="204"/>
      <c r="K690" s="204"/>
      <c r="L690" s="204"/>
      <c r="M690" s="204"/>
      <c r="N690" s="204"/>
      <c r="O690" s="230">
        <f t="shared" si="94"/>
        <v>0</v>
      </c>
      <c r="P690" s="230">
        <f t="shared" si="95"/>
        <v>0</v>
      </c>
      <c r="Q690" s="230">
        <f t="shared" si="98"/>
        <v>0</v>
      </c>
      <c r="R690" s="288">
        <f t="shared" si="96"/>
        <v>0</v>
      </c>
      <c r="S690" s="261"/>
    </row>
    <row r="691" spans="2:19" s="200" customFormat="1" x14ac:dyDescent="0.25">
      <c r="B691" s="259">
        <f t="shared" si="97"/>
        <v>686</v>
      </c>
      <c r="C691" s="229">
        <v>45415</v>
      </c>
      <c r="D691" s="203" t="s">
        <v>152</v>
      </c>
      <c r="E691" s="204" t="str">
        <f t="shared" si="90"/>
        <v>کامیون کمپرسی</v>
      </c>
      <c r="F691" s="204" t="str">
        <f t="shared" si="91"/>
        <v>میرزایی</v>
      </c>
      <c r="G691" s="204" t="str">
        <f t="shared" si="92"/>
        <v>تک</v>
      </c>
      <c r="H691" s="204">
        <f t="shared" si="93"/>
        <v>4.1500000000000004</v>
      </c>
      <c r="I691" s="204"/>
      <c r="J691" s="204"/>
      <c r="K691" s="204"/>
      <c r="L691" s="204"/>
      <c r="M691" s="204"/>
      <c r="N691" s="204"/>
      <c r="O691" s="230">
        <f t="shared" si="94"/>
        <v>0</v>
      </c>
      <c r="P691" s="230">
        <f t="shared" si="95"/>
        <v>0</v>
      </c>
      <c r="Q691" s="230">
        <f t="shared" si="98"/>
        <v>0</v>
      </c>
      <c r="R691" s="288">
        <f t="shared" si="96"/>
        <v>0</v>
      </c>
      <c r="S691" s="261"/>
    </row>
    <row r="692" spans="2:19" s="200" customFormat="1" x14ac:dyDescent="0.25">
      <c r="B692" s="259">
        <f t="shared" si="97"/>
        <v>687</v>
      </c>
      <c r="C692" s="229">
        <v>45415</v>
      </c>
      <c r="D692" s="203" t="s">
        <v>154</v>
      </c>
      <c r="E692" s="204" t="str">
        <f t="shared" si="90"/>
        <v>کامیون کمپرسی</v>
      </c>
      <c r="F692" s="204" t="str">
        <f t="shared" si="91"/>
        <v>میرزایی</v>
      </c>
      <c r="G692" s="204" t="str">
        <f t="shared" si="92"/>
        <v>تک</v>
      </c>
      <c r="H692" s="204">
        <f t="shared" si="93"/>
        <v>4.1500000000000004</v>
      </c>
      <c r="I692" s="204"/>
      <c r="J692" s="204"/>
      <c r="K692" s="204"/>
      <c r="L692" s="204"/>
      <c r="M692" s="204"/>
      <c r="N692" s="204"/>
      <c r="O692" s="230">
        <f t="shared" si="94"/>
        <v>0</v>
      </c>
      <c r="P692" s="230">
        <f t="shared" si="95"/>
        <v>0</v>
      </c>
      <c r="Q692" s="230">
        <f t="shared" si="98"/>
        <v>0</v>
      </c>
      <c r="R692" s="288">
        <f t="shared" si="96"/>
        <v>0</v>
      </c>
      <c r="S692" s="261"/>
    </row>
    <row r="693" spans="2:19" s="200" customFormat="1" x14ac:dyDescent="0.25">
      <c r="B693" s="259">
        <f t="shared" si="97"/>
        <v>688</v>
      </c>
      <c r="C693" s="229">
        <v>45415</v>
      </c>
      <c r="D693" s="203" t="s">
        <v>155</v>
      </c>
      <c r="E693" s="204" t="str">
        <f t="shared" si="90"/>
        <v>کامیون کمپرسی</v>
      </c>
      <c r="F693" s="204" t="str">
        <f t="shared" si="91"/>
        <v>میرزایی</v>
      </c>
      <c r="G693" s="204" t="str">
        <f t="shared" si="92"/>
        <v>جفت</v>
      </c>
      <c r="H693" s="204">
        <f t="shared" si="93"/>
        <v>6.65</v>
      </c>
      <c r="I693" s="204"/>
      <c r="J693" s="204"/>
      <c r="K693" s="204"/>
      <c r="L693" s="204"/>
      <c r="M693" s="204"/>
      <c r="N693" s="204"/>
      <c r="O693" s="230">
        <f t="shared" si="94"/>
        <v>0</v>
      </c>
      <c r="P693" s="230">
        <f t="shared" si="95"/>
        <v>0</v>
      </c>
      <c r="Q693" s="230">
        <f t="shared" si="98"/>
        <v>0</v>
      </c>
      <c r="R693" s="288">
        <f t="shared" si="96"/>
        <v>0</v>
      </c>
      <c r="S693" s="261"/>
    </row>
    <row r="694" spans="2:19" s="200" customFormat="1" x14ac:dyDescent="0.25">
      <c r="B694" s="259">
        <f t="shared" si="97"/>
        <v>689</v>
      </c>
      <c r="C694" s="229">
        <v>45415</v>
      </c>
      <c r="D694" s="203" t="s">
        <v>158</v>
      </c>
      <c r="E694" s="204" t="str">
        <f t="shared" si="90"/>
        <v>کامیون کمپرسی</v>
      </c>
      <c r="F694" s="204" t="str">
        <f t="shared" si="91"/>
        <v>صداقت</v>
      </c>
      <c r="G694" s="204" t="str">
        <f t="shared" si="92"/>
        <v>تک</v>
      </c>
      <c r="H694" s="204">
        <f t="shared" si="93"/>
        <v>4.1500000000000004</v>
      </c>
      <c r="I694" s="204"/>
      <c r="J694" s="204"/>
      <c r="K694" s="204"/>
      <c r="L694" s="204"/>
      <c r="M694" s="204"/>
      <c r="N694" s="204"/>
      <c r="O694" s="230">
        <f t="shared" si="94"/>
        <v>0</v>
      </c>
      <c r="P694" s="230">
        <f t="shared" si="95"/>
        <v>0</v>
      </c>
      <c r="Q694" s="230">
        <f t="shared" si="98"/>
        <v>0</v>
      </c>
      <c r="R694" s="288">
        <f t="shared" si="96"/>
        <v>0</v>
      </c>
      <c r="S694" s="261"/>
    </row>
    <row r="695" spans="2:19" s="200" customFormat="1" x14ac:dyDescent="0.25">
      <c r="B695" s="259">
        <f t="shared" si="97"/>
        <v>690</v>
      </c>
      <c r="C695" s="229">
        <v>45415</v>
      </c>
      <c r="D695" s="203" t="s">
        <v>159</v>
      </c>
      <c r="E695" s="204" t="str">
        <f t="shared" si="90"/>
        <v>کامیون کمپرسی</v>
      </c>
      <c r="F695" s="204" t="str">
        <f t="shared" si="91"/>
        <v>صداقت</v>
      </c>
      <c r="G695" s="204" t="str">
        <f t="shared" si="92"/>
        <v>تک</v>
      </c>
      <c r="H695" s="204">
        <f t="shared" si="93"/>
        <v>4.1500000000000004</v>
      </c>
      <c r="I695" s="204"/>
      <c r="J695" s="204"/>
      <c r="K695" s="204"/>
      <c r="L695" s="204"/>
      <c r="M695" s="204"/>
      <c r="N695" s="204"/>
      <c r="O695" s="230">
        <f t="shared" si="94"/>
        <v>0</v>
      </c>
      <c r="P695" s="230">
        <f t="shared" si="95"/>
        <v>0</v>
      </c>
      <c r="Q695" s="230">
        <f t="shared" si="98"/>
        <v>0</v>
      </c>
      <c r="R695" s="288">
        <f t="shared" si="96"/>
        <v>0</v>
      </c>
      <c r="S695" s="261"/>
    </row>
    <row r="696" spans="2:19" s="200" customFormat="1" x14ac:dyDescent="0.25">
      <c r="B696" s="259">
        <f t="shared" si="97"/>
        <v>691</v>
      </c>
      <c r="C696" s="229">
        <v>45415</v>
      </c>
      <c r="D696" s="203" t="s">
        <v>162</v>
      </c>
      <c r="E696" s="204" t="str">
        <f t="shared" si="90"/>
        <v>تانکر آب</v>
      </c>
      <c r="F696" s="204" t="str">
        <f t="shared" si="91"/>
        <v>رضاپور</v>
      </c>
      <c r="G696" s="204" t="str">
        <f t="shared" si="92"/>
        <v>تانکر آب</v>
      </c>
      <c r="H696" s="204">
        <f t="shared" si="93"/>
        <v>10</v>
      </c>
      <c r="I696" s="204"/>
      <c r="J696" s="204"/>
      <c r="K696" s="204"/>
      <c r="L696" s="204"/>
      <c r="M696" s="204"/>
      <c r="N696" s="204"/>
      <c r="O696" s="230">
        <f t="shared" si="94"/>
        <v>0</v>
      </c>
      <c r="P696" s="230">
        <f t="shared" si="95"/>
        <v>0</v>
      </c>
      <c r="Q696" s="230">
        <f t="shared" si="98"/>
        <v>0</v>
      </c>
      <c r="R696" s="288">
        <f t="shared" si="96"/>
        <v>0</v>
      </c>
      <c r="S696" s="261"/>
    </row>
    <row r="697" spans="2:19" s="200" customFormat="1" x14ac:dyDescent="0.25">
      <c r="B697" s="259">
        <f t="shared" si="97"/>
        <v>692</v>
      </c>
      <c r="C697" s="229">
        <v>45415</v>
      </c>
      <c r="D697" s="203" t="s">
        <v>175</v>
      </c>
      <c r="E697" s="204" t="str">
        <f t="shared" si="90"/>
        <v>تانکر آب</v>
      </c>
      <c r="F697" s="204" t="str">
        <f t="shared" si="91"/>
        <v>محمدپور</v>
      </c>
      <c r="G697" s="204" t="str">
        <f t="shared" si="92"/>
        <v>تانکر آب</v>
      </c>
      <c r="H697" s="204">
        <f t="shared" si="93"/>
        <v>11.2</v>
      </c>
      <c r="I697" s="204"/>
      <c r="J697" s="204"/>
      <c r="K697" s="204"/>
      <c r="L697" s="204"/>
      <c r="M697" s="204"/>
      <c r="N697" s="204"/>
      <c r="O697" s="230">
        <f t="shared" si="94"/>
        <v>0</v>
      </c>
      <c r="P697" s="230">
        <f t="shared" si="95"/>
        <v>0</v>
      </c>
      <c r="Q697" s="230">
        <f t="shared" si="98"/>
        <v>0</v>
      </c>
      <c r="R697" s="288">
        <f t="shared" si="96"/>
        <v>0</v>
      </c>
      <c r="S697" s="261"/>
    </row>
    <row r="698" spans="2:19" s="200" customFormat="1" x14ac:dyDescent="0.25">
      <c r="B698" s="259">
        <f t="shared" si="97"/>
        <v>693</v>
      </c>
      <c r="C698" s="229">
        <v>45415</v>
      </c>
      <c r="D698" s="203" t="s">
        <v>179</v>
      </c>
      <c r="E698" s="204" t="str">
        <f t="shared" si="90"/>
        <v>کمپرسی جفت</v>
      </c>
      <c r="F698" s="204" t="str">
        <f t="shared" si="91"/>
        <v>محمدپور</v>
      </c>
      <c r="G698" s="204" t="str">
        <f t="shared" si="92"/>
        <v>جفت</v>
      </c>
      <c r="H698" s="204">
        <f t="shared" si="93"/>
        <v>7</v>
      </c>
      <c r="I698" s="204"/>
      <c r="J698" s="204"/>
      <c r="K698" s="204"/>
      <c r="L698" s="204"/>
      <c r="M698" s="204"/>
      <c r="N698" s="204"/>
      <c r="O698" s="230">
        <f t="shared" si="94"/>
        <v>0</v>
      </c>
      <c r="P698" s="230">
        <f t="shared" si="95"/>
        <v>0</v>
      </c>
      <c r="Q698" s="230">
        <f t="shared" si="98"/>
        <v>0</v>
      </c>
      <c r="R698" s="288">
        <f t="shared" si="96"/>
        <v>0</v>
      </c>
      <c r="S698" s="261"/>
    </row>
    <row r="699" spans="2:19" s="200" customFormat="1" x14ac:dyDescent="0.25">
      <c r="B699" s="259">
        <f t="shared" si="97"/>
        <v>694</v>
      </c>
      <c r="C699" s="229">
        <v>45415</v>
      </c>
      <c r="D699" s="203" t="s">
        <v>181</v>
      </c>
      <c r="E699" s="204" t="str">
        <f t="shared" si="90"/>
        <v>تانکر آب</v>
      </c>
      <c r="F699" s="204" t="str">
        <f t="shared" si="91"/>
        <v>گلپایگانی</v>
      </c>
      <c r="G699" s="204" t="str">
        <f t="shared" si="92"/>
        <v>تانکر آب</v>
      </c>
      <c r="H699" s="204">
        <f t="shared" si="93"/>
        <v>11.6</v>
      </c>
      <c r="I699" s="204"/>
      <c r="J699" s="204"/>
      <c r="K699" s="204"/>
      <c r="L699" s="204"/>
      <c r="M699" s="204"/>
      <c r="N699" s="204"/>
      <c r="O699" s="230">
        <f t="shared" si="94"/>
        <v>0</v>
      </c>
      <c r="P699" s="230">
        <f t="shared" si="95"/>
        <v>0</v>
      </c>
      <c r="Q699" s="230">
        <f t="shared" si="98"/>
        <v>0</v>
      </c>
      <c r="R699" s="288">
        <f t="shared" si="96"/>
        <v>0</v>
      </c>
      <c r="S699" s="261"/>
    </row>
    <row r="700" spans="2:19" s="200" customFormat="1" x14ac:dyDescent="0.25">
      <c r="B700" s="259">
        <f t="shared" si="97"/>
        <v>695</v>
      </c>
      <c r="C700" s="229">
        <v>45416</v>
      </c>
      <c r="D700" s="203" t="s">
        <v>93</v>
      </c>
      <c r="E700" s="204" t="str">
        <f t="shared" si="90"/>
        <v>کامیون کمپرسی</v>
      </c>
      <c r="F700" s="204" t="str">
        <f t="shared" si="91"/>
        <v>شرکتی</v>
      </c>
      <c r="G700" s="204" t="str">
        <f t="shared" si="92"/>
        <v>جفت</v>
      </c>
      <c r="H700" s="204">
        <f t="shared" si="93"/>
        <v>6.65</v>
      </c>
      <c r="I700" s="204" t="s">
        <v>204</v>
      </c>
      <c r="J700" s="204">
        <v>16</v>
      </c>
      <c r="K700" s="204">
        <v>450</v>
      </c>
      <c r="L700" s="204" t="s">
        <v>1</v>
      </c>
      <c r="M700" s="204"/>
      <c r="N700" s="204" t="s">
        <v>286</v>
      </c>
      <c r="O700" s="230">
        <f t="shared" si="94"/>
        <v>106.4</v>
      </c>
      <c r="P700" s="230">
        <f t="shared" si="95"/>
        <v>0</v>
      </c>
      <c r="Q700" s="230">
        <f t="shared" si="98"/>
        <v>0</v>
      </c>
      <c r="R700" s="288">
        <f t="shared" si="96"/>
        <v>0</v>
      </c>
      <c r="S700" s="261"/>
    </row>
    <row r="701" spans="2:19" s="200" customFormat="1" x14ac:dyDescent="0.25">
      <c r="B701" s="259">
        <f t="shared" si="97"/>
        <v>696</v>
      </c>
      <c r="C701" s="229">
        <v>45416</v>
      </c>
      <c r="D701" s="203" t="s">
        <v>96</v>
      </c>
      <c r="E701" s="204" t="str">
        <f t="shared" si="90"/>
        <v>کامیون کمپرسی</v>
      </c>
      <c r="F701" s="204" t="str">
        <f t="shared" si="91"/>
        <v>شرکتی</v>
      </c>
      <c r="G701" s="204" t="str">
        <f t="shared" si="92"/>
        <v>جفت</v>
      </c>
      <c r="H701" s="204">
        <f t="shared" si="93"/>
        <v>6.65</v>
      </c>
      <c r="I701" s="204" t="s">
        <v>204</v>
      </c>
      <c r="J701" s="204">
        <v>17</v>
      </c>
      <c r="K701" s="204">
        <v>450</v>
      </c>
      <c r="L701" s="204" t="s">
        <v>1</v>
      </c>
      <c r="M701" s="204"/>
      <c r="N701" s="204" t="s">
        <v>286</v>
      </c>
      <c r="O701" s="230">
        <f t="shared" si="94"/>
        <v>113.05000000000001</v>
      </c>
      <c r="P701" s="230">
        <f t="shared" si="95"/>
        <v>0</v>
      </c>
      <c r="Q701" s="230">
        <f t="shared" si="98"/>
        <v>0</v>
      </c>
      <c r="R701" s="288">
        <f t="shared" si="96"/>
        <v>0</v>
      </c>
      <c r="S701" s="261"/>
    </row>
    <row r="702" spans="2:19" s="200" customFormat="1" x14ac:dyDescent="0.25">
      <c r="B702" s="259">
        <f t="shared" si="97"/>
        <v>697</v>
      </c>
      <c r="C702" s="229">
        <v>45416</v>
      </c>
      <c r="D702" s="203" t="s">
        <v>119</v>
      </c>
      <c r="E702" s="204" t="str">
        <f t="shared" si="90"/>
        <v>کامیون کمپرسی</v>
      </c>
      <c r="F702" s="204" t="str">
        <f t="shared" si="91"/>
        <v>شرکتی</v>
      </c>
      <c r="G702" s="204" t="str">
        <f t="shared" si="92"/>
        <v>جفت</v>
      </c>
      <c r="H702" s="204">
        <f t="shared" si="93"/>
        <v>6.65</v>
      </c>
      <c r="I702" s="204" t="s">
        <v>204</v>
      </c>
      <c r="J702" s="204">
        <v>16</v>
      </c>
      <c r="K702" s="204">
        <v>450</v>
      </c>
      <c r="L702" s="204" t="s">
        <v>1</v>
      </c>
      <c r="M702" s="204"/>
      <c r="N702" s="204" t="s">
        <v>286</v>
      </c>
      <c r="O702" s="230">
        <f t="shared" si="94"/>
        <v>106.4</v>
      </c>
      <c r="P702" s="230">
        <f t="shared" si="95"/>
        <v>0</v>
      </c>
      <c r="Q702" s="230">
        <f t="shared" si="98"/>
        <v>0</v>
      </c>
      <c r="R702" s="288">
        <f t="shared" si="96"/>
        <v>0</v>
      </c>
      <c r="S702" s="261"/>
    </row>
    <row r="703" spans="2:19" s="200" customFormat="1" x14ac:dyDescent="0.25">
      <c r="B703" s="259">
        <f t="shared" si="97"/>
        <v>698</v>
      </c>
      <c r="C703" s="229">
        <v>45416</v>
      </c>
      <c r="D703" s="203" t="s">
        <v>132</v>
      </c>
      <c r="E703" s="204" t="str">
        <f t="shared" si="90"/>
        <v>تانکر آب</v>
      </c>
      <c r="F703" s="204" t="str">
        <f t="shared" si="91"/>
        <v>شرکتی</v>
      </c>
      <c r="G703" s="204" t="str">
        <f t="shared" si="92"/>
        <v>تانکر آب</v>
      </c>
      <c r="H703" s="204">
        <f t="shared" si="93"/>
        <v>11.8</v>
      </c>
      <c r="I703" s="204"/>
      <c r="J703" s="204"/>
      <c r="K703" s="204"/>
      <c r="L703" s="204"/>
      <c r="M703" s="204"/>
      <c r="N703" s="204"/>
      <c r="O703" s="230">
        <f t="shared" si="94"/>
        <v>0</v>
      </c>
      <c r="P703" s="230">
        <f t="shared" si="95"/>
        <v>0</v>
      </c>
      <c r="Q703" s="230">
        <f t="shared" si="98"/>
        <v>0</v>
      </c>
      <c r="R703" s="288">
        <f t="shared" si="96"/>
        <v>0</v>
      </c>
      <c r="S703" s="261"/>
    </row>
    <row r="704" spans="2:19" s="200" customFormat="1" x14ac:dyDescent="0.25">
      <c r="B704" s="259">
        <f t="shared" si="97"/>
        <v>699</v>
      </c>
      <c r="C704" s="229">
        <v>45416</v>
      </c>
      <c r="D704" s="203" t="s">
        <v>98</v>
      </c>
      <c r="E704" s="204" t="str">
        <f t="shared" si="90"/>
        <v>تانکر آب</v>
      </c>
      <c r="F704" s="204" t="str">
        <f t="shared" si="91"/>
        <v>شرکتی</v>
      </c>
      <c r="G704" s="204" t="str">
        <f t="shared" si="92"/>
        <v>تانکر آب</v>
      </c>
      <c r="H704" s="204">
        <f t="shared" si="93"/>
        <v>11.8</v>
      </c>
      <c r="I704" s="204"/>
      <c r="J704" s="204"/>
      <c r="K704" s="204"/>
      <c r="L704" s="204"/>
      <c r="M704" s="204"/>
      <c r="N704" s="204"/>
      <c r="O704" s="230">
        <f t="shared" si="94"/>
        <v>0</v>
      </c>
      <c r="P704" s="230">
        <f t="shared" si="95"/>
        <v>0</v>
      </c>
      <c r="Q704" s="230">
        <f t="shared" si="98"/>
        <v>0</v>
      </c>
      <c r="R704" s="288">
        <f t="shared" si="96"/>
        <v>0</v>
      </c>
      <c r="S704" s="261"/>
    </row>
    <row r="705" spans="2:19" s="200" customFormat="1" x14ac:dyDescent="0.25">
      <c r="B705" s="259">
        <f t="shared" si="97"/>
        <v>700</v>
      </c>
      <c r="C705" s="229">
        <v>45416</v>
      </c>
      <c r="D705" s="203" t="s">
        <v>143</v>
      </c>
      <c r="E705" s="204" t="str">
        <f t="shared" si="90"/>
        <v>کامیون کمپرسی</v>
      </c>
      <c r="F705" s="204" t="str">
        <f t="shared" si="91"/>
        <v>انصاری</v>
      </c>
      <c r="G705" s="204" t="str">
        <f t="shared" si="92"/>
        <v>جفت</v>
      </c>
      <c r="H705" s="204">
        <f t="shared" si="93"/>
        <v>7</v>
      </c>
      <c r="I705" s="204"/>
      <c r="J705" s="204"/>
      <c r="K705" s="204"/>
      <c r="L705" s="204"/>
      <c r="M705" s="204"/>
      <c r="N705" s="204"/>
      <c r="O705" s="230">
        <f t="shared" si="94"/>
        <v>0</v>
      </c>
      <c r="P705" s="230">
        <f t="shared" si="95"/>
        <v>0</v>
      </c>
      <c r="Q705" s="230">
        <f t="shared" si="98"/>
        <v>0</v>
      </c>
      <c r="R705" s="288">
        <f t="shared" si="96"/>
        <v>0</v>
      </c>
      <c r="S705" s="261"/>
    </row>
    <row r="706" spans="2:19" s="200" customFormat="1" x14ac:dyDescent="0.25">
      <c r="B706" s="259">
        <f t="shared" si="97"/>
        <v>701</v>
      </c>
      <c r="C706" s="229">
        <v>45416</v>
      </c>
      <c r="D706" s="203" t="s">
        <v>144</v>
      </c>
      <c r="E706" s="204" t="str">
        <f t="shared" si="90"/>
        <v>کامیون کمپرسی</v>
      </c>
      <c r="F706" s="204" t="str">
        <f t="shared" si="91"/>
        <v>انصاری</v>
      </c>
      <c r="G706" s="204" t="str">
        <f t="shared" si="92"/>
        <v>جفت</v>
      </c>
      <c r="H706" s="204">
        <f t="shared" si="93"/>
        <v>7</v>
      </c>
      <c r="I706" s="204"/>
      <c r="J706" s="204"/>
      <c r="K706" s="204"/>
      <c r="L706" s="204"/>
      <c r="M706" s="204"/>
      <c r="N706" s="204"/>
      <c r="O706" s="230">
        <f t="shared" si="94"/>
        <v>0</v>
      </c>
      <c r="P706" s="230">
        <f t="shared" si="95"/>
        <v>0</v>
      </c>
      <c r="Q706" s="230">
        <f t="shared" si="98"/>
        <v>0</v>
      </c>
      <c r="R706" s="288">
        <f t="shared" si="96"/>
        <v>0</v>
      </c>
      <c r="S706" s="261"/>
    </row>
    <row r="707" spans="2:19" s="200" customFormat="1" x14ac:dyDescent="0.25">
      <c r="B707" s="259">
        <f t="shared" si="97"/>
        <v>702</v>
      </c>
      <c r="C707" s="229">
        <v>45416</v>
      </c>
      <c r="D707" s="203" t="s">
        <v>145</v>
      </c>
      <c r="E707" s="204" t="str">
        <f t="shared" si="90"/>
        <v>کامیون کمپرسی</v>
      </c>
      <c r="F707" s="204" t="str">
        <f t="shared" si="91"/>
        <v>انصاری</v>
      </c>
      <c r="G707" s="204" t="str">
        <f t="shared" si="92"/>
        <v>جفت</v>
      </c>
      <c r="H707" s="204">
        <f t="shared" si="93"/>
        <v>7</v>
      </c>
      <c r="I707" s="204"/>
      <c r="J707" s="204"/>
      <c r="K707" s="204"/>
      <c r="L707" s="204"/>
      <c r="M707" s="204"/>
      <c r="N707" s="204"/>
      <c r="O707" s="230">
        <f t="shared" si="94"/>
        <v>0</v>
      </c>
      <c r="P707" s="230">
        <f t="shared" si="95"/>
        <v>0</v>
      </c>
      <c r="Q707" s="230">
        <f t="shared" si="98"/>
        <v>0</v>
      </c>
      <c r="R707" s="288">
        <f t="shared" si="96"/>
        <v>0</v>
      </c>
      <c r="S707" s="261"/>
    </row>
    <row r="708" spans="2:19" s="200" customFormat="1" x14ac:dyDescent="0.25">
      <c r="B708" s="259">
        <f t="shared" si="97"/>
        <v>703</v>
      </c>
      <c r="C708" s="229">
        <v>45416</v>
      </c>
      <c r="D708" s="203" t="s">
        <v>152</v>
      </c>
      <c r="E708" s="204" t="str">
        <f t="shared" si="90"/>
        <v>کامیون کمپرسی</v>
      </c>
      <c r="F708" s="204" t="str">
        <f t="shared" si="91"/>
        <v>میرزایی</v>
      </c>
      <c r="G708" s="204" t="str">
        <f t="shared" si="92"/>
        <v>تک</v>
      </c>
      <c r="H708" s="204">
        <f t="shared" si="93"/>
        <v>4.1500000000000004</v>
      </c>
      <c r="I708" s="204"/>
      <c r="J708" s="204"/>
      <c r="K708" s="204"/>
      <c r="L708" s="204"/>
      <c r="M708" s="204"/>
      <c r="N708" s="204"/>
      <c r="O708" s="230">
        <f t="shared" si="94"/>
        <v>0</v>
      </c>
      <c r="P708" s="230">
        <f t="shared" si="95"/>
        <v>0</v>
      </c>
      <c r="Q708" s="230">
        <f t="shared" si="98"/>
        <v>0</v>
      </c>
      <c r="R708" s="288">
        <f t="shared" si="96"/>
        <v>0</v>
      </c>
      <c r="S708" s="261"/>
    </row>
    <row r="709" spans="2:19" s="200" customFormat="1" x14ac:dyDescent="0.25">
      <c r="B709" s="259">
        <f t="shared" si="97"/>
        <v>704</v>
      </c>
      <c r="C709" s="229">
        <v>45416</v>
      </c>
      <c r="D709" s="203" t="s">
        <v>154</v>
      </c>
      <c r="E709" s="204" t="str">
        <f t="shared" si="90"/>
        <v>کامیون کمپرسی</v>
      </c>
      <c r="F709" s="204" t="str">
        <f t="shared" si="91"/>
        <v>میرزایی</v>
      </c>
      <c r="G709" s="204" t="str">
        <f t="shared" si="92"/>
        <v>تک</v>
      </c>
      <c r="H709" s="204">
        <f t="shared" si="93"/>
        <v>4.1500000000000004</v>
      </c>
      <c r="I709" s="204"/>
      <c r="J709" s="204"/>
      <c r="K709" s="204"/>
      <c r="L709" s="204"/>
      <c r="M709" s="204"/>
      <c r="N709" s="204"/>
      <c r="O709" s="230">
        <f t="shared" si="94"/>
        <v>0</v>
      </c>
      <c r="P709" s="230">
        <f t="shared" si="95"/>
        <v>0</v>
      </c>
      <c r="Q709" s="230">
        <f t="shared" si="98"/>
        <v>0</v>
      </c>
      <c r="R709" s="288">
        <f t="shared" si="96"/>
        <v>0</v>
      </c>
      <c r="S709" s="261"/>
    </row>
    <row r="710" spans="2:19" s="200" customFormat="1" x14ac:dyDescent="0.25">
      <c r="B710" s="259">
        <f t="shared" si="97"/>
        <v>705</v>
      </c>
      <c r="C710" s="229">
        <v>45416</v>
      </c>
      <c r="D710" s="203" t="s">
        <v>155</v>
      </c>
      <c r="E710" s="204" t="str">
        <f t="shared" ref="E710:E773" si="99">IFERROR(VLOOKUP(D710,T:X,2,FALSE),"")</f>
        <v>کامیون کمپرسی</v>
      </c>
      <c r="F710" s="204" t="str">
        <f t="shared" ref="F710:F773" si="100">IFERROR(VLOOKUP(D710,T:X,3,FALSE),"")</f>
        <v>میرزایی</v>
      </c>
      <c r="G710" s="204" t="str">
        <f t="shared" ref="G710:G773" si="101">IFERROR(VLOOKUP(D710,T:X,4,FALSE),"")</f>
        <v>جفت</v>
      </c>
      <c r="H710" s="204">
        <f t="shared" ref="H710:H773" si="102">IFERROR(VLOOKUP(D710,T:X,5,FALSE),"")</f>
        <v>6.65</v>
      </c>
      <c r="I710" s="204"/>
      <c r="J710" s="204"/>
      <c r="K710" s="204"/>
      <c r="L710" s="204"/>
      <c r="M710" s="204"/>
      <c r="N710" s="204"/>
      <c r="O710" s="230">
        <f t="shared" ref="O710:O773" si="103">IF(I710=$O$5,J710*H710,0)</f>
        <v>0</v>
      </c>
      <c r="P710" s="230">
        <f t="shared" ref="P710:P773" si="104">IF(I710=$P$5,J710*H710,0)*1.15</f>
        <v>0</v>
      </c>
      <c r="Q710" s="230">
        <f t="shared" si="98"/>
        <v>0</v>
      </c>
      <c r="R710" s="288">
        <f t="shared" ref="R710:R773" si="105">IF(I710=$R$5,J710*H710,0)</f>
        <v>0</v>
      </c>
      <c r="S710" s="261"/>
    </row>
    <row r="711" spans="2:19" s="200" customFormat="1" x14ac:dyDescent="0.25">
      <c r="B711" s="259">
        <f t="shared" ref="B711:B774" si="106">ROW()-5</f>
        <v>706</v>
      </c>
      <c r="C711" s="229">
        <v>45416</v>
      </c>
      <c r="D711" s="203" t="s">
        <v>158</v>
      </c>
      <c r="E711" s="204" t="str">
        <f t="shared" si="99"/>
        <v>کامیون کمپرسی</v>
      </c>
      <c r="F711" s="204" t="str">
        <f t="shared" si="100"/>
        <v>صداقت</v>
      </c>
      <c r="G711" s="204" t="str">
        <f t="shared" si="101"/>
        <v>تک</v>
      </c>
      <c r="H711" s="204">
        <f t="shared" si="102"/>
        <v>4.1500000000000004</v>
      </c>
      <c r="I711" s="204"/>
      <c r="J711" s="204"/>
      <c r="K711" s="204"/>
      <c r="L711" s="204"/>
      <c r="M711" s="204"/>
      <c r="N711" s="204"/>
      <c r="O711" s="230">
        <f t="shared" si="103"/>
        <v>0</v>
      </c>
      <c r="P711" s="230">
        <f t="shared" si="104"/>
        <v>0</v>
      </c>
      <c r="Q711" s="230">
        <f t="shared" ref="Q711:Q774" si="107">IF(I711=$Q$5,J711*H711,0)</f>
        <v>0</v>
      </c>
      <c r="R711" s="288">
        <f t="shared" si="105"/>
        <v>0</v>
      </c>
      <c r="S711" s="261"/>
    </row>
    <row r="712" spans="2:19" s="200" customFormat="1" x14ac:dyDescent="0.25">
      <c r="B712" s="259">
        <f t="shared" si="106"/>
        <v>707</v>
      </c>
      <c r="C712" s="229">
        <v>45416</v>
      </c>
      <c r="D712" s="203" t="s">
        <v>159</v>
      </c>
      <c r="E712" s="204" t="str">
        <f t="shared" si="99"/>
        <v>کامیون کمپرسی</v>
      </c>
      <c r="F712" s="204" t="str">
        <f t="shared" si="100"/>
        <v>صداقت</v>
      </c>
      <c r="G712" s="204" t="str">
        <f t="shared" si="101"/>
        <v>تک</v>
      </c>
      <c r="H712" s="204">
        <f t="shared" si="102"/>
        <v>4.1500000000000004</v>
      </c>
      <c r="I712" s="204"/>
      <c r="J712" s="204"/>
      <c r="K712" s="204"/>
      <c r="L712" s="204"/>
      <c r="M712" s="204"/>
      <c r="N712" s="204"/>
      <c r="O712" s="230">
        <f t="shared" si="103"/>
        <v>0</v>
      </c>
      <c r="P712" s="230">
        <f t="shared" si="104"/>
        <v>0</v>
      </c>
      <c r="Q712" s="230">
        <f t="shared" si="107"/>
        <v>0</v>
      </c>
      <c r="R712" s="288">
        <f t="shared" si="105"/>
        <v>0</v>
      </c>
      <c r="S712" s="261"/>
    </row>
    <row r="713" spans="2:19" s="200" customFormat="1" x14ac:dyDescent="0.25">
      <c r="B713" s="259">
        <f t="shared" si="106"/>
        <v>708</v>
      </c>
      <c r="C713" s="229">
        <v>45416</v>
      </c>
      <c r="D713" s="203" t="s">
        <v>162</v>
      </c>
      <c r="E713" s="204" t="str">
        <f t="shared" si="99"/>
        <v>تانکر آب</v>
      </c>
      <c r="F713" s="204" t="str">
        <f t="shared" si="100"/>
        <v>رضاپور</v>
      </c>
      <c r="G713" s="204" t="str">
        <f t="shared" si="101"/>
        <v>تانکر آب</v>
      </c>
      <c r="H713" s="204">
        <f t="shared" si="102"/>
        <v>10</v>
      </c>
      <c r="I713" s="204"/>
      <c r="J713" s="204"/>
      <c r="K713" s="204"/>
      <c r="L713" s="204"/>
      <c r="M713" s="204"/>
      <c r="N713" s="204"/>
      <c r="O713" s="230">
        <f t="shared" si="103"/>
        <v>0</v>
      </c>
      <c r="P713" s="230">
        <f t="shared" si="104"/>
        <v>0</v>
      </c>
      <c r="Q713" s="230">
        <f t="shared" si="107"/>
        <v>0</v>
      </c>
      <c r="R713" s="288">
        <f t="shared" si="105"/>
        <v>0</v>
      </c>
      <c r="S713" s="261"/>
    </row>
    <row r="714" spans="2:19" s="200" customFormat="1" x14ac:dyDescent="0.25">
      <c r="B714" s="259">
        <f t="shared" si="106"/>
        <v>709</v>
      </c>
      <c r="C714" s="229">
        <v>45416</v>
      </c>
      <c r="D714" s="203" t="s">
        <v>175</v>
      </c>
      <c r="E714" s="204" t="str">
        <f t="shared" si="99"/>
        <v>تانکر آب</v>
      </c>
      <c r="F714" s="204" t="str">
        <f t="shared" si="100"/>
        <v>محمدپور</v>
      </c>
      <c r="G714" s="204" t="str">
        <f t="shared" si="101"/>
        <v>تانکر آب</v>
      </c>
      <c r="H714" s="204">
        <f t="shared" si="102"/>
        <v>11.2</v>
      </c>
      <c r="I714" s="204"/>
      <c r="J714" s="204"/>
      <c r="K714" s="204"/>
      <c r="L714" s="204"/>
      <c r="M714" s="204"/>
      <c r="N714" s="204"/>
      <c r="O714" s="230">
        <f t="shared" si="103"/>
        <v>0</v>
      </c>
      <c r="P714" s="230">
        <f t="shared" si="104"/>
        <v>0</v>
      </c>
      <c r="Q714" s="230">
        <f t="shared" si="107"/>
        <v>0</v>
      </c>
      <c r="R714" s="288">
        <f t="shared" si="105"/>
        <v>0</v>
      </c>
      <c r="S714" s="261"/>
    </row>
    <row r="715" spans="2:19" s="200" customFormat="1" x14ac:dyDescent="0.25">
      <c r="B715" s="259">
        <f t="shared" si="106"/>
        <v>710</v>
      </c>
      <c r="C715" s="229">
        <v>45416</v>
      </c>
      <c r="D715" s="203" t="s">
        <v>179</v>
      </c>
      <c r="E715" s="204" t="str">
        <f t="shared" si="99"/>
        <v>کمپرسی جفت</v>
      </c>
      <c r="F715" s="204" t="str">
        <f t="shared" si="100"/>
        <v>محمدپور</v>
      </c>
      <c r="G715" s="204" t="str">
        <f t="shared" si="101"/>
        <v>جفت</v>
      </c>
      <c r="H715" s="204">
        <f t="shared" si="102"/>
        <v>7</v>
      </c>
      <c r="I715" s="204"/>
      <c r="J715" s="204"/>
      <c r="K715" s="204"/>
      <c r="L715" s="204"/>
      <c r="M715" s="204"/>
      <c r="N715" s="204"/>
      <c r="O715" s="230">
        <f t="shared" si="103"/>
        <v>0</v>
      </c>
      <c r="P715" s="230">
        <f t="shared" si="104"/>
        <v>0</v>
      </c>
      <c r="Q715" s="230">
        <f t="shared" si="107"/>
        <v>0</v>
      </c>
      <c r="R715" s="288">
        <f t="shared" si="105"/>
        <v>0</v>
      </c>
      <c r="S715" s="261"/>
    </row>
    <row r="716" spans="2:19" s="200" customFormat="1" x14ac:dyDescent="0.25">
      <c r="B716" s="259">
        <f t="shared" si="106"/>
        <v>711</v>
      </c>
      <c r="C716" s="229">
        <v>45416</v>
      </c>
      <c r="D716" s="203" t="s">
        <v>181</v>
      </c>
      <c r="E716" s="204" t="str">
        <f t="shared" si="99"/>
        <v>تانکر آب</v>
      </c>
      <c r="F716" s="204" t="str">
        <f t="shared" si="100"/>
        <v>گلپایگانی</v>
      </c>
      <c r="G716" s="204" t="str">
        <f t="shared" si="101"/>
        <v>تانکر آب</v>
      </c>
      <c r="H716" s="204">
        <f t="shared" si="102"/>
        <v>11.6</v>
      </c>
      <c r="I716" s="204"/>
      <c r="J716" s="204"/>
      <c r="K716" s="204"/>
      <c r="L716" s="204"/>
      <c r="M716" s="204"/>
      <c r="N716" s="204"/>
      <c r="O716" s="230">
        <f t="shared" si="103"/>
        <v>0</v>
      </c>
      <c r="P716" s="230">
        <f t="shared" si="104"/>
        <v>0</v>
      </c>
      <c r="Q716" s="230">
        <f t="shared" si="107"/>
        <v>0</v>
      </c>
      <c r="R716" s="288">
        <f t="shared" si="105"/>
        <v>0</v>
      </c>
      <c r="S716" s="261"/>
    </row>
    <row r="717" spans="2:19" s="200" customFormat="1" x14ac:dyDescent="0.25">
      <c r="B717" s="259">
        <f t="shared" si="106"/>
        <v>712</v>
      </c>
      <c r="C717" s="229">
        <v>45417</v>
      </c>
      <c r="D717" s="203" t="s">
        <v>93</v>
      </c>
      <c r="E717" s="204" t="str">
        <f t="shared" si="99"/>
        <v>کامیون کمپرسی</v>
      </c>
      <c r="F717" s="204" t="str">
        <f t="shared" si="100"/>
        <v>شرکتی</v>
      </c>
      <c r="G717" s="204" t="str">
        <f t="shared" si="101"/>
        <v>جفت</v>
      </c>
      <c r="H717" s="204">
        <f t="shared" si="102"/>
        <v>6.65</v>
      </c>
      <c r="I717" s="204" t="s">
        <v>204</v>
      </c>
      <c r="J717" s="204">
        <v>29</v>
      </c>
      <c r="K717" s="204">
        <v>600</v>
      </c>
      <c r="L717" s="204" t="s">
        <v>1</v>
      </c>
      <c r="M717" s="204"/>
      <c r="N717" s="204" t="s">
        <v>286</v>
      </c>
      <c r="O717" s="230">
        <f t="shared" si="103"/>
        <v>192.85000000000002</v>
      </c>
      <c r="P717" s="230">
        <f t="shared" si="104"/>
        <v>0</v>
      </c>
      <c r="Q717" s="230">
        <f t="shared" si="107"/>
        <v>0</v>
      </c>
      <c r="R717" s="288">
        <f t="shared" si="105"/>
        <v>0</v>
      </c>
      <c r="S717" s="261"/>
    </row>
    <row r="718" spans="2:19" s="200" customFormat="1" x14ac:dyDescent="0.25">
      <c r="B718" s="259">
        <f t="shared" si="106"/>
        <v>713</v>
      </c>
      <c r="C718" s="229">
        <v>45417</v>
      </c>
      <c r="D718" s="203" t="s">
        <v>96</v>
      </c>
      <c r="E718" s="204" t="str">
        <f t="shared" si="99"/>
        <v>کامیون کمپرسی</v>
      </c>
      <c r="F718" s="204" t="str">
        <f t="shared" si="100"/>
        <v>شرکتی</v>
      </c>
      <c r="G718" s="204" t="str">
        <f t="shared" si="101"/>
        <v>جفت</v>
      </c>
      <c r="H718" s="204">
        <f t="shared" si="102"/>
        <v>6.65</v>
      </c>
      <c r="I718" s="204" t="s">
        <v>204</v>
      </c>
      <c r="J718" s="204">
        <v>22</v>
      </c>
      <c r="K718" s="204">
        <v>600</v>
      </c>
      <c r="L718" s="204" t="s">
        <v>1</v>
      </c>
      <c r="M718" s="204"/>
      <c r="N718" s="204" t="s">
        <v>286</v>
      </c>
      <c r="O718" s="230">
        <f t="shared" si="103"/>
        <v>146.30000000000001</v>
      </c>
      <c r="P718" s="230">
        <f t="shared" si="104"/>
        <v>0</v>
      </c>
      <c r="Q718" s="230">
        <f t="shared" si="107"/>
        <v>0</v>
      </c>
      <c r="R718" s="288">
        <f t="shared" si="105"/>
        <v>0</v>
      </c>
      <c r="S718" s="261"/>
    </row>
    <row r="719" spans="2:19" s="200" customFormat="1" x14ac:dyDescent="0.25">
      <c r="B719" s="259">
        <f t="shared" si="106"/>
        <v>714</v>
      </c>
      <c r="C719" s="229">
        <v>45417</v>
      </c>
      <c r="D719" s="203" t="s">
        <v>119</v>
      </c>
      <c r="E719" s="204" t="str">
        <f t="shared" si="99"/>
        <v>کامیون کمپرسی</v>
      </c>
      <c r="F719" s="204" t="str">
        <f t="shared" si="100"/>
        <v>شرکتی</v>
      </c>
      <c r="G719" s="204" t="str">
        <f t="shared" si="101"/>
        <v>جفت</v>
      </c>
      <c r="H719" s="204">
        <f t="shared" si="102"/>
        <v>6.65</v>
      </c>
      <c r="I719" s="204" t="s">
        <v>204</v>
      </c>
      <c r="J719" s="204">
        <v>31</v>
      </c>
      <c r="K719" s="204">
        <v>600</v>
      </c>
      <c r="L719" s="204" t="s">
        <v>1</v>
      </c>
      <c r="M719" s="204"/>
      <c r="N719" s="204" t="s">
        <v>286</v>
      </c>
      <c r="O719" s="230">
        <f t="shared" si="103"/>
        <v>206.15</v>
      </c>
      <c r="P719" s="230">
        <f t="shared" si="104"/>
        <v>0</v>
      </c>
      <c r="Q719" s="230">
        <f t="shared" si="107"/>
        <v>0</v>
      </c>
      <c r="R719" s="288">
        <f t="shared" si="105"/>
        <v>0</v>
      </c>
      <c r="S719" s="261"/>
    </row>
    <row r="720" spans="2:19" s="200" customFormat="1" x14ac:dyDescent="0.25">
      <c r="B720" s="259">
        <f t="shared" si="106"/>
        <v>715</v>
      </c>
      <c r="C720" s="229">
        <v>45417</v>
      </c>
      <c r="D720" s="203" t="s">
        <v>132</v>
      </c>
      <c r="E720" s="204" t="str">
        <f t="shared" si="99"/>
        <v>تانکر آب</v>
      </c>
      <c r="F720" s="204" t="str">
        <f t="shared" si="100"/>
        <v>شرکتی</v>
      </c>
      <c r="G720" s="204" t="str">
        <f t="shared" si="101"/>
        <v>تانکر آب</v>
      </c>
      <c r="H720" s="204">
        <f t="shared" si="102"/>
        <v>11.8</v>
      </c>
      <c r="I720" s="204"/>
      <c r="J720" s="204"/>
      <c r="K720" s="204"/>
      <c r="L720" s="204"/>
      <c r="M720" s="204"/>
      <c r="N720" s="204"/>
      <c r="O720" s="230">
        <f t="shared" si="103"/>
        <v>0</v>
      </c>
      <c r="P720" s="230">
        <f t="shared" si="104"/>
        <v>0</v>
      </c>
      <c r="Q720" s="230">
        <f t="shared" si="107"/>
        <v>0</v>
      </c>
      <c r="R720" s="288">
        <f t="shared" si="105"/>
        <v>0</v>
      </c>
      <c r="S720" s="261"/>
    </row>
    <row r="721" spans="2:19" s="200" customFormat="1" x14ac:dyDescent="0.25">
      <c r="B721" s="259">
        <f t="shared" si="106"/>
        <v>716</v>
      </c>
      <c r="C721" s="229">
        <v>45417</v>
      </c>
      <c r="D721" s="203" t="s">
        <v>98</v>
      </c>
      <c r="E721" s="204" t="str">
        <f t="shared" si="99"/>
        <v>تانکر آب</v>
      </c>
      <c r="F721" s="204" t="str">
        <f t="shared" si="100"/>
        <v>شرکتی</v>
      </c>
      <c r="G721" s="204" t="str">
        <f t="shared" si="101"/>
        <v>تانکر آب</v>
      </c>
      <c r="H721" s="204">
        <f t="shared" si="102"/>
        <v>11.8</v>
      </c>
      <c r="I721" s="204"/>
      <c r="J721" s="204"/>
      <c r="K721" s="204"/>
      <c r="L721" s="204"/>
      <c r="M721" s="204"/>
      <c r="N721" s="204"/>
      <c r="O721" s="230">
        <f t="shared" si="103"/>
        <v>0</v>
      </c>
      <c r="P721" s="230">
        <f t="shared" si="104"/>
        <v>0</v>
      </c>
      <c r="Q721" s="230">
        <f t="shared" si="107"/>
        <v>0</v>
      </c>
      <c r="R721" s="288">
        <f t="shared" si="105"/>
        <v>0</v>
      </c>
      <c r="S721" s="261"/>
    </row>
    <row r="722" spans="2:19" s="200" customFormat="1" x14ac:dyDescent="0.25">
      <c r="B722" s="259">
        <f t="shared" si="106"/>
        <v>717</v>
      </c>
      <c r="C722" s="229">
        <v>45417</v>
      </c>
      <c r="D722" s="203" t="s">
        <v>143</v>
      </c>
      <c r="E722" s="204" t="str">
        <f t="shared" si="99"/>
        <v>کامیون کمپرسی</v>
      </c>
      <c r="F722" s="204" t="str">
        <f t="shared" si="100"/>
        <v>انصاری</v>
      </c>
      <c r="G722" s="204" t="str">
        <f t="shared" si="101"/>
        <v>جفت</v>
      </c>
      <c r="H722" s="204">
        <f t="shared" si="102"/>
        <v>7</v>
      </c>
      <c r="I722" s="204"/>
      <c r="J722" s="204"/>
      <c r="K722" s="204"/>
      <c r="L722" s="204"/>
      <c r="M722" s="204"/>
      <c r="N722" s="204"/>
      <c r="O722" s="230">
        <f t="shared" si="103"/>
        <v>0</v>
      </c>
      <c r="P722" s="230">
        <f t="shared" si="104"/>
        <v>0</v>
      </c>
      <c r="Q722" s="230">
        <f t="shared" si="107"/>
        <v>0</v>
      </c>
      <c r="R722" s="288">
        <f t="shared" si="105"/>
        <v>0</v>
      </c>
      <c r="S722" s="261"/>
    </row>
    <row r="723" spans="2:19" s="200" customFormat="1" x14ac:dyDescent="0.25">
      <c r="B723" s="259">
        <f t="shared" si="106"/>
        <v>718</v>
      </c>
      <c r="C723" s="229">
        <v>45417</v>
      </c>
      <c r="D723" s="203" t="s">
        <v>144</v>
      </c>
      <c r="E723" s="204" t="str">
        <f t="shared" si="99"/>
        <v>کامیون کمپرسی</v>
      </c>
      <c r="F723" s="204" t="str">
        <f t="shared" si="100"/>
        <v>انصاری</v>
      </c>
      <c r="G723" s="204" t="str">
        <f t="shared" si="101"/>
        <v>جفت</v>
      </c>
      <c r="H723" s="204">
        <f t="shared" si="102"/>
        <v>7</v>
      </c>
      <c r="I723" s="204"/>
      <c r="J723" s="204"/>
      <c r="K723" s="204"/>
      <c r="L723" s="204"/>
      <c r="M723" s="204"/>
      <c r="N723" s="204"/>
      <c r="O723" s="230">
        <f t="shared" si="103"/>
        <v>0</v>
      </c>
      <c r="P723" s="230">
        <f t="shared" si="104"/>
        <v>0</v>
      </c>
      <c r="Q723" s="230">
        <f t="shared" si="107"/>
        <v>0</v>
      </c>
      <c r="R723" s="288">
        <f t="shared" si="105"/>
        <v>0</v>
      </c>
      <c r="S723" s="261"/>
    </row>
    <row r="724" spans="2:19" s="200" customFormat="1" x14ac:dyDescent="0.25">
      <c r="B724" s="259">
        <f t="shared" si="106"/>
        <v>719</v>
      </c>
      <c r="C724" s="229">
        <v>45417</v>
      </c>
      <c r="D724" s="203" t="s">
        <v>145</v>
      </c>
      <c r="E724" s="204" t="str">
        <f t="shared" si="99"/>
        <v>کامیون کمپرسی</v>
      </c>
      <c r="F724" s="204" t="str">
        <f t="shared" si="100"/>
        <v>انصاری</v>
      </c>
      <c r="G724" s="204" t="str">
        <f t="shared" si="101"/>
        <v>جفت</v>
      </c>
      <c r="H724" s="204">
        <f t="shared" si="102"/>
        <v>7</v>
      </c>
      <c r="I724" s="204"/>
      <c r="J724" s="204"/>
      <c r="K724" s="204"/>
      <c r="L724" s="204"/>
      <c r="M724" s="204"/>
      <c r="N724" s="204"/>
      <c r="O724" s="230">
        <f t="shared" si="103"/>
        <v>0</v>
      </c>
      <c r="P724" s="230">
        <f t="shared" si="104"/>
        <v>0</v>
      </c>
      <c r="Q724" s="230">
        <f t="shared" si="107"/>
        <v>0</v>
      </c>
      <c r="R724" s="288">
        <f t="shared" si="105"/>
        <v>0</v>
      </c>
      <c r="S724" s="261"/>
    </row>
    <row r="725" spans="2:19" s="200" customFormat="1" x14ac:dyDescent="0.25">
      <c r="B725" s="259">
        <f t="shared" si="106"/>
        <v>720</v>
      </c>
      <c r="C725" s="229">
        <v>45417</v>
      </c>
      <c r="D725" s="203" t="s">
        <v>152</v>
      </c>
      <c r="E725" s="204" t="str">
        <f t="shared" si="99"/>
        <v>کامیون کمپرسی</v>
      </c>
      <c r="F725" s="204" t="str">
        <f t="shared" si="100"/>
        <v>میرزایی</v>
      </c>
      <c r="G725" s="204" t="str">
        <f t="shared" si="101"/>
        <v>تک</v>
      </c>
      <c r="H725" s="204">
        <f t="shared" si="102"/>
        <v>4.1500000000000004</v>
      </c>
      <c r="I725" s="204" t="s">
        <v>204</v>
      </c>
      <c r="J725" s="204">
        <v>26</v>
      </c>
      <c r="K725" s="204">
        <v>600</v>
      </c>
      <c r="L725" s="204" t="s">
        <v>65</v>
      </c>
      <c r="M725" s="204"/>
      <c r="N725" s="204" t="s">
        <v>286</v>
      </c>
      <c r="O725" s="230">
        <f t="shared" si="103"/>
        <v>107.9</v>
      </c>
      <c r="P725" s="230">
        <f t="shared" si="104"/>
        <v>0</v>
      </c>
      <c r="Q725" s="230">
        <f t="shared" si="107"/>
        <v>0</v>
      </c>
      <c r="R725" s="288">
        <f t="shared" si="105"/>
        <v>0</v>
      </c>
      <c r="S725" s="261"/>
    </row>
    <row r="726" spans="2:19" s="200" customFormat="1" x14ac:dyDescent="0.25">
      <c r="B726" s="259">
        <f t="shared" si="106"/>
        <v>721</v>
      </c>
      <c r="C726" s="229">
        <v>45417</v>
      </c>
      <c r="D726" s="203" t="s">
        <v>154</v>
      </c>
      <c r="E726" s="204" t="str">
        <f t="shared" si="99"/>
        <v>کامیون کمپرسی</v>
      </c>
      <c r="F726" s="204" t="str">
        <f t="shared" si="100"/>
        <v>میرزایی</v>
      </c>
      <c r="G726" s="204" t="str">
        <f t="shared" si="101"/>
        <v>تک</v>
      </c>
      <c r="H726" s="204">
        <f t="shared" si="102"/>
        <v>4.1500000000000004</v>
      </c>
      <c r="I726" s="204" t="s">
        <v>204</v>
      </c>
      <c r="J726" s="204">
        <v>13</v>
      </c>
      <c r="K726" s="204">
        <v>600</v>
      </c>
      <c r="L726" s="204" t="s">
        <v>65</v>
      </c>
      <c r="M726" s="204"/>
      <c r="N726" s="204" t="s">
        <v>286</v>
      </c>
      <c r="O726" s="230">
        <f t="shared" si="103"/>
        <v>53.95</v>
      </c>
      <c r="P726" s="230">
        <f t="shared" si="104"/>
        <v>0</v>
      </c>
      <c r="Q726" s="230">
        <f t="shared" si="107"/>
        <v>0</v>
      </c>
      <c r="R726" s="288">
        <f t="shared" si="105"/>
        <v>0</v>
      </c>
      <c r="S726" s="261"/>
    </row>
    <row r="727" spans="2:19" s="200" customFormat="1" x14ac:dyDescent="0.25">
      <c r="B727" s="259">
        <f t="shared" si="106"/>
        <v>722</v>
      </c>
      <c r="C727" s="229">
        <v>45417</v>
      </c>
      <c r="D727" s="203" t="s">
        <v>155</v>
      </c>
      <c r="E727" s="204" t="str">
        <f t="shared" si="99"/>
        <v>کامیون کمپرسی</v>
      </c>
      <c r="F727" s="204" t="str">
        <f t="shared" si="100"/>
        <v>میرزایی</v>
      </c>
      <c r="G727" s="204" t="str">
        <f t="shared" si="101"/>
        <v>جفت</v>
      </c>
      <c r="H727" s="204">
        <f t="shared" si="102"/>
        <v>6.65</v>
      </c>
      <c r="I727" s="204" t="s">
        <v>204</v>
      </c>
      <c r="J727" s="204">
        <v>23</v>
      </c>
      <c r="K727" s="204">
        <v>600</v>
      </c>
      <c r="L727" s="204" t="s">
        <v>65</v>
      </c>
      <c r="M727" s="204"/>
      <c r="N727" s="204" t="s">
        <v>286</v>
      </c>
      <c r="O727" s="230">
        <f t="shared" si="103"/>
        <v>152.95000000000002</v>
      </c>
      <c r="P727" s="230">
        <f t="shared" si="104"/>
        <v>0</v>
      </c>
      <c r="Q727" s="230">
        <f t="shared" si="107"/>
        <v>0</v>
      </c>
      <c r="R727" s="288">
        <f t="shared" si="105"/>
        <v>0</v>
      </c>
      <c r="S727" s="261"/>
    </row>
    <row r="728" spans="2:19" s="200" customFormat="1" x14ac:dyDescent="0.25">
      <c r="B728" s="259">
        <f t="shared" si="106"/>
        <v>723</v>
      </c>
      <c r="C728" s="229">
        <v>45417</v>
      </c>
      <c r="D728" s="203" t="s">
        <v>158</v>
      </c>
      <c r="E728" s="204" t="str">
        <f t="shared" si="99"/>
        <v>کامیون کمپرسی</v>
      </c>
      <c r="F728" s="204" t="str">
        <f t="shared" si="100"/>
        <v>صداقت</v>
      </c>
      <c r="G728" s="204" t="str">
        <f t="shared" si="101"/>
        <v>تک</v>
      </c>
      <c r="H728" s="204">
        <f t="shared" si="102"/>
        <v>4.1500000000000004</v>
      </c>
      <c r="I728" s="204"/>
      <c r="J728" s="204"/>
      <c r="K728" s="204"/>
      <c r="L728" s="204"/>
      <c r="M728" s="204"/>
      <c r="N728" s="204"/>
      <c r="O728" s="230">
        <f t="shared" si="103"/>
        <v>0</v>
      </c>
      <c r="P728" s="230">
        <f t="shared" si="104"/>
        <v>0</v>
      </c>
      <c r="Q728" s="230">
        <f t="shared" si="107"/>
        <v>0</v>
      </c>
      <c r="R728" s="288">
        <f t="shared" si="105"/>
        <v>0</v>
      </c>
      <c r="S728" s="261"/>
    </row>
    <row r="729" spans="2:19" s="200" customFormat="1" x14ac:dyDescent="0.25">
      <c r="B729" s="259">
        <f t="shared" si="106"/>
        <v>724</v>
      </c>
      <c r="C729" s="229">
        <v>45417</v>
      </c>
      <c r="D729" s="203" t="s">
        <v>159</v>
      </c>
      <c r="E729" s="204" t="str">
        <f t="shared" si="99"/>
        <v>کامیون کمپرسی</v>
      </c>
      <c r="F729" s="204" t="str">
        <f t="shared" si="100"/>
        <v>صداقت</v>
      </c>
      <c r="G729" s="204" t="str">
        <f t="shared" si="101"/>
        <v>تک</v>
      </c>
      <c r="H729" s="204">
        <f t="shared" si="102"/>
        <v>4.1500000000000004</v>
      </c>
      <c r="I729" s="204"/>
      <c r="J729" s="204"/>
      <c r="K729" s="204"/>
      <c r="L729" s="204"/>
      <c r="M729" s="204"/>
      <c r="N729" s="204"/>
      <c r="O729" s="230">
        <f t="shared" si="103"/>
        <v>0</v>
      </c>
      <c r="P729" s="230">
        <f t="shared" si="104"/>
        <v>0</v>
      </c>
      <c r="Q729" s="230">
        <f t="shared" si="107"/>
        <v>0</v>
      </c>
      <c r="R729" s="288">
        <f t="shared" si="105"/>
        <v>0</v>
      </c>
      <c r="S729" s="261"/>
    </row>
    <row r="730" spans="2:19" s="200" customFormat="1" x14ac:dyDescent="0.25">
      <c r="B730" s="259">
        <f t="shared" si="106"/>
        <v>725</v>
      </c>
      <c r="C730" s="229">
        <v>45417</v>
      </c>
      <c r="D730" s="203" t="s">
        <v>162</v>
      </c>
      <c r="E730" s="204" t="str">
        <f t="shared" si="99"/>
        <v>تانکر آب</v>
      </c>
      <c r="F730" s="204" t="str">
        <f t="shared" si="100"/>
        <v>رضاپور</v>
      </c>
      <c r="G730" s="204" t="str">
        <f t="shared" si="101"/>
        <v>تانکر آب</v>
      </c>
      <c r="H730" s="204">
        <f t="shared" si="102"/>
        <v>10</v>
      </c>
      <c r="I730" s="204"/>
      <c r="J730" s="204"/>
      <c r="K730" s="204"/>
      <c r="L730" s="204"/>
      <c r="M730" s="204"/>
      <c r="N730" s="204"/>
      <c r="O730" s="230">
        <f t="shared" si="103"/>
        <v>0</v>
      </c>
      <c r="P730" s="230">
        <f t="shared" si="104"/>
        <v>0</v>
      </c>
      <c r="Q730" s="230">
        <f t="shared" si="107"/>
        <v>0</v>
      </c>
      <c r="R730" s="288">
        <f t="shared" si="105"/>
        <v>0</v>
      </c>
      <c r="S730" s="261"/>
    </row>
    <row r="731" spans="2:19" s="200" customFormat="1" x14ac:dyDescent="0.25">
      <c r="B731" s="259">
        <f t="shared" si="106"/>
        <v>726</v>
      </c>
      <c r="C731" s="229">
        <v>45417</v>
      </c>
      <c r="D731" s="203" t="s">
        <v>175</v>
      </c>
      <c r="E731" s="204" t="str">
        <f t="shared" si="99"/>
        <v>تانکر آب</v>
      </c>
      <c r="F731" s="204" t="str">
        <f t="shared" si="100"/>
        <v>محمدپور</v>
      </c>
      <c r="G731" s="204" t="str">
        <f t="shared" si="101"/>
        <v>تانکر آب</v>
      </c>
      <c r="H731" s="204">
        <f t="shared" si="102"/>
        <v>11.2</v>
      </c>
      <c r="I731" s="204"/>
      <c r="J731" s="204"/>
      <c r="K731" s="204"/>
      <c r="L731" s="204"/>
      <c r="M731" s="204"/>
      <c r="N731" s="204"/>
      <c r="O731" s="230">
        <f t="shared" si="103"/>
        <v>0</v>
      </c>
      <c r="P731" s="230">
        <f t="shared" si="104"/>
        <v>0</v>
      </c>
      <c r="Q731" s="230">
        <f t="shared" si="107"/>
        <v>0</v>
      </c>
      <c r="R731" s="288">
        <f t="shared" si="105"/>
        <v>0</v>
      </c>
      <c r="S731" s="261"/>
    </row>
    <row r="732" spans="2:19" s="200" customFormat="1" x14ac:dyDescent="0.25">
      <c r="B732" s="259">
        <f t="shared" si="106"/>
        <v>727</v>
      </c>
      <c r="C732" s="229">
        <v>45417</v>
      </c>
      <c r="D732" s="203" t="s">
        <v>179</v>
      </c>
      <c r="E732" s="204" t="str">
        <f t="shared" si="99"/>
        <v>کمپرسی جفت</v>
      </c>
      <c r="F732" s="204" t="str">
        <f t="shared" si="100"/>
        <v>محمدپور</v>
      </c>
      <c r="G732" s="204" t="str">
        <f t="shared" si="101"/>
        <v>جفت</v>
      </c>
      <c r="H732" s="204">
        <f t="shared" si="102"/>
        <v>7</v>
      </c>
      <c r="I732" s="204"/>
      <c r="J732" s="204"/>
      <c r="K732" s="204"/>
      <c r="L732" s="204"/>
      <c r="M732" s="204"/>
      <c r="N732" s="204"/>
      <c r="O732" s="230">
        <f t="shared" si="103"/>
        <v>0</v>
      </c>
      <c r="P732" s="230">
        <f t="shared" si="104"/>
        <v>0</v>
      </c>
      <c r="Q732" s="230">
        <f t="shared" si="107"/>
        <v>0</v>
      </c>
      <c r="R732" s="288">
        <f t="shared" si="105"/>
        <v>0</v>
      </c>
      <c r="S732" s="261"/>
    </row>
    <row r="733" spans="2:19" s="200" customFormat="1" x14ac:dyDescent="0.25">
      <c r="B733" s="259">
        <f t="shared" si="106"/>
        <v>728</v>
      </c>
      <c r="C733" s="229">
        <v>45417</v>
      </c>
      <c r="D733" s="203" t="s">
        <v>181</v>
      </c>
      <c r="E733" s="204" t="str">
        <f t="shared" si="99"/>
        <v>تانکر آب</v>
      </c>
      <c r="F733" s="204" t="str">
        <f t="shared" si="100"/>
        <v>گلپایگانی</v>
      </c>
      <c r="G733" s="204" t="str">
        <f t="shared" si="101"/>
        <v>تانکر آب</v>
      </c>
      <c r="H733" s="204">
        <f t="shared" si="102"/>
        <v>11.6</v>
      </c>
      <c r="I733" s="204"/>
      <c r="J733" s="204"/>
      <c r="K733" s="204"/>
      <c r="L733" s="204"/>
      <c r="M733" s="204"/>
      <c r="N733" s="204"/>
      <c r="O733" s="230">
        <f t="shared" si="103"/>
        <v>0</v>
      </c>
      <c r="P733" s="230">
        <f t="shared" si="104"/>
        <v>0</v>
      </c>
      <c r="Q733" s="230">
        <f t="shared" si="107"/>
        <v>0</v>
      </c>
      <c r="R733" s="288">
        <f t="shared" si="105"/>
        <v>0</v>
      </c>
      <c r="S733" s="261"/>
    </row>
    <row r="734" spans="2:19" s="200" customFormat="1" x14ac:dyDescent="0.25">
      <c r="B734" s="259">
        <f t="shared" si="106"/>
        <v>729</v>
      </c>
      <c r="C734" s="229">
        <v>45418</v>
      </c>
      <c r="D734" s="203" t="s">
        <v>93</v>
      </c>
      <c r="E734" s="204" t="str">
        <f t="shared" si="99"/>
        <v>کامیون کمپرسی</v>
      </c>
      <c r="F734" s="204" t="str">
        <f t="shared" si="100"/>
        <v>شرکتی</v>
      </c>
      <c r="G734" s="204" t="str">
        <f t="shared" si="101"/>
        <v>جفت</v>
      </c>
      <c r="H734" s="204">
        <f t="shared" si="102"/>
        <v>6.65</v>
      </c>
      <c r="I734" s="204" t="s">
        <v>204</v>
      </c>
      <c r="J734" s="204">
        <v>31</v>
      </c>
      <c r="K734" s="204">
        <v>850</v>
      </c>
      <c r="L734" s="204" t="s">
        <v>1</v>
      </c>
      <c r="M734" s="204"/>
      <c r="N734" s="204" t="s">
        <v>286</v>
      </c>
      <c r="O734" s="230">
        <f t="shared" si="103"/>
        <v>206.15</v>
      </c>
      <c r="P734" s="230">
        <f t="shared" si="104"/>
        <v>0</v>
      </c>
      <c r="Q734" s="230">
        <f t="shared" si="107"/>
        <v>0</v>
      </c>
      <c r="R734" s="288">
        <f t="shared" si="105"/>
        <v>0</v>
      </c>
      <c r="S734" s="261"/>
    </row>
    <row r="735" spans="2:19" s="200" customFormat="1" x14ac:dyDescent="0.25">
      <c r="B735" s="259">
        <f t="shared" si="106"/>
        <v>730</v>
      </c>
      <c r="C735" s="229">
        <v>45418</v>
      </c>
      <c r="D735" s="203" t="s">
        <v>96</v>
      </c>
      <c r="E735" s="204" t="str">
        <f t="shared" si="99"/>
        <v>کامیون کمپرسی</v>
      </c>
      <c r="F735" s="204" t="str">
        <f t="shared" si="100"/>
        <v>شرکتی</v>
      </c>
      <c r="G735" s="204" t="str">
        <f t="shared" si="101"/>
        <v>جفت</v>
      </c>
      <c r="H735" s="204">
        <f t="shared" si="102"/>
        <v>6.65</v>
      </c>
      <c r="I735" s="204" t="s">
        <v>204</v>
      </c>
      <c r="J735" s="204">
        <v>30</v>
      </c>
      <c r="K735" s="204">
        <v>850</v>
      </c>
      <c r="L735" s="204" t="s">
        <v>1</v>
      </c>
      <c r="M735" s="204"/>
      <c r="N735" s="204" t="s">
        <v>286</v>
      </c>
      <c r="O735" s="230">
        <f t="shared" si="103"/>
        <v>199.5</v>
      </c>
      <c r="P735" s="230">
        <f t="shared" si="104"/>
        <v>0</v>
      </c>
      <c r="Q735" s="230">
        <f t="shared" si="107"/>
        <v>0</v>
      </c>
      <c r="R735" s="288">
        <f t="shared" si="105"/>
        <v>0</v>
      </c>
      <c r="S735" s="261"/>
    </row>
    <row r="736" spans="2:19" s="200" customFormat="1" x14ac:dyDescent="0.25">
      <c r="B736" s="259">
        <f t="shared" si="106"/>
        <v>731</v>
      </c>
      <c r="C736" s="229">
        <v>45418</v>
      </c>
      <c r="D736" s="203" t="s">
        <v>119</v>
      </c>
      <c r="E736" s="204" t="str">
        <f t="shared" si="99"/>
        <v>کامیون کمپرسی</v>
      </c>
      <c r="F736" s="204" t="str">
        <f t="shared" si="100"/>
        <v>شرکتی</v>
      </c>
      <c r="G736" s="204" t="str">
        <f t="shared" si="101"/>
        <v>جفت</v>
      </c>
      <c r="H736" s="204">
        <f t="shared" si="102"/>
        <v>6.65</v>
      </c>
      <c r="I736" s="204" t="s">
        <v>204</v>
      </c>
      <c r="J736" s="204">
        <v>26</v>
      </c>
      <c r="K736" s="204">
        <v>850</v>
      </c>
      <c r="L736" s="204" t="s">
        <v>1</v>
      </c>
      <c r="M736" s="204"/>
      <c r="N736" s="204" t="s">
        <v>286</v>
      </c>
      <c r="O736" s="230">
        <f t="shared" si="103"/>
        <v>172.9</v>
      </c>
      <c r="P736" s="230">
        <f t="shared" si="104"/>
        <v>0</v>
      </c>
      <c r="Q736" s="230">
        <f t="shared" si="107"/>
        <v>0</v>
      </c>
      <c r="R736" s="288">
        <f t="shared" si="105"/>
        <v>0</v>
      </c>
      <c r="S736" s="261"/>
    </row>
    <row r="737" spans="2:19" s="200" customFormat="1" x14ac:dyDescent="0.25">
      <c r="B737" s="259">
        <f t="shared" si="106"/>
        <v>732</v>
      </c>
      <c r="C737" s="229">
        <v>45418</v>
      </c>
      <c r="D737" s="203" t="s">
        <v>132</v>
      </c>
      <c r="E737" s="204" t="str">
        <f t="shared" si="99"/>
        <v>تانکر آب</v>
      </c>
      <c r="F737" s="204" t="str">
        <f t="shared" si="100"/>
        <v>شرکتی</v>
      </c>
      <c r="G737" s="204" t="str">
        <f t="shared" si="101"/>
        <v>تانکر آب</v>
      </c>
      <c r="H737" s="204">
        <f t="shared" si="102"/>
        <v>11.8</v>
      </c>
      <c r="I737" s="204"/>
      <c r="J737" s="204"/>
      <c r="K737" s="204"/>
      <c r="L737" s="204"/>
      <c r="M737" s="204"/>
      <c r="N737" s="204"/>
      <c r="O737" s="230">
        <f t="shared" si="103"/>
        <v>0</v>
      </c>
      <c r="P737" s="230">
        <f t="shared" si="104"/>
        <v>0</v>
      </c>
      <c r="Q737" s="230">
        <f t="shared" si="107"/>
        <v>0</v>
      </c>
      <c r="R737" s="288">
        <f t="shared" si="105"/>
        <v>0</v>
      </c>
      <c r="S737" s="261"/>
    </row>
    <row r="738" spans="2:19" s="200" customFormat="1" x14ac:dyDescent="0.25">
      <c r="B738" s="259">
        <f t="shared" si="106"/>
        <v>733</v>
      </c>
      <c r="C738" s="229">
        <v>45418</v>
      </c>
      <c r="D738" s="203" t="s">
        <v>98</v>
      </c>
      <c r="E738" s="204" t="str">
        <f t="shared" si="99"/>
        <v>تانکر آب</v>
      </c>
      <c r="F738" s="204" t="str">
        <f t="shared" si="100"/>
        <v>شرکتی</v>
      </c>
      <c r="G738" s="204" t="str">
        <f t="shared" si="101"/>
        <v>تانکر آب</v>
      </c>
      <c r="H738" s="204">
        <f t="shared" si="102"/>
        <v>11.8</v>
      </c>
      <c r="I738" s="204"/>
      <c r="J738" s="204"/>
      <c r="K738" s="204"/>
      <c r="L738" s="204"/>
      <c r="M738" s="204"/>
      <c r="N738" s="204"/>
      <c r="O738" s="230">
        <f t="shared" si="103"/>
        <v>0</v>
      </c>
      <c r="P738" s="230">
        <f t="shared" si="104"/>
        <v>0</v>
      </c>
      <c r="Q738" s="230">
        <f t="shared" si="107"/>
        <v>0</v>
      </c>
      <c r="R738" s="288">
        <f t="shared" si="105"/>
        <v>0</v>
      </c>
      <c r="S738" s="261"/>
    </row>
    <row r="739" spans="2:19" s="200" customFormat="1" x14ac:dyDescent="0.25">
      <c r="B739" s="259">
        <f t="shared" si="106"/>
        <v>734</v>
      </c>
      <c r="C739" s="229">
        <v>45418</v>
      </c>
      <c r="D739" s="203" t="s">
        <v>143</v>
      </c>
      <c r="E739" s="204" t="str">
        <f t="shared" si="99"/>
        <v>کامیون کمپرسی</v>
      </c>
      <c r="F739" s="204" t="str">
        <f t="shared" si="100"/>
        <v>انصاری</v>
      </c>
      <c r="G739" s="204" t="str">
        <f t="shared" si="101"/>
        <v>جفت</v>
      </c>
      <c r="H739" s="204">
        <f t="shared" si="102"/>
        <v>7</v>
      </c>
      <c r="I739" s="204"/>
      <c r="J739" s="204"/>
      <c r="K739" s="204"/>
      <c r="L739" s="204"/>
      <c r="M739" s="204"/>
      <c r="N739" s="204"/>
      <c r="O739" s="230">
        <f t="shared" si="103"/>
        <v>0</v>
      </c>
      <c r="P739" s="230">
        <f t="shared" si="104"/>
        <v>0</v>
      </c>
      <c r="Q739" s="230">
        <f t="shared" si="107"/>
        <v>0</v>
      </c>
      <c r="R739" s="288">
        <f t="shared" si="105"/>
        <v>0</v>
      </c>
      <c r="S739" s="261"/>
    </row>
    <row r="740" spans="2:19" s="200" customFormat="1" x14ac:dyDescent="0.25">
      <c r="B740" s="259">
        <f t="shared" si="106"/>
        <v>735</v>
      </c>
      <c r="C740" s="229">
        <v>45418</v>
      </c>
      <c r="D740" s="203" t="s">
        <v>144</v>
      </c>
      <c r="E740" s="204" t="str">
        <f t="shared" si="99"/>
        <v>کامیون کمپرسی</v>
      </c>
      <c r="F740" s="204" t="str">
        <f t="shared" si="100"/>
        <v>انصاری</v>
      </c>
      <c r="G740" s="204" t="str">
        <f t="shared" si="101"/>
        <v>جفت</v>
      </c>
      <c r="H740" s="204">
        <f t="shared" si="102"/>
        <v>7</v>
      </c>
      <c r="I740" s="204"/>
      <c r="J740" s="204"/>
      <c r="K740" s="204"/>
      <c r="L740" s="204"/>
      <c r="M740" s="204"/>
      <c r="N740" s="204"/>
      <c r="O740" s="230">
        <f t="shared" si="103"/>
        <v>0</v>
      </c>
      <c r="P740" s="230">
        <f t="shared" si="104"/>
        <v>0</v>
      </c>
      <c r="Q740" s="230">
        <f t="shared" si="107"/>
        <v>0</v>
      </c>
      <c r="R740" s="288">
        <f t="shared" si="105"/>
        <v>0</v>
      </c>
      <c r="S740" s="261"/>
    </row>
    <row r="741" spans="2:19" s="200" customFormat="1" x14ac:dyDescent="0.25">
      <c r="B741" s="259">
        <f t="shared" si="106"/>
        <v>736</v>
      </c>
      <c r="C741" s="229">
        <v>45418</v>
      </c>
      <c r="D741" s="203" t="s">
        <v>145</v>
      </c>
      <c r="E741" s="204" t="str">
        <f t="shared" si="99"/>
        <v>کامیون کمپرسی</v>
      </c>
      <c r="F741" s="204" t="str">
        <f t="shared" si="100"/>
        <v>انصاری</v>
      </c>
      <c r="G741" s="204" t="str">
        <f t="shared" si="101"/>
        <v>جفت</v>
      </c>
      <c r="H741" s="204">
        <f t="shared" si="102"/>
        <v>7</v>
      </c>
      <c r="I741" s="204"/>
      <c r="J741" s="204"/>
      <c r="K741" s="204"/>
      <c r="L741" s="204"/>
      <c r="M741" s="204"/>
      <c r="N741" s="204"/>
      <c r="O741" s="230">
        <f t="shared" si="103"/>
        <v>0</v>
      </c>
      <c r="P741" s="230">
        <f t="shared" si="104"/>
        <v>0</v>
      </c>
      <c r="Q741" s="230">
        <f t="shared" si="107"/>
        <v>0</v>
      </c>
      <c r="R741" s="288">
        <f t="shared" si="105"/>
        <v>0</v>
      </c>
      <c r="S741" s="261"/>
    </row>
    <row r="742" spans="2:19" s="200" customFormat="1" x14ac:dyDescent="0.25">
      <c r="B742" s="259">
        <f t="shared" si="106"/>
        <v>737</v>
      </c>
      <c r="C742" s="229">
        <v>45418</v>
      </c>
      <c r="D742" s="203" t="s">
        <v>152</v>
      </c>
      <c r="E742" s="204" t="str">
        <f t="shared" si="99"/>
        <v>کامیون کمپرسی</v>
      </c>
      <c r="F742" s="204" t="str">
        <f t="shared" si="100"/>
        <v>میرزایی</v>
      </c>
      <c r="G742" s="204" t="str">
        <f t="shared" si="101"/>
        <v>تک</v>
      </c>
      <c r="H742" s="204">
        <f t="shared" si="102"/>
        <v>4.1500000000000004</v>
      </c>
      <c r="I742" s="204" t="s">
        <v>204</v>
      </c>
      <c r="J742" s="204">
        <v>25</v>
      </c>
      <c r="K742" s="204">
        <v>950</v>
      </c>
      <c r="L742" s="204" t="s">
        <v>65</v>
      </c>
      <c r="M742" s="204"/>
      <c r="N742" s="204" t="s">
        <v>286</v>
      </c>
      <c r="O742" s="230">
        <f t="shared" si="103"/>
        <v>103.75000000000001</v>
      </c>
      <c r="P742" s="230">
        <f t="shared" si="104"/>
        <v>0</v>
      </c>
      <c r="Q742" s="230">
        <f t="shared" si="107"/>
        <v>0</v>
      </c>
      <c r="R742" s="288">
        <f t="shared" si="105"/>
        <v>0</v>
      </c>
      <c r="S742" s="261"/>
    </row>
    <row r="743" spans="2:19" s="200" customFormat="1" x14ac:dyDescent="0.25">
      <c r="B743" s="259">
        <f t="shared" si="106"/>
        <v>738</v>
      </c>
      <c r="C743" s="229">
        <v>45418</v>
      </c>
      <c r="D743" s="203" t="s">
        <v>154</v>
      </c>
      <c r="E743" s="204" t="str">
        <f t="shared" si="99"/>
        <v>کامیون کمپرسی</v>
      </c>
      <c r="F743" s="204" t="str">
        <f t="shared" si="100"/>
        <v>میرزایی</v>
      </c>
      <c r="G743" s="204" t="str">
        <f t="shared" si="101"/>
        <v>تک</v>
      </c>
      <c r="H743" s="204">
        <f t="shared" si="102"/>
        <v>4.1500000000000004</v>
      </c>
      <c r="I743" s="204" t="s">
        <v>204</v>
      </c>
      <c r="J743" s="204">
        <v>23</v>
      </c>
      <c r="K743" s="204">
        <v>950</v>
      </c>
      <c r="L743" s="204" t="s">
        <v>65</v>
      </c>
      <c r="M743" s="204"/>
      <c r="N743" s="204" t="s">
        <v>286</v>
      </c>
      <c r="O743" s="230">
        <f t="shared" si="103"/>
        <v>95.45</v>
      </c>
      <c r="P743" s="230">
        <f t="shared" si="104"/>
        <v>0</v>
      </c>
      <c r="Q743" s="230">
        <f t="shared" si="107"/>
        <v>0</v>
      </c>
      <c r="R743" s="288">
        <f t="shared" si="105"/>
        <v>0</v>
      </c>
      <c r="S743" s="261"/>
    </row>
    <row r="744" spans="2:19" s="200" customFormat="1" x14ac:dyDescent="0.25">
      <c r="B744" s="259">
        <f t="shared" si="106"/>
        <v>739</v>
      </c>
      <c r="C744" s="229">
        <v>45418</v>
      </c>
      <c r="D744" s="203" t="s">
        <v>155</v>
      </c>
      <c r="E744" s="204" t="str">
        <f t="shared" si="99"/>
        <v>کامیون کمپرسی</v>
      </c>
      <c r="F744" s="204" t="str">
        <f t="shared" si="100"/>
        <v>میرزایی</v>
      </c>
      <c r="G744" s="204" t="str">
        <f t="shared" si="101"/>
        <v>جفت</v>
      </c>
      <c r="H744" s="204">
        <f t="shared" si="102"/>
        <v>6.65</v>
      </c>
      <c r="I744" s="204" t="s">
        <v>204</v>
      </c>
      <c r="J744" s="204">
        <v>26</v>
      </c>
      <c r="K744" s="204">
        <v>950</v>
      </c>
      <c r="L744" s="204" t="s">
        <v>65</v>
      </c>
      <c r="M744" s="204"/>
      <c r="N744" s="204" t="s">
        <v>286</v>
      </c>
      <c r="O744" s="230">
        <f t="shared" si="103"/>
        <v>172.9</v>
      </c>
      <c r="P744" s="230">
        <f t="shared" si="104"/>
        <v>0</v>
      </c>
      <c r="Q744" s="230">
        <f t="shared" si="107"/>
        <v>0</v>
      </c>
      <c r="R744" s="288">
        <f t="shared" si="105"/>
        <v>0</v>
      </c>
      <c r="S744" s="261"/>
    </row>
    <row r="745" spans="2:19" s="200" customFormat="1" x14ac:dyDescent="0.25">
      <c r="B745" s="259">
        <f t="shared" si="106"/>
        <v>740</v>
      </c>
      <c r="C745" s="229">
        <v>45418</v>
      </c>
      <c r="D745" s="203" t="s">
        <v>158</v>
      </c>
      <c r="E745" s="204" t="str">
        <f t="shared" si="99"/>
        <v>کامیون کمپرسی</v>
      </c>
      <c r="F745" s="204" t="str">
        <f t="shared" si="100"/>
        <v>صداقت</v>
      </c>
      <c r="G745" s="204" t="str">
        <f t="shared" si="101"/>
        <v>تک</v>
      </c>
      <c r="H745" s="204">
        <f t="shared" si="102"/>
        <v>4.1500000000000004</v>
      </c>
      <c r="I745" s="204"/>
      <c r="J745" s="204"/>
      <c r="K745" s="204"/>
      <c r="L745" s="204"/>
      <c r="M745" s="204"/>
      <c r="N745" s="204"/>
      <c r="O745" s="230">
        <f t="shared" si="103"/>
        <v>0</v>
      </c>
      <c r="P745" s="230">
        <f t="shared" si="104"/>
        <v>0</v>
      </c>
      <c r="Q745" s="230">
        <f t="shared" si="107"/>
        <v>0</v>
      </c>
      <c r="R745" s="288">
        <f t="shared" si="105"/>
        <v>0</v>
      </c>
      <c r="S745" s="261"/>
    </row>
    <row r="746" spans="2:19" s="200" customFormat="1" x14ac:dyDescent="0.25">
      <c r="B746" s="259">
        <f t="shared" si="106"/>
        <v>741</v>
      </c>
      <c r="C746" s="229">
        <v>45418</v>
      </c>
      <c r="D746" s="203" t="s">
        <v>159</v>
      </c>
      <c r="E746" s="204" t="str">
        <f t="shared" si="99"/>
        <v>کامیون کمپرسی</v>
      </c>
      <c r="F746" s="204" t="str">
        <f t="shared" si="100"/>
        <v>صداقت</v>
      </c>
      <c r="G746" s="204" t="str">
        <f t="shared" si="101"/>
        <v>تک</v>
      </c>
      <c r="H746" s="204">
        <f t="shared" si="102"/>
        <v>4.1500000000000004</v>
      </c>
      <c r="I746" s="204"/>
      <c r="J746" s="204"/>
      <c r="K746" s="204"/>
      <c r="L746" s="204"/>
      <c r="M746" s="204"/>
      <c r="N746" s="204"/>
      <c r="O746" s="230">
        <f t="shared" si="103"/>
        <v>0</v>
      </c>
      <c r="P746" s="230">
        <f t="shared" si="104"/>
        <v>0</v>
      </c>
      <c r="Q746" s="230">
        <f t="shared" si="107"/>
        <v>0</v>
      </c>
      <c r="R746" s="288">
        <f t="shared" si="105"/>
        <v>0</v>
      </c>
      <c r="S746" s="261"/>
    </row>
    <row r="747" spans="2:19" s="200" customFormat="1" x14ac:dyDescent="0.25">
      <c r="B747" s="259">
        <f t="shared" si="106"/>
        <v>742</v>
      </c>
      <c r="C747" s="229">
        <v>45418</v>
      </c>
      <c r="D747" s="203" t="s">
        <v>162</v>
      </c>
      <c r="E747" s="204" t="str">
        <f t="shared" si="99"/>
        <v>تانکر آب</v>
      </c>
      <c r="F747" s="204" t="str">
        <f t="shared" si="100"/>
        <v>رضاپور</v>
      </c>
      <c r="G747" s="204" t="str">
        <f t="shared" si="101"/>
        <v>تانکر آب</v>
      </c>
      <c r="H747" s="204">
        <f t="shared" si="102"/>
        <v>10</v>
      </c>
      <c r="I747" s="204"/>
      <c r="J747" s="204"/>
      <c r="K747" s="204"/>
      <c r="L747" s="204"/>
      <c r="M747" s="204"/>
      <c r="N747" s="204"/>
      <c r="O747" s="230">
        <f t="shared" si="103"/>
        <v>0</v>
      </c>
      <c r="P747" s="230">
        <f t="shared" si="104"/>
        <v>0</v>
      </c>
      <c r="Q747" s="230">
        <f t="shared" si="107"/>
        <v>0</v>
      </c>
      <c r="R747" s="288">
        <f t="shared" si="105"/>
        <v>0</v>
      </c>
      <c r="S747" s="261"/>
    </row>
    <row r="748" spans="2:19" s="200" customFormat="1" x14ac:dyDescent="0.25">
      <c r="B748" s="259">
        <f t="shared" si="106"/>
        <v>743</v>
      </c>
      <c r="C748" s="229">
        <v>45418</v>
      </c>
      <c r="D748" s="203" t="s">
        <v>175</v>
      </c>
      <c r="E748" s="204" t="str">
        <f t="shared" si="99"/>
        <v>تانکر آب</v>
      </c>
      <c r="F748" s="204" t="str">
        <f t="shared" si="100"/>
        <v>محمدپور</v>
      </c>
      <c r="G748" s="204" t="str">
        <f t="shared" si="101"/>
        <v>تانکر آب</v>
      </c>
      <c r="H748" s="204">
        <f t="shared" si="102"/>
        <v>11.2</v>
      </c>
      <c r="I748" s="204"/>
      <c r="J748" s="204"/>
      <c r="K748" s="204"/>
      <c r="L748" s="204"/>
      <c r="M748" s="204"/>
      <c r="N748" s="204"/>
      <c r="O748" s="230">
        <f t="shared" si="103"/>
        <v>0</v>
      </c>
      <c r="P748" s="230">
        <f t="shared" si="104"/>
        <v>0</v>
      </c>
      <c r="Q748" s="230">
        <f t="shared" si="107"/>
        <v>0</v>
      </c>
      <c r="R748" s="288">
        <f t="shared" si="105"/>
        <v>0</v>
      </c>
      <c r="S748" s="261"/>
    </row>
    <row r="749" spans="2:19" s="200" customFormat="1" x14ac:dyDescent="0.25">
      <c r="B749" s="259">
        <f t="shared" si="106"/>
        <v>744</v>
      </c>
      <c r="C749" s="229">
        <v>45418</v>
      </c>
      <c r="D749" s="203" t="s">
        <v>179</v>
      </c>
      <c r="E749" s="204" t="str">
        <f t="shared" si="99"/>
        <v>کمپرسی جفت</v>
      </c>
      <c r="F749" s="204" t="str">
        <f t="shared" si="100"/>
        <v>محمدپور</v>
      </c>
      <c r="G749" s="204" t="str">
        <f t="shared" si="101"/>
        <v>جفت</v>
      </c>
      <c r="H749" s="204">
        <f t="shared" si="102"/>
        <v>7</v>
      </c>
      <c r="I749" s="204"/>
      <c r="J749" s="204"/>
      <c r="K749" s="204"/>
      <c r="L749" s="204"/>
      <c r="M749" s="204"/>
      <c r="N749" s="204"/>
      <c r="O749" s="230">
        <f t="shared" si="103"/>
        <v>0</v>
      </c>
      <c r="P749" s="230">
        <f t="shared" si="104"/>
        <v>0</v>
      </c>
      <c r="Q749" s="230">
        <f t="shared" si="107"/>
        <v>0</v>
      </c>
      <c r="R749" s="288">
        <f t="shared" si="105"/>
        <v>0</v>
      </c>
      <c r="S749" s="261"/>
    </row>
    <row r="750" spans="2:19" s="200" customFormat="1" x14ac:dyDescent="0.25">
      <c r="B750" s="259">
        <f t="shared" si="106"/>
        <v>745</v>
      </c>
      <c r="C750" s="229">
        <v>45418</v>
      </c>
      <c r="D750" s="203" t="s">
        <v>181</v>
      </c>
      <c r="E750" s="204" t="str">
        <f t="shared" si="99"/>
        <v>تانکر آب</v>
      </c>
      <c r="F750" s="204" t="str">
        <f t="shared" si="100"/>
        <v>گلپایگانی</v>
      </c>
      <c r="G750" s="204" t="str">
        <f t="shared" si="101"/>
        <v>تانکر آب</v>
      </c>
      <c r="H750" s="204">
        <f t="shared" si="102"/>
        <v>11.6</v>
      </c>
      <c r="I750" s="204"/>
      <c r="J750" s="204"/>
      <c r="K750" s="204"/>
      <c r="L750" s="204"/>
      <c r="M750" s="204"/>
      <c r="N750" s="204"/>
      <c r="O750" s="230">
        <f t="shared" si="103"/>
        <v>0</v>
      </c>
      <c r="P750" s="230">
        <f t="shared" si="104"/>
        <v>0</v>
      </c>
      <c r="Q750" s="230">
        <f t="shared" si="107"/>
        <v>0</v>
      </c>
      <c r="R750" s="288">
        <f t="shared" si="105"/>
        <v>0</v>
      </c>
      <c r="S750" s="261"/>
    </row>
    <row r="751" spans="2:19" s="200" customFormat="1" x14ac:dyDescent="0.25">
      <c r="B751" s="259">
        <f t="shared" si="106"/>
        <v>746</v>
      </c>
      <c r="C751" s="229">
        <v>45419</v>
      </c>
      <c r="D751" s="203" t="s">
        <v>93</v>
      </c>
      <c r="E751" s="204" t="str">
        <f t="shared" si="99"/>
        <v>کامیون کمپرسی</v>
      </c>
      <c r="F751" s="204" t="str">
        <f t="shared" si="100"/>
        <v>شرکتی</v>
      </c>
      <c r="G751" s="204" t="str">
        <f t="shared" si="101"/>
        <v>جفت</v>
      </c>
      <c r="H751" s="204">
        <f t="shared" si="102"/>
        <v>6.65</v>
      </c>
      <c r="I751" s="204" t="s">
        <v>204</v>
      </c>
      <c r="J751" s="204">
        <v>29</v>
      </c>
      <c r="K751" s="204">
        <v>800</v>
      </c>
      <c r="L751" s="204" t="s">
        <v>1</v>
      </c>
      <c r="M751" s="204"/>
      <c r="N751" s="204" t="s">
        <v>286</v>
      </c>
      <c r="O751" s="230">
        <f t="shared" si="103"/>
        <v>192.85000000000002</v>
      </c>
      <c r="P751" s="230">
        <f t="shared" si="104"/>
        <v>0</v>
      </c>
      <c r="Q751" s="230">
        <f t="shared" si="107"/>
        <v>0</v>
      </c>
      <c r="R751" s="288">
        <f t="shared" si="105"/>
        <v>0</v>
      </c>
      <c r="S751" s="261"/>
    </row>
    <row r="752" spans="2:19" s="200" customFormat="1" x14ac:dyDescent="0.25">
      <c r="B752" s="259">
        <f t="shared" si="106"/>
        <v>747</v>
      </c>
      <c r="C752" s="229">
        <v>45419</v>
      </c>
      <c r="D752" s="203" t="s">
        <v>96</v>
      </c>
      <c r="E752" s="204" t="str">
        <f t="shared" si="99"/>
        <v>کامیون کمپرسی</v>
      </c>
      <c r="F752" s="204" t="str">
        <f t="shared" si="100"/>
        <v>شرکتی</v>
      </c>
      <c r="G752" s="204" t="str">
        <f t="shared" si="101"/>
        <v>جفت</v>
      </c>
      <c r="H752" s="204">
        <f t="shared" si="102"/>
        <v>6.65</v>
      </c>
      <c r="I752" s="204" t="s">
        <v>204</v>
      </c>
      <c r="J752" s="204">
        <v>16</v>
      </c>
      <c r="K752" s="204">
        <v>800</v>
      </c>
      <c r="L752" s="204" t="s">
        <v>1</v>
      </c>
      <c r="M752" s="204"/>
      <c r="N752" s="204" t="s">
        <v>286</v>
      </c>
      <c r="O752" s="230">
        <f t="shared" si="103"/>
        <v>106.4</v>
      </c>
      <c r="P752" s="230">
        <f t="shared" si="104"/>
        <v>0</v>
      </c>
      <c r="Q752" s="230">
        <f t="shared" si="107"/>
        <v>0</v>
      </c>
      <c r="R752" s="288">
        <f t="shared" si="105"/>
        <v>0</v>
      </c>
      <c r="S752" s="261"/>
    </row>
    <row r="753" spans="2:19" s="200" customFormat="1" x14ac:dyDescent="0.25">
      <c r="B753" s="259">
        <f t="shared" si="106"/>
        <v>748</v>
      </c>
      <c r="C753" s="229">
        <v>45419</v>
      </c>
      <c r="D753" s="203" t="s">
        <v>119</v>
      </c>
      <c r="E753" s="204" t="str">
        <f t="shared" si="99"/>
        <v>کامیون کمپرسی</v>
      </c>
      <c r="F753" s="204" t="str">
        <f t="shared" si="100"/>
        <v>شرکتی</v>
      </c>
      <c r="G753" s="204" t="str">
        <f t="shared" si="101"/>
        <v>جفت</v>
      </c>
      <c r="H753" s="204">
        <f t="shared" si="102"/>
        <v>6.65</v>
      </c>
      <c r="I753" s="204" t="s">
        <v>204</v>
      </c>
      <c r="J753" s="204">
        <v>32</v>
      </c>
      <c r="K753" s="204">
        <v>800</v>
      </c>
      <c r="L753" s="204" t="s">
        <v>1</v>
      </c>
      <c r="M753" s="204"/>
      <c r="N753" s="204" t="s">
        <v>286</v>
      </c>
      <c r="O753" s="230">
        <f t="shared" si="103"/>
        <v>212.8</v>
      </c>
      <c r="P753" s="230">
        <f t="shared" si="104"/>
        <v>0</v>
      </c>
      <c r="Q753" s="230">
        <f t="shared" si="107"/>
        <v>0</v>
      </c>
      <c r="R753" s="288">
        <f t="shared" si="105"/>
        <v>0</v>
      </c>
      <c r="S753" s="261"/>
    </row>
    <row r="754" spans="2:19" s="200" customFormat="1" x14ac:dyDescent="0.25">
      <c r="B754" s="259">
        <f t="shared" si="106"/>
        <v>749</v>
      </c>
      <c r="C754" s="229">
        <v>45419</v>
      </c>
      <c r="D754" s="203" t="s">
        <v>132</v>
      </c>
      <c r="E754" s="204" t="str">
        <f t="shared" si="99"/>
        <v>تانکر آب</v>
      </c>
      <c r="F754" s="204" t="str">
        <f t="shared" si="100"/>
        <v>شرکتی</v>
      </c>
      <c r="G754" s="204" t="str">
        <f t="shared" si="101"/>
        <v>تانکر آب</v>
      </c>
      <c r="H754" s="204">
        <f t="shared" si="102"/>
        <v>11.8</v>
      </c>
      <c r="I754" s="204"/>
      <c r="J754" s="204"/>
      <c r="K754" s="204"/>
      <c r="L754" s="204"/>
      <c r="M754" s="204"/>
      <c r="N754" s="204"/>
      <c r="O754" s="230">
        <f t="shared" si="103"/>
        <v>0</v>
      </c>
      <c r="P754" s="230">
        <f t="shared" si="104"/>
        <v>0</v>
      </c>
      <c r="Q754" s="230">
        <f t="shared" si="107"/>
        <v>0</v>
      </c>
      <c r="R754" s="288">
        <f t="shared" si="105"/>
        <v>0</v>
      </c>
      <c r="S754" s="261"/>
    </row>
    <row r="755" spans="2:19" s="200" customFormat="1" x14ac:dyDescent="0.25">
      <c r="B755" s="259">
        <f t="shared" si="106"/>
        <v>750</v>
      </c>
      <c r="C755" s="229">
        <v>45419</v>
      </c>
      <c r="D755" s="203" t="s">
        <v>98</v>
      </c>
      <c r="E755" s="204" t="str">
        <f t="shared" si="99"/>
        <v>تانکر آب</v>
      </c>
      <c r="F755" s="204" t="str">
        <f t="shared" si="100"/>
        <v>شرکتی</v>
      </c>
      <c r="G755" s="204" t="str">
        <f t="shared" si="101"/>
        <v>تانکر آب</v>
      </c>
      <c r="H755" s="204">
        <f t="shared" si="102"/>
        <v>11.8</v>
      </c>
      <c r="I755" s="204"/>
      <c r="J755" s="204"/>
      <c r="K755" s="204"/>
      <c r="L755" s="204"/>
      <c r="M755" s="204"/>
      <c r="N755" s="204"/>
      <c r="O755" s="230">
        <f t="shared" si="103"/>
        <v>0</v>
      </c>
      <c r="P755" s="230">
        <f t="shared" si="104"/>
        <v>0</v>
      </c>
      <c r="Q755" s="230">
        <f t="shared" si="107"/>
        <v>0</v>
      </c>
      <c r="R755" s="288">
        <f t="shared" si="105"/>
        <v>0</v>
      </c>
      <c r="S755" s="261"/>
    </row>
    <row r="756" spans="2:19" s="200" customFormat="1" x14ac:dyDescent="0.25">
      <c r="B756" s="259">
        <f t="shared" si="106"/>
        <v>751</v>
      </c>
      <c r="C756" s="229">
        <v>45419</v>
      </c>
      <c r="D756" s="203" t="s">
        <v>143</v>
      </c>
      <c r="E756" s="204" t="str">
        <f t="shared" si="99"/>
        <v>کامیون کمپرسی</v>
      </c>
      <c r="F756" s="204" t="str">
        <f t="shared" si="100"/>
        <v>انصاری</v>
      </c>
      <c r="G756" s="204" t="str">
        <f t="shared" si="101"/>
        <v>جفت</v>
      </c>
      <c r="H756" s="204">
        <f t="shared" si="102"/>
        <v>7</v>
      </c>
      <c r="I756" s="204"/>
      <c r="J756" s="204"/>
      <c r="K756" s="204"/>
      <c r="L756" s="204"/>
      <c r="M756" s="204"/>
      <c r="N756" s="204"/>
      <c r="O756" s="230">
        <f t="shared" si="103"/>
        <v>0</v>
      </c>
      <c r="P756" s="230">
        <f t="shared" si="104"/>
        <v>0</v>
      </c>
      <c r="Q756" s="230">
        <f t="shared" si="107"/>
        <v>0</v>
      </c>
      <c r="R756" s="288">
        <f t="shared" si="105"/>
        <v>0</v>
      </c>
      <c r="S756" s="261"/>
    </row>
    <row r="757" spans="2:19" s="200" customFormat="1" x14ac:dyDescent="0.25">
      <c r="B757" s="259">
        <f t="shared" si="106"/>
        <v>752</v>
      </c>
      <c r="C757" s="229">
        <v>45419</v>
      </c>
      <c r="D757" s="203" t="s">
        <v>144</v>
      </c>
      <c r="E757" s="204" t="str">
        <f t="shared" si="99"/>
        <v>کامیون کمپرسی</v>
      </c>
      <c r="F757" s="204" t="str">
        <f t="shared" si="100"/>
        <v>انصاری</v>
      </c>
      <c r="G757" s="204" t="str">
        <f t="shared" si="101"/>
        <v>جفت</v>
      </c>
      <c r="H757" s="204">
        <f t="shared" si="102"/>
        <v>7</v>
      </c>
      <c r="I757" s="204"/>
      <c r="J757" s="204"/>
      <c r="K757" s="204"/>
      <c r="L757" s="204"/>
      <c r="M757" s="204"/>
      <c r="N757" s="204"/>
      <c r="O757" s="230">
        <f t="shared" si="103"/>
        <v>0</v>
      </c>
      <c r="P757" s="230">
        <f t="shared" si="104"/>
        <v>0</v>
      </c>
      <c r="Q757" s="230">
        <f t="shared" si="107"/>
        <v>0</v>
      </c>
      <c r="R757" s="288">
        <f t="shared" si="105"/>
        <v>0</v>
      </c>
      <c r="S757" s="261"/>
    </row>
    <row r="758" spans="2:19" s="200" customFormat="1" x14ac:dyDescent="0.25">
      <c r="B758" s="259">
        <f t="shared" si="106"/>
        <v>753</v>
      </c>
      <c r="C758" s="229">
        <v>45419</v>
      </c>
      <c r="D758" s="203" t="s">
        <v>145</v>
      </c>
      <c r="E758" s="204" t="str">
        <f t="shared" si="99"/>
        <v>کامیون کمپرسی</v>
      </c>
      <c r="F758" s="204" t="str">
        <f t="shared" si="100"/>
        <v>انصاری</v>
      </c>
      <c r="G758" s="204" t="str">
        <f t="shared" si="101"/>
        <v>جفت</v>
      </c>
      <c r="H758" s="204">
        <f t="shared" si="102"/>
        <v>7</v>
      </c>
      <c r="I758" s="204"/>
      <c r="J758" s="204"/>
      <c r="K758" s="204"/>
      <c r="L758" s="204"/>
      <c r="M758" s="204"/>
      <c r="N758" s="204"/>
      <c r="O758" s="230">
        <f t="shared" si="103"/>
        <v>0</v>
      </c>
      <c r="P758" s="230">
        <f t="shared" si="104"/>
        <v>0</v>
      </c>
      <c r="Q758" s="230">
        <f t="shared" si="107"/>
        <v>0</v>
      </c>
      <c r="R758" s="288">
        <f t="shared" si="105"/>
        <v>0</v>
      </c>
      <c r="S758" s="261"/>
    </row>
    <row r="759" spans="2:19" s="200" customFormat="1" x14ac:dyDescent="0.25">
      <c r="B759" s="259">
        <f t="shared" si="106"/>
        <v>754</v>
      </c>
      <c r="C759" s="229">
        <v>45419</v>
      </c>
      <c r="D759" s="203" t="s">
        <v>152</v>
      </c>
      <c r="E759" s="204" t="str">
        <f t="shared" si="99"/>
        <v>کامیون کمپرسی</v>
      </c>
      <c r="F759" s="204" t="str">
        <f t="shared" si="100"/>
        <v>میرزایی</v>
      </c>
      <c r="G759" s="204" t="str">
        <f t="shared" si="101"/>
        <v>تک</v>
      </c>
      <c r="H759" s="204">
        <f t="shared" si="102"/>
        <v>4.1500000000000004</v>
      </c>
      <c r="I759" s="204" t="s">
        <v>204</v>
      </c>
      <c r="J759" s="204">
        <v>28</v>
      </c>
      <c r="K759" s="204">
        <v>800</v>
      </c>
      <c r="L759" s="204" t="s">
        <v>65</v>
      </c>
      <c r="M759" s="204"/>
      <c r="N759" s="204" t="s">
        <v>286</v>
      </c>
      <c r="O759" s="230">
        <f t="shared" si="103"/>
        <v>116.20000000000002</v>
      </c>
      <c r="P759" s="230">
        <f t="shared" si="104"/>
        <v>0</v>
      </c>
      <c r="Q759" s="230">
        <f t="shared" si="107"/>
        <v>0</v>
      </c>
      <c r="R759" s="288">
        <f t="shared" si="105"/>
        <v>0</v>
      </c>
      <c r="S759" s="261"/>
    </row>
    <row r="760" spans="2:19" s="200" customFormat="1" x14ac:dyDescent="0.25">
      <c r="B760" s="259">
        <f t="shared" si="106"/>
        <v>755</v>
      </c>
      <c r="C760" s="229">
        <v>45419</v>
      </c>
      <c r="D760" s="203" t="s">
        <v>154</v>
      </c>
      <c r="E760" s="204" t="str">
        <f t="shared" si="99"/>
        <v>کامیون کمپرسی</v>
      </c>
      <c r="F760" s="204" t="str">
        <f t="shared" si="100"/>
        <v>میرزایی</v>
      </c>
      <c r="G760" s="204" t="str">
        <f t="shared" si="101"/>
        <v>تک</v>
      </c>
      <c r="H760" s="204">
        <f t="shared" si="102"/>
        <v>4.1500000000000004</v>
      </c>
      <c r="I760" s="204" t="s">
        <v>204</v>
      </c>
      <c r="J760" s="204">
        <v>25</v>
      </c>
      <c r="K760" s="204">
        <v>800</v>
      </c>
      <c r="L760" s="204" t="s">
        <v>65</v>
      </c>
      <c r="M760" s="204"/>
      <c r="N760" s="204" t="s">
        <v>286</v>
      </c>
      <c r="O760" s="230">
        <f t="shared" si="103"/>
        <v>103.75000000000001</v>
      </c>
      <c r="P760" s="230">
        <f t="shared" si="104"/>
        <v>0</v>
      </c>
      <c r="Q760" s="230">
        <f t="shared" si="107"/>
        <v>0</v>
      </c>
      <c r="R760" s="288">
        <f t="shared" si="105"/>
        <v>0</v>
      </c>
      <c r="S760" s="261"/>
    </row>
    <row r="761" spans="2:19" s="200" customFormat="1" x14ac:dyDescent="0.25">
      <c r="B761" s="259">
        <f t="shared" si="106"/>
        <v>756</v>
      </c>
      <c r="C761" s="229">
        <v>45419</v>
      </c>
      <c r="D761" s="203" t="s">
        <v>155</v>
      </c>
      <c r="E761" s="204" t="str">
        <f t="shared" si="99"/>
        <v>کامیون کمپرسی</v>
      </c>
      <c r="F761" s="204" t="str">
        <f t="shared" si="100"/>
        <v>میرزایی</v>
      </c>
      <c r="G761" s="204" t="str">
        <f t="shared" si="101"/>
        <v>جفت</v>
      </c>
      <c r="H761" s="204">
        <f t="shared" si="102"/>
        <v>6.65</v>
      </c>
      <c r="I761" s="204" t="s">
        <v>204</v>
      </c>
      <c r="J761" s="204">
        <v>26</v>
      </c>
      <c r="K761" s="204">
        <v>800</v>
      </c>
      <c r="L761" s="204" t="s">
        <v>65</v>
      </c>
      <c r="M761" s="204"/>
      <c r="N761" s="204" t="s">
        <v>286</v>
      </c>
      <c r="O761" s="230">
        <f t="shared" si="103"/>
        <v>172.9</v>
      </c>
      <c r="P761" s="230">
        <f t="shared" si="104"/>
        <v>0</v>
      </c>
      <c r="Q761" s="230">
        <f t="shared" si="107"/>
        <v>0</v>
      </c>
      <c r="R761" s="288">
        <f t="shared" si="105"/>
        <v>0</v>
      </c>
      <c r="S761" s="261"/>
    </row>
    <row r="762" spans="2:19" s="200" customFormat="1" x14ac:dyDescent="0.25">
      <c r="B762" s="259">
        <f t="shared" si="106"/>
        <v>757</v>
      </c>
      <c r="C762" s="229">
        <v>45419</v>
      </c>
      <c r="D762" s="203" t="s">
        <v>158</v>
      </c>
      <c r="E762" s="204" t="str">
        <f t="shared" si="99"/>
        <v>کامیون کمپرسی</v>
      </c>
      <c r="F762" s="204" t="str">
        <f t="shared" si="100"/>
        <v>صداقت</v>
      </c>
      <c r="G762" s="204" t="str">
        <f t="shared" si="101"/>
        <v>تک</v>
      </c>
      <c r="H762" s="204">
        <f t="shared" si="102"/>
        <v>4.1500000000000004</v>
      </c>
      <c r="I762" s="204"/>
      <c r="J762" s="204"/>
      <c r="K762" s="204"/>
      <c r="L762" s="204"/>
      <c r="M762" s="204"/>
      <c r="N762" s="204"/>
      <c r="O762" s="230">
        <f t="shared" si="103"/>
        <v>0</v>
      </c>
      <c r="P762" s="230">
        <f t="shared" si="104"/>
        <v>0</v>
      </c>
      <c r="Q762" s="230">
        <f t="shared" si="107"/>
        <v>0</v>
      </c>
      <c r="R762" s="288">
        <f t="shared" si="105"/>
        <v>0</v>
      </c>
      <c r="S762" s="261"/>
    </row>
    <row r="763" spans="2:19" s="200" customFormat="1" x14ac:dyDescent="0.25">
      <c r="B763" s="259">
        <f t="shared" si="106"/>
        <v>758</v>
      </c>
      <c r="C763" s="229">
        <v>45419</v>
      </c>
      <c r="D763" s="203" t="s">
        <v>159</v>
      </c>
      <c r="E763" s="204" t="str">
        <f t="shared" si="99"/>
        <v>کامیون کمپرسی</v>
      </c>
      <c r="F763" s="204" t="str">
        <f t="shared" si="100"/>
        <v>صداقت</v>
      </c>
      <c r="G763" s="204" t="str">
        <f t="shared" si="101"/>
        <v>تک</v>
      </c>
      <c r="H763" s="204">
        <f t="shared" si="102"/>
        <v>4.1500000000000004</v>
      </c>
      <c r="I763" s="204"/>
      <c r="J763" s="204"/>
      <c r="K763" s="204"/>
      <c r="L763" s="204"/>
      <c r="M763" s="204"/>
      <c r="N763" s="204"/>
      <c r="O763" s="230">
        <f t="shared" si="103"/>
        <v>0</v>
      </c>
      <c r="P763" s="230">
        <f t="shared" si="104"/>
        <v>0</v>
      </c>
      <c r="Q763" s="230">
        <f t="shared" si="107"/>
        <v>0</v>
      </c>
      <c r="R763" s="288">
        <f t="shared" si="105"/>
        <v>0</v>
      </c>
      <c r="S763" s="261"/>
    </row>
    <row r="764" spans="2:19" s="200" customFormat="1" x14ac:dyDescent="0.25">
      <c r="B764" s="259">
        <f t="shared" si="106"/>
        <v>759</v>
      </c>
      <c r="C764" s="229">
        <v>45419</v>
      </c>
      <c r="D764" s="203" t="s">
        <v>162</v>
      </c>
      <c r="E764" s="204" t="str">
        <f t="shared" si="99"/>
        <v>تانکر آب</v>
      </c>
      <c r="F764" s="204" t="str">
        <f t="shared" si="100"/>
        <v>رضاپور</v>
      </c>
      <c r="G764" s="204" t="str">
        <f t="shared" si="101"/>
        <v>تانکر آب</v>
      </c>
      <c r="H764" s="204">
        <f t="shared" si="102"/>
        <v>10</v>
      </c>
      <c r="I764" s="204"/>
      <c r="J764" s="204"/>
      <c r="K764" s="204"/>
      <c r="L764" s="204"/>
      <c r="M764" s="204"/>
      <c r="N764" s="204"/>
      <c r="O764" s="230">
        <f t="shared" si="103"/>
        <v>0</v>
      </c>
      <c r="P764" s="230">
        <f t="shared" si="104"/>
        <v>0</v>
      </c>
      <c r="Q764" s="230">
        <f t="shared" si="107"/>
        <v>0</v>
      </c>
      <c r="R764" s="288">
        <f t="shared" si="105"/>
        <v>0</v>
      </c>
      <c r="S764" s="261"/>
    </row>
    <row r="765" spans="2:19" s="200" customFormat="1" x14ac:dyDescent="0.25">
      <c r="B765" s="259">
        <f t="shared" si="106"/>
        <v>760</v>
      </c>
      <c r="C765" s="229">
        <v>45419</v>
      </c>
      <c r="D765" s="203" t="s">
        <v>175</v>
      </c>
      <c r="E765" s="204" t="str">
        <f t="shared" si="99"/>
        <v>تانکر آب</v>
      </c>
      <c r="F765" s="204" t="str">
        <f t="shared" si="100"/>
        <v>محمدپور</v>
      </c>
      <c r="G765" s="204" t="str">
        <f t="shared" si="101"/>
        <v>تانکر آب</v>
      </c>
      <c r="H765" s="204">
        <f t="shared" si="102"/>
        <v>11.2</v>
      </c>
      <c r="I765" s="204"/>
      <c r="J765" s="204"/>
      <c r="K765" s="204"/>
      <c r="L765" s="204"/>
      <c r="M765" s="204"/>
      <c r="N765" s="204"/>
      <c r="O765" s="230">
        <f t="shared" si="103"/>
        <v>0</v>
      </c>
      <c r="P765" s="230">
        <f t="shared" si="104"/>
        <v>0</v>
      </c>
      <c r="Q765" s="230">
        <f t="shared" si="107"/>
        <v>0</v>
      </c>
      <c r="R765" s="288">
        <f t="shared" si="105"/>
        <v>0</v>
      </c>
      <c r="S765" s="261"/>
    </row>
    <row r="766" spans="2:19" s="200" customFormat="1" x14ac:dyDescent="0.25">
      <c r="B766" s="259">
        <f t="shared" si="106"/>
        <v>761</v>
      </c>
      <c r="C766" s="229">
        <v>45419</v>
      </c>
      <c r="D766" s="203" t="s">
        <v>179</v>
      </c>
      <c r="E766" s="204" t="str">
        <f t="shared" si="99"/>
        <v>کمپرسی جفت</v>
      </c>
      <c r="F766" s="204" t="str">
        <f t="shared" si="100"/>
        <v>محمدپور</v>
      </c>
      <c r="G766" s="204" t="str">
        <f t="shared" si="101"/>
        <v>جفت</v>
      </c>
      <c r="H766" s="204">
        <f t="shared" si="102"/>
        <v>7</v>
      </c>
      <c r="I766" s="204"/>
      <c r="J766" s="204"/>
      <c r="K766" s="204"/>
      <c r="L766" s="204"/>
      <c r="M766" s="204"/>
      <c r="N766" s="204"/>
      <c r="O766" s="230">
        <f t="shared" si="103"/>
        <v>0</v>
      </c>
      <c r="P766" s="230">
        <f t="shared" si="104"/>
        <v>0</v>
      </c>
      <c r="Q766" s="230">
        <f t="shared" si="107"/>
        <v>0</v>
      </c>
      <c r="R766" s="288">
        <f t="shared" si="105"/>
        <v>0</v>
      </c>
      <c r="S766" s="261"/>
    </row>
    <row r="767" spans="2:19" s="200" customFormat="1" x14ac:dyDescent="0.25">
      <c r="B767" s="259">
        <f t="shared" si="106"/>
        <v>762</v>
      </c>
      <c r="C767" s="229">
        <v>45419</v>
      </c>
      <c r="D767" s="203" t="s">
        <v>181</v>
      </c>
      <c r="E767" s="204" t="str">
        <f t="shared" si="99"/>
        <v>تانکر آب</v>
      </c>
      <c r="F767" s="204" t="str">
        <f t="shared" si="100"/>
        <v>گلپایگانی</v>
      </c>
      <c r="G767" s="204" t="str">
        <f t="shared" si="101"/>
        <v>تانکر آب</v>
      </c>
      <c r="H767" s="204">
        <f t="shared" si="102"/>
        <v>11.6</v>
      </c>
      <c r="I767" s="204"/>
      <c r="J767" s="204"/>
      <c r="K767" s="204"/>
      <c r="L767" s="204"/>
      <c r="M767" s="204"/>
      <c r="N767" s="204"/>
      <c r="O767" s="230">
        <f t="shared" si="103"/>
        <v>0</v>
      </c>
      <c r="P767" s="230">
        <f t="shared" si="104"/>
        <v>0</v>
      </c>
      <c r="Q767" s="230">
        <f t="shared" si="107"/>
        <v>0</v>
      </c>
      <c r="R767" s="288">
        <f t="shared" si="105"/>
        <v>0</v>
      </c>
      <c r="S767" s="261"/>
    </row>
    <row r="768" spans="2:19" s="200" customFormat="1" x14ac:dyDescent="0.25">
      <c r="B768" s="259">
        <f t="shared" si="106"/>
        <v>763</v>
      </c>
      <c r="C768" s="229">
        <v>45420</v>
      </c>
      <c r="D768" s="203" t="s">
        <v>93</v>
      </c>
      <c r="E768" s="204" t="str">
        <f t="shared" si="99"/>
        <v>کامیون کمپرسی</v>
      </c>
      <c r="F768" s="204" t="str">
        <f t="shared" si="100"/>
        <v>شرکتی</v>
      </c>
      <c r="G768" s="204" t="str">
        <f t="shared" si="101"/>
        <v>جفت</v>
      </c>
      <c r="H768" s="204">
        <f t="shared" si="102"/>
        <v>6.65</v>
      </c>
      <c r="I768" s="204" t="s">
        <v>204</v>
      </c>
      <c r="J768" s="204">
        <v>33</v>
      </c>
      <c r="K768" s="204">
        <v>600</v>
      </c>
      <c r="L768" s="204" t="s">
        <v>1</v>
      </c>
      <c r="M768" s="204"/>
      <c r="N768" s="204" t="s">
        <v>286</v>
      </c>
      <c r="O768" s="230">
        <f t="shared" si="103"/>
        <v>219.45000000000002</v>
      </c>
      <c r="P768" s="230">
        <f t="shared" si="104"/>
        <v>0</v>
      </c>
      <c r="Q768" s="230">
        <f t="shared" si="107"/>
        <v>0</v>
      </c>
      <c r="R768" s="288">
        <f t="shared" si="105"/>
        <v>0</v>
      </c>
      <c r="S768" s="261"/>
    </row>
    <row r="769" spans="2:19" s="200" customFormat="1" x14ac:dyDescent="0.25">
      <c r="B769" s="259">
        <f t="shared" si="106"/>
        <v>764</v>
      </c>
      <c r="C769" s="229">
        <v>45420</v>
      </c>
      <c r="D769" s="203" t="s">
        <v>96</v>
      </c>
      <c r="E769" s="204" t="str">
        <f t="shared" si="99"/>
        <v>کامیون کمپرسی</v>
      </c>
      <c r="F769" s="204" t="str">
        <f t="shared" si="100"/>
        <v>شرکتی</v>
      </c>
      <c r="G769" s="204" t="str">
        <f t="shared" si="101"/>
        <v>جفت</v>
      </c>
      <c r="H769" s="204">
        <f t="shared" si="102"/>
        <v>6.65</v>
      </c>
      <c r="I769" s="204" t="s">
        <v>204</v>
      </c>
      <c r="J769" s="204">
        <v>19</v>
      </c>
      <c r="K769" s="204">
        <v>600</v>
      </c>
      <c r="L769" s="204" t="s">
        <v>1</v>
      </c>
      <c r="M769" s="204"/>
      <c r="N769" s="204" t="s">
        <v>286</v>
      </c>
      <c r="O769" s="230">
        <f t="shared" si="103"/>
        <v>126.35000000000001</v>
      </c>
      <c r="P769" s="230">
        <f t="shared" si="104"/>
        <v>0</v>
      </c>
      <c r="Q769" s="230">
        <f t="shared" si="107"/>
        <v>0</v>
      </c>
      <c r="R769" s="288">
        <f t="shared" si="105"/>
        <v>0</v>
      </c>
      <c r="S769" s="261"/>
    </row>
    <row r="770" spans="2:19" s="200" customFormat="1" x14ac:dyDescent="0.25">
      <c r="B770" s="259">
        <f t="shared" si="106"/>
        <v>765</v>
      </c>
      <c r="C770" s="229">
        <v>45420</v>
      </c>
      <c r="D770" s="203" t="s">
        <v>119</v>
      </c>
      <c r="E770" s="204" t="str">
        <f t="shared" si="99"/>
        <v>کامیون کمپرسی</v>
      </c>
      <c r="F770" s="204" t="str">
        <f t="shared" si="100"/>
        <v>شرکتی</v>
      </c>
      <c r="G770" s="204" t="str">
        <f t="shared" si="101"/>
        <v>جفت</v>
      </c>
      <c r="H770" s="204">
        <f t="shared" si="102"/>
        <v>6.65</v>
      </c>
      <c r="I770" s="204" t="s">
        <v>204</v>
      </c>
      <c r="J770" s="204">
        <v>34</v>
      </c>
      <c r="K770" s="204">
        <v>600</v>
      </c>
      <c r="L770" s="204" t="s">
        <v>1</v>
      </c>
      <c r="M770" s="204"/>
      <c r="N770" s="204" t="s">
        <v>286</v>
      </c>
      <c r="O770" s="230">
        <f t="shared" si="103"/>
        <v>226.10000000000002</v>
      </c>
      <c r="P770" s="230">
        <f t="shared" si="104"/>
        <v>0</v>
      </c>
      <c r="Q770" s="230">
        <f t="shared" si="107"/>
        <v>0</v>
      </c>
      <c r="R770" s="288">
        <f t="shared" si="105"/>
        <v>0</v>
      </c>
      <c r="S770" s="261"/>
    </row>
    <row r="771" spans="2:19" s="200" customFormat="1" x14ac:dyDescent="0.25">
      <c r="B771" s="259">
        <f t="shared" si="106"/>
        <v>766</v>
      </c>
      <c r="C771" s="229">
        <v>45420</v>
      </c>
      <c r="D771" s="203" t="s">
        <v>132</v>
      </c>
      <c r="E771" s="204" t="str">
        <f t="shared" si="99"/>
        <v>تانکر آب</v>
      </c>
      <c r="F771" s="204" t="str">
        <f t="shared" si="100"/>
        <v>شرکتی</v>
      </c>
      <c r="G771" s="204" t="str">
        <f t="shared" si="101"/>
        <v>تانکر آب</v>
      </c>
      <c r="H771" s="204">
        <f t="shared" si="102"/>
        <v>11.8</v>
      </c>
      <c r="I771" s="204"/>
      <c r="J771" s="204"/>
      <c r="K771" s="204"/>
      <c r="L771" s="204"/>
      <c r="M771" s="204"/>
      <c r="N771" s="204"/>
      <c r="O771" s="230">
        <f t="shared" si="103"/>
        <v>0</v>
      </c>
      <c r="P771" s="230">
        <f t="shared" si="104"/>
        <v>0</v>
      </c>
      <c r="Q771" s="230">
        <f t="shared" si="107"/>
        <v>0</v>
      </c>
      <c r="R771" s="288">
        <f t="shared" si="105"/>
        <v>0</v>
      </c>
      <c r="S771" s="261"/>
    </row>
    <row r="772" spans="2:19" s="200" customFormat="1" x14ac:dyDescent="0.25">
      <c r="B772" s="259">
        <f t="shared" si="106"/>
        <v>767</v>
      </c>
      <c r="C772" s="229">
        <v>45420</v>
      </c>
      <c r="D772" s="203" t="s">
        <v>98</v>
      </c>
      <c r="E772" s="204" t="str">
        <f t="shared" si="99"/>
        <v>تانکر آب</v>
      </c>
      <c r="F772" s="204" t="str">
        <f t="shared" si="100"/>
        <v>شرکتی</v>
      </c>
      <c r="G772" s="204" t="str">
        <f t="shared" si="101"/>
        <v>تانکر آب</v>
      </c>
      <c r="H772" s="204">
        <f t="shared" si="102"/>
        <v>11.8</v>
      </c>
      <c r="I772" s="204"/>
      <c r="J772" s="204"/>
      <c r="K772" s="204"/>
      <c r="L772" s="204"/>
      <c r="M772" s="204"/>
      <c r="N772" s="204"/>
      <c r="O772" s="230">
        <f t="shared" si="103"/>
        <v>0</v>
      </c>
      <c r="P772" s="230">
        <f t="shared" si="104"/>
        <v>0</v>
      </c>
      <c r="Q772" s="230">
        <f t="shared" si="107"/>
        <v>0</v>
      </c>
      <c r="R772" s="288">
        <f t="shared" si="105"/>
        <v>0</v>
      </c>
      <c r="S772" s="261"/>
    </row>
    <row r="773" spans="2:19" s="200" customFormat="1" x14ac:dyDescent="0.25">
      <c r="B773" s="259">
        <f t="shared" si="106"/>
        <v>768</v>
      </c>
      <c r="C773" s="229">
        <v>45420</v>
      </c>
      <c r="D773" s="203" t="s">
        <v>143</v>
      </c>
      <c r="E773" s="204" t="str">
        <f t="shared" si="99"/>
        <v>کامیون کمپرسی</v>
      </c>
      <c r="F773" s="204" t="str">
        <f t="shared" si="100"/>
        <v>انصاری</v>
      </c>
      <c r="G773" s="204" t="str">
        <f t="shared" si="101"/>
        <v>جفت</v>
      </c>
      <c r="H773" s="204">
        <f t="shared" si="102"/>
        <v>7</v>
      </c>
      <c r="I773" s="204"/>
      <c r="J773" s="204"/>
      <c r="K773" s="204"/>
      <c r="L773" s="204"/>
      <c r="M773" s="204"/>
      <c r="N773" s="204"/>
      <c r="O773" s="230">
        <f t="shared" si="103"/>
        <v>0</v>
      </c>
      <c r="P773" s="230">
        <f t="shared" si="104"/>
        <v>0</v>
      </c>
      <c r="Q773" s="230">
        <f t="shared" si="107"/>
        <v>0</v>
      </c>
      <c r="R773" s="288">
        <f t="shared" si="105"/>
        <v>0</v>
      </c>
      <c r="S773" s="261"/>
    </row>
    <row r="774" spans="2:19" s="200" customFormat="1" x14ac:dyDescent="0.25">
      <c r="B774" s="259">
        <f t="shared" si="106"/>
        <v>769</v>
      </c>
      <c r="C774" s="229">
        <v>45420</v>
      </c>
      <c r="D774" s="203" t="s">
        <v>144</v>
      </c>
      <c r="E774" s="204" t="str">
        <f t="shared" ref="E774:E837" si="108">IFERROR(VLOOKUP(D774,T:X,2,FALSE),"")</f>
        <v>کامیون کمپرسی</v>
      </c>
      <c r="F774" s="204" t="str">
        <f t="shared" ref="F774:F837" si="109">IFERROR(VLOOKUP(D774,T:X,3,FALSE),"")</f>
        <v>انصاری</v>
      </c>
      <c r="G774" s="204" t="str">
        <f t="shared" ref="G774:G837" si="110">IFERROR(VLOOKUP(D774,T:X,4,FALSE),"")</f>
        <v>جفت</v>
      </c>
      <c r="H774" s="204">
        <f t="shared" ref="H774:H837" si="111">IFERROR(VLOOKUP(D774,T:X,5,FALSE),"")</f>
        <v>7</v>
      </c>
      <c r="I774" s="204"/>
      <c r="J774" s="204"/>
      <c r="K774" s="204"/>
      <c r="L774" s="204"/>
      <c r="M774" s="204"/>
      <c r="N774" s="204"/>
      <c r="O774" s="230">
        <f t="shared" ref="O774:O837" si="112">IF(I774=$O$5,J774*H774,0)</f>
        <v>0</v>
      </c>
      <c r="P774" s="230">
        <f t="shared" ref="P774:P837" si="113">IF(I774=$P$5,J774*H774,0)*1.15</f>
        <v>0</v>
      </c>
      <c r="Q774" s="230">
        <f t="shared" si="107"/>
        <v>0</v>
      </c>
      <c r="R774" s="288">
        <f t="shared" ref="R774:R837" si="114">IF(I774=$R$5,J774*H774,0)</f>
        <v>0</v>
      </c>
      <c r="S774" s="261"/>
    </row>
    <row r="775" spans="2:19" s="200" customFormat="1" x14ac:dyDescent="0.25">
      <c r="B775" s="259">
        <f t="shared" ref="B775:B838" si="115">ROW()-5</f>
        <v>770</v>
      </c>
      <c r="C775" s="229">
        <v>45420</v>
      </c>
      <c r="D775" s="203" t="s">
        <v>145</v>
      </c>
      <c r="E775" s="204" t="str">
        <f t="shared" si="108"/>
        <v>کامیون کمپرسی</v>
      </c>
      <c r="F775" s="204" t="str">
        <f t="shared" si="109"/>
        <v>انصاری</v>
      </c>
      <c r="G775" s="204" t="str">
        <f t="shared" si="110"/>
        <v>جفت</v>
      </c>
      <c r="H775" s="204">
        <f t="shared" si="111"/>
        <v>7</v>
      </c>
      <c r="I775" s="204"/>
      <c r="J775" s="204"/>
      <c r="K775" s="204"/>
      <c r="L775" s="204"/>
      <c r="M775" s="204"/>
      <c r="N775" s="204"/>
      <c r="O775" s="230">
        <f t="shared" si="112"/>
        <v>0</v>
      </c>
      <c r="P775" s="230">
        <f t="shared" si="113"/>
        <v>0</v>
      </c>
      <c r="Q775" s="230">
        <f t="shared" ref="Q775:Q838" si="116">IF(I775=$Q$5,J775*H775,0)</f>
        <v>0</v>
      </c>
      <c r="R775" s="288">
        <f t="shared" si="114"/>
        <v>0</v>
      </c>
      <c r="S775" s="261"/>
    </row>
    <row r="776" spans="2:19" s="200" customFormat="1" x14ac:dyDescent="0.25">
      <c r="B776" s="259">
        <f t="shared" si="115"/>
        <v>771</v>
      </c>
      <c r="C776" s="229">
        <v>45420</v>
      </c>
      <c r="D776" s="203" t="s">
        <v>152</v>
      </c>
      <c r="E776" s="204" t="str">
        <f t="shared" si="108"/>
        <v>کامیون کمپرسی</v>
      </c>
      <c r="F776" s="204" t="str">
        <f t="shared" si="109"/>
        <v>میرزایی</v>
      </c>
      <c r="G776" s="204" t="str">
        <f t="shared" si="110"/>
        <v>تک</v>
      </c>
      <c r="H776" s="204">
        <f t="shared" si="111"/>
        <v>4.1500000000000004</v>
      </c>
      <c r="I776" s="204" t="s">
        <v>204</v>
      </c>
      <c r="J776" s="204">
        <v>29</v>
      </c>
      <c r="K776" s="204">
        <v>650</v>
      </c>
      <c r="L776" s="204" t="s">
        <v>65</v>
      </c>
      <c r="M776" s="204"/>
      <c r="N776" s="204" t="s">
        <v>286</v>
      </c>
      <c r="O776" s="230">
        <f t="shared" si="112"/>
        <v>120.35000000000001</v>
      </c>
      <c r="P776" s="230">
        <f t="shared" si="113"/>
        <v>0</v>
      </c>
      <c r="Q776" s="230">
        <f t="shared" si="116"/>
        <v>0</v>
      </c>
      <c r="R776" s="288">
        <f t="shared" si="114"/>
        <v>0</v>
      </c>
      <c r="S776" s="261"/>
    </row>
    <row r="777" spans="2:19" s="200" customFormat="1" x14ac:dyDescent="0.25">
      <c r="B777" s="259">
        <f t="shared" si="115"/>
        <v>772</v>
      </c>
      <c r="C777" s="229">
        <v>45420</v>
      </c>
      <c r="D777" s="203" t="s">
        <v>154</v>
      </c>
      <c r="E777" s="204" t="str">
        <f t="shared" si="108"/>
        <v>کامیون کمپرسی</v>
      </c>
      <c r="F777" s="204" t="str">
        <f t="shared" si="109"/>
        <v>میرزایی</v>
      </c>
      <c r="G777" s="204" t="str">
        <f t="shared" si="110"/>
        <v>تک</v>
      </c>
      <c r="H777" s="204">
        <f t="shared" si="111"/>
        <v>4.1500000000000004</v>
      </c>
      <c r="I777" s="204" t="s">
        <v>204</v>
      </c>
      <c r="J777" s="204">
        <v>28</v>
      </c>
      <c r="K777" s="204">
        <v>650</v>
      </c>
      <c r="L777" s="204" t="s">
        <v>65</v>
      </c>
      <c r="M777" s="204"/>
      <c r="N777" s="204" t="s">
        <v>286</v>
      </c>
      <c r="O777" s="230">
        <f t="shared" si="112"/>
        <v>116.20000000000002</v>
      </c>
      <c r="P777" s="230">
        <f t="shared" si="113"/>
        <v>0</v>
      </c>
      <c r="Q777" s="230">
        <f t="shared" si="116"/>
        <v>0</v>
      </c>
      <c r="R777" s="288">
        <f t="shared" si="114"/>
        <v>0</v>
      </c>
      <c r="S777" s="261"/>
    </row>
    <row r="778" spans="2:19" s="200" customFormat="1" x14ac:dyDescent="0.25">
      <c r="B778" s="259">
        <f t="shared" si="115"/>
        <v>773</v>
      </c>
      <c r="C778" s="229">
        <v>45420</v>
      </c>
      <c r="D778" s="203" t="s">
        <v>155</v>
      </c>
      <c r="E778" s="204" t="str">
        <f t="shared" si="108"/>
        <v>کامیون کمپرسی</v>
      </c>
      <c r="F778" s="204" t="str">
        <f t="shared" si="109"/>
        <v>میرزایی</v>
      </c>
      <c r="G778" s="204" t="str">
        <f t="shared" si="110"/>
        <v>جفت</v>
      </c>
      <c r="H778" s="204">
        <f t="shared" si="111"/>
        <v>6.65</v>
      </c>
      <c r="I778" s="204" t="s">
        <v>204</v>
      </c>
      <c r="J778" s="204">
        <v>17</v>
      </c>
      <c r="K778" s="204">
        <v>650</v>
      </c>
      <c r="L778" s="204" t="s">
        <v>65</v>
      </c>
      <c r="M778" s="204"/>
      <c r="N778" s="204" t="s">
        <v>286</v>
      </c>
      <c r="O778" s="230">
        <f t="shared" si="112"/>
        <v>113.05000000000001</v>
      </c>
      <c r="P778" s="230">
        <f t="shared" si="113"/>
        <v>0</v>
      </c>
      <c r="Q778" s="230">
        <f t="shared" si="116"/>
        <v>0</v>
      </c>
      <c r="R778" s="288">
        <f t="shared" si="114"/>
        <v>0</v>
      </c>
      <c r="S778" s="261"/>
    </row>
    <row r="779" spans="2:19" s="200" customFormat="1" x14ac:dyDescent="0.25">
      <c r="B779" s="259">
        <f t="shared" si="115"/>
        <v>774</v>
      </c>
      <c r="C779" s="229">
        <v>45420</v>
      </c>
      <c r="D779" s="203" t="s">
        <v>158</v>
      </c>
      <c r="E779" s="204" t="str">
        <f t="shared" si="108"/>
        <v>کامیون کمپرسی</v>
      </c>
      <c r="F779" s="204" t="str">
        <f t="shared" si="109"/>
        <v>صداقت</v>
      </c>
      <c r="G779" s="204" t="str">
        <f t="shared" si="110"/>
        <v>تک</v>
      </c>
      <c r="H779" s="204">
        <f t="shared" si="111"/>
        <v>4.1500000000000004</v>
      </c>
      <c r="I779" s="204"/>
      <c r="J779" s="204"/>
      <c r="K779" s="204"/>
      <c r="L779" s="204"/>
      <c r="M779" s="204"/>
      <c r="N779" s="204"/>
      <c r="O779" s="230">
        <f t="shared" si="112"/>
        <v>0</v>
      </c>
      <c r="P779" s="230">
        <f t="shared" si="113"/>
        <v>0</v>
      </c>
      <c r="Q779" s="230">
        <f t="shared" si="116"/>
        <v>0</v>
      </c>
      <c r="R779" s="288">
        <f t="shared" si="114"/>
        <v>0</v>
      </c>
      <c r="S779" s="261"/>
    </row>
    <row r="780" spans="2:19" s="200" customFormat="1" x14ac:dyDescent="0.25">
      <c r="B780" s="259">
        <f t="shared" si="115"/>
        <v>775</v>
      </c>
      <c r="C780" s="229">
        <v>45420</v>
      </c>
      <c r="D780" s="203" t="s">
        <v>159</v>
      </c>
      <c r="E780" s="204" t="str">
        <f t="shared" si="108"/>
        <v>کامیون کمپرسی</v>
      </c>
      <c r="F780" s="204" t="str">
        <f t="shared" si="109"/>
        <v>صداقت</v>
      </c>
      <c r="G780" s="204" t="str">
        <f t="shared" si="110"/>
        <v>تک</v>
      </c>
      <c r="H780" s="204">
        <f t="shared" si="111"/>
        <v>4.1500000000000004</v>
      </c>
      <c r="I780" s="204"/>
      <c r="J780" s="204"/>
      <c r="K780" s="204"/>
      <c r="L780" s="204"/>
      <c r="M780" s="204"/>
      <c r="N780" s="204"/>
      <c r="O780" s="230">
        <f t="shared" si="112"/>
        <v>0</v>
      </c>
      <c r="P780" s="230">
        <f t="shared" si="113"/>
        <v>0</v>
      </c>
      <c r="Q780" s="230">
        <f t="shared" si="116"/>
        <v>0</v>
      </c>
      <c r="R780" s="288">
        <f t="shared" si="114"/>
        <v>0</v>
      </c>
      <c r="S780" s="261"/>
    </row>
    <row r="781" spans="2:19" s="200" customFormat="1" x14ac:dyDescent="0.25">
      <c r="B781" s="259">
        <f t="shared" si="115"/>
        <v>776</v>
      </c>
      <c r="C781" s="229">
        <v>45420</v>
      </c>
      <c r="D781" s="203" t="s">
        <v>162</v>
      </c>
      <c r="E781" s="204" t="str">
        <f t="shared" si="108"/>
        <v>تانکر آب</v>
      </c>
      <c r="F781" s="204" t="str">
        <f t="shared" si="109"/>
        <v>رضاپور</v>
      </c>
      <c r="G781" s="204" t="str">
        <f t="shared" si="110"/>
        <v>تانکر آب</v>
      </c>
      <c r="H781" s="204">
        <f t="shared" si="111"/>
        <v>10</v>
      </c>
      <c r="I781" s="204"/>
      <c r="J781" s="204"/>
      <c r="K781" s="204"/>
      <c r="L781" s="204"/>
      <c r="M781" s="204"/>
      <c r="N781" s="204"/>
      <c r="O781" s="230">
        <f t="shared" si="112"/>
        <v>0</v>
      </c>
      <c r="P781" s="230">
        <f t="shared" si="113"/>
        <v>0</v>
      </c>
      <c r="Q781" s="230">
        <f t="shared" si="116"/>
        <v>0</v>
      </c>
      <c r="R781" s="288">
        <f t="shared" si="114"/>
        <v>0</v>
      </c>
      <c r="S781" s="261"/>
    </row>
    <row r="782" spans="2:19" s="200" customFormat="1" x14ac:dyDescent="0.25">
      <c r="B782" s="259">
        <f t="shared" si="115"/>
        <v>777</v>
      </c>
      <c r="C782" s="229">
        <v>45420</v>
      </c>
      <c r="D782" s="203" t="s">
        <v>175</v>
      </c>
      <c r="E782" s="204" t="str">
        <f t="shared" si="108"/>
        <v>تانکر آب</v>
      </c>
      <c r="F782" s="204" t="str">
        <f t="shared" si="109"/>
        <v>محمدپور</v>
      </c>
      <c r="G782" s="204" t="str">
        <f t="shared" si="110"/>
        <v>تانکر آب</v>
      </c>
      <c r="H782" s="204">
        <f t="shared" si="111"/>
        <v>11.2</v>
      </c>
      <c r="I782" s="204"/>
      <c r="J782" s="204"/>
      <c r="K782" s="204"/>
      <c r="L782" s="204"/>
      <c r="M782" s="204"/>
      <c r="N782" s="204"/>
      <c r="O782" s="230">
        <f t="shared" si="112"/>
        <v>0</v>
      </c>
      <c r="P782" s="230">
        <f t="shared" si="113"/>
        <v>0</v>
      </c>
      <c r="Q782" s="230">
        <f t="shared" si="116"/>
        <v>0</v>
      </c>
      <c r="R782" s="288">
        <f t="shared" si="114"/>
        <v>0</v>
      </c>
      <c r="S782" s="261"/>
    </row>
    <row r="783" spans="2:19" s="200" customFormat="1" x14ac:dyDescent="0.25">
      <c r="B783" s="259">
        <f t="shared" si="115"/>
        <v>778</v>
      </c>
      <c r="C783" s="229">
        <v>45420</v>
      </c>
      <c r="D783" s="203" t="s">
        <v>179</v>
      </c>
      <c r="E783" s="204" t="str">
        <f t="shared" si="108"/>
        <v>کمپرسی جفت</v>
      </c>
      <c r="F783" s="204" t="str">
        <f t="shared" si="109"/>
        <v>محمدپور</v>
      </c>
      <c r="G783" s="204" t="str">
        <f t="shared" si="110"/>
        <v>جفت</v>
      </c>
      <c r="H783" s="204">
        <f t="shared" si="111"/>
        <v>7</v>
      </c>
      <c r="I783" s="204"/>
      <c r="J783" s="204"/>
      <c r="K783" s="204"/>
      <c r="L783" s="204"/>
      <c r="M783" s="204"/>
      <c r="N783" s="204"/>
      <c r="O783" s="230">
        <f t="shared" si="112"/>
        <v>0</v>
      </c>
      <c r="P783" s="230">
        <f t="shared" si="113"/>
        <v>0</v>
      </c>
      <c r="Q783" s="230">
        <f t="shared" si="116"/>
        <v>0</v>
      </c>
      <c r="R783" s="288">
        <f t="shared" si="114"/>
        <v>0</v>
      </c>
      <c r="S783" s="261"/>
    </row>
    <row r="784" spans="2:19" s="200" customFormat="1" x14ac:dyDescent="0.25">
      <c r="B784" s="259">
        <f t="shared" si="115"/>
        <v>779</v>
      </c>
      <c r="C784" s="229">
        <v>45420</v>
      </c>
      <c r="D784" s="203" t="s">
        <v>181</v>
      </c>
      <c r="E784" s="204" t="str">
        <f t="shared" si="108"/>
        <v>تانکر آب</v>
      </c>
      <c r="F784" s="204" t="str">
        <f t="shared" si="109"/>
        <v>گلپایگانی</v>
      </c>
      <c r="G784" s="204" t="str">
        <f t="shared" si="110"/>
        <v>تانکر آب</v>
      </c>
      <c r="H784" s="204">
        <f t="shared" si="111"/>
        <v>11.6</v>
      </c>
      <c r="I784" s="204"/>
      <c r="J784" s="204"/>
      <c r="K784" s="204"/>
      <c r="L784" s="204"/>
      <c r="M784" s="204"/>
      <c r="N784" s="204"/>
      <c r="O784" s="230">
        <f t="shared" si="112"/>
        <v>0</v>
      </c>
      <c r="P784" s="230">
        <f t="shared" si="113"/>
        <v>0</v>
      </c>
      <c r="Q784" s="230">
        <f t="shared" si="116"/>
        <v>0</v>
      </c>
      <c r="R784" s="288">
        <f t="shared" si="114"/>
        <v>0</v>
      </c>
      <c r="S784" s="261"/>
    </row>
    <row r="785" spans="2:19" s="200" customFormat="1" x14ac:dyDescent="0.25">
      <c r="B785" s="259">
        <f t="shared" si="115"/>
        <v>780</v>
      </c>
      <c r="C785" s="229">
        <v>45421</v>
      </c>
      <c r="D785" s="203" t="s">
        <v>93</v>
      </c>
      <c r="E785" s="204" t="str">
        <f t="shared" si="108"/>
        <v>کامیون کمپرسی</v>
      </c>
      <c r="F785" s="204" t="str">
        <f t="shared" si="109"/>
        <v>شرکتی</v>
      </c>
      <c r="G785" s="204" t="str">
        <f t="shared" si="110"/>
        <v>جفت</v>
      </c>
      <c r="H785" s="204">
        <f t="shared" si="111"/>
        <v>6.65</v>
      </c>
      <c r="I785" s="204" t="s">
        <v>204</v>
      </c>
      <c r="J785" s="204">
        <v>33</v>
      </c>
      <c r="K785" s="204">
        <v>500</v>
      </c>
      <c r="L785" s="204" t="s">
        <v>1</v>
      </c>
      <c r="M785" s="204"/>
      <c r="N785" s="204" t="s">
        <v>286</v>
      </c>
      <c r="O785" s="230">
        <f t="shared" si="112"/>
        <v>219.45000000000002</v>
      </c>
      <c r="P785" s="230">
        <f t="shared" si="113"/>
        <v>0</v>
      </c>
      <c r="Q785" s="230">
        <f t="shared" si="116"/>
        <v>0</v>
      </c>
      <c r="R785" s="288">
        <f t="shared" si="114"/>
        <v>0</v>
      </c>
      <c r="S785" s="261"/>
    </row>
    <row r="786" spans="2:19" s="200" customFormat="1" x14ac:dyDescent="0.25">
      <c r="B786" s="259">
        <f t="shared" si="115"/>
        <v>781</v>
      </c>
      <c r="C786" s="229">
        <v>45421</v>
      </c>
      <c r="D786" s="203" t="s">
        <v>96</v>
      </c>
      <c r="E786" s="204" t="str">
        <f t="shared" si="108"/>
        <v>کامیون کمپرسی</v>
      </c>
      <c r="F786" s="204" t="str">
        <f t="shared" si="109"/>
        <v>شرکتی</v>
      </c>
      <c r="G786" s="204" t="str">
        <f t="shared" si="110"/>
        <v>جفت</v>
      </c>
      <c r="H786" s="204">
        <f t="shared" si="111"/>
        <v>6.65</v>
      </c>
      <c r="I786" s="204" t="s">
        <v>204</v>
      </c>
      <c r="J786" s="204">
        <v>34</v>
      </c>
      <c r="K786" s="204">
        <v>500</v>
      </c>
      <c r="L786" s="204" t="s">
        <v>1</v>
      </c>
      <c r="M786" s="204"/>
      <c r="N786" s="204" t="s">
        <v>286</v>
      </c>
      <c r="O786" s="230">
        <f t="shared" si="112"/>
        <v>226.10000000000002</v>
      </c>
      <c r="P786" s="230">
        <f t="shared" si="113"/>
        <v>0</v>
      </c>
      <c r="Q786" s="230">
        <f t="shared" si="116"/>
        <v>0</v>
      </c>
      <c r="R786" s="288">
        <f t="shared" si="114"/>
        <v>0</v>
      </c>
      <c r="S786" s="261"/>
    </row>
    <row r="787" spans="2:19" s="200" customFormat="1" x14ac:dyDescent="0.25">
      <c r="B787" s="259">
        <f t="shared" si="115"/>
        <v>782</v>
      </c>
      <c r="C787" s="229">
        <v>45421</v>
      </c>
      <c r="D787" s="203" t="s">
        <v>119</v>
      </c>
      <c r="E787" s="204" t="str">
        <f t="shared" si="108"/>
        <v>کامیون کمپرسی</v>
      </c>
      <c r="F787" s="204" t="str">
        <f t="shared" si="109"/>
        <v>شرکتی</v>
      </c>
      <c r="G787" s="204" t="str">
        <f t="shared" si="110"/>
        <v>جفت</v>
      </c>
      <c r="H787" s="204">
        <f t="shared" si="111"/>
        <v>6.65</v>
      </c>
      <c r="I787" s="204" t="s">
        <v>204</v>
      </c>
      <c r="J787" s="204">
        <v>34</v>
      </c>
      <c r="K787" s="204">
        <v>500</v>
      </c>
      <c r="L787" s="204" t="s">
        <v>1</v>
      </c>
      <c r="M787" s="204"/>
      <c r="N787" s="204" t="s">
        <v>286</v>
      </c>
      <c r="O787" s="230">
        <f t="shared" si="112"/>
        <v>226.10000000000002</v>
      </c>
      <c r="P787" s="230">
        <f t="shared" si="113"/>
        <v>0</v>
      </c>
      <c r="Q787" s="230">
        <f t="shared" si="116"/>
        <v>0</v>
      </c>
      <c r="R787" s="288">
        <f t="shared" si="114"/>
        <v>0</v>
      </c>
      <c r="S787" s="261"/>
    </row>
    <row r="788" spans="2:19" s="200" customFormat="1" x14ac:dyDescent="0.25">
      <c r="B788" s="259">
        <f t="shared" si="115"/>
        <v>783</v>
      </c>
      <c r="C788" s="229">
        <v>45421</v>
      </c>
      <c r="D788" s="203" t="s">
        <v>132</v>
      </c>
      <c r="E788" s="204" t="str">
        <f t="shared" si="108"/>
        <v>تانکر آب</v>
      </c>
      <c r="F788" s="204" t="str">
        <f t="shared" si="109"/>
        <v>شرکتی</v>
      </c>
      <c r="G788" s="204" t="str">
        <f t="shared" si="110"/>
        <v>تانکر آب</v>
      </c>
      <c r="H788" s="204">
        <f t="shared" si="111"/>
        <v>11.8</v>
      </c>
      <c r="I788" s="204"/>
      <c r="J788" s="204"/>
      <c r="K788" s="204"/>
      <c r="L788" s="204"/>
      <c r="M788" s="204"/>
      <c r="N788" s="204"/>
      <c r="O788" s="230">
        <f t="shared" si="112"/>
        <v>0</v>
      </c>
      <c r="P788" s="230">
        <f t="shared" si="113"/>
        <v>0</v>
      </c>
      <c r="Q788" s="230">
        <f t="shared" si="116"/>
        <v>0</v>
      </c>
      <c r="R788" s="288">
        <f t="shared" si="114"/>
        <v>0</v>
      </c>
      <c r="S788" s="261"/>
    </row>
    <row r="789" spans="2:19" s="200" customFormat="1" x14ac:dyDescent="0.25">
      <c r="B789" s="259">
        <f t="shared" si="115"/>
        <v>784</v>
      </c>
      <c r="C789" s="229">
        <v>45421</v>
      </c>
      <c r="D789" s="203" t="s">
        <v>98</v>
      </c>
      <c r="E789" s="204" t="str">
        <f t="shared" si="108"/>
        <v>تانکر آب</v>
      </c>
      <c r="F789" s="204" t="str">
        <f t="shared" si="109"/>
        <v>شرکتی</v>
      </c>
      <c r="G789" s="204" t="str">
        <f t="shared" si="110"/>
        <v>تانکر آب</v>
      </c>
      <c r="H789" s="204">
        <f t="shared" si="111"/>
        <v>11.8</v>
      </c>
      <c r="I789" s="204"/>
      <c r="J789" s="204"/>
      <c r="K789" s="204"/>
      <c r="L789" s="204"/>
      <c r="M789" s="204"/>
      <c r="N789" s="204"/>
      <c r="O789" s="230">
        <f t="shared" si="112"/>
        <v>0</v>
      </c>
      <c r="P789" s="230">
        <f t="shared" si="113"/>
        <v>0</v>
      </c>
      <c r="Q789" s="230">
        <f t="shared" si="116"/>
        <v>0</v>
      </c>
      <c r="R789" s="288">
        <f t="shared" si="114"/>
        <v>0</v>
      </c>
      <c r="S789" s="261"/>
    </row>
    <row r="790" spans="2:19" s="200" customFormat="1" x14ac:dyDescent="0.25">
      <c r="B790" s="259">
        <f t="shared" si="115"/>
        <v>785</v>
      </c>
      <c r="C790" s="229">
        <v>45421</v>
      </c>
      <c r="D790" s="203" t="s">
        <v>143</v>
      </c>
      <c r="E790" s="204" t="str">
        <f t="shared" si="108"/>
        <v>کامیون کمپرسی</v>
      </c>
      <c r="F790" s="204" t="str">
        <f t="shared" si="109"/>
        <v>انصاری</v>
      </c>
      <c r="G790" s="204" t="str">
        <f t="shared" si="110"/>
        <v>جفت</v>
      </c>
      <c r="H790" s="204">
        <f t="shared" si="111"/>
        <v>7</v>
      </c>
      <c r="I790" s="204"/>
      <c r="J790" s="204"/>
      <c r="K790" s="204"/>
      <c r="L790" s="204"/>
      <c r="M790" s="204"/>
      <c r="N790" s="204"/>
      <c r="O790" s="230">
        <f t="shared" si="112"/>
        <v>0</v>
      </c>
      <c r="P790" s="230">
        <f t="shared" si="113"/>
        <v>0</v>
      </c>
      <c r="Q790" s="230">
        <f t="shared" si="116"/>
        <v>0</v>
      </c>
      <c r="R790" s="288">
        <f t="shared" si="114"/>
        <v>0</v>
      </c>
      <c r="S790" s="261"/>
    </row>
    <row r="791" spans="2:19" s="200" customFormat="1" x14ac:dyDescent="0.25">
      <c r="B791" s="259">
        <f t="shared" si="115"/>
        <v>786</v>
      </c>
      <c r="C791" s="229">
        <v>45421</v>
      </c>
      <c r="D791" s="203" t="s">
        <v>144</v>
      </c>
      <c r="E791" s="204" t="str">
        <f t="shared" si="108"/>
        <v>کامیون کمپرسی</v>
      </c>
      <c r="F791" s="204" t="str">
        <f t="shared" si="109"/>
        <v>انصاری</v>
      </c>
      <c r="G791" s="204" t="str">
        <f t="shared" si="110"/>
        <v>جفت</v>
      </c>
      <c r="H791" s="204">
        <f t="shared" si="111"/>
        <v>7</v>
      </c>
      <c r="I791" s="204"/>
      <c r="J791" s="204"/>
      <c r="K791" s="204"/>
      <c r="L791" s="204"/>
      <c r="M791" s="204"/>
      <c r="N791" s="204"/>
      <c r="O791" s="230">
        <f t="shared" si="112"/>
        <v>0</v>
      </c>
      <c r="P791" s="230">
        <f t="shared" si="113"/>
        <v>0</v>
      </c>
      <c r="Q791" s="230">
        <f t="shared" si="116"/>
        <v>0</v>
      </c>
      <c r="R791" s="288">
        <f t="shared" si="114"/>
        <v>0</v>
      </c>
      <c r="S791" s="261"/>
    </row>
    <row r="792" spans="2:19" s="200" customFormat="1" x14ac:dyDescent="0.25">
      <c r="B792" s="259">
        <f t="shared" si="115"/>
        <v>787</v>
      </c>
      <c r="C792" s="229">
        <v>45421</v>
      </c>
      <c r="D792" s="203" t="s">
        <v>145</v>
      </c>
      <c r="E792" s="204" t="str">
        <f t="shared" si="108"/>
        <v>کامیون کمپرسی</v>
      </c>
      <c r="F792" s="204" t="str">
        <f t="shared" si="109"/>
        <v>انصاری</v>
      </c>
      <c r="G792" s="204" t="str">
        <f t="shared" si="110"/>
        <v>جفت</v>
      </c>
      <c r="H792" s="204">
        <f t="shared" si="111"/>
        <v>7</v>
      </c>
      <c r="I792" s="204"/>
      <c r="J792" s="204"/>
      <c r="K792" s="204"/>
      <c r="L792" s="204"/>
      <c r="M792" s="204"/>
      <c r="N792" s="204"/>
      <c r="O792" s="230">
        <f t="shared" si="112"/>
        <v>0</v>
      </c>
      <c r="P792" s="230">
        <f t="shared" si="113"/>
        <v>0</v>
      </c>
      <c r="Q792" s="230">
        <f t="shared" si="116"/>
        <v>0</v>
      </c>
      <c r="R792" s="288">
        <f t="shared" si="114"/>
        <v>0</v>
      </c>
      <c r="S792" s="261"/>
    </row>
    <row r="793" spans="2:19" s="200" customFormat="1" x14ac:dyDescent="0.25">
      <c r="B793" s="259">
        <f t="shared" si="115"/>
        <v>788</v>
      </c>
      <c r="C793" s="229">
        <v>45421</v>
      </c>
      <c r="D793" s="203" t="s">
        <v>152</v>
      </c>
      <c r="E793" s="204" t="str">
        <f t="shared" si="108"/>
        <v>کامیون کمپرسی</v>
      </c>
      <c r="F793" s="204" t="str">
        <f t="shared" si="109"/>
        <v>میرزایی</v>
      </c>
      <c r="G793" s="204" t="str">
        <f t="shared" si="110"/>
        <v>تک</v>
      </c>
      <c r="H793" s="204">
        <f t="shared" si="111"/>
        <v>4.1500000000000004</v>
      </c>
      <c r="I793" s="204"/>
      <c r="J793" s="204"/>
      <c r="K793" s="204"/>
      <c r="L793" s="204"/>
      <c r="M793" s="204"/>
      <c r="N793" s="204"/>
      <c r="O793" s="230">
        <f t="shared" si="112"/>
        <v>0</v>
      </c>
      <c r="P793" s="230">
        <f t="shared" si="113"/>
        <v>0</v>
      </c>
      <c r="Q793" s="230">
        <f t="shared" si="116"/>
        <v>0</v>
      </c>
      <c r="R793" s="288">
        <f t="shared" si="114"/>
        <v>0</v>
      </c>
      <c r="S793" s="261"/>
    </row>
    <row r="794" spans="2:19" s="200" customFormat="1" x14ac:dyDescent="0.25">
      <c r="B794" s="259">
        <f t="shared" si="115"/>
        <v>789</v>
      </c>
      <c r="C794" s="229">
        <v>45421</v>
      </c>
      <c r="D794" s="203" t="s">
        <v>154</v>
      </c>
      <c r="E794" s="204" t="str">
        <f t="shared" si="108"/>
        <v>کامیون کمپرسی</v>
      </c>
      <c r="F794" s="204" t="str">
        <f t="shared" si="109"/>
        <v>میرزایی</v>
      </c>
      <c r="G794" s="204" t="str">
        <f t="shared" si="110"/>
        <v>تک</v>
      </c>
      <c r="H794" s="204">
        <f t="shared" si="111"/>
        <v>4.1500000000000004</v>
      </c>
      <c r="I794" s="204"/>
      <c r="J794" s="204"/>
      <c r="K794" s="204"/>
      <c r="L794" s="204"/>
      <c r="M794" s="204"/>
      <c r="N794" s="204"/>
      <c r="O794" s="230">
        <f t="shared" si="112"/>
        <v>0</v>
      </c>
      <c r="P794" s="230">
        <f t="shared" si="113"/>
        <v>0</v>
      </c>
      <c r="Q794" s="230">
        <f t="shared" si="116"/>
        <v>0</v>
      </c>
      <c r="R794" s="288">
        <f t="shared" si="114"/>
        <v>0</v>
      </c>
      <c r="S794" s="261"/>
    </row>
    <row r="795" spans="2:19" s="200" customFormat="1" x14ac:dyDescent="0.25">
      <c r="B795" s="259">
        <f t="shared" si="115"/>
        <v>790</v>
      </c>
      <c r="C795" s="229">
        <v>45421</v>
      </c>
      <c r="D795" s="203" t="s">
        <v>155</v>
      </c>
      <c r="E795" s="204" t="str">
        <f t="shared" si="108"/>
        <v>کامیون کمپرسی</v>
      </c>
      <c r="F795" s="204" t="str">
        <f t="shared" si="109"/>
        <v>میرزایی</v>
      </c>
      <c r="G795" s="204" t="str">
        <f t="shared" si="110"/>
        <v>جفت</v>
      </c>
      <c r="H795" s="204">
        <f t="shared" si="111"/>
        <v>6.65</v>
      </c>
      <c r="I795" s="204"/>
      <c r="J795" s="204"/>
      <c r="K795" s="204"/>
      <c r="L795" s="204"/>
      <c r="M795" s="204"/>
      <c r="N795" s="204"/>
      <c r="O795" s="230">
        <f t="shared" si="112"/>
        <v>0</v>
      </c>
      <c r="P795" s="230">
        <f t="shared" si="113"/>
        <v>0</v>
      </c>
      <c r="Q795" s="230">
        <f t="shared" si="116"/>
        <v>0</v>
      </c>
      <c r="R795" s="288">
        <f t="shared" si="114"/>
        <v>0</v>
      </c>
      <c r="S795" s="261"/>
    </row>
    <row r="796" spans="2:19" s="200" customFormat="1" x14ac:dyDescent="0.25">
      <c r="B796" s="259">
        <f t="shared" si="115"/>
        <v>791</v>
      </c>
      <c r="C796" s="229">
        <v>45421</v>
      </c>
      <c r="D796" s="203" t="s">
        <v>158</v>
      </c>
      <c r="E796" s="204" t="str">
        <f t="shared" si="108"/>
        <v>کامیون کمپرسی</v>
      </c>
      <c r="F796" s="204" t="str">
        <f t="shared" si="109"/>
        <v>صداقت</v>
      </c>
      <c r="G796" s="204" t="str">
        <f t="shared" si="110"/>
        <v>تک</v>
      </c>
      <c r="H796" s="204">
        <f t="shared" si="111"/>
        <v>4.1500000000000004</v>
      </c>
      <c r="I796" s="204"/>
      <c r="J796" s="204"/>
      <c r="K796" s="204"/>
      <c r="L796" s="204"/>
      <c r="M796" s="204"/>
      <c r="N796" s="204"/>
      <c r="O796" s="230">
        <f t="shared" si="112"/>
        <v>0</v>
      </c>
      <c r="P796" s="230">
        <f t="shared" si="113"/>
        <v>0</v>
      </c>
      <c r="Q796" s="230">
        <f t="shared" si="116"/>
        <v>0</v>
      </c>
      <c r="R796" s="288">
        <f t="shared" si="114"/>
        <v>0</v>
      </c>
      <c r="S796" s="261"/>
    </row>
    <row r="797" spans="2:19" s="200" customFormat="1" x14ac:dyDescent="0.25">
      <c r="B797" s="259">
        <f t="shared" si="115"/>
        <v>792</v>
      </c>
      <c r="C797" s="229">
        <v>45421</v>
      </c>
      <c r="D797" s="203" t="s">
        <v>159</v>
      </c>
      <c r="E797" s="204" t="str">
        <f t="shared" si="108"/>
        <v>کامیون کمپرسی</v>
      </c>
      <c r="F797" s="204" t="str">
        <f t="shared" si="109"/>
        <v>صداقت</v>
      </c>
      <c r="G797" s="204" t="str">
        <f t="shared" si="110"/>
        <v>تک</v>
      </c>
      <c r="H797" s="204">
        <f t="shared" si="111"/>
        <v>4.1500000000000004</v>
      </c>
      <c r="I797" s="204"/>
      <c r="J797" s="204"/>
      <c r="K797" s="204"/>
      <c r="L797" s="204"/>
      <c r="M797" s="204"/>
      <c r="N797" s="204"/>
      <c r="O797" s="230">
        <f t="shared" si="112"/>
        <v>0</v>
      </c>
      <c r="P797" s="230">
        <f t="shared" si="113"/>
        <v>0</v>
      </c>
      <c r="Q797" s="230">
        <f t="shared" si="116"/>
        <v>0</v>
      </c>
      <c r="R797" s="288">
        <f t="shared" si="114"/>
        <v>0</v>
      </c>
      <c r="S797" s="261"/>
    </row>
    <row r="798" spans="2:19" s="200" customFormat="1" x14ac:dyDescent="0.25">
      <c r="B798" s="259">
        <f t="shared" si="115"/>
        <v>793</v>
      </c>
      <c r="C798" s="229">
        <v>45421</v>
      </c>
      <c r="D798" s="203" t="s">
        <v>162</v>
      </c>
      <c r="E798" s="204" t="str">
        <f t="shared" si="108"/>
        <v>تانکر آب</v>
      </c>
      <c r="F798" s="204" t="str">
        <f t="shared" si="109"/>
        <v>رضاپور</v>
      </c>
      <c r="G798" s="204" t="str">
        <f t="shared" si="110"/>
        <v>تانکر آب</v>
      </c>
      <c r="H798" s="204">
        <f t="shared" si="111"/>
        <v>10</v>
      </c>
      <c r="I798" s="204"/>
      <c r="J798" s="204"/>
      <c r="K798" s="204"/>
      <c r="L798" s="204"/>
      <c r="M798" s="204"/>
      <c r="N798" s="204"/>
      <c r="O798" s="230">
        <f t="shared" si="112"/>
        <v>0</v>
      </c>
      <c r="P798" s="230">
        <f t="shared" si="113"/>
        <v>0</v>
      </c>
      <c r="Q798" s="230">
        <f t="shared" si="116"/>
        <v>0</v>
      </c>
      <c r="R798" s="288">
        <f t="shared" si="114"/>
        <v>0</v>
      </c>
      <c r="S798" s="261"/>
    </row>
    <row r="799" spans="2:19" s="200" customFormat="1" x14ac:dyDescent="0.25">
      <c r="B799" s="259">
        <f t="shared" si="115"/>
        <v>794</v>
      </c>
      <c r="C799" s="229">
        <v>45421</v>
      </c>
      <c r="D799" s="203" t="s">
        <v>175</v>
      </c>
      <c r="E799" s="204" t="str">
        <f t="shared" si="108"/>
        <v>تانکر آب</v>
      </c>
      <c r="F799" s="204" t="str">
        <f t="shared" si="109"/>
        <v>محمدپور</v>
      </c>
      <c r="G799" s="204" t="str">
        <f t="shared" si="110"/>
        <v>تانکر آب</v>
      </c>
      <c r="H799" s="204">
        <f t="shared" si="111"/>
        <v>11.2</v>
      </c>
      <c r="I799" s="204"/>
      <c r="J799" s="204"/>
      <c r="K799" s="204"/>
      <c r="L799" s="204"/>
      <c r="M799" s="204"/>
      <c r="N799" s="204"/>
      <c r="O799" s="230">
        <f t="shared" si="112"/>
        <v>0</v>
      </c>
      <c r="P799" s="230">
        <f t="shared" si="113"/>
        <v>0</v>
      </c>
      <c r="Q799" s="230">
        <f t="shared" si="116"/>
        <v>0</v>
      </c>
      <c r="R799" s="288">
        <f t="shared" si="114"/>
        <v>0</v>
      </c>
      <c r="S799" s="261"/>
    </row>
    <row r="800" spans="2:19" s="200" customFormat="1" x14ac:dyDescent="0.25">
      <c r="B800" s="259">
        <f t="shared" si="115"/>
        <v>795</v>
      </c>
      <c r="C800" s="229">
        <v>45421</v>
      </c>
      <c r="D800" s="203" t="s">
        <v>179</v>
      </c>
      <c r="E800" s="204" t="str">
        <f t="shared" si="108"/>
        <v>کمپرسی جفت</v>
      </c>
      <c r="F800" s="204" t="str">
        <f t="shared" si="109"/>
        <v>محمدپور</v>
      </c>
      <c r="G800" s="204" t="str">
        <f t="shared" si="110"/>
        <v>جفت</v>
      </c>
      <c r="H800" s="204">
        <f t="shared" si="111"/>
        <v>7</v>
      </c>
      <c r="I800" s="204"/>
      <c r="J800" s="204"/>
      <c r="K800" s="204"/>
      <c r="L800" s="204"/>
      <c r="M800" s="204"/>
      <c r="N800" s="204"/>
      <c r="O800" s="230">
        <f t="shared" si="112"/>
        <v>0</v>
      </c>
      <c r="P800" s="230">
        <f t="shared" si="113"/>
        <v>0</v>
      </c>
      <c r="Q800" s="230">
        <f t="shared" si="116"/>
        <v>0</v>
      </c>
      <c r="R800" s="288">
        <f t="shared" si="114"/>
        <v>0</v>
      </c>
      <c r="S800" s="261"/>
    </row>
    <row r="801" spans="2:19" s="200" customFormat="1" x14ac:dyDescent="0.25">
      <c r="B801" s="259">
        <f t="shared" si="115"/>
        <v>796</v>
      </c>
      <c r="C801" s="229">
        <v>45421</v>
      </c>
      <c r="D801" s="203" t="s">
        <v>181</v>
      </c>
      <c r="E801" s="204" t="str">
        <f t="shared" si="108"/>
        <v>تانکر آب</v>
      </c>
      <c r="F801" s="204" t="str">
        <f t="shared" si="109"/>
        <v>گلپایگانی</v>
      </c>
      <c r="G801" s="204" t="str">
        <f t="shared" si="110"/>
        <v>تانکر آب</v>
      </c>
      <c r="H801" s="204">
        <f t="shared" si="111"/>
        <v>11.6</v>
      </c>
      <c r="I801" s="204"/>
      <c r="J801" s="204"/>
      <c r="K801" s="204"/>
      <c r="L801" s="204"/>
      <c r="M801" s="204"/>
      <c r="N801" s="204"/>
      <c r="O801" s="230">
        <f t="shared" si="112"/>
        <v>0</v>
      </c>
      <c r="P801" s="230">
        <f t="shared" si="113"/>
        <v>0</v>
      </c>
      <c r="Q801" s="230">
        <f t="shared" si="116"/>
        <v>0</v>
      </c>
      <c r="R801" s="288">
        <f t="shared" si="114"/>
        <v>0</v>
      </c>
      <c r="S801" s="261"/>
    </row>
    <row r="802" spans="2:19" s="200" customFormat="1" x14ac:dyDescent="0.25">
      <c r="B802" s="259">
        <f t="shared" si="115"/>
        <v>797</v>
      </c>
      <c r="C802" s="229">
        <v>45422</v>
      </c>
      <c r="D802" s="203" t="s">
        <v>93</v>
      </c>
      <c r="E802" s="204" t="str">
        <f t="shared" si="108"/>
        <v>کامیون کمپرسی</v>
      </c>
      <c r="F802" s="204" t="str">
        <f t="shared" si="109"/>
        <v>شرکتی</v>
      </c>
      <c r="G802" s="204" t="str">
        <f t="shared" si="110"/>
        <v>جفت</v>
      </c>
      <c r="H802" s="204">
        <f t="shared" si="111"/>
        <v>6.65</v>
      </c>
      <c r="I802" s="204" t="s">
        <v>204</v>
      </c>
      <c r="J802" s="204">
        <v>30</v>
      </c>
      <c r="K802" s="204">
        <v>400</v>
      </c>
      <c r="L802" s="204" t="s">
        <v>1</v>
      </c>
      <c r="M802" s="204"/>
      <c r="N802" s="204" t="s">
        <v>286</v>
      </c>
      <c r="O802" s="230">
        <f t="shared" si="112"/>
        <v>199.5</v>
      </c>
      <c r="P802" s="230">
        <f t="shared" si="113"/>
        <v>0</v>
      </c>
      <c r="Q802" s="230">
        <f t="shared" si="116"/>
        <v>0</v>
      </c>
      <c r="R802" s="288">
        <f t="shared" si="114"/>
        <v>0</v>
      </c>
      <c r="S802" s="261"/>
    </row>
    <row r="803" spans="2:19" s="200" customFormat="1" x14ac:dyDescent="0.25">
      <c r="B803" s="259">
        <f t="shared" si="115"/>
        <v>798</v>
      </c>
      <c r="C803" s="229">
        <v>45422</v>
      </c>
      <c r="D803" s="203" t="s">
        <v>96</v>
      </c>
      <c r="E803" s="204" t="str">
        <f t="shared" si="108"/>
        <v>کامیون کمپرسی</v>
      </c>
      <c r="F803" s="204" t="str">
        <f t="shared" si="109"/>
        <v>شرکتی</v>
      </c>
      <c r="G803" s="204" t="str">
        <f t="shared" si="110"/>
        <v>جفت</v>
      </c>
      <c r="H803" s="204">
        <f t="shared" si="111"/>
        <v>6.65</v>
      </c>
      <c r="I803" s="204" t="s">
        <v>204</v>
      </c>
      <c r="J803" s="204">
        <v>30</v>
      </c>
      <c r="K803" s="204">
        <v>400</v>
      </c>
      <c r="L803" s="204" t="s">
        <v>1</v>
      </c>
      <c r="M803" s="204"/>
      <c r="N803" s="204" t="s">
        <v>286</v>
      </c>
      <c r="O803" s="230">
        <f t="shared" si="112"/>
        <v>199.5</v>
      </c>
      <c r="P803" s="230">
        <f t="shared" si="113"/>
        <v>0</v>
      </c>
      <c r="Q803" s="230">
        <f t="shared" si="116"/>
        <v>0</v>
      </c>
      <c r="R803" s="288">
        <f t="shared" si="114"/>
        <v>0</v>
      </c>
      <c r="S803" s="261"/>
    </row>
    <row r="804" spans="2:19" s="200" customFormat="1" x14ac:dyDescent="0.25">
      <c r="B804" s="259">
        <f t="shared" si="115"/>
        <v>799</v>
      </c>
      <c r="C804" s="229">
        <v>45422</v>
      </c>
      <c r="D804" s="203" t="s">
        <v>119</v>
      </c>
      <c r="E804" s="204" t="str">
        <f t="shared" si="108"/>
        <v>کامیون کمپرسی</v>
      </c>
      <c r="F804" s="204" t="str">
        <f t="shared" si="109"/>
        <v>شرکتی</v>
      </c>
      <c r="G804" s="204" t="str">
        <f t="shared" si="110"/>
        <v>جفت</v>
      </c>
      <c r="H804" s="204">
        <f t="shared" si="111"/>
        <v>6.65</v>
      </c>
      <c r="I804" s="204" t="s">
        <v>204</v>
      </c>
      <c r="J804" s="204">
        <v>31</v>
      </c>
      <c r="K804" s="204">
        <v>400</v>
      </c>
      <c r="L804" s="204" t="s">
        <v>1</v>
      </c>
      <c r="M804" s="204"/>
      <c r="N804" s="204" t="s">
        <v>286</v>
      </c>
      <c r="O804" s="230">
        <f t="shared" si="112"/>
        <v>206.15</v>
      </c>
      <c r="P804" s="230">
        <f t="shared" si="113"/>
        <v>0</v>
      </c>
      <c r="Q804" s="230">
        <f t="shared" si="116"/>
        <v>0</v>
      </c>
      <c r="R804" s="288">
        <f t="shared" si="114"/>
        <v>0</v>
      </c>
      <c r="S804" s="261"/>
    </row>
    <row r="805" spans="2:19" s="200" customFormat="1" x14ac:dyDescent="0.25">
      <c r="B805" s="259">
        <f t="shared" si="115"/>
        <v>800</v>
      </c>
      <c r="C805" s="229">
        <v>45422</v>
      </c>
      <c r="D805" s="203" t="s">
        <v>132</v>
      </c>
      <c r="E805" s="204" t="str">
        <f t="shared" si="108"/>
        <v>تانکر آب</v>
      </c>
      <c r="F805" s="204" t="str">
        <f t="shared" si="109"/>
        <v>شرکتی</v>
      </c>
      <c r="G805" s="204" t="str">
        <f t="shared" si="110"/>
        <v>تانکر آب</v>
      </c>
      <c r="H805" s="204">
        <f t="shared" si="111"/>
        <v>11.8</v>
      </c>
      <c r="I805" s="204"/>
      <c r="J805" s="204"/>
      <c r="K805" s="204"/>
      <c r="L805" s="204"/>
      <c r="M805" s="204"/>
      <c r="N805" s="204"/>
      <c r="O805" s="230">
        <f t="shared" si="112"/>
        <v>0</v>
      </c>
      <c r="P805" s="230">
        <f t="shared" si="113"/>
        <v>0</v>
      </c>
      <c r="Q805" s="230">
        <f t="shared" si="116"/>
        <v>0</v>
      </c>
      <c r="R805" s="288">
        <f t="shared" si="114"/>
        <v>0</v>
      </c>
      <c r="S805" s="261"/>
    </row>
    <row r="806" spans="2:19" s="200" customFormat="1" x14ac:dyDescent="0.25">
      <c r="B806" s="259">
        <f t="shared" si="115"/>
        <v>801</v>
      </c>
      <c r="C806" s="229">
        <v>45422</v>
      </c>
      <c r="D806" s="203" t="s">
        <v>98</v>
      </c>
      <c r="E806" s="204" t="str">
        <f t="shared" si="108"/>
        <v>تانکر آب</v>
      </c>
      <c r="F806" s="204" t="str">
        <f t="shared" si="109"/>
        <v>شرکتی</v>
      </c>
      <c r="G806" s="204" t="str">
        <f t="shared" si="110"/>
        <v>تانکر آب</v>
      </c>
      <c r="H806" s="204">
        <f t="shared" si="111"/>
        <v>11.8</v>
      </c>
      <c r="I806" s="204"/>
      <c r="J806" s="204"/>
      <c r="K806" s="204"/>
      <c r="L806" s="204"/>
      <c r="M806" s="204"/>
      <c r="N806" s="204"/>
      <c r="O806" s="230">
        <f t="shared" si="112"/>
        <v>0</v>
      </c>
      <c r="P806" s="230">
        <f t="shared" si="113"/>
        <v>0</v>
      </c>
      <c r="Q806" s="230">
        <f t="shared" si="116"/>
        <v>0</v>
      </c>
      <c r="R806" s="288">
        <f t="shared" si="114"/>
        <v>0</v>
      </c>
      <c r="S806" s="261"/>
    </row>
    <row r="807" spans="2:19" s="200" customFormat="1" x14ac:dyDescent="0.25">
      <c r="B807" s="259">
        <f t="shared" si="115"/>
        <v>802</v>
      </c>
      <c r="C807" s="229">
        <v>45422</v>
      </c>
      <c r="D807" s="203" t="s">
        <v>143</v>
      </c>
      <c r="E807" s="204" t="str">
        <f t="shared" si="108"/>
        <v>کامیون کمپرسی</v>
      </c>
      <c r="F807" s="204" t="str">
        <f t="shared" si="109"/>
        <v>انصاری</v>
      </c>
      <c r="G807" s="204" t="str">
        <f t="shared" si="110"/>
        <v>جفت</v>
      </c>
      <c r="H807" s="204">
        <f t="shared" si="111"/>
        <v>7</v>
      </c>
      <c r="I807" s="204"/>
      <c r="J807" s="204"/>
      <c r="K807" s="204"/>
      <c r="L807" s="204"/>
      <c r="M807" s="204"/>
      <c r="N807" s="204"/>
      <c r="O807" s="230">
        <f t="shared" si="112"/>
        <v>0</v>
      </c>
      <c r="P807" s="230">
        <f t="shared" si="113"/>
        <v>0</v>
      </c>
      <c r="Q807" s="230">
        <f t="shared" si="116"/>
        <v>0</v>
      </c>
      <c r="R807" s="288">
        <f t="shared" si="114"/>
        <v>0</v>
      </c>
      <c r="S807" s="261"/>
    </row>
    <row r="808" spans="2:19" s="200" customFormat="1" x14ac:dyDescent="0.25">
      <c r="B808" s="259">
        <f t="shared" si="115"/>
        <v>803</v>
      </c>
      <c r="C808" s="229">
        <v>45422</v>
      </c>
      <c r="D808" s="203" t="s">
        <v>144</v>
      </c>
      <c r="E808" s="204" t="str">
        <f t="shared" si="108"/>
        <v>کامیون کمپرسی</v>
      </c>
      <c r="F808" s="204" t="str">
        <f t="shared" si="109"/>
        <v>انصاری</v>
      </c>
      <c r="G808" s="204" t="str">
        <f t="shared" si="110"/>
        <v>جفت</v>
      </c>
      <c r="H808" s="204">
        <f t="shared" si="111"/>
        <v>7</v>
      </c>
      <c r="I808" s="204"/>
      <c r="J808" s="204"/>
      <c r="K808" s="204"/>
      <c r="L808" s="204"/>
      <c r="M808" s="204"/>
      <c r="N808" s="204"/>
      <c r="O808" s="230">
        <f t="shared" si="112"/>
        <v>0</v>
      </c>
      <c r="P808" s="230">
        <f t="shared" si="113"/>
        <v>0</v>
      </c>
      <c r="Q808" s="230">
        <f t="shared" si="116"/>
        <v>0</v>
      </c>
      <c r="R808" s="288">
        <f t="shared" si="114"/>
        <v>0</v>
      </c>
      <c r="S808" s="261"/>
    </row>
    <row r="809" spans="2:19" s="200" customFormat="1" x14ac:dyDescent="0.25">
      <c r="B809" s="259">
        <f t="shared" si="115"/>
        <v>804</v>
      </c>
      <c r="C809" s="229">
        <v>45422</v>
      </c>
      <c r="D809" s="203" t="s">
        <v>145</v>
      </c>
      <c r="E809" s="204" t="str">
        <f t="shared" si="108"/>
        <v>کامیون کمپرسی</v>
      </c>
      <c r="F809" s="204" t="str">
        <f t="shared" si="109"/>
        <v>انصاری</v>
      </c>
      <c r="G809" s="204" t="str">
        <f t="shared" si="110"/>
        <v>جفت</v>
      </c>
      <c r="H809" s="204">
        <f t="shared" si="111"/>
        <v>7</v>
      </c>
      <c r="I809" s="204"/>
      <c r="J809" s="204"/>
      <c r="K809" s="204"/>
      <c r="L809" s="204"/>
      <c r="M809" s="204"/>
      <c r="N809" s="204"/>
      <c r="O809" s="230">
        <f t="shared" si="112"/>
        <v>0</v>
      </c>
      <c r="P809" s="230">
        <f t="shared" si="113"/>
        <v>0</v>
      </c>
      <c r="Q809" s="230">
        <f t="shared" si="116"/>
        <v>0</v>
      </c>
      <c r="R809" s="288">
        <f t="shared" si="114"/>
        <v>0</v>
      </c>
      <c r="S809" s="261"/>
    </row>
    <row r="810" spans="2:19" s="200" customFormat="1" x14ac:dyDescent="0.25">
      <c r="B810" s="259">
        <f t="shared" si="115"/>
        <v>805</v>
      </c>
      <c r="C810" s="229">
        <v>45422</v>
      </c>
      <c r="D810" s="203" t="s">
        <v>152</v>
      </c>
      <c r="E810" s="204" t="str">
        <f t="shared" si="108"/>
        <v>کامیون کمپرسی</v>
      </c>
      <c r="F810" s="204" t="str">
        <f t="shared" si="109"/>
        <v>میرزایی</v>
      </c>
      <c r="G810" s="204" t="str">
        <f t="shared" si="110"/>
        <v>تک</v>
      </c>
      <c r="H810" s="204">
        <f t="shared" si="111"/>
        <v>4.1500000000000004</v>
      </c>
      <c r="I810" s="204"/>
      <c r="J810" s="204"/>
      <c r="K810" s="204"/>
      <c r="L810" s="204"/>
      <c r="M810" s="204"/>
      <c r="N810" s="204"/>
      <c r="O810" s="230">
        <f t="shared" si="112"/>
        <v>0</v>
      </c>
      <c r="P810" s="230">
        <f t="shared" si="113"/>
        <v>0</v>
      </c>
      <c r="Q810" s="230">
        <f t="shared" si="116"/>
        <v>0</v>
      </c>
      <c r="R810" s="288">
        <f t="shared" si="114"/>
        <v>0</v>
      </c>
      <c r="S810" s="261"/>
    </row>
    <row r="811" spans="2:19" s="200" customFormat="1" x14ac:dyDescent="0.25">
      <c r="B811" s="259">
        <f t="shared" si="115"/>
        <v>806</v>
      </c>
      <c r="C811" s="229">
        <v>45422</v>
      </c>
      <c r="D811" s="203" t="s">
        <v>154</v>
      </c>
      <c r="E811" s="204" t="str">
        <f t="shared" si="108"/>
        <v>کامیون کمپرسی</v>
      </c>
      <c r="F811" s="204" t="str">
        <f t="shared" si="109"/>
        <v>میرزایی</v>
      </c>
      <c r="G811" s="204" t="str">
        <f t="shared" si="110"/>
        <v>تک</v>
      </c>
      <c r="H811" s="204">
        <f t="shared" si="111"/>
        <v>4.1500000000000004</v>
      </c>
      <c r="I811" s="204"/>
      <c r="J811" s="204"/>
      <c r="K811" s="204"/>
      <c r="L811" s="204"/>
      <c r="M811" s="204"/>
      <c r="N811" s="204"/>
      <c r="O811" s="230">
        <f t="shared" si="112"/>
        <v>0</v>
      </c>
      <c r="P811" s="230">
        <f t="shared" si="113"/>
        <v>0</v>
      </c>
      <c r="Q811" s="230">
        <f t="shared" si="116"/>
        <v>0</v>
      </c>
      <c r="R811" s="288">
        <f t="shared" si="114"/>
        <v>0</v>
      </c>
      <c r="S811" s="261"/>
    </row>
    <row r="812" spans="2:19" s="200" customFormat="1" x14ac:dyDescent="0.25">
      <c r="B812" s="259">
        <f t="shared" si="115"/>
        <v>807</v>
      </c>
      <c r="C812" s="229">
        <v>45422</v>
      </c>
      <c r="D812" s="203" t="s">
        <v>155</v>
      </c>
      <c r="E812" s="204" t="str">
        <f t="shared" si="108"/>
        <v>کامیون کمپرسی</v>
      </c>
      <c r="F812" s="204" t="str">
        <f t="shared" si="109"/>
        <v>میرزایی</v>
      </c>
      <c r="G812" s="204" t="str">
        <f t="shared" si="110"/>
        <v>جفت</v>
      </c>
      <c r="H812" s="204">
        <f t="shared" si="111"/>
        <v>6.65</v>
      </c>
      <c r="I812" s="204"/>
      <c r="J812" s="204"/>
      <c r="K812" s="204"/>
      <c r="L812" s="204"/>
      <c r="M812" s="204"/>
      <c r="N812" s="204"/>
      <c r="O812" s="230">
        <f t="shared" si="112"/>
        <v>0</v>
      </c>
      <c r="P812" s="230">
        <f t="shared" si="113"/>
        <v>0</v>
      </c>
      <c r="Q812" s="230">
        <f t="shared" si="116"/>
        <v>0</v>
      </c>
      <c r="R812" s="288">
        <f t="shared" si="114"/>
        <v>0</v>
      </c>
      <c r="S812" s="261"/>
    </row>
    <row r="813" spans="2:19" s="200" customFormat="1" x14ac:dyDescent="0.25">
      <c r="B813" s="259">
        <f t="shared" si="115"/>
        <v>808</v>
      </c>
      <c r="C813" s="229">
        <v>45422</v>
      </c>
      <c r="D813" s="203" t="s">
        <v>158</v>
      </c>
      <c r="E813" s="204" t="str">
        <f t="shared" si="108"/>
        <v>کامیون کمپرسی</v>
      </c>
      <c r="F813" s="204" t="str">
        <f t="shared" si="109"/>
        <v>صداقت</v>
      </c>
      <c r="G813" s="204" t="str">
        <f t="shared" si="110"/>
        <v>تک</v>
      </c>
      <c r="H813" s="204">
        <f t="shared" si="111"/>
        <v>4.1500000000000004</v>
      </c>
      <c r="I813" s="204"/>
      <c r="J813" s="204"/>
      <c r="K813" s="204"/>
      <c r="L813" s="204"/>
      <c r="M813" s="204"/>
      <c r="N813" s="204"/>
      <c r="O813" s="230">
        <f t="shared" si="112"/>
        <v>0</v>
      </c>
      <c r="P813" s="230">
        <f t="shared" si="113"/>
        <v>0</v>
      </c>
      <c r="Q813" s="230">
        <f t="shared" si="116"/>
        <v>0</v>
      </c>
      <c r="R813" s="288">
        <f t="shared" si="114"/>
        <v>0</v>
      </c>
      <c r="S813" s="261"/>
    </row>
    <row r="814" spans="2:19" s="200" customFormat="1" x14ac:dyDescent="0.25">
      <c r="B814" s="259">
        <f t="shared" si="115"/>
        <v>809</v>
      </c>
      <c r="C814" s="229">
        <v>45422</v>
      </c>
      <c r="D814" s="203" t="s">
        <v>159</v>
      </c>
      <c r="E814" s="204" t="str">
        <f t="shared" si="108"/>
        <v>کامیون کمپرسی</v>
      </c>
      <c r="F814" s="204" t="str">
        <f t="shared" si="109"/>
        <v>صداقت</v>
      </c>
      <c r="G814" s="204" t="str">
        <f t="shared" si="110"/>
        <v>تک</v>
      </c>
      <c r="H814" s="204">
        <f t="shared" si="111"/>
        <v>4.1500000000000004</v>
      </c>
      <c r="I814" s="204"/>
      <c r="J814" s="204"/>
      <c r="K814" s="204"/>
      <c r="L814" s="204"/>
      <c r="M814" s="204"/>
      <c r="N814" s="204"/>
      <c r="O814" s="230">
        <f t="shared" si="112"/>
        <v>0</v>
      </c>
      <c r="P814" s="230">
        <f t="shared" si="113"/>
        <v>0</v>
      </c>
      <c r="Q814" s="230">
        <f t="shared" si="116"/>
        <v>0</v>
      </c>
      <c r="R814" s="288">
        <f t="shared" si="114"/>
        <v>0</v>
      </c>
      <c r="S814" s="261"/>
    </row>
    <row r="815" spans="2:19" s="200" customFormat="1" x14ac:dyDescent="0.25">
      <c r="B815" s="259">
        <f t="shared" si="115"/>
        <v>810</v>
      </c>
      <c r="C815" s="229">
        <v>45422</v>
      </c>
      <c r="D815" s="203" t="s">
        <v>162</v>
      </c>
      <c r="E815" s="204" t="str">
        <f t="shared" si="108"/>
        <v>تانکر آب</v>
      </c>
      <c r="F815" s="204" t="str">
        <f t="shared" si="109"/>
        <v>رضاپور</v>
      </c>
      <c r="G815" s="204" t="str">
        <f t="shared" si="110"/>
        <v>تانکر آب</v>
      </c>
      <c r="H815" s="204">
        <f t="shared" si="111"/>
        <v>10</v>
      </c>
      <c r="I815" s="204"/>
      <c r="J815" s="204"/>
      <c r="K815" s="204"/>
      <c r="L815" s="204"/>
      <c r="M815" s="204"/>
      <c r="N815" s="204"/>
      <c r="O815" s="230">
        <f t="shared" si="112"/>
        <v>0</v>
      </c>
      <c r="P815" s="230">
        <f t="shared" si="113"/>
        <v>0</v>
      </c>
      <c r="Q815" s="230">
        <f t="shared" si="116"/>
        <v>0</v>
      </c>
      <c r="R815" s="288">
        <f t="shared" si="114"/>
        <v>0</v>
      </c>
      <c r="S815" s="261"/>
    </row>
    <row r="816" spans="2:19" s="200" customFormat="1" x14ac:dyDescent="0.25">
      <c r="B816" s="259">
        <f t="shared" si="115"/>
        <v>811</v>
      </c>
      <c r="C816" s="229">
        <v>45422</v>
      </c>
      <c r="D816" s="203" t="s">
        <v>175</v>
      </c>
      <c r="E816" s="204" t="str">
        <f t="shared" si="108"/>
        <v>تانکر آب</v>
      </c>
      <c r="F816" s="204" t="str">
        <f t="shared" si="109"/>
        <v>محمدپور</v>
      </c>
      <c r="G816" s="204" t="str">
        <f t="shared" si="110"/>
        <v>تانکر آب</v>
      </c>
      <c r="H816" s="204">
        <f t="shared" si="111"/>
        <v>11.2</v>
      </c>
      <c r="I816" s="204"/>
      <c r="J816" s="204"/>
      <c r="K816" s="204"/>
      <c r="L816" s="204"/>
      <c r="M816" s="204"/>
      <c r="N816" s="204"/>
      <c r="O816" s="230">
        <f t="shared" si="112"/>
        <v>0</v>
      </c>
      <c r="P816" s="230">
        <f t="shared" si="113"/>
        <v>0</v>
      </c>
      <c r="Q816" s="230">
        <f t="shared" si="116"/>
        <v>0</v>
      </c>
      <c r="R816" s="288">
        <f t="shared" si="114"/>
        <v>0</v>
      </c>
      <c r="S816" s="261"/>
    </row>
    <row r="817" spans="2:19" s="200" customFormat="1" x14ac:dyDescent="0.25">
      <c r="B817" s="259">
        <f t="shared" si="115"/>
        <v>812</v>
      </c>
      <c r="C817" s="229">
        <v>45422</v>
      </c>
      <c r="D817" s="203" t="s">
        <v>179</v>
      </c>
      <c r="E817" s="204" t="str">
        <f t="shared" si="108"/>
        <v>کمپرسی جفت</v>
      </c>
      <c r="F817" s="204" t="str">
        <f t="shared" si="109"/>
        <v>محمدپور</v>
      </c>
      <c r="G817" s="204" t="str">
        <f t="shared" si="110"/>
        <v>جفت</v>
      </c>
      <c r="H817" s="204">
        <f t="shared" si="111"/>
        <v>7</v>
      </c>
      <c r="I817" s="204"/>
      <c r="J817" s="204"/>
      <c r="K817" s="204"/>
      <c r="L817" s="204"/>
      <c r="M817" s="204"/>
      <c r="N817" s="204"/>
      <c r="O817" s="230">
        <f t="shared" si="112"/>
        <v>0</v>
      </c>
      <c r="P817" s="230">
        <f t="shared" si="113"/>
        <v>0</v>
      </c>
      <c r="Q817" s="230">
        <f t="shared" si="116"/>
        <v>0</v>
      </c>
      <c r="R817" s="288">
        <f t="shared" si="114"/>
        <v>0</v>
      </c>
      <c r="S817" s="261"/>
    </row>
    <row r="818" spans="2:19" s="200" customFormat="1" x14ac:dyDescent="0.25">
      <c r="B818" s="259">
        <f t="shared" si="115"/>
        <v>813</v>
      </c>
      <c r="C818" s="229">
        <v>45422</v>
      </c>
      <c r="D818" s="203" t="s">
        <v>181</v>
      </c>
      <c r="E818" s="204" t="str">
        <f t="shared" si="108"/>
        <v>تانکر آب</v>
      </c>
      <c r="F818" s="204" t="str">
        <f t="shared" si="109"/>
        <v>گلپایگانی</v>
      </c>
      <c r="G818" s="204" t="str">
        <f t="shared" si="110"/>
        <v>تانکر آب</v>
      </c>
      <c r="H818" s="204">
        <f t="shared" si="111"/>
        <v>11.6</v>
      </c>
      <c r="I818" s="204"/>
      <c r="J818" s="204"/>
      <c r="K818" s="204"/>
      <c r="L818" s="204"/>
      <c r="M818" s="204"/>
      <c r="N818" s="204"/>
      <c r="O818" s="230">
        <f t="shared" si="112"/>
        <v>0</v>
      </c>
      <c r="P818" s="230">
        <f t="shared" si="113"/>
        <v>0</v>
      </c>
      <c r="Q818" s="230">
        <f t="shared" si="116"/>
        <v>0</v>
      </c>
      <c r="R818" s="288">
        <f t="shared" si="114"/>
        <v>0</v>
      </c>
      <c r="S818" s="261"/>
    </row>
    <row r="819" spans="2:19" s="200" customFormat="1" x14ac:dyDescent="0.25">
      <c r="B819" s="259">
        <f t="shared" si="115"/>
        <v>814</v>
      </c>
      <c r="C819" s="229">
        <v>45423</v>
      </c>
      <c r="D819" s="203" t="s">
        <v>93</v>
      </c>
      <c r="E819" s="204" t="str">
        <f t="shared" si="108"/>
        <v>کامیون کمپرسی</v>
      </c>
      <c r="F819" s="204" t="str">
        <f t="shared" si="109"/>
        <v>شرکتی</v>
      </c>
      <c r="G819" s="204" t="str">
        <f t="shared" si="110"/>
        <v>جفت</v>
      </c>
      <c r="H819" s="204">
        <f t="shared" si="111"/>
        <v>6.65</v>
      </c>
      <c r="I819" s="204" t="s">
        <v>204</v>
      </c>
      <c r="J819" s="204">
        <v>32</v>
      </c>
      <c r="K819" s="204">
        <v>600</v>
      </c>
      <c r="L819" s="204" t="s">
        <v>1</v>
      </c>
      <c r="M819" s="204"/>
      <c r="N819" s="204" t="s">
        <v>286</v>
      </c>
      <c r="O819" s="230">
        <f t="shared" si="112"/>
        <v>212.8</v>
      </c>
      <c r="P819" s="230">
        <f t="shared" si="113"/>
        <v>0</v>
      </c>
      <c r="Q819" s="230">
        <f t="shared" si="116"/>
        <v>0</v>
      </c>
      <c r="R819" s="288">
        <f t="shared" si="114"/>
        <v>0</v>
      </c>
      <c r="S819" s="261"/>
    </row>
    <row r="820" spans="2:19" s="200" customFormat="1" x14ac:dyDescent="0.25">
      <c r="B820" s="259">
        <f t="shared" si="115"/>
        <v>815</v>
      </c>
      <c r="C820" s="229">
        <v>45423</v>
      </c>
      <c r="D820" s="203" t="s">
        <v>96</v>
      </c>
      <c r="E820" s="204" t="str">
        <f t="shared" si="108"/>
        <v>کامیون کمپرسی</v>
      </c>
      <c r="F820" s="204" t="str">
        <f t="shared" si="109"/>
        <v>شرکتی</v>
      </c>
      <c r="G820" s="204" t="str">
        <f t="shared" si="110"/>
        <v>جفت</v>
      </c>
      <c r="H820" s="204">
        <f t="shared" si="111"/>
        <v>6.65</v>
      </c>
      <c r="I820" s="204" t="s">
        <v>204</v>
      </c>
      <c r="J820" s="204">
        <v>33</v>
      </c>
      <c r="K820" s="204">
        <v>600</v>
      </c>
      <c r="L820" s="204" t="s">
        <v>1</v>
      </c>
      <c r="M820" s="204"/>
      <c r="N820" s="204" t="s">
        <v>286</v>
      </c>
      <c r="O820" s="230">
        <f t="shared" si="112"/>
        <v>219.45000000000002</v>
      </c>
      <c r="P820" s="230">
        <f t="shared" si="113"/>
        <v>0</v>
      </c>
      <c r="Q820" s="230">
        <f t="shared" si="116"/>
        <v>0</v>
      </c>
      <c r="R820" s="288">
        <f t="shared" si="114"/>
        <v>0</v>
      </c>
      <c r="S820" s="261"/>
    </row>
    <row r="821" spans="2:19" s="200" customFormat="1" x14ac:dyDescent="0.25">
      <c r="B821" s="259">
        <f t="shared" si="115"/>
        <v>816</v>
      </c>
      <c r="C821" s="229">
        <v>45423</v>
      </c>
      <c r="D821" s="203" t="s">
        <v>119</v>
      </c>
      <c r="E821" s="204" t="str">
        <f t="shared" si="108"/>
        <v>کامیون کمپرسی</v>
      </c>
      <c r="F821" s="204" t="str">
        <f t="shared" si="109"/>
        <v>شرکتی</v>
      </c>
      <c r="G821" s="204" t="str">
        <f t="shared" si="110"/>
        <v>جفت</v>
      </c>
      <c r="H821" s="204">
        <f t="shared" si="111"/>
        <v>6.65</v>
      </c>
      <c r="I821" s="204" t="s">
        <v>204</v>
      </c>
      <c r="J821" s="204">
        <v>34</v>
      </c>
      <c r="K821" s="204">
        <v>600</v>
      </c>
      <c r="L821" s="204" t="s">
        <v>1</v>
      </c>
      <c r="M821" s="204"/>
      <c r="N821" s="204" t="s">
        <v>286</v>
      </c>
      <c r="O821" s="230">
        <f t="shared" si="112"/>
        <v>226.10000000000002</v>
      </c>
      <c r="P821" s="230">
        <f t="shared" si="113"/>
        <v>0</v>
      </c>
      <c r="Q821" s="230">
        <f t="shared" si="116"/>
        <v>0</v>
      </c>
      <c r="R821" s="288">
        <f t="shared" si="114"/>
        <v>0</v>
      </c>
      <c r="S821" s="261"/>
    </row>
    <row r="822" spans="2:19" s="200" customFormat="1" x14ac:dyDescent="0.25">
      <c r="B822" s="259">
        <f t="shared" si="115"/>
        <v>817</v>
      </c>
      <c r="C822" s="229">
        <v>45423</v>
      </c>
      <c r="D822" s="203" t="s">
        <v>132</v>
      </c>
      <c r="E822" s="204" t="str">
        <f t="shared" si="108"/>
        <v>تانکر آب</v>
      </c>
      <c r="F822" s="204" t="str">
        <f t="shared" si="109"/>
        <v>شرکتی</v>
      </c>
      <c r="G822" s="204" t="str">
        <f t="shared" si="110"/>
        <v>تانکر آب</v>
      </c>
      <c r="H822" s="204">
        <f t="shared" si="111"/>
        <v>11.8</v>
      </c>
      <c r="I822" s="204"/>
      <c r="J822" s="204"/>
      <c r="K822" s="204"/>
      <c r="L822" s="204"/>
      <c r="M822" s="204"/>
      <c r="N822" s="204"/>
      <c r="O822" s="230">
        <f t="shared" si="112"/>
        <v>0</v>
      </c>
      <c r="P822" s="230">
        <f t="shared" si="113"/>
        <v>0</v>
      </c>
      <c r="Q822" s="230">
        <f t="shared" si="116"/>
        <v>0</v>
      </c>
      <c r="R822" s="288">
        <f t="shared" si="114"/>
        <v>0</v>
      </c>
      <c r="S822" s="261"/>
    </row>
    <row r="823" spans="2:19" s="200" customFormat="1" x14ac:dyDescent="0.25">
      <c r="B823" s="259">
        <f t="shared" si="115"/>
        <v>818</v>
      </c>
      <c r="C823" s="229">
        <v>45423</v>
      </c>
      <c r="D823" s="203" t="s">
        <v>98</v>
      </c>
      <c r="E823" s="204" t="str">
        <f t="shared" si="108"/>
        <v>تانکر آب</v>
      </c>
      <c r="F823" s="204" t="str">
        <f t="shared" si="109"/>
        <v>شرکتی</v>
      </c>
      <c r="G823" s="204" t="str">
        <f t="shared" si="110"/>
        <v>تانکر آب</v>
      </c>
      <c r="H823" s="204">
        <f t="shared" si="111"/>
        <v>11.8</v>
      </c>
      <c r="I823" s="204"/>
      <c r="J823" s="204"/>
      <c r="K823" s="204"/>
      <c r="L823" s="204"/>
      <c r="M823" s="204"/>
      <c r="N823" s="204"/>
      <c r="O823" s="230">
        <f t="shared" si="112"/>
        <v>0</v>
      </c>
      <c r="P823" s="230">
        <f t="shared" si="113"/>
        <v>0</v>
      </c>
      <c r="Q823" s="230">
        <f t="shared" si="116"/>
        <v>0</v>
      </c>
      <c r="R823" s="288">
        <f t="shared" si="114"/>
        <v>0</v>
      </c>
      <c r="S823" s="261"/>
    </row>
    <row r="824" spans="2:19" s="200" customFormat="1" x14ac:dyDescent="0.25">
      <c r="B824" s="259">
        <f t="shared" si="115"/>
        <v>819</v>
      </c>
      <c r="C824" s="229">
        <v>45423</v>
      </c>
      <c r="D824" s="203" t="s">
        <v>143</v>
      </c>
      <c r="E824" s="204" t="str">
        <f t="shared" si="108"/>
        <v>کامیون کمپرسی</v>
      </c>
      <c r="F824" s="204" t="str">
        <f t="shared" si="109"/>
        <v>انصاری</v>
      </c>
      <c r="G824" s="204" t="str">
        <f t="shared" si="110"/>
        <v>جفت</v>
      </c>
      <c r="H824" s="204">
        <f t="shared" si="111"/>
        <v>7</v>
      </c>
      <c r="I824" s="204"/>
      <c r="J824" s="204"/>
      <c r="K824" s="204"/>
      <c r="L824" s="204"/>
      <c r="M824" s="204"/>
      <c r="N824" s="204"/>
      <c r="O824" s="230">
        <f t="shared" si="112"/>
        <v>0</v>
      </c>
      <c r="P824" s="230">
        <f t="shared" si="113"/>
        <v>0</v>
      </c>
      <c r="Q824" s="230">
        <f t="shared" si="116"/>
        <v>0</v>
      </c>
      <c r="R824" s="288">
        <f t="shared" si="114"/>
        <v>0</v>
      </c>
      <c r="S824" s="261"/>
    </row>
    <row r="825" spans="2:19" s="200" customFormat="1" x14ac:dyDescent="0.25">
      <c r="B825" s="259">
        <f t="shared" si="115"/>
        <v>820</v>
      </c>
      <c r="C825" s="229">
        <v>45423</v>
      </c>
      <c r="D825" s="203" t="s">
        <v>144</v>
      </c>
      <c r="E825" s="204" t="str">
        <f t="shared" si="108"/>
        <v>کامیون کمپرسی</v>
      </c>
      <c r="F825" s="204" t="str">
        <f t="shared" si="109"/>
        <v>انصاری</v>
      </c>
      <c r="G825" s="204" t="str">
        <f t="shared" si="110"/>
        <v>جفت</v>
      </c>
      <c r="H825" s="204">
        <f t="shared" si="111"/>
        <v>7</v>
      </c>
      <c r="I825" s="204"/>
      <c r="J825" s="204"/>
      <c r="K825" s="204"/>
      <c r="L825" s="204"/>
      <c r="M825" s="204"/>
      <c r="N825" s="204"/>
      <c r="O825" s="230">
        <f t="shared" si="112"/>
        <v>0</v>
      </c>
      <c r="P825" s="230">
        <f t="shared" si="113"/>
        <v>0</v>
      </c>
      <c r="Q825" s="230">
        <f t="shared" si="116"/>
        <v>0</v>
      </c>
      <c r="R825" s="288">
        <f t="shared" si="114"/>
        <v>0</v>
      </c>
      <c r="S825" s="261"/>
    </row>
    <row r="826" spans="2:19" s="200" customFormat="1" x14ac:dyDescent="0.25">
      <c r="B826" s="259">
        <f t="shared" si="115"/>
        <v>821</v>
      </c>
      <c r="C826" s="229">
        <v>45423</v>
      </c>
      <c r="D826" s="203" t="s">
        <v>145</v>
      </c>
      <c r="E826" s="204" t="str">
        <f t="shared" si="108"/>
        <v>کامیون کمپرسی</v>
      </c>
      <c r="F826" s="204" t="str">
        <f t="shared" si="109"/>
        <v>انصاری</v>
      </c>
      <c r="G826" s="204" t="str">
        <f t="shared" si="110"/>
        <v>جفت</v>
      </c>
      <c r="H826" s="204">
        <f t="shared" si="111"/>
        <v>7</v>
      </c>
      <c r="I826" s="204"/>
      <c r="J826" s="204"/>
      <c r="K826" s="204"/>
      <c r="L826" s="204"/>
      <c r="M826" s="204"/>
      <c r="N826" s="204"/>
      <c r="O826" s="230">
        <f t="shared" si="112"/>
        <v>0</v>
      </c>
      <c r="P826" s="230">
        <f t="shared" si="113"/>
        <v>0</v>
      </c>
      <c r="Q826" s="230">
        <f t="shared" si="116"/>
        <v>0</v>
      </c>
      <c r="R826" s="288">
        <f t="shared" si="114"/>
        <v>0</v>
      </c>
      <c r="S826" s="261"/>
    </row>
    <row r="827" spans="2:19" s="200" customFormat="1" x14ac:dyDescent="0.25">
      <c r="B827" s="259">
        <f t="shared" si="115"/>
        <v>822</v>
      </c>
      <c r="C827" s="229">
        <v>45423</v>
      </c>
      <c r="D827" s="203" t="s">
        <v>152</v>
      </c>
      <c r="E827" s="204" t="str">
        <f t="shared" si="108"/>
        <v>کامیون کمپرسی</v>
      </c>
      <c r="F827" s="204" t="str">
        <f t="shared" si="109"/>
        <v>میرزایی</v>
      </c>
      <c r="G827" s="204" t="str">
        <f t="shared" si="110"/>
        <v>تک</v>
      </c>
      <c r="H827" s="204">
        <f t="shared" si="111"/>
        <v>4.1500000000000004</v>
      </c>
      <c r="I827" s="204" t="s">
        <v>204</v>
      </c>
      <c r="J827" s="204">
        <v>30</v>
      </c>
      <c r="K827" s="204">
        <v>600</v>
      </c>
      <c r="L827" s="204" t="s">
        <v>65</v>
      </c>
      <c r="M827" s="204"/>
      <c r="N827" s="204" t="s">
        <v>286</v>
      </c>
      <c r="O827" s="230">
        <f t="shared" si="112"/>
        <v>124.50000000000001</v>
      </c>
      <c r="P827" s="230">
        <f t="shared" si="113"/>
        <v>0</v>
      </c>
      <c r="Q827" s="230">
        <f t="shared" si="116"/>
        <v>0</v>
      </c>
      <c r="R827" s="288">
        <f t="shared" si="114"/>
        <v>0</v>
      </c>
      <c r="S827" s="261"/>
    </row>
    <row r="828" spans="2:19" s="200" customFormat="1" x14ac:dyDescent="0.25">
      <c r="B828" s="259">
        <f t="shared" si="115"/>
        <v>823</v>
      </c>
      <c r="C828" s="229">
        <v>45423</v>
      </c>
      <c r="D828" s="203" t="s">
        <v>154</v>
      </c>
      <c r="E828" s="204" t="str">
        <f t="shared" si="108"/>
        <v>کامیون کمپرسی</v>
      </c>
      <c r="F828" s="204" t="str">
        <f t="shared" si="109"/>
        <v>میرزایی</v>
      </c>
      <c r="G828" s="204" t="str">
        <f t="shared" si="110"/>
        <v>تک</v>
      </c>
      <c r="H828" s="204">
        <f t="shared" si="111"/>
        <v>4.1500000000000004</v>
      </c>
      <c r="I828" s="204" t="s">
        <v>204</v>
      </c>
      <c r="J828" s="204">
        <v>30</v>
      </c>
      <c r="K828" s="204">
        <v>600</v>
      </c>
      <c r="L828" s="204" t="s">
        <v>65</v>
      </c>
      <c r="M828" s="204"/>
      <c r="N828" s="204" t="s">
        <v>286</v>
      </c>
      <c r="O828" s="230">
        <f t="shared" si="112"/>
        <v>124.50000000000001</v>
      </c>
      <c r="P828" s="230">
        <f t="shared" si="113"/>
        <v>0</v>
      </c>
      <c r="Q828" s="230">
        <f t="shared" si="116"/>
        <v>0</v>
      </c>
      <c r="R828" s="288">
        <f t="shared" si="114"/>
        <v>0</v>
      </c>
      <c r="S828" s="261"/>
    </row>
    <row r="829" spans="2:19" s="200" customFormat="1" x14ac:dyDescent="0.25">
      <c r="B829" s="259">
        <f t="shared" si="115"/>
        <v>824</v>
      </c>
      <c r="C829" s="229">
        <v>45423</v>
      </c>
      <c r="D829" s="203" t="s">
        <v>155</v>
      </c>
      <c r="E829" s="204" t="str">
        <f t="shared" si="108"/>
        <v>کامیون کمپرسی</v>
      </c>
      <c r="F829" s="204" t="str">
        <f t="shared" si="109"/>
        <v>میرزایی</v>
      </c>
      <c r="G829" s="204" t="str">
        <f t="shared" si="110"/>
        <v>جفت</v>
      </c>
      <c r="H829" s="204">
        <f t="shared" si="111"/>
        <v>6.65</v>
      </c>
      <c r="I829" s="204" t="s">
        <v>204</v>
      </c>
      <c r="J829" s="204">
        <v>33</v>
      </c>
      <c r="K829" s="204">
        <v>600</v>
      </c>
      <c r="L829" s="204" t="s">
        <v>65</v>
      </c>
      <c r="M829" s="204"/>
      <c r="N829" s="204" t="s">
        <v>286</v>
      </c>
      <c r="O829" s="230">
        <f t="shared" si="112"/>
        <v>219.45000000000002</v>
      </c>
      <c r="P829" s="230">
        <f t="shared" si="113"/>
        <v>0</v>
      </c>
      <c r="Q829" s="230">
        <f t="shared" si="116"/>
        <v>0</v>
      </c>
      <c r="R829" s="288">
        <f t="shared" si="114"/>
        <v>0</v>
      </c>
      <c r="S829" s="261"/>
    </row>
    <row r="830" spans="2:19" s="200" customFormat="1" x14ac:dyDescent="0.25">
      <c r="B830" s="259">
        <f t="shared" si="115"/>
        <v>825</v>
      </c>
      <c r="C830" s="229">
        <v>45423</v>
      </c>
      <c r="D830" s="203" t="s">
        <v>158</v>
      </c>
      <c r="E830" s="204" t="str">
        <f t="shared" si="108"/>
        <v>کامیون کمپرسی</v>
      </c>
      <c r="F830" s="204" t="str">
        <f t="shared" si="109"/>
        <v>صداقت</v>
      </c>
      <c r="G830" s="204" t="str">
        <f t="shared" si="110"/>
        <v>تک</v>
      </c>
      <c r="H830" s="204">
        <f t="shared" si="111"/>
        <v>4.1500000000000004</v>
      </c>
      <c r="I830" s="204"/>
      <c r="J830" s="204"/>
      <c r="K830" s="204"/>
      <c r="L830" s="204"/>
      <c r="M830" s="204"/>
      <c r="N830" s="204"/>
      <c r="O830" s="230">
        <f t="shared" si="112"/>
        <v>0</v>
      </c>
      <c r="P830" s="230">
        <f t="shared" si="113"/>
        <v>0</v>
      </c>
      <c r="Q830" s="230">
        <f t="shared" si="116"/>
        <v>0</v>
      </c>
      <c r="R830" s="288">
        <f t="shared" si="114"/>
        <v>0</v>
      </c>
      <c r="S830" s="261"/>
    </row>
    <row r="831" spans="2:19" s="200" customFormat="1" x14ac:dyDescent="0.25">
      <c r="B831" s="259">
        <f t="shared" si="115"/>
        <v>826</v>
      </c>
      <c r="C831" s="229">
        <v>45423</v>
      </c>
      <c r="D831" s="203" t="s">
        <v>159</v>
      </c>
      <c r="E831" s="204" t="str">
        <f t="shared" si="108"/>
        <v>کامیون کمپرسی</v>
      </c>
      <c r="F831" s="204" t="str">
        <f t="shared" si="109"/>
        <v>صداقت</v>
      </c>
      <c r="G831" s="204" t="str">
        <f t="shared" si="110"/>
        <v>تک</v>
      </c>
      <c r="H831" s="204">
        <f t="shared" si="111"/>
        <v>4.1500000000000004</v>
      </c>
      <c r="I831" s="204"/>
      <c r="J831" s="204"/>
      <c r="K831" s="204"/>
      <c r="L831" s="204"/>
      <c r="M831" s="204"/>
      <c r="N831" s="204"/>
      <c r="O831" s="230">
        <f t="shared" si="112"/>
        <v>0</v>
      </c>
      <c r="P831" s="230">
        <f t="shared" si="113"/>
        <v>0</v>
      </c>
      <c r="Q831" s="230">
        <f t="shared" si="116"/>
        <v>0</v>
      </c>
      <c r="R831" s="288">
        <f t="shared" si="114"/>
        <v>0</v>
      </c>
      <c r="S831" s="261"/>
    </row>
    <row r="832" spans="2:19" s="200" customFormat="1" x14ac:dyDescent="0.25">
      <c r="B832" s="259">
        <f t="shared" si="115"/>
        <v>827</v>
      </c>
      <c r="C832" s="229">
        <v>45423</v>
      </c>
      <c r="D832" s="203" t="s">
        <v>162</v>
      </c>
      <c r="E832" s="204" t="str">
        <f t="shared" si="108"/>
        <v>تانکر آب</v>
      </c>
      <c r="F832" s="204" t="str">
        <f t="shared" si="109"/>
        <v>رضاپور</v>
      </c>
      <c r="G832" s="204" t="str">
        <f t="shared" si="110"/>
        <v>تانکر آب</v>
      </c>
      <c r="H832" s="204">
        <f t="shared" si="111"/>
        <v>10</v>
      </c>
      <c r="I832" s="204"/>
      <c r="J832" s="204"/>
      <c r="K832" s="204"/>
      <c r="L832" s="204"/>
      <c r="M832" s="204"/>
      <c r="N832" s="204"/>
      <c r="O832" s="230">
        <f t="shared" si="112"/>
        <v>0</v>
      </c>
      <c r="P832" s="230">
        <f t="shared" si="113"/>
        <v>0</v>
      </c>
      <c r="Q832" s="230">
        <f t="shared" si="116"/>
        <v>0</v>
      </c>
      <c r="R832" s="288">
        <f t="shared" si="114"/>
        <v>0</v>
      </c>
      <c r="S832" s="261"/>
    </row>
    <row r="833" spans="2:19" s="200" customFormat="1" x14ac:dyDescent="0.25">
      <c r="B833" s="259">
        <f t="shared" si="115"/>
        <v>828</v>
      </c>
      <c r="C833" s="229">
        <v>45423</v>
      </c>
      <c r="D833" s="203" t="s">
        <v>175</v>
      </c>
      <c r="E833" s="204" t="str">
        <f t="shared" si="108"/>
        <v>تانکر آب</v>
      </c>
      <c r="F833" s="204" t="str">
        <f t="shared" si="109"/>
        <v>محمدپور</v>
      </c>
      <c r="G833" s="204" t="str">
        <f t="shared" si="110"/>
        <v>تانکر آب</v>
      </c>
      <c r="H833" s="204">
        <f t="shared" si="111"/>
        <v>11.2</v>
      </c>
      <c r="I833" s="204"/>
      <c r="J833" s="204"/>
      <c r="K833" s="204"/>
      <c r="L833" s="204"/>
      <c r="M833" s="204"/>
      <c r="N833" s="204"/>
      <c r="O833" s="230">
        <f t="shared" si="112"/>
        <v>0</v>
      </c>
      <c r="P833" s="230">
        <f t="shared" si="113"/>
        <v>0</v>
      </c>
      <c r="Q833" s="230">
        <f t="shared" si="116"/>
        <v>0</v>
      </c>
      <c r="R833" s="288">
        <f t="shared" si="114"/>
        <v>0</v>
      </c>
      <c r="S833" s="261"/>
    </row>
    <row r="834" spans="2:19" s="200" customFormat="1" x14ac:dyDescent="0.25">
      <c r="B834" s="259">
        <f t="shared" si="115"/>
        <v>829</v>
      </c>
      <c r="C834" s="229">
        <v>45423</v>
      </c>
      <c r="D834" s="203" t="s">
        <v>179</v>
      </c>
      <c r="E834" s="204" t="str">
        <f t="shared" si="108"/>
        <v>کمپرسی جفت</v>
      </c>
      <c r="F834" s="204" t="str">
        <f t="shared" si="109"/>
        <v>محمدپور</v>
      </c>
      <c r="G834" s="204" t="str">
        <f t="shared" si="110"/>
        <v>جفت</v>
      </c>
      <c r="H834" s="204">
        <f t="shared" si="111"/>
        <v>7</v>
      </c>
      <c r="I834" s="204"/>
      <c r="J834" s="204"/>
      <c r="K834" s="204"/>
      <c r="L834" s="204"/>
      <c r="M834" s="204"/>
      <c r="N834" s="204"/>
      <c r="O834" s="230">
        <f t="shared" si="112"/>
        <v>0</v>
      </c>
      <c r="P834" s="230">
        <f t="shared" si="113"/>
        <v>0</v>
      </c>
      <c r="Q834" s="230">
        <f t="shared" si="116"/>
        <v>0</v>
      </c>
      <c r="R834" s="288">
        <f t="shared" si="114"/>
        <v>0</v>
      </c>
      <c r="S834" s="261"/>
    </row>
    <row r="835" spans="2:19" s="200" customFormat="1" x14ac:dyDescent="0.25">
      <c r="B835" s="259">
        <f t="shared" si="115"/>
        <v>830</v>
      </c>
      <c r="C835" s="229">
        <v>45423</v>
      </c>
      <c r="D835" s="203" t="s">
        <v>181</v>
      </c>
      <c r="E835" s="204" t="str">
        <f t="shared" si="108"/>
        <v>تانکر آب</v>
      </c>
      <c r="F835" s="204" t="str">
        <f t="shared" si="109"/>
        <v>گلپایگانی</v>
      </c>
      <c r="G835" s="204" t="str">
        <f t="shared" si="110"/>
        <v>تانکر آب</v>
      </c>
      <c r="H835" s="204">
        <f t="shared" si="111"/>
        <v>11.6</v>
      </c>
      <c r="I835" s="204"/>
      <c r="J835" s="204"/>
      <c r="K835" s="204"/>
      <c r="L835" s="204"/>
      <c r="M835" s="204"/>
      <c r="N835" s="204"/>
      <c r="O835" s="230">
        <f t="shared" si="112"/>
        <v>0</v>
      </c>
      <c r="P835" s="230">
        <f t="shared" si="113"/>
        <v>0</v>
      </c>
      <c r="Q835" s="230">
        <f t="shared" si="116"/>
        <v>0</v>
      </c>
      <c r="R835" s="288">
        <f t="shared" si="114"/>
        <v>0</v>
      </c>
      <c r="S835" s="261"/>
    </row>
    <row r="836" spans="2:19" s="200" customFormat="1" x14ac:dyDescent="0.25">
      <c r="B836" s="259">
        <f t="shared" si="115"/>
        <v>831</v>
      </c>
      <c r="C836" s="229">
        <v>45424</v>
      </c>
      <c r="D836" s="203" t="s">
        <v>93</v>
      </c>
      <c r="E836" s="204" t="str">
        <f t="shared" si="108"/>
        <v>کامیون کمپرسی</v>
      </c>
      <c r="F836" s="204" t="str">
        <f t="shared" si="109"/>
        <v>شرکتی</v>
      </c>
      <c r="G836" s="204" t="str">
        <f t="shared" si="110"/>
        <v>جفت</v>
      </c>
      <c r="H836" s="204">
        <f t="shared" si="111"/>
        <v>6.65</v>
      </c>
      <c r="I836" s="204" t="s">
        <v>204</v>
      </c>
      <c r="J836" s="204">
        <v>28</v>
      </c>
      <c r="K836" s="204">
        <v>800</v>
      </c>
      <c r="L836" s="204" t="s">
        <v>1</v>
      </c>
      <c r="M836" s="204"/>
      <c r="N836" s="204" t="s">
        <v>286</v>
      </c>
      <c r="O836" s="230">
        <f t="shared" si="112"/>
        <v>186.20000000000002</v>
      </c>
      <c r="P836" s="230">
        <f t="shared" si="113"/>
        <v>0</v>
      </c>
      <c r="Q836" s="230">
        <f t="shared" si="116"/>
        <v>0</v>
      </c>
      <c r="R836" s="288">
        <f t="shared" si="114"/>
        <v>0</v>
      </c>
      <c r="S836" s="261"/>
    </row>
    <row r="837" spans="2:19" s="200" customFormat="1" x14ac:dyDescent="0.25">
      <c r="B837" s="259">
        <f t="shared" si="115"/>
        <v>832</v>
      </c>
      <c r="C837" s="229">
        <v>45424</v>
      </c>
      <c r="D837" s="203" t="s">
        <v>96</v>
      </c>
      <c r="E837" s="204" t="str">
        <f t="shared" si="108"/>
        <v>کامیون کمپرسی</v>
      </c>
      <c r="F837" s="204" t="str">
        <f t="shared" si="109"/>
        <v>شرکتی</v>
      </c>
      <c r="G837" s="204" t="str">
        <f t="shared" si="110"/>
        <v>جفت</v>
      </c>
      <c r="H837" s="204">
        <f t="shared" si="111"/>
        <v>6.65</v>
      </c>
      <c r="I837" s="204" t="s">
        <v>204</v>
      </c>
      <c r="J837" s="204">
        <v>15</v>
      </c>
      <c r="K837" s="204">
        <v>800</v>
      </c>
      <c r="L837" s="204" t="s">
        <v>1</v>
      </c>
      <c r="M837" s="204"/>
      <c r="N837" s="204" t="s">
        <v>286</v>
      </c>
      <c r="O837" s="230">
        <f t="shared" si="112"/>
        <v>99.75</v>
      </c>
      <c r="P837" s="230">
        <f t="shared" si="113"/>
        <v>0</v>
      </c>
      <c r="Q837" s="230">
        <f t="shared" si="116"/>
        <v>0</v>
      </c>
      <c r="R837" s="288">
        <f t="shared" si="114"/>
        <v>0</v>
      </c>
      <c r="S837" s="261"/>
    </row>
    <row r="838" spans="2:19" s="200" customFormat="1" x14ac:dyDescent="0.25">
      <c r="B838" s="259">
        <f t="shared" si="115"/>
        <v>833</v>
      </c>
      <c r="C838" s="229">
        <v>45424</v>
      </c>
      <c r="D838" s="203" t="s">
        <v>119</v>
      </c>
      <c r="E838" s="204" t="str">
        <f t="shared" ref="E838:E901" si="117">IFERROR(VLOOKUP(D838,T:X,2,FALSE),"")</f>
        <v>کامیون کمپرسی</v>
      </c>
      <c r="F838" s="204" t="str">
        <f t="shared" ref="F838:F901" si="118">IFERROR(VLOOKUP(D838,T:X,3,FALSE),"")</f>
        <v>شرکتی</v>
      </c>
      <c r="G838" s="204" t="str">
        <f t="shared" ref="G838:G901" si="119">IFERROR(VLOOKUP(D838,T:X,4,FALSE),"")</f>
        <v>جفت</v>
      </c>
      <c r="H838" s="204">
        <f t="shared" ref="H838:H901" si="120">IFERROR(VLOOKUP(D838,T:X,5,FALSE),"")</f>
        <v>6.65</v>
      </c>
      <c r="I838" s="204" t="s">
        <v>204</v>
      </c>
      <c r="J838" s="204">
        <v>29</v>
      </c>
      <c r="K838" s="204">
        <v>800</v>
      </c>
      <c r="L838" s="204" t="s">
        <v>1</v>
      </c>
      <c r="M838" s="204"/>
      <c r="N838" s="204" t="s">
        <v>286</v>
      </c>
      <c r="O838" s="230">
        <f t="shared" ref="O838:O901" si="121">IF(I838=$O$5,J838*H838,0)</f>
        <v>192.85000000000002</v>
      </c>
      <c r="P838" s="230">
        <f t="shared" ref="P838:P901" si="122">IF(I838=$P$5,J838*H838,0)*1.15</f>
        <v>0</v>
      </c>
      <c r="Q838" s="230">
        <f t="shared" si="116"/>
        <v>0</v>
      </c>
      <c r="R838" s="288">
        <f t="shared" ref="R838:R901" si="123">IF(I838=$R$5,J838*H838,0)</f>
        <v>0</v>
      </c>
      <c r="S838" s="261"/>
    </row>
    <row r="839" spans="2:19" s="200" customFormat="1" x14ac:dyDescent="0.25">
      <c r="B839" s="259">
        <f t="shared" ref="B839:B902" si="124">ROW()-5</f>
        <v>834</v>
      </c>
      <c r="C839" s="229">
        <v>45424</v>
      </c>
      <c r="D839" s="203" t="s">
        <v>132</v>
      </c>
      <c r="E839" s="204" t="str">
        <f t="shared" si="117"/>
        <v>تانکر آب</v>
      </c>
      <c r="F839" s="204" t="str">
        <f t="shared" si="118"/>
        <v>شرکتی</v>
      </c>
      <c r="G839" s="204" t="str">
        <f t="shared" si="119"/>
        <v>تانکر آب</v>
      </c>
      <c r="H839" s="204">
        <f t="shared" si="120"/>
        <v>11.8</v>
      </c>
      <c r="I839" s="204"/>
      <c r="J839" s="204"/>
      <c r="K839" s="204"/>
      <c r="L839" s="204"/>
      <c r="M839" s="204"/>
      <c r="N839" s="204"/>
      <c r="O839" s="230">
        <f t="shared" si="121"/>
        <v>0</v>
      </c>
      <c r="P839" s="230">
        <f t="shared" si="122"/>
        <v>0</v>
      </c>
      <c r="Q839" s="230">
        <f t="shared" ref="Q839:Q902" si="125">IF(I839=$Q$5,J839*H839,0)</f>
        <v>0</v>
      </c>
      <c r="R839" s="288">
        <f t="shared" si="123"/>
        <v>0</v>
      </c>
      <c r="S839" s="261"/>
    </row>
    <row r="840" spans="2:19" s="200" customFormat="1" x14ac:dyDescent="0.25">
      <c r="B840" s="259">
        <f t="shared" si="124"/>
        <v>835</v>
      </c>
      <c r="C840" s="229">
        <v>45424</v>
      </c>
      <c r="D840" s="203" t="s">
        <v>98</v>
      </c>
      <c r="E840" s="204" t="str">
        <f t="shared" si="117"/>
        <v>تانکر آب</v>
      </c>
      <c r="F840" s="204" t="str">
        <f t="shared" si="118"/>
        <v>شرکتی</v>
      </c>
      <c r="G840" s="204" t="str">
        <f t="shared" si="119"/>
        <v>تانکر آب</v>
      </c>
      <c r="H840" s="204">
        <f t="shared" si="120"/>
        <v>11.8</v>
      </c>
      <c r="I840" s="204"/>
      <c r="J840" s="204"/>
      <c r="K840" s="204"/>
      <c r="L840" s="204"/>
      <c r="M840" s="204"/>
      <c r="N840" s="204"/>
      <c r="O840" s="230">
        <f t="shared" si="121"/>
        <v>0</v>
      </c>
      <c r="P840" s="230">
        <f t="shared" si="122"/>
        <v>0</v>
      </c>
      <c r="Q840" s="230">
        <f t="shared" si="125"/>
        <v>0</v>
      </c>
      <c r="R840" s="288">
        <f t="shared" si="123"/>
        <v>0</v>
      </c>
      <c r="S840" s="261"/>
    </row>
    <row r="841" spans="2:19" s="200" customFormat="1" x14ac:dyDescent="0.25">
      <c r="B841" s="259">
        <f t="shared" si="124"/>
        <v>836</v>
      </c>
      <c r="C841" s="229">
        <v>45424</v>
      </c>
      <c r="D841" s="203" t="s">
        <v>143</v>
      </c>
      <c r="E841" s="204" t="str">
        <f t="shared" si="117"/>
        <v>کامیون کمپرسی</v>
      </c>
      <c r="F841" s="204" t="str">
        <f t="shared" si="118"/>
        <v>انصاری</v>
      </c>
      <c r="G841" s="204" t="str">
        <f t="shared" si="119"/>
        <v>جفت</v>
      </c>
      <c r="H841" s="204">
        <f t="shared" si="120"/>
        <v>7</v>
      </c>
      <c r="I841" s="204"/>
      <c r="J841" s="204"/>
      <c r="K841" s="204"/>
      <c r="L841" s="204"/>
      <c r="M841" s="204"/>
      <c r="N841" s="204"/>
      <c r="O841" s="230">
        <f t="shared" si="121"/>
        <v>0</v>
      </c>
      <c r="P841" s="230">
        <f t="shared" si="122"/>
        <v>0</v>
      </c>
      <c r="Q841" s="230">
        <f t="shared" si="125"/>
        <v>0</v>
      </c>
      <c r="R841" s="288">
        <f t="shared" si="123"/>
        <v>0</v>
      </c>
      <c r="S841" s="261"/>
    </row>
    <row r="842" spans="2:19" s="200" customFormat="1" x14ac:dyDescent="0.25">
      <c r="B842" s="259">
        <f t="shared" si="124"/>
        <v>837</v>
      </c>
      <c r="C842" s="229">
        <v>45424</v>
      </c>
      <c r="D842" s="203" t="s">
        <v>144</v>
      </c>
      <c r="E842" s="204" t="str">
        <f t="shared" si="117"/>
        <v>کامیون کمپرسی</v>
      </c>
      <c r="F842" s="204" t="str">
        <f t="shared" si="118"/>
        <v>انصاری</v>
      </c>
      <c r="G842" s="204" t="str">
        <f t="shared" si="119"/>
        <v>جفت</v>
      </c>
      <c r="H842" s="204">
        <f t="shared" si="120"/>
        <v>7</v>
      </c>
      <c r="I842" s="204"/>
      <c r="J842" s="204"/>
      <c r="K842" s="204"/>
      <c r="L842" s="204"/>
      <c r="M842" s="204"/>
      <c r="N842" s="204"/>
      <c r="O842" s="230">
        <f t="shared" si="121"/>
        <v>0</v>
      </c>
      <c r="P842" s="230">
        <f t="shared" si="122"/>
        <v>0</v>
      </c>
      <c r="Q842" s="230">
        <f t="shared" si="125"/>
        <v>0</v>
      </c>
      <c r="R842" s="288">
        <f t="shared" si="123"/>
        <v>0</v>
      </c>
      <c r="S842" s="261"/>
    </row>
    <row r="843" spans="2:19" s="200" customFormat="1" x14ac:dyDescent="0.25">
      <c r="B843" s="259">
        <f t="shared" si="124"/>
        <v>838</v>
      </c>
      <c r="C843" s="229">
        <v>45424</v>
      </c>
      <c r="D843" s="203" t="s">
        <v>145</v>
      </c>
      <c r="E843" s="204" t="str">
        <f t="shared" si="117"/>
        <v>کامیون کمپرسی</v>
      </c>
      <c r="F843" s="204" t="str">
        <f t="shared" si="118"/>
        <v>انصاری</v>
      </c>
      <c r="G843" s="204" t="str">
        <f t="shared" si="119"/>
        <v>جفت</v>
      </c>
      <c r="H843" s="204">
        <f t="shared" si="120"/>
        <v>7</v>
      </c>
      <c r="I843" s="204"/>
      <c r="J843" s="204"/>
      <c r="K843" s="204"/>
      <c r="L843" s="204"/>
      <c r="M843" s="204"/>
      <c r="N843" s="204"/>
      <c r="O843" s="230">
        <f t="shared" si="121"/>
        <v>0</v>
      </c>
      <c r="P843" s="230">
        <f t="shared" si="122"/>
        <v>0</v>
      </c>
      <c r="Q843" s="230">
        <f t="shared" si="125"/>
        <v>0</v>
      </c>
      <c r="R843" s="288">
        <f t="shared" si="123"/>
        <v>0</v>
      </c>
      <c r="S843" s="261"/>
    </row>
    <row r="844" spans="2:19" s="200" customFormat="1" x14ac:dyDescent="0.25">
      <c r="B844" s="259">
        <f t="shared" si="124"/>
        <v>839</v>
      </c>
      <c r="C844" s="229">
        <v>45424</v>
      </c>
      <c r="D844" s="203" t="s">
        <v>152</v>
      </c>
      <c r="E844" s="204" t="str">
        <f t="shared" si="117"/>
        <v>کامیون کمپرسی</v>
      </c>
      <c r="F844" s="204" t="str">
        <f t="shared" si="118"/>
        <v>میرزایی</v>
      </c>
      <c r="G844" s="204" t="str">
        <f t="shared" si="119"/>
        <v>تک</v>
      </c>
      <c r="H844" s="204">
        <f t="shared" si="120"/>
        <v>4.1500000000000004</v>
      </c>
      <c r="I844" s="204" t="s">
        <v>204</v>
      </c>
      <c r="J844" s="204">
        <v>32</v>
      </c>
      <c r="K844" s="204">
        <v>800</v>
      </c>
      <c r="L844" s="204" t="s">
        <v>65</v>
      </c>
      <c r="M844" s="204"/>
      <c r="N844" s="204" t="s">
        <v>286</v>
      </c>
      <c r="O844" s="230">
        <f t="shared" si="121"/>
        <v>132.80000000000001</v>
      </c>
      <c r="P844" s="230">
        <f t="shared" si="122"/>
        <v>0</v>
      </c>
      <c r="Q844" s="230">
        <f t="shared" si="125"/>
        <v>0</v>
      </c>
      <c r="R844" s="288">
        <f t="shared" si="123"/>
        <v>0</v>
      </c>
      <c r="S844" s="261"/>
    </row>
    <row r="845" spans="2:19" s="200" customFormat="1" x14ac:dyDescent="0.25">
      <c r="B845" s="259">
        <f t="shared" si="124"/>
        <v>840</v>
      </c>
      <c r="C845" s="229">
        <v>45424</v>
      </c>
      <c r="D845" s="203" t="s">
        <v>154</v>
      </c>
      <c r="E845" s="204" t="str">
        <f t="shared" si="117"/>
        <v>کامیون کمپرسی</v>
      </c>
      <c r="F845" s="204" t="str">
        <f t="shared" si="118"/>
        <v>میرزایی</v>
      </c>
      <c r="G845" s="204" t="str">
        <f t="shared" si="119"/>
        <v>تک</v>
      </c>
      <c r="H845" s="204">
        <f t="shared" si="120"/>
        <v>4.1500000000000004</v>
      </c>
      <c r="I845" s="204" t="s">
        <v>204</v>
      </c>
      <c r="J845" s="204">
        <v>33</v>
      </c>
      <c r="K845" s="204">
        <v>800</v>
      </c>
      <c r="L845" s="204" t="s">
        <v>65</v>
      </c>
      <c r="M845" s="204"/>
      <c r="N845" s="204" t="s">
        <v>286</v>
      </c>
      <c r="O845" s="230">
        <f t="shared" si="121"/>
        <v>136.95000000000002</v>
      </c>
      <c r="P845" s="230">
        <f t="shared" si="122"/>
        <v>0</v>
      </c>
      <c r="Q845" s="230">
        <f t="shared" si="125"/>
        <v>0</v>
      </c>
      <c r="R845" s="288">
        <f t="shared" si="123"/>
        <v>0</v>
      </c>
      <c r="S845" s="261"/>
    </row>
    <row r="846" spans="2:19" s="200" customFormat="1" x14ac:dyDescent="0.25">
      <c r="B846" s="259">
        <f t="shared" si="124"/>
        <v>841</v>
      </c>
      <c r="C846" s="229">
        <v>45424</v>
      </c>
      <c r="D846" s="203" t="s">
        <v>155</v>
      </c>
      <c r="E846" s="204" t="str">
        <f t="shared" si="117"/>
        <v>کامیون کمپرسی</v>
      </c>
      <c r="F846" s="204" t="str">
        <f t="shared" si="118"/>
        <v>میرزایی</v>
      </c>
      <c r="G846" s="204" t="str">
        <f t="shared" si="119"/>
        <v>جفت</v>
      </c>
      <c r="H846" s="204">
        <f t="shared" si="120"/>
        <v>6.65</v>
      </c>
      <c r="I846" s="204" t="s">
        <v>204</v>
      </c>
      <c r="J846" s="204">
        <v>33</v>
      </c>
      <c r="K846" s="204">
        <v>800</v>
      </c>
      <c r="L846" s="204" t="s">
        <v>65</v>
      </c>
      <c r="M846" s="204"/>
      <c r="N846" s="204" t="s">
        <v>286</v>
      </c>
      <c r="O846" s="230">
        <f t="shared" si="121"/>
        <v>219.45000000000002</v>
      </c>
      <c r="P846" s="230">
        <f t="shared" si="122"/>
        <v>0</v>
      </c>
      <c r="Q846" s="230">
        <f t="shared" si="125"/>
        <v>0</v>
      </c>
      <c r="R846" s="288">
        <f t="shared" si="123"/>
        <v>0</v>
      </c>
      <c r="S846" s="261"/>
    </row>
    <row r="847" spans="2:19" s="200" customFormat="1" x14ac:dyDescent="0.25">
      <c r="B847" s="259">
        <f t="shared" si="124"/>
        <v>842</v>
      </c>
      <c r="C847" s="229">
        <v>45424</v>
      </c>
      <c r="D847" s="203" t="s">
        <v>158</v>
      </c>
      <c r="E847" s="204" t="str">
        <f t="shared" si="117"/>
        <v>کامیون کمپرسی</v>
      </c>
      <c r="F847" s="204" t="str">
        <f t="shared" si="118"/>
        <v>صداقت</v>
      </c>
      <c r="G847" s="204" t="str">
        <f t="shared" si="119"/>
        <v>تک</v>
      </c>
      <c r="H847" s="204">
        <f t="shared" si="120"/>
        <v>4.1500000000000004</v>
      </c>
      <c r="I847" s="204"/>
      <c r="J847" s="204"/>
      <c r="K847" s="204"/>
      <c r="L847" s="204"/>
      <c r="M847" s="204"/>
      <c r="N847" s="204"/>
      <c r="O847" s="230">
        <f t="shared" si="121"/>
        <v>0</v>
      </c>
      <c r="P847" s="230">
        <f t="shared" si="122"/>
        <v>0</v>
      </c>
      <c r="Q847" s="230">
        <f t="shared" si="125"/>
        <v>0</v>
      </c>
      <c r="R847" s="288">
        <f t="shared" si="123"/>
        <v>0</v>
      </c>
      <c r="S847" s="261"/>
    </row>
    <row r="848" spans="2:19" s="200" customFormat="1" x14ac:dyDescent="0.25">
      <c r="B848" s="259">
        <f t="shared" si="124"/>
        <v>843</v>
      </c>
      <c r="C848" s="229">
        <v>45424</v>
      </c>
      <c r="D848" s="203" t="s">
        <v>159</v>
      </c>
      <c r="E848" s="204" t="str">
        <f t="shared" si="117"/>
        <v>کامیون کمپرسی</v>
      </c>
      <c r="F848" s="204" t="str">
        <f t="shared" si="118"/>
        <v>صداقت</v>
      </c>
      <c r="G848" s="204" t="str">
        <f t="shared" si="119"/>
        <v>تک</v>
      </c>
      <c r="H848" s="204">
        <f t="shared" si="120"/>
        <v>4.1500000000000004</v>
      </c>
      <c r="I848" s="204"/>
      <c r="J848" s="204"/>
      <c r="K848" s="204"/>
      <c r="L848" s="204"/>
      <c r="M848" s="204"/>
      <c r="N848" s="204"/>
      <c r="O848" s="230">
        <f t="shared" si="121"/>
        <v>0</v>
      </c>
      <c r="P848" s="230">
        <f t="shared" si="122"/>
        <v>0</v>
      </c>
      <c r="Q848" s="230">
        <f t="shared" si="125"/>
        <v>0</v>
      </c>
      <c r="R848" s="288">
        <f t="shared" si="123"/>
        <v>0</v>
      </c>
      <c r="S848" s="261"/>
    </row>
    <row r="849" spans="2:19" s="200" customFormat="1" x14ac:dyDescent="0.25">
      <c r="B849" s="259">
        <f t="shared" si="124"/>
        <v>844</v>
      </c>
      <c r="C849" s="229">
        <v>45424</v>
      </c>
      <c r="D849" s="203" t="s">
        <v>162</v>
      </c>
      <c r="E849" s="204" t="str">
        <f t="shared" si="117"/>
        <v>تانکر آب</v>
      </c>
      <c r="F849" s="204" t="str">
        <f t="shared" si="118"/>
        <v>رضاپور</v>
      </c>
      <c r="G849" s="204" t="str">
        <f t="shared" si="119"/>
        <v>تانکر آب</v>
      </c>
      <c r="H849" s="204">
        <f t="shared" si="120"/>
        <v>10</v>
      </c>
      <c r="I849" s="204"/>
      <c r="J849" s="204"/>
      <c r="K849" s="204"/>
      <c r="L849" s="204"/>
      <c r="M849" s="204"/>
      <c r="N849" s="204"/>
      <c r="O849" s="230">
        <f t="shared" si="121"/>
        <v>0</v>
      </c>
      <c r="P849" s="230">
        <f t="shared" si="122"/>
        <v>0</v>
      </c>
      <c r="Q849" s="230">
        <f t="shared" si="125"/>
        <v>0</v>
      </c>
      <c r="R849" s="288">
        <f t="shared" si="123"/>
        <v>0</v>
      </c>
      <c r="S849" s="261"/>
    </row>
    <row r="850" spans="2:19" s="200" customFormat="1" x14ac:dyDescent="0.25">
      <c r="B850" s="259">
        <f t="shared" si="124"/>
        <v>845</v>
      </c>
      <c r="C850" s="229">
        <v>45424</v>
      </c>
      <c r="D850" s="203" t="s">
        <v>175</v>
      </c>
      <c r="E850" s="204" t="str">
        <f t="shared" si="117"/>
        <v>تانکر آب</v>
      </c>
      <c r="F850" s="204" t="str">
        <f t="shared" si="118"/>
        <v>محمدپور</v>
      </c>
      <c r="G850" s="204" t="str">
        <f t="shared" si="119"/>
        <v>تانکر آب</v>
      </c>
      <c r="H850" s="204">
        <f t="shared" si="120"/>
        <v>11.2</v>
      </c>
      <c r="I850" s="204"/>
      <c r="J850" s="204"/>
      <c r="K850" s="204"/>
      <c r="L850" s="204"/>
      <c r="M850" s="204"/>
      <c r="N850" s="204"/>
      <c r="O850" s="230">
        <f t="shared" si="121"/>
        <v>0</v>
      </c>
      <c r="P850" s="230">
        <f t="shared" si="122"/>
        <v>0</v>
      </c>
      <c r="Q850" s="230">
        <f t="shared" si="125"/>
        <v>0</v>
      </c>
      <c r="R850" s="288">
        <f t="shared" si="123"/>
        <v>0</v>
      </c>
      <c r="S850" s="261"/>
    </row>
    <row r="851" spans="2:19" s="200" customFormat="1" x14ac:dyDescent="0.25">
      <c r="B851" s="259">
        <f t="shared" si="124"/>
        <v>846</v>
      </c>
      <c r="C851" s="229">
        <v>45424</v>
      </c>
      <c r="D851" s="203" t="s">
        <v>179</v>
      </c>
      <c r="E851" s="204" t="str">
        <f t="shared" si="117"/>
        <v>کمپرسی جفت</v>
      </c>
      <c r="F851" s="204" t="str">
        <f t="shared" si="118"/>
        <v>محمدپور</v>
      </c>
      <c r="G851" s="204" t="str">
        <f t="shared" si="119"/>
        <v>جفت</v>
      </c>
      <c r="H851" s="204">
        <f t="shared" si="120"/>
        <v>7</v>
      </c>
      <c r="I851" s="204"/>
      <c r="J851" s="204"/>
      <c r="K851" s="204"/>
      <c r="L851" s="204"/>
      <c r="M851" s="204"/>
      <c r="N851" s="204"/>
      <c r="O851" s="230">
        <f t="shared" si="121"/>
        <v>0</v>
      </c>
      <c r="P851" s="230">
        <f t="shared" si="122"/>
        <v>0</v>
      </c>
      <c r="Q851" s="230">
        <f t="shared" si="125"/>
        <v>0</v>
      </c>
      <c r="R851" s="288">
        <f t="shared" si="123"/>
        <v>0</v>
      </c>
      <c r="S851" s="261"/>
    </row>
    <row r="852" spans="2:19" s="200" customFormat="1" x14ac:dyDescent="0.25">
      <c r="B852" s="259">
        <f t="shared" si="124"/>
        <v>847</v>
      </c>
      <c r="C852" s="229">
        <v>45424</v>
      </c>
      <c r="D852" s="203" t="s">
        <v>181</v>
      </c>
      <c r="E852" s="204" t="str">
        <f t="shared" si="117"/>
        <v>تانکر آب</v>
      </c>
      <c r="F852" s="204" t="str">
        <f t="shared" si="118"/>
        <v>گلپایگانی</v>
      </c>
      <c r="G852" s="204" t="str">
        <f t="shared" si="119"/>
        <v>تانکر آب</v>
      </c>
      <c r="H852" s="204">
        <f t="shared" si="120"/>
        <v>11.6</v>
      </c>
      <c r="I852" s="204"/>
      <c r="J852" s="204"/>
      <c r="K852" s="204"/>
      <c r="L852" s="204"/>
      <c r="M852" s="204"/>
      <c r="N852" s="204"/>
      <c r="O852" s="230">
        <f t="shared" si="121"/>
        <v>0</v>
      </c>
      <c r="P852" s="230">
        <f t="shared" si="122"/>
        <v>0</v>
      </c>
      <c r="Q852" s="230">
        <f t="shared" si="125"/>
        <v>0</v>
      </c>
      <c r="R852" s="288">
        <f t="shared" si="123"/>
        <v>0</v>
      </c>
      <c r="S852" s="261"/>
    </row>
    <row r="853" spans="2:19" s="200" customFormat="1" x14ac:dyDescent="0.25">
      <c r="B853" s="259">
        <f t="shared" si="124"/>
        <v>848</v>
      </c>
      <c r="C853" s="229">
        <v>45425</v>
      </c>
      <c r="D853" s="203" t="s">
        <v>93</v>
      </c>
      <c r="E853" s="204" t="str">
        <f t="shared" si="117"/>
        <v>کامیون کمپرسی</v>
      </c>
      <c r="F853" s="204" t="str">
        <f t="shared" si="118"/>
        <v>شرکتی</v>
      </c>
      <c r="G853" s="204" t="str">
        <f t="shared" si="119"/>
        <v>جفت</v>
      </c>
      <c r="H853" s="204">
        <f t="shared" si="120"/>
        <v>6.65</v>
      </c>
      <c r="I853" s="204"/>
      <c r="J853" s="204"/>
      <c r="K853" s="204"/>
      <c r="L853" s="204"/>
      <c r="M853" s="204"/>
      <c r="N853" s="204"/>
      <c r="O853" s="230">
        <f t="shared" si="121"/>
        <v>0</v>
      </c>
      <c r="P853" s="230">
        <f t="shared" si="122"/>
        <v>0</v>
      </c>
      <c r="Q853" s="230">
        <f t="shared" si="125"/>
        <v>0</v>
      </c>
      <c r="R853" s="288">
        <f t="shared" si="123"/>
        <v>0</v>
      </c>
      <c r="S853" s="261"/>
    </row>
    <row r="854" spans="2:19" s="200" customFormat="1" x14ac:dyDescent="0.25">
      <c r="B854" s="259">
        <f t="shared" si="124"/>
        <v>849</v>
      </c>
      <c r="C854" s="229">
        <v>45425</v>
      </c>
      <c r="D854" s="203" t="s">
        <v>96</v>
      </c>
      <c r="E854" s="204" t="str">
        <f t="shared" si="117"/>
        <v>کامیون کمپرسی</v>
      </c>
      <c r="F854" s="204" t="str">
        <f t="shared" si="118"/>
        <v>شرکتی</v>
      </c>
      <c r="G854" s="204" t="str">
        <f t="shared" si="119"/>
        <v>جفت</v>
      </c>
      <c r="H854" s="204">
        <f t="shared" si="120"/>
        <v>6.65</v>
      </c>
      <c r="I854" s="204" t="s">
        <v>204</v>
      </c>
      <c r="J854" s="204">
        <v>26</v>
      </c>
      <c r="K854" s="204">
        <v>850</v>
      </c>
      <c r="L854" s="204" t="s">
        <v>1</v>
      </c>
      <c r="M854" s="204"/>
      <c r="N854" s="204" t="s">
        <v>286</v>
      </c>
      <c r="O854" s="230">
        <f t="shared" si="121"/>
        <v>172.9</v>
      </c>
      <c r="P854" s="230">
        <f t="shared" si="122"/>
        <v>0</v>
      </c>
      <c r="Q854" s="230">
        <f t="shared" si="125"/>
        <v>0</v>
      </c>
      <c r="R854" s="288">
        <f t="shared" si="123"/>
        <v>0</v>
      </c>
      <c r="S854" s="261"/>
    </row>
    <row r="855" spans="2:19" s="200" customFormat="1" x14ac:dyDescent="0.25">
      <c r="B855" s="259">
        <f t="shared" si="124"/>
        <v>850</v>
      </c>
      <c r="C855" s="229">
        <v>45425</v>
      </c>
      <c r="D855" s="203" t="s">
        <v>119</v>
      </c>
      <c r="E855" s="204" t="str">
        <f t="shared" si="117"/>
        <v>کامیون کمپرسی</v>
      </c>
      <c r="F855" s="204" t="str">
        <f t="shared" si="118"/>
        <v>شرکتی</v>
      </c>
      <c r="G855" s="204" t="str">
        <f t="shared" si="119"/>
        <v>جفت</v>
      </c>
      <c r="H855" s="204">
        <f t="shared" si="120"/>
        <v>6.65</v>
      </c>
      <c r="I855" s="204" t="s">
        <v>204</v>
      </c>
      <c r="J855" s="204">
        <v>15</v>
      </c>
      <c r="K855" s="204">
        <v>850</v>
      </c>
      <c r="L855" s="204" t="s">
        <v>1</v>
      </c>
      <c r="M855" s="204"/>
      <c r="N855" s="204" t="s">
        <v>286</v>
      </c>
      <c r="O855" s="230">
        <f t="shared" si="121"/>
        <v>99.75</v>
      </c>
      <c r="P855" s="230">
        <f t="shared" si="122"/>
        <v>0</v>
      </c>
      <c r="Q855" s="230">
        <f t="shared" si="125"/>
        <v>0</v>
      </c>
      <c r="R855" s="288">
        <f t="shared" si="123"/>
        <v>0</v>
      </c>
      <c r="S855" s="261"/>
    </row>
    <row r="856" spans="2:19" s="200" customFormat="1" x14ac:dyDescent="0.25">
      <c r="B856" s="259">
        <f t="shared" si="124"/>
        <v>851</v>
      </c>
      <c r="C856" s="229">
        <v>45425</v>
      </c>
      <c r="D856" s="203" t="s">
        <v>132</v>
      </c>
      <c r="E856" s="204" t="str">
        <f t="shared" si="117"/>
        <v>تانکر آب</v>
      </c>
      <c r="F856" s="204" t="str">
        <f t="shared" si="118"/>
        <v>شرکتی</v>
      </c>
      <c r="G856" s="204" t="str">
        <f t="shared" si="119"/>
        <v>تانکر آب</v>
      </c>
      <c r="H856" s="204">
        <f t="shared" si="120"/>
        <v>11.8</v>
      </c>
      <c r="I856" s="204"/>
      <c r="J856" s="204"/>
      <c r="K856" s="204"/>
      <c r="L856" s="204"/>
      <c r="M856" s="204"/>
      <c r="N856" s="204"/>
      <c r="O856" s="230">
        <f t="shared" si="121"/>
        <v>0</v>
      </c>
      <c r="P856" s="230">
        <f t="shared" si="122"/>
        <v>0</v>
      </c>
      <c r="Q856" s="230">
        <f t="shared" si="125"/>
        <v>0</v>
      </c>
      <c r="R856" s="288">
        <f t="shared" si="123"/>
        <v>0</v>
      </c>
      <c r="S856" s="261"/>
    </row>
    <row r="857" spans="2:19" s="200" customFormat="1" x14ac:dyDescent="0.25">
      <c r="B857" s="259">
        <f t="shared" si="124"/>
        <v>852</v>
      </c>
      <c r="C857" s="229">
        <v>45425</v>
      </c>
      <c r="D857" s="203" t="s">
        <v>98</v>
      </c>
      <c r="E857" s="204" t="str">
        <f t="shared" si="117"/>
        <v>تانکر آب</v>
      </c>
      <c r="F857" s="204" t="str">
        <f t="shared" si="118"/>
        <v>شرکتی</v>
      </c>
      <c r="G857" s="204" t="str">
        <f t="shared" si="119"/>
        <v>تانکر آب</v>
      </c>
      <c r="H857" s="204">
        <f t="shared" si="120"/>
        <v>11.8</v>
      </c>
      <c r="I857" s="204"/>
      <c r="J857" s="204"/>
      <c r="K857" s="204"/>
      <c r="L857" s="204"/>
      <c r="M857" s="204"/>
      <c r="N857" s="204"/>
      <c r="O857" s="230">
        <f t="shared" si="121"/>
        <v>0</v>
      </c>
      <c r="P857" s="230">
        <f t="shared" si="122"/>
        <v>0</v>
      </c>
      <c r="Q857" s="230">
        <f t="shared" si="125"/>
        <v>0</v>
      </c>
      <c r="R857" s="288">
        <f t="shared" si="123"/>
        <v>0</v>
      </c>
      <c r="S857" s="261"/>
    </row>
    <row r="858" spans="2:19" s="200" customFormat="1" x14ac:dyDescent="0.25">
      <c r="B858" s="259">
        <f t="shared" si="124"/>
        <v>853</v>
      </c>
      <c r="C858" s="229">
        <v>45425</v>
      </c>
      <c r="D858" s="203" t="s">
        <v>143</v>
      </c>
      <c r="E858" s="204" t="str">
        <f t="shared" si="117"/>
        <v>کامیون کمپرسی</v>
      </c>
      <c r="F858" s="204" t="str">
        <f t="shared" si="118"/>
        <v>انصاری</v>
      </c>
      <c r="G858" s="204" t="str">
        <f t="shared" si="119"/>
        <v>جفت</v>
      </c>
      <c r="H858" s="204">
        <f t="shared" si="120"/>
        <v>7</v>
      </c>
      <c r="I858" s="204"/>
      <c r="J858" s="204"/>
      <c r="K858" s="204"/>
      <c r="L858" s="204"/>
      <c r="M858" s="204"/>
      <c r="N858" s="204"/>
      <c r="O858" s="230">
        <f t="shared" si="121"/>
        <v>0</v>
      </c>
      <c r="P858" s="230">
        <f t="shared" si="122"/>
        <v>0</v>
      </c>
      <c r="Q858" s="230">
        <f t="shared" si="125"/>
        <v>0</v>
      </c>
      <c r="R858" s="288">
        <f t="shared" si="123"/>
        <v>0</v>
      </c>
      <c r="S858" s="261"/>
    </row>
    <row r="859" spans="2:19" s="200" customFormat="1" x14ac:dyDescent="0.25">
      <c r="B859" s="259">
        <f t="shared" si="124"/>
        <v>854</v>
      </c>
      <c r="C859" s="229">
        <v>45425</v>
      </c>
      <c r="D859" s="203" t="s">
        <v>144</v>
      </c>
      <c r="E859" s="204" t="str">
        <f t="shared" si="117"/>
        <v>کامیون کمپرسی</v>
      </c>
      <c r="F859" s="204" t="str">
        <f t="shared" si="118"/>
        <v>انصاری</v>
      </c>
      <c r="G859" s="204" t="str">
        <f t="shared" si="119"/>
        <v>جفت</v>
      </c>
      <c r="H859" s="204">
        <f t="shared" si="120"/>
        <v>7</v>
      </c>
      <c r="I859" s="204"/>
      <c r="J859" s="204"/>
      <c r="K859" s="204"/>
      <c r="L859" s="204"/>
      <c r="M859" s="204"/>
      <c r="N859" s="204"/>
      <c r="O859" s="230">
        <f t="shared" si="121"/>
        <v>0</v>
      </c>
      <c r="P859" s="230">
        <f t="shared" si="122"/>
        <v>0</v>
      </c>
      <c r="Q859" s="230">
        <f t="shared" si="125"/>
        <v>0</v>
      </c>
      <c r="R859" s="288">
        <f t="shared" si="123"/>
        <v>0</v>
      </c>
      <c r="S859" s="261"/>
    </row>
    <row r="860" spans="2:19" s="200" customFormat="1" x14ac:dyDescent="0.25">
      <c r="B860" s="259">
        <f t="shared" si="124"/>
        <v>855</v>
      </c>
      <c r="C860" s="229">
        <v>45425</v>
      </c>
      <c r="D860" s="203" t="s">
        <v>145</v>
      </c>
      <c r="E860" s="204" t="str">
        <f t="shared" si="117"/>
        <v>کامیون کمپرسی</v>
      </c>
      <c r="F860" s="204" t="str">
        <f t="shared" si="118"/>
        <v>انصاری</v>
      </c>
      <c r="G860" s="204" t="str">
        <f t="shared" si="119"/>
        <v>جفت</v>
      </c>
      <c r="H860" s="204">
        <f t="shared" si="120"/>
        <v>7</v>
      </c>
      <c r="I860" s="204"/>
      <c r="J860" s="204"/>
      <c r="K860" s="204"/>
      <c r="L860" s="204"/>
      <c r="M860" s="204"/>
      <c r="N860" s="204"/>
      <c r="O860" s="230">
        <f t="shared" si="121"/>
        <v>0</v>
      </c>
      <c r="P860" s="230">
        <f t="shared" si="122"/>
        <v>0</v>
      </c>
      <c r="Q860" s="230">
        <f t="shared" si="125"/>
        <v>0</v>
      </c>
      <c r="R860" s="288">
        <f t="shared" si="123"/>
        <v>0</v>
      </c>
      <c r="S860" s="261"/>
    </row>
    <row r="861" spans="2:19" s="200" customFormat="1" x14ac:dyDescent="0.25">
      <c r="B861" s="259">
        <f t="shared" si="124"/>
        <v>856</v>
      </c>
      <c r="C861" s="229">
        <v>45425</v>
      </c>
      <c r="D861" s="203" t="s">
        <v>152</v>
      </c>
      <c r="E861" s="204" t="str">
        <f t="shared" si="117"/>
        <v>کامیون کمپرسی</v>
      </c>
      <c r="F861" s="204" t="str">
        <f t="shared" si="118"/>
        <v>میرزایی</v>
      </c>
      <c r="G861" s="204" t="str">
        <f t="shared" si="119"/>
        <v>تک</v>
      </c>
      <c r="H861" s="204">
        <f t="shared" si="120"/>
        <v>4.1500000000000004</v>
      </c>
      <c r="I861" s="204" t="s">
        <v>204</v>
      </c>
      <c r="J861" s="204">
        <v>23</v>
      </c>
      <c r="K861" s="204">
        <v>850</v>
      </c>
      <c r="L861" s="204" t="s">
        <v>1</v>
      </c>
      <c r="M861" s="204"/>
      <c r="N861" s="204" t="s">
        <v>286</v>
      </c>
      <c r="O861" s="230">
        <f t="shared" si="121"/>
        <v>95.45</v>
      </c>
      <c r="P861" s="230">
        <f t="shared" si="122"/>
        <v>0</v>
      </c>
      <c r="Q861" s="230">
        <f t="shared" si="125"/>
        <v>0</v>
      </c>
      <c r="R861" s="288">
        <f t="shared" si="123"/>
        <v>0</v>
      </c>
      <c r="S861" s="261"/>
    </row>
    <row r="862" spans="2:19" s="200" customFormat="1" x14ac:dyDescent="0.25">
      <c r="B862" s="259">
        <f t="shared" si="124"/>
        <v>857</v>
      </c>
      <c r="C862" s="229">
        <v>45425</v>
      </c>
      <c r="D862" s="203" t="s">
        <v>154</v>
      </c>
      <c r="E862" s="204" t="str">
        <f t="shared" si="117"/>
        <v>کامیون کمپرسی</v>
      </c>
      <c r="F862" s="204" t="str">
        <f t="shared" si="118"/>
        <v>میرزایی</v>
      </c>
      <c r="G862" s="204" t="str">
        <f t="shared" si="119"/>
        <v>تک</v>
      </c>
      <c r="H862" s="204">
        <f t="shared" si="120"/>
        <v>4.1500000000000004</v>
      </c>
      <c r="I862" s="204" t="s">
        <v>204</v>
      </c>
      <c r="J862" s="204">
        <v>10</v>
      </c>
      <c r="K862" s="204">
        <v>850</v>
      </c>
      <c r="L862" s="204" t="s">
        <v>1</v>
      </c>
      <c r="M862" s="204"/>
      <c r="N862" s="204" t="s">
        <v>286</v>
      </c>
      <c r="O862" s="230">
        <f t="shared" si="121"/>
        <v>41.5</v>
      </c>
      <c r="P862" s="230">
        <f t="shared" si="122"/>
        <v>0</v>
      </c>
      <c r="Q862" s="230">
        <f t="shared" si="125"/>
        <v>0</v>
      </c>
      <c r="R862" s="288">
        <f t="shared" si="123"/>
        <v>0</v>
      </c>
      <c r="S862" s="261"/>
    </row>
    <row r="863" spans="2:19" s="200" customFormat="1" x14ac:dyDescent="0.25">
      <c r="B863" s="259">
        <f t="shared" si="124"/>
        <v>858</v>
      </c>
      <c r="C863" s="229">
        <v>45425</v>
      </c>
      <c r="D863" s="203" t="s">
        <v>155</v>
      </c>
      <c r="E863" s="204" t="str">
        <f t="shared" si="117"/>
        <v>کامیون کمپرسی</v>
      </c>
      <c r="F863" s="204" t="str">
        <f t="shared" si="118"/>
        <v>میرزایی</v>
      </c>
      <c r="G863" s="204" t="str">
        <f t="shared" si="119"/>
        <v>جفت</v>
      </c>
      <c r="H863" s="204">
        <f t="shared" si="120"/>
        <v>6.65</v>
      </c>
      <c r="I863" s="204" t="s">
        <v>204</v>
      </c>
      <c r="J863" s="204">
        <v>23</v>
      </c>
      <c r="K863" s="204">
        <v>850</v>
      </c>
      <c r="L863" s="204" t="s">
        <v>1</v>
      </c>
      <c r="M863" s="204"/>
      <c r="N863" s="204" t="s">
        <v>286</v>
      </c>
      <c r="O863" s="230">
        <f t="shared" si="121"/>
        <v>152.95000000000002</v>
      </c>
      <c r="P863" s="230">
        <f t="shared" si="122"/>
        <v>0</v>
      </c>
      <c r="Q863" s="230">
        <f t="shared" si="125"/>
        <v>0</v>
      </c>
      <c r="R863" s="288">
        <f t="shared" si="123"/>
        <v>0</v>
      </c>
      <c r="S863" s="261"/>
    </row>
    <row r="864" spans="2:19" s="200" customFormat="1" x14ac:dyDescent="0.25">
      <c r="B864" s="259">
        <f t="shared" si="124"/>
        <v>859</v>
      </c>
      <c r="C864" s="229">
        <v>45425</v>
      </c>
      <c r="D864" s="203" t="s">
        <v>158</v>
      </c>
      <c r="E864" s="204" t="str">
        <f t="shared" si="117"/>
        <v>کامیون کمپرسی</v>
      </c>
      <c r="F864" s="204" t="str">
        <f t="shared" si="118"/>
        <v>صداقت</v>
      </c>
      <c r="G864" s="204" t="str">
        <f t="shared" si="119"/>
        <v>تک</v>
      </c>
      <c r="H864" s="204">
        <f t="shared" si="120"/>
        <v>4.1500000000000004</v>
      </c>
      <c r="I864" s="204"/>
      <c r="J864" s="204"/>
      <c r="K864" s="204"/>
      <c r="L864" s="204"/>
      <c r="M864" s="204"/>
      <c r="N864" s="204"/>
      <c r="O864" s="230">
        <f t="shared" si="121"/>
        <v>0</v>
      </c>
      <c r="P864" s="230">
        <f t="shared" si="122"/>
        <v>0</v>
      </c>
      <c r="Q864" s="230">
        <f t="shared" si="125"/>
        <v>0</v>
      </c>
      <c r="R864" s="288">
        <f t="shared" si="123"/>
        <v>0</v>
      </c>
      <c r="S864" s="261"/>
    </row>
    <row r="865" spans="2:19" s="200" customFormat="1" x14ac:dyDescent="0.25">
      <c r="B865" s="259">
        <f t="shared" si="124"/>
        <v>860</v>
      </c>
      <c r="C865" s="229">
        <v>45425</v>
      </c>
      <c r="D865" s="203" t="s">
        <v>159</v>
      </c>
      <c r="E865" s="204" t="str">
        <f t="shared" si="117"/>
        <v>کامیون کمپرسی</v>
      </c>
      <c r="F865" s="204" t="str">
        <f t="shared" si="118"/>
        <v>صداقت</v>
      </c>
      <c r="G865" s="204" t="str">
        <f t="shared" si="119"/>
        <v>تک</v>
      </c>
      <c r="H865" s="204">
        <f t="shared" si="120"/>
        <v>4.1500000000000004</v>
      </c>
      <c r="I865" s="204"/>
      <c r="J865" s="204"/>
      <c r="K865" s="204"/>
      <c r="L865" s="204"/>
      <c r="M865" s="204"/>
      <c r="N865" s="204"/>
      <c r="O865" s="230">
        <f t="shared" si="121"/>
        <v>0</v>
      </c>
      <c r="P865" s="230">
        <f t="shared" si="122"/>
        <v>0</v>
      </c>
      <c r="Q865" s="230">
        <f t="shared" si="125"/>
        <v>0</v>
      </c>
      <c r="R865" s="288">
        <f t="shared" si="123"/>
        <v>0</v>
      </c>
      <c r="S865" s="261"/>
    </row>
    <row r="866" spans="2:19" s="200" customFormat="1" x14ac:dyDescent="0.25">
      <c r="B866" s="259">
        <f t="shared" si="124"/>
        <v>861</v>
      </c>
      <c r="C866" s="229">
        <v>45425</v>
      </c>
      <c r="D866" s="203" t="s">
        <v>162</v>
      </c>
      <c r="E866" s="204" t="str">
        <f t="shared" si="117"/>
        <v>تانکر آب</v>
      </c>
      <c r="F866" s="204" t="str">
        <f t="shared" si="118"/>
        <v>رضاپور</v>
      </c>
      <c r="G866" s="204" t="str">
        <f t="shared" si="119"/>
        <v>تانکر آب</v>
      </c>
      <c r="H866" s="204">
        <f t="shared" si="120"/>
        <v>10</v>
      </c>
      <c r="I866" s="204"/>
      <c r="J866" s="204"/>
      <c r="K866" s="204"/>
      <c r="L866" s="204"/>
      <c r="M866" s="204"/>
      <c r="N866" s="204"/>
      <c r="O866" s="230">
        <f t="shared" si="121"/>
        <v>0</v>
      </c>
      <c r="P866" s="230">
        <f t="shared" si="122"/>
        <v>0</v>
      </c>
      <c r="Q866" s="230">
        <f t="shared" si="125"/>
        <v>0</v>
      </c>
      <c r="R866" s="288">
        <f t="shared" si="123"/>
        <v>0</v>
      </c>
      <c r="S866" s="261"/>
    </row>
    <row r="867" spans="2:19" s="200" customFormat="1" x14ac:dyDescent="0.25">
      <c r="B867" s="259">
        <f t="shared" si="124"/>
        <v>862</v>
      </c>
      <c r="C867" s="229">
        <v>45425</v>
      </c>
      <c r="D867" s="203" t="s">
        <v>175</v>
      </c>
      <c r="E867" s="204" t="str">
        <f t="shared" si="117"/>
        <v>تانکر آب</v>
      </c>
      <c r="F867" s="204" t="str">
        <f t="shared" si="118"/>
        <v>محمدپور</v>
      </c>
      <c r="G867" s="204" t="str">
        <f t="shared" si="119"/>
        <v>تانکر آب</v>
      </c>
      <c r="H867" s="204">
        <f t="shared" si="120"/>
        <v>11.2</v>
      </c>
      <c r="I867" s="204"/>
      <c r="J867" s="204"/>
      <c r="K867" s="204"/>
      <c r="L867" s="204"/>
      <c r="M867" s="204"/>
      <c r="N867" s="204"/>
      <c r="O867" s="230">
        <f t="shared" si="121"/>
        <v>0</v>
      </c>
      <c r="P867" s="230">
        <f t="shared" si="122"/>
        <v>0</v>
      </c>
      <c r="Q867" s="230">
        <f t="shared" si="125"/>
        <v>0</v>
      </c>
      <c r="R867" s="288">
        <f t="shared" si="123"/>
        <v>0</v>
      </c>
      <c r="S867" s="261"/>
    </row>
    <row r="868" spans="2:19" s="200" customFormat="1" x14ac:dyDescent="0.25">
      <c r="B868" s="259">
        <f t="shared" si="124"/>
        <v>863</v>
      </c>
      <c r="C868" s="229">
        <v>45425</v>
      </c>
      <c r="D868" s="203" t="s">
        <v>179</v>
      </c>
      <c r="E868" s="204" t="str">
        <f t="shared" si="117"/>
        <v>کمپرسی جفت</v>
      </c>
      <c r="F868" s="204" t="str">
        <f t="shared" si="118"/>
        <v>محمدپور</v>
      </c>
      <c r="G868" s="204" t="str">
        <f t="shared" si="119"/>
        <v>جفت</v>
      </c>
      <c r="H868" s="204">
        <f t="shared" si="120"/>
        <v>7</v>
      </c>
      <c r="I868" s="204"/>
      <c r="J868" s="204"/>
      <c r="K868" s="204"/>
      <c r="L868" s="204"/>
      <c r="M868" s="204"/>
      <c r="N868" s="204"/>
      <c r="O868" s="230">
        <f t="shared" si="121"/>
        <v>0</v>
      </c>
      <c r="P868" s="230">
        <f t="shared" si="122"/>
        <v>0</v>
      </c>
      <c r="Q868" s="230">
        <f t="shared" si="125"/>
        <v>0</v>
      </c>
      <c r="R868" s="288">
        <f t="shared" si="123"/>
        <v>0</v>
      </c>
      <c r="S868" s="261"/>
    </row>
    <row r="869" spans="2:19" s="200" customFormat="1" x14ac:dyDescent="0.25">
      <c r="B869" s="259">
        <f t="shared" si="124"/>
        <v>864</v>
      </c>
      <c r="C869" s="229">
        <v>45425</v>
      </c>
      <c r="D869" s="203" t="s">
        <v>181</v>
      </c>
      <c r="E869" s="204" t="str">
        <f t="shared" si="117"/>
        <v>تانکر آب</v>
      </c>
      <c r="F869" s="204" t="str">
        <f t="shared" si="118"/>
        <v>گلپایگانی</v>
      </c>
      <c r="G869" s="204" t="str">
        <f t="shared" si="119"/>
        <v>تانکر آب</v>
      </c>
      <c r="H869" s="204">
        <f t="shared" si="120"/>
        <v>11.6</v>
      </c>
      <c r="I869" s="204"/>
      <c r="J869" s="204"/>
      <c r="K869" s="204"/>
      <c r="L869" s="204"/>
      <c r="M869" s="204"/>
      <c r="N869" s="204"/>
      <c r="O869" s="230">
        <f t="shared" si="121"/>
        <v>0</v>
      </c>
      <c r="P869" s="230">
        <f t="shared" si="122"/>
        <v>0</v>
      </c>
      <c r="Q869" s="230">
        <f t="shared" si="125"/>
        <v>0</v>
      </c>
      <c r="R869" s="288">
        <f t="shared" si="123"/>
        <v>0</v>
      </c>
      <c r="S869" s="261"/>
    </row>
    <row r="870" spans="2:19" s="200" customFormat="1" x14ac:dyDescent="0.25">
      <c r="B870" s="259">
        <f t="shared" si="124"/>
        <v>865</v>
      </c>
      <c r="C870" s="229">
        <v>45426</v>
      </c>
      <c r="D870" s="203" t="s">
        <v>93</v>
      </c>
      <c r="E870" s="204" t="str">
        <f t="shared" si="117"/>
        <v>کامیون کمپرسی</v>
      </c>
      <c r="F870" s="204" t="str">
        <f t="shared" si="118"/>
        <v>شرکتی</v>
      </c>
      <c r="G870" s="204" t="str">
        <f t="shared" si="119"/>
        <v>جفت</v>
      </c>
      <c r="H870" s="204">
        <f t="shared" si="120"/>
        <v>6.65</v>
      </c>
      <c r="I870" s="204"/>
      <c r="J870" s="204"/>
      <c r="K870" s="204"/>
      <c r="L870" s="204"/>
      <c r="M870" s="204"/>
      <c r="N870" s="204"/>
      <c r="O870" s="230">
        <f t="shared" si="121"/>
        <v>0</v>
      </c>
      <c r="P870" s="230">
        <f t="shared" si="122"/>
        <v>0</v>
      </c>
      <c r="Q870" s="230">
        <f t="shared" si="125"/>
        <v>0</v>
      </c>
      <c r="R870" s="288">
        <f t="shared" si="123"/>
        <v>0</v>
      </c>
      <c r="S870" s="261"/>
    </row>
    <row r="871" spans="2:19" s="200" customFormat="1" x14ac:dyDescent="0.25">
      <c r="B871" s="259">
        <f t="shared" si="124"/>
        <v>866</v>
      </c>
      <c r="C871" s="229">
        <v>45426</v>
      </c>
      <c r="D871" s="203" t="s">
        <v>96</v>
      </c>
      <c r="E871" s="204" t="str">
        <f t="shared" si="117"/>
        <v>کامیون کمپرسی</v>
      </c>
      <c r="F871" s="204" t="str">
        <f t="shared" si="118"/>
        <v>شرکتی</v>
      </c>
      <c r="G871" s="204" t="str">
        <f t="shared" si="119"/>
        <v>جفت</v>
      </c>
      <c r="H871" s="204">
        <f t="shared" si="120"/>
        <v>6.65</v>
      </c>
      <c r="I871" s="204" t="s">
        <v>204</v>
      </c>
      <c r="J871" s="204">
        <v>25</v>
      </c>
      <c r="K871" s="204">
        <v>700</v>
      </c>
      <c r="L871" s="204" t="s">
        <v>1</v>
      </c>
      <c r="M871" s="204"/>
      <c r="N871" s="204" t="s">
        <v>286</v>
      </c>
      <c r="O871" s="230">
        <f t="shared" si="121"/>
        <v>166.25</v>
      </c>
      <c r="P871" s="230">
        <f t="shared" si="122"/>
        <v>0</v>
      </c>
      <c r="Q871" s="230">
        <f t="shared" si="125"/>
        <v>0</v>
      </c>
      <c r="R871" s="288">
        <f t="shared" si="123"/>
        <v>0</v>
      </c>
      <c r="S871" s="261"/>
    </row>
    <row r="872" spans="2:19" s="200" customFormat="1" x14ac:dyDescent="0.25">
      <c r="B872" s="259">
        <f t="shared" si="124"/>
        <v>867</v>
      </c>
      <c r="C872" s="229">
        <v>45426</v>
      </c>
      <c r="D872" s="203" t="s">
        <v>119</v>
      </c>
      <c r="E872" s="204" t="str">
        <f t="shared" si="117"/>
        <v>کامیون کمپرسی</v>
      </c>
      <c r="F872" s="204" t="str">
        <f t="shared" si="118"/>
        <v>شرکتی</v>
      </c>
      <c r="G872" s="204" t="str">
        <f t="shared" si="119"/>
        <v>جفت</v>
      </c>
      <c r="H872" s="204">
        <f t="shared" si="120"/>
        <v>6.65</v>
      </c>
      <c r="I872" s="204" t="s">
        <v>204</v>
      </c>
      <c r="J872" s="204">
        <v>26</v>
      </c>
      <c r="K872" s="204">
        <v>700</v>
      </c>
      <c r="L872" s="204" t="s">
        <v>1</v>
      </c>
      <c r="M872" s="204"/>
      <c r="N872" s="204" t="s">
        <v>286</v>
      </c>
      <c r="O872" s="230">
        <f t="shared" si="121"/>
        <v>172.9</v>
      </c>
      <c r="P872" s="230">
        <f t="shared" si="122"/>
        <v>0</v>
      </c>
      <c r="Q872" s="230">
        <f t="shared" si="125"/>
        <v>0</v>
      </c>
      <c r="R872" s="288">
        <f t="shared" si="123"/>
        <v>0</v>
      </c>
      <c r="S872" s="261"/>
    </row>
    <row r="873" spans="2:19" s="200" customFormat="1" x14ac:dyDescent="0.25">
      <c r="B873" s="259">
        <f t="shared" si="124"/>
        <v>868</v>
      </c>
      <c r="C873" s="229">
        <v>45426</v>
      </c>
      <c r="D873" s="203" t="s">
        <v>132</v>
      </c>
      <c r="E873" s="204" t="str">
        <f t="shared" si="117"/>
        <v>تانکر آب</v>
      </c>
      <c r="F873" s="204" t="str">
        <f t="shared" si="118"/>
        <v>شرکتی</v>
      </c>
      <c r="G873" s="204" t="str">
        <f t="shared" si="119"/>
        <v>تانکر آب</v>
      </c>
      <c r="H873" s="204">
        <f t="shared" si="120"/>
        <v>11.8</v>
      </c>
      <c r="I873" s="204"/>
      <c r="J873" s="204"/>
      <c r="K873" s="204"/>
      <c r="L873" s="204"/>
      <c r="M873" s="204"/>
      <c r="N873" s="204"/>
      <c r="O873" s="230">
        <f t="shared" si="121"/>
        <v>0</v>
      </c>
      <c r="P873" s="230">
        <f t="shared" si="122"/>
        <v>0</v>
      </c>
      <c r="Q873" s="230">
        <f t="shared" si="125"/>
        <v>0</v>
      </c>
      <c r="R873" s="288">
        <f t="shared" si="123"/>
        <v>0</v>
      </c>
      <c r="S873" s="261"/>
    </row>
    <row r="874" spans="2:19" s="200" customFormat="1" x14ac:dyDescent="0.25">
      <c r="B874" s="259">
        <f t="shared" si="124"/>
        <v>869</v>
      </c>
      <c r="C874" s="229">
        <v>45426</v>
      </c>
      <c r="D874" s="203" t="s">
        <v>98</v>
      </c>
      <c r="E874" s="204" t="str">
        <f t="shared" si="117"/>
        <v>تانکر آب</v>
      </c>
      <c r="F874" s="204" t="str">
        <f t="shared" si="118"/>
        <v>شرکتی</v>
      </c>
      <c r="G874" s="204" t="str">
        <f t="shared" si="119"/>
        <v>تانکر آب</v>
      </c>
      <c r="H874" s="204">
        <f t="shared" si="120"/>
        <v>11.8</v>
      </c>
      <c r="I874" s="204"/>
      <c r="J874" s="204"/>
      <c r="K874" s="204"/>
      <c r="L874" s="204"/>
      <c r="M874" s="204"/>
      <c r="N874" s="204"/>
      <c r="O874" s="230">
        <f t="shared" si="121"/>
        <v>0</v>
      </c>
      <c r="P874" s="230">
        <f t="shared" si="122"/>
        <v>0</v>
      </c>
      <c r="Q874" s="230">
        <f t="shared" si="125"/>
        <v>0</v>
      </c>
      <c r="R874" s="288">
        <f t="shared" si="123"/>
        <v>0</v>
      </c>
      <c r="S874" s="261"/>
    </row>
    <row r="875" spans="2:19" s="200" customFormat="1" x14ac:dyDescent="0.25">
      <c r="B875" s="259">
        <f t="shared" si="124"/>
        <v>870</v>
      </c>
      <c r="C875" s="229">
        <v>45426</v>
      </c>
      <c r="D875" s="203" t="s">
        <v>143</v>
      </c>
      <c r="E875" s="204" t="str">
        <f t="shared" si="117"/>
        <v>کامیون کمپرسی</v>
      </c>
      <c r="F875" s="204" t="str">
        <f t="shared" si="118"/>
        <v>انصاری</v>
      </c>
      <c r="G875" s="204" t="str">
        <f t="shared" si="119"/>
        <v>جفت</v>
      </c>
      <c r="H875" s="204">
        <f t="shared" si="120"/>
        <v>7</v>
      </c>
      <c r="I875" s="204"/>
      <c r="J875" s="204"/>
      <c r="K875" s="204"/>
      <c r="L875" s="204"/>
      <c r="M875" s="204"/>
      <c r="N875" s="204"/>
      <c r="O875" s="230">
        <f t="shared" si="121"/>
        <v>0</v>
      </c>
      <c r="P875" s="230">
        <f t="shared" si="122"/>
        <v>0</v>
      </c>
      <c r="Q875" s="230">
        <f t="shared" si="125"/>
        <v>0</v>
      </c>
      <c r="R875" s="288">
        <f t="shared" si="123"/>
        <v>0</v>
      </c>
      <c r="S875" s="261"/>
    </row>
    <row r="876" spans="2:19" s="200" customFormat="1" x14ac:dyDescent="0.25">
      <c r="B876" s="259">
        <f t="shared" si="124"/>
        <v>871</v>
      </c>
      <c r="C876" s="229">
        <v>45426</v>
      </c>
      <c r="D876" s="203" t="s">
        <v>144</v>
      </c>
      <c r="E876" s="204" t="str">
        <f t="shared" si="117"/>
        <v>کامیون کمپرسی</v>
      </c>
      <c r="F876" s="204" t="str">
        <f t="shared" si="118"/>
        <v>انصاری</v>
      </c>
      <c r="G876" s="204" t="str">
        <f t="shared" si="119"/>
        <v>جفت</v>
      </c>
      <c r="H876" s="204">
        <f t="shared" si="120"/>
        <v>7</v>
      </c>
      <c r="I876" s="204"/>
      <c r="J876" s="204"/>
      <c r="K876" s="204"/>
      <c r="L876" s="204"/>
      <c r="M876" s="204"/>
      <c r="N876" s="204"/>
      <c r="O876" s="230">
        <f t="shared" si="121"/>
        <v>0</v>
      </c>
      <c r="P876" s="230">
        <f t="shared" si="122"/>
        <v>0</v>
      </c>
      <c r="Q876" s="230">
        <f t="shared" si="125"/>
        <v>0</v>
      </c>
      <c r="R876" s="288">
        <f t="shared" si="123"/>
        <v>0</v>
      </c>
      <c r="S876" s="261"/>
    </row>
    <row r="877" spans="2:19" s="200" customFormat="1" x14ac:dyDescent="0.25">
      <c r="B877" s="259">
        <f t="shared" si="124"/>
        <v>872</v>
      </c>
      <c r="C877" s="229">
        <v>45426</v>
      </c>
      <c r="D877" s="203" t="s">
        <v>145</v>
      </c>
      <c r="E877" s="204" t="str">
        <f t="shared" si="117"/>
        <v>کامیون کمپرسی</v>
      </c>
      <c r="F877" s="204" t="str">
        <f t="shared" si="118"/>
        <v>انصاری</v>
      </c>
      <c r="G877" s="204" t="str">
        <f t="shared" si="119"/>
        <v>جفت</v>
      </c>
      <c r="H877" s="204">
        <f t="shared" si="120"/>
        <v>7</v>
      </c>
      <c r="I877" s="204"/>
      <c r="J877" s="204"/>
      <c r="K877" s="204"/>
      <c r="L877" s="204"/>
      <c r="M877" s="204"/>
      <c r="N877" s="204"/>
      <c r="O877" s="230">
        <f t="shared" si="121"/>
        <v>0</v>
      </c>
      <c r="P877" s="230">
        <f t="shared" si="122"/>
        <v>0</v>
      </c>
      <c r="Q877" s="230">
        <f t="shared" si="125"/>
        <v>0</v>
      </c>
      <c r="R877" s="288">
        <f t="shared" si="123"/>
        <v>0</v>
      </c>
      <c r="S877" s="261"/>
    </row>
    <row r="878" spans="2:19" s="200" customFormat="1" x14ac:dyDescent="0.25">
      <c r="B878" s="259">
        <f t="shared" si="124"/>
        <v>873</v>
      </c>
      <c r="C878" s="229">
        <v>45426</v>
      </c>
      <c r="D878" s="203" t="s">
        <v>152</v>
      </c>
      <c r="E878" s="204" t="str">
        <f t="shared" si="117"/>
        <v>کامیون کمپرسی</v>
      </c>
      <c r="F878" s="204" t="str">
        <f t="shared" si="118"/>
        <v>میرزایی</v>
      </c>
      <c r="G878" s="204" t="str">
        <f t="shared" si="119"/>
        <v>تک</v>
      </c>
      <c r="H878" s="204">
        <f t="shared" si="120"/>
        <v>4.1500000000000004</v>
      </c>
      <c r="I878" s="204" t="s">
        <v>204</v>
      </c>
      <c r="J878" s="204">
        <v>34</v>
      </c>
      <c r="K878" s="204">
        <v>750</v>
      </c>
      <c r="L878" s="204" t="s">
        <v>65</v>
      </c>
      <c r="M878" s="204"/>
      <c r="N878" s="204" t="s">
        <v>286</v>
      </c>
      <c r="O878" s="230">
        <f t="shared" si="121"/>
        <v>141.10000000000002</v>
      </c>
      <c r="P878" s="230">
        <f t="shared" si="122"/>
        <v>0</v>
      </c>
      <c r="Q878" s="230">
        <f t="shared" si="125"/>
        <v>0</v>
      </c>
      <c r="R878" s="288">
        <f t="shared" si="123"/>
        <v>0</v>
      </c>
      <c r="S878" s="261"/>
    </row>
    <row r="879" spans="2:19" s="200" customFormat="1" x14ac:dyDescent="0.25">
      <c r="B879" s="259">
        <f t="shared" si="124"/>
        <v>874</v>
      </c>
      <c r="C879" s="229">
        <v>45426</v>
      </c>
      <c r="D879" s="203" t="s">
        <v>154</v>
      </c>
      <c r="E879" s="204" t="str">
        <f t="shared" si="117"/>
        <v>کامیون کمپرسی</v>
      </c>
      <c r="F879" s="204" t="str">
        <f t="shared" si="118"/>
        <v>میرزایی</v>
      </c>
      <c r="G879" s="204" t="str">
        <f t="shared" si="119"/>
        <v>تک</v>
      </c>
      <c r="H879" s="204">
        <f t="shared" si="120"/>
        <v>4.1500000000000004</v>
      </c>
      <c r="I879" s="204" t="s">
        <v>204</v>
      </c>
      <c r="J879" s="204">
        <v>31</v>
      </c>
      <c r="K879" s="204">
        <v>750</v>
      </c>
      <c r="L879" s="204" t="s">
        <v>65</v>
      </c>
      <c r="M879" s="204"/>
      <c r="N879" s="204" t="s">
        <v>286</v>
      </c>
      <c r="O879" s="230">
        <f t="shared" si="121"/>
        <v>128.65</v>
      </c>
      <c r="P879" s="230">
        <f t="shared" si="122"/>
        <v>0</v>
      </c>
      <c r="Q879" s="230">
        <f t="shared" si="125"/>
        <v>0</v>
      </c>
      <c r="R879" s="288">
        <f t="shared" si="123"/>
        <v>0</v>
      </c>
      <c r="S879" s="261"/>
    </row>
    <row r="880" spans="2:19" s="200" customFormat="1" x14ac:dyDescent="0.25">
      <c r="B880" s="259">
        <f t="shared" si="124"/>
        <v>875</v>
      </c>
      <c r="C880" s="229">
        <v>45426</v>
      </c>
      <c r="D880" s="203" t="s">
        <v>155</v>
      </c>
      <c r="E880" s="204" t="str">
        <f t="shared" si="117"/>
        <v>کامیون کمپرسی</v>
      </c>
      <c r="F880" s="204" t="str">
        <f t="shared" si="118"/>
        <v>میرزایی</v>
      </c>
      <c r="G880" s="204" t="str">
        <f t="shared" si="119"/>
        <v>جفت</v>
      </c>
      <c r="H880" s="204">
        <f t="shared" si="120"/>
        <v>6.65</v>
      </c>
      <c r="I880" s="204" t="s">
        <v>204</v>
      </c>
      <c r="J880" s="204">
        <v>33</v>
      </c>
      <c r="K880" s="204">
        <v>750</v>
      </c>
      <c r="L880" s="204" t="s">
        <v>65</v>
      </c>
      <c r="M880" s="204"/>
      <c r="N880" s="204" t="s">
        <v>286</v>
      </c>
      <c r="O880" s="230">
        <f t="shared" si="121"/>
        <v>219.45000000000002</v>
      </c>
      <c r="P880" s="230">
        <f t="shared" si="122"/>
        <v>0</v>
      </c>
      <c r="Q880" s="230">
        <f t="shared" si="125"/>
        <v>0</v>
      </c>
      <c r="R880" s="288">
        <f t="shared" si="123"/>
        <v>0</v>
      </c>
      <c r="S880" s="261"/>
    </row>
    <row r="881" spans="2:19" s="200" customFormat="1" x14ac:dyDescent="0.25">
      <c r="B881" s="259">
        <f t="shared" si="124"/>
        <v>876</v>
      </c>
      <c r="C881" s="229">
        <v>45426</v>
      </c>
      <c r="D881" s="203" t="s">
        <v>158</v>
      </c>
      <c r="E881" s="204" t="str">
        <f t="shared" si="117"/>
        <v>کامیون کمپرسی</v>
      </c>
      <c r="F881" s="204" t="str">
        <f t="shared" si="118"/>
        <v>صداقت</v>
      </c>
      <c r="G881" s="204" t="str">
        <f t="shared" si="119"/>
        <v>تک</v>
      </c>
      <c r="H881" s="204">
        <f t="shared" si="120"/>
        <v>4.1500000000000004</v>
      </c>
      <c r="I881" s="204"/>
      <c r="J881" s="204"/>
      <c r="K881" s="204"/>
      <c r="L881" s="204"/>
      <c r="M881" s="204"/>
      <c r="N881" s="204"/>
      <c r="O881" s="230">
        <f t="shared" si="121"/>
        <v>0</v>
      </c>
      <c r="P881" s="230">
        <f t="shared" si="122"/>
        <v>0</v>
      </c>
      <c r="Q881" s="230">
        <f t="shared" si="125"/>
        <v>0</v>
      </c>
      <c r="R881" s="288">
        <f t="shared" si="123"/>
        <v>0</v>
      </c>
      <c r="S881" s="261"/>
    </row>
    <row r="882" spans="2:19" s="200" customFormat="1" x14ac:dyDescent="0.25">
      <c r="B882" s="259">
        <f t="shared" si="124"/>
        <v>877</v>
      </c>
      <c r="C882" s="229">
        <v>45426</v>
      </c>
      <c r="D882" s="203" t="s">
        <v>159</v>
      </c>
      <c r="E882" s="204" t="str">
        <f t="shared" si="117"/>
        <v>کامیون کمپرسی</v>
      </c>
      <c r="F882" s="204" t="str">
        <f t="shared" si="118"/>
        <v>صداقت</v>
      </c>
      <c r="G882" s="204" t="str">
        <f t="shared" si="119"/>
        <v>تک</v>
      </c>
      <c r="H882" s="204">
        <f t="shared" si="120"/>
        <v>4.1500000000000004</v>
      </c>
      <c r="I882" s="204"/>
      <c r="J882" s="204"/>
      <c r="K882" s="204"/>
      <c r="L882" s="204"/>
      <c r="M882" s="204"/>
      <c r="N882" s="204"/>
      <c r="O882" s="230">
        <f t="shared" si="121"/>
        <v>0</v>
      </c>
      <c r="P882" s="230">
        <f t="shared" si="122"/>
        <v>0</v>
      </c>
      <c r="Q882" s="230">
        <f t="shared" si="125"/>
        <v>0</v>
      </c>
      <c r="R882" s="288">
        <f t="shared" si="123"/>
        <v>0</v>
      </c>
      <c r="S882" s="261"/>
    </row>
    <row r="883" spans="2:19" s="200" customFormat="1" x14ac:dyDescent="0.25">
      <c r="B883" s="259">
        <f t="shared" si="124"/>
        <v>878</v>
      </c>
      <c r="C883" s="229">
        <v>45426</v>
      </c>
      <c r="D883" s="203" t="s">
        <v>162</v>
      </c>
      <c r="E883" s="204" t="str">
        <f t="shared" si="117"/>
        <v>تانکر آب</v>
      </c>
      <c r="F883" s="204" t="str">
        <f t="shared" si="118"/>
        <v>رضاپور</v>
      </c>
      <c r="G883" s="204" t="str">
        <f t="shared" si="119"/>
        <v>تانکر آب</v>
      </c>
      <c r="H883" s="204">
        <f t="shared" si="120"/>
        <v>10</v>
      </c>
      <c r="I883" s="204"/>
      <c r="J883" s="204"/>
      <c r="K883" s="204"/>
      <c r="L883" s="204"/>
      <c r="M883" s="204"/>
      <c r="N883" s="204"/>
      <c r="O883" s="230">
        <f t="shared" si="121"/>
        <v>0</v>
      </c>
      <c r="P883" s="230">
        <f t="shared" si="122"/>
        <v>0</v>
      </c>
      <c r="Q883" s="230">
        <f t="shared" si="125"/>
        <v>0</v>
      </c>
      <c r="R883" s="288">
        <f t="shared" si="123"/>
        <v>0</v>
      </c>
      <c r="S883" s="261"/>
    </row>
    <row r="884" spans="2:19" s="200" customFormat="1" x14ac:dyDescent="0.25">
      <c r="B884" s="259">
        <f t="shared" si="124"/>
        <v>879</v>
      </c>
      <c r="C884" s="229">
        <v>45426</v>
      </c>
      <c r="D884" s="203" t="s">
        <v>175</v>
      </c>
      <c r="E884" s="204" t="str">
        <f t="shared" si="117"/>
        <v>تانکر آب</v>
      </c>
      <c r="F884" s="204" t="str">
        <f t="shared" si="118"/>
        <v>محمدپور</v>
      </c>
      <c r="G884" s="204" t="str">
        <f t="shared" si="119"/>
        <v>تانکر آب</v>
      </c>
      <c r="H884" s="204">
        <f t="shared" si="120"/>
        <v>11.2</v>
      </c>
      <c r="I884" s="204"/>
      <c r="J884" s="204"/>
      <c r="K884" s="204"/>
      <c r="L884" s="204"/>
      <c r="M884" s="204"/>
      <c r="N884" s="204"/>
      <c r="O884" s="230">
        <f t="shared" si="121"/>
        <v>0</v>
      </c>
      <c r="P884" s="230">
        <f t="shared" si="122"/>
        <v>0</v>
      </c>
      <c r="Q884" s="230">
        <f t="shared" si="125"/>
        <v>0</v>
      </c>
      <c r="R884" s="288">
        <f t="shared" si="123"/>
        <v>0</v>
      </c>
      <c r="S884" s="261"/>
    </row>
    <row r="885" spans="2:19" s="200" customFormat="1" x14ac:dyDescent="0.25">
      <c r="B885" s="259">
        <f t="shared" si="124"/>
        <v>880</v>
      </c>
      <c r="C885" s="229">
        <v>45426</v>
      </c>
      <c r="D885" s="203" t="s">
        <v>179</v>
      </c>
      <c r="E885" s="204" t="str">
        <f t="shared" si="117"/>
        <v>کمپرسی جفت</v>
      </c>
      <c r="F885" s="204" t="str">
        <f t="shared" si="118"/>
        <v>محمدپور</v>
      </c>
      <c r="G885" s="204" t="str">
        <f t="shared" si="119"/>
        <v>جفت</v>
      </c>
      <c r="H885" s="204">
        <f t="shared" si="120"/>
        <v>7</v>
      </c>
      <c r="I885" s="204"/>
      <c r="J885" s="204"/>
      <c r="K885" s="204"/>
      <c r="L885" s="204"/>
      <c r="M885" s="204"/>
      <c r="N885" s="204"/>
      <c r="O885" s="230">
        <f t="shared" si="121"/>
        <v>0</v>
      </c>
      <c r="P885" s="230">
        <f t="shared" si="122"/>
        <v>0</v>
      </c>
      <c r="Q885" s="230">
        <f t="shared" si="125"/>
        <v>0</v>
      </c>
      <c r="R885" s="288">
        <f t="shared" si="123"/>
        <v>0</v>
      </c>
      <c r="S885" s="261"/>
    </row>
    <row r="886" spans="2:19" s="200" customFormat="1" x14ac:dyDescent="0.25">
      <c r="B886" s="259">
        <f t="shared" si="124"/>
        <v>881</v>
      </c>
      <c r="C886" s="229">
        <v>45426</v>
      </c>
      <c r="D886" s="203" t="s">
        <v>181</v>
      </c>
      <c r="E886" s="204" t="str">
        <f t="shared" si="117"/>
        <v>تانکر آب</v>
      </c>
      <c r="F886" s="204" t="str">
        <f t="shared" si="118"/>
        <v>گلپایگانی</v>
      </c>
      <c r="G886" s="204" t="str">
        <f t="shared" si="119"/>
        <v>تانکر آب</v>
      </c>
      <c r="H886" s="204">
        <f t="shared" si="120"/>
        <v>11.6</v>
      </c>
      <c r="I886" s="204"/>
      <c r="J886" s="204"/>
      <c r="K886" s="204"/>
      <c r="L886" s="204"/>
      <c r="M886" s="204"/>
      <c r="N886" s="204"/>
      <c r="O886" s="230">
        <f t="shared" si="121"/>
        <v>0</v>
      </c>
      <c r="P886" s="230">
        <f t="shared" si="122"/>
        <v>0</v>
      </c>
      <c r="Q886" s="230">
        <f t="shared" si="125"/>
        <v>0</v>
      </c>
      <c r="R886" s="288">
        <f t="shared" si="123"/>
        <v>0</v>
      </c>
      <c r="S886" s="261"/>
    </row>
    <row r="887" spans="2:19" s="200" customFormat="1" x14ac:dyDescent="0.25">
      <c r="B887" s="259">
        <f t="shared" si="124"/>
        <v>882</v>
      </c>
      <c r="C887" s="229">
        <v>45427</v>
      </c>
      <c r="D887" s="203" t="s">
        <v>93</v>
      </c>
      <c r="E887" s="204" t="str">
        <f t="shared" si="117"/>
        <v>کامیون کمپرسی</v>
      </c>
      <c r="F887" s="204" t="str">
        <f t="shared" si="118"/>
        <v>شرکتی</v>
      </c>
      <c r="G887" s="204" t="str">
        <f t="shared" si="119"/>
        <v>جفت</v>
      </c>
      <c r="H887" s="204">
        <f t="shared" si="120"/>
        <v>6.65</v>
      </c>
      <c r="I887" s="204"/>
      <c r="J887" s="204"/>
      <c r="K887" s="204"/>
      <c r="L887" s="204"/>
      <c r="M887" s="204"/>
      <c r="N887" s="204"/>
      <c r="O887" s="230">
        <f t="shared" si="121"/>
        <v>0</v>
      </c>
      <c r="P887" s="230">
        <f t="shared" si="122"/>
        <v>0</v>
      </c>
      <c r="Q887" s="230">
        <f t="shared" si="125"/>
        <v>0</v>
      </c>
      <c r="R887" s="288">
        <f t="shared" si="123"/>
        <v>0</v>
      </c>
      <c r="S887" s="261"/>
    </row>
    <row r="888" spans="2:19" s="200" customFormat="1" x14ac:dyDescent="0.25">
      <c r="B888" s="259">
        <f t="shared" si="124"/>
        <v>883</v>
      </c>
      <c r="C888" s="229">
        <v>45427</v>
      </c>
      <c r="D888" s="203" t="s">
        <v>96</v>
      </c>
      <c r="E888" s="204" t="str">
        <f t="shared" si="117"/>
        <v>کامیون کمپرسی</v>
      </c>
      <c r="F888" s="204" t="str">
        <f t="shared" si="118"/>
        <v>شرکتی</v>
      </c>
      <c r="G888" s="204" t="str">
        <f t="shared" si="119"/>
        <v>جفت</v>
      </c>
      <c r="H888" s="204">
        <f t="shared" si="120"/>
        <v>6.65</v>
      </c>
      <c r="I888" s="204"/>
      <c r="J888" s="204"/>
      <c r="K888" s="204"/>
      <c r="L888" s="204"/>
      <c r="M888" s="204"/>
      <c r="N888" s="204"/>
      <c r="O888" s="230">
        <f t="shared" si="121"/>
        <v>0</v>
      </c>
      <c r="P888" s="230">
        <f t="shared" si="122"/>
        <v>0</v>
      </c>
      <c r="Q888" s="230">
        <f t="shared" si="125"/>
        <v>0</v>
      </c>
      <c r="R888" s="288">
        <f t="shared" si="123"/>
        <v>0</v>
      </c>
      <c r="S888" s="261"/>
    </row>
    <row r="889" spans="2:19" s="200" customFormat="1" x14ac:dyDescent="0.25">
      <c r="B889" s="259">
        <f t="shared" si="124"/>
        <v>884</v>
      </c>
      <c r="C889" s="229">
        <v>45427</v>
      </c>
      <c r="D889" s="203" t="s">
        <v>119</v>
      </c>
      <c r="E889" s="204" t="str">
        <f t="shared" si="117"/>
        <v>کامیون کمپرسی</v>
      </c>
      <c r="F889" s="204" t="str">
        <f t="shared" si="118"/>
        <v>شرکتی</v>
      </c>
      <c r="G889" s="204" t="str">
        <f t="shared" si="119"/>
        <v>جفت</v>
      </c>
      <c r="H889" s="204">
        <f t="shared" si="120"/>
        <v>6.65</v>
      </c>
      <c r="I889" s="204" t="s">
        <v>204</v>
      </c>
      <c r="J889" s="204">
        <v>40</v>
      </c>
      <c r="K889" s="204">
        <v>950</v>
      </c>
      <c r="L889" s="204" t="s">
        <v>1</v>
      </c>
      <c r="M889" s="204"/>
      <c r="N889" s="204" t="s">
        <v>286</v>
      </c>
      <c r="O889" s="230">
        <f t="shared" si="121"/>
        <v>266</v>
      </c>
      <c r="P889" s="230">
        <f t="shared" si="122"/>
        <v>0</v>
      </c>
      <c r="Q889" s="230">
        <f t="shared" si="125"/>
        <v>0</v>
      </c>
      <c r="R889" s="288">
        <f t="shared" si="123"/>
        <v>0</v>
      </c>
      <c r="S889" s="261"/>
    </row>
    <row r="890" spans="2:19" s="200" customFormat="1" x14ac:dyDescent="0.25">
      <c r="B890" s="259">
        <f t="shared" si="124"/>
        <v>885</v>
      </c>
      <c r="C890" s="229">
        <v>45427</v>
      </c>
      <c r="D890" s="203" t="s">
        <v>132</v>
      </c>
      <c r="E890" s="204" t="str">
        <f t="shared" si="117"/>
        <v>تانکر آب</v>
      </c>
      <c r="F890" s="204" t="str">
        <f t="shared" si="118"/>
        <v>شرکتی</v>
      </c>
      <c r="G890" s="204" t="str">
        <f t="shared" si="119"/>
        <v>تانکر آب</v>
      </c>
      <c r="H890" s="204">
        <f t="shared" si="120"/>
        <v>11.8</v>
      </c>
      <c r="I890" s="204"/>
      <c r="J890" s="204"/>
      <c r="K890" s="204"/>
      <c r="L890" s="204"/>
      <c r="M890" s="204"/>
      <c r="N890" s="204"/>
      <c r="O890" s="230">
        <f t="shared" si="121"/>
        <v>0</v>
      </c>
      <c r="P890" s="230">
        <f t="shared" si="122"/>
        <v>0</v>
      </c>
      <c r="Q890" s="230">
        <f t="shared" si="125"/>
        <v>0</v>
      </c>
      <c r="R890" s="288">
        <f t="shared" si="123"/>
        <v>0</v>
      </c>
      <c r="S890" s="261"/>
    </row>
    <row r="891" spans="2:19" s="200" customFormat="1" x14ac:dyDescent="0.25">
      <c r="B891" s="259">
        <f t="shared" si="124"/>
        <v>886</v>
      </c>
      <c r="C891" s="229">
        <v>45427</v>
      </c>
      <c r="D891" s="203" t="s">
        <v>98</v>
      </c>
      <c r="E891" s="204" t="str">
        <f t="shared" si="117"/>
        <v>تانکر آب</v>
      </c>
      <c r="F891" s="204" t="str">
        <f t="shared" si="118"/>
        <v>شرکتی</v>
      </c>
      <c r="G891" s="204" t="str">
        <f t="shared" si="119"/>
        <v>تانکر آب</v>
      </c>
      <c r="H891" s="204">
        <f t="shared" si="120"/>
        <v>11.8</v>
      </c>
      <c r="I891" s="204"/>
      <c r="J891" s="204"/>
      <c r="K891" s="204"/>
      <c r="L891" s="204"/>
      <c r="M891" s="204"/>
      <c r="N891" s="204"/>
      <c r="O891" s="230">
        <f t="shared" si="121"/>
        <v>0</v>
      </c>
      <c r="P891" s="230">
        <f t="shared" si="122"/>
        <v>0</v>
      </c>
      <c r="Q891" s="230">
        <f t="shared" si="125"/>
        <v>0</v>
      </c>
      <c r="R891" s="288">
        <f t="shared" si="123"/>
        <v>0</v>
      </c>
      <c r="S891" s="261"/>
    </row>
    <row r="892" spans="2:19" s="200" customFormat="1" x14ac:dyDescent="0.25">
      <c r="B892" s="259">
        <f t="shared" si="124"/>
        <v>887</v>
      </c>
      <c r="C892" s="229">
        <v>45427</v>
      </c>
      <c r="D892" s="203" t="s">
        <v>143</v>
      </c>
      <c r="E892" s="204" t="str">
        <f t="shared" si="117"/>
        <v>کامیون کمپرسی</v>
      </c>
      <c r="F892" s="204" t="str">
        <f t="shared" si="118"/>
        <v>انصاری</v>
      </c>
      <c r="G892" s="204" t="str">
        <f t="shared" si="119"/>
        <v>جفت</v>
      </c>
      <c r="H892" s="204">
        <f t="shared" si="120"/>
        <v>7</v>
      </c>
      <c r="I892" s="204"/>
      <c r="J892" s="204"/>
      <c r="K892" s="204"/>
      <c r="L892" s="204"/>
      <c r="M892" s="204"/>
      <c r="N892" s="204"/>
      <c r="O892" s="230">
        <f t="shared" si="121"/>
        <v>0</v>
      </c>
      <c r="P892" s="230">
        <f t="shared" si="122"/>
        <v>0</v>
      </c>
      <c r="Q892" s="230">
        <f t="shared" si="125"/>
        <v>0</v>
      </c>
      <c r="R892" s="288">
        <f t="shared" si="123"/>
        <v>0</v>
      </c>
      <c r="S892" s="261"/>
    </row>
    <row r="893" spans="2:19" s="200" customFormat="1" x14ac:dyDescent="0.25">
      <c r="B893" s="259">
        <f t="shared" si="124"/>
        <v>888</v>
      </c>
      <c r="C893" s="229">
        <v>45427</v>
      </c>
      <c r="D893" s="203" t="s">
        <v>144</v>
      </c>
      <c r="E893" s="204" t="str">
        <f t="shared" si="117"/>
        <v>کامیون کمپرسی</v>
      </c>
      <c r="F893" s="204" t="str">
        <f t="shared" si="118"/>
        <v>انصاری</v>
      </c>
      <c r="G893" s="204" t="str">
        <f t="shared" si="119"/>
        <v>جفت</v>
      </c>
      <c r="H893" s="204">
        <f t="shared" si="120"/>
        <v>7</v>
      </c>
      <c r="I893" s="204"/>
      <c r="J893" s="204"/>
      <c r="K893" s="204"/>
      <c r="L893" s="204"/>
      <c r="M893" s="204"/>
      <c r="N893" s="204"/>
      <c r="O893" s="230">
        <f t="shared" si="121"/>
        <v>0</v>
      </c>
      <c r="P893" s="230">
        <f t="shared" si="122"/>
        <v>0</v>
      </c>
      <c r="Q893" s="230">
        <f t="shared" si="125"/>
        <v>0</v>
      </c>
      <c r="R893" s="288">
        <f t="shared" si="123"/>
        <v>0</v>
      </c>
      <c r="S893" s="261"/>
    </row>
    <row r="894" spans="2:19" s="200" customFormat="1" x14ac:dyDescent="0.25">
      <c r="B894" s="259">
        <f t="shared" si="124"/>
        <v>889</v>
      </c>
      <c r="C894" s="229">
        <v>45427</v>
      </c>
      <c r="D894" s="203" t="s">
        <v>145</v>
      </c>
      <c r="E894" s="204" t="str">
        <f t="shared" si="117"/>
        <v>کامیون کمپرسی</v>
      </c>
      <c r="F894" s="204" t="str">
        <f t="shared" si="118"/>
        <v>انصاری</v>
      </c>
      <c r="G894" s="204" t="str">
        <f t="shared" si="119"/>
        <v>جفت</v>
      </c>
      <c r="H894" s="204">
        <f t="shared" si="120"/>
        <v>7</v>
      </c>
      <c r="I894" s="204"/>
      <c r="J894" s="204"/>
      <c r="K894" s="204"/>
      <c r="L894" s="204"/>
      <c r="M894" s="204"/>
      <c r="N894" s="204"/>
      <c r="O894" s="230">
        <f t="shared" si="121"/>
        <v>0</v>
      </c>
      <c r="P894" s="230">
        <f t="shared" si="122"/>
        <v>0</v>
      </c>
      <c r="Q894" s="230">
        <f t="shared" si="125"/>
        <v>0</v>
      </c>
      <c r="R894" s="288">
        <f t="shared" si="123"/>
        <v>0</v>
      </c>
      <c r="S894" s="261"/>
    </row>
    <row r="895" spans="2:19" s="200" customFormat="1" x14ac:dyDescent="0.25">
      <c r="B895" s="259">
        <f t="shared" si="124"/>
        <v>890</v>
      </c>
      <c r="C895" s="229">
        <v>45427</v>
      </c>
      <c r="D895" s="203" t="s">
        <v>152</v>
      </c>
      <c r="E895" s="204" t="str">
        <f t="shared" si="117"/>
        <v>کامیون کمپرسی</v>
      </c>
      <c r="F895" s="204" t="str">
        <f t="shared" si="118"/>
        <v>میرزایی</v>
      </c>
      <c r="G895" s="204" t="str">
        <f t="shared" si="119"/>
        <v>تک</v>
      </c>
      <c r="H895" s="204">
        <f t="shared" si="120"/>
        <v>4.1500000000000004</v>
      </c>
      <c r="I895" s="204" t="s">
        <v>204</v>
      </c>
      <c r="J895" s="204">
        <v>32</v>
      </c>
      <c r="K895" s="204">
        <v>950</v>
      </c>
      <c r="L895" s="204" t="s">
        <v>65</v>
      </c>
      <c r="M895" s="204"/>
      <c r="N895" s="204" t="s">
        <v>286</v>
      </c>
      <c r="O895" s="230">
        <f t="shared" si="121"/>
        <v>132.80000000000001</v>
      </c>
      <c r="P895" s="230">
        <f t="shared" si="122"/>
        <v>0</v>
      </c>
      <c r="Q895" s="230">
        <f t="shared" si="125"/>
        <v>0</v>
      </c>
      <c r="R895" s="288">
        <f t="shared" si="123"/>
        <v>0</v>
      </c>
      <c r="S895" s="261"/>
    </row>
    <row r="896" spans="2:19" s="200" customFormat="1" x14ac:dyDescent="0.25">
      <c r="B896" s="259">
        <f t="shared" si="124"/>
        <v>891</v>
      </c>
      <c r="C896" s="229">
        <v>45427</v>
      </c>
      <c r="D896" s="203" t="s">
        <v>154</v>
      </c>
      <c r="E896" s="204" t="str">
        <f t="shared" si="117"/>
        <v>کامیون کمپرسی</v>
      </c>
      <c r="F896" s="204" t="str">
        <f t="shared" si="118"/>
        <v>میرزایی</v>
      </c>
      <c r="G896" s="204" t="str">
        <f t="shared" si="119"/>
        <v>تک</v>
      </c>
      <c r="H896" s="204">
        <f t="shared" si="120"/>
        <v>4.1500000000000004</v>
      </c>
      <c r="I896" s="204" t="s">
        <v>204</v>
      </c>
      <c r="J896" s="204">
        <v>32</v>
      </c>
      <c r="K896" s="204">
        <v>950</v>
      </c>
      <c r="L896" s="204" t="s">
        <v>65</v>
      </c>
      <c r="M896" s="204"/>
      <c r="N896" s="204" t="s">
        <v>286</v>
      </c>
      <c r="O896" s="230">
        <f t="shared" si="121"/>
        <v>132.80000000000001</v>
      </c>
      <c r="P896" s="230">
        <f t="shared" si="122"/>
        <v>0</v>
      </c>
      <c r="Q896" s="230">
        <f t="shared" si="125"/>
        <v>0</v>
      </c>
      <c r="R896" s="288">
        <f t="shared" si="123"/>
        <v>0</v>
      </c>
      <c r="S896" s="261"/>
    </row>
    <row r="897" spans="2:19" s="200" customFormat="1" x14ac:dyDescent="0.25">
      <c r="B897" s="259">
        <f t="shared" si="124"/>
        <v>892</v>
      </c>
      <c r="C897" s="229">
        <v>45427</v>
      </c>
      <c r="D897" s="203" t="s">
        <v>155</v>
      </c>
      <c r="E897" s="204" t="str">
        <f t="shared" si="117"/>
        <v>کامیون کمپرسی</v>
      </c>
      <c r="F897" s="204" t="str">
        <f t="shared" si="118"/>
        <v>میرزایی</v>
      </c>
      <c r="G897" s="204" t="str">
        <f t="shared" si="119"/>
        <v>جفت</v>
      </c>
      <c r="H897" s="204">
        <f t="shared" si="120"/>
        <v>6.65</v>
      </c>
      <c r="I897" s="204" t="s">
        <v>204</v>
      </c>
      <c r="J897" s="204">
        <v>32</v>
      </c>
      <c r="K897" s="204">
        <v>950</v>
      </c>
      <c r="L897" s="204" t="s">
        <v>65</v>
      </c>
      <c r="M897" s="204"/>
      <c r="N897" s="204" t="s">
        <v>286</v>
      </c>
      <c r="O897" s="230">
        <f t="shared" si="121"/>
        <v>212.8</v>
      </c>
      <c r="P897" s="230">
        <f t="shared" si="122"/>
        <v>0</v>
      </c>
      <c r="Q897" s="230">
        <f t="shared" si="125"/>
        <v>0</v>
      </c>
      <c r="R897" s="288">
        <f t="shared" si="123"/>
        <v>0</v>
      </c>
      <c r="S897" s="261"/>
    </row>
    <row r="898" spans="2:19" s="200" customFormat="1" x14ac:dyDescent="0.25">
      <c r="B898" s="259">
        <f t="shared" si="124"/>
        <v>893</v>
      </c>
      <c r="C898" s="229">
        <v>45427</v>
      </c>
      <c r="D898" s="203" t="s">
        <v>158</v>
      </c>
      <c r="E898" s="204" t="str">
        <f t="shared" si="117"/>
        <v>کامیون کمپرسی</v>
      </c>
      <c r="F898" s="204" t="str">
        <f t="shared" si="118"/>
        <v>صداقت</v>
      </c>
      <c r="G898" s="204" t="str">
        <f t="shared" si="119"/>
        <v>تک</v>
      </c>
      <c r="H898" s="204">
        <f t="shared" si="120"/>
        <v>4.1500000000000004</v>
      </c>
      <c r="I898" s="204"/>
      <c r="J898" s="204"/>
      <c r="K898" s="204"/>
      <c r="L898" s="204"/>
      <c r="M898" s="204"/>
      <c r="N898" s="204"/>
      <c r="O898" s="230">
        <f t="shared" si="121"/>
        <v>0</v>
      </c>
      <c r="P898" s="230">
        <f t="shared" si="122"/>
        <v>0</v>
      </c>
      <c r="Q898" s="230">
        <f t="shared" si="125"/>
        <v>0</v>
      </c>
      <c r="R898" s="288">
        <f t="shared" si="123"/>
        <v>0</v>
      </c>
      <c r="S898" s="261"/>
    </row>
    <row r="899" spans="2:19" s="200" customFormat="1" x14ac:dyDescent="0.25">
      <c r="B899" s="259">
        <f t="shared" si="124"/>
        <v>894</v>
      </c>
      <c r="C899" s="229">
        <v>45427</v>
      </c>
      <c r="D899" s="203" t="s">
        <v>159</v>
      </c>
      <c r="E899" s="204" t="str">
        <f t="shared" si="117"/>
        <v>کامیون کمپرسی</v>
      </c>
      <c r="F899" s="204" t="str">
        <f t="shared" si="118"/>
        <v>صداقت</v>
      </c>
      <c r="G899" s="204" t="str">
        <f t="shared" si="119"/>
        <v>تک</v>
      </c>
      <c r="H899" s="204">
        <f t="shared" si="120"/>
        <v>4.1500000000000004</v>
      </c>
      <c r="I899" s="204"/>
      <c r="J899" s="204"/>
      <c r="K899" s="204"/>
      <c r="L899" s="204"/>
      <c r="M899" s="204"/>
      <c r="N899" s="204"/>
      <c r="O899" s="230">
        <f t="shared" si="121"/>
        <v>0</v>
      </c>
      <c r="P899" s="230">
        <f t="shared" si="122"/>
        <v>0</v>
      </c>
      <c r="Q899" s="230">
        <f t="shared" si="125"/>
        <v>0</v>
      </c>
      <c r="R899" s="288">
        <f t="shared" si="123"/>
        <v>0</v>
      </c>
      <c r="S899" s="261"/>
    </row>
    <row r="900" spans="2:19" s="200" customFormat="1" x14ac:dyDescent="0.25">
      <c r="B900" s="259">
        <f t="shared" si="124"/>
        <v>895</v>
      </c>
      <c r="C900" s="229">
        <v>45427</v>
      </c>
      <c r="D900" s="203" t="s">
        <v>162</v>
      </c>
      <c r="E900" s="204" t="str">
        <f t="shared" si="117"/>
        <v>تانکر آب</v>
      </c>
      <c r="F900" s="204" t="str">
        <f t="shared" si="118"/>
        <v>رضاپور</v>
      </c>
      <c r="G900" s="204" t="str">
        <f t="shared" si="119"/>
        <v>تانکر آب</v>
      </c>
      <c r="H900" s="204">
        <f t="shared" si="120"/>
        <v>10</v>
      </c>
      <c r="I900" s="204"/>
      <c r="J900" s="204"/>
      <c r="K900" s="204"/>
      <c r="L900" s="204"/>
      <c r="M900" s="204"/>
      <c r="N900" s="204"/>
      <c r="O900" s="230">
        <f t="shared" si="121"/>
        <v>0</v>
      </c>
      <c r="P900" s="230">
        <f t="shared" si="122"/>
        <v>0</v>
      </c>
      <c r="Q900" s="230">
        <f t="shared" si="125"/>
        <v>0</v>
      </c>
      <c r="R900" s="288">
        <f t="shared" si="123"/>
        <v>0</v>
      </c>
      <c r="S900" s="261"/>
    </row>
    <row r="901" spans="2:19" s="200" customFormat="1" x14ac:dyDescent="0.25">
      <c r="B901" s="259">
        <f t="shared" si="124"/>
        <v>896</v>
      </c>
      <c r="C901" s="229">
        <v>45427</v>
      </c>
      <c r="D901" s="203" t="s">
        <v>175</v>
      </c>
      <c r="E901" s="204" t="str">
        <f t="shared" si="117"/>
        <v>تانکر آب</v>
      </c>
      <c r="F901" s="204" t="str">
        <f t="shared" si="118"/>
        <v>محمدپور</v>
      </c>
      <c r="G901" s="204" t="str">
        <f t="shared" si="119"/>
        <v>تانکر آب</v>
      </c>
      <c r="H901" s="204">
        <f t="shared" si="120"/>
        <v>11.2</v>
      </c>
      <c r="I901" s="204"/>
      <c r="J901" s="204"/>
      <c r="K901" s="204"/>
      <c r="L901" s="204"/>
      <c r="M901" s="204"/>
      <c r="N901" s="204"/>
      <c r="O901" s="230">
        <f t="shared" si="121"/>
        <v>0</v>
      </c>
      <c r="P901" s="230">
        <f t="shared" si="122"/>
        <v>0</v>
      </c>
      <c r="Q901" s="230">
        <f t="shared" si="125"/>
        <v>0</v>
      </c>
      <c r="R901" s="288">
        <f t="shared" si="123"/>
        <v>0</v>
      </c>
      <c r="S901" s="261"/>
    </row>
    <row r="902" spans="2:19" s="200" customFormat="1" x14ac:dyDescent="0.25">
      <c r="B902" s="259">
        <f t="shared" si="124"/>
        <v>897</v>
      </c>
      <c r="C902" s="229">
        <v>45427</v>
      </c>
      <c r="D902" s="203" t="s">
        <v>179</v>
      </c>
      <c r="E902" s="204" t="str">
        <f t="shared" ref="E902:E965" si="126">IFERROR(VLOOKUP(D902,T:X,2,FALSE),"")</f>
        <v>کمپرسی جفت</v>
      </c>
      <c r="F902" s="204" t="str">
        <f t="shared" ref="F902:F965" si="127">IFERROR(VLOOKUP(D902,T:X,3,FALSE),"")</f>
        <v>محمدپور</v>
      </c>
      <c r="G902" s="204" t="str">
        <f t="shared" ref="G902:G965" si="128">IFERROR(VLOOKUP(D902,T:X,4,FALSE),"")</f>
        <v>جفت</v>
      </c>
      <c r="H902" s="204">
        <f t="shared" ref="H902:H965" si="129">IFERROR(VLOOKUP(D902,T:X,5,FALSE),"")</f>
        <v>7</v>
      </c>
      <c r="I902" s="204"/>
      <c r="J902" s="204"/>
      <c r="K902" s="204"/>
      <c r="L902" s="204"/>
      <c r="M902" s="204"/>
      <c r="N902" s="204"/>
      <c r="O902" s="230">
        <f t="shared" ref="O902:O965" si="130">IF(I902=$O$5,J902*H902,0)</f>
        <v>0</v>
      </c>
      <c r="P902" s="230">
        <f t="shared" ref="P902:P965" si="131">IF(I902=$P$5,J902*H902,0)*1.15</f>
        <v>0</v>
      </c>
      <c r="Q902" s="230">
        <f t="shared" si="125"/>
        <v>0</v>
      </c>
      <c r="R902" s="288">
        <f t="shared" ref="R902:R965" si="132">IF(I902=$R$5,J902*H902,0)</f>
        <v>0</v>
      </c>
      <c r="S902" s="261"/>
    </row>
    <row r="903" spans="2:19" s="200" customFormat="1" x14ac:dyDescent="0.25">
      <c r="B903" s="259">
        <f t="shared" ref="B903:B966" si="133">ROW()-5</f>
        <v>898</v>
      </c>
      <c r="C903" s="229">
        <v>45427</v>
      </c>
      <c r="D903" s="203" t="s">
        <v>181</v>
      </c>
      <c r="E903" s="204" t="str">
        <f t="shared" si="126"/>
        <v>تانکر آب</v>
      </c>
      <c r="F903" s="204" t="str">
        <f t="shared" si="127"/>
        <v>گلپایگانی</v>
      </c>
      <c r="G903" s="204" t="str">
        <f t="shared" si="128"/>
        <v>تانکر آب</v>
      </c>
      <c r="H903" s="204">
        <f t="shared" si="129"/>
        <v>11.6</v>
      </c>
      <c r="I903" s="204"/>
      <c r="J903" s="204"/>
      <c r="K903" s="204"/>
      <c r="L903" s="204"/>
      <c r="M903" s="204"/>
      <c r="N903" s="204"/>
      <c r="O903" s="230">
        <f t="shared" si="130"/>
        <v>0</v>
      </c>
      <c r="P903" s="230">
        <f t="shared" si="131"/>
        <v>0</v>
      </c>
      <c r="Q903" s="230">
        <f t="shared" ref="Q903:Q966" si="134">IF(I903=$Q$5,J903*H903,0)</f>
        <v>0</v>
      </c>
      <c r="R903" s="288">
        <f t="shared" si="132"/>
        <v>0</v>
      </c>
      <c r="S903" s="261"/>
    </row>
    <row r="904" spans="2:19" s="200" customFormat="1" x14ac:dyDescent="0.25">
      <c r="B904" s="259">
        <f t="shared" si="133"/>
        <v>899</v>
      </c>
      <c r="C904" s="229">
        <v>45428</v>
      </c>
      <c r="D904" s="203" t="s">
        <v>93</v>
      </c>
      <c r="E904" s="204" t="str">
        <f t="shared" si="126"/>
        <v>کامیون کمپرسی</v>
      </c>
      <c r="F904" s="204" t="str">
        <f t="shared" si="127"/>
        <v>شرکتی</v>
      </c>
      <c r="G904" s="204" t="str">
        <f t="shared" si="128"/>
        <v>جفت</v>
      </c>
      <c r="H904" s="204">
        <f t="shared" si="129"/>
        <v>6.65</v>
      </c>
      <c r="I904" s="204"/>
      <c r="J904" s="204"/>
      <c r="K904" s="204"/>
      <c r="L904" s="204"/>
      <c r="M904" s="204"/>
      <c r="N904" s="204"/>
      <c r="O904" s="230">
        <f t="shared" si="130"/>
        <v>0</v>
      </c>
      <c r="P904" s="230">
        <f t="shared" si="131"/>
        <v>0</v>
      </c>
      <c r="Q904" s="230">
        <f t="shared" si="134"/>
        <v>0</v>
      </c>
      <c r="R904" s="288">
        <f t="shared" si="132"/>
        <v>0</v>
      </c>
      <c r="S904" s="261"/>
    </row>
    <row r="905" spans="2:19" s="200" customFormat="1" x14ac:dyDescent="0.25">
      <c r="B905" s="259">
        <f t="shared" si="133"/>
        <v>900</v>
      </c>
      <c r="C905" s="229">
        <v>45428</v>
      </c>
      <c r="D905" s="203" t="s">
        <v>96</v>
      </c>
      <c r="E905" s="204" t="str">
        <f t="shared" si="126"/>
        <v>کامیون کمپرسی</v>
      </c>
      <c r="F905" s="204" t="str">
        <f t="shared" si="127"/>
        <v>شرکتی</v>
      </c>
      <c r="G905" s="204" t="str">
        <f t="shared" si="128"/>
        <v>جفت</v>
      </c>
      <c r="H905" s="204">
        <f t="shared" si="129"/>
        <v>6.65</v>
      </c>
      <c r="I905" s="204"/>
      <c r="J905" s="204"/>
      <c r="K905" s="204"/>
      <c r="L905" s="204"/>
      <c r="M905" s="204"/>
      <c r="N905" s="204"/>
      <c r="O905" s="230">
        <f t="shared" si="130"/>
        <v>0</v>
      </c>
      <c r="P905" s="230">
        <f t="shared" si="131"/>
        <v>0</v>
      </c>
      <c r="Q905" s="230">
        <f t="shared" si="134"/>
        <v>0</v>
      </c>
      <c r="R905" s="288">
        <f t="shared" si="132"/>
        <v>0</v>
      </c>
      <c r="S905" s="261"/>
    </row>
    <row r="906" spans="2:19" s="200" customFormat="1" x14ac:dyDescent="0.25">
      <c r="B906" s="259">
        <f t="shared" si="133"/>
        <v>901</v>
      </c>
      <c r="C906" s="229">
        <v>45428</v>
      </c>
      <c r="D906" s="203" t="s">
        <v>119</v>
      </c>
      <c r="E906" s="204" t="str">
        <f t="shared" si="126"/>
        <v>کامیون کمپرسی</v>
      </c>
      <c r="F906" s="204" t="str">
        <f t="shared" si="127"/>
        <v>شرکتی</v>
      </c>
      <c r="G906" s="204" t="str">
        <f t="shared" si="128"/>
        <v>جفت</v>
      </c>
      <c r="H906" s="204">
        <f t="shared" si="129"/>
        <v>6.65</v>
      </c>
      <c r="I906" s="204" t="s">
        <v>204</v>
      </c>
      <c r="J906" s="204">
        <v>42</v>
      </c>
      <c r="K906" s="204">
        <v>950</v>
      </c>
      <c r="L906" s="204" t="s">
        <v>1</v>
      </c>
      <c r="M906" s="204"/>
      <c r="N906" s="204" t="s">
        <v>286</v>
      </c>
      <c r="O906" s="230">
        <f t="shared" si="130"/>
        <v>279.3</v>
      </c>
      <c r="P906" s="230">
        <f t="shared" si="131"/>
        <v>0</v>
      </c>
      <c r="Q906" s="230">
        <f t="shared" si="134"/>
        <v>0</v>
      </c>
      <c r="R906" s="288">
        <f t="shared" si="132"/>
        <v>0</v>
      </c>
      <c r="S906" s="261"/>
    </row>
    <row r="907" spans="2:19" s="200" customFormat="1" x14ac:dyDescent="0.25">
      <c r="B907" s="259">
        <f t="shared" si="133"/>
        <v>902</v>
      </c>
      <c r="C907" s="229">
        <v>45428</v>
      </c>
      <c r="D907" s="203" t="s">
        <v>132</v>
      </c>
      <c r="E907" s="204" t="str">
        <f t="shared" si="126"/>
        <v>تانکر آب</v>
      </c>
      <c r="F907" s="204" t="str">
        <f t="shared" si="127"/>
        <v>شرکتی</v>
      </c>
      <c r="G907" s="204" t="str">
        <f t="shared" si="128"/>
        <v>تانکر آب</v>
      </c>
      <c r="H907" s="204">
        <f t="shared" si="129"/>
        <v>11.8</v>
      </c>
      <c r="I907" s="204"/>
      <c r="J907" s="204"/>
      <c r="K907" s="204"/>
      <c r="L907" s="204"/>
      <c r="M907" s="204"/>
      <c r="N907" s="204"/>
      <c r="O907" s="230">
        <f t="shared" si="130"/>
        <v>0</v>
      </c>
      <c r="P907" s="230">
        <f t="shared" si="131"/>
        <v>0</v>
      </c>
      <c r="Q907" s="230">
        <f t="shared" si="134"/>
        <v>0</v>
      </c>
      <c r="R907" s="288">
        <f t="shared" si="132"/>
        <v>0</v>
      </c>
      <c r="S907" s="261"/>
    </row>
    <row r="908" spans="2:19" s="200" customFormat="1" x14ac:dyDescent="0.25">
      <c r="B908" s="259">
        <f t="shared" si="133"/>
        <v>903</v>
      </c>
      <c r="C908" s="229">
        <v>45428</v>
      </c>
      <c r="D908" s="203" t="s">
        <v>98</v>
      </c>
      <c r="E908" s="204" t="str">
        <f t="shared" si="126"/>
        <v>تانکر آب</v>
      </c>
      <c r="F908" s="204" t="str">
        <f t="shared" si="127"/>
        <v>شرکتی</v>
      </c>
      <c r="G908" s="204" t="str">
        <f t="shared" si="128"/>
        <v>تانکر آب</v>
      </c>
      <c r="H908" s="204">
        <f t="shared" si="129"/>
        <v>11.8</v>
      </c>
      <c r="I908" s="204"/>
      <c r="J908" s="204"/>
      <c r="K908" s="204"/>
      <c r="L908" s="204"/>
      <c r="M908" s="204"/>
      <c r="N908" s="204"/>
      <c r="O908" s="230">
        <f t="shared" si="130"/>
        <v>0</v>
      </c>
      <c r="P908" s="230">
        <f t="shared" si="131"/>
        <v>0</v>
      </c>
      <c r="Q908" s="230">
        <f t="shared" si="134"/>
        <v>0</v>
      </c>
      <c r="R908" s="288">
        <f t="shared" si="132"/>
        <v>0</v>
      </c>
      <c r="S908" s="261"/>
    </row>
    <row r="909" spans="2:19" s="200" customFormat="1" x14ac:dyDescent="0.25">
      <c r="B909" s="259">
        <f t="shared" si="133"/>
        <v>904</v>
      </c>
      <c r="C909" s="229">
        <v>45428</v>
      </c>
      <c r="D909" s="203" t="s">
        <v>143</v>
      </c>
      <c r="E909" s="204" t="str">
        <f t="shared" si="126"/>
        <v>کامیون کمپرسی</v>
      </c>
      <c r="F909" s="204" t="str">
        <f t="shared" si="127"/>
        <v>انصاری</v>
      </c>
      <c r="G909" s="204" t="str">
        <f t="shared" si="128"/>
        <v>جفت</v>
      </c>
      <c r="H909" s="204">
        <f t="shared" si="129"/>
        <v>7</v>
      </c>
      <c r="I909" s="204"/>
      <c r="J909" s="204"/>
      <c r="K909" s="204"/>
      <c r="L909" s="204"/>
      <c r="M909" s="204"/>
      <c r="N909" s="204"/>
      <c r="O909" s="230">
        <f t="shared" si="130"/>
        <v>0</v>
      </c>
      <c r="P909" s="230">
        <f t="shared" si="131"/>
        <v>0</v>
      </c>
      <c r="Q909" s="230">
        <f t="shared" si="134"/>
        <v>0</v>
      </c>
      <c r="R909" s="288">
        <f t="shared" si="132"/>
        <v>0</v>
      </c>
      <c r="S909" s="261"/>
    </row>
    <row r="910" spans="2:19" s="200" customFormat="1" x14ac:dyDescent="0.25">
      <c r="B910" s="259">
        <f t="shared" si="133"/>
        <v>905</v>
      </c>
      <c r="C910" s="229">
        <v>45428</v>
      </c>
      <c r="D910" s="203" t="s">
        <v>144</v>
      </c>
      <c r="E910" s="204" t="str">
        <f t="shared" si="126"/>
        <v>کامیون کمپرسی</v>
      </c>
      <c r="F910" s="204" t="str">
        <f t="shared" si="127"/>
        <v>انصاری</v>
      </c>
      <c r="G910" s="204" t="str">
        <f t="shared" si="128"/>
        <v>جفت</v>
      </c>
      <c r="H910" s="204">
        <f t="shared" si="129"/>
        <v>7</v>
      </c>
      <c r="I910" s="204"/>
      <c r="J910" s="204"/>
      <c r="K910" s="204"/>
      <c r="L910" s="204"/>
      <c r="M910" s="204"/>
      <c r="N910" s="204"/>
      <c r="O910" s="230">
        <f t="shared" si="130"/>
        <v>0</v>
      </c>
      <c r="P910" s="230">
        <f t="shared" si="131"/>
        <v>0</v>
      </c>
      <c r="Q910" s="230">
        <f t="shared" si="134"/>
        <v>0</v>
      </c>
      <c r="R910" s="288">
        <f t="shared" si="132"/>
        <v>0</v>
      </c>
      <c r="S910" s="261"/>
    </row>
    <row r="911" spans="2:19" s="200" customFormat="1" x14ac:dyDescent="0.25">
      <c r="B911" s="259">
        <f t="shared" si="133"/>
        <v>906</v>
      </c>
      <c r="C911" s="229">
        <v>45428</v>
      </c>
      <c r="D911" s="203" t="s">
        <v>145</v>
      </c>
      <c r="E911" s="204" t="str">
        <f t="shared" si="126"/>
        <v>کامیون کمپرسی</v>
      </c>
      <c r="F911" s="204" t="str">
        <f t="shared" si="127"/>
        <v>انصاری</v>
      </c>
      <c r="G911" s="204" t="str">
        <f t="shared" si="128"/>
        <v>جفت</v>
      </c>
      <c r="H911" s="204">
        <f t="shared" si="129"/>
        <v>7</v>
      </c>
      <c r="I911" s="204"/>
      <c r="J911" s="204"/>
      <c r="K911" s="204"/>
      <c r="L911" s="204"/>
      <c r="M911" s="204"/>
      <c r="N911" s="204"/>
      <c r="O911" s="230">
        <f t="shared" si="130"/>
        <v>0</v>
      </c>
      <c r="P911" s="230">
        <f t="shared" si="131"/>
        <v>0</v>
      </c>
      <c r="Q911" s="230">
        <f t="shared" si="134"/>
        <v>0</v>
      </c>
      <c r="R911" s="288">
        <f t="shared" si="132"/>
        <v>0</v>
      </c>
      <c r="S911" s="261"/>
    </row>
    <row r="912" spans="2:19" s="200" customFormat="1" x14ac:dyDescent="0.25">
      <c r="B912" s="259">
        <f t="shared" si="133"/>
        <v>907</v>
      </c>
      <c r="C912" s="229">
        <v>45428</v>
      </c>
      <c r="D912" s="203" t="s">
        <v>152</v>
      </c>
      <c r="E912" s="204" t="str">
        <f t="shared" si="126"/>
        <v>کامیون کمپرسی</v>
      </c>
      <c r="F912" s="204" t="str">
        <f t="shared" si="127"/>
        <v>میرزایی</v>
      </c>
      <c r="G912" s="204" t="str">
        <f t="shared" si="128"/>
        <v>تک</v>
      </c>
      <c r="H912" s="204">
        <f t="shared" si="129"/>
        <v>4.1500000000000004</v>
      </c>
      <c r="I912" s="204" t="s">
        <v>204</v>
      </c>
      <c r="J912" s="204">
        <v>33</v>
      </c>
      <c r="K912" s="204">
        <v>780</v>
      </c>
      <c r="L912" s="204" t="s">
        <v>65</v>
      </c>
      <c r="M912" s="204"/>
      <c r="N912" s="204" t="s">
        <v>286</v>
      </c>
      <c r="O912" s="230">
        <f t="shared" si="130"/>
        <v>136.95000000000002</v>
      </c>
      <c r="P912" s="230">
        <f t="shared" si="131"/>
        <v>0</v>
      </c>
      <c r="Q912" s="230">
        <f t="shared" si="134"/>
        <v>0</v>
      </c>
      <c r="R912" s="288">
        <f t="shared" si="132"/>
        <v>0</v>
      </c>
      <c r="S912" s="261"/>
    </row>
    <row r="913" spans="2:19" s="200" customFormat="1" x14ac:dyDescent="0.25">
      <c r="B913" s="259">
        <f t="shared" si="133"/>
        <v>908</v>
      </c>
      <c r="C913" s="229">
        <v>45428</v>
      </c>
      <c r="D913" s="203" t="s">
        <v>154</v>
      </c>
      <c r="E913" s="204" t="str">
        <f t="shared" si="126"/>
        <v>کامیون کمپرسی</v>
      </c>
      <c r="F913" s="204" t="str">
        <f t="shared" si="127"/>
        <v>میرزایی</v>
      </c>
      <c r="G913" s="204" t="str">
        <f t="shared" si="128"/>
        <v>تک</v>
      </c>
      <c r="H913" s="204">
        <f t="shared" si="129"/>
        <v>4.1500000000000004</v>
      </c>
      <c r="I913" s="204" t="s">
        <v>204</v>
      </c>
      <c r="J913" s="204">
        <v>31</v>
      </c>
      <c r="K913" s="204">
        <v>780</v>
      </c>
      <c r="L913" s="204" t="s">
        <v>65</v>
      </c>
      <c r="M913" s="204"/>
      <c r="N913" s="204" t="s">
        <v>286</v>
      </c>
      <c r="O913" s="230">
        <f t="shared" si="130"/>
        <v>128.65</v>
      </c>
      <c r="P913" s="230">
        <f t="shared" si="131"/>
        <v>0</v>
      </c>
      <c r="Q913" s="230">
        <f t="shared" si="134"/>
        <v>0</v>
      </c>
      <c r="R913" s="288">
        <f t="shared" si="132"/>
        <v>0</v>
      </c>
      <c r="S913" s="261"/>
    </row>
    <row r="914" spans="2:19" s="200" customFormat="1" x14ac:dyDescent="0.25">
      <c r="B914" s="259">
        <f t="shared" si="133"/>
        <v>909</v>
      </c>
      <c r="C914" s="229">
        <v>45428</v>
      </c>
      <c r="D914" s="203" t="s">
        <v>155</v>
      </c>
      <c r="E914" s="204" t="str">
        <f t="shared" si="126"/>
        <v>کامیون کمپرسی</v>
      </c>
      <c r="F914" s="204" t="str">
        <f t="shared" si="127"/>
        <v>میرزایی</v>
      </c>
      <c r="G914" s="204" t="str">
        <f t="shared" si="128"/>
        <v>جفت</v>
      </c>
      <c r="H914" s="204">
        <f t="shared" si="129"/>
        <v>6.65</v>
      </c>
      <c r="I914" s="204" t="s">
        <v>204</v>
      </c>
      <c r="J914" s="204">
        <v>32</v>
      </c>
      <c r="K914" s="204">
        <v>780</v>
      </c>
      <c r="L914" s="204" t="s">
        <v>65</v>
      </c>
      <c r="M914" s="204"/>
      <c r="N914" s="204" t="s">
        <v>286</v>
      </c>
      <c r="O914" s="230">
        <f t="shared" si="130"/>
        <v>212.8</v>
      </c>
      <c r="P914" s="230">
        <f t="shared" si="131"/>
        <v>0</v>
      </c>
      <c r="Q914" s="230">
        <f t="shared" si="134"/>
        <v>0</v>
      </c>
      <c r="R914" s="288">
        <f t="shared" si="132"/>
        <v>0</v>
      </c>
      <c r="S914" s="261"/>
    </row>
    <row r="915" spans="2:19" s="200" customFormat="1" x14ac:dyDescent="0.25">
      <c r="B915" s="259">
        <f t="shared" si="133"/>
        <v>910</v>
      </c>
      <c r="C915" s="229">
        <v>45428</v>
      </c>
      <c r="D915" s="203" t="s">
        <v>158</v>
      </c>
      <c r="E915" s="204" t="str">
        <f t="shared" si="126"/>
        <v>کامیون کمپرسی</v>
      </c>
      <c r="F915" s="204" t="str">
        <f t="shared" si="127"/>
        <v>صداقت</v>
      </c>
      <c r="G915" s="204" t="str">
        <f t="shared" si="128"/>
        <v>تک</v>
      </c>
      <c r="H915" s="204">
        <f t="shared" si="129"/>
        <v>4.1500000000000004</v>
      </c>
      <c r="I915" s="204"/>
      <c r="J915" s="204"/>
      <c r="K915" s="204"/>
      <c r="L915" s="204"/>
      <c r="M915" s="204"/>
      <c r="N915" s="204"/>
      <c r="O915" s="230">
        <f t="shared" si="130"/>
        <v>0</v>
      </c>
      <c r="P915" s="230">
        <f t="shared" si="131"/>
        <v>0</v>
      </c>
      <c r="Q915" s="230">
        <f t="shared" si="134"/>
        <v>0</v>
      </c>
      <c r="R915" s="288">
        <f t="shared" si="132"/>
        <v>0</v>
      </c>
      <c r="S915" s="261"/>
    </row>
    <row r="916" spans="2:19" s="200" customFormat="1" x14ac:dyDescent="0.25">
      <c r="B916" s="259">
        <f t="shared" si="133"/>
        <v>911</v>
      </c>
      <c r="C916" s="229">
        <v>45428</v>
      </c>
      <c r="D916" s="203" t="s">
        <v>159</v>
      </c>
      <c r="E916" s="204" t="str">
        <f t="shared" si="126"/>
        <v>کامیون کمپرسی</v>
      </c>
      <c r="F916" s="204" t="str">
        <f t="shared" si="127"/>
        <v>صداقت</v>
      </c>
      <c r="G916" s="204" t="str">
        <f t="shared" si="128"/>
        <v>تک</v>
      </c>
      <c r="H916" s="204">
        <f t="shared" si="129"/>
        <v>4.1500000000000004</v>
      </c>
      <c r="I916" s="204"/>
      <c r="J916" s="204"/>
      <c r="K916" s="204"/>
      <c r="L916" s="204"/>
      <c r="M916" s="204"/>
      <c r="N916" s="204"/>
      <c r="O916" s="230">
        <f t="shared" si="130"/>
        <v>0</v>
      </c>
      <c r="P916" s="230">
        <f t="shared" si="131"/>
        <v>0</v>
      </c>
      <c r="Q916" s="230">
        <f t="shared" si="134"/>
        <v>0</v>
      </c>
      <c r="R916" s="288">
        <f t="shared" si="132"/>
        <v>0</v>
      </c>
      <c r="S916" s="261"/>
    </row>
    <row r="917" spans="2:19" s="200" customFormat="1" x14ac:dyDescent="0.25">
      <c r="B917" s="259">
        <f t="shared" si="133"/>
        <v>912</v>
      </c>
      <c r="C917" s="229">
        <v>45428</v>
      </c>
      <c r="D917" s="203" t="s">
        <v>162</v>
      </c>
      <c r="E917" s="204" t="str">
        <f t="shared" si="126"/>
        <v>تانکر آب</v>
      </c>
      <c r="F917" s="204" t="str">
        <f t="shared" si="127"/>
        <v>رضاپور</v>
      </c>
      <c r="G917" s="204" t="str">
        <f t="shared" si="128"/>
        <v>تانکر آب</v>
      </c>
      <c r="H917" s="204">
        <f t="shared" si="129"/>
        <v>10</v>
      </c>
      <c r="I917" s="204"/>
      <c r="J917" s="204"/>
      <c r="K917" s="204"/>
      <c r="L917" s="204"/>
      <c r="M917" s="204"/>
      <c r="N917" s="204"/>
      <c r="O917" s="230">
        <f t="shared" si="130"/>
        <v>0</v>
      </c>
      <c r="P917" s="230">
        <f t="shared" si="131"/>
        <v>0</v>
      </c>
      <c r="Q917" s="230">
        <f t="shared" si="134"/>
        <v>0</v>
      </c>
      <c r="R917" s="288">
        <f t="shared" si="132"/>
        <v>0</v>
      </c>
      <c r="S917" s="261"/>
    </row>
    <row r="918" spans="2:19" s="200" customFormat="1" x14ac:dyDescent="0.25">
      <c r="B918" s="259">
        <f t="shared" si="133"/>
        <v>913</v>
      </c>
      <c r="C918" s="229">
        <v>45428</v>
      </c>
      <c r="D918" s="203" t="s">
        <v>175</v>
      </c>
      <c r="E918" s="204" t="str">
        <f t="shared" si="126"/>
        <v>تانکر آب</v>
      </c>
      <c r="F918" s="204" t="str">
        <f t="shared" si="127"/>
        <v>محمدپور</v>
      </c>
      <c r="G918" s="204" t="str">
        <f t="shared" si="128"/>
        <v>تانکر آب</v>
      </c>
      <c r="H918" s="204">
        <f t="shared" si="129"/>
        <v>11.2</v>
      </c>
      <c r="I918" s="204"/>
      <c r="J918" s="204"/>
      <c r="K918" s="204"/>
      <c r="L918" s="204"/>
      <c r="M918" s="204"/>
      <c r="N918" s="204"/>
      <c r="O918" s="230">
        <f t="shared" si="130"/>
        <v>0</v>
      </c>
      <c r="P918" s="230">
        <f t="shared" si="131"/>
        <v>0</v>
      </c>
      <c r="Q918" s="230">
        <f t="shared" si="134"/>
        <v>0</v>
      </c>
      <c r="R918" s="288">
        <f t="shared" si="132"/>
        <v>0</v>
      </c>
      <c r="S918" s="261"/>
    </row>
    <row r="919" spans="2:19" s="200" customFormat="1" x14ac:dyDescent="0.25">
      <c r="B919" s="259">
        <f t="shared" si="133"/>
        <v>914</v>
      </c>
      <c r="C919" s="229">
        <v>45428</v>
      </c>
      <c r="D919" s="203" t="s">
        <v>179</v>
      </c>
      <c r="E919" s="204" t="str">
        <f t="shared" si="126"/>
        <v>کمپرسی جفت</v>
      </c>
      <c r="F919" s="204" t="str">
        <f t="shared" si="127"/>
        <v>محمدپور</v>
      </c>
      <c r="G919" s="204" t="str">
        <f t="shared" si="128"/>
        <v>جفت</v>
      </c>
      <c r="H919" s="204">
        <f t="shared" si="129"/>
        <v>7</v>
      </c>
      <c r="I919" s="204"/>
      <c r="J919" s="204"/>
      <c r="K919" s="204"/>
      <c r="L919" s="204"/>
      <c r="M919" s="204"/>
      <c r="N919" s="204"/>
      <c r="O919" s="230">
        <f t="shared" si="130"/>
        <v>0</v>
      </c>
      <c r="P919" s="230">
        <f t="shared" si="131"/>
        <v>0</v>
      </c>
      <c r="Q919" s="230">
        <f t="shared" si="134"/>
        <v>0</v>
      </c>
      <c r="R919" s="288">
        <f t="shared" si="132"/>
        <v>0</v>
      </c>
      <c r="S919" s="261"/>
    </row>
    <row r="920" spans="2:19" s="200" customFormat="1" x14ac:dyDescent="0.25">
      <c r="B920" s="259">
        <f t="shared" si="133"/>
        <v>915</v>
      </c>
      <c r="C920" s="229">
        <v>45428</v>
      </c>
      <c r="D920" s="203" t="s">
        <v>181</v>
      </c>
      <c r="E920" s="204" t="str">
        <f t="shared" si="126"/>
        <v>تانکر آب</v>
      </c>
      <c r="F920" s="204" t="str">
        <f t="shared" si="127"/>
        <v>گلپایگانی</v>
      </c>
      <c r="G920" s="204" t="str">
        <f t="shared" si="128"/>
        <v>تانکر آب</v>
      </c>
      <c r="H920" s="204">
        <f t="shared" si="129"/>
        <v>11.6</v>
      </c>
      <c r="I920" s="204"/>
      <c r="J920" s="204"/>
      <c r="K920" s="204"/>
      <c r="L920" s="204"/>
      <c r="M920" s="204"/>
      <c r="N920" s="204"/>
      <c r="O920" s="230">
        <f t="shared" si="130"/>
        <v>0</v>
      </c>
      <c r="P920" s="230">
        <f t="shared" si="131"/>
        <v>0</v>
      </c>
      <c r="Q920" s="230">
        <f t="shared" si="134"/>
        <v>0</v>
      </c>
      <c r="R920" s="288">
        <f t="shared" si="132"/>
        <v>0</v>
      </c>
      <c r="S920" s="261"/>
    </row>
    <row r="921" spans="2:19" s="200" customFormat="1" x14ac:dyDescent="0.25">
      <c r="B921" s="259">
        <f t="shared" si="133"/>
        <v>916</v>
      </c>
      <c r="C921" s="229">
        <v>45429</v>
      </c>
      <c r="D921" s="203" t="s">
        <v>93</v>
      </c>
      <c r="E921" s="204" t="str">
        <f t="shared" si="126"/>
        <v>کامیون کمپرسی</v>
      </c>
      <c r="F921" s="204" t="str">
        <f t="shared" si="127"/>
        <v>شرکتی</v>
      </c>
      <c r="G921" s="204" t="str">
        <f t="shared" si="128"/>
        <v>جفت</v>
      </c>
      <c r="H921" s="204">
        <f t="shared" si="129"/>
        <v>6.65</v>
      </c>
      <c r="I921" s="204"/>
      <c r="J921" s="204"/>
      <c r="K921" s="204"/>
      <c r="L921" s="204"/>
      <c r="M921" s="204"/>
      <c r="N921" s="204"/>
      <c r="O921" s="230">
        <f t="shared" si="130"/>
        <v>0</v>
      </c>
      <c r="P921" s="230">
        <f t="shared" si="131"/>
        <v>0</v>
      </c>
      <c r="Q921" s="230">
        <f t="shared" si="134"/>
        <v>0</v>
      </c>
      <c r="R921" s="288">
        <f t="shared" si="132"/>
        <v>0</v>
      </c>
      <c r="S921" s="261"/>
    </row>
    <row r="922" spans="2:19" s="200" customFormat="1" x14ac:dyDescent="0.25">
      <c r="B922" s="259">
        <f t="shared" si="133"/>
        <v>917</v>
      </c>
      <c r="C922" s="229">
        <v>45429</v>
      </c>
      <c r="D922" s="203" t="s">
        <v>96</v>
      </c>
      <c r="E922" s="204" t="str">
        <f t="shared" si="126"/>
        <v>کامیون کمپرسی</v>
      </c>
      <c r="F922" s="204" t="str">
        <f t="shared" si="127"/>
        <v>شرکتی</v>
      </c>
      <c r="G922" s="204" t="str">
        <f t="shared" si="128"/>
        <v>جفت</v>
      </c>
      <c r="H922" s="204">
        <f t="shared" si="129"/>
        <v>6.65</v>
      </c>
      <c r="I922" s="204"/>
      <c r="J922" s="204"/>
      <c r="K922" s="204"/>
      <c r="L922" s="204"/>
      <c r="M922" s="204"/>
      <c r="N922" s="204"/>
      <c r="O922" s="230">
        <f t="shared" si="130"/>
        <v>0</v>
      </c>
      <c r="P922" s="230">
        <f t="shared" si="131"/>
        <v>0</v>
      </c>
      <c r="Q922" s="230">
        <f t="shared" si="134"/>
        <v>0</v>
      </c>
      <c r="R922" s="288">
        <f t="shared" si="132"/>
        <v>0</v>
      </c>
      <c r="S922" s="261"/>
    </row>
    <row r="923" spans="2:19" s="200" customFormat="1" x14ac:dyDescent="0.25">
      <c r="B923" s="259">
        <f t="shared" si="133"/>
        <v>918</v>
      </c>
      <c r="C923" s="229">
        <v>45429</v>
      </c>
      <c r="D923" s="203" t="s">
        <v>119</v>
      </c>
      <c r="E923" s="204" t="str">
        <f t="shared" si="126"/>
        <v>کامیون کمپرسی</v>
      </c>
      <c r="F923" s="204" t="str">
        <f t="shared" si="127"/>
        <v>شرکتی</v>
      </c>
      <c r="G923" s="204" t="str">
        <f t="shared" si="128"/>
        <v>جفت</v>
      </c>
      <c r="H923" s="204">
        <f t="shared" si="129"/>
        <v>6.65</v>
      </c>
      <c r="I923" s="204"/>
      <c r="J923" s="204"/>
      <c r="K923" s="204"/>
      <c r="L923" s="204"/>
      <c r="M923" s="204"/>
      <c r="N923" s="204"/>
      <c r="O923" s="230">
        <f t="shared" si="130"/>
        <v>0</v>
      </c>
      <c r="P923" s="230">
        <f t="shared" si="131"/>
        <v>0</v>
      </c>
      <c r="Q923" s="230">
        <f t="shared" si="134"/>
        <v>0</v>
      </c>
      <c r="R923" s="288">
        <f t="shared" si="132"/>
        <v>0</v>
      </c>
      <c r="S923" s="261"/>
    </row>
    <row r="924" spans="2:19" s="200" customFormat="1" x14ac:dyDescent="0.25">
      <c r="B924" s="259">
        <f t="shared" si="133"/>
        <v>919</v>
      </c>
      <c r="C924" s="229">
        <v>45429</v>
      </c>
      <c r="D924" s="203" t="s">
        <v>132</v>
      </c>
      <c r="E924" s="204" t="str">
        <f t="shared" si="126"/>
        <v>تانکر آب</v>
      </c>
      <c r="F924" s="204" t="str">
        <f t="shared" si="127"/>
        <v>شرکتی</v>
      </c>
      <c r="G924" s="204" t="str">
        <f t="shared" si="128"/>
        <v>تانکر آب</v>
      </c>
      <c r="H924" s="204">
        <f t="shared" si="129"/>
        <v>11.8</v>
      </c>
      <c r="I924" s="204"/>
      <c r="J924" s="204"/>
      <c r="K924" s="204"/>
      <c r="L924" s="204"/>
      <c r="M924" s="204"/>
      <c r="N924" s="204"/>
      <c r="O924" s="230">
        <f t="shared" si="130"/>
        <v>0</v>
      </c>
      <c r="P924" s="230">
        <f t="shared" si="131"/>
        <v>0</v>
      </c>
      <c r="Q924" s="230">
        <f t="shared" si="134"/>
        <v>0</v>
      </c>
      <c r="R924" s="288">
        <f t="shared" si="132"/>
        <v>0</v>
      </c>
      <c r="S924" s="261"/>
    </row>
    <row r="925" spans="2:19" s="200" customFormat="1" x14ac:dyDescent="0.25">
      <c r="B925" s="259">
        <f t="shared" si="133"/>
        <v>920</v>
      </c>
      <c r="C925" s="229">
        <v>45429</v>
      </c>
      <c r="D925" s="203" t="s">
        <v>98</v>
      </c>
      <c r="E925" s="204" t="str">
        <f t="shared" si="126"/>
        <v>تانکر آب</v>
      </c>
      <c r="F925" s="204" t="str">
        <f t="shared" si="127"/>
        <v>شرکتی</v>
      </c>
      <c r="G925" s="204" t="str">
        <f t="shared" si="128"/>
        <v>تانکر آب</v>
      </c>
      <c r="H925" s="204">
        <f t="shared" si="129"/>
        <v>11.8</v>
      </c>
      <c r="I925" s="204"/>
      <c r="J925" s="204"/>
      <c r="K925" s="204"/>
      <c r="L925" s="204"/>
      <c r="M925" s="204"/>
      <c r="N925" s="204"/>
      <c r="O925" s="230">
        <f t="shared" si="130"/>
        <v>0</v>
      </c>
      <c r="P925" s="230">
        <f t="shared" si="131"/>
        <v>0</v>
      </c>
      <c r="Q925" s="230">
        <f t="shared" si="134"/>
        <v>0</v>
      </c>
      <c r="R925" s="288">
        <f t="shared" si="132"/>
        <v>0</v>
      </c>
      <c r="S925" s="261"/>
    </row>
    <row r="926" spans="2:19" s="200" customFormat="1" x14ac:dyDescent="0.25">
      <c r="B926" s="259">
        <f t="shared" si="133"/>
        <v>921</v>
      </c>
      <c r="C926" s="229">
        <v>45429</v>
      </c>
      <c r="D926" s="203" t="s">
        <v>143</v>
      </c>
      <c r="E926" s="204" t="str">
        <f t="shared" si="126"/>
        <v>کامیون کمپرسی</v>
      </c>
      <c r="F926" s="204" t="str">
        <f t="shared" si="127"/>
        <v>انصاری</v>
      </c>
      <c r="G926" s="204" t="str">
        <f t="shared" si="128"/>
        <v>جفت</v>
      </c>
      <c r="H926" s="204">
        <f t="shared" si="129"/>
        <v>7</v>
      </c>
      <c r="I926" s="204"/>
      <c r="J926" s="204"/>
      <c r="K926" s="204"/>
      <c r="L926" s="204"/>
      <c r="M926" s="204"/>
      <c r="N926" s="204"/>
      <c r="O926" s="230">
        <f t="shared" si="130"/>
        <v>0</v>
      </c>
      <c r="P926" s="230">
        <f t="shared" si="131"/>
        <v>0</v>
      </c>
      <c r="Q926" s="230">
        <f t="shared" si="134"/>
        <v>0</v>
      </c>
      <c r="R926" s="288">
        <f t="shared" si="132"/>
        <v>0</v>
      </c>
      <c r="S926" s="261"/>
    </row>
    <row r="927" spans="2:19" s="200" customFormat="1" x14ac:dyDescent="0.25">
      <c r="B927" s="259">
        <f t="shared" si="133"/>
        <v>922</v>
      </c>
      <c r="C927" s="229">
        <v>45429</v>
      </c>
      <c r="D927" s="203" t="s">
        <v>144</v>
      </c>
      <c r="E927" s="204" t="str">
        <f t="shared" si="126"/>
        <v>کامیون کمپرسی</v>
      </c>
      <c r="F927" s="204" t="str">
        <f t="shared" si="127"/>
        <v>انصاری</v>
      </c>
      <c r="G927" s="204" t="str">
        <f t="shared" si="128"/>
        <v>جفت</v>
      </c>
      <c r="H927" s="204">
        <f t="shared" si="129"/>
        <v>7</v>
      </c>
      <c r="I927" s="204"/>
      <c r="J927" s="204"/>
      <c r="K927" s="204"/>
      <c r="L927" s="204"/>
      <c r="M927" s="204"/>
      <c r="N927" s="204"/>
      <c r="O927" s="230">
        <f t="shared" si="130"/>
        <v>0</v>
      </c>
      <c r="P927" s="230">
        <f t="shared" si="131"/>
        <v>0</v>
      </c>
      <c r="Q927" s="230">
        <f t="shared" si="134"/>
        <v>0</v>
      </c>
      <c r="R927" s="288">
        <f t="shared" si="132"/>
        <v>0</v>
      </c>
      <c r="S927" s="261"/>
    </row>
    <row r="928" spans="2:19" s="200" customFormat="1" x14ac:dyDescent="0.25">
      <c r="B928" s="259">
        <f t="shared" si="133"/>
        <v>923</v>
      </c>
      <c r="C928" s="229">
        <v>45429</v>
      </c>
      <c r="D928" s="203" t="s">
        <v>145</v>
      </c>
      <c r="E928" s="204" t="str">
        <f t="shared" si="126"/>
        <v>کامیون کمپرسی</v>
      </c>
      <c r="F928" s="204" t="str">
        <f t="shared" si="127"/>
        <v>انصاری</v>
      </c>
      <c r="G928" s="204" t="str">
        <f t="shared" si="128"/>
        <v>جفت</v>
      </c>
      <c r="H928" s="204">
        <f t="shared" si="129"/>
        <v>7</v>
      </c>
      <c r="I928" s="204"/>
      <c r="J928" s="204"/>
      <c r="K928" s="204"/>
      <c r="L928" s="204"/>
      <c r="M928" s="204"/>
      <c r="N928" s="204"/>
      <c r="O928" s="230">
        <f t="shared" si="130"/>
        <v>0</v>
      </c>
      <c r="P928" s="230">
        <f t="shared" si="131"/>
        <v>0</v>
      </c>
      <c r="Q928" s="230">
        <f t="shared" si="134"/>
        <v>0</v>
      </c>
      <c r="R928" s="288">
        <f t="shared" si="132"/>
        <v>0</v>
      </c>
      <c r="S928" s="261"/>
    </row>
    <row r="929" spans="2:19" s="200" customFormat="1" x14ac:dyDescent="0.25">
      <c r="B929" s="259">
        <f t="shared" si="133"/>
        <v>924</v>
      </c>
      <c r="C929" s="229">
        <v>45429</v>
      </c>
      <c r="D929" s="203" t="s">
        <v>152</v>
      </c>
      <c r="E929" s="204" t="str">
        <f t="shared" si="126"/>
        <v>کامیون کمپرسی</v>
      </c>
      <c r="F929" s="204" t="str">
        <f t="shared" si="127"/>
        <v>میرزایی</v>
      </c>
      <c r="G929" s="204" t="str">
        <f t="shared" si="128"/>
        <v>تک</v>
      </c>
      <c r="H929" s="204">
        <f t="shared" si="129"/>
        <v>4.1500000000000004</v>
      </c>
      <c r="I929" s="204"/>
      <c r="J929" s="204"/>
      <c r="K929" s="204"/>
      <c r="L929" s="204"/>
      <c r="M929" s="204"/>
      <c r="N929" s="204"/>
      <c r="O929" s="230">
        <f t="shared" si="130"/>
        <v>0</v>
      </c>
      <c r="P929" s="230">
        <f t="shared" si="131"/>
        <v>0</v>
      </c>
      <c r="Q929" s="230">
        <f t="shared" si="134"/>
        <v>0</v>
      </c>
      <c r="R929" s="288">
        <f t="shared" si="132"/>
        <v>0</v>
      </c>
      <c r="S929" s="261"/>
    </row>
    <row r="930" spans="2:19" s="200" customFormat="1" x14ac:dyDescent="0.25">
      <c r="B930" s="259">
        <f t="shared" si="133"/>
        <v>925</v>
      </c>
      <c r="C930" s="229">
        <v>45429</v>
      </c>
      <c r="D930" s="203" t="s">
        <v>154</v>
      </c>
      <c r="E930" s="204" t="str">
        <f t="shared" si="126"/>
        <v>کامیون کمپرسی</v>
      </c>
      <c r="F930" s="204" t="str">
        <f t="shared" si="127"/>
        <v>میرزایی</v>
      </c>
      <c r="G930" s="204" t="str">
        <f t="shared" si="128"/>
        <v>تک</v>
      </c>
      <c r="H930" s="204">
        <f t="shared" si="129"/>
        <v>4.1500000000000004</v>
      </c>
      <c r="I930" s="204"/>
      <c r="J930" s="204"/>
      <c r="K930" s="204"/>
      <c r="L930" s="204"/>
      <c r="M930" s="204"/>
      <c r="N930" s="204"/>
      <c r="O930" s="230">
        <f t="shared" si="130"/>
        <v>0</v>
      </c>
      <c r="P930" s="230">
        <f t="shared" si="131"/>
        <v>0</v>
      </c>
      <c r="Q930" s="230">
        <f t="shared" si="134"/>
        <v>0</v>
      </c>
      <c r="R930" s="288">
        <f t="shared" si="132"/>
        <v>0</v>
      </c>
      <c r="S930" s="261"/>
    </row>
    <row r="931" spans="2:19" s="200" customFormat="1" x14ac:dyDescent="0.25">
      <c r="B931" s="259">
        <f t="shared" si="133"/>
        <v>926</v>
      </c>
      <c r="C931" s="229">
        <v>45429</v>
      </c>
      <c r="D931" s="203" t="s">
        <v>155</v>
      </c>
      <c r="E931" s="204" t="str">
        <f t="shared" si="126"/>
        <v>کامیون کمپرسی</v>
      </c>
      <c r="F931" s="204" t="str">
        <f t="shared" si="127"/>
        <v>میرزایی</v>
      </c>
      <c r="G931" s="204" t="str">
        <f t="shared" si="128"/>
        <v>جفت</v>
      </c>
      <c r="H931" s="204">
        <f t="shared" si="129"/>
        <v>6.65</v>
      </c>
      <c r="I931" s="204"/>
      <c r="J931" s="204"/>
      <c r="K931" s="204"/>
      <c r="L931" s="204"/>
      <c r="M931" s="204"/>
      <c r="N931" s="204"/>
      <c r="O931" s="230">
        <f t="shared" si="130"/>
        <v>0</v>
      </c>
      <c r="P931" s="230">
        <f t="shared" si="131"/>
        <v>0</v>
      </c>
      <c r="Q931" s="230">
        <f t="shared" si="134"/>
        <v>0</v>
      </c>
      <c r="R931" s="288">
        <f t="shared" si="132"/>
        <v>0</v>
      </c>
      <c r="S931" s="261"/>
    </row>
    <row r="932" spans="2:19" s="200" customFormat="1" x14ac:dyDescent="0.25">
      <c r="B932" s="259">
        <f t="shared" si="133"/>
        <v>927</v>
      </c>
      <c r="C932" s="229">
        <v>45429</v>
      </c>
      <c r="D932" s="203" t="s">
        <v>158</v>
      </c>
      <c r="E932" s="204" t="str">
        <f t="shared" si="126"/>
        <v>کامیون کمپرسی</v>
      </c>
      <c r="F932" s="204" t="str">
        <f t="shared" si="127"/>
        <v>صداقت</v>
      </c>
      <c r="G932" s="204" t="str">
        <f t="shared" si="128"/>
        <v>تک</v>
      </c>
      <c r="H932" s="204">
        <f t="shared" si="129"/>
        <v>4.1500000000000004</v>
      </c>
      <c r="I932" s="204"/>
      <c r="J932" s="204"/>
      <c r="K932" s="204"/>
      <c r="L932" s="204"/>
      <c r="M932" s="204"/>
      <c r="N932" s="204"/>
      <c r="O932" s="230">
        <f t="shared" si="130"/>
        <v>0</v>
      </c>
      <c r="P932" s="230">
        <f t="shared" si="131"/>
        <v>0</v>
      </c>
      <c r="Q932" s="230">
        <f t="shared" si="134"/>
        <v>0</v>
      </c>
      <c r="R932" s="288">
        <f t="shared" si="132"/>
        <v>0</v>
      </c>
      <c r="S932" s="261"/>
    </row>
    <row r="933" spans="2:19" s="200" customFormat="1" x14ac:dyDescent="0.25">
      <c r="B933" s="259">
        <f t="shared" si="133"/>
        <v>928</v>
      </c>
      <c r="C933" s="229">
        <v>45429</v>
      </c>
      <c r="D933" s="203" t="s">
        <v>159</v>
      </c>
      <c r="E933" s="204" t="str">
        <f t="shared" si="126"/>
        <v>کامیون کمپرسی</v>
      </c>
      <c r="F933" s="204" t="str">
        <f t="shared" si="127"/>
        <v>صداقت</v>
      </c>
      <c r="G933" s="204" t="str">
        <f t="shared" si="128"/>
        <v>تک</v>
      </c>
      <c r="H933" s="204">
        <f t="shared" si="129"/>
        <v>4.1500000000000004</v>
      </c>
      <c r="I933" s="204"/>
      <c r="J933" s="204"/>
      <c r="K933" s="204"/>
      <c r="L933" s="204"/>
      <c r="M933" s="204"/>
      <c r="N933" s="204"/>
      <c r="O933" s="230">
        <f t="shared" si="130"/>
        <v>0</v>
      </c>
      <c r="P933" s="230">
        <f t="shared" si="131"/>
        <v>0</v>
      </c>
      <c r="Q933" s="230">
        <f t="shared" si="134"/>
        <v>0</v>
      </c>
      <c r="R933" s="288">
        <f t="shared" si="132"/>
        <v>0</v>
      </c>
      <c r="S933" s="261"/>
    </row>
    <row r="934" spans="2:19" s="200" customFormat="1" x14ac:dyDescent="0.25">
      <c r="B934" s="259">
        <f t="shared" si="133"/>
        <v>929</v>
      </c>
      <c r="C934" s="229">
        <v>45429</v>
      </c>
      <c r="D934" s="203" t="s">
        <v>162</v>
      </c>
      <c r="E934" s="204" t="str">
        <f t="shared" si="126"/>
        <v>تانکر آب</v>
      </c>
      <c r="F934" s="204" t="str">
        <f t="shared" si="127"/>
        <v>رضاپور</v>
      </c>
      <c r="G934" s="204" t="str">
        <f t="shared" si="128"/>
        <v>تانکر آب</v>
      </c>
      <c r="H934" s="204">
        <f t="shared" si="129"/>
        <v>10</v>
      </c>
      <c r="I934" s="204"/>
      <c r="J934" s="204"/>
      <c r="K934" s="204"/>
      <c r="L934" s="204"/>
      <c r="M934" s="204"/>
      <c r="N934" s="204"/>
      <c r="O934" s="230">
        <f t="shared" si="130"/>
        <v>0</v>
      </c>
      <c r="P934" s="230">
        <f t="shared" si="131"/>
        <v>0</v>
      </c>
      <c r="Q934" s="230">
        <f t="shared" si="134"/>
        <v>0</v>
      </c>
      <c r="R934" s="288">
        <f t="shared" si="132"/>
        <v>0</v>
      </c>
      <c r="S934" s="261"/>
    </row>
    <row r="935" spans="2:19" s="200" customFormat="1" x14ac:dyDescent="0.25">
      <c r="B935" s="259">
        <f t="shared" si="133"/>
        <v>930</v>
      </c>
      <c r="C935" s="229">
        <v>45429</v>
      </c>
      <c r="D935" s="203" t="s">
        <v>175</v>
      </c>
      <c r="E935" s="204" t="str">
        <f t="shared" si="126"/>
        <v>تانکر آب</v>
      </c>
      <c r="F935" s="204" t="str">
        <f t="shared" si="127"/>
        <v>محمدپور</v>
      </c>
      <c r="G935" s="204" t="str">
        <f t="shared" si="128"/>
        <v>تانکر آب</v>
      </c>
      <c r="H935" s="204">
        <f t="shared" si="129"/>
        <v>11.2</v>
      </c>
      <c r="I935" s="204"/>
      <c r="J935" s="204"/>
      <c r="K935" s="204"/>
      <c r="L935" s="204"/>
      <c r="M935" s="204"/>
      <c r="N935" s="204"/>
      <c r="O935" s="230">
        <f t="shared" si="130"/>
        <v>0</v>
      </c>
      <c r="P935" s="230">
        <f t="shared" si="131"/>
        <v>0</v>
      </c>
      <c r="Q935" s="230">
        <f t="shared" si="134"/>
        <v>0</v>
      </c>
      <c r="R935" s="288">
        <f t="shared" si="132"/>
        <v>0</v>
      </c>
      <c r="S935" s="261"/>
    </row>
    <row r="936" spans="2:19" s="200" customFormat="1" x14ac:dyDescent="0.25">
      <c r="B936" s="259">
        <f t="shared" si="133"/>
        <v>931</v>
      </c>
      <c r="C936" s="229">
        <v>45429</v>
      </c>
      <c r="D936" s="203" t="s">
        <v>179</v>
      </c>
      <c r="E936" s="204" t="str">
        <f t="shared" si="126"/>
        <v>کمپرسی جفت</v>
      </c>
      <c r="F936" s="204" t="str">
        <f t="shared" si="127"/>
        <v>محمدپور</v>
      </c>
      <c r="G936" s="204" t="str">
        <f t="shared" si="128"/>
        <v>جفت</v>
      </c>
      <c r="H936" s="204">
        <f t="shared" si="129"/>
        <v>7</v>
      </c>
      <c r="I936" s="204"/>
      <c r="J936" s="204"/>
      <c r="K936" s="204"/>
      <c r="L936" s="204"/>
      <c r="M936" s="204"/>
      <c r="N936" s="204"/>
      <c r="O936" s="230">
        <f t="shared" si="130"/>
        <v>0</v>
      </c>
      <c r="P936" s="230">
        <f t="shared" si="131"/>
        <v>0</v>
      </c>
      <c r="Q936" s="230">
        <f t="shared" si="134"/>
        <v>0</v>
      </c>
      <c r="R936" s="288">
        <f t="shared" si="132"/>
        <v>0</v>
      </c>
      <c r="S936" s="261"/>
    </row>
    <row r="937" spans="2:19" s="200" customFormat="1" x14ac:dyDescent="0.25">
      <c r="B937" s="259">
        <f t="shared" si="133"/>
        <v>932</v>
      </c>
      <c r="C937" s="229">
        <v>45429</v>
      </c>
      <c r="D937" s="203" t="s">
        <v>181</v>
      </c>
      <c r="E937" s="204" t="str">
        <f t="shared" si="126"/>
        <v>تانکر آب</v>
      </c>
      <c r="F937" s="204" t="str">
        <f t="shared" si="127"/>
        <v>گلپایگانی</v>
      </c>
      <c r="G937" s="204" t="str">
        <f t="shared" si="128"/>
        <v>تانکر آب</v>
      </c>
      <c r="H937" s="204">
        <f t="shared" si="129"/>
        <v>11.6</v>
      </c>
      <c r="I937" s="204"/>
      <c r="J937" s="204"/>
      <c r="K937" s="204"/>
      <c r="L937" s="204"/>
      <c r="M937" s="204"/>
      <c r="N937" s="204"/>
      <c r="O937" s="230">
        <f t="shared" si="130"/>
        <v>0</v>
      </c>
      <c r="P937" s="230">
        <f t="shared" si="131"/>
        <v>0</v>
      </c>
      <c r="Q937" s="230">
        <f t="shared" si="134"/>
        <v>0</v>
      </c>
      <c r="R937" s="288">
        <f t="shared" si="132"/>
        <v>0</v>
      </c>
      <c r="S937" s="261"/>
    </row>
    <row r="938" spans="2:19" s="200" customFormat="1" x14ac:dyDescent="0.25">
      <c r="B938" s="259">
        <f t="shared" si="133"/>
        <v>933</v>
      </c>
      <c r="C938" s="229">
        <v>45430</v>
      </c>
      <c r="D938" s="203" t="s">
        <v>93</v>
      </c>
      <c r="E938" s="204" t="str">
        <f t="shared" si="126"/>
        <v>کامیون کمپرسی</v>
      </c>
      <c r="F938" s="204" t="str">
        <f t="shared" si="127"/>
        <v>شرکتی</v>
      </c>
      <c r="G938" s="204" t="str">
        <f t="shared" si="128"/>
        <v>جفت</v>
      </c>
      <c r="H938" s="204">
        <f t="shared" si="129"/>
        <v>6.65</v>
      </c>
      <c r="I938" s="204"/>
      <c r="J938" s="204"/>
      <c r="K938" s="204"/>
      <c r="L938" s="204"/>
      <c r="M938" s="204"/>
      <c r="N938" s="204"/>
      <c r="O938" s="230">
        <f t="shared" si="130"/>
        <v>0</v>
      </c>
      <c r="P938" s="230">
        <f t="shared" si="131"/>
        <v>0</v>
      </c>
      <c r="Q938" s="230">
        <f t="shared" si="134"/>
        <v>0</v>
      </c>
      <c r="R938" s="288">
        <f t="shared" si="132"/>
        <v>0</v>
      </c>
      <c r="S938" s="261"/>
    </row>
    <row r="939" spans="2:19" s="200" customFormat="1" x14ac:dyDescent="0.25">
      <c r="B939" s="259">
        <f t="shared" si="133"/>
        <v>934</v>
      </c>
      <c r="C939" s="229">
        <v>45430</v>
      </c>
      <c r="D939" s="203" t="s">
        <v>96</v>
      </c>
      <c r="E939" s="204" t="str">
        <f t="shared" si="126"/>
        <v>کامیون کمپرسی</v>
      </c>
      <c r="F939" s="204" t="str">
        <f t="shared" si="127"/>
        <v>شرکتی</v>
      </c>
      <c r="G939" s="204" t="str">
        <f t="shared" si="128"/>
        <v>جفت</v>
      </c>
      <c r="H939" s="204">
        <f t="shared" si="129"/>
        <v>6.65</v>
      </c>
      <c r="I939" s="204" t="s">
        <v>204</v>
      </c>
      <c r="J939" s="204">
        <v>17</v>
      </c>
      <c r="K939" s="204">
        <v>700</v>
      </c>
      <c r="L939" s="204" t="s">
        <v>1</v>
      </c>
      <c r="M939" s="204"/>
      <c r="N939" s="204" t="s">
        <v>286</v>
      </c>
      <c r="O939" s="230">
        <f t="shared" si="130"/>
        <v>113.05000000000001</v>
      </c>
      <c r="P939" s="230">
        <f t="shared" si="131"/>
        <v>0</v>
      </c>
      <c r="Q939" s="230">
        <f t="shared" si="134"/>
        <v>0</v>
      </c>
      <c r="R939" s="288">
        <f t="shared" si="132"/>
        <v>0</v>
      </c>
      <c r="S939" s="261"/>
    </row>
    <row r="940" spans="2:19" s="200" customFormat="1" x14ac:dyDescent="0.25">
      <c r="B940" s="259">
        <f t="shared" si="133"/>
        <v>935</v>
      </c>
      <c r="C940" s="229">
        <v>45430</v>
      </c>
      <c r="D940" s="203" t="s">
        <v>119</v>
      </c>
      <c r="E940" s="204" t="str">
        <f t="shared" si="126"/>
        <v>کامیون کمپرسی</v>
      </c>
      <c r="F940" s="204" t="str">
        <f t="shared" si="127"/>
        <v>شرکتی</v>
      </c>
      <c r="G940" s="204" t="str">
        <f t="shared" si="128"/>
        <v>جفت</v>
      </c>
      <c r="H940" s="204">
        <f t="shared" si="129"/>
        <v>6.65</v>
      </c>
      <c r="I940" s="204" t="s">
        <v>204</v>
      </c>
      <c r="J940" s="204">
        <v>31</v>
      </c>
      <c r="K940" s="204">
        <v>700</v>
      </c>
      <c r="L940" s="204" t="s">
        <v>1</v>
      </c>
      <c r="M940" s="204"/>
      <c r="N940" s="204" t="s">
        <v>286</v>
      </c>
      <c r="O940" s="230">
        <f t="shared" si="130"/>
        <v>206.15</v>
      </c>
      <c r="P940" s="230">
        <f t="shared" si="131"/>
        <v>0</v>
      </c>
      <c r="Q940" s="230">
        <f t="shared" si="134"/>
        <v>0</v>
      </c>
      <c r="R940" s="288">
        <f t="shared" si="132"/>
        <v>0</v>
      </c>
      <c r="S940" s="261"/>
    </row>
    <row r="941" spans="2:19" s="200" customFormat="1" x14ac:dyDescent="0.25">
      <c r="B941" s="259">
        <f t="shared" si="133"/>
        <v>936</v>
      </c>
      <c r="C941" s="229">
        <v>45430</v>
      </c>
      <c r="D941" s="203" t="s">
        <v>132</v>
      </c>
      <c r="E941" s="204" t="str">
        <f t="shared" si="126"/>
        <v>تانکر آب</v>
      </c>
      <c r="F941" s="204" t="str">
        <f t="shared" si="127"/>
        <v>شرکتی</v>
      </c>
      <c r="G941" s="204" t="str">
        <f t="shared" si="128"/>
        <v>تانکر آب</v>
      </c>
      <c r="H941" s="204">
        <f t="shared" si="129"/>
        <v>11.8</v>
      </c>
      <c r="I941" s="204"/>
      <c r="J941" s="204"/>
      <c r="K941" s="204"/>
      <c r="L941" s="204"/>
      <c r="M941" s="204"/>
      <c r="N941" s="204"/>
      <c r="O941" s="230">
        <f t="shared" si="130"/>
        <v>0</v>
      </c>
      <c r="P941" s="230">
        <f t="shared" si="131"/>
        <v>0</v>
      </c>
      <c r="Q941" s="230">
        <f t="shared" si="134"/>
        <v>0</v>
      </c>
      <c r="R941" s="288">
        <f t="shared" si="132"/>
        <v>0</v>
      </c>
      <c r="S941" s="261"/>
    </row>
    <row r="942" spans="2:19" s="200" customFormat="1" x14ac:dyDescent="0.25">
      <c r="B942" s="259">
        <f t="shared" si="133"/>
        <v>937</v>
      </c>
      <c r="C942" s="229">
        <v>45430</v>
      </c>
      <c r="D942" s="203" t="s">
        <v>98</v>
      </c>
      <c r="E942" s="204" t="str">
        <f t="shared" si="126"/>
        <v>تانکر آب</v>
      </c>
      <c r="F942" s="204" t="str">
        <f t="shared" si="127"/>
        <v>شرکتی</v>
      </c>
      <c r="G942" s="204" t="str">
        <f t="shared" si="128"/>
        <v>تانکر آب</v>
      </c>
      <c r="H942" s="204">
        <f t="shared" si="129"/>
        <v>11.8</v>
      </c>
      <c r="I942" s="204"/>
      <c r="J942" s="204"/>
      <c r="K942" s="204"/>
      <c r="L942" s="204"/>
      <c r="M942" s="204"/>
      <c r="N942" s="204"/>
      <c r="O942" s="230">
        <f t="shared" si="130"/>
        <v>0</v>
      </c>
      <c r="P942" s="230">
        <f t="shared" si="131"/>
        <v>0</v>
      </c>
      <c r="Q942" s="230">
        <f t="shared" si="134"/>
        <v>0</v>
      </c>
      <c r="R942" s="288">
        <f t="shared" si="132"/>
        <v>0</v>
      </c>
      <c r="S942" s="261"/>
    </row>
    <row r="943" spans="2:19" s="200" customFormat="1" x14ac:dyDescent="0.25">
      <c r="B943" s="259">
        <f t="shared" si="133"/>
        <v>938</v>
      </c>
      <c r="C943" s="229">
        <v>45430</v>
      </c>
      <c r="D943" s="203" t="s">
        <v>143</v>
      </c>
      <c r="E943" s="204" t="str">
        <f t="shared" si="126"/>
        <v>کامیون کمپرسی</v>
      </c>
      <c r="F943" s="204" t="str">
        <f t="shared" si="127"/>
        <v>انصاری</v>
      </c>
      <c r="G943" s="204" t="str">
        <f t="shared" si="128"/>
        <v>جفت</v>
      </c>
      <c r="H943" s="204">
        <f t="shared" si="129"/>
        <v>7</v>
      </c>
      <c r="I943" s="204"/>
      <c r="J943" s="204"/>
      <c r="K943" s="204"/>
      <c r="L943" s="204"/>
      <c r="M943" s="204"/>
      <c r="N943" s="204"/>
      <c r="O943" s="230">
        <f t="shared" si="130"/>
        <v>0</v>
      </c>
      <c r="P943" s="230">
        <f t="shared" si="131"/>
        <v>0</v>
      </c>
      <c r="Q943" s="230">
        <f t="shared" si="134"/>
        <v>0</v>
      </c>
      <c r="R943" s="288">
        <f t="shared" si="132"/>
        <v>0</v>
      </c>
      <c r="S943" s="261"/>
    </row>
    <row r="944" spans="2:19" s="200" customFormat="1" x14ac:dyDescent="0.25">
      <c r="B944" s="259">
        <f t="shared" si="133"/>
        <v>939</v>
      </c>
      <c r="C944" s="229">
        <v>45430</v>
      </c>
      <c r="D944" s="203" t="s">
        <v>144</v>
      </c>
      <c r="E944" s="204" t="str">
        <f t="shared" si="126"/>
        <v>کامیون کمپرسی</v>
      </c>
      <c r="F944" s="204" t="str">
        <f t="shared" si="127"/>
        <v>انصاری</v>
      </c>
      <c r="G944" s="204" t="str">
        <f t="shared" si="128"/>
        <v>جفت</v>
      </c>
      <c r="H944" s="204">
        <f t="shared" si="129"/>
        <v>7</v>
      </c>
      <c r="I944" s="204"/>
      <c r="J944" s="204"/>
      <c r="K944" s="204"/>
      <c r="L944" s="204"/>
      <c r="M944" s="204"/>
      <c r="N944" s="204"/>
      <c r="O944" s="230">
        <f t="shared" si="130"/>
        <v>0</v>
      </c>
      <c r="P944" s="230">
        <f t="shared" si="131"/>
        <v>0</v>
      </c>
      <c r="Q944" s="230">
        <f t="shared" si="134"/>
        <v>0</v>
      </c>
      <c r="R944" s="288">
        <f t="shared" si="132"/>
        <v>0</v>
      </c>
      <c r="S944" s="261"/>
    </row>
    <row r="945" spans="2:19" s="200" customFormat="1" x14ac:dyDescent="0.25">
      <c r="B945" s="259">
        <f t="shared" si="133"/>
        <v>940</v>
      </c>
      <c r="C945" s="229">
        <v>45430</v>
      </c>
      <c r="D945" s="203" t="s">
        <v>145</v>
      </c>
      <c r="E945" s="204" t="str">
        <f t="shared" si="126"/>
        <v>کامیون کمپرسی</v>
      </c>
      <c r="F945" s="204" t="str">
        <f t="shared" si="127"/>
        <v>انصاری</v>
      </c>
      <c r="G945" s="204" t="str">
        <f t="shared" si="128"/>
        <v>جفت</v>
      </c>
      <c r="H945" s="204">
        <f t="shared" si="129"/>
        <v>7</v>
      </c>
      <c r="I945" s="204"/>
      <c r="J945" s="204"/>
      <c r="K945" s="204"/>
      <c r="L945" s="204"/>
      <c r="M945" s="204"/>
      <c r="N945" s="204"/>
      <c r="O945" s="230">
        <f t="shared" si="130"/>
        <v>0</v>
      </c>
      <c r="P945" s="230">
        <f t="shared" si="131"/>
        <v>0</v>
      </c>
      <c r="Q945" s="230">
        <f t="shared" si="134"/>
        <v>0</v>
      </c>
      <c r="R945" s="288">
        <f t="shared" si="132"/>
        <v>0</v>
      </c>
      <c r="S945" s="261"/>
    </row>
    <row r="946" spans="2:19" s="200" customFormat="1" x14ac:dyDescent="0.25">
      <c r="B946" s="259">
        <f t="shared" si="133"/>
        <v>941</v>
      </c>
      <c r="C946" s="229">
        <v>45430</v>
      </c>
      <c r="D946" s="203" t="s">
        <v>152</v>
      </c>
      <c r="E946" s="204" t="str">
        <f t="shared" si="126"/>
        <v>کامیون کمپرسی</v>
      </c>
      <c r="F946" s="204" t="str">
        <f t="shared" si="127"/>
        <v>میرزایی</v>
      </c>
      <c r="G946" s="204" t="str">
        <f t="shared" si="128"/>
        <v>تک</v>
      </c>
      <c r="H946" s="204">
        <f t="shared" si="129"/>
        <v>4.1500000000000004</v>
      </c>
      <c r="I946" s="204" t="s">
        <v>204</v>
      </c>
      <c r="J946" s="204">
        <v>40</v>
      </c>
      <c r="K946" s="204">
        <v>700</v>
      </c>
      <c r="L946" s="204" t="s">
        <v>65</v>
      </c>
      <c r="M946" s="204"/>
      <c r="N946" s="204" t="s">
        <v>286</v>
      </c>
      <c r="O946" s="230">
        <f t="shared" si="130"/>
        <v>166</v>
      </c>
      <c r="P946" s="230">
        <f t="shared" si="131"/>
        <v>0</v>
      </c>
      <c r="Q946" s="230">
        <f t="shared" si="134"/>
        <v>0</v>
      </c>
      <c r="R946" s="288">
        <f t="shared" si="132"/>
        <v>0</v>
      </c>
      <c r="S946" s="261"/>
    </row>
    <row r="947" spans="2:19" s="200" customFormat="1" x14ac:dyDescent="0.25">
      <c r="B947" s="259">
        <f t="shared" si="133"/>
        <v>942</v>
      </c>
      <c r="C947" s="229">
        <v>45430</v>
      </c>
      <c r="D947" s="203" t="s">
        <v>154</v>
      </c>
      <c r="E947" s="204" t="str">
        <f t="shared" si="126"/>
        <v>کامیون کمپرسی</v>
      </c>
      <c r="F947" s="204" t="str">
        <f t="shared" si="127"/>
        <v>میرزایی</v>
      </c>
      <c r="G947" s="204" t="str">
        <f t="shared" si="128"/>
        <v>تک</v>
      </c>
      <c r="H947" s="204">
        <f t="shared" si="129"/>
        <v>4.1500000000000004</v>
      </c>
      <c r="I947" s="204" t="s">
        <v>204</v>
      </c>
      <c r="J947" s="204">
        <v>40</v>
      </c>
      <c r="K947" s="204">
        <v>700</v>
      </c>
      <c r="L947" s="204" t="s">
        <v>65</v>
      </c>
      <c r="M947" s="204"/>
      <c r="N947" s="204" t="s">
        <v>286</v>
      </c>
      <c r="O947" s="230">
        <f t="shared" si="130"/>
        <v>166</v>
      </c>
      <c r="P947" s="230">
        <f t="shared" si="131"/>
        <v>0</v>
      </c>
      <c r="Q947" s="230">
        <f t="shared" si="134"/>
        <v>0</v>
      </c>
      <c r="R947" s="288">
        <f t="shared" si="132"/>
        <v>0</v>
      </c>
      <c r="S947" s="261"/>
    </row>
    <row r="948" spans="2:19" s="200" customFormat="1" x14ac:dyDescent="0.25">
      <c r="B948" s="259">
        <f t="shared" si="133"/>
        <v>943</v>
      </c>
      <c r="C948" s="229">
        <v>45430</v>
      </c>
      <c r="D948" s="203" t="s">
        <v>155</v>
      </c>
      <c r="E948" s="204" t="str">
        <f t="shared" si="126"/>
        <v>کامیون کمپرسی</v>
      </c>
      <c r="F948" s="204" t="str">
        <f t="shared" si="127"/>
        <v>میرزایی</v>
      </c>
      <c r="G948" s="204" t="str">
        <f t="shared" si="128"/>
        <v>جفت</v>
      </c>
      <c r="H948" s="204">
        <f t="shared" si="129"/>
        <v>6.65</v>
      </c>
      <c r="I948" s="204" t="s">
        <v>204</v>
      </c>
      <c r="J948" s="204">
        <v>39</v>
      </c>
      <c r="K948" s="204">
        <v>700</v>
      </c>
      <c r="L948" s="204" t="s">
        <v>65</v>
      </c>
      <c r="M948" s="204"/>
      <c r="N948" s="204" t="s">
        <v>286</v>
      </c>
      <c r="O948" s="230">
        <f t="shared" si="130"/>
        <v>259.35000000000002</v>
      </c>
      <c r="P948" s="230">
        <f t="shared" si="131"/>
        <v>0</v>
      </c>
      <c r="Q948" s="230">
        <f t="shared" si="134"/>
        <v>0</v>
      </c>
      <c r="R948" s="288">
        <f t="shared" si="132"/>
        <v>0</v>
      </c>
      <c r="S948" s="261"/>
    </row>
    <row r="949" spans="2:19" s="200" customFormat="1" x14ac:dyDescent="0.25">
      <c r="B949" s="259">
        <f t="shared" si="133"/>
        <v>944</v>
      </c>
      <c r="C949" s="229">
        <v>45430</v>
      </c>
      <c r="D949" s="203" t="s">
        <v>158</v>
      </c>
      <c r="E949" s="204" t="str">
        <f t="shared" si="126"/>
        <v>کامیون کمپرسی</v>
      </c>
      <c r="F949" s="204" t="str">
        <f t="shared" si="127"/>
        <v>صداقت</v>
      </c>
      <c r="G949" s="204" t="str">
        <f t="shared" si="128"/>
        <v>تک</v>
      </c>
      <c r="H949" s="204">
        <f t="shared" si="129"/>
        <v>4.1500000000000004</v>
      </c>
      <c r="I949" s="204"/>
      <c r="J949" s="204"/>
      <c r="K949" s="204"/>
      <c r="L949" s="204"/>
      <c r="M949" s="204"/>
      <c r="N949" s="204"/>
      <c r="O949" s="230">
        <f t="shared" si="130"/>
        <v>0</v>
      </c>
      <c r="P949" s="230">
        <f t="shared" si="131"/>
        <v>0</v>
      </c>
      <c r="Q949" s="230">
        <f t="shared" si="134"/>
        <v>0</v>
      </c>
      <c r="R949" s="288">
        <f t="shared" si="132"/>
        <v>0</v>
      </c>
      <c r="S949" s="261"/>
    </row>
    <row r="950" spans="2:19" s="200" customFormat="1" x14ac:dyDescent="0.25">
      <c r="B950" s="259">
        <f t="shared" si="133"/>
        <v>945</v>
      </c>
      <c r="C950" s="229">
        <v>45430</v>
      </c>
      <c r="D950" s="203" t="s">
        <v>159</v>
      </c>
      <c r="E950" s="204" t="str">
        <f t="shared" si="126"/>
        <v>کامیون کمپرسی</v>
      </c>
      <c r="F950" s="204" t="str">
        <f t="shared" si="127"/>
        <v>صداقت</v>
      </c>
      <c r="G950" s="204" t="str">
        <f t="shared" si="128"/>
        <v>تک</v>
      </c>
      <c r="H950" s="204">
        <f t="shared" si="129"/>
        <v>4.1500000000000004</v>
      </c>
      <c r="I950" s="204"/>
      <c r="J950" s="204"/>
      <c r="K950" s="204"/>
      <c r="L950" s="204"/>
      <c r="M950" s="204"/>
      <c r="N950" s="204"/>
      <c r="O950" s="230">
        <f t="shared" si="130"/>
        <v>0</v>
      </c>
      <c r="P950" s="230">
        <f t="shared" si="131"/>
        <v>0</v>
      </c>
      <c r="Q950" s="230">
        <f t="shared" si="134"/>
        <v>0</v>
      </c>
      <c r="R950" s="288">
        <f t="shared" si="132"/>
        <v>0</v>
      </c>
      <c r="S950" s="261"/>
    </row>
    <row r="951" spans="2:19" s="200" customFormat="1" x14ac:dyDescent="0.25">
      <c r="B951" s="259">
        <f t="shared" si="133"/>
        <v>946</v>
      </c>
      <c r="C951" s="229">
        <v>45430</v>
      </c>
      <c r="D951" s="203" t="s">
        <v>162</v>
      </c>
      <c r="E951" s="204" t="str">
        <f t="shared" si="126"/>
        <v>تانکر آب</v>
      </c>
      <c r="F951" s="204" t="str">
        <f t="shared" si="127"/>
        <v>رضاپور</v>
      </c>
      <c r="G951" s="204" t="str">
        <f t="shared" si="128"/>
        <v>تانکر آب</v>
      </c>
      <c r="H951" s="204">
        <f t="shared" si="129"/>
        <v>10</v>
      </c>
      <c r="I951" s="204"/>
      <c r="J951" s="204"/>
      <c r="K951" s="204"/>
      <c r="L951" s="204"/>
      <c r="M951" s="204"/>
      <c r="N951" s="204"/>
      <c r="O951" s="230">
        <f t="shared" si="130"/>
        <v>0</v>
      </c>
      <c r="P951" s="230">
        <f t="shared" si="131"/>
        <v>0</v>
      </c>
      <c r="Q951" s="230">
        <f t="shared" si="134"/>
        <v>0</v>
      </c>
      <c r="R951" s="288">
        <f t="shared" si="132"/>
        <v>0</v>
      </c>
      <c r="S951" s="261"/>
    </row>
    <row r="952" spans="2:19" s="200" customFormat="1" x14ac:dyDescent="0.25">
      <c r="B952" s="259">
        <f t="shared" si="133"/>
        <v>947</v>
      </c>
      <c r="C952" s="229">
        <v>45430</v>
      </c>
      <c r="D952" s="203" t="s">
        <v>175</v>
      </c>
      <c r="E952" s="204" t="str">
        <f t="shared" si="126"/>
        <v>تانکر آب</v>
      </c>
      <c r="F952" s="204" t="str">
        <f t="shared" si="127"/>
        <v>محمدپور</v>
      </c>
      <c r="G952" s="204" t="str">
        <f t="shared" si="128"/>
        <v>تانکر آب</v>
      </c>
      <c r="H952" s="204">
        <f t="shared" si="129"/>
        <v>11.2</v>
      </c>
      <c r="I952" s="204"/>
      <c r="J952" s="204"/>
      <c r="K952" s="204"/>
      <c r="L952" s="204"/>
      <c r="M952" s="204"/>
      <c r="N952" s="204"/>
      <c r="O952" s="230">
        <f t="shared" si="130"/>
        <v>0</v>
      </c>
      <c r="P952" s="230">
        <f t="shared" si="131"/>
        <v>0</v>
      </c>
      <c r="Q952" s="230">
        <f t="shared" si="134"/>
        <v>0</v>
      </c>
      <c r="R952" s="288">
        <f t="shared" si="132"/>
        <v>0</v>
      </c>
      <c r="S952" s="261"/>
    </row>
    <row r="953" spans="2:19" s="200" customFormat="1" x14ac:dyDescent="0.25">
      <c r="B953" s="259">
        <f t="shared" si="133"/>
        <v>948</v>
      </c>
      <c r="C953" s="229">
        <v>45430</v>
      </c>
      <c r="D953" s="203" t="s">
        <v>179</v>
      </c>
      <c r="E953" s="204" t="str">
        <f t="shared" si="126"/>
        <v>کمپرسی جفت</v>
      </c>
      <c r="F953" s="204" t="str">
        <f t="shared" si="127"/>
        <v>محمدپور</v>
      </c>
      <c r="G953" s="204" t="str">
        <f t="shared" si="128"/>
        <v>جفت</v>
      </c>
      <c r="H953" s="204">
        <f t="shared" si="129"/>
        <v>7</v>
      </c>
      <c r="I953" s="204"/>
      <c r="J953" s="204"/>
      <c r="K953" s="204"/>
      <c r="L953" s="204"/>
      <c r="M953" s="204"/>
      <c r="N953" s="204"/>
      <c r="O953" s="230">
        <f t="shared" si="130"/>
        <v>0</v>
      </c>
      <c r="P953" s="230">
        <f t="shared" si="131"/>
        <v>0</v>
      </c>
      <c r="Q953" s="230">
        <f t="shared" si="134"/>
        <v>0</v>
      </c>
      <c r="R953" s="288">
        <f t="shared" si="132"/>
        <v>0</v>
      </c>
      <c r="S953" s="261"/>
    </row>
    <row r="954" spans="2:19" s="200" customFormat="1" x14ac:dyDescent="0.25">
      <c r="B954" s="259">
        <f t="shared" si="133"/>
        <v>949</v>
      </c>
      <c r="C954" s="229">
        <v>45430</v>
      </c>
      <c r="D954" s="203" t="s">
        <v>181</v>
      </c>
      <c r="E954" s="204" t="str">
        <f t="shared" si="126"/>
        <v>تانکر آب</v>
      </c>
      <c r="F954" s="204" t="str">
        <f t="shared" si="127"/>
        <v>گلپایگانی</v>
      </c>
      <c r="G954" s="204" t="str">
        <f t="shared" si="128"/>
        <v>تانکر آب</v>
      </c>
      <c r="H954" s="204">
        <f t="shared" si="129"/>
        <v>11.6</v>
      </c>
      <c r="I954" s="204"/>
      <c r="J954" s="204"/>
      <c r="K954" s="204"/>
      <c r="L954" s="204"/>
      <c r="M954" s="204"/>
      <c r="N954" s="204"/>
      <c r="O954" s="230">
        <f t="shared" si="130"/>
        <v>0</v>
      </c>
      <c r="P954" s="230">
        <f t="shared" si="131"/>
        <v>0</v>
      </c>
      <c r="Q954" s="230">
        <f t="shared" si="134"/>
        <v>0</v>
      </c>
      <c r="R954" s="288">
        <f t="shared" si="132"/>
        <v>0</v>
      </c>
      <c r="S954" s="261"/>
    </row>
    <row r="955" spans="2:19" s="200" customFormat="1" x14ac:dyDescent="0.25">
      <c r="B955" s="259">
        <f t="shared" si="133"/>
        <v>950</v>
      </c>
      <c r="C955" s="229">
        <v>45431</v>
      </c>
      <c r="D955" s="203" t="s">
        <v>93</v>
      </c>
      <c r="E955" s="204" t="str">
        <f t="shared" si="126"/>
        <v>کامیون کمپرسی</v>
      </c>
      <c r="F955" s="204" t="str">
        <f t="shared" si="127"/>
        <v>شرکتی</v>
      </c>
      <c r="G955" s="204" t="str">
        <f t="shared" si="128"/>
        <v>جفت</v>
      </c>
      <c r="H955" s="204">
        <f t="shared" si="129"/>
        <v>6.65</v>
      </c>
      <c r="I955" s="204"/>
      <c r="J955" s="204"/>
      <c r="K955" s="204"/>
      <c r="L955" s="204"/>
      <c r="M955" s="204"/>
      <c r="N955" s="204"/>
      <c r="O955" s="230">
        <f t="shared" si="130"/>
        <v>0</v>
      </c>
      <c r="P955" s="230">
        <f t="shared" si="131"/>
        <v>0</v>
      </c>
      <c r="Q955" s="230">
        <f t="shared" si="134"/>
        <v>0</v>
      </c>
      <c r="R955" s="288">
        <f t="shared" si="132"/>
        <v>0</v>
      </c>
      <c r="S955" s="261"/>
    </row>
    <row r="956" spans="2:19" s="200" customFormat="1" x14ac:dyDescent="0.25">
      <c r="B956" s="259">
        <f t="shared" si="133"/>
        <v>951</v>
      </c>
      <c r="C956" s="229">
        <v>45431</v>
      </c>
      <c r="D956" s="203" t="s">
        <v>96</v>
      </c>
      <c r="E956" s="204" t="str">
        <f t="shared" si="126"/>
        <v>کامیون کمپرسی</v>
      </c>
      <c r="F956" s="204" t="str">
        <f t="shared" si="127"/>
        <v>شرکتی</v>
      </c>
      <c r="G956" s="204" t="str">
        <f t="shared" si="128"/>
        <v>جفت</v>
      </c>
      <c r="H956" s="204">
        <f t="shared" si="129"/>
        <v>6.65</v>
      </c>
      <c r="I956" s="204" t="s">
        <v>204</v>
      </c>
      <c r="J956" s="204">
        <v>26</v>
      </c>
      <c r="K956" s="204">
        <v>650</v>
      </c>
      <c r="L956" s="204" t="s">
        <v>1</v>
      </c>
      <c r="M956" s="204"/>
      <c r="N956" s="204" t="s">
        <v>286</v>
      </c>
      <c r="O956" s="230">
        <f t="shared" si="130"/>
        <v>172.9</v>
      </c>
      <c r="P956" s="230">
        <f t="shared" si="131"/>
        <v>0</v>
      </c>
      <c r="Q956" s="230">
        <f t="shared" si="134"/>
        <v>0</v>
      </c>
      <c r="R956" s="288">
        <f t="shared" si="132"/>
        <v>0</v>
      </c>
      <c r="S956" s="261"/>
    </row>
    <row r="957" spans="2:19" s="200" customFormat="1" x14ac:dyDescent="0.25">
      <c r="B957" s="259">
        <f t="shared" si="133"/>
        <v>952</v>
      </c>
      <c r="C957" s="229">
        <v>45431</v>
      </c>
      <c r="D957" s="203" t="s">
        <v>119</v>
      </c>
      <c r="E957" s="204" t="str">
        <f t="shared" si="126"/>
        <v>کامیون کمپرسی</v>
      </c>
      <c r="F957" s="204" t="str">
        <f t="shared" si="127"/>
        <v>شرکتی</v>
      </c>
      <c r="G957" s="204" t="str">
        <f t="shared" si="128"/>
        <v>جفت</v>
      </c>
      <c r="H957" s="204">
        <f t="shared" si="129"/>
        <v>6.65</v>
      </c>
      <c r="I957" s="204" t="s">
        <v>204</v>
      </c>
      <c r="J957" s="204">
        <v>23</v>
      </c>
      <c r="K957" s="204">
        <v>650</v>
      </c>
      <c r="L957" s="204" t="s">
        <v>1</v>
      </c>
      <c r="M957" s="204"/>
      <c r="N957" s="204" t="s">
        <v>286</v>
      </c>
      <c r="O957" s="230">
        <f t="shared" si="130"/>
        <v>152.95000000000002</v>
      </c>
      <c r="P957" s="230">
        <f t="shared" si="131"/>
        <v>0</v>
      </c>
      <c r="Q957" s="230">
        <f t="shared" si="134"/>
        <v>0</v>
      </c>
      <c r="R957" s="288">
        <f t="shared" si="132"/>
        <v>0</v>
      </c>
      <c r="S957" s="261"/>
    </row>
    <row r="958" spans="2:19" s="200" customFormat="1" x14ac:dyDescent="0.25">
      <c r="B958" s="259">
        <f t="shared" si="133"/>
        <v>953</v>
      </c>
      <c r="C958" s="229">
        <v>45431</v>
      </c>
      <c r="D958" s="203" t="s">
        <v>132</v>
      </c>
      <c r="E958" s="204" t="str">
        <f t="shared" si="126"/>
        <v>تانکر آب</v>
      </c>
      <c r="F958" s="204" t="str">
        <f t="shared" si="127"/>
        <v>شرکتی</v>
      </c>
      <c r="G958" s="204" t="str">
        <f t="shared" si="128"/>
        <v>تانکر آب</v>
      </c>
      <c r="H958" s="204">
        <f t="shared" si="129"/>
        <v>11.8</v>
      </c>
      <c r="I958" s="204"/>
      <c r="J958" s="204"/>
      <c r="K958" s="204"/>
      <c r="L958" s="204"/>
      <c r="M958" s="204"/>
      <c r="N958" s="204"/>
      <c r="O958" s="230">
        <f t="shared" si="130"/>
        <v>0</v>
      </c>
      <c r="P958" s="230">
        <f t="shared" si="131"/>
        <v>0</v>
      </c>
      <c r="Q958" s="230">
        <f t="shared" si="134"/>
        <v>0</v>
      </c>
      <c r="R958" s="288">
        <f t="shared" si="132"/>
        <v>0</v>
      </c>
      <c r="S958" s="261"/>
    </row>
    <row r="959" spans="2:19" s="200" customFormat="1" x14ac:dyDescent="0.25">
      <c r="B959" s="259">
        <f t="shared" si="133"/>
        <v>954</v>
      </c>
      <c r="C959" s="229">
        <v>45431</v>
      </c>
      <c r="D959" s="203" t="s">
        <v>98</v>
      </c>
      <c r="E959" s="204" t="str">
        <f t="shared" si="126"/>
        <v>تانکر آب</v>
      </c>
      <c r="F959" s="204" t="str">
        <f t="shared" si="127"/>
        <v>شرکتی</v>
      </c>
      <c r="G959" s="204" t="str">
        <f t="shared" si="128"/>
        <v>تانکر آب</v>
      </c>
      <c r="H959" s="204">
        <f t="shared" si="129"/>
        <v>11.8</v>
      </c>
      <c r="I959" s="204"/>
      <c r="J959" s="204"/>
      <c r="K959" s="204"/>
      <c r="L959" s="204"/>
      <c r="M959" s="204"/>
      <c r="N959" s="204"/>
      <c r="O959" s="230">
        <f t="shared" si="130"/>
        <v>0</v>
      </c>
      <c r="P959" s="230">
        <f t="shared" si="131"/>
        <v>0</v>
      </c>
      <c r="Q959" s="230">
        <f t="shared" si="134"/>
        <v>0</v>
      </c>
      <c r="R959" s="288">
        <f t="shared" si="132"/>
        <v>0</v>
      </c>
      <c r="S959" s="261"/>
    </row>
    <row r="960" spans="2:19" s="200" customFormat="1" x14ac:dyDescent="0.25">
      <c r="B960" s="259">
        <f t="shared" si="133"/>
        <v>955</v>
      </c>
      <c r="C960" s="229">
        <v>45431</v>
      </c>
      <c r="D960" s="203" t="s">
        <v>143</v>
      </c>
      <c r="E960" s="204" t="str">
        <f t="shared" si="126"/>
        <v>کامیون کمپرسی</v>
      </c>
      <c r="F960" s="204" t="str">
        <f t="shared" si="127"/>
        <v>انصاری</v>
      </c>
      <c r="G960" s="204" t="str">
        <f t="shared" si="128"/>
        <v>جفت</v>
      </c>
      <c r="H960" s="204">
        <f t="shared" si="129"/>
        <v>7</v>
      </c>
      <c r="I960" s="204"/>
      <c r="J960" s="204"/>
      <c r="K960" s="204"/>
      <c r="L960" s="204"/>
      <c r="M960" s="204"/>
      <c r="N960" s="204"/>
      <c r="O960" s="230">
        <f t="shared" si="130"/>
        <v>0</v>
      </c>
      <c r="P960" s="230">
        <f t="shared" si="131"/>
        <v>0</v>
      </c>
      <c r="Q960" s="230">
        <f t="shared" si="134"/>
        <v>0</v>
      </c>
      <c r="R960" s="288">
        <f t="shared" si="132"/>
        <v>0</v>
      </c>
      <c r="S960" s="261"/>
    </row>
    <row r="961" spans="2:19" s="200" customFormat="1" x14ac:dyDescent="0.25">
      <c r="B961" s="259">
        <f t="shared" si="133"/>
        <v>956</v>
      </c>
      <c r="C961" s="229">
        <v>45431</v>
      </c>
      <c r="D961" s="203" t="s">
        <v>144</v>
      </c>
      <c r="E961" s="204" t="str">
        <f t="shared" si="126"/>
        <v>کامیون کمپرسی</v>
      </c>
      <c r="F961" s="204" t="str">
        <f t="shared" si="127"/>
        <v>انصاری</v>
      </c>
      <c r="G961" s="204" t="str">
        <f t="shared" si="128"/>
        <v>جفت</v>
      </c>
      <c r="H961" s="204">
        <f t="shared" si="129"/>
        <v>7</v>
      </c>
      <c r="I961" s="204"/>
      <c r="J961" s="204"/>
      <c r="K961" s="204"/>
      <c r="L961" s="204"/>
      <c r="M961" s="204"/>
      <c r="N961" s="204"/>
      <c r="O961" s="230">
        <f t="shared" si="130"/>
        <v>0</v>
      </c>
      <c r="P961" s="230">
        <f t="shared" si="131"/>
        <v>0</v>
      </c>
      <c r="Q961" s="230">
        <f t="shared" si="134"/>
        <v>0</v>
      </c>
      <c r="R961" s="288">
        <f t="shared" si="132"/>
        <v>0</v>
      </c>
      <c r="S961" s="261"/>
    </row>
    <row r="962" spans="2:19" s="200" customFormat="1" x14ac:dyDescent="0.25">
      <c r="B962" s="259">
        <f t="shared" si="133"/>
        <v>957</v>
      </c>
      <c r="C962" s="229">
        <v>45431</v>
      </c>
      <c r="D962" s="203" t="s">
        <v>145</v>
      </c>
      <c r="E962" s="204" t="str">
        <f t="shared" si="126"/>
        <v>کامیون کمپرسی</v>
      </c>
      <c r="F962" s="204" t="str">
        <f t="shared" si="127"/>
        <v>انصاری</v>
      </c>
      <c r="G962" s="204" t="str">
        <f t="shared" si="128"/>
        <v>جفت</v>
      </c>
      <c r="H962" s="204">
        <f t="shared" si="129"/>
        <v>7</v>
      </c>
      <c r="I962" s="204"/>
      <c r="J962" s="204"/>
      <c r="K962" s="204"/>
      <c r="L962" s="204"/>
      <c r="M962" s="204"/>
      <c r="N962" s="204"/>
      <c r="O962" s="230">
        <f t="shared" si="130"/>
        <v>0</v>
      </c>
      <c r="P962" s="230">
        <f t="shared" si="131"/>
        <v>0</v>
      </c>
      <c r="Q962" s="230">
        <f t="shared" si="134"/>
        <v>0</v>
      </c>
      <c r="R962" s="288">
        <f t="shared" si="132"/>
        <v>0</v>
      </c>
      <c r="S962" s="261"/>
    </row>
    <row r="963" spans="2:19" s="200" customFormat="1" x14ac:dyDescent="0.25">
      <c r="B963" s="259">
        <f t="shared" si="133"/>
        <v>958</v>
      </c>
      <c r="C963" s="229">
        <v>45431</v>
      </c>
      <c r="D963" s="203" t="s">
        <v>152</v>
      </c>
      <c r="E963" s="204" t="str">
        <f t="shared" si="126"/>
        <v>کامیون کمپرسی</v>
      </c>
      <c r="F963" s="204" t="str">
        <f t="shared" si="127"/>
        <v>میرزایی</v>
      </c>
      <c r="G963" s="204" t="str">
        <f t="shared" si="128"/>
        <v>تک</v>
      </c>
      <c r="H963" s="204">
        <f t="shared" si="129"/>
        <v>4.1500000000000004</v>
      </c>
      <c r="I963" s="204" t="s">
        <v>204</v>
      </c>
      <c r="J963" s="204">
        <v>34</v>
      </c>
      <c r="K963" s="204">
        <v>650</v>
      </c>
      <c r="L963" s="204" t="s">
        <v>65</v>
      </c>
      <c r="M963" s="204"/>
      <c r="N963" s="204" t="s">
        <v>286</v>
      </c>
      <c r="O963" s="230">
        <f t="shared" si="130"/>
        <v>141.10000000000002</v>
      </c>
      <c r="P963" s="230">
        <f t="shared" si="131"/>
        <v>0</v>
      </c>
      <c r="Q963" s="230">
        <f t="shared" si="134"/>
        <v>0</v>
      </c>
      <c r="R963" s="288">
        <f t="shared" si="132"/>
        <v>0</v>
      </c>
      <c r="S963" s="261"/>
    </row>
    <row r="964" spans="2:19" s="200" customFormat="1" x14ac:dyDescent="0.25">
      <c r="B964" s="259">
        <f t="shared" si="133"/>
        <v>959</v>
      </c>
      <c r="C964" s="229">
        <v>45431</v>
      </c>
      <c r="D964" s="203" t="s">
        <v>154</v>
      </c>
      <c r="E964" s="204" t="str">
        <f t="shared" si="126"/>
        <v>کامیون کمپرسی</v>
      </c>
      <c r="F964" s="204" t="str">
        <f t="shared" si="127"/>
        <v>میرزایی</v>
      </c>
      <c r="G964" s="204" t="str">
        <f t="shared" si="128"/>
        <v>تک</v>
      </c>
      <c r="H964" s="204">
        <f t="shared" si="129"/>
        <v>4.1500000000000004</v>
      </c>
      <c r="I964" s="204" t="s">
        <v>204</v>
      </c>
      <c r="J964" s="204">
        <v>34</v>
      </c>
      <c r="K964" s="204">
        <v>650</v>
      </c>
      <c r="L964" s="204" t="s">
        <v>65</v>
      </c>
      <c r="M964" s="204"/>
      <c r="N964" s="204" t="s">
        <v>286</v>
      </c>
      <c r="O964" s="230">
        <f t="shared" si="130"/>
        <v>141.10000000000002</v>
      </c>
      <c r="P964" s="230">
        <f t="shared" si="131"/>
        <v>0</v>
      </c>
      <c r="Q964" s="230">
        <f t="shared" si="134"/>
        <v>0</v>
      </c>
      <c r="R964" s="288">
        <f t="shared" si="132"/>
        <v>0</v>
      </c>
      <c r="S964" s="261"/>
    </row>
    <row r="965" spans="2:19" s="200" customFormat="1" x14ac:dyDescent="0.25">
      <c r="B965" s="259">
        <f t="shared" si="133"/>
        <v>960</v>
      </c>
      <c r="C965" s="229">
        <v>45431</v>
      </c>
      <c r="D965" s="203" t="s">
        <v>155</v>
      </c>
      <c r="E965" s="204" t="str">
        <f t="shared" si="126"/>
        <v>کامیون کمپرسی</v>
      </c>
      <c r="F965" s="204" t="str">
        <f t="shared" si="127"/>
        <v>میرزایی</v>
      </c>
      <c r="G965" s="204" t="str">
        <f t="shared" si="128"/>
        <v>جفت</v>
      </c>
      <c r="H965" s="204">
        <f t="shared" si="129"/>
        <v>6.65</v>
      </c>
      <c r="I965" s="204" t="s">
        <v>204</v>
      </c>
      <c r="J965" s="204">
        <v>34</v>
      </c>
      <c r="K965" s="204">
        <v>650</v>
      </c>
      <c r="L965" s="204" t="s">
        <v>65</v>
      </c>
      <c r="M965" s="204"/>
      <c r="N965" s="204" t="s">
        <v>286</v>
      </c>
      <c r="O965" s="230">
        <f t="shared" si="130"/>
        <v>226.10000000000002</v>
      </c>
      <c r="P965" s="230">
        <f t="shared" si="131"/>
        <v>0</v>
      </c>
      <c r="Q965" s="230">
        <f t="shared" si="134"/>
        <v>0</v>
      </c>
      <c r="R965" s="288">
        <f t="shared" si="132"/>
        <v>0</v>
      </c>
      <c r="S965" s="261"/>
    </row>
    <row r="966" spans="2:19" s="200" customFormat="1" x14ac:dyDescent="0.25">
      <c r="B966" s="259">
        <f t="shared" si="133"/>
        <v>961</v>
      </c>
      <c r="C966" s="229">
        <v>45431</v>
      </c>
      <c r="D966" s="203" t="s">
        <v>158</v>
      </c>
      <c r="E966" s="204" t="str">
        <f t="shared" ref="E966:E1029" si="135">IFERROR(VLOOKUP(D966,T:X,2,FALSE),"")</f>
        <v>کامیون کمپرسی</v>
      </c>
      <c r="F966" s="204" t="str">
        <f t="shared" ref="F966:F1029" si="136">IFERROR(VLOOKUP(D966,T:X,3,FALSE),"")</f>
        <v>صداقت</v>
      </c>
      <c r="G966" s="204" t="str">
        <f t="shared" ref="G966:G1029" si="137">IFERROR(VLOOKUP(D966,T:X,4,FALSE),"")</f>
        <v>تک</v>
      </c>
      <c r="H966" s="204">
        <f t="shared" ref="H966:H1029" si="138">IFERROR(VLOOKUP(D966,T:X,5,FALSE),"")</f>
        <v>4.1500000000000004</v>
      </c>
      <c r="I966" s="204"/>
      <c r="J966" s="204"/>
      <c r="K966" s="204"/>
      <c r="L966" s="204"/>
      <c r="M966" s="204"/>
      <c r="N966" s="204"/>
      <c r="O966" s="230">
        <f t="shared" ref="O966:O1029" si="139">IF(I966=$O$5,J966*H966,0)</f>
        <v>0</v>
      </c>
      <c r="P966" s="230">
        <f t="shared" ref="P966:P1029" si="140">IF(I966=$P$5,J966*H966,0)*1.15</f>
        <v>0</v>
      </c>
      <c r="Q966" s="230">
        <f t="shared" si="134"/>
        <v>0</v>
      </c>
      <c r="R966" s="288">
        <f t="shared" ref="R966:R1029" si="141">IF(I966=$R$5,J966*H966,0)</f>
        <v>0</v>
      </c>
      <c r="S966" s="261"/>
    </row>
    <row r="967" spans="2:19" s="200" customFormat="1" x14ac:dyDescent="0.25">
      <c r="B967" s="259">
        <f t="shared" ref="B967:B1030" si="142">ROW()-5</f>
        <v>962</v>
      </c>
      <c r="C967" s="229">
        <v>45431</v>
      </c>
      <c r="D967" s="203" t="s">
        <v>159</v>
      </c>
      <c r="E967" s="204" t="str">
        <f t="shared" si="135"/>
        <v>کامیون کمپرسی</v>
      </c>
      <c r="F967" s="204" t="str">
        <f t="shared" si="136"/>
        <v>صداقت</v>
      </c>
      <c r="G967" s="204" t="str">
        <f t="shared" si="137"/>
        <v>تک</v>
      </c>
      <c r="H967" s="204">
        <f t="shared" si="138"/>
        <v>4.1500000000000004</v>
      </c>
      <c r="I967" s="204"/>
      <c r="J967" s="204"/>
      <c r="K967" s="204"/>
      <c r="L967" s="204"/>
      <c r="M967" s="204"/>
      <c r="N967" s="204"/>
      <c r="O967" s="230">
        <f t="shared" si="139"/>
        <v>0</v>
      </c>
      <c r="P967" s="230">
        <f t="shared" si="140"/>
        <v>0</v>
      </c>
      <c r="Q967" s="230">
        <f t="shared" ref="Q967:Q1030" si="143">IF(I967=$Q$5,J967*H967,0)</f>
        <v>0</v>
      </c>
      <c r="R967" s="288">
        <f t="shared" si="141"/>
        <v>0</v>
      </c>
      <c r="S967" s="261"/>
    </row>
    <row r="968" spans="2:19" s="200" customFormat="1" x14ac:dyDescent="0.25">
      <c r="B968" s="259">
        <f t="shared" si="142"/>
        <v>963</v>
      </c>
      <c r="C968" s="229">
        <v>45431</v>
      </c>
      <c r="D968" s="203" t="s">
        <v>162</v>
      </c>
      <c r="E968" s="204" t="str">
        <f t="shared" si="135"/>
        <v>تانکر آب</v>
      </c>
      <c r="F968" s="204" t="str">
        <f t="shared" si="136"/>
        <v>رضاپور</v>
      </c>
      <c r="G968" s="204" t="str">
        <f t="shared" si="137"/>
        <v>تانکر آب</v>
      </c>
      <c r="H968" s="204">
        <f t="shared" si="138"/>
        <v>10</v>
      </c>
      <c r="I968" s="204"/>
      <c r="J968" s="204"/>
      <c r="K968" s="204"/>
      <c r="L968" s="204"/>
      <c r="M968" s="204"/>
      <c r="N968" s="204"/>
      <c r="O968" s="230">
        <f t="shared" si="139"/>
        <v>0</v>
      </c>
      <c r="P968" s="230">
        <f t="shared" si="140"/>
        <v>0</v>
      </c>
      <c r="Q968" s="230">
        <f t="shared" si="143"/>
        <v>0</v>
      </c>
      <c r="R968" s="288">
        <f t="shared" si="141"/>
        <v>0</v>
      </c>
      <c r="S968" s="261"/>
    </row>
    <row r="969" spans="2:19" s="200" customFormat="1" x14ac:dyDescent="0.25">
      <c r="B969" s="259">
        <f t="shared" si="142"/>
        <v>964</v>
      </c>
      <c r="C969" s="229">
        <v>45431</v>
      </c>
      <c r="D969" s="203" t="s">
        <v>175</v>
      </c>
      <c r="E969" s="204" t="str">
        <f t="shared" si="135"/>
        <v>تانکر آب</v>
      </c>
      <c r="F969" s="204" t="str">
        <f t="shared" si="136"/>
        <v>محمدپور</v>
      </c>
      <c r="G969" s="204" t="str">
        <f t="shared" si="137"/>
        <v>تانکر آب</v>
      </c>
      <c r="H969" s="204">
        <f t="shared" si="138"/>
        <v>11.2</v>
      </c>
      <c r="I969" s="204"/>
      <c r="J969" s="204"/>
      <c r="K969" s="204"/>
      <c r="L969" s="204"/>
      <c r="M969" s="204"/>
      <c r="N969" s="204"/>
      <c r="O969" s="230">
        <f t="shared" si="139"/>
        <v>0</v>
      </c>
      <c r="P969" s="230">
        <f t="shared" si="140"/>
        <v>0</v>
      </c>
      <c r="Q969" s="230">
        <f t="shared" si="143"/>
        <v>0</v>
      </c>
      <c r="R969" s="288">
        <f t="shared" si="141"/>
        <v>0</v>
      </c>
      <c r="S969" s="261"/>
    </row>
    <row r="970" spans="2:19" s="200" customFormat="1" x14ac:dyDescent="0.25">
      <c r="B970" s="259">
        <f t="shared" si="142"/>
        <v>965</v>
      </c>
      <c r="C970" s="229">
        <v>45431</v>
      </c>
      <c r="D970" s="203" t="s">
        <v>179</v>
      </c>
      <c r="E970" s="204" t="str">
        <f t="shared" si="135"/>
        <v>کمپرسی جفت</v>
      </c>
      <c r="F970" s="204" t="str">
        <f t="shared" si="136"/>
        <v>محمدپور</v>
      </c>
      <c r="G970" s="204" t="str">
        <f t="shared" si="137"/>
        <v>جفت</v>
      </c>
      <c r="H970" s="204">
        <f t="shared" si="138"/>
        <v>7</v>
      </c>
      <c r="I970" s="204"/>
      <c r="J970" s="204"/>
      <c r="K970" s="204"/>
      <c r="L970" s="204"/>
      <c r="M970" s="204"/>
      <c r="N970" s="204"/>
      <c r="O970" s="230">
        <f t="shared" si="139"/>
        <v>0</v>
      </c>
      <c r="P970" s="230">
        <f t="shared" si="140"/>
        <v>0</v>
      </c>
      <c r="Q970" s="230">
        <f t="shared" si="143"/>
        <v>0</v>
      </c>
      <c r="R970" s="288">
        <f t="shared" si="141"/>
        <v>0</v>
      </c>
      <c r="S970" s="261"/>
    </row>
    <row r="971" spans="2:19" s="200" customFormat="1" x14ac:dyDescent="0.25">
      <c r="B971" s="259">
        <f t="shared" si="142"/>
        <v>966</v>
      </c>
      <c r="C971" s="229">
        <v>45431</v>
      </c>
      <c r="D971" s="203" t="s">
        <v>181</v>
      </c>
      <c r="E971" s="204" t="str">
        <f t="shared" si="135"/>
        <v>تانکر آب</v>
      </c>
      <c r="F971" s="204" t="str">
        <f t="shared" si="136"/>
        <v>گلپایگانی</v>
      </c>
      <c r="G971" s="204" t="str">
        <f t="shared" si="137"/>
        <v>تانکر آب</v>
      </c>
      <c r="H971" s="204">
        <f t="shared" si="138"/>
        <v>11.6</v>
      </c>
      <c r="I971" s="204"/>
      <c r="J971" s="204"/>
      <c r="K971" s="204"/>
      <c r="L971" s="204"/>
      <c r="M971" s="204"/>
      <c r="N971" s="204"/>
      <c r="O971" s="230">
        <f t="shared" si="139"/>
        <v>0</v>
      </c>
      <c r="P971" s="230">
        <f t="shared" si="140"/>
        <v>0</v>
      </c>
      <c r="Q971" s="230">
        <f t="shared" si="143"/>
        <v>0</v>
      </c>
      <c r="R971" s="288">
        <f t="shared" si="141"/>
        <v>0</v>
      </c>
      <c r="S971" s="261"/>
    </row>
    <row r="972" spans="2:19" s="200" customFormat="1" x14ac:dyDescent="0.25">
      <c r="B972" s="259">
        <f t="shared" si="142"/>
        <v>967</v>
      </c>
      <c r="C972" s="229">
        <v>45432</v>
      </c>
      <c r="D972" s="203" t="s">
        <v>93</v>
      </c>
      <c r="E972" s="204" t="str">
        <f t="shared" si="135"/>
        <v>کامیون کمپرسی</v>
      </c>
      <c r="F972" s="204" t="str">
        <f t="shared" si="136"/>
        <v>شرکتی</v>
      </c>
      <c r="G972" s="204" t="str">
        <f t="shared" si="137"/>
        <v>جفت</v>
      </c>
      <c r="H972" s="204">
        <f t="shared" si="138"/>
        <v>6.65</v>
      </c>
      <c r="I972" s="204"/>
      <c r="J972" s="204"/>
      <c r="K972" s="204"/>
      <c r="L972" s="204"/>
      <c r="M972" s="204"/>
      <c r="N972" s="204"/>
      <c r="O972" s="230">
        <f t="shared" si="139"/>
        <v>0</v>
      </c>
      <c r="P972" s="230">
        <f t="shared" si="140"/>
        <v>0</v>
      </c>
      <c r="Q972" s="230">
        <f t="shared" si="143"/>
        <v>0</v>
      </c>
      <c r="R972" s="288">
        <f t="shared" si="141"/>
        <v>0</v>
      </c>
      <c r="S972" s="261"/>
    </row>
    <row r="973" spans="2:19" s="200" customFormat="1" x14ac:dyDescent="0.25">
      <c r="B973" s="259">
        <f t="shared" si="142"/>
        <v>968</v>
      </c>
      <c r="C973" s="229">
        <v>45432</v>
      </c>
      <c r="D973" s="203" t="s">
        <v>96</v>
      </c>
      <c r="E973" s="204" t="str">
        <f t="shared" si="135"/>
        <v>کامیون کمپرسی</v>
      </c>
      <c r="F973" s="204" t="str">
        <f t="shared" si="136"/>
        <v>شرکتی</v>
      </c>
      <c r="G973" s="204" t="str">
        <f t="shared" si="137"/>
        <v>جفت</v>
      </c>
      <c r="H973" s="204">
        <f t="shared" si="138"/>
        <v>6.65</v>
      </c>
      <c r="I973" s="204" t="s">
        <v>204</v>
      </c>
      <c r="J973" s="204">
        <v>21</v>
      </c>
      <c r="K973" s="204">
        <v>980</v>
      </c>
      <c r="L973" s="204" t="s">
        <v>65</v>
      </c>
      <c r="M973" s="204"/>
      <c r="N973" s="204" t="s">
        <v>286</v>
      </c>
      <c r="O973" s="230">
        <f t="shared" si="139"/>
        <v>139.65</v>
      </c>
      <c r="P973" s="230">
        <f t="shared" si="140"/>
        <v>0</v>
      </c>
      <c r="Q973" s="230">
        <f t="shared" si="143"/>
        <v>0</v>
      </c>
      <c r="R973" s="288">
        <f t="shared" si="141"/>
        <v>0</v>
      </c>
      <c r="S973" s="261"/>
    </row>
    <row r="974" spans="2:19" s="200" customFormat="1" x14ac:dyDescent="0.25">
      <c r="B974" s="259">
        <f t="shared" si="142"/>
        <v>969</v>
      </c>
      <c r="C974" s="229">
        <v>45432</v>
      </c>
      <c r="D974" s="203" t="s">
        <v>119</v>
      </c>
      <c r="E974" s="204" t="str">
        <f t="shared" si="135"/>
        <v>کامیون کمپرسی</v>
      </c>
      <c r="F974" s="204" t="str">
        <f t="shared" si="136"/>
        <v>شرکتی</v>
      </c>
      <c r="G974" s="204" t="str">
        <f t="shared" si="137"/>
        <v>جفت</v>
      </c>
      <c r="H974" s="204">
        <f t="shared" si="138"/>
        <v>6.65</v>
      </c>
      <c r="I974" s="204" t="s">
        <v>204</v>
      </c>
      <c r="J974" s="204">
        <v>25</v>
      </c>
      <c r="K974" s="204">
        <v>980</v>
      </c>
      <c r="L974" s="204" t="s">
        <v>65</v>
      </c>
      <c r="M974" s="204"/>
      <c r="N974" s="204" t="s">
        <v>286</v>
      </c>
      <c r="O974" s="230">
        <f t="shared" si="139"/>
        <v>166.25</v>
      </c>
      <c r="P974" s="230">
        <f t="shared" si="140"/>
        <v>0</v>
      </c>
      <c r="Q974" s="230">
        <f t="shared" si="143"/>
        <v>0</v>
      </c>
      <c r="R974" s="288">
        <f t="shared" si="141"/>
        <v>0</v>
      </c>
      <c r="S974" s="261"/>
    </row>
    <row r="975" spans="2:19" s="200" customFormat="1" x14ac:dyDescent="0.25">
      <c r="B975" s="259">
        <f t="shared" si="142"/>
        <v>970</v>
      </c>
      <c r="C975" s="229">
        <v>45432</v>
      </c>
      <c r="D975" s="203" t="s">
        <v>132</v>
      </c>
      <c r="E975" s="204" t="str">
        <f t="shared" si="135"/>
        <v>تانکر آب</v>
      </c>
      <c r="F975" s="204" t="str">
        <f t="shared" si="136"/>
        <v>شرکتی</v>
      </c>
      <c r="G975" s="204" t="str">
        <f t="shared" si="137"/>
        <v>تانکر آب</v>
      </c>
      <c r="H975" s="204">
        <f t="shared" si="138"/>
        <v>11.8</v>
      </c>
      <c r="I975" s="204" t="s">
        <v>68</v>
      </c>
      <c r="J975" s="204">
        <v>28</v>
      </c>
      <c r="K975" s="204"/>
      <c r="L975" s="204"/>
      <c r="M975" s="204"/>
      <c r="N975" s="204"/>
      <c r="O975" s="230">
        <f t="shared" si="139"/>
        <v>0</v>
      </c>
      <c r="P975" s="230">
        <f t="shared" si="140"/>
        <v>0</v>
      </c>
      <c r="Q975" s="230">
        <f t="shared" si="143"/>
        <v>330.40000000000003</v>
      </c>
      <c r="R975" s="288">
        <f t="shared" si="141"/>
        <v>0</v>
      </c>
      <c r="S975" s="261"/>
    </row>
    <row r="976" spans="2:19" s="200" customFormat="1" x14ac:dyDescent="0.25">
      <c r="B976" s="259">
        <f t="shared" si="142"/>
        <v>971</v>
      </c>
      <c r="C976" s="229">
        <v>45432</v>
      </c>
      <c r="D976" s="203" t="s">
        <v>98</v>
      </c>
      <c r="E976" s="204" t="str">
        <f t="shared" si="135"/>
        <v>تانکر آب</v>
      </c>
      <c r="F976" s="204" t="str">
        <f t="shared" si="136"/>
        <v>شرکتی</v>
      </c>
      <c r="G976" s="204" t="str">
        <f t="shared" si="137"/>
        <v>تانکر آب</v>
      </c>
      <c r="H976" s="204">
        <f t="shared" si="138"/>
        <v>11.8</v>
      </c>
      <c r="I976" s="204" t="s">
        <v>68</v>
      </c>
      <c r="J976" s="204">
        <v>29</v>
      </c>
      <c r="K976" s="204"/>
      <c r="L976" s="204"/>
      <c r="M976" s="204"/>
      <c r="N976" s="204"/>
      <c r="O976" s="230">
        <f t="shared" si="139"/>
        <v>0</v>
      </c>
      <c r="P976" s="230">
        <f t="shared" si="140"/>
        <v>0</v>
      </c>
      <c r="Q976" s="230">
        <f t="shared" si="143"/>
        <v>342.20000000000005</v>
      </c>
      <c r="R976" s="288">
        <f t="shared" si="141"/>
        <v>0</v>
      </c>
      <c r="S976" s="261"/>
    </row>
    <row r="977" spans="2:19" s="200" customFormat="1" x14ac:dyDescent="0.25">
      <c r="B977" s="259">
        <f t="shared" si="142"/>
        <v>972</v>
      </c>
      <c r="C977" s="229">
        <v>45432</v>
      </c>
      <c r="D977" s="203" t="s">
        <v>143</v>
      </c>
      <c r="E977" s="204" t="str">
        <f t="shared" si="135"/>
        <v>کامیون کمپرسی</v>
      </c>
      <c r="F977" s="204" t="str">
        <f t="shared" si="136"/>
        <v>انصاری</v>
      </c>
      <c r="G977" s="204" t="str">
        <f t="shared" si="137"/>
        <v>جفت</v>
      </c>
      <c r="H977" s="204">
        <f t="shared" si="138"/>
        <v>7</v>
      </c>
      <c r="I977" s="204"/>
      <c r="J977" s="204"/>
      <c r="K977" s="204"/>
      <c r="L977" s="204"/>
      <c r="M977" s="204"/>
      <c r="N977" s="204"/>
      <c r="O977" s="230">
        <f t="shared" si="139"/>
        <v>0</v>
      </c>
      <c r="P977" s="230">
        <f t="shared" si="140"/>
        <v>0</v>
      </c>
      <c r="Q977" s="230">
        <f t="shared" si="143"/>
        <v>0</v>
      </c>
      <c r="R977" s="288">
        <f t="shared" si="141"/>
        <v>0</v>
      </c>
      <c r="S977" s="261"/>
    </row>
    <row r="978" spans="2:19" s="200" customFormat="1" x14ac:dyDescent="0.25">
      <c r="B978" s="259">
        <f t="shared" si="142"/>
        <v>973</v>
      </c>
      <c r="C978" s="229">
        <v>45432</v>
      </c>
      <c r="D978" s="203" t="s">
        <v>144</v>
      </c>
      <c r="E978" s="204" t="str">
        <f t="shared" si="135"/>
        <v>کامیون کمپرسی</v>
      </c>
      <c r="F978" s="204" t="str">
        <f t="shared" si="136"/>
        <v>انصاری</v>
      </c>
      <c r="G978" s="204" t="str">
        <f t="shared" si="137"/>
        <v>جفت</v>
      </c>
      <c r="H978" s="204">
        <f t="shared" si="138"/>
        <v>7</v>
      </c>
      <c r="I978" s="204"/>
      <c r="J978" s="204"/>
      <c r="K978" s="204"/>
      <c r="L978" s="204"/>
      <c r="M978" s="204"/>
      <c r="N978" s="204"/>
      <c r="O978" s="230">
        <f t="shared" si="139"/>
        <v>0</v>
      </c>
      <c r="P978" s="230">
        <f t="shared" si="140"/>
        <v>0</v>
      </c>
      <c r="Q978" s="230">
        <f t="shared" si="143"/>
        <v>0</v>
      </c>
      <c r="R978" s="288">
        <f t="shared" si="141"/>
        <v>0</v>
      </c>
      <c r="S978" s="261"/>
    </row>
    <row r="979" spans="2:19" s="200" customFormat="1" x14ac:dyDescent="0.25">
      <c r="B979" s="259">
        <f t="shared" si="142"/>
        <v>974</v>
      </c>
      <c r="C979" s="229">
        <v>45432</v>
      </c>
      <c r="D979" s="203" t="s">
        <v>145</v>
      </c>
      <c r="E979" s="204" t="str">
        <f t="shared" si="135"/>
        <v>کامیون کمپرسی</v>
      </c>
      <c r="F979" s="204" t="str">
        <f t="shared" si="136"/>
        <v>انصاری</v>
      </c>
      <c r="G979" s="204" t="str">
        <f t="shared" si="137"/>
        <v>جفت</v>
      </c>
      <c r="H979" s="204">
        <f t="shared" si="138"/>
        <v>7</v>
      </c>
      <c r="I979" s="204"/>
      <c r="J979" s="204"/>
      <c r="K979" s="204"/>
      <c r="L979" s="204"/>
      <c r="M979" s="204"/>
      <c r="N979" s="204"/>
      <c r="O979" s="230">
        <f t="shared" si="139"/>
        <v>0</v>
      </c>
      <c r="P979" s="230">
        <f t="shared" si="140"/>
        <v>0</v>
      </c>
      <c r="Q979" s="230">
        <f t="shared" si="143"/>
        <v>0</v>
      </c>
      <c r="R979" s="288">
        <f t="shared" si="141"/>
        <v>0</v>
      </c>
      <c r="S979" s="261"/>
    </row>
    <row r="980" spans="2:19" s="200" customFormat="1" x14ac:dyDescent="0.25">
      <c r="B980" s="259">
        <f t="shared" si="142"/>
        <v>975</v>
      </c>
      <c r="C980" s="229">
        <v>45432</v>
      </c>
      <c r="D980" s="203" t="s">
        <v>152</v>
      </c>
      <c r="E980" s="204" t="str">
        <f t="shared" si="135"/>
        <v>کامیون کمپرسی</v>
      </c>
      <c r="F980" s="204" t="str">
        <f t="shared" si="136"/>
        <v>میرزایی</v>
      </c>
      <c r="G980" s="204" t="str">
        <f t="shared" si="137"/>
        <v>تک</v>
      </c>
      <c r="H980" s="204">
        <f t="shared" si="138"/>
        <v>4.1500000000000004</v>
      </c>
      <c r="I980" s="204" t="s">
        <v>204</v>
      </c>
      <c r="J980" s="204">
        <v>30</v>
      </c>
      <c r="K980" s="204">
        <v>980</v>
      </c>
      <c r="L980" s="204" t="s">
        <v>65</v>
      </c>
      <c r="M980" s="204"/>
      <c r="N980" s="204" t="s">
        <v>286</v>
      </c>
      <c r="O980" s="230">
        <f t="shared" si="139"/>
        <v>124.50000000000001</v>
      </c>
      <c r="P980" s="230">
        <f t="shared" si="140"/>
        <v>0</v>
      </c>
      <c r="Q980" s="230">
        <f t="shared" si="143"/>
        <v>0</v>
      </c>
      <c r="R980" s="288">
        <f t="shared" si="141"/>
        <v>0</v>
      </c>
      <c r="S980" s="261"/>
    </row>
    <row r="981" spans="2:19" s="200" customFormat="1" x14ac:dyDescent="0.25">
      <c r="B981" s="259">
        <f t="shared" si="142"/>
        <v>976</v>
      </c>
      <c r="C981" s="229">
        <v>45432</v>
      </c>
      <c r="D981" s="203" t="s">
        <v>154</v>
      </c>
      <c r="E981" s="204" t="str">
        <f t="shared" si="135"/>
        <v>کامیون کمپرسی</v>
      </c>
      <c r="F981" s="204" t="str">
        <f t="shared" si="136"/>
        <v>میرزایی</v>
      </c>
      <c r="G981" s="204" t="str">
        <f t="shared" si="137"/>
        <v>تک</v>
      </c>
      <c r="H981" s="204">
        <f t="shared" si="138"/>
        <v>4.1500000000000004</v>
      </c>
      <c r="I981" s="204" t="s">
        <v>204</v>
      </c>
      <c r="J981" s="204">
        <v>30</v>
      </c>
      <c r="K981" s="204">
        <v>980</v>
      </c>
      <c r="L981" s="204" t="s">
        <v>65</v>
      </c>
      <c r="M981" s="204"/>
      <c r="N981" s="204" t="s">
        <v>286</v>
      </c>
      <c r="O981" s="230">
        <f t="shared" si="139"/>
        <v>124.50000000000001</v>
      </c>
      <c r="P981" s="230">
        <f t="shared" si="140"/>
        <v>0</v>
      </c>
      <c r="Q981" s="230">
        <f t="shared" si="143"/>
        <v>0</v>
      </c>
      <c r="R981" s="288">
        <f t="shared" si="141"/>
        <v>0</v>
      </c>
      <c r="S981" s="261"/>
    </row>
    <row r="982" spans="2:19" s="200" customFormat="1" x14ac:dyDescent="0.25">
      <c r="B982" s="259">
        <f t="shared" si="142"/>
        <v>977</v>
      </c>
      <c r="C982" s="229">
        <v>45432</v>
      </c>
      <c r="D982" s="203" t="s">
        <v>155</v>
      </c>
      <c r="E982" s="204" t="str">
        <f t="shared" si="135"/>
        <v>کامیون کمپرسی</v>
      </c>
      <c r="F982" s="204" t="str">
        <f t="shared" si="136"/>
        <v>میرزایی</v>
      </c>
      <c r="G982" s="204" t="str">
        <f t="shared" si="137"/>
        <v>جفت</v>
      </c>
      <c r="H982" s="204">
        <f t="shared" si="138"/>
        <v>6.65</v>
      </c>
      <c r="I982" s="204" t="s">
        <v>204</v>
      </c>
      <c r="J982" s="204">
        <v>17</v>
      </c>
      <c r="K982" s="204">
        <v>980</v>
      </c>
      <c r="L982" s="204" t="s">
        <v>65</v>
      </c>
      <c r="M982" s="204"/>
      <c r="N982" s="204" t="s">
        <v>286</v>
      </c>
      <c r="O982" s="230">
        <f t="shared" si="139"/>
        <v>113.05000000000001</v>
      </c>
      <c r="P982" s="230">
        <f t="shared" si="140"/>
        <v>0</v>
      </c>
      <c r="Q982" s="230">
        <f t="shared" si="143"/>
        <v>0</v>
      </c>
      <c r="R982" s="288">
        <f t="shared" si="141"/>
        <v>0</v>
      </c>
      <c r="S982" s="261"/>
    </row>
    <row r="983" spans="2:19" s="200" customFormat="1" x14ac:dyDescent="0.25">
      <c r="B983" s="259">
        <f t="shared" si="142"/>
        <v>978</v>
      </c>
      <c r="C983" s="229">
        <v>45432</v>
      </c>
      <c r="D983" s="203" t="s">
        <v>158</v>
      </c>
      <c r="E983" s="204" t="str">
        <f t="shared" si="135"/>
        <v>کامیون کمپرسی</v>
      </c>
      <c r="F983" s="204" t="str">
        <f t="shared" si="136"/>
        <v>صداقت</v>
      </c>
      <c r="G983" s="204" t="str">
        <f t="shared" si="137"/>
        <v>تک</v>
      </c>
      <c r="H983" s="204">
        <f t="shared" si="138"/>
        <v>4.1500000000000004</v>
      </c>
      <c r="I983" s="204"/>
      <c r="J983" s="204"/>
      <c r="K983" s="204"/>
      <c r="L983" s="204"/>
      <c r="M983" s="204"/>
      <c r="N983" s="204"/>
      <c r="O983" s="230">
        <f t="shared" si="139"/>
        <v>0</v>
      </c>
      <c r="P983" s="230">
        <f t="shared" si="140"/>
        <v>0</v>
      </c>
      <c r="Q983" s="230">
        <f t="shared" si="143"/>
        <v>0</v>
      </c>
      <c r="R983" s="288">
        <f t="shared" si="141"/>
        <v>0</v>
      </c>
      <c r="S983" s="261"/>
    </row>
    <row r="984" spans="2:19" s="200" customFormat="1" x14ac:dyDescent="0.25">
      <c r="B984" s="259">
        <f t="shared" si="142"/>
        <v>979</v>
      </c>
      <c r="C984" s="229">
        <v>45432</v>
      </c>
      <c r="D984" s="203" t="s">
        <v>159</v>
      </c>
      <c r="E984" s="204" t="str">
        <f t="shared" si="135"/>
        <v>کامیون کمپرسی</v>
      </c>
      <c r="F984" s="204" t="str">
        <f t="shared" si="136"/>
        <v>صداقت</v>
      </c>
      <c r="G984" s="204" t="str">
        <f t="shared" si="137"/>
        <v>تک</v>
      </c>
      <c r="H984" s="204">
        <f t="shared" si="138"/>
        <v>4.1500000000000004</v>
      </c>
      <c r="I984" s="204"/>
      <c r="J984" s="204"/>
      <c r="K984" s="204"/>
      <c r="L984" s="204"/>
      <c r="M984" s="204"/>
      <c r="N984" s="204"/>
      <c r="O984" s="230">
        <f t="shared" si="139"/>
        <v>0</v>
      </c>
      <c r="P984" s="230">
        <f t="shared" si="140"/>
        <v>0</v>
      </c>
      <c r="Q984" s="230">
        <f t="shared" si="143"/>
        <v>0</v>
      </c>
      <c r="R984" s="288">
        <f t="shared" si="141"/>
        <v>0</v>
      </c>
      <c r="S984" s="261"/>
    </row>
    <row r="985" spans="2:19" s="200" customFormat="1" x14ac:dyDescent="0.25">
      <c r="B985" s="259">
        <f t="shared" si="142"/>
        <v>980</v>
      </c>
      <c r="C985" s="229">
        <v>45432</v>
      </c>
      <c r="D985" s="203" t="s">
        <v>162</v>
      </c>
      <c r="E985" s="204" t="str">
        <f t="shared" si="135"/>
        <v>تانکر آب</v>
      </c>
      <c r="F985" s="204" t="str">
        <f t="shared" si="136"/>
        <v>رضاپور</v>
      </c>
      <c r="G985" s="204" t="str">
        <f t="shared" si="137"/>
        <v>تانکر آب</v>
      </c>
      <c r="H985" s="204">
        <f t="shared" si="138"/>
        <v>10</v>
      </c>
      <c r="I985" s="204"/>
      <c r="J985" s="204"/>
      <c r="K985" s="204"/>
      <c r="L985" s="204"/>
      <c r="M985" s="204"/>
      <c r="N985" s="204"/>
      <c r="O985" s="230">
        <f t="shared" si="139"/>
        <v>0</v>
      </c>
      <c r="P985" s="230">
        <f t="shared" si="140"/>
        <v>0</v>
      </c>
      <c r="Q985" s="230">
        <f t="shared" si="143"/>
        <v>0</v>
      </c>
      <c r="R985" s="288">
        <f t="shared" si="141"/>
        <v>0</v>
      </c>
      <c r="S985" s="261"/>
    </row>
    <row r="986" spans="2:19" s="200" customFormat="1" x14ac:dyDescent="0.25">
      <c r="B986" s="259">
        <f t="shared" si="142"/>
        <v>981</v>
      </c>
      <c r="C986" s="229">
        <v>45432</v>
      </c>
      <c r="D986" s="203" t="s">
        <v>175</v>
      </c>
      <c r="E986" s="204" t="str">
        <f t="shared" si="135"/>
        <v>تانکر آب</v>
      </c>
      <c r="F986" s="204" t="str">
        <f t="shared" si="136"/>
        <v>محمدپور</v>
      </c>
      <c r="G986" s="204" t="str">
        <f t="shared" si="137"/>
        <v>تانکر آب</v>
      </c>
      <c r="H986" s="204">
        <f t="shared" si="138"/>
        <v>11.2</v>
      </c>
      <c r="I986" s="204"/>
      <c r="J986" s="204"/>
      <c r="K986" s="204"/>
      <c r="L986" s="204"/>
      <c r="M986" s="204"/>
      <c r="N986" s="204"/>
      <c r="O986" s="230">
        <f t="shared" si="139"/>
        <v>0</v>
      </c>
      <c r="P986" s="230">
        <f t="shared" si="140"/>
        <v>0</v>
      </c>
      <c r="Q986" s="230">
        <f t="shared" si="143"/>
        <v>0</v>
      </c>
      <c r="R986" s="288">
        <f t="shared" si="141"/>
        <v>0</v>
      </c>
      <c r="S986" s="261"/>
    </row>
    <row r="987" spans="2:19" s="200" customFormat="1" x14ac:dyDescent="0.25">
      <c r="B987" s="259">
        <f t="shared" si="142"/>
        <v>982</v>
      </c>
      <c r="C987" s="229">
        <v>45432</v>
      </c>
      <c r="D987" s="203" t="s">
        <v>179</v>
      </c>
      <c r="E987" s="204" t="str">
        <f t="shared" si="135"/>
        <v>کمپرسی جفت</v>
      </c>
      <c r="F987" s="204" t="str">
        <f t="shared" si="136"/>
        <v>محمدپور</v>
      </c>
      <c r="G987" s="204" t="str">
        <f t="shared" si="137"/>
        <v>جفت</v>
      </c>
      <c r="H987" s="204">
        <f t="shared" si="138"/>
        <v>7</v>
      </c>
      <c r="I987" s="204"/>
      <c r="J987" s="204"/>
      <c r="K987" s="204"/>
      <c r="L987" s="204"/>
      <c r="M987" s="204"/>
      <c r="N987" s="204"/>
      <c r="O987" s="230">
        <f t="shared" si="139"/>
        <v>0</v>
      </c>
      <c r="P987" s="230">
        <f t="shared" si="140"/>
        <v>0</v>
      </c>
      <c r="Q987" s="230">
        <f t="shared" si="143"/>
        <v>0</v>
      </c>
      <c r="R987" s="288">
        <f t="shared" si="141"/>
        <v>0</v>
      </c>
      <c r="S987" s="261"/>
    </row>
    <row r="988" spans="2:19" s="200" customFormat="1" x14ac:dyDescent="0.25">
      <c r="B988" s="259">
        <f t="shared" si="142"/>
        <v>983</v>
      </c>
      <c r="C988" s="229">
        <v>45432</v>
      </c>
      <c r="D988" s="203" t="s">
        <v>181</v>
      </c>
      <c r="E988" s="204" t="str">
        <f t="shared" si="135"/>
        <v>تانکر آب</v>
      </c>
      <c r="F988" s="204" t="str">
        <f t="shared" si="136"/>
        <v>گلپایگانی</v>
      </c>
      <c r="G988" s="204" t="str">
        <f t="shared" si="137"/>
        <v>تانکر آب</v>
      </c>
      <c r="H988" s="204">
        <f t="shared" si="138"/>
        <v>11.6</v>
      </c>
      <c r="I988" s="204"/>
      <c r="J988" s="204"/>
      <c r="K988" s="204"/>
      <c r="L988" s="204"/>
      <c r="M988" s="204"/>
      <c r="N988" s="204"/>
      <c r="O988" s="230">
        <f t="shared" si="139"/>
        <v>0</v>
      </c>
      <c r="P988" s="230">
        <f t="shared" si="140"/>
        <v>0</v>
      </c>
      <c r="Q988" s="230">
        <f t="shared" si="143"/>
        <v>0</v>
      </c>
      <c r="R988" s="288">
        <f t="shared" si="141"/>
        <v>0</v>
      </c>
      <c r="S988" s="261"/>
    </row>
    <row r="989" spans="2:19" s="200" customFormat="1" x14ac:dyDescent="0.25">
      <c r="B989" s="259">
        <f t="shared" si="142"/>
        <v>984</v>
      </c>
      <c r="C989" s="229">
        <v>45433</v>
      </c>
      <c r="D989" s="203" t="s">
        <v>93</v>
      </c>
      <c r="E989" s="204" t="str">
        <f t="shared" si="135"/>
        <v>کامیون کمپرسی</v>
      </c>
      <c r="F989" s="204" t="str">
        <f t="shared" si="136"/>
        <v>شرکتی</v>
      </c>
      <c r="G989" s="204" t="str">
        <f t="shared" si="137"/>
        <v>جفت</v>
      </c>
      <c r="H989" s="204">
        <f t="shared" si="138"/>
        <v>6.65</v>
      </c>
      <c r="I989" s="204"/>
      <c r="J989" s="204"/>
      <c r="K989" s="204"/>
      <c r="L989" s="204"/>
      <c r="M989" s="204"/>
      <c r="N989" s="204"/>
      <c r="O989" s="230">
        <f t="shared" si="139"/>
        <v>0</v>
      </c>
      <c r="P989" s="230">
        <f t="shared" si="140"/>
        <v>0</v>
      </c>
      <c r="Q989" s="230">
        <f t="shared" si="143"/>
        <v>0</v>
      </c>
      <c r="R989" s="288">
        <f t="shared" si="141"/>
        <v>0</v>
      </c>
      <c r="S989" s="261"/>
    </row>
    <row r="990" spans="2:19" s="200" customFormat="1" x14ac:dyDescent="0.25">
      <c r="B990" s="259">
        <f t="shared" si="142"/>
        <v>985</v>
      </c>
      <c r="C990" s="229">
        <v>45433</v>
      </c>
      <c r="D990" s="203" t="s">
        <v>96</v>
      </c>
      <c r="E990" s="204" t="str">
        <f t="shared" si="135"/>
        <v>کامیون کمپرسی</v>
      </c>
      <c r="F990" s="204" t="str">
        <f t="shared" si="136"/>
        <v>شرکتی</v>
      </c>
      <c r="G990" s="204" t="str">
        <f t="shared" si="137"/>
        <v>جفت</v>
      </c>
      <c r="H990" s="204">
        <f t="shared" si="138"/>
        <v>6.65</v>
      </c>
      <c r="I990" s="204"/>
      <c r="J990" s="204"/>
      <c r="K990" s="204"/>
      <c r="L990" s="204"/>
      <c r="M990" s="204"/>
      <c r="N990" s="204"/>
      <c r="O990" s="230">
        <f t="shared" si="139"/>
        <v>0</v>
      </c>
      <c r="P990" s="230">
        <f t="shared" si="140"/>
        <v>0</v>
      </c>
      <c r="Q990" s="230">
        <f t="shared" si="143"/>
        <v>0</v>
      </c>
      <c r="R990" s="288">
        <f t="shared" si="141"/>
        <v>0</v>
      </c>
      <c r="S990" s="261"/>
    </row>
    <row r="991" spans="2:19" s="200" customFormat="1" x14ac:dyDescent="0.25">
      <c r="B991" s="259">
        <f t="shared" si="142"/>
        <v>986</v>
      </c>
      <c r="C991" s="229">
        <v>45433</v>
      </c>
      <c r="D991" s="203" t="s">
        <v>119</v>
      </c>
      <c r="E991" s="204" t="str">
        <f t="shared" si="135"/>
        <v>کامیون کمپرسی</v>
      </c>
      <c r="F991" s="204" t="str">
        <f t="shared" si="136"/>
        <v>شرکتی</v>
      </c>
      <c r="G991" s="204" t="str">
        <f t="shared" si="137"/>
        <v>جفت</v>
      </c>
      <c r="H991" s="204">
        <f t="shared" si="138"/>
        <v>6.65</v>
      </c>
      <c r="I991" s="204" t="s">
        <v>204</v>
      </c>
      <c r="J991" s="204">
        <v>33</v>
      </c>
      <c r="K991" s="204">
        <v>850</v>
      </c>
      <c r="L991" s="204" t="s">
        <v>65</v>
      </c>
      <c r="M991" s="204"/>
      <c r="N991" s="204" t="s">
        <v>286</v>
      </c>
      <c r="O991" s="230">
        <f t="shared" si="139"/>
        <v>219.45000000000002</v>
      </c>
      <c r="P991" s="230">
        <f t="shared" si="140"/>
        <v>0</v>
      </c>
      <c r="Q991" s="230">
        <f t="shared" si="143"/>
        <v>0</v>
      </c>
      <c r="R991" s="288">
        <f t="shared" si="141"/>
        <v>0</v>
      </c>
      <c r="S991" s="261"/>
    </row>
    <row r="992" spans="2:19" s="200" customFormat="1" x14ac:dyDescent="0.25">
      <c r="B992" s="259">
        <f t="shared" si="142"/>
        <v>987</v>
      </c>
      <c r="C992" s="229">
        <v>45433</v>
      </c>
      <c r="D992" s="203" t="s">
        <v>132</v>
      </c>
      <c r="E992" s="204" t="str">
        <f t="shared" si="135"/>
        <v>تانکر آب</v>
      </c>
      <c r="F992" s="204" t="str">
        <f t="shared" si="136"/>
        <v>شرکتی</v>
      </c>
      <c r="G992" s="204" t="str">
        <f t="shared" si="137"/>
        <v>تانکر آب</v>
      </c>
      <c r="H992" s="204">
        <f t="shared" si="138"/>
        <v>11.8</v>
      </c>
      <c r="I992" s="204" t="s">
        <v>68</v>
      </c>
      <c r="J992" s="204">
        <v>1</v>
      </c>
      <c r="K992" s="204"/>
      <c r="L992" s="204"/>
      <c r="M992" s="204"/>
      <c r="N992" s="204"/>
      <c r="O992" s="230">
        <f t="shared" si="139"/>
        <v>0</v>
      </c>
      <c r="P992" s="230">
        <f t="shared" si="140"/>
        <v>0</v>
      </c>
      <c r="Q992" s="230">
        <f t="shared" si="143"/>
        <v>11.8</v>
      </c>
      <c r="R992" s="288">
        <f t="shared" si="141"/>
        <v>0</v>
      </c>
      <c r="S992" s="261"/>
    </row>
    <row r="993" spans="2:19" s="200" customFormat="1" x14ac:dyDescent="0.25">
      <c r="B993" s="259">
        <f t="shared" si="142"/>
        <v>988</v>
      </c>
      <c r="C993" s="229">
        <v>45433</v>
      </c>
      <c r="D993" s="203" t="s">
        <v>98</v>
      </c>
      <c r="E993" s="204" t="str">
        <f t="shared" si="135"/>
        <v>تانکر آب</v>
      </c>
      <c r="F993" s="204" t="str">
        <f t="shared" si="136"/>
        <v>شرکتی</v>
      </c>
      <c r="G993" s="204" t="str">
        <f t="shared" si="137"/>
        <v>تانکر آب</v>
      </c>
      <c r="H993" s="204">
        <f t="shared" si="138"/>
        <v>11.8</v>
      </c>
      <c r="I993" s="204" t="s">
        <v>68</v>
      </c>
      <c r="J993" s="204">
        <v>2</v>
      </c>
      <c r="K993" s="204"/>
      <c r="L993" s="204"/>
      <c r="M993" s="204"/>
      <c r="N993" s="204"/>
      <c r="O993" s="230">
        <f t="shared" si="139"/>
        <v>0</v>
      </c>
      <c r="P993" s="230">
        <f t="shared" si="140"/>
        <v>0</v>
      </c>
      <c r="Q993" s="230">
        <f t="shared" si="143"/>
        <v>23.6</v>
      </c>
      <c r="R993" s="288">
        <f t="shared" si="141"/>
        <v>0</v>
      </c>
      <c r="S993" s="261"/>
    </row>
    <row r="994" spans="2:19" s="200" customFormat="1" x14ac:dyDescent="0.25">
      <c r="B994" s="259">
        <f t="shared" si="142"/>
        <v>989</v>
      </c>
      <c r="C994" s="229">
        <v>45433</v>
      </c>
      <c r="D994" s="203" t="s">
        <v>143</v>
      </c>
      <c r="E994" s="204" t="str">
        <f t="shared" si="135"/>
        <v>کامیون کمپرسی</v>
      </c>
      <c r="F994" s="204" t="str">
        <f t="shared" si="136"/>
        <v>انصاری</v>
      </c>
      <c r="G994" s="204" t="str">
        <f t="shared" si="137"/>
        <v>جفت</v>
      </c>
      <c r="H994" s="204">
        <f t="shared" si="138"/>
        <v>7</v>
      </c>
      <c r="I994" s="204"/>
      <c r="J994" s="204"/>
      <c r="K994" s="204"/>
      <c r="L994" s="204"/>
      <c r="M994" s="204"/>
      <c r="N994" s="204"/>
      <c r="O994" s="230">
        <f t="shared" si="139"/>
        <v>0</v>
      </c>
      <c r="P994" s="230">
        <f t="shared" si="140"/>
        <v>0</v>
      </c>
      <c r="Q994" s="230">
        <f t="shared" si="143"/>
        <v>0</v>
      </c>
      <c r="R994" s="288">
        <f t="shared" si="141"/>
        <v>0</v>
      </c>
      <c r="S994" s="261"/>
    </row>
    <row r="995" spans="2:19" s="200" customFormat="1" x14ac:dyDescent="0.25">
      <c r="B995" s="259">
        <f t="shared" si="142"/>
        <v>990</v>
      </c>
      <c r="C995" s="229">
        <v>45433</v>
      </c>
      <c r="D995" s="203" t="s">
        <v>144</v>
      </c>
      <c r="E995" s="204" t="str">
        <f t="shared" si="135"/>
        <v>کامیون کمپرسی</v>
      </c>
      <c r="F995" s="204" t="str">
        <f t="shared" si="136"/>
        <v>انصاری</v>
      </c>
      <c r="G995" s="204" t="str">
        <f t="shared" si="137"/>
        <v>جفت</v>
      </c>
      <c r="H995" s="204">
        <f t="shared" si="138"/>
        <v>7</v>
      </c>
      <c r="I995" s="204"/>
      <c r="J995" s="204"/>
      <c r="K995" s="204"/>
      <c r="L995" s="204"/>
      <c r="M995" s="204"/>
      <c r="N995" s="204"/>
      <c r="O995" s="230">
        <f t="shared" si="139"/>
        <v>0</v>
      </c>
      <c r="P995" s="230">
        <f t="shared" si="140"/>
        <v>0</v>
      </c>
      <c r="Q995" s="230">
        <f t="shared" si="143"/>
        <v>0</v>
      </c>
      <c r="R995" s="288">
        <f t="shared" si="141"/>
        <v>0</v>
      </c>
      <c r="S995" s="261"/>
    </row>
    <row r="996" spans="2:19" s="200" customFormat="1" x14ac:dyDescent="0.25">
      <c r="B996" s="259">
        <f t="shared" si="142"/>
        <v>991</v>
      </c>
      <c r="C996" s="229">
        <v>45433</v>
      </c>
      <c r="D996" s="203" t="s">
        <v>145</v>
      </c>
      <c r="E996" s="204" t="str">
        <f t="shared" si="135"/>
        <v>کامیون کمپرسی</v>
      </c>
      <c r="F996" s="204" t="str">
        <f t="shared" si="136"/>
        <v>انصاری</v>
      </c>
      <c r="G996" s="204" t="str">
        <f t="shared" si="137"/>
        <v>جفت</v>
      </c>
      <c r="H996" s="204">
        <f t="shared" si="138"/>
        <v>7</v>
      </c>
      <c r="I996" s="204"/>
      <c r="J996" s="204"/>
      <c r="K996" s="204"/>
      <c r="L996" s="204"/>
      <c r="M996" s="204"/>
      <c r="N996" s="204"/>
      <c r="O996" s="230">
        <f t="shared" si="139"/>
        <v>0</v>
      </c>
      <c r="P996" s="230">
        <f t="shared" si="140"/>
        <v>0</v>
      </c>
      <c r="Q996" s="230">
        <f t="shared" si="143"/>
        <v>0</v>
      </c>
      <c r="R996" s="288">
        <f t="shared" si="141"/>
        <v>0</v>
      </c>
      <c r="S996" s="261"/>
    </row>
    <row r="997" spans="2:19" s="200" customFormat="1" x14ac:dyDescent="0.25">
      <c r="B997" s="259">
        <f t="shared" si="142"/>
        <v>992</v>
      </c>
      <c r="C997" s="229">
        <v>45433</v>
      </c>
      <c r="D997" s="203" t="s">
        <v>152</v>
      </c>
      <c r="E997" s="204" t="str">
        <f t="shared" si="135"/>
        <v>کامیون کمپرسی</v>
      </c>
      <c r="F997" s="204" t="str">
        <f t="shared" si="136"/>
        <v>میرزایی</v>
      </c>
      <c r="G997" s="204" t="str">
        <f t="shared" si="137"/>
        <v>تک</v>
      </c>
      <c r="H997" s="204">
        <f t="shared" si="138"/>
        <v>4.1500000000000004</v>
      </c>
      <c r="I997" s="204" t="s">
        <v>204</v>
      </c>
      <c r="J997" s="204"/>
      <c r="K997" s="204">
        <v>850</v>
      </c>
      <c r="L997" s="204" t="s">
        <v>65</v>
      </c>
      <c r="M997" s="204"/>
      <c r="N997" s="204"/>
      <c r="O997" s="230">
        <f t="shared" si="139"/>
        <v>0</v>
      </c>
      <c r="P997" s="230">
        <f t="shared" si="140"/>
        <v>0</v>
      </c>
      <c r="Q997" s="230">
        <f t="shared" si="143"/>
        <v>0</v>
      </c>
      <c r="R997" s="288">
        <f t="shared" si="141"/>
        <v>0</v>
      </c>
      <c r="S997" s="261"/>
    </row>
    <row r="998" spans="2:19" s="200" customFormat="1" x14ac:dyDescent="0.25">
      <c r="B998" s="259">
        <f t="shared" si="142"/>
        <v>993</v>
      </c>
      <c r="C998" s="229">
        <v>45433</v>
      </c>
      <c r="D998" s="203" t="s">
        <v>154</v>
      </c>
      <c r="E998" s="204" t="str">
        <f t="shared" si="135"/>
        <v>کامیون کمپرسی</v>
      </c>
      <c r="F998" s="204" t="str">
        <f t="shared" si="136"/>
        <v>میرزایی</v>
      </c>
      <c r="G998" s="204" t="str">
        <f t="shared" si="137"/>
        <v>تک</v>
      </c>
      <c r="H998" s="204">
        <f t="shared" si="138"/>
        <v>4.1500000000000004</v>
      </c>
      <c r="I998" s="204" t="s">
        <v>204</v>
      </c>
      <c r="J998" s="204">
        <v>35</v>
      </c>
      <c r="K998" s="204">
        <v>850</v>
      </c>
      <c r="L998" s="204" t="s">
        <v>65</v>
      </c>
      <c r="M998" s="204"/>
      <c r="N998" s="204" t="s">
        <v>286</v>
      </c>
      <c r="O998" s="230">
        <f t="shared" si="139"/>
        <v>145.25</v>
      </c>
      <c r="P998" s="230">
        <f t="shared" si="140"/>
        <v>0</v>
      </c>
      <c r="Q998" s="230">
        <f t="shared" si="143"/>
        <v>0</v>
      </c>
      <c r="R998" s="288">
        <f t="shared" si="141"/>
        <v>0</v>
      </c>
      <c r="S998" s="261"/>
    </row>
    <row r="999" spans="2:19" s="200" customFormat="1" x14ac:dyDescent="0.25">
      <c r="B999" s="259">
        <f t="shared" si="142"/>
        <v>994</v>
      </c>
      <c r="C999" s="229">
        <v>45433</v>
      </c>
      <c r="D999" s="203" t="s">
        <v>155</v>
      </c>
      <c r="E999" s="204" t="str">
        <f t="shared" si="135"/>
        <v>کامیون کمپرسی</v>
      </c>
      <c r="F999" s="204" t="str">
        <f t="shared" si="136"/>
        <v>میرزایی</v>
      </c>
      <c r="G999" s="204" t="str">
        <f t="shared" si="137"/>
        <v>جفت</v>
      </c>
      <c r="H999" s="204">
        <f t="shared" si="138"/>
        <v>6.65</v>
      </c>
      <c r="I999" s="204" t="s">
        <v>204</v>
      </c>
      <c r="J999" s="204">
        <v>38</v>
      </c>
      <c r="K999" s="204">
        <v>850</v>
      </c>
      <c r="L999" s="204" t="s">
        <v>65</v>
      </c>
      <c r="M999" s="204"/>
      <c r="N999" s="204" t="s">
        <v>286</v>
      </c>
      <c r="O999" s="230">
        <f t="shared" si="139"/>
        <v>252.70000000000002</v>
      </c>
      <c r="P999" s="230">
        <f t="shared" si="140"/>
        <v>0</v>
      </c>
      <c r="Q999" s="230">
        <f t="shared" si="143"/>
        <v>0</v>
      </c>
      <c r="R999" s="288">
        <f t="shared" si="141"/>
        <v>0</v>
      </c>
      <c r="S999" s="261"/>
    </row>
    <row r="1000" spans="2:19" s="200" customFormat="1" x14ac:dyDescent="0.25">
      <c r="B1000" s="259">
        <f t="shared" si="142"/>
        <v>995</v>
      </c>
      <c r="C1000" s="229">
        <v>45433</v>
      </c>
      <c r="D1000" s="203" t="s">
        <v>158</v>
      </c>
      <c r="E1000" s="204" t="str">
        <f t="shared" si="135"/>
        <v>کامیون کمپرسی</v>
      </c>
      <c r="F1000" s="204" t="str">
        <f t="shared" si="136"/>
        <v>صداقت</v>
      </c>
      <c r="G1000" s="204" t="str">
        <f t="shared" si="137"/>
        <v>تک</v>
      </c>
      <c r="H1000" s="204">
        <f t="shared" si="138"/>
        <v>4.1500000000000004</v>
      </c>
      <c r="I1000" s="204"/>
      <c r="J1000" s="204"/>
      <c r="K1000" s="204"/>
      <c r="L1000" s="204"/>
      <c r="M1000" s="204"/>
      <c r="N1000" s="204"/>
      <c r="O1000" s="230">
        <f t="shared" si="139"/>
        <v>0</v>
      </c>
      <c r="P1000" s="230">
        <f t="shared" si="140"/>
        <v>0</v>
      </c>
      <c r="Q1000" s="230">
        <f t="shared" si="143"/>
        <v>0</v>
      </c>
      <c r="R1000" s="288">
        <f t="shared" si="141"/>
        <v>0</v>
      </c>
      <c r="S1000" s="261"/>
    </row>
    <row r="1001" spans="2:19" s="200" customFormat="1" x14ac:dyDescent="0.25">
      <c r="B1001" s="259">
        <f t="shared" si="142"/>
        <v>996</v>
      </c>
      <c r="C1001" s="229">
        <v>45433</v>
      </c>
      <c r="D1001" s="203" t="s">
        <v>159</v>
      </c>
      <c r="E1001" s="204" t="str">
        <f t="shared" si="135"/>
        <v>کامیون کمپرسی</v>
      </c>
      <c r="F1001" s="204" t="str">
        <f t="shared" si="136"/>
        <v>صداقت</v>
      </c>
      <c r="G1001" s="204" t="str">
        <f t="shared" si="137"/>
        <v>تک</v>
      </c>
      <c r="H1001" s="204">
        <f t="shared" si="138"/>
        <v>4.1500000000000004</v>
      </c>
      <c r="I1001" s="204"/>
      <c r="J1001" s="204"/>
      <c r="K1001" s="204"/>
      <c r="L1001" s="204"/>
      <c r="M1001" s="204"/>
      <c r="N1001" s="204"/>
      <c r="O1001" s="230">
        <f t="shared" si="139"/>
        <v>0</v>
      </c>
      <c r="P1001" s="230">
        <f t="shared" si="140"/>
        <v>0</v>
      </c>
      <c r="Q1001" s="230">
        <f t="shared" si="143"/>
        <v>0</v>
      </c>
      <c r="R1001" s="288">
        <f t="shared" si="141"/>
        <v>0</v>
      </c>
      <c r="S1001" s="261"/>
    </row>
    <row r="1002" spans="2:19" s="200" customFormat="1" x14ac:dyDescent="0.25">
      <c r="B1002" s="259">
        <f t="shared" si="142"/>
        <v>997</v>
      </c>
      <c r="C1002" s="229">
        <v>45433</v>
      </c>
      <c r="D1002" s="203" t="s">
        <v>162</v>
      </c>
      <c r="E1002" s="204" t="str">
        <f t="shared" si="135"/>
        <v>تانکر آب</v>
      </c>
      <c r="F1002" s="204" t="str">
        <f t="shared" si="136"/>
        <v>رضاپور</v>
      </c>
      <c r="G1002" s="204" t="str">
        <f t="shared" si="137"/>
        <v>تانکر آب</v>
      </c>
      <c r="H1002" s="204">
        <f t="shared" si="138"/>
        <v>10</v>
      </c>
      <c r="I1002" s="204"/>
      <c r="J1002" s="204"/>
      <c r="K1002" s="204"/>
      <c r="L1002" s="204"/>
      <c r="M1002" s="204"/>
      <c r="N1002" s="204"/>
      <c r="O1002" s="230">
        <f t="shared" si="139"/>
        <v>0</v>
      </c>
      <c r="P1002" s="230">
        <f t="shared" si="140"/>
        <v>0</v>
      </c>
      <c r="Q1002" s="230">
        <f t="shared" si="143"/>
        <v>0</v>
      </c>
      <c r="R1002" s="288">
        <f t="shared" si="141"/>
        <v>0</v>
      </c>
      <c r="S1002" s="261"/>
    </row>
    <row r="1003" spans="2:19" s="200" customFormat="1" x14ac:dyDescent="0.25">
      <c r="B1003" s="259">
        <f t="shared" si="142"/>
        <v>998</v>
      </c>
      <c r="C1003" s="229">
        <v>45433</v>
      </c>
      <c r="D1003" s="203" t="s">
        <v>175</v>
      </c>
      <c r="E1003" s="204" t="str">
        <f t="shared" si="135"/>
        <v>تانکر آب</v>
      </c>
      <c r="F1003" s="204" t="str">
        <f t="shared" si="136"/>
        <v>محمدپور</v>
      </c>
      <c r="G1003" s="204" t="str">
        <f t="shared" si="137"/>
        <v>تانکر آب</v>
      </c>
      <c r="H1003" s="204">
        <f t="shared" si="138"/>
        <v>11.2</v>
      </c>
      <c r="I1003" s="204"/>
      <c r="J1003" s="204"/>
      <c r="K1003" s="204"/>
      <c r="L1003" s="204"/>
      <c r="M1003" s="204"/>
      <c r="N1003" s="204"/>
      <c r="O1003" s="230">
        <f t="shared" si="139"/>
        <v>0</v>
      </c>
      <c r="P1003" s="230">
        <f t="shared" si="140"/>
        <v>0</v>
      </c>
      <c r="Q1003" s="230">
        <f t="shared" si="143"/>
        <v>0</v>
      </c>
      <c r="R1003" s="288">
        <f t="shared" si="141"/>
        <v>0</v>
      </c>
      <c r="S1003" s="261"/>
    </row>
    <row r="1004" spans="2:19" s="200" customFormat="1" x14ac:dyDescent="0.25">
      <c r="B1004" s="259">
        <f t="shared" si="142"/>
        <v>999</v>
      </c>
      <c r="C1004" s="229">
        <v>45433</v>
      </c>
      <c r="D1004" s="203" t="s">
        <v>179</v>
      </c>
      <c r="E1004" s="204" t="str">
        <f t="shared" si="135"/>
        <v>کمپرسی جفت</v>
      </c>
      <c r="F1004" s="204" t="str">
        <f t="shared" si="136"/>
        <v>محمدپور</v>
      </c>
      <c r="G1004" s="204" t="str">
        <f t="shared" si="137"/>
        <v>جفت</v>
      </c>
      <c r="H1004" s="204">
        <f t="shared" si="138"/>
        <v>7</v>
      </c>
      <c r="I1004" s="204"/>
      <c r="J1004" s="204"/>
      <c r="K1004" s="204"/>
      <c r="L1004" s="204"/>
      <c r="M1004" s="204"/>
      <c r="N1004" s="204"/>
      <c r="O1004" s="230">
        <f t="shared" si="139"/>
        <v>0</v>
      </c>
      <c r="P1004" s="230">
        <f t="shared" si="140"/>
        <v>0</v>
      </c>
      <c r="Q1004" s="230">
        <f t="shared" si="143"/>
        <v>0</v>
      </c>
      <c r="R1004" s="288">
        <f t="shared" si="141"/>
        <v>0</v>
      </c>
      <c r="S1004" s="261"/>
    </row>
    <row r="1005" spans="2:19" s="200" customFormat="1" x14ac:dyDescent="0.25">
      <c r="B1005" s="259">
        <f t="shared" si="142"/>
        <v>1000</v>
      </c>
      <c r="C1005" s="229">
        <v>45433</v>
      </c>
      <c r="D1005" s="203" t="s">
        <v>181</v>
      </c>
      <c r="E1005" s="204" t="str">
        <f t="shared" si="135"/>
        <v>تانکر آب</v>
      </c>
      <c r="F1005" s="204" t="str">
        <f t="shared" si="136"/>
        <v>گلپایگانی</v>
      </c>
      <c r="G1005" s="204" t="str">
        <f t="shared" si="137"/>
        <v>تانکر آب</v>
      </c>
      <c r="H1005" s="204">
        <f t="shared" si="138"/>
        <v>11.6</v>
      </c>
      <c r="I1005" s="204"/>
      <c r="J1005" s="204"/>
      <c r="K1005" s="204"/>
      <c r="L1005" s="204"/>
      <c r="M1005" s="204"/>
      <c r="N1005" s="204"/>
      <c r="O1005" s="230">
        <f t="shared" si="139"/>
        <v>0</v>
      </c>
      <c r="P1005" s="230">
        <f t="shared" si="140"/>
        <v>0</v>
      </c>
      <c r="Q1005" s="230">
        <f t="shared" si="143"/>
        <v>0</v>
      </c>
      <c r="R1005" s="288">
        <f t="shared" si="141"/>
        <v>0</v>
      </c>
      <c r="S1005" s="261"/>
    </row>
    <row r="1006" spans="2:19" s="200" customFormat="1" x14ac:dyDescent="0.25">
      <c r="B1006" s="259">
        <f t="shared" si="142"/>
        <v>1001</v>
      </c>
      <c r="C1006" s="229">
        <v>45434</v>
      </c>
      <c r="D1006" s="203" t="s">
        <v>93</v>
      </c>
      <c r="E1006" s="204" t="str">
        <f t="shared" si="135"/>
        <v>کامیون کمپرسی</v>
      </c>
      <c r="F1006" s="204" t="str">
        <f t="shared" si="136"/>
        <v>شرکتی</v>
      </c>
      <c r="G1006" s="204" t="str">
        <f t="shared" si="137"/>
        <v>جفت</v>
      </c>
      <c r="H1006" s="204">
        <f t="shared" si="138"/>
        <v>6.65</v>
      </c>
      <c r="I1006" s="204"/>
      <c r="J1006" s="204"/>
      <c r="K1006" s="204"/>
      <c r="L1006" s="204"/>
      <c r="M1006" s="204"/>
      <c r="N1006" s="204"/>
      <c r="O1006" s="230">
        <f t="shared" si="139"/>
        <v>0</v>
      </c>
      <c r="P1006" s="230">
        <f t="shared" si="140"/>
        <v>0</v>
      </c>
      <c r="Q1006" s="230">
        <f t="shared" si="143"/>
        <v>0</v>
      </c>
      <c r="R1006" s="288">
        <f t="shared" si="141"/>
        <v>0</v>
      </c>
      <c r="S1006" s="261"/>
    </row>
    <row r="1007" spans="2:19" s="200" customFormat="1" x14ac:dyDescent="0.25">
      <c r="B1007" s="259">
        <f t="shared" si="142"/>
        <v>1002</v>
      </c>
      <c r="C1007" s="229">
        <v>45434</v>
      </c>
      <c r="D1007" s="203" t="s">
        <v>96</v>
      </c>
      <c r="E1007" s="204" t="str">
        <f t="shared" si="135"/>
        <v>کامیون کمپرسی</v>
      </c>
      <c r="F1007" s="204" t="str">
        <f t="shared" si="136"/>
        <v>شرکتی</v>
      </c>
      <c r="G1007" s="204" t="str">
        <f t="shared" si="137"/>
        <v>جفت</v>
      </c>
      <c r="H1007" s="204">
        <f t="shared" si="138"/>
        <v>6.65</v>
      </c>
      <c r="I1007" s="204" t="s">
        <v>204</v>
      </c>
      <c r="J1007" s="204">
        <v>11</v>
      </c>
      <c r="K1007" s="204">
        <v>300</v>
      </c>
      <c r="L1007" s="204" t="s">
        <v>64</v>
      </c>
      <c r="M1007" s="204"/>
      <c r="N1007" s="204" t="s">
        <v>286</v>
      </c>
      <c r="O1007" s="230">
        <f t="shared" si="139"/>
        <v>73.150000000000006</v>
      </c>
      <c r="P1007" s="230">
        <f t="shared" si="140"/>
        <v>0</v>
      </c>
      <c r="Q1007" s="230">
        <f t="shared" si="143"/>
        <v>0</v>
      </c>
      <c r="R1007" s="288">
        <f t="shared" si="141"/>
        <v>0</v>
      </c>
      <c r="S1007" s="261"/>
    </row>
    <row r="1008" spans="2:19" s="200" customFormat="1" x14ac:dyDescent="0.25">
      <c r="B1008" s="259">
        <f t="shared" si="142"/>
        <v>1003</v>
      </c>
      <c r="C1008" s="229">
        <v>45434</v>
      </c>
      <c r="D1008" s="203" t="s">
        <v>119</v>
      </c>
      <c r="E1008" s="204" t="str">
        <f t="shared" si="135"/>
        <v>کامیون کمپرسی</v>
      </c>
      <c r="F1008" s="204" t="str">
        <f t="shared" si="136"/>
        <v>شرکتی</v>
      </c>
      <c r="G1008" s="204" t="str">
        <f t="shared" si="137"/>
        <v>جفت</v>
      </c>
      <c r="H1008" s="204">
        <f t="shared" si="138"/>
        <v>6.65</v>
      </c>
      <c r="I1008" s="204" t="s">
        <v>204</v>
      </c>
      <c r="J1008" s="204">
        <v>14</v>
      </c>
      <c r="K1008" s="204">
        <v>700</v>
      </c>
      <c r="L1008" s="204" t="s">
        <v>65</v>
      </c>
      <c r="M1008" s="204"/>
      <c r="N1008" s="204" t="s">
        <v>286</v>
      </c>
      <c r="O1008" s="230">
        <f t="shared" si="139"/>
        <v>93.100000000000009</v>
      </c>
      <c r="P1008" s="230">
        <f t="shared" si="140"/>
        <v>0</v>
      </c>
      <c r="Q1008" s="230">
        <f t="shared" si="143"/>
        <v>0</v>
      </c>
      <c r="R1008" s="288">
        <f t="shared" si="141"/>
        <v>0</v>
      </c>
      <c r="S1008" s="261"/>
    </row>
    <row r="1009" spans="2:19" s="200" customFormat="1" x14ac:dyDescent="0.25">
      <c r="B1009" s="259">
        <f t="shared" si="142"/>
        <v>1004</v>
      </c>
      <c r="C1009" s="229">
        <v>45434</v>
      </c>
      <c r="D1009" s="203" t="s">
        <v>132</v>
      </c>
      <c r="E1009" s="204" t="str">
        <f t="shared" si="135"/>
        <v>تانکر آب</v>
      </c>
      <c r="F1009" s="204" t="str">
        <f t="shared" si="136"/>
        <v>شرکتی</v>
      </c>
      <c r="G1009" s="204" t="str">
        <f t="shared" si="137"/>
        <v>تانکر آب</v>
      </c>
      <c r="H1009" s="204">
        <f t="shared" si="138"/>
        <v>11.8</v>
      </c>
      <c r="I1009" s="204" t="s">
        <v>68</v>
      </c>
      <c r="J1009" s="204">
        <v>1</v>
      </c>
      <c r="K1009" s="204"/>
      <c r="L1009" s="204"/>
      <c r="M1009" s="204"/>
      <c r="N1009" s="204"/>
      <c r="O1009" s="230">
        <f t="shared" si="139"/>
        <v>0</v>
      </c>
      <c r="P1009" s="230">
        <f t="shared" si="140"/>
        <v>0</v>
      </c>
      <c r="Q1009" s="230">
        <f t="shared" si="143"/>
        <v>11.8</v>
      </c>
      <c r="R1009" s="288">
        <f t="shared" si="141"/>
        <v>0</v>
      </c>
      <c r="S1009" s="261"/>
    </row>
    <row r="1010" spans="2:19" s="200" customFormat="1" x14ac:dyDescent="0.25">
      <c r="B1010" s="259">
        <f t="shared" si="142"/>
        <v>1005</v>
      </c>
      <c r="C1010" s="229">
        <v>45434</v>
      </c>
      <c r="D1010" s="203" t="s">
        <v>98</v>
      </c>
      <c r="E1010" s="204" t="str">
        <f t="shared" si="135"/>
        <v>تانکر آب</v>
      </c>
      <c r="F1010" s="204" t="str">
        <f t="shared" si="136"/>
        <v>شرکتی</v>
      </c>
      <c r="G1010" s="204" t="str">
        <f t="shared" si="137"/>
        <v>تانکر آب</v>
      </c>
      <c r="H1010" s="204">
        <f t="shared" si="138"/>
        <v>11.8</v>
      </c>
      <c r="I1010" s="204" t="s">
        <v>68</v>
      </c>
      <c r="J1010" s="204">
        <v>3</v>
      </c>
      <c r="K1010" s="204"/>
      <c r="L1010" s="204"/>
      <c r="M1010" s="204"/>
      <c r="N1010" s="204"/>
      <c r="O1010" s="230">
        <f t="shared" si="139"/>
        <v>0</v>
      </c>
      <c r="P1010" s="230">
        <f t="shared" si="140"/>
        <v>0</v>
      </c>
      <c r="Q1010" s="230">
        <f t="shared" si="143"/>
        <v>35.400000000000006</v>
      </c>
      <c r="R1010" s="288">
        <f t="shared" si="141"/>
        <v>0</v>
      </c>
      <c r="S1010" s="261"/>
    </row>
    <row r="1011" spans="2:19" s="200" customFormat="1" x14ac:dyDescent="0.25">
      <c r="B1011" s="259">
        <f t="shared" si="142"/>
        <v>1006</v>
      </c>
      <c r="C1011" s="229">
        <v>45434</v>
      </c>
      <c r="D1011" s="203" t="s">
        <v>143</v>
      </c>
      <c r="E1011" s="204" t="str">
        <f t="shared" si="135"/>
        <v>کامیون کمپرسی</v>
      </c>
      <c r="F1011" s="204" t="str">
        <f t="shared" si="136"/>
        <v>انصاری</v>
      </c>
      <c r="G1011" s="204" t="str">
        <f t="shared" si="137"/>
        <v>جفت</v>
      </c>
      <c r="H1011" s="204">
        <f t="shared" si="138"/>
        <v>7</v>
      </c>
      <c r="I1011" s="204"/>
      <c r="J1011" s="204"/>
      <c r="K1011" s="204"/>
      <c r="L1011" s="204"/>
      <c r="M1011" s="204"/>
      <c r="N1011" s="204"/>
      <c r="O1011" s="230">
        <f t="shared" si="139"/>
        <v>0</v>
      </c>
      <c r="P1011" s="230">
        <f t="shared" si="140"/>
        <v>0</v>
      </c>
      <c r="Q1011" s="230">
        <f t="shared" si="143"/>
        <v>0</v>
      </c>
      <c r="R1011" s="288">
        <f t="shared" si="141"/>
        <v>0</v>
      </c>
      <c r="S1011" s="261"/>
    </row>
    <row r="1012" spans="2:19" s="200" customFormat="1" x14ac:dyDescent="0.25">
      <c r="B1012" s="259">
        <f t="shared" si="142"/>
        <v>1007</v>
      </c>
      <c r="C1012" s="229">
        <v>45434</v>
      </c>
      <c r="D1012" s="203" t="s">
        <v>144</v>
      </c>
      <c r="E1012" s="204" t="str">
        <f t="shared" si="135"/>
        <v>کامیون کمپرسی</v>
      </c>
      <c r="F1012" s="204" t="str">
        <f t="shared" si="136"/>
        <v>انصاری</v>
      </c>
      <c r="G1012" s="204" t="str">
        <f t="shared" si="137"/>
        <v>جفت</v>
      </c>
      <c r="H1012" s="204">
        <f t="shared" si="138"/>
        <v>7</v>
      </c>
      <c r="I1012" s="204"/>
      <c r="J1012" s="204"/>
      <c r="K1012" s="204"/>
      <c r="L1012" s="204"/>
      <c r="M1012" s="204"/>
      <c r="N1012" s="204"/>
      <c r="O1012" s="230">
        <f t="shared" si="139"/>
        <v>0</v>
      </c>
      <c r="P1012" s="230">
        <f t="shared" si="140"/>
        <v>0</v>
      </c>
      <c r="Q1012" s="230">
        <f t="shared" si="143"/>
        <v>0</v>
      </c>
      <c r="R1012" s="288">
        <f t="shared" si="141"/>
        <v>0</v>
      </c>
      <c r="S1012" s="261"/>
    </row>
    <row r="1013" spans="2:19" s="200" customFormat="1" x14ac:dyDescent="0.25">
      <c r="B1013" s="259">
        <f t="shared" si="142"/>
        <v>1008</v>
      </c>
      <c r="C1013" s="229">
        <v>45434</v>
      </c>
      <c r="D1013" s="203" t="s">
        <v>145</v>
      </c>
      <c r="E1013" s="204" t="str">
        <f t="shared" si="135"/>
        <v>کامیون کمپرسی</v>
      </c>
      <c r="F1013" s="204" t="str">
        <f t="shared" si="136"/>
        <v>انصاری</v>
      </c>
      <c r="G1013" s="204" t="str">
        <f t="shared" si="137"/>
        <v>جفت</v>
      </c>
      <c r="H1013" s="204">
        <f t="shared" si="138"/>
        <v>7</v>
      </c>
      <c r="I1013" s="204"/>
      <c r="J1013" s="204"/>
      <c r="K1013" s="204"/>
      <c r="L1013" s="204"/>
      <c r="M1013" s="204"/>
      <c r="N1013" s="204"/>
      <c r="O1013" s="230">
        <f t="shared" si="139"/>
        <v>0</v>
      </c>
      <c r="P1013" s="230">
        <f t="shared" si="140"/>
        <v>0</v>
      </c>
      <c r="Q1013" s="230">
        <f t="shared" si="143"/>
        <v>0</v>
      </c>
      <c r="R1013" s="288">
        <f t="shared" si="141"/>
        <v>0</v>
      </c>
      <c r="S1013" s="261"/>
    </row>
    <row r="1014" spans="2:19" s="200" customFormat="1" x14ac:dyDescent="0.25">
      <c r="B1014" s="259">
        <f t="shared" si="142"/>
        <v>1009</v>
      </c>
      <c r="C1014" s="229">
        <v>45434</v>
      </c>
      <c r="D1014" s="203" t="s">
        <v>152</v>
      </c>
      <c r="E1014" s="204" t="str">
        <f t="shared" si="135"/>
        <v>کامیون کمپرسی</v>
      </c>
      <c r="F1014" s="204" t="str">
        <f t="shared" si="136"/>
        <v>میرزایی</v>
      </c>
      <c r="G1014" s="204" t="str">
        <f t="shared" si="137"/>
        <v>تک</v>
      </c>
      <c r="H1014" s="204">
        <f t="shared" si="138"/>
        <v>4.1500000000000004</v>
      </c>
      <c r="I1014" s="204" t="s">
        <v>204</v>
      </c>
      <c r="J1014" s="204">
        <v>21</v>
      </c>
      <c r="K1014" s="204">
        <v>700</v>
      </c>
      <c r="L1014" s="204" t="s">
        <v>65</v>
      </c>
      <c r="M1014" s="204"/>
      <c r="N1014" s="204" t="s">
        <v>286</v>
      </c>
      <c r="O1014" s="230">
        <f t="shared" si="139"/>
        <v>87.15</v>
      </c>
      <c r="P1014" s="230">
        <f t="shared" si="140"/>
        <v>0</v>
      </c>
      <c r="Q1014" s="230">
        <f t="shared" si="143"/>
        <v>0</v>
      </c>
      <c r="R1014" s="288">
        <f t="shared" si="141"/>
        <v>0</v>
      </c>
      <c r="S1014" s="261"/>
    </row>
    <row r="1015" spans="2:19" s="200" customFormat="1" x14ac:dyDescent="0.25">
      <c r="B1015" s="259">
        <f t="shared" si="142"/>
        <v>1010</v>
      </c>
      <c r="C1015" s="229">
        <v>45434</v>
      </c>
      <c r="D1015" s="203" t="s">
        <v>154</v>
      </c>
      <c r="E1015" s="204" t="str">
        <f t="shared" si="135"/>
        <v>کامیون کمپرسی</v>
      </c>
      <c r="F1015" s="204" t="str">
        <f t="shared" si="136"/>
        <v>میرزایی</v>
      </c>
      <c r="G1015" s="204" t="str">
        <f t="shared" si="137"/>
        <v>تک</v>
      </c>
      <c r="H1015" s="204">
        <f t="shared" si="138"/>
        <v>4.1500000000000004</v>
      </c>
      <c r="I1015" s="204" t="s">
        <v>204</v>
      </c>
      <c r="J1015" s="204">
        <v>32</v>
      </c>
      <c r="K1015" s="204">
        <v>700</v>
      </c>
      <c r="L1015" s="204" t="s">
        <v>65</v>
      </c>
      <c r="M1015" s="204"/>
      <c r="N1015" s="204" t="s">
        <v>286</v>
      </c>
      <c r="O1015" s="230">
        <f t="shared" si="139"/>
        <v>132.80000000000001</v>
      </c>
      <c r="P1015" s="230">
        <f t="shared" si="140"/>
        <v>0</v>
      </c>
      <c r="Q1015" s="230">
        <f t="shared" si="143"/>
        <v>0</v>
      </c>
      <c r="R1015" s="288">
        <f t="shared" si="141"/>
        <v>0</v>
      </c>
      <c r="S1015" s="261"/>
    </row>
    <row r="1016" spans="2:19" s="200" customFormat="1" x14ac:dyDescent="0.25">
      <c r="B1016" s="259">
        <f t="shared" si="142"/>
        <v>1011</v>
      </c>
      <c r="C1016" s="229">
        <v>45434</v>
      </c>
      <c r="D1016" s="203" t="s">
        <v>155</v>
      </c>
      <c r="E1016" s="204" t="str">
        <f t="shared" si="135"/>
        <v>کامیون کمپرسی</v>
      </c>
      <c r="F1016" s="204" t="str">
        <f t="shared" si="136"/>
        <v>میرزایی</v>
      </c>
      <c r="G1016" s="204" t="str">
        <f t="shared" si="137"/>
        <v>جفت</v>
      </c>
      <c r="H1016" s="204">
        <f t="shared" si="138"/>
        <v>6.65</v>
      </c>
      <c r="I1016" s="204" t="s">
        <v>204</v>
      </c>
      <c r="J1016" s="204">
        <v>32</v>
      </c>
      <c r="K1016" s="204">
        <v>700</v>
      </c>
      <c r="L1016" s="204" t="s">
        <v>65</v>
      </c>
      <c r="M1016" s="204"/>
      <c r="N1016" s="204" t="s">
        <v>286</v>
      </c>
      <c r="O1016" s="230">
        <f t="shared" si="139"/>
        <v>212.8</v>
      </c>
      <c r="P1016" s="230">
        <f t="shared" si="140"/>
        <v>0</v>
      </c>
      <c r="Q1016" s="230">
        <f t="shared" si="143"/>
        <v>0</v>
      </c>
      <c r="R1016" s="288">
        <f t="shared" si="141"/>
        <v>0</v>
      </c>
      <c r="S1016" s="261"/>
    </row>
    <row r="1017" spans="2:19" s="200" customFormat="1" x14ac:dyDescent="0.25">
      <c r="B1017" s="259">
        <f t="shared" si="142"/>
        <v>1012</v>
      </c>
      <c r="C1017" s="229">
        <v>45434</v>
      </c>
      <c r="D1017" s="203" t="s">
        <v>158</v>
      </c>
      <c r="E1017" s="204" t="str">
        <f t="shared" si="135"/>
        <v>کامیون کمپرسی</v>
      </c>
      <c r="F1017" s="204" t="str">
        <f t="shared" si="136"/>
        <v>صداقت</v>
      </c>
      <c r="G1017" s="204" t="str">
        <f t="shared" si="137"/>
        <v>تک</v>
      </c>
      <c r="H1017" s="204">
        <f t="shared" si="138"/>
        <v>4.1500000000000004</v>
      </c>
      <c r="I1017" s="204" t="s">
        <v>204</v>
      </c>
      <c r="J1017" s="204">
        <v>12</v>
      </c>
      <c r="K1017" s="204">
        <v>300</v>
      </c>
      <c r="L1017" s="204" t="s">
        <v>64</v>
      </c>
      <c r="M1017" s="204"/>
      <c r="N1017" s="204" t="s">
        <v>287</v>
      </c>
      <c r="O1017" s="230">
        <f t="shared" si="139"/>
        <v>49.800000000000004</v>
      </c>
      <c r="P1017" s="230">
        <f t="shared" si="140"/>
        <v>0</v>
      </c>
      <c r="Q1017" s="230">
        <f t="shared" si="143"/>
        <v>0</v>
      </c>
      <c r="R1017" s="288">
        <f t="shared" si="141"/>
        <v>0</v>
      </c>
      <c r="S1017" s="261"/>
    </row>
    <row r="1018" spans="2:19" s="200" customFormat="1" x14ac:dyDescent="0.25">
      <c r="B1018" s="259">
        <f t="shared" si="142"/>
        <v>1013</v>
      </c>
      <c r="C1018" s="229">
        <v>45434</v>
      </c>
      <c r="D1018" s="203" t="s">
        <v>159</v>
      </c>
      <c r="E1018" s="204" t="str">
        <f t="shared" si="135"/>
        <v>کامیون کمپرسی</v>
      </c>
      <c r="F1018" s="204" t="str">
        <f t="shared" si="136"/>
        <v>صداقت</v>
      </c>
      <c r="G1018" s="204" t="str">
        <f t="shared" si="137"/>
        <v>تک</v>
      </c>
      <c r="H1018" s="204">
        <f t="shared" si="138"/>
        <v>4.1500000000000004</v>
      </c>
      <c r="I1018" s="204"/>
      <c r="J1018" s="204"/>
      <c r="K1018" s="204"/>
      <c r="L1018" s="204"/>
      <c r="M1018" s="204"/>
      <c r="N1018" s="204"/>
      <c r="O1018" s="230">
        <f t="shared" si="139"/>
        <v>0</v>
      </c>
      <c r="P1018" s="230">
        <f t="shared" si="140"/>
        <v>0</v>
      </c>
      <c r="Q1018" s="230">
        <f t="shared" si="143"/>
        <v>0</v>
      </c>
      <c r="R1018" s="288">
        <f t="shared" si="141"/>
        <v>0</v>
      </c>
      <c r="S1018" s="261"/>
    </row>
    <row r="1019" spans="2:19" s="200" customFormat="1" x14ac:dyDescent="0.25">
      <c r="B1019" s="259">
        <f t="shared" si="142"/>
        <v>1014</v>
      </c>
      <c r="C1019" s="229">
        <v>45434</v>
      </c>
      <c r="D1019" s="203" t="s">
        <v>162</v>
      </c>
      <c r="E1019" s="204" t="str">
        <f t="shared" si="135"/>
        <v>تانکر آب</v>
      </c>
      <c r="F1019" s="204" t="str">
        <f t="shared" si="136"/>
        <v>رضاپور</v>
      </c>
      <c r="G1019" s="204" t="str">
        <f t="shared" si="137"/>
        <v>تانکر آب</v>
      </c>
      <c r="H1019" s="204">
        <f t="shared" si="138"/>
        <v>10</v>
      </c>
      <c r="I1019" s="204"/>
      <c r="J1019" s="204"/>
      <c r="K1019" s="204"/>
      <c r="L1019" s="204"/>
      <c r="M1019" s="204"/>
      <c r="N1019" s="204"/>
      <c r="O1019" s="230">
        <f t="shared" si="139"/>
        <v>0</v>
      </c>
      <c r="P1019" s="230">
        <f t="shared" si="140"/>
        <v>0</v>
      </c>
      <c r="Q1019" s="230">
        <f t="shared" si="143"/>
        <v>0</v>
      </c>
      <c r="R1019" s="288">
        <f t="shared" si="141"/>
        <v>0</v>
      </c>
      <c r="S1019" s="261"/>
    </row>
    <row r="1020" spans="2:19" s="200" customFormat="1" x14ac:dyDescent="0.25">
      <c r="B1020" s="259">
        <f t="shared" si="142"/>
        <v>1015</v>
      </c>
      <c r="C1020" s="229">
        <v>45434</v>
      </c>
      <c r="D1020" s="203" t="s">
        <v>175</v>
      </c>
      <c r="E1020" s="204" t="str">
        <f t="shared" si="135"/>
        <v>تانکر آب</v>
      </c>
      <c r="F1020" s="204" t="str">
        <f t="shared" si="136"/>
        <v>محمدپور</v>
      </c>
      <c r="G1020" s="204" t="str">
        <f t="shared" si="137"/>
        <v>تانکر آب</v>
      </c>
      <c r="H1020" s="204">
        <f t="shared" si="138"/>
        <v>11.2</v>
      </c>
      <c r="I1020" s="204"/>
      <c r="J1020" s="204"/>
      <c r="K1020" s="204"/>
      <c r="L1020" s="204"/>
      <c r="M1020" s="204"/>
      <c r="N1020" s="204"/>
      <c r="O1020" s="230">
        <f t="shared" si="139"/>
        <v>0</v>
      </c>
      <c r="P1020" s="230">
        <f t="shared" si="140"/>
        <v>0</v>
      </c>
      <c r="Q1020" s="230">
        <f t="shared" si="143"/>
        <v>0</v>
      </c>
      <c r="R1020" s="288">
        <f t="shared" si="141"/>
        <v>0</v>
      </c>
      <c r="S1020" s="261"/>
    </row>
    <row r="1021" spans="2:19" s="200" customFormat="1" x14ac:dyDescent="0.25">
      <c r="B1021" s="259">
        <f t="shared" si="142"/>
        <v>1016</v>
      </c>
      <c r="C1021" s="229">
        <v>45434</v>
      </c>
      <c r="D1021" s="203" t="s">
        <v>179</v>
      </c>
      <c r="E1021" s="204" t="str">
        <f t="shared" si="135"/>
        <v>کمپرسی جفت</v>
      </c>
      <c r="F1021" s="204" t="str">
        <f t="shared" si="136"/>
        <v>محمدپور</v>
      </c>
      <c r="G1021" s="204" t="str">
        <f t="shared" si="137"/>
        <v>جفت</v>
      </c>
      <c r="H1021" s="204">
        <f t="shared" si="138"/>
        <v>7</v>
      </c>
      <c r="I1021" s="204"/>
      <c r="J1021" s="204"/>
      <c r="K1021" s="204"/>
      <c r="L1021" s="204"/>
      <c r="M1021" s="204"/>
      <c r="N1021" s="204"/>
      <c r="O1021" s="230">
        <f t="shared" si="139"/>
        <v>0</v>
      </c>
      <c r="P1021" s="230">
        <f t="shared" si="140"/>
        <v>0</v>
      </c>
      <c r="Q1021" s="230">
        <f t="shared" si="143"/>
        <v>0</v>
      </c>
      <c r="R1021" s="288">
        <f t="shared" si="141"/>
        <v>0</v>
      </c>
      <c r="S1021" s="261"/>
    </row>
    <row r="1022" spans="2:19" s="200" customFormat="1" x14ac:dyDescent="0.25">
      <c r="B1022" s="259">
        <f t="shared" si="142"/>
        <v>1017</v>
      </c>
      <c r="C1022" s="229">
        <v>45434</v>
      </c>
      <c r="D1022" s="203" t="s">
        <v>181</v>
      </c>
      <c r="E1022" s="204" t="str">
        <f t="shared" si="135"/>
        <v>تانکر آب</v>
      </c>
      <c r="F1022" s="204" t="str">
        <f t="shared" si="136"/>
        <v>گلپایگانی</v>
      </c>
      <c r="G1022" s="204" t="str">
        <f t="shared" si="137"/>
        <v>تانکر آب</v>
      </c>
      <c r="H1022" s="204">
        <f t="shared" si="138"/>
        <v>11.6</v>
      </c>
      <c r="I1022" s="204"/>
      <c r="J1022" s="204"/>
      <c r="K1022" s="204"/>
      <c r="L1022" s="204"/>
      <c r="M1022" s="204"/>
      <c r="N1022" s="204"/>
      <c r="O1022" s="230">
        <f t="shared" si="139"/>
        <v>0</v>
      </c>
      <c r="P1022" s="230">
        <f t="shared" si="140"/>
        <v>0</v>
      </c>
      <c r="Q1022" s="230">
        <f t="shared" si="143"/>
        <v>0</v>
      </c>
      <c r="R1022" s="288">
        <f t="shared" si="141"/>
        <v>0</v>
      </c>
      <c r="S1022" s="261"/>
    </row>
    <row r="1023" spans="2:19" s="200" customFormat="1" x14ac:dyDescent="0.25">
      <c r="B1023" s="259">
        <f t="shared" si="142"/>
        <v>1018</v>
      </c>
      <c r="C1023" s="229">
        <v>45435</v>
      </c>
      <c r="D1023" s="203" t="s">
        <v>93</v>
      </c>
      <c r="E1023" s="204" t="str">
        <f t="shared" si="135"/>
        <v>کامیون کمپرسی</v>
      </c>
      <c r="F1023" s="204" t="str">
        <f t="shared" si="136"/>
        <v>شرکتی</v>
      </c>
      <c r="G1023" s="204" t="str">
        <f t="shared" si="137"/>
        <v>جفت</v>
      </c>
      <c r="H1023" s="204">
        <f t="shared" si="138"/>
        <v>6.65</v>
      </c>
      <c r="I1023" s="204"/>
      <c r="J1023" s="204"/>
      <c r="K1023" s="204"/>
      <c r="L1023" s="204"/>
      <c r="M1023" s="204"/>
      <c r="N1023" s="204"/>
      <c r="O1023" s="230">
        <f t="shared" si="139"/>
        <v>0</v>
      </c>
      <c r="P1023" s="230">
        <f t="shared" si="140"/>
        <v>0</v>
      </c>
      <c r="Q1023" s="230">
        <f t="shared" si="143"/>
        <v>0</v>
      </c>
      <c r="R1023" s="288">
        <f t="shared" si="141"/>
        <v>0</v>
      </c>
      <c r="S1023" s="261"/>
    </row>
    <row r="1024" spans="2:19" s="200" customFormat="1" x14ac:dyDescent="0.25">
      <c r="B1024" s="259">
        <f t="shared" si="142"/>
        <v>1019</v>
      </c>
      <c r="C1024" s="229">
        <v>45435</v>
      </c>
      <c r="D1024" s="203" t="s">
        <v>96</v>
      </c>
      <c r="E1024" s="204" t="str">
        <f t="shared" si="135"/>
        <v>کامیون کمپرسی</v>
      </c>
      <c r="F1024" s="204" t="str">
        <f t="shared" si="136"/>
        <v>شرکتی</v>
      </c>
      <c r="G1024" s="204" t="str">
        <f t="shared" si="137"/>
        <v>جفت</v>
      </c>
      <c r="H1024" s="204">
        <f t="shared" si="138"/>
        <v>6.65</v>
      </c>
      <c r="I1024" s="204" t="s">
        <v>204</v>
      </c>
      <c r="J1024" s="204">
        <v>28</v>
      </c>
      <c r="K1024" s="204">
        <v>525</v>
      </c>
      <c r="L1024" s="204" t="s">
        <v>1</v>
      </c>
      <c r="M1024" s="204"/>
      <c r="N1024" s="204" t="s">
        <v>287</v>
      </c>
      <c r="O1024" s="230">
        <f t="shared" si="139"/>
        <v>186.20000000000002</v>
      </c>
      <c r="P1024" s="230">
        <f t="shared" si="140"/>
        <v>0</v>
      </c>
      <c r="Q1024" s="230">
        <f t="shared" si="143"/>
        <v>0</v>
      </c>
      <c r="R1024" s="288">
        <f t="shared" si="141"/>
        <v>0</v>
      </c>
      <c r="S1024" s="261"/>
    </row>
    <row r="1025" spans="2:19" s="200" customFormat="1" x14ac:dyDescent="0.25">
      <c r="B1025" s="259">
        <f t="shared" si="142"/>
        <v>1020</v>
      </c>
      <c r="C1025" s="229">
        <v>45435</v>
      </c>
      <c r="D1025" s="203" t="s">
        <v>119</v>
      </c>
      <c r="E1025" s="204" t="str">
        <f t="shared" si="135"/>
        <v>کامیون کمپرسی</v>
      </c>
      <c r="F1025" s="204" t="str">
        <f t="shared" si="136"/>
        <v>شرکتی</v>
      </c>
      <c r="G1025" s="204" t="str">
        <f t="shared" si="137"/>
        <v>جفت</v>
      </c>
      <c r="H1025" s="204">
        <f t="shared" si="138"/>
        <v>6.65</v>
      </c>
      <c r="I1025" s="204" t="s">
        <v>204</v>
      </c>
      <c r="J1025" s="204">
        <v>10</v>
      </c>
      <c r="K1025" s="204">
        <v>525</v>
      </c>
      <c r="L1025" s="204" t="s">
        <v>1</v>
      </c>
      <c r="M1025" s="204"/>
      <c r="N1025" s="204" t="s">
        <v>287</v>
      </c>
      <c r="O1025" s="230">
        <f t="shared" si="139"/>
        <v>66.5</v>
      </c>
      <c r="P1025" s="230">
        <f t="shared" si="140"/>
        <v>0</v>
      </c>
      <c r="Q1025" s="230">
        <f t="shared" si="143"/>
        <v>0</v>
      </c>
      <c r="R1025" s="288">
        <f t="shared" si="141"/>
        <v>0</v>
      </c>
      <c r="S1025" s="261"/>
    </row>
    <row r="1026" spans="2:19" s="200" customFormat="1" x14ac:dyDescent="0.25">
      <c r="B1026" s="259">
        <f t="shared" si="142"/>
        <v>1021</v>
      </c>
      <c r="C1026" s="229">
        <v>45435</v>
      </c>
      <c r="D1026" s="203" t="s">
        <v>132</v>
      </c>
      <c r="E1026" s="204" t="str">
        <f t="shared" si="135"/>
        <v>تانکر آب</v>
      </c>
      <c r="F1026" s="204" t="str">
        <f t="shared" si="136"/>
        <v>شرکتی</v>
      </c>
      <c r="G1026" s="204" t="str">
        <f t="shared" si="137"/>
        <v>تانکر آب</v>
      </c>
      <c r="H1026" s="204">
        <f t="shared" si="138"/>
        <v>11.8</v>
      </c>
      <c r="I1026" s="204" t="s">
        <v>68</v>
      </c>
      <c r="J1026" s="204">
        <v>1</v>
      </c>
      <c r="K1026" s="204"/>
      <c r="L1026" s="204"/>
      <c r="M1026" s="204"/>
      <c r="N1026" s="204"/>
      <c r="O1026" s="230">
        <f t="shared" si="139"/>
        <v>0</v>
      </c>
      <c r="P1026" s="230">
        <f t="shared" si="140"/>
        <v>0</v>
      </c>
      <c r="Q1026" s="230">
        <f t="shared" si="143"/>
        <v>11.8</v>
      </c>
      <c r="R1026" s="288">
        <f t="shared" si="141"/>
        <v>0</v>
      </c>
      <c r="S1026" s="261"/>
    </row>
    <row r="1027" spans="2:19" s="200" customFormat="1" x14ac:dyDescent="0.25">
      <c r="B1027" s="259">
        <f t="shared" si="142"/>
        <v>1022</v>
      </c>
      <c r="C1027" s="229">
        <v>45435</v>
      </c>
      <c r="D1027" s="203" t="s">
        <v>98</v>
      </c>
      <c r="E1027" s="204" t="str">
        <f t="shared" si="135"/>
        <v>تانکر آب</v>
      </c>
      <c r="F1027" s="204" t="str">
        <f t="shared" si="136"/>
        <v>شرکتی</v>
      </c>
      <c r="G1027" s="204" t="str">
        <f t="shared" si="137"/>
        <v>تانکر آب</v>
      </c>
      <c r="H1027" s="204">
        <f t="shared" si="138"/>
        <v>11.8</v>
      </c>
      <c r="I1027" s="204" t="s">
        <v>68</v>
      </c>
      <c r="J1027" s="204">
        <v>4</v>
      </c>
      <c r="K1027" s="204"/>
      <c r="L1027" s="204"/>
      <c r="M1027" s="204"/>
      <c r="N1027" s="204"/>
      <c r="O1027" s="230">
        <f t="shared" si="139"/>
        <v>0</v>
      </c>
      <c r="P1027" s="230">
        <f t="shared" si="140"/>
        <v>0</v>
      </c>
      <c r="Q1027" s="230">
        <f t="shared" si="143"/>
        <v>47.2</v>
      </c>
      <c r="R1027" s="288">
        <f t="shared" si="141"/>
        <v>0</v>
      </c>
      <c r="S1027" s="261"/>
    </row>
    <row r="1028" spans="2:19" s="200" customFormat="1" x14ac:dyDescent="0.25">
      <c r="B1028" s="259">
        <f t="shared" si="142"/>
        <v>1023</v>
      </c>
      <c r="C1028" s="229">
        <v>45435</v>
      </c>
      <c r="D1028" s="203" t="s">
        <v>143</v>
      </c>
      <c r="E1028" s="204" t="str">
        <f t="shared" si="135"/>
        <v>کامیون کمپرسی</v>
      </c>
      <c r="F1028" s="204" t="str">
        <f t="shared" si="136"/>
        <v>انصاری</v>
      </c>
      <c r="G1028" s="204" t="str">
        <f t="shared" si="137"/>
        <v>جفت</v>
      </c>
      <c r="H1028" s="204">
        <f t="shared" si="138"/>
        <v>7</v>
      </c>
      <c r="I1028" s="204"/>
      <c r="J1028" s="204"/>
      <c r="K1028" s="204"/>
      <c r="L1028" s="204"/>
      <c r="M1028" s="204"/>
      <c r="N1028" s="204"/>
      <c r="O1028" s="230">
        <f t="shared" si="139"/>
        <v>0</v>
      </c>
      <c r="P1028" s="230">
        <f t="shared" si="140"/>
        <v>0</v>
      </c>
      <c r="Q1028" s="230">
        <f t="shared" si="143"/>
        <v>0</v>
      </c>
      <c r="R1028" s="288">
        <f t="shared" si="141"/>
        <v>0</v>
      </c>
      <c r="S1028" s="261"/>
    </row>
    <row r="1029" spans="2:19" s="200" customFormat="1" x14ac:dyDescent="0.25">
      <c r="B1029" s="259">
        <f t="shared" si="142"/>
        <v>1024</v>
      </c>
      <c r="C1029" s="229">
        <v>45435</v>
      </c>
      <c r="D1029" s="203" t="s">
        <v>144</v>
      </c>
      <c r="E1029" s="204" t="str">
        <f t="shared" si="135"/>
        <v>کامیون کمپرسی</v>
      </c>
      <c r="F1029" s="204" t="str">
        <f t="shared" si="136"/>
        <v>انصاری</v>
      </c>
      <c r="G1029" s="204" t="str">
        <f t="shared" si="137"/>
        <v>جفت</v>
      </c>
      <c r="H1029" s="204">
        <f t="shared" si="138"/>
        <v>7</v>
      </c>
      <c r="I1029" s="204"/>
      <c r="J1029" s="204"/>
      <c r="K1029" s="204"/>
      <c r="L1029" s="204"/>
      <c r="M1029" s="204"/>
      <c r="N1029" s="204"/>
      <c r="O1029" s="230">
        <f t="shared" si="139"/>
        <v>0</v>
      </c>
      <c r="P1029" s="230">
        <f t="shared" si="140"/>
        <v>0</v>
      </c>
      <c r="Q1029" s="230">
        <f t="shared" si="143"/>
        <v>0</v>
      </c>
      <c r="R1029" s="288">
        <f t="shared" si="141"/>
        <v>0</v>
      </c>
      <c r="S1029" s="261"/>
    </row>
    <row r="1030" spans="2:19" s="200" customFormat="1" x14ac:dyDescent="0.25">
      <c r="B1030" s="259">
        <f t="shared" si="142"/>
        <v>1025</v>
      </c>
      <c r="C1030" s="229">
        <v>45435</v>
      </c>
      <c r="D1030" s="203" t="s">
        <v>145</v>
      </c>
      <c r="E1030" s="204" t="str">
        <f t="shared" ref="E1030:E1093" si="144">IFERROR(VLOOKUP(D1030,T:X,2,FALSE),"")</f>
        <v>کامیون کمپرسی</v>
      </c>
      <c r="F1030" s="204" t="str">
        <f t="shared" ref="F1030:F1093" si="145">IFERROR(VLOOKUP(D1030,T:X,3,FALSE),"")</f>
        <v>انصاری</v>
      </c>
      <c r="G1030" s="204" t="str">
        <f t="shared" ref="G1030:G1093" si="146">IFERROR(VLOOKUP(D1030,T:X,4,FALSE),"")</f>
        <v>جفت</v>
      </c>
      <c r="H1030" s="204">
        <f t="shared" ref="H1030:H1093" si="147">IFERROR(VLOOKUP(D1030,T:X,5,FALSE),"")</f>
        <v>7</v>
      </c>
      <c r="I1030" s="204"/>
      <c r="J1030" s="204"/>
      <c r="K1030" s="204"/>
      <c r="L1030" s="204"/>
      <c r="M1030" s="204"/>
      <c r="N1030" s="204"/>
      <c r="O1030" s="230">
        <f t="shared" ref="O1030:O1093" si="148">IF(I1030=$O$5,J1030*H1030,0)</f>
        <v>0</v>
      </c>
      <c r="P1030" s="230">
        <f t="shared" ref="P1030:P1093" si="149">IF(I1030=$P$5,J1030*H1030,0)*1.15</f>
        <v>0</v>
      </c>
      <c r="Q1030" s="230">
        <f t="shared" si="143"/>
        <v>0</v>
      </c>
      <c r="R1030" s="288">
        <f t="shared" ref="R1030:R1093" si="150">IF(I1030=$R$5,J1030*H1030,0)</f>
        <v>0</v>
      </c>
      <c r="S1030" s="261"/>
    </row>
    <row r="1031" spans="2:19" s="200" customFormat="1" x14ac:dyDescent="0.25">
      <c r="B1031" s="259">
        <f t="shared" ref="B1031:B1094" si="151">ROW()-5</f>
        <v>1026</v>
      </c>
      <c r="C1031" s="229">
        <v>45435</v>
      </c>
      <c r="D1031" s="203" t="s">
        <v>152</v>
      </c>
      <c r="E1031" s="204" t="str">
        <f t="shared" si="144"/>
        <v>کامیون کمپرسی</v>
      </c>
      <c r="F1031" s="204" t="str">
        <f t="shared" si="145"/>
        <v>میرزایی</v>
      </c>
      <c r="G1031" s="204" t="str">
        <f t="shared" si="146"/>
        <v>تک</v>
      </c>
      <c r="H1031" s="204">
        <f t="shared" si="147"/>
        <v>4.1500000000000004</v>
      </c>
      <c r="I1031" s="204" t="s">
        <v>204</v>
      </c>
      <c r="J1031" s="204">
        <v>21</v>
      </c>
      <c r="K1031" s="204">
        <v>650</v>
      </c>
      <c r="L1031" s="204" t="s">
        <v>65</v>
      </c>
      <c r="M1031" s="204"/>
      <c r="N1031" s="204" t="s">
        <v>287</v>
      </c>
      <c r="O1031" s="230">
        <f t="shared" si="148"/>
        <v>87.15</v>
      </c>
      <c r="P1031" s="230">
        <f t="shared" si="149"/>
        <v>0</v>
      </c>
      <c r="Q1031" s="230">
        <f t="shared" ref="Q1031:Q1094" si="152">IF(I1031=$Q$5,J1031*H1031,0)</f>
        <v>0</v>
      </c>
      <c r="R1031" s="288">
        <f t="shared" si="150"/>
        <v>0</v>
      </c>
      <c r="S1031" s="261"/>
    </row>
    <row r="1032" spans="2:19" s="200" customFormat="1" x14ac:dyDescent="0.25">
      <c r="B1032" s="259">
        <f t="shared" si="151"/>
        <v>1027</v>
      </c>
      <c r="C1032" s="229">
        <v>45435</v>
      </c>
      <c r="D1032" s="203" t="s">
        <v>154</v>
      </c>
      <c r="E1032" s="204" t="str">
        <f t="shared" si="144"/>
        <v>کامیون کمپرسی</v>
      </c>
      <c r="F1032" s="204" t="str">
        <f t="shared" si="145"/>
        <v>میرزایی</v>
      </c>
      <c r="G1032" s="204" t="str">
        <f t="shared" si="146"/>
        <v>تک</v>
      </c>
      <c r="H1032" s="204">
        <f t="shared" si="147"/>
        <v>4.1500000000000004</v>
      </c>
      <c r="I1032" s="204" t="s">
        <v>204</v>
      </c>
      <c r="J1032" s="204">
        <v>30</v>
      </c>
      <c r="K1032" s="204">
        <v>650</v>
      </c>
      <c r="L1032" s="204" t="s">
        <v>65</v>
      </c>
      <c r="M1032" s="204"/>
      <c r="N1032" s="204" t="s">
        <v>287</v>
      </c>
      <c r="O1032" s="230">
        <f t="shared" si="148"/>
        <v>124.50000000000001</v>
      </c>
      <c r="P1032" s="230">
        <f t="shared" si="149"/>
        <v>0</v>
      </c>
      <c r="Q1032" s="230">
        <f t="shared" si="152"/>
        <v>0</v>
      </c>
      <c r="R1032" s="288">
        <f t="shared" si="150"/>
        <v>0</v>
      </c>
      <c r="S1032" s="261"/>
    </row>
    <row r="1033" spans="2:19" s="200" customFormat="1" x14ac:dyDescent="0.25">
      <c r="B1033" s="259">
        <f t="shared" si="151"/>
        <v>1028</v>
      </c>
      <c r="C1033" s="229">
        <v>45435</v>
      </c>
      <c r="D1033" s="203" t="s">
        <v>155</v>
      </c>
      <c r="E1033" s="204" t="str">
        <f t="shared" si="144"/>
        <v>کامیون کمپرسی</v>
      </c>
      <c r="F1033" s="204" t="str">
        <f t="shared" si="145"/>
        <v>میرزایی</v>
      </c>
      <c r="G1033" s="204" t="str">
        <f t="shared" si="146"/>
        <v>جفت</v>
      </c>
      <c r="H1033" s="204">
        <f t="shared" si="147"/>
        <v>6.65</v>
      </c>
      <c r="I1033" s="204" t="s">
        <v>204</v>
      </c>
      <c r="J1033" s="204">
        <v>30</v>
      </c>
      <c r="K1033" s="204">
        <v>650</v>
      </c>
      <c r="L1033" s="204" t="s">
        <v>65</v>
      </c>
      <c r="M1033" s="204"/>
      <c r="N1033" s="204" t="s">
        <v>287</v>
      </c>
      <c r="O1033" s="230">
        <f t="shared" si="148"/>
        <v>199.5</v>
      </c>
      <c r="P1033" s="230">
        <f t="shared" si="149"/>
        <v>0</v>
      </c>
      <c r="Q1033" s="230">
        <f t="shared" si="152"/>
        <v>0</v>
      </c>
      <c r="R1033" s="288">
        <f t="shared" si="150"/>
        <v>0</v>
      </c>
      <c r="S1033" s="261"/>
    </row>
    <row r="1034" spans="2:19" s="200" customFormat="1" x14ac:dyDescent="0.25">
      <c r="B1034" s="259">
        <f t="shared" si="151"/>
        <v>1029</v>
      </c>
      <c r="C1034" s="229">
        <v>45435</v>
      </c>
      <c r="D1034" s="203" t="s">
        <v>158</v>
      </c>
      <c r="E1034" s="204" t="str">
        <f t="shared" si="144"/>
        <v>کامیون کمپرسی</v>
      </c>
      <c r="F1034" s="204" t="str">
        <f t="shared" si="145"/>
        <v>صداقت</v>
      </c>
      <c r="G1034" s="204" t="str">
        <f t="shared" si="146"/>
        <v>تک</v>
      </c>
      <c r="H1034" s="204">
        <f t="shared" si="147"/>
        <v>4.1500000000000004</v>
      </c>
      <c r="I1034" s="204" t="s">
        <v>204</v>
      </c>
      <c r="J1034" s="204">
        <v>51</v>
      </c>
      <c r="K1034" s="204">
        <v>450</v>
      </c>
      <c r="L1034" s="204" t="s">
        <v>64</v>
      </c>
      <c r="M1034" s="204"/>
      <c r="N1034" s="204" t="s">
        <v>287</v>
      </c>
      <c r="O1034" s="230">
        <f t="shared" si="148"/>
        <v>211.65</v>
      </c>
      <c r="P1034" s="230">
        <f t="shared" si="149"/>
        <v>0</v>
      </c>
      <c r="Q1034" s="230">
        <f t="shared" si="152"/>
        <v>0</v>
      </c>
      <c r="R1034" s="288">
        <f t="shared" si="150"/>
        <v>0</v>
      </c>
      <c r="S1034" s="261"/>
    </row>
    <row r="1035" spans="2:19" s="200" customFormat="1" x14ac:dyDescent="0.25">
      <c r="B1035" s="259">
        <f t="shared" si="151"/>
        <v>1030</v>
      </c>
      <c r="C1035" s="229">
        <v>45435</v>
      </c>
      <c r="D1035" s="203" t="s">
        <v>159</v>
      </c>
      <c r="E1035" s="204" t="str">
        <f t="shared" si="144"/>
        <v>کامیون کمپرسی</v>
      </c>
      <c r="F1035" s="204" t="str">
        <f t="shared" si="145"/>
        <v>صداقت</v>
      </c>
      <c r="G1035" s="204" t="str">
        <f t="shared" si="146"/>
        <v>تک</v>
      </c>
      <c r="H1035" s="204">
        <f t="shared" si="147"/>
        <v>4.1500000000000004</v>
      </c>
      <c r="I1035" s="204"/>
      <c r="J1035" s="204"/>
      <c r="K1035" s="204"/>
      <c r="L1035" s="204"/>
      <c r="M1035" s="204"/>
      <c r="N1035" s="204"/>
      <c r="O1035" s="230">
        <f t="shared" si="148"/>
        <v>0</v>
      </c>
      <c r="P1035" s="230">
        <f t="shared" si="149"/>
        <v>0</v>
      </c>
      <c r="Q1035" s="230">
        <f t="shared" si="152"/>
        <v>0</v>
      </c>
      <c r="R1035" s="288">
        <f t="shared" si="150"/>
        <v>0</v>
      </c>
      <c r="S1035" s="261"/>
    </row>
    <row r="1036" spans="2:19" s="200" customFormat="1" x14ac:dyDescent="0.25">
      <c r="B1036" s="259">
        <f t="shared" si="151"/>
        <v>1031</v>
      </c>
      <c r="C1036" s="229">
        <v>45435</v>
      </c>
      <c r="D1036" s="203" t="s">
        <v>162</v>
      </c>
      <c r="E1036" s="204" t="str">
        <f t="shared" si="144"/>
        <v>تانکر آب</v>
      </c>
      <c r="F1036" s="204" t="str">
        <f t="shared" si="145"/>
        <v>رضاپور</v>
      </c>
      <c r="G1036" s="204" t="str">
        <f t="shared" si="146"/>
        <v>تانکر آب</v>
      </c>
      <c r="H1036" s="204">
        <f t="shared" si="147"/>
        <v>10</v>
      </c>
      <c r="I1036" s="204"/>
      <c r="J1036" s="204"/>
      <c r="K1036" s="204"/>
      <c r="L1036" s="204"/>
      <c r="M1036" s="204"/>
      <c r="N1036" s="204"/>
      <c r="O1036" s="230">
        <f t="shared" si="148"/>
        <v>0</v>
      </c>
      <c r="P1036" s="230">
        <f t="shared" si="149"/>
        <v>0</v>
      </c>
      <c r="Q1036" s="230">
        <f t="shared" si="152"/>
        <v>0</v>
      </c>
      <c r="R1036" s="288">
        <f t="shared" si="150"/>
        <v>0</v>
      </c>
      <c r="S1036" s="261"/>
    </row>
    <row r="1037" spans="2:19" s="200" customFormat="1" x14ac:dyDescent="0.25">
      <c r="B1037" s="259">
        <f t="shared" si="151"/>
        <v>1032</v>
      </c>
      <c r="C1037" s="229">
        <v>45435</v>
      </c>
      <c r="D1037" s="203" t="s">
        <v>175</v>
      </c>
      <c r="E1037" s="204" t="str">
        <f t="shared" si="144"/>
        <v>تانکر آب</v>
      </c>
      <c r="F1037" s="204" t="str">
        <f t="shared" si="145"/>
        <v>محمدپور</v>
      </c>
      <c r="G1037" s="204" t="str">
        <f t="shared" si="146"/>
        <v>تانکر آب</v>
      </c>
      <c r="H1037" s="204">
        <f t="shared" si="147"/>
        <v>11.2</v>
      </c>
      <c r="I1037" s="204"/>
      <c r="J1037" s="204"/>
      <c r="K1037" s="204"/>
      <c r="L1037" s="204"/>
      <c r="M1037" s="204"/>
      <c r="N1037" s="204"/>
      <c r="O1037" s="230">
        <f t="shared" si="148"/>
        <v>0</v>
      </c>
      <c r="P1037" s="230">
        <f t="shared" si="149"/>
        <v>0</v>
      </c>
      <c r="Q1037" s="230">
        <f t="shared" si="152"/>
        <v>0</v>
      </c>
      <c r="R1037" s="288">
        <f t="shared" si="150"/>
        <v>0</v>
      </c>
      <c r="S1037" s="261"/>
    </row>
    <row r="1038" spans="2:19" s="200" customFormat="1" x14ac:dyDescent="0.25">
      <c r="B1038" s="259">
        <f t="shared" si="151"/>
        <v>1033</v>
      </c>
      <c r="C1038" s="229">
        <v>45435</v>
      </c>
      <c r="D1038" s="203" t="s">
        <v>179</v>
      </c>
      <c r="E1038" s="204" t="str">
        <f t="shared" si="144"/>
        <v>کمپرسی جفت</v>
      </c>
      <c r="F1038" s="204" t="str">
        <f t="shared" si="145"/>
        <v>محمدپور</v>
      </c>
      <c r="G1038" s="204" t="str">
        <f t="shared" si="146"/>
        <v>جفت</v>
      </c>
      <c r="H1038" s="204">
        <f t="shared" si="147"/>
        <v>7</v>
      </c>
      <c r="I1038" s="204"/>
      <c r="J1038" s="204"/>
      <c r="K1038" s="204"/>
      <c r="L1038" s="204"/>
      <c r="M1038" s="204"/>
      <c r="N1038" s="204"/>
      <c r="O1038" s="230">
        <f t="shared" si="148"/>
        <v>0</v>
      </c>
      <c r="P1038" s="230">
        <f t="shared" si="149"/>
        <v>0</v>
      </c>
      <c r="Q1038" s="230">
        <f t="shared" si="152"/>
        <v>0</v>
      </c>
      <c r="R1038" s="288">
        <f t="shared" si="150"/>
        <v>0</v>
      </c>
      <c r="S1038" s="261"/>
    </row>
    <row r="1039" spans="2:19" s="200" customFormat="1" x14ac:dyDescent="0.25">
      <c r="B1039" s="259">
        <f t="shared" si="151"/>
        <v>1034</v>
      </c>
      <c r="C1039" s="229">
        <v>45435</v>
      </c>
      <c r="D1039" s="203" t="s">
        <v>181</v>
      </c>
      <c r="E1039" s="204" t="str">
        <f t="shared" si="144"/>
        <v>تانکر آب</v>
      </c>
      <c r="F1039" s="204" t="str">
        <f t="shared" si="145"/>
        <v>گلپایگانی</v>
      </c>
      <c r="G1039" s="204" t="str">
        <f t="shared" si="146"/>
        <v>تانکر آب</v>
      </c>
      <c r="H1039" s="204">
        <f t="shared" si="147"/>
        <v>11.6</v>
      </c>
      <c r="I1039" s="204"/>
      <c r="J1039" s="204"/>
      <c r="K1039" s="204"/>
      <c r="L1039" s="204"/>
      <c r="M1039" s="204"/>
      <c r="N1039" s="204"/>
      <c r="O1039" s="230">
        <f t="shared" si="148"/>
        <v>0</v>
      </c>
      <c r="P1039" s="230">
        <f t="shared" si="149"/>
        <v>0</v>
      </c>
      <c r="Q1039" s="230">
        <f t="shared" si="152"/>
        <v>0</v>
      </c>
      <c r="R1039" s="288">
        <f t="shared" si="150"/>
        <v>0</v>
      </c>
      <c r="S1039" s="261"/>
    </row>
    <row r="1040" spans="2:19" s="200" customFormat="1" x14ac:dyDescent="0.25">
      <c r="B1040" s="259">
        <f t="shared" si="151"/>
        <v>1035</v>
      </c>
      <c r="C1040" s="229">
        <v>45436</v>
      </c>
      <c r="D1040" s="203" t="s">
        <v>93</v>
      </c>
      <c r="E1040" s="204" t="str">
        <f t="shared" si="144"/>
        <v>کامیون کمپرسی</v>
      </c>
      <c r="F1040" s="204" t="str">
        <f t="shared" si="145"/>
        <v>شرکتی</v>
      </c>
      <c r="G1040" s="204" t="str">
        <f t="shared" si="146"/>
        <v>جفت</v>
      </c>
      <c r="H1040" s="204">
        <f t="shared" si="147"/>
        <v>6.65</v>
      </c>
      <c r="I1040" s="204" t="s">
        <v>205</v>
      </c>
      <c r="J1040" s="204">
        <v>23</v>
      </c>
      <c r="K1040" s="204">
        <v>750</v>
      </c>
      <c r="L1040" s="204" t="s">
        <v>64</v>
      </c>
      <c r="M1040" s="204"/>
      <c r="N1040" s="204" t="s">
        <v>287</v>
      </c>
      <c r="O1040" s="230">
        <f t="shared" si="148"/>
        <v>0</v>
      </c>
      <c r="P1040" s="230">
        <f t="shared" si="149"/>
        <v>175.89250000000001</v>
      </c>
      <c r="Q1040" s="230">
        <f t="shared" si="152"/>
        <v>0</v>
      </c>
      <c r="R1040" s="288">
        <f t="shared" si="150"/>
        <v>0</v>
      </c>
      <c r="S1040" s="261"/>
    </row>
    <row r="1041" spans="2:19" s="200" customFormat="1" x14ac:dyDescent="0.25">
      <c r="B1041" s="259">
        <f t="shared" si="151"/>
        <v>1036</v>
      </c>
      <c r="C1041" s="229">
        <v>45436</v>
      </c>
      <c r="D1041" s="203" t="s">
        <v>96</v>
      </c>
      <c r="E1041" s="204" t="str">
        <f t="shared" si="144"/>
        <v>کامیون کمپرسی</v>
      </c>
      <c r="F1041" s="204" t="str">
        <f t="shared" si="145"/>
        <v>شرکتی</v>
      </c>
      <c r="G1041" s="204" t="str">
        <f t="shared" si="146"/>
        <v>جفت</v>
      </c>
      <c r="H1041" s="204">
        <f t="shared" si="147"/>
        <v>6.65</v>
      </c>
      <c r="I1041" s="204" t="s">
        <v>205</v>
      </c>
      <c r="J1041" s="204">
        <v>28</v>
      </c>
      <c r="K1041" s="204">
        <v>750</v>
      </c>
      <c r="L1041" s="204" t="s">
        <v>64</v>
      </c>
      <c r="M1041" s="204"/>
      <c r="N1041" s="204" t="s">
        <v>287</v>
      </c>
      <c r="O1041" s="230">
        <f t="shared" si="148"/>
        <v>0</v>
      </c>
      <c r="P1041" s="230">
        <f t="shared" si="149"/>
        <v>214.13</v>
      </c>
      <c r="Q1041" s="230">
        <f t="shared" si="152"/>
        <v>0</v>
      </c>
      <c r="R1041" s="288">
        <f t="shared" si="150"/>
        <v>0</v>
      </c>
      <c r="S1041" s="261"/>
    </row>
    <row r="1042" spans="2:19" s="200" customFormat="1" x14ac:dyDescent="0.25">
      <c r="B1042" s="259">
        <f t="shared" si="151"/>
        <v>1037</v>
      </c>
      <c r="C1042" s="229">
        <v>45436</v>
      </c>
      <c r="D1042" s="203" t="s">
        <v>119</v>
      </c>
      <c r="E1042" s="204" t="str">
        <f t="shared" si="144"/>
        <v>کامیون کمپرسی</v>
      </c>
      <c r="F1042" s="204" t="str">
        <f t="shared" si="145"/>
        <v>شرکتی</v>
      </c>
      <c r="G1042" s="204" t="str">
        <f t="shared" si="146"/>
        <v>جفت</v>
      </c>
      <c r="H1042" s="204">
        <f t="shared" si="147"/>
        <v>6.65</v>
      </c>
      <c r="I1042" s="204" t="s">
        <v>205</v>
      </c>
      <c r="J1042" s="204">
        <v>37</v>
      </c>
      <c r="K1042" s="204">
        <v>750</v>
      </c>
      <c r="L1042" s="204" t="s">
        <v>64</v>
      </c>
      <c r="M1042" s="204"/>
      <c r="N1042" s="204" t="s">
        <v>287</v>
      </c>
      <c r="O1042" s="230">
        <f t="shared" si="148"/>
        <v>0</v>
      </c>
      <c r="P1042" s="230">
        <f t="shared" si="149"/>
        <v>282.95749999999998</v>
      </c>
      <c r="Q1042" s="230">
        <f t="shared" si="152"/>
        <v>0</v>
      </c>
      <c r="R1042" s="288">
        <f t="shared" si="150"/>
        <v>0</v>
      </c>
      <c r="S1042" s="261"/>
    </row>
    <row r="1043" spans="2:19" s="200" customFormat="1" x14ac:dyDescent="0.25">
      <c r="B1043" s="259">
        <f t="shared" si="151"/>
        <v>1038</v>
      </c>
      <c r="C1043" s="229">
        <v>45436</v>
      </c>
      <c r="D1043" s="203" t="s">
        <v>132</v>
      </c>
      <c r="E1043" s="204" t="str">
        <f t="shared" si="144"/>
        <v>تانکر آب</v>
      </c>
      <c r="F1043" s="204" t="str">
        <f t="shared" si="145"/>
        <v>شرکتی</v>
      </c>
      <c r="G1043" s="204" t="str">
        <f t="shared" si="146"/>
        <v>تانکر آب</v>
      </c>
      <c r="H1043" s="204">
        <f t="shared" si="147"/>
        <v>11.8</v>
      </c>
      <c r="I1043" s="204" t="s">
        <v>68</v>
      </c>
      <c r="J1043" s="204">
        <v>3</v>
      </c>
      <c r="K1043" s="204"/>
      <c r="L1043" s="204"/>
      <c r="M1043" s="204"/>
      <c r="N1043" s="204"/>
      <c r="O1043" s="230">
        <f t="shared" si="148"/>
        <v>0</v>
      </c>
      <c r="P1043" s="230">
        <f t="shared" si="149"/>
        <v>0</v>
      </c>
      <c r="Q1043" s="230">
        <f t="shared" si="152"/>
        <v>35.400000000000006</v>
      </c>
      <c r="R1043" s="288">
        <f t="shared" si="150"/>
        <v>0</v>
      </c>
      <c r="S1043" s="261"/>
    </row>
    <row r="1044" spans="2:19" s="200" customFormat="1" x14ac:dyDescent="0.25">
      <c r="B1044" s="259">
        <f t="shared" si="151"/>
        <v>1039</v>
      </c>
      <c r="C1044" s="229">
        <v>45436</v>
      </c>
      <c r="D1044" s="203" t="s">
        <v>98</v>
      </c>
      <c r="E1044" s="204" t="str">
        <f t="shared" si="144"/>
        <v>تانکر آب</v>
      </c>
      <c r="F1044" s="204" t="str">
        <f t="shared" si="145"/>
        <v>شرکتی</v>
      </c>
      <c r="G1044" s="204" t="str">
        <f t="shared" si="146"/>
        <v>تانکر آب</v>
      </c>
      <c r="H1044" s="204">
        <f t="shared" si="147"/>
        <v>11.8</v>
      </c>
      <c r="I1044" s="204"/>
      <c r="J1044" s="204"/>
      <c r="K1044" s="204"/>
      <c r="L1044" s="204"/>
      <c r="M1044" s="204"/>
      <c r="N1044" s="204"/>
      <c r="O1044" s="230">
        <f t="shared" si="148"/>
        <v>0</v>
      </c>
      <c r="P1044" s="230">
        <f t="shared" si="149"/>
        <v>0</v>
      </c>
      <c r="Q1044" s="230">
        <f t="shared" si="152"/>
        <v>0</v>
      </c>
      <c r="R1044" s="288">
        <f t="shared" si="150"/>
        <v>0</v>
      </c>
      <c r="S1044" s="261"/>
    </row>
    <row r="1045" spans="2:19" s="200" customFormat="1" x14ac:dyDescent="0.25">
      <c r="B1045" s="259">
        <f t="shared" si="151"/>
        <v>1040</v>
      </c>
      <c r="C1045" s="229">
        <v>45436</v>
      </c>
      <c r="D1045" s="203" t="s">
        <v>143</v>
      </c>
      <c r="E1045" s="204" t="str">
        <f t="shared" si="144"/>
        <v>کامیون کمپرسی</v>
      </c>
      <c r="F1045" s="204" t="str">
        <f t="shared" si="145"/>
        <v>انصاری</v>
      </c>
      <c r="G1045" s="204" t="str">
        <f t="shared" si="146"/>
        <v>جفت</v>
      </c>
      <c r="H1045" s="204">
        <f t="shared" si="147"/>
        <v>7</v>
      </c>
      <c r="I1045" s="204"/>
      <c r="J1045" s="204"/>
      <c r="K1045" s="204"/>
      <c r="L1045" s="204"/>
      <c r="M1045" s="204"/>
      <c r="N1045" s="204"/>
      <c r="O1045" s="230">
        <f t="shared" si="148"/>
        <v>0</v>
      </c>
      <c r="P1045" s="230">
        <f t="shared" si="149"/>
        <v>0</v>
      </c>
      <c r="Q1045" s="230">
        <f t="shared" si="152"/>
        <v>0</v>
      </c>
      <c r="R1045" s="288">
        <f t="shared" si="150"/>
        <v>0</v>
      </c>
      <c r="S1045" s="261"/>
    </row>
    <row r="1046" spans="2:19" s="200" customFormat="1" x14ac:dyDescent="0.25">
      <c r="B1046" s="259">
        <f t="shared" si="151"/>
        <v>1041</v>
      </c>
      <c r="C1046" s="229">
        <v>45436</v>
      </c>
      <c r="D1046" s="203" t="s">
        <v>144</v>
      </c>
      <c r="E1046" s="204" t="str">
        <f t="shared" si="144"/>
        <v>کامیون کمپرسی</v>
      </c>
      <c r="F1046" s="204" t="str">
        <f t="shared" si="145"/>
        <v>انصاری</v>
      </c>
      <c r="G1046" s="204" t="str">
        <f t="shared" si="146"/>
        <v>جفت</v>
      </c>
      <c r="H1046" s="204">
        <f t="shared" si="147"/>
        <v>7</v>
      </c>
      <c r="I1046" s="204"/>
      <c r="J1046" s="204"/>
      <c r="K1046" s="204"/>
      <c r="L1046" s="204"/>
      <c r="M1046" s="204"/>
      <c r="N1046" s="204"/>
      <c r="O1046" s="230">
        <f t="shared" si="148"/>
        <v>0</v>
      </c>
      <c r="P1046" s="230">
        <f t="shared" si="149"/>
        <v>0</v>
      </c>
      <c r="Q1046" s="230">
        <f t="shared" si="152"/>
        <v>0</v>
      </c>
      <c r="R1046" s="288">
        <f t="shared" si="150"/>
        <v>0</v>
      </c>
      <c r="S1046" s="261"/>
    </row>
    <row r="1047" spans="2:19" s="200" customFormat="1" x14ac:dyDescent="0.25">
      <c r="B1047" s="259">
        <f t="shared" si="151"/>
        <v>1042</v>
      </c>
      <c r="C1047" s="229">
        <v>45436</v>
      </c>
      <c r="D1047" s="203" t="s">
        <v>145</v>
      </c>
      <c r="E1047" s="204" t="str">
        <f t="shared" si="144"/>
        <v>کامیون کمپرسی</v>
      </c>
      <c r="F1047" s="204" t="str">
        <f t="shared" si="145"/>
        <v>انصاری</v>
      </c>
      <c r="G1047" s="204" t="str">
        <f t="shared" si="146"/>
        <v>جفت</v>
      </c>
      <c r="H1047" s="204">
        <f t="shared" si="147"/>
        <v>7</v>
      </c>
      <c r="I1047" s="204"/>
      <c r="J1047" s="204"/>
      <c r="K1047" s="204"/>
      <c r="L1047" s="204"/>
      <c r="M1047" s="204"/>
      <c r="N1047" s="204"/>
      <c r="O1047" s="230">
        <f t="shared" si="148"/>
        <v>0</v>
      </c>
      <c r="P1047" s="230">
        <f t="shared" si="149"/>
        <v>0</v>
      </c>
      <c r="Q1047" s="230">
        <f t="shared" si="152"/>
        <v>0</v>
      </c>
      <c r="R1047" s="288">
        <f t="shared" si="150"/>
        <v>0</v>
      </c>
      <c r="S1047" s="261"/>
    </row>
    <row r="1048" spans="2:19" s="200" customFormat="1" x14ac:dyDescent="0.25">
      <c r="B1048" s="259">
        <f t="shared" si="151"/>
        <v>1043</v>
      </c>
      <c r="C1048" s="229">
        <v>45436</v>
      </c>
      <c r="D1048" s="203" t="s">
        <v>152</v>
      </c>
      <c r="E1048" s="204" t="str">
        <f t="shared" si="144"/>
        <v>کامیون کمپرسی</v>
      </c>
      <c r="F1048" s="204" t="str">
        <f t="shared" si="145"/>
        <v>میرزایی</v>
      </c>
      <c r="G1048" s="204" t="str">
        <f t="shared" si="146"/>
        <v>تک</v>
      </c>
      <c r="H1048" s="204">
        <f t="shared" si="147"/>
        <v>4.1500000000000004</v>
      </c>
      <c r="I1048" s="204"/>
      <c r="J1048" s="204"/>
      <c r="K1048" s="204"/>
      <c r="L1048" s="204"/>
      <c r="M1048" s="204"/>
      <c r="N1048" s="204"/>
      <c r="O1048" s="230">
        <f t="shared" si="148"/>
        <v>0</v>
      </c>
      <c r="P1048" s="230">
        <f t="shared" si="149"/>
        <v>0</v>
      </c>
      <c r="Q1048" s="230">
        <f t="shared" si="152"/>
        <v>0</v>
      </c>
      <c r="R1048" s="288">
        <f t="shared" si="150"/>
        <v>0</v>
      </c>
      <c r="S1048" s="261"/>
    </row>
    <row r="1049" spans="2:19" s="200" customFormat="1" x14ac:dyDescent="0.25">
      <c r="B1049" s="259">
        <f t="shared" si="151"/>
        <v>1044</v>
      </c>
      <c r="C1049" s="229">
        <v>45436</v>
      </c>
      <c r="D1049" s="203" t="s">
        <v>154</v>
      </c>
      <c r="E1049" s="204" t="str">
        <f t="shared" si="144"/>
        <v>کامیون کمپرسی</v>
      </c>
      <c r="F1049" s="204" t="str">
        <f t="shared" si="145"/>
        <v>میرزایی</v>
      </c>
      <c r="G1049" s="204" t="str">
        <f t="shared" si="146"/>
        <v>تک</v>
      </c>
      <c r="H1049" s="204">
        <f t="shared" si="147"/>
        <v>4.1500000000000004</v>
      </c>
      <c r="I1049" s="204"/>
      <c r="J1049" s="204"/>
      <c r="K1049" s="204"/>
      <c r="L1049" s="204"/>
      <c r="M1049" s="204"/>
      <c r="N1049" s="204"/>
      <c r="O1049" s="230">
        <f t="shared" si="148"/>
        <v>0</v>
      </c>
      <c r="P1049" s="230">
        <f t="shared" si="149"/>
        <v>0</v>
      </c>
      <c r="Q1049" s="230">
        <f t="shared" si="152"/>
        <v>0</v>
      </c>
      <c r="R1049" s="288">
        <f t="shared" si="150"/>
        <v>0</v>
      </c>
      <c r="S1049" s="261"/>
    </row>
    <row r="1050" spans="2:19" s="200" customFormat="1" x14ac:dyDescent="0.25">
      <c r="B1050" s="259">
        <f t="shared" si="151"/>
        <v>1045</v>
      </c>
      <c r="C1050" s="229">
        <v>45436</v>
      </c>
      <c r="D1050" s="203" t="s">
        <v>155</v>
      </c>
      <c r="E1050" s="204" t="str">
        <f t="shared" si="144"/>
        <v>کامیون کمپرسی</v>
      </c>
      <c r="F1050" s="204" t="str">
        <f t="shared" si="145"/>
        <v>میرزایی</v>
      </c>
      <c r="G1050" s="204" t="str">
        <f t="shared" si="146"/>
        <v>جفت</v>
      </c>
      <c r="H1050" s="204">
        <f t="shared" si="147"/>
        <v>6.65</v>
      </c>
      <c r="I1050" s="204"/>
      <c r="J1050" s="204"/>
      <c r="K1050" s="204"/>
      <c r="L1050" s="204"/>
      <c r="M1050" s="204"/>
      <c r="N1050" s="204"/>
      <c r="O1050" s="230">
        <f t="shared" si="148"/>
        <v>0</v>
      </c>
      <c r="P1050" s="230">
        <f t="shared" si="149"/>
        <v>0</v>
      </c>
      <c r="Q1050" s="230">
        <f t="shared" si="152"/>
        <v>0</v>
      </c>
      <c r="R1050" s="288">
        <f t="shared" si="150"/>
        <v>0</v>
      </c>
      <c r="S1050" s="261"/>
    </row>
    <row r="1051" spans="2:19" s="200" customFormat="1" x14ac:dyDescent="0.25">
      <c r="B1051" s="259">
        <f t="shared" si="151"/>
        <v>1046</v>
      </c>
      <c r="C1051" s="229">
        <v>45436</v>
      </c>
      <c r="D1051" s="203" t="s">
        <v>158</v>
      </c>
      <c r="E1051" s="204" t="str">
        <f t="shared" si="144"/>
        <v>کامیون کمپرسی</v>
      </c>
      <c r="F1051" s="204" t="str">
        <f t="shared" si="145"/>
        <v>صداقت</v>
      </c>
      <c r="G1051" s="204" t="str">
        <f t="shared" si="146"/>
        <v>تک</v>
      </c>
      <c r="H1051" s="204">
        <f t="shared" si="147"/>
        <v>4.1500000000000004</v>
      </c>
      <c r="I1051" s="204" t="s">
        <v>205</v>
      </c>
      <c r="J1051" s="204">
        <v>43</v>
      </c>
      <c r="K1051" s="204">
        <v>750</v>
      </c>
      <c r="L1051" s="204" t="s">
        <v>64</v>
      </c>
      <c r="M1051" s="204"/>
      <c r="N1051" s="204" t="s">
        <v>287</v>
      </c>
      <c r="O1051" s="230">
        <f t="shared" si="148"/>
        <v>0</v>
      </c>
      <c r="P1051" s="230">
        <f t="shared" si="149"/>
        <v>205.2175</v>
      </c>
      <c r="Q1051" s="230">
        <f t="shared" si="152"/>
        <v>0</v>
      </c>
      <c r="R1051" s="288">
        <f t="shared" si="150"/>
        <v>0</v>
      </c>
      <c r="S1051" s="261"/>
    </row>
    <row r="1052" spans="2:19" s="200" customFormat="1" x14ac:dyDescent="0.25">
      <c r="B1052" s="259">
        <f t="shared" si="151"/>
        <v>1047</v>
      </c>
      <c r="C1052" s="229">
        <v>45436</v>
      </c>
      <c r="D1052" s="203" t="s">
        <v>159</v>
      </c>
      <c r="E1052" s="204" t="str">
        <f t="shared" si="144"/>
        <v>کامیون کمپرسی</v>
      </c>
      <c r="F1052" s="204" t="str">
        <f t="shared" si="145"/>
        <v>صداقت</v>
      </c>
      <c r="G1052" s="204" t="str">
        <f t="shared" si="146"/>
        <v>تک</v>
      </c>
      <c r="H1052" s="204">
        <f t="shared" si="147"/>
        <v>4.1500000000000004</v>
      </c>
      <c r="I1052" s="204" t="s">
        <v>205</v>
      </c>
      <c r="J1052" s="204"/>
      <c r="K1052" s="204"/>
      <c r="L1052" s="204"/>
      <c r="M1052" s="204"/>
      <c r="N1052" s="204"/>
      <c r="O1052" s="230">
        <f t="shared" si="148"/>
        <v>0</v>
      </c>
      <c r="P1052" s="230">
        <f t="shared" si="149"/>
        <v>0</v>
      </c>
      <c r="Q1052" s="230">
        <f t="shared" si="152"/>
        <v>0</v>
      </c>
      <c r="R1052" s="288">
        <f t="shared" si="150"/>
        <v>0</v>
      </c>
      <c r="S1052" s="261"/>
    </row>
    <row r="1053" spans="2:19" s="200" customFormat="1" x14ac:dyDescent="0.25">
      <c r="B1053" s="259">
        <f t="shared" si="151"/>
        <v>1048</v>
      </c>
      <c r="C1053" s="229">
        <v>45436</v>
      </c>
      <c r="D1053" s="203" t="s">
        <v>162</v>
      </c>
      <c r="E1053" s="204" t="str">
        <f t="shared" si="144"/>
        <v>تانکر آب</v>
      </c>
      <c r="F1053" s="204" t="str">
        <f t="shared" si="145"/>
        <v>رضاپور</v>
      </c>
      <c r="G1053" s="204" t="str">
        <f t="shared" si="146"/>
        <v>تانکر آب</v>
      </c>
      <c r="H1053" s="204">
        <f t="shared" si="147"/>
        <v>10</v>
      </c>
      <c r="I1053" s="204"/>
      <c r="J1053" s="204"/>
      <c r="K1053" s="204"/>
      <c r="L1053" s="204"/>
      <c r="M1053" s="204"/>
      <c r="N1053" s="204"/>
      <c r="O1053" s="230">
        <f t="shared" si="148"/>
        <v>0</v>
      </c>
      <c r="P1053" s="230">
        <f t="shared" si="149"/>
        <v>0</v>
      </c>
      <c r="Q1053" s="230">
        <f t="shared" si="152"/>
        <v>0</v>
      </c>
      <c r="R1053" s="288">
        <f t="shared" si="150"/>
        <v>0</v>
      </c>
      <c r="S1053" s="261"/>
    </row>
    <row r="1054" spans="2:19" s="200" customFormat="1" x14ac:dyDescent="0.25">
      <c r="B1054" s="259">
        <f t="shared" si="151"/>
        <v>1049</v>
      </c>
      <c r="C1054" s="229">
        <v>45436</v>
      </c>
      <c r="D1054" s="203" t="s">
        <v>175</v>
      </c>
      <c r="E1054" s="204" t="str">
        <f t="shared" si="144"/>
        <v>تانکر آب</v>
      </c>
      <c r="F1054" s="204" t="str">
        <f t="shared" si="145"/>
        <v>محمدپور</v>
      </c>
      <c r="G1054" s="204" t="str">
        <f t="shared" si="146"/>
        <v>تانکر آب</v>
      </c>
      <c r="H1054" s="204">
        <f t="shared" si="147"/>
        <v>11.2</v>
      </c>
      <c r="I1054" s="204"/>
      <c r="J1054" s="204"/>
      <c r="K1054" s="204"/>
      <c r="L1054" s="204"/>
      <c r="M1054" s="204"/>
      <c r="N1054" s="204"/>
      <c r="O1054" s="230">
        <f t="shared" si="148"/>
        <v>0</v>
      </c>
      <c r="P1054" s="230">
        <f t="shared" si="149"/>
        <v>0</v>
      </c>
      <c r="Q1054" s="230">
        <f t="shared" si="152"/>
        <v>0</v>
      </c>
      <c r="R1054" s="288">
        <f t="shared" si="150"/>
        <v>0</v>
      </c>
      <c r="S1054" s="261"/>
    </row>
    <row r="1055" spans="2:19" s="200" customFormat="1" x14ac:dyDescent="0.25">
      <c r="B1055" s="259">
        <f t="shared" si="151"/>
        <v>1050</v>
      </c>
      <c r="C1055" s="229">
        <v>45436</v>
      </c>
      <c r="D1055" s="203" t="s">
        <v>179</v>
      </c>
      <c r="E1055" s="204" t="str">
        <f t="shared" si="144"/>
        <v>کمپرسی جفت</v>
      </c>
      <c r="F1055" s="204" t="str">
        <f t="shared" si="145"/>
        <v>محمدپور</v>
      </c>
      <c r="G1055" s="204" t="str">
        <f t="shared" si="146"/>
        <v>جفت</v>
      </c>
      <c r="H1055" s="204">
        <f t="shared" si="147"/>
        <v>7</v>
      </c>
      <c r="I1055" s="204"/>
      <c r="J1055" s="204"/>
      <c r="K1055" s="204"/>
      <c r="L1055" s="204"/>
      <c r="M1055" s="204"/>
      <c r="N1055" s="204"/>
      <c r="O1055" s="230">
        <f t="shared" si="148"/>
        <v>0</v>
      </c>
      <c r="P1055" s="230">
        <f t="shared" si="149"/>
        <v>0</v>
      </c>
      <c r="Q1055" s="230">
        <f t="shared" si="152"/>
        <v>0</v>
      </c>
      <c r="R1055" s="288">
        <f t="shared" si="150"/>
        <v>0</v>
      </c>
      <c r="S1055" s="261"/>
    </row>
    <row r="1056" spans="2:19" s="200" customFormat="1" x14ac:dyDescent="0.25">
      <c r="B1056" s="259">
        <f t="shared" si="151"/>
        <v>1051</v>
      </c>
      <c r="C1056" s="229">
        <v>45436</v>
      </c>
      <c r="D1056" s="203" t="s">
        <v>181</v>
      </c>
      <c r="E1056" s="204" t="str">
        <f t="shared" si="144"/>
        <v>تانکر آب</v>
      </c>
      <c r="F1056" s="204" t="str">
        <f t="shared" si="145"/>
        <v>گلپایگانی</v>
      </c>
      <c r="G1056" s="204" t="str">
        <f t="shared" si="146"/>
        <v>تانکر آب</v>
      </c>
      <c r="H1056" s="204">
        <f t="shared" si="147"/>
        <v>11.6</v>
      </c>
      <c r="I1056" s="204"/>
      <c r="J1056" s="204"/>
      <c r="K1056" s="204"/>
      <c r="L1056" s="204"/>
      <c r="M1056" s="204"/>
      <c r="N1056" s="204"/>
      <c r="O1056" s="230">
        <f t="shared" si="148"/>
        <v>0</v>
      </c>
      <c r="P1056" s="230">
        <f t="shared" si="149"/>
        <v>0</v>
      </c>
      <c r="Q1056" s="230">
        <f t="shared" si="152"/>
        <v>0</v>
      </c>
      <c r="R1056" s="288">
        <f t="shared" si="150"/>
        <v>0</v>
      </c>
      <c r="S1056" s="261"/>
    </row>
    <row r="1057" spans="2:19" s="200" customFormat="1" x14ac:dyDescent="0.25">
      <c r="B1057" s="259">
        <f t="shared" si="151"/>
        <v>1052</v>
      </c>
      <c r="C1057" s="229">
        <v>45437</v>
      </c>
      <c r="D1057" s="203" t="s">
        <v>93</v>
      </c>
      <c r="E1057" s="204" t="str">
        <f t="shared" si="144"/>
        <v>کامیون کمپرسی</v>
      </c>
      <c r="F1057" s="204" t="str">
        <f t="shared" si="145"/>
        <v>شرکتی</v>
      </c>
      <c r="G1057" s="204" t="str">
        <f t="shared" si="146"/>
        <v>جفت</v>
      </c>
      <c r="H1057" s="204">
        <f t="shared" si="147"/>
        <v>6.65</v>
      </c>
      <c r="I1057" s="204" t="s">
        <v>205</v>
      </c>
      <c r="J1057" s="204">
        <v>26</v>
      </c>
      <c r="K1057" s="204">
        <v>750</v>
      </c>
      <c r="L1057" s="204" t="s">
        <v>1</v>
      </c>
      <c r="M1057" s="204"/>
      <c r="N1057" s="204" t="s">
        <v>287</v>
      </c>
      <c r="O1057" s="230">
        <f t="shared" si="148"/>
        <v>0</v>
      </c>
      <c r="P1057" s="230">
        <f t="shared" si="149"/>
        <v>198.83499999999998</v>
      </c>
      <c r="Q1057" s="230">
        <f t="shared" si="152"/>
        <v>0</v>
      </c>
      <c r="R1057" s="288">
        <f t="shared" si="150"/>
        <v>0</v>
      </c>
      <c r="S1057" s="261"/>
    </row>
    <row r="1058" spans="2:19" s="200" customFormat="1" x14ac:dyDescent="0.25">
      <c r="B1058" s="259">
        <f t="shared" si="151"/>
        <v>1053</v>
      </c>
      <c r="C1058" s="229">
        <v>45437</v>
      </c>
      <c r="D1058" s="203" t="s">
        <v>96</v>
      </c>
      <c r="E1058" s="204" t="str">
        <f t="shared" si="144"/>
        <v>کامیون کمپرسی</v>
      </c>
      <c r="F1058" s="204" t="str">
        <f t="shared" si="145"/>
        <v>شرکتی</v>
      </c>
      <c r="G1058" s="204" t="str">
        <f t="shared" si="146"/>
        <v>جفت</v>
      </c>
      <c r="H1058" s="204">
        <f t="shared" si="147"/>
        <v>6.65</v>
      </c>
      <c r="I1058" s="204" t="s">
        <v>205</v>
      </c>
      <c r="J1058" s="204">
        <v>14</v>
      </c>
      <c r="K1058" s="204">
        <v>750</v>
      </c>
      <c r="L1058" s="204" t="s">
        <v>1</v>
      </c>
      <c r="M1058" s="204"/>
      <c r="N1058" s="204" t="s">
        <v>287</v>
      </c>
      <c r="O1058" s="230">
        <f t="shared" si="148"/>
        <v>0</v>
      </c>
      <c r="P1058" s="230">
        <f t="shared" si="149"/>
        <v>107.065</v>
      </c>
      <c r="Q1058" s="230">
        <f t="shared" si="152"/>
        <v>0</v>
      </c>
      <c r="R1058" s="288">
        <f t="shared" si="150"/>
        <v>0</v>
      </c>
      <c r="S1058" s="261"/>
    </row>
    <row r="1059" spans="2:19" s="200" customFormat="1" x14ac:dyDescent="0.25">
      <c r="B1059" s="259">
        <f t="shared" si="151"/>
        <v>1054</v>
      </c>
      <c r="C1059" s="229">
        <v>45437</v>
      </c>
      <c r="D1059" s="203" t="s">
        <v>119</v>
      </c>
      <c r="E1059" s="204" t="str">
        <f t="shared" si="144"/>
        <v>کامیون کمپرسی</v>
      </c>
      <c r="F1059" s="204" t="str">
        <f t="shared" si="145"/>
        <v>شرکتی</v>
      </c>
      <c r="G1059" s="204" t="str">
        <f t="shared" si="146"/>
        <v>جفت</v>
      </c>
      <c r="H1059" s="204">
        <f t="shared" si="147"/>
        <v>6.65</v>
      </c>
      <c r="I1059" s="204" t="s">
        <v>205</v>
      </c>
      <c r="J1059" s="204">
        <v>26</v>
      </c>
      <c r="K1059" s="204">
        <v>750</v>
      </c>
      <c r="L1059" s="204" t="s">
        <v>1</v>
      </c>
      <c r="M1059" s="204"/>
      <c r="N1059" s="204" t="s">
        <v>287</v>
      </c>
      <c r="O1059" s="230">
        <f t="shared" si="148"/>
        <v>0</v>
      </c>
      <c r="P1059" s="230">
        <f t="shared" si="149"/>
        <v>198.83499999999998</v>
      </c>
      <c r="Q1059" s="230">
        <f t="shared" si="152"/>
        <v>0</v>
      </c>
      <c r="R1059" s="288">
        <f t="shared" si="150"/>
        <v>0</v>
      </c>
      <c r="S1059" s="261"/>
    </row>
    <row r="1060" spans="2:19" s="200" customFormat="1" x14ac:dyDescent="0.25">
      <c r="B1060" s="259">
        <f t="shared" si="151"/>
        <v>1055</v>
      </c>
      <c r="C1060" s="229">
        <v>45437</v>
      </c>
      <c r="D1060" s="203" t="s">
        <v>132</v>
      </c>
      <c r="E1060" s="204" t="str">
        <f t="shared" si="144"/>
        <v>تانکر آب</v>
      </c>
      <c r="F1060" s="204" t="str">
        <f t="shared" si="145"/>
        <v>شرکتی</v>
      </c>
      <c r="G1060" s="204" t="str">
        <f t="shared" si="146"/>
        <v>تانکر آب</v>
      </c>
      <c r="H1060" s="204">
        <f t="shared" si="147"/>
        <v>11.8</v>
      </c>
      <c r="I1060" s="204" t="s">
        <v>68</v>
      </c>
      <c r="J1060" s="204">
        <v>3</v>
      </c>
      <c r="K1060" s="204"/>
      <c r="L1060" s="204"/>
      <c r="M1060" s="204"/>
      <c r="N1060" s="204"/>
      <c r="O1060" s="230">
        <f t="shared" si="148"/>
        <v>0</v>
      </c>
      <c r="P1060" s="230">
        <f t="shared" si="149"/>
        <v>0</v>
      </c>
      <c r="Q1060" s="230">
        <f t="shared" si="152"/>
        <v>35.400000000000006</v>
      </c>
      <c r="R1060" s="288">
        <f t="shared" si="150"/>
        <v>0</v>
      </c>
      <c r="S1060" s="261"/>
    </row>
    <row r="1061" spans="2:19" s="200" customFormat="1" x14ac:dyDescent="0.25">
      <c r="B1061" s="259">
        <f t="shared" si="151"/>
        <v>1056</v>
      </c>
      <c r="C1061" s="229">
        <v>45437</v>
      </c>
      <c r="D1061" s="203" t="s">
        <v>98</v>
      </c>
      <c r="E1061" s="204" t="str">
        <f t="shared" si="144"/>
        <v>تانکر آب</v>
      </c>
      <c r="F1061" s="204" t="str">
        <f t="shared" si="145"/>
        <v>شرکتی</v>
      </c>
      <c r="G1061" s="204" t="str">
        <f t="shared" si="146"/>
        <v>تانکر آب</v>
      </c>
      <c r="H1061" s="204">
        <f t="shared" si="147"/>
        <v>11.8</v>
      </c>
      <c r="I1061" s="204"/>
      <c r="J1061" s="204"/>
      <c r="K1061" s="204"/>
      <c r="L1061" s="204"/>
      <c r="M1061" s="204"/>
      <c r="N1061" s="204"/>
      <c r="O1061" s="230">
        <f t="shared" si="148"/>
        <v>0</v>
      </c>
      <c r="P1061" s="230">
        <f t="shared" si="149"/>
        <v>0</v>
      </c>
      <c r="Q1061" s="230">
        <f t="shared" si="152"/>
        <v>0</v>
      </c>
      <c r="R1061" s="288">
        <f t="shared" si="150"/>
        <v>0</v>
      </c>
      <c r="S1061" s="261"/>
    </row>
    <row r="1062" spans="2:19" s="200" customFormat="1" x14ac:dyDescent="0.25">
      <c r="B1062" s="259">
        <f t="shared" si="151"/>
        <v>1057</v>
      </c>
      <c r="C1062" s="229">
        <v>45437</v>
      </c>
      <c r="D1062" s="203" t="s">
        <v>143</v>
      </c>
      <c r="E1062" s="204" t="str">
        <f t="shared" si="144"/>
        <v>کامیون کمپرسی</v>
      </c>
      <c r="F1062" s="204" t="str">
        <f t="shared" si="145"/>
        <v>انصاری</v>
      </c>
      <c r="G1062" s="204" t="str">
        <f t="shared" si="146"/>
        <v>جفت</v>
      </c>
      <c r="H1062" s="204">
        <f t="shared" si="147"/>
        <v>7</v>
      </c>
      <c r="I1062" s="204" t="s">
        <v>204</v>
      </c>
      <c r="J1062" s="204">
        <v>40</v>
      </c>
      <c r="K1062" s="204">
        <v>650</v>
      </c>
      <c r="L1062" s="204" t="s">
        <v>2</v>
      </c>
      <c r="M1062" s="204"/>
      <c r="N1062" s="204" t="s">
        <v>286</v>
      </c>
      <c r="O1062" s="230">
        <f t="shared" si="148"/>
        <v>280</v>
      </c>
      <c r="P1062" s="230">
        <f t="shared" si="149"/>
        <v>0</v>
      </c>
      <c r="Q1062" s="230">
        <f t="shared" si="152"/>
        <v>0</v>
      </c>
      <c r="R1062" s="288">
        <f t="shared" si="150"/>
        <v>0</v>
      </c>
      <c r="S1062" s="261"/>
    </row>
    <row r="1063" spans="2:19" s="200" customFormat="1" x14ac:dyDescent="0.25">
      <c r="B1063" s="259">
        <f t="shared" si="151"/>
        <v>1058</v>
      </c>
      <c r="C1063" s="229">
        <v>45437</v>
      </c>
      <c r="D1063" s="203" t="s">
        <v>144</v>
      </c>
      <c r="E1063" s="204" t="str">
        <f t="shared" si="144"/>
        <v>کامیون کمپرسی</v>
      </c>
      <c r="F1063" s="204" t="str">
        <f t="shared" si="145"/>
        <v>انصاری</v>
      </c>
      <c r="G1063" s="204" t="str">
        <f t="shared" si="146"/>
        <v>جفت</v>
      </c>
      <c r="H1063" s="204">
        <f t="shared" si="147"/>
        <v>7</v>
      </c>
      <c r="I1063" s="204" t="s">
        <v>204</v>
      </c>
      <c r="J1063" s="204">
        <v>41</v>
      </c>
      <c r="K1063" s="204">
        <v>650</v>
      </c>
      <c r="L1063" s="204" t="s">
        <v>2</v>
      </c>
      <c r="M1063" s="204"/>
      <c r="N1063" s="204" t="s">
        <v>286</v>
      </c>
      <c r="O1063" s="230">
        <f t="shared" si="148"/>
        <v>287</v>
      </c>
      <c r="P1063" s="230">
        <f t="shared" si="149"/>
        <v>0</v>
      </c>
      <c r="Q1063" s="230">
        <f t="shared" si="152"/>
        <v>0</v>
      </c>
      <c r="R1063" s="288">
        <f t="shared" si="150"/>
        <v>0</v>
      </c>
      <c r="S1063" s="261"/>
    </row>
    <row r="1064" spans="2:19" s="200" customFormat="1" x14ac:dyDescent="0.25">
      <c r="B1064" s="259">
        <f t="shared" si="151"/>
        <v>1059</v>
      </c>
      <c r="C1064" s="229">
        <v>45437</v>
      </c>
      <c r="D1064" s="203" t="s">
        <v>145</v>
      </c>
      <c r="E1064" s="204" t="str">
        <f t="shared" si="144"/>
        <v>کامیون کمپرسی</v>
      </c>
      <c r="F1064" s="204" t="str">
        <f t="shared" si="145"/>
        <v>انصاری</v>
      </c>
      <c r="G1064" s="204" t="str">
        <f t="shared" si="146"/>
        <v>جفت</v>
      </c>
      <c r="H1064" s="204">
        <f t="shared" si="147"/>
        <v>7</v>
      </c>
      <c r="I1064" s="204" t="s">
        <v>204</v>
      </c>
      <c r="J1064" s="204">
        <v>41</v>
      </c>
      <c r="K1064" s="204">
        <v>650</v>
      </c>
      <c r="L1064" s="204" t="s">
        <v>2</v>
      </c>
      <c r="M1064" s="204"/>
      <c r="N1064" s="204" t="s">
        <v>286</v>
      </c>
      <c r="O1064" s="230">
        <f t="shared" si="148"/>
        <v>287</v>
      </c>
      <c r="P1064" s="230">
        <f t="shared" si="149"/>
        <v>0</v>
      </c>
      <c r="Q1064" s="230">
        <f t="shared" si="152"/>
        <v>0</v>
      </c>
      <c r="R1064" s="288">
        <f t="shared" si="150"/>
        <v>0</v>
      </c>
      <c r="S1064" s="261"/>
    </row>
    <row r="1065" spans="2:19" s="200" customFormat="1" x14ac:dyDescent="0.25">
      <c r="B1065" s="259">
        <f t="shared" si="151"/>
        <v>1060</v>
      </c>
      <c r="C1065" s="229">
        <v>45437</v>
      </c>
      <c r="D1065" s="203" t="s">
        <v>152</v>
      </c>
      <c r="E1065" s="204" t="str">
        <f t="shared" si="144"/>
        <v>کامیون کمپرسی</v>
      </c>
      <c r="F1065" s="204" t="str">
        <f t="shared" si="145"/>
        <v>میرزایی</v>
      </c>
      <c r="G1065" s="204" t="str">
        <f t="shared" si="146"/>
        <v>تک</v>
      </c>
      <c r="H1065" s="204">
        <f t="shared" si="147"/>
        <v>4.1500000000000004</v>
      </c>
      <c r="I1065" s="204" t="s">
        <v>204</v>
      </c>
      <c r="J1065" s="204">
        <v>35</v>
      </c>
      <c r="K1065" s="204">
        <v>650</v>
      </c>
      <c r="L1065" s="204" t="s">
        <v>65</v>
      </c>
      <c r="M1065" s="204"/>
      <c r="N1065" s="204" t="s">
        <v>286</v>
      </c>
      <c r="O1065" s="230">
        <f t="shared" si="148"/>
        <v>145.25</v>
      </c>
      <c r="P1065" s="230">
        <f t="shared" si="149"/>
        <v>0</v>
      </c>
      <c r="Q1065" s="230">
        <f t="shared" si="152"/>
        <v>0</v>
      </c>
      <c r="R1065" s="288">
        <f t="shared" si="150"/>
        <v>0</v>
      </c>
      <c r="S1065" s="261"/>
    </row>
    <row r="1066" spans="2:19" s="200" customFormat="1" x14ac:dyDescent="0.25">
      <c r="B1066" s="259">
        <f t="shared" si="151"/>
        <v>1061</v>
      </c>
      <c r="C1066" s="229">
        <v>45437</v>
      </c>
      <c r="D1066" s="203" t="s">
        <v>154</v>
      </c>
      <c r="E1066" s="204" t="str">
        <f t="shared" si="144"/>
        <v>کامیون کمپرسی</v>
      </c>
      <c r="F1066" s="204" t="str">
        <f t="shared" si="145"/>
        <v>میرزایی</v>
      </c>
      <c r="G1066" s="204" t="str">
        <f t="shared" si="146"/>
        <v>تک</v>
      </c>
      <c r="H1066" s="204">
        <f t="shared" si="147"/>
        <v>4.1500000000000004</v>
      </c>
      <c r="I1066" s="204" t="s">
        <v>204</v>
      </c>
      <c r="J1066" s="204">
        <v>35</v>
      </c>
      <c r="K1066" s="204">
        <v>650</v>
      </c>
      <c r="L1066" s="204" t="s">
        <v>65</v>
      </c>
      <c r="M1066" s="204"/>
      <c r="N1066" s="204" t="s">
        <v>286</v>
      </c>
      <c r="O1066" s="230">
        <f t="shared" si="148"/>
        <v>145.25</v>
      </c>
      <c r="P1066" s="230">
        <f t="shared" si="149"/>
        <v>0</v>
      </c>
      <c r="Q1066" s="230">
        <f t="shared" si="152"/>
        <v>0</v>
      </c>
      <c r="R1066" s="288">
        <f t="shared" si="150"/>
        <v>0</v>
      </c>
      <c r="S1066" s="261"/>
    </row>
    <row r="1067" spans="2:19" s="200" customFormat="1" x14ac:dyDescent="0.25">
      <c r="B1067" s="259">
        <f t="shared" si="151"/>
        <v>1062</v>
      </c>
      <c r="C1067" s="229">
        <v>45437</v>
      </c>
      <c r="D1067" s="203" t="s">
        <v>155</v>
      </c>
      <c r="E1067" s="204" t="str">
        <f t="shared" si="144"/>
        <v>کامیون کمپرسی</v>
      </c>
      <c r="F1067" s="204" t="str">
        <f t="shared" si="145"/>
        <v>میرزایی</v>
      </c>
      <c r="G1067" s="204" t="str">
        <f t="shared" si="146"/>
        <v>جفت</v>
      </c>
      <c r="H1067" s="204">
        <f t="shared" si="147"/>
        <v>6.65</v>
      </c>
      <c r="I1067" s="204" t="s">
        <v>204</v>
      </c>
      <c r="J1067" s="204">
        <v>35</v>
      </c>
      <c r="K1067" s="204">
        <v>650</v>
      </c>
      <c r="L1067" s="204" t="s">
        <v>65</v>
      </c>
      <c r="M1067" s="204"/>
      <c r="N1067" s="204" t="s">
        <v>286</v>
      </c>
      <c r="O1067" s="230">
        <f t="shared" si="148"/>
        <v>232.75</v>
      </c>
      <c r="P1067" s="230">
        <f t="shared" si="149"/>
        <v>0</v>
      </c>
      <c r="Q1067" s="230">
        <f t="shared" si="152"/>
        <v>0</v>
      </c>
      <c r="R1067" s="288">
        <f t="shared" si="150"/>
        <v>0</v>
      </c>
      <c r="S1067" s="261"/>
    </row>
    <row r="1068" spans="2:19" s="200" customFormat="1" x14ac:dyDescent="0.25">
      <c r="B1068" s="259">
        <f t="shared" si="151"/>
        <v>1063</v>
      </c>
      <c r="C1068" s="229">
        <v>45437</v>
      </c>
      <c r="D1068" s="203" t="s">
        <v>158</v>
      </c>
      <c r="E1068" s="204" t="str">
        <f t="shared" si="144"/>
        <v>کامیون کمپرسی</v>
      </c>
      <c r="F1068" s="204" t="str">
        <f t="shared" si="145"/>
        <v>صداقت</v>
      </c>
      <c r="G1068" s="204" t="str">
        <f t="shared" si="146"/>
        <v>تک</v>
      </c>
      <c r="H1068" s="204">
        <f t="shared" si="147"/>
        <v>4.1500000000000004</v>
      </c>
      <c r="I1068" s="204" t="s">
        <v>205</v>
      </c>
      <c r="J1068" s="204">
        <v>33</v>
      </c>
      <c r="K1068" s="204">
        <v>750</v>
      </c>
      <c r="L1068" s="204" t="s">
        <v>1</v>
      </c>
      <c r="M1068" s="204"/>
      <c r="N1068" s="204" t="s">
        <v>286</v>
      </c>
      <c r="O1068" s="230">
        <f t="shared" si="148"/>
        <v>0</v>
      </c>
      <c r="P1068" s="230">
        <f t="shared" si="149"/>
        <v>157.49250000000001</v>
      </c>
      <c r="Q1068" s="230">
        <f t="shared" si="152"/>
        <v>0</v>
      </c>
      <c r="R1068" s="288">
        <f t="shared" si="150"/>
        <v>0</v>
      </c>
      <c r="S1068" s="261"/>
    </row>
    <row r="1069" spans="2:19" s="200" customFormat="1" x14ac:dyDescent="0.25">
      <c r="B1069" s="259">
        <f t="shared" si="151"/>
        <v>1064</v>
      </c>
      <c r="C1069" s="229">
        <v>45437</v>
      </c>
      <c r="D1069" s="203" t="s">
        <v>159</v>
      </c>
      <c r="E1069" s="204" t="str">
        <f t="shared" si="144"/>
        <v>کامیون کمپرسی</v>
      </c>
      <c r="F1069" s="204" t="str">
        <f t="shared" si="145"/>
        <v>صداقت</v>
      </c>
      <c r="G1069" s="204" t="str">
        <f t="shared" si="146"/>
        <v>تک</v>
      </c>
      <c r="H1069" s="204">
        <f t="shared" si="147"/>
        <v>4.1500000000000004</v>
      </c>
      <c r="I1069" s="204"/>
      <c r="J1069" s="204"/>
      <c r="K1069" s="204"/>
      <c r="L1069" s="204"/>
      <c r="M1069" s="204"/>
      <c r="N1069" s="204"/>
      <c r="O1069" s="230">
        <f t="shared" si="148"/>
        <v>0</v>
      </c>
      <c r="P1069" s="230">
        <f t="shared" si="149"/>
        <v>0</v>
      </c>
      <c r="Q1069" s="230">
        <f t="shared" si="152"/>
        <v>0</v>
      </c>
      <c r="R1069" s="288">
        <f t="shared" si="150"/>
        <v>0</v>
      </c>
      <c r="S1069" s="261"/>
    </row>
    <row r="1070" spans="2:19" s="200" customFormat="1" x14ac:dyDescent="0.25">
      <c r="B1070" s="259">
        <f t="shared" si="151"/>
        <v>1065</v>
      </c>
      <c r="C1070" s="229">
        <v>45437</v>
      </c>
      <c r="D1070" s="203" t="s">
        <v>162</v>
      </c>
      <c r="E1070" s="204" t="str">
        <f t="shared" si="144"/>
        <v>تانکر آب</v>
      </c>
      <c r="F1070" s="204" t="str">
        <f t="shared" si="145"/>
        <v>رضاپور</v>
      </c>
      <c r="G1070" s="204" t="str">
        <f t="shared" si="146"/>
        <v>تانکر آب</v>
      </c>
      <c r="H1070" s="204">
        <f t="shared" si="147"/>
        <v>10</v>
      </c>
      <c r="I1070" s="204"/>
      <c r="J1070" s="204"/>
      <c r="K1070" s="204"/>
      <c r="L1070" s="204"/>
      <c r="M1070" s="204"/>
      <c r="N1070" s="204"/>
      <c r="O1070" s="230">
        <f t="shared" si="148"/>
        <v>0</v>
      </c>
      <c r="P1070" s="230">
        <f t="shared" si="149"/>
        <v>0</v>
      </c>
      <c r="Q1070" s="230">
        <f t="shared" si="152"/>
        <v>0</v>
      </c>
      <c r="R1070" s="288">
        <f t="shared" si="150"/>
        <v>0</v>
      </c>
      <c r="S1070" s="261"/>
    </row>
    <row r="1071" spans="2:19" s="200" customFormat="1" x14ac:dyDescent="0.25">
      <c r="B1071" s="259">
        <f t="shared" si="151"/>
        <v>1066</v>
      </c>
      <c r="C1071" s="229">
        <v>45437</v>
      </c>
      <c r="D1071" s="203" t="s">
        <v>175</v>
      </c>
      <c r="E1071" s="204" t="str">
        <f t="shared" si="144"/>
        <v>تانکر آب</v>
      </c>
      <c r="F1071" s="204" t="str">
        <f t="shared" si="145"/>
        <v>محمدپور</v>
      </c>
      <c r="G1071" s="204" t="str">
        <f t="shared" si="146"/>
        <v>تانکر آب</v>
      </c>
      <c r="H1071" s="204">
        <f t="shared" si="147"/>
        <v>11.2</v>
      </c>
      <c r="I1071" s="204"/>
      <c r="J1071" s="204"/>
      <c r="K1071" s="204"/>
      <c r="L1071" s="204"/>
      <c r="M1071" s="204"/>
      <c r="N1071" s="204"/>
      <c r="O1071" s="230">
        <f t="shared" si="148"/>
        <v>0</v>
      </c>
      <c r="P1071" s="230">
        <f t="shared" si="149"/>
        <v>0</v>
      </c>
      <c r="Q1071" s="230">
        <f t="shared" si="152"/>
        <v>0</v>
      </c>
      <c r="R1071" s="288">
        <f t="shared" si="150"/>
        <v>0</v>
      </c>
      <c r="S1071" s="261"/>
    </row>
    <row r="1072" spans="2:19" s="200" customFormat="1" x14ac:dyDescent="0.25">
      <c r="B1072" s="259">
        <f t="shared" si="151"/>
        <v>1067</v>
      </c>
      <c r="C1072" s="229">
        <v>45437</v>
      </c>
      <c r="D1072" s="203" t="s">
        <v>179</v>
      </c>
      <c r="E1072" s="204" t="str">
        <f t="shared" si="144"/>
        <v>کمپرسی جفت</v>
      </c>
      <c r="F1072" s="204" t="str">
        <f t="shared" si="145"/>
        <v>محمدپور</v>
      </c>
      <c r="G1072" s="204" t="str">
        <f t="shared" si="146"/>
        <v>جفت</v>
      </c>
      <c r="H1072" s="204">
        <f t="shared" si="147"/>
        <v>7</v>
      </c>
      <c r="I1072" s="204"/>
      <c r="J1072" s="204"/>
      <c r="K1072" s="204"/>
      <c r="L1072" s="204"/>
      <c r="M1072" s="204"/>
      <c r="N1072" s="204"/>
      <c r="O1072" s="230">
        <f t="shared" si="148"/>
        <v>0</v>
      </c>
      <c r="P1072" s="230">
        <f t="shared" si="149"/>
        <v>0</v>
      </c>
      <c r="Q1072" s="230">
        <f t="shared" si="152"/>
        <v>0</v>
      </c>
      <c r="R1072" s="288">
        <f t="shared" si="150"/>
        <v>0</v>
      </c>
      <c r="S1072" s="261"/>
    </row>
    <row r="1073" spans="2:19" s="200" customFormat="1" x14ac:dyDescent="0.25">
      <c r="B1073" s="259">
        <f t="shared" si="151"/>
        <v>1068</v>
      </c>
      <c r="C1073" s="229">
        <v>45437</v>
      </c>
      <c r="D1073" s="203" t="s">
        <v>181</v>
      </c>
      <c r="E1073" s="204" t="str">
        <f t="shared" si="144"/>
        <v>تانکر آب</v>
      </c>
      <c r="F1073" s="204" t="str">
        <f t="shared" si="145"/>
        <v>گلپایگانی</v>
      </c>
      <c r="G1073" s="204" t="str">
        <f t="shared" si="146"/>
        <v>تانکر آب</v>
      </c>
      <c r="H1073" s="204">
        <f t="shared" si="147"/>
        <v>11.6</v>
      </c>
      <c r="I1073" s="204"/>
      <c r="J1073" s="204"/>
      <c r="K1073" s="204"/>
      <c r="L1073" s="204"/>
      <c r="M1073" s="204"/>
      <c r="N1073" s="204"/>
      <c r="O1073" s="230">
        <f t="shared" si="148"/>
        <v>0</v>
      </c>
      <c r="P1073" s="230">
        <f t="shared" si="149"/>
        <v>0</v>
      </c>
      <c r="Q1073" s="230">
        <f t="shared" si="152"/>
        <v>0</v>
      </c>
      <c r="R1073" s="288">
        <f t="shared" si="150"/>
        <v>0</v>
      </c>
      <c r="S1073" s="261"/>
    </row>
    <row r="1074" spans="2:19" s="200" customFormat="1" x14ac:dyDescent="0.25">
      <c r="B1074" s="259">
        <f t="shared" si="151"/>
        <v>1069</v>
      </c>
      <c r="C1074" s="229">
        <v>45438</v>
      </c>
      <c r="D1074" s="203" t="s">
        <v>93</v>
      </c>
      <c r="E1074" s="204" t="str">
        <f t="shared" si="144"/>
        <v>کامیون کمپرسی</v>
      </c>
      <c r="F1074" s="204" t="str">
        <f t="shared" si="145"/>
        <v>شرکتی</v>
      </c>
      <c r="G1074" s="204" t="str">
        <f t="shared" si="146"/>
        <v>جفت</v>
      </c>
      <c r="H1074" s="204">
        <f t="shared" si="147"/>
        <v>6.65</v>
      </c>
      <c r="I1074" s="204" t="s">
        <v>205</v>
      </c>
      <c r="J1074" s="204">
        <v>16</v>
      </c>
      <c r="K1074" s="204">
        <v>480</v>
      </c>
      <c r="L1074" s="204" t="s">
        <v>1</v>
      </c>
      <c r="M1074" s="204"/>
      <c r="N1074" s="204" t="s">
        <v>286</v>
      </c>
      <c r="O1074" s="230">
        <f t="shared" si="148"/>
        <v>0</v>
      </c>
      <c r="P1074" s="230">
        <f t="shared" si="149"/>
        <v>122.36</v>
      </c>
      <c r="Q1074" s="230">
        <f t="shared" si="152"/>
        <v>0</v>
      </c>
      <c r="R1074" s="288">
        <f t="shared" si="150"/>
        <v>0</v>
      </c>
      <c r="S1074" s="261"/>
    </row>
    <row r="1075" spans="2:19" s="200" customFormat="1" x14ac:dyDescent="0.25">
      <c r="B1075" s="259">
        <f t="shared" si="151"/>
        <v>1070</v>
      </c>
      <c r="C1075" s="229">
        <v>45438</v>
      </c>
      <c r="D1075" s="203" t="s">
        <v>96</v>
      </c>
      <c r="E1075" s="204" t="str">
        <f t="shared" si="144"/>
        <v>کامیون کمپرسی</v>
      </c>
      <c r="F1075" s="204" t="str">
        <f t="shared" si="145"/>
        <v>شرکتی</v>
      </c>
      <c r="G1075" s="204" t="str">
        <f t="shared" si="146"/>
        <v>جفت</v>
      </c>
      <c r="H1075" s="204">
        <f t="shared" si="147"/>
        <v>6.65</v>
      </c>
      <c r="I1075" s="204" t="s">
        <v>205</v>
      </c>
      <c r="J1075" s="204">
        <v>25</v>
      </c>
      <c r="K1075" s="204">
        <v>480</v>
      </c>
      <c r="L1075" s="204" t="s">
        <v>1</v>
      </c>
      <c r="M1075" s="204"/>
      <c r="N1075" s="204" t="s">
        <v>286</v>
      </c>
      <c r="O1075" s="230">
        <f t="shared" si="148"/>
        <v>0</v>
      </c>
      <c r="P1075" s="230">
        <f t="shared" si="149"/>
        <v>191.18749999999997</v>
      </c>
      <c r="Q1075" s="230">
        <f t="shared" si="152"/>
        <v>0</v>
      </c>
      <c r="R1075" s="288">
        <f t="shared" si="150"/>
        <v>0</v>
      </c>
      <c r="S1075" s="261"/>
    </row>
    <row r="1076" spans="2:19" s="200" customFormat="1" x14ac:dyDescent="0.25">
      <c r="B1076" s="259">
        <f t="shared" si="151"/>
        <v>1071</v>
      </c>
      <c r="C1076" s="229">
        <v>45438</v>
      </c>
      <c r="D1076" s="203" t="s">
        <v>119</v>
      </c>
      <c r="E1076" s="204" t="str">
        <f t="shared" si="144"/>
        <v>کامیون کمپرسی</v>
      </c>
      <c r="F1076" s="204" t="str">
        <f t="shared" si="145"/>
        <v>شرکتی</v>
      </c>
      <c r="G1076" s="204" t="str">
        <f t="shared" si="146"/>
        <v>جفت</v>
      </c>
      <c r="H1076" s="204">
        <f t="shared" si="147"/>
        <v>6.65</v>
      </c>
      <c r="I1076" s="204" t="s">
        <v>205</v>
      </c>
      <c r="J1076" s="204">
        <v>24</v>
      </c>
      <c r="K1076" s="204">
        <v>480</v>
      </c>
      <c r="L1076" s="204" t="s">
        <v>1</v>
      </c>
      <c r="M1076" s="204"/>
      <c r="N1076" s="204" t="s">
        <v>286</v>
      </c>
      <c r="O1076" s="230">
        <f t="shared" si="148"/>
        <v>0</v>
      </c>
      <c r="P1076" s="230">
        <f t="shared" si="149"/>
        <v>183.54000000000002</v>
      </c>
      <c r="Q1076" s="230">
        <f t="shared" si="152"/>
        <v>0</v>
      </c>
      <c r="R1076" s="288">
        <f t="shared" si="150"/>
        <v>0</v>
      </c>
      <c r="S1076" s="261"/>
    </row>
    <row r="1077" spans="2:19" s="200" customFormat="1" x14ac:dyDescent="0.25">
      <c r="B1077" s="259">
        <f t="shared" si="151"/>
        <v>1072</v>
      </c>
      <c r="C1077" s="229">
        <v>45438</v>
      </c>
      <c r="D1077" s="203" t="s">
        <v>132</v>
      </c>
      <c r="E1077" s="204" t="str">
        <f t="shared" si="144"/>
        <v>تانکر آب</v>
      </c>
      <c r="F1077" s="204" t="str">
        <f t="shared" si="145"/>
        <v>شرکتی</v>
      </c>
      <c r="G1077" s="204" t="str">
        <f t="shared" si="146"/>
        <v>تانکر آب</v>
      </c>
      <c r="H1077" s="204">
        <f t="shared" si="147"/>
        <v>11.8</v>
      </c>
      <c r="I1077" s="204" t="s">
        <v>68</v>
      </c>
      <c r="J1077" s="204">
        <v>3</v>
      </c>
      <c r="K1077" s="204"/>
      <c r="L1077" s="204"/>
      <c r="M1077" s="204"/>
      <c r="N1077" s="204"/>
      <c r="O1077" s="230">
        <f t="shared" si="148"/>
        <v>0</v>
      </c>
      <c r="P1077" s="230">
        <f t="shared" si="149"/>
        <v>0</v>
      </c>
      <c r="Q1077" s="230">
        <f t="shared" si="152"/>
        <v>35.400000000000006</v>
      </c>
      <c r="R1077" s="288">
        <f t="shared" si="150"/>
        <v>0</v>
      </c>
      <c r="S1077" s="261"/>
    </row>
    <row r="1078" spans="2:19" s="200" customFormat="1" x14ac:dyDescent="0.25">
      <c r="B1078" s="259">
        <f t="shared" si="151"/>
        <v>1073</v>
      </c>
      <c r="C1078" s="229">
        <v>45438</v>
      </c>
      <c r="D1078" s="203" t="s">
        <v>98</v>
      </c>
      <c r="E1078" s="204" t="str">
        <f t="shared" si="144"/>
        <v>تانکر آب</v>
      </c>
      <c r="F1078" s="204" t="str">
        <f t="shared" si="145"/>
        <v>شرکتی</v>
      </c>
      <c r="G1078" s="204" t="str">
        <f t="shared" si="146"/>
        <v>تانکر آب</v>
      </c>
      <c r="H1078" s="204">
        <f t="shared" si="147"/>
        <v>11.8</v>
      </c>
      <c r="I1078" s="204" t="s">
        <v>68</v>
      </c>
      <c r="J1078" s="204">
        <v>2</v>
      </c>
      <c r="K1078" s="204"/>
      <c r="L1078" s="204"/>
      <c r="M1078" s="204"/>
      <c r="N1078" s="204"/>
      <c r="O1078" s="230">
        <f t="shared" si="148"/>
        <v>0</v>
      </c>
      <c r="P1078" s="230">
        <f t="shared" si="149"/>
        <v>0</v>
      </c>
      <c r="Q1078" s="230">
        <f t="shared" si="152"/>
        <v>23.6</v>
      </c>
      <c r="R1078" s="288">
        <f t="shared" si="150"/>
        <v>0</v>
      </c>
      <c r="S1078" s="261"/>
    </row>
    <row r="1079" spans="2:19" s="200" customFormat="1" x14ac:dyDescent="0.25">
      <c r="B1079" s="259">
        <f t="shared" si="151"/>
        <v>1074</v>
      </c>
      <c r="C1079" s="229">
        <v>45438</v>
      </c>
      <c r="D1079" s="203" t="s">
        <v>143</v>
      </c>
      <c r="E1079" s="204" t="str">
        <f t="shared" si="144"/>
        <v>کامیون کمپرسی</v>
      </c>
      <c r="F1079" s="204" t="str">
        <f t="shared" si="145"/>
        <v>انصاری</v>
      </c>
      <c r="G1079" s="204" t="str">
        <f t="shared" si="146"/>
        <v>جفت</v>
      </c>
      <c r="H1079" s="204">
        <f t="shared" si="147"/>
        <v>7</v>
      </c>
      <c r="I1079" s="204" t="s">
        <v>204</v>
      </c>
      <c r="J1079" s="204">
        <v>42</v>
      </c>
      <c r="K1079" s="204">
        <v>650</v>
      </c>
      <c r="L1079" s="204" t="s">
        <v>2</v>
      </c>
      <c r="M1079" s="204"/>
      <c r="N1079" s="204" t="s">
        <v>286</v>
      </c>
      <c r="O1079" s="230">
        <f t="shared" si="148"/>
        <v>294</v>
      </c>
      <c r="P1079" s="230">
        <f t="shared" si="149"/>
        <v>0</v>
      </c>
      <c r="Q1079" s="230">
        <f t="shared" si="152"/>
        <v>0</v>
      </c>
      <c r="R1079" s="288">
        <f t="shared" si="150"/>
        <v>0</v>
      </c>
      <c r="S1079" s="261"/>
    </row>
    <row r="1080" spans="2:19" s="200" customFormat="1" x14ac:dyDescent="0.25">
      <c r="B1080" s="259">
        <f t="shared" si="151"/>
        <v>1075</v>
      </c>
      <c r="C1080" s="229">
        <v>45438</v>
      </c>
      <c r="D1080" s="203" t="s">
        <v>144</v>
      </c>
      <c r="E1080" s="204" t="str">
        <f t="shared" si="144"/>
        <v>کامیون کمپرسی</v>
      </c>
      <c r="F1080" s="204" t="str">
        <f t="shared" si="145"/>
        <v>انصاری</v>
      </c>
      <c r="G1080" s="204" t="str">
        <f t="shared" si="146"/>
        <v>جفت</v>
      </c>
      <c r="H1080" s="204">
        <f t="shared" si="147"/>
        <v>7</v>
      </c>
      <c r="I1080" s="204" t="s">
        <v>204</v>
      </c>
      <c r="J1080" s="204">
        <v>46</v>
      </c>
      <c r="K1080" s="204">
        <v>650</v>
      </c>
      <c r="L1080" s="204" t="s">
        <v>2</v>
      </c>
      <c r="M1080" s="204"/>
      <c r="N1080" s="204" t="s">
        <v>286</v>
      </c>
      <c r="O1080" s="230">
        <f t="shared" si="148"/>
        <v>322</v>
      </c>
      <c r="P1080" s="230">
        <f t="shared" si="149"/>
        <v>0</v>
      </c>
      <c r="Q1080" s="230">
        <f t="shared" si="152"/>
        <v>0</v>
      </c>
      <c r="R1080" s="288">
        <f t="shared" si="150"/>
        <v>0</v>
      </c>
      <c r="S1080" s="261"/>
    </row>
    <row r="1081" spans="2:19" s="200" customFormat="1" x14ac:dyDescent="0.25">
      <c r="B1081" s="259">
        <f t="shared" si="151"/>
        <v>1076</v>
      </c>
      <c r="C1081" s="229">
        <v>45438</v>
      </c>
      <c r="D1081" s="203" t="s">
        <v>145</v>
      </c>
      <c r="E1081" s="204" t="str">
        <f t="shared" si="144"/>
        <v>کامیون کمپرسی</v>
      </c>
      <c r="F1081" s="204" t="str">
        <f t="shared" si="145"/>
        <v>انصاری</v>
      </c>
      <c r="G1081" s="204" t="str">
        <f t="shared" si="146"/>
        <v>جفت</v>
      </c>
      <c r="H1081" s="204">
        <f t="shared" si="147"/>
        <v>7</v>
      </c>
      <c r="I1081" s="204" t="s">
        <v>204</v>
      </c>
      <c r="J1081" s="204">
        <v>45</v>
      </c>
      <c r="K1081" s="204">
        <v>650</v>
      </c>
      <c r="L1081" s="204" t="s">
        <v>2</v>
      </c>
      <c r="M1081" s="204"/>
      <c r="N1081" s="204" t="s">
        <v>286</v>
      </c>
      <c r="O1081" s="230">
        <f t="shared" si="148"/>
        <v>315</v>
      </c>
      <c r="P1081" s="230">
        <f t="shared" si="149"/>
        <v>0</v>
      </c>
      <c r="Q1081" s="230">
        <f t="shared" si="152"/>
        <v>0</v>
      </c>
      <c r="R1081" s="288">
        <f t="shared" si="150"/>
        <v>0</v>
      </c>
      <c r="S1081" s="261"/>
    </row>
    <row r="1082" spans="2:19" s="200" customFormat="1" x14ac:dyDescent="0.25">
      <c r="B1082" s="259">
        <f t="shared" si="151"/>
        <v>1077</v>
      </c>
      <c r="C1082" s="229">
        <v>45438</v>
      </c>
      <c r="D1082" s="203" t="s">
        <v>152</v>
      </c>
      <c r="E1082" s="204" t="str">
        <f t="shared" si="144"/>
        <v>کامیون کمپرسی</v>
      </c>
      <c r="F1082" s="204" t="str">
        <f t="shared" si="145"/>
        <v>میرزایی</v>
      </c>
      <c r="G1082" s="204" t="str">
        <f t="shared" si="146"/>
        <v>تک</v>
      </c>
      <c r="H1082" s="204">
        <f t="shared" si="147"/>
        <v>4.1500000000000004</v>
      </c>
      <c r="I1082" s="204" t="s">
        <v>204</v>
      </c>
      <c r="J1082" s="204">
        <v>45</v>
      </c>
      <c r="K1082" s="204">
        <v>650</v>
      </c>
      <c r="L1082" s="204" t="s">
        <v>65</v>
      </c>
      <c r="M1082" s="204"/>
      <c r="N1082" s="204" t="s">
        <v>286</v>
      </c>
      <c r="O1082" s="230">
        <f t="shared" si="148"/>
        <v>186.75000000000003</v>
      </c>
      <c r="P1082" s="230">
        <f t="shared" si="149"/>
        <v>0</v>
      </c>
      <c r="Q1082" s="230">
        <f t="shared" si="152"/>
        <v>0</v>
      </c>
      <c r="R1082" s="288">
        <f t="shared" si="150"/>
        <v>0</v>
      </c>
      <c r="S1082" s="261"/>
    </row>
    <row r="1083" spans="2:19" s="200" customFormat="1" x14ac:dyDescent="0.25">
      <c r="B1083" s="259">
        <f t="shared" si="151"/>
        <v>1078</v>
      </c>
      <c r="C1083" s="229">
        <v>45438</v>
      </c>
      <c r="D1083" s="203" t="s">
        <v>154</v>
      </c>
      <c r="E1083" s="204" t="str">
        <f t="shared" si="144"/>
        <v>کامیون کمپرسی</v>
      </c>
      <c r="F1083" s="204" t="str">
        <f t="shared" si="145"/>
        <v>میرزایی</v>
      </c>
      <c r="G1083" s="204" t="str">
        <f t="shared" si="146"/>
        <v>تک</v>
      </c>
      <c r="H1083" s="204">
        <f t="shared" si="147"/>
        <v>4.1500000000000004</v>
      </c>
      <c r="I1083" s="204" t="s">
        <v>204</v>
      </c>
      <c r="J1083" s="204">
        <v>48</v>
      </c>
      <c r="K1083" s="204">
        <v>650</v>
      </c>
      <c r="L1083" s="204" t="s">
        <v>65</v>
      </c>
      <c r="M1083" s="204"/>
      <c r="N1083" s="204" t="s">
        <v>286</v>
      </c>
      <c r="O1083" s="230">
        <f t="shared" si="148"/>
        <v>199.20000000000002</v>
      </c>
      <c r="P1083" s="230">
        <f t="shared" si="149"/>
        <v>0</v>
      </c>
      <c r="Q1083" s="230">
        <f t="shared" si="152"/>
        <v>0</v>
      </c>
      <c r="R1083" s="288">
        <f t="shared" si="150"/>
        <v>0</v>
      </c>
      <c r="S1083" s="261"/>
    </row>
    <row r="1084" spans="2:19" s="200" customFormat="1" x14ac:dyDescent="0.25">
      <c r="B1084" s="259">
        <f t="shared" si="151"/>
        <v>1079</v>
      </c>
      <c r="C1084" s="229">
        <v>45438</v>
      </c>
      <c r="D1084" s="203" t="s">
        <v>155</v>
      </c>
      <c r="E1084" s="204" t="str">
        <f t="shared" si="144"/>
        <v>کامیون کمپرسی</v>
      </c>
      <c r="F1084" s="204" t="str">
        <f t="shared" si="145"/>
        <v>میرزایی</v>
      </c>
      <c r="G1084" s="204" t="str">
        <f t="shared" si="146"/>
        <v>جفت</v>
      </c>
      <c r="H1084" s="204">
        <f t="shared" si="147"/>
        <v>6.65</v>
      </c>
      <c r="I1084" s="204" t="s">
        <v>204</v>
      </c>
      <c r="J1084" s="204">
        <v>48</v>
      </c>
      <c r="K1084" s="204">
        <v>650</v>
      </c>
      <c r="L1084" s="204" t="s">
        <v>65</v>
      </c>
      <c r="M1084" s="204"/>
      <c r="N1084" s="204" t="s">
        <v>286</v>
      </c>
      <c r="O1084" s="230">
        <f t="shared" si="148"/>
        <v>319.20000000000005</v>
      </c>
      <c r="P1084" s="230">
        <f t="shared" si="149"/>
        <v>0</v>
      </c>
      <c r="Q1084" s="230">
        <f t="shared" si="152"/>
        <v>0</v>
      </c>
      <c r="R1084" s="288">
        <f t="shared" si="150"/>
        <v>0</v>
      </c>
      <c r="S1084" s="261"/>
    </row>
    <row r="1085" spans="2:19" s="200" customFormat="1" x14ac:dyDescent="0.25">
      <c r="B1085" s="259">
        <f t="shared" si="151"/>
        <v>1080</v>
      </c>
      <c r="C1085" s="229">
        <v>45438</v>
      </c>
      <c r="D1085" s="203" t="s">
        <v>158</v>
      </c>
      <c r="E1085" s="204" t="str">
        <f t="shared" si="144"/>
        <v>کامیون کمپرسی</v>
      </c>
      <c r="F1085" s="204" t="str">
        <f t="shared" si="145"/>
        <v>صداقت</v>
      </c>
      <c r="G1085" s="204" t="str">
        <f t="shared" si="146"/>
        <v>تک</v>
      </c>
      <c r="H1085" s="204">
        <f t="shared" si="147"/>
        <v>4.1500000000000004</v>
      </c>
      <c r="I1085" s="204" t="s">
        <v>205</v>
      </c>
      <c r="J1085" s="204">
        <v>32</v>
      </c>
      <c r="K1085" s="204">
        <v>480</v>
      </c>
      <c r="L1085" s="204" t="s">
        <v>1</v>
      </c>
      <c r="M1085" s="204"/>
      <c r="N1085" s="204" t="s">
        <v>286</v>
      </c>
      <c r="O1085" s="230">
        <f t="shared" si="148"/>
        <v>0</v>
      </c>
      <c r="P1085" s="230">
        <f t="shared" si="149"/>
        <v>152.72</v>
      </c>
      <c r="Q1085" s="230">
        <f t="shared" si="152"/>
        <v>0</v>
      </c>
      <c r="R1085" s="288">
        <f t="shared" si="150"/>
        <v>0</v>
      </c>
      <c r="S1085" s="261"/>
    </row>
    <row r="1086" spans="2:19" s="200" customFormat="1" x14ac:dyDescent="0.25">
      <c r="B1086" s="259">
        <f t="shared" si="151"/>
        <v>1081</v>
      </c>
      <c r="C1086" s="229">
        <v>45438</v>
      </c>
      <c r="D1086" s="203" t="s">
        <v>159</v>
      </c>
      <c r="E1086" s="204" t="str">
        <f t="shared" si="144"/>
        <v>کامیون کمپرسی</v>
      </c>
      <c r="F1086" s="204" t="str">
        <f t="shared" si="145"/>
        <v>صداقت</v>
      </c>
      <c r="G1086" s="204" t="str">
        <f t="shared" si="146"/>
        <v>تک</v>
      </c>
      <c r="H1086" s="204">
        <f t="shared" si="147"/>
        <v>4.1500000000000004</v>
      </c>
      <c r="I1086" s="204"/>
      <c r="J1086" s="204"/>
      <c r="K1086" s="204"/>
      <c r="L1086" s="204"/>
      <c r="M1086" s="204"/>
      <c r="N1086" s="204"/>
      <c r="O1086" s="230">
        <f t="shared" si="148"/>
        <v>0</v>
      </c>
      <c r="P1086" s="230">
        <f t="shared" si="149"/>
        <v>0</v>
      </c>
      <c r="Q1086" s="230">
        <f t="shared" si="152"/>
        <v>0</v>
      </c>
      <c r="R1086" s="288">
        <f t="shared" si="150"/>
        <v>0</v>
      </c>
      <c r="S1086" s="261"/>
    </row>
    <row r="1087" spans="2:19" s="200" customFormat="1" x14ac:dyDescent="0.25">
      <c r="B1087" s="259">
        <f t="shared" si="151"/>
        <v>1082</v>
      </c>
      <c r="C1087" s="229">
        <v>45438</v>
      </c>
      <c r="D1087" s="203" t="s">
        <v>162</v>
      </c>
      <c r="E1087" s="204" t="str">
        <f t="shared" si="144"/>
        <v>تانکر آب</v>
      </c>
      <c r="F1087" s="204" t="str">
        <f t="shared" si="145"/>
        <v>رضاپور</v>
      </c>
      <c r="G1087" s="204" t="str">
        <f t="shared" si="146"/>
        <v>تانکر آب</v>
      </c>
      <c r="H1087" s="204">
        <f t="shared" si="147"/>
        <v>10</v>
      </c>
      <c r="I1087" s="204" t="s">
        <v>68</v>
      </c>
      <c r="J1087" s="204">
        <v>4</v>
      </c>
      <c r="K1087" s="204"/>
      <c r="L1087" s="204"/>
      <c r="M1087" s="204"/>
      <c r="N1087" s="204"/>
      <c r="O1087" s="230">
        <f t="shared" si="148"/>
        <v>0</v>
      </c>
      <c r="P1087" s="230">
        <f t="shared" si="149"/>
        <v>0</v>
      </c>
      <c r="Q1087" s="230">
        <f t="shared" si="152"/>
        <v>40</v>
      </c>
      <c r="R1087" s="288">
        <f t="shared" si="150"/>
        <v>0</v>
      </c>
      <c r="S1087" s="261"/>
    </row>
    <row r="1088" spans="2:19" s="200" customFormat="1" x14ac:dyDescent="0.25">
      <c r="B1088" s="259">
        <f t="shared" si="151"/>
        <v>1083</v>
      </c>
      <c r="C1088" s="229">
        <v>45438</v>
      </c>
      <c r="D1088" s="203" t="s">
        <v>175</v>
      </c>
      <c r="E1088" s="204" t="str">
        <f t="shared" si="144"/>
        <v>تانکر آب</v>
      </c>
      <c r="F1088" s="204" t="str">
        <f t="shared" si="145"/>
        <v>محمدپور</v>
      </c>
      <c r="G1088" s="204" t="str">
        <f t="shared" si="146"/>
        <v>تانکر آب</v>
      </c>
      <c r="H1088" s="204">
        <f t="shared" si="147"/>
        <v>11.2</v>
      </c>
      <c r="I1088" s="204"/>
      <c r="J1088" s="204"/>
      <c r="K1088" s="204"/>
      <c r="L1088" s="204"/>
      <c r="M1088" s="204"/>
      <c r="N1088" s="204"/>
      <c r="O1088" s="230">
        <f t="shared" si="148"/>
        <v>0</v>
      </c>
      <c r="P1088" s="230">
        <f t="shared" si="149"/>
        <v>0</v>
      </c>
      <c r="Q1088" s="230">
        <f t="shared" si="152"/>
        <v>0</v>
      </c>
      <c r="R1088" s="288">
        <f t="shared" si="150"/>
        <v>0</v>
      </c>
      <c r="S1088" s="261"/>
    </row>
    <row r="1089" spans="2:19" s="200" customFormat="1" x14ac:dyDescent="0.25">
      <c r="B1089" s="259">
        <f t="shared" si="151"/>
        <v>1084</v>
      </c>
      <c r="C1089" s="229">
        <v>45438</v>
      </c>
      <c r="D1089" s="203" t="s">
        <v>179</v>
      </c>
      <c r="E1089" s="204" t="str">
        <f t="shared" si="144"/>
        <v>کمپرسی جفت</v>
      </c>
      <c r="F1089" s="204" t="str">
        <f t="shared" si="145"/>
        <v>محمدپور</v>
      </c>
      <c r="G1089" s="204" t="str">
        <f t="shared" si="146"/>
        <v>جفت</v>
      </c>
      <c r="H1089" s="204">
        <f t="shared" si="147"/>
        <v>7</v>
      </c>
      <c r="I1089" s="204"/>
      <c r="J1089" s="204"/>
      <c r="K1089" s="204"/>
      <c r="L1089" s="204"/>
      <c r="M1089" s="204"/>
      <c r="N1089" s="204"/>
      <c r="O1089" s="230">
        <f t="shared" si="148"/>
        <v>0</v>
      </c>
      <c r="P1089" s="230">
        <f t="shared" si="149"/>
        <v>0</v>
      </c>
      <c r="Q1089" s="230">
        <f t="shared" si="152"/>
        <v>0</v>
      </c>
      <c r="R1089" s="288">
        <f t="shared" si="150"/>
        <v>0</v>
      </c>
      <c r="S1089" s="261"/>
    </row>
    <row r="1090" spans="2:19" s="200" customFormat="1" x14ac:dyDescent="0.25">
      <c r="B1090" s="259">
        <f t="shared" si="151"/>
        <v>1085</v>
      </c>
      <c r="C1090" s="229">
        <v>45438</v>
      </c>
      <c r="D1090" s="203" t="s">
        <v>181</v>
      </c>
      <c r="E1090" s="204" t="str">
        <f t="shared" si="144"/>
        <v>تانکر آب</v>
      </c>
      <c r="F1090" s="204" t="str">
        <f t="shared" si="145"/>
        <v>گلپایگانی</v>
      </c>
      <c r="G1090" s="204" t="str">
        <f t="shared" si="146"/>
        <v>تانکر آب</v>
      </c>
      <c r="H1090" s="204">
        <f t="shared" si="147"/>
        <v>11.6</v>
      </c>
      <c r="I1090" s="204"/>
      <c r="J1090" s="204"/>
      <c r="K1090" s="204"/>
      <c r="L1090" s="204"/>
      <c r="M1090" s="204"/>
      <c r="N1090" s="204"/>
      <c r="O1090" s="230">
        <f t="shared" si="148"/>
        <v>0</v>
      </c>
      <c r="P1090" s="230">
        <f t="shared" si="149"/>
        <v>0</v>
      </c>
      <c r="Q1090" s="230">
        <f t="shared" si="152"/>
        <v>0</v>
      </c>
      <c r="R1090" s="288">
        <f t="shared" si="150"/>
        <v>0</v>
      </c>
      <c r="S1090" s="261"/>
    </row>
    <row r="1091" spans="2:19" s="200" customFormat="1" x14ac:dyDescent="0.25">
      <c r="B1091" s="259">
        <f t="shared" si="151"/>
        <v>1086</v>
      </c>
      <c r="C1091" s="229">
        <v>45439</v>
      </c>
      <c r="D1091" s="203" t="s">
        <v>93</v>
      </c>
      <c r="E1091" s="204" t="str">
        <f t="shared" si="144"/>
        <v>کامیون کمپرسی</v>
      </c>
      <c r="F1091" s="204" t="str">
        <f t="shared" si="145"/>
        <v>شرکتی</v>
      </c>
      <c r="G1091" s="204" t="str">
        <f t="shared" si="146"/>
        <v>جفت</v>
      </c>
      <c r="H1091" s="204">
        <f t="shared" si="147"/>
        <v>6.65</v>
      </c>
      <c r="I1091" s="204" t="s">
        <v>276</v>
      </c>
      <c r="J1091" s="204">
        <v>42</v>
      </c>
      <c r="K1091" s="204"/>
      <c r="L1091" s="204" t="s">
        <v>1</v>
      </c>
      <c r="M1091" s="204"/>
      <c r="N1091" s="204"/>
      <c r="O1091" s="230">
        <f t="shared" si="148"/>
        <v>0</v>
      </c>
      <c r="P1091" s="230">
        <f t="shared" si="149"/>
        <v>0</v>
      </c>
      <c r="Q1091" s="230">
        <f t="shared" si="152"/>
        <v>0</v>
      </c>
      <c r="R1091" s="288">
        <f t="shared" si="150"/>
        <v>0</v>
      </c>
      <c r="S1091" s="261" t="s">
        <v>208</v>
      </c>
    </row>
    <row r="1092" spans="2:19" s="200" customFormat="1" x14ac:dyDescent="0.25">
      <c r="B1092" s="259">
        <f t="shared" si="151"/>
        <v>1087</v>
      </c>
      <c r="C1092" s="229">
        <v>45439</v>
      </c>
      <c r="D1092" s="203" t="s">
        <v>96</v>
      </c>
      <c r="E1092" s="204" t="str">
        <f t="shared" si="144"/>
        <v>کامیون کمپرسی</v>
      </c>
      <c r="F1092" s="204" t="str">
        <f t="shared" si="145"/>
        <v>شرکتی</v>
      </c>
      <c r="G1092" s="204" t="str">
        <f t="shared" si="146"/>
        <v>جفت</v>
      </c>
      <c r="H1092" s="204">
        <f t="shared" si="147"/>
        <v>6.65</v>
      </c>
      <c r="I1092" s="204" t="s">
        <v>205</v>
      </c>
      <c r="J1092" s="204">
        <v>62</v>
      </c>
      <c r="K1092" s="204">
        <v>700</v>
      </c>
      <c r="L1092" s="204" t="s">
        <v>64</v>
      </c>
      <c r="M1092" s="204"/>
      <c r="N1092" s="204" t="s">
        <v>287</v>
      </c>
      <c r="O1092" s="230">
        <f t="shared" si="148"/>
        <v>0</v>
      </c>
      <c r="P1092" s="230">
        <f t="shared" si="149"/>
        <v>474.14499999999998</v>
      </c>
      <c r="Q1092" s="230">
        <f t="shared" si="152"/>
        <v>0</v>
      </c>
      <c r="R1092" s="288">
        <f t="shared" si="150"/>
        <v>0</v>
      </c>
      <c r="S1092" s="261"/>
    </row>
    <row r="1093" spans="2:19" s="200" customFormat="1" x14ac:dyDescent="0.25">
      <c r="B1093" s="259">
        <f t="shared" si="151"/>
        <v>1088</v>
      </c>
      <c r="C1093" s="229">
        <v>45439</v>
      </c>
      <c r="D1093" s="203" t="s">
        <v>119</v>
      </c>
      <c r="E1093" s="204" t="str">
        <f t="shared" si="144"/>
        <v>کامیون کمپرسی</v>
      </c>
      <c r="F1093" s="204" t="str">
        <f t="shared" si="145"/>
        <v>شرکتی</v>
      </c>
      <c r="G1093" s="204" t="str">
        <f t="shared" si="146"/>
        <v>جفت</v>
      </c>
      <c r="H1093" s="204">
        <f t="shared" si="147"/>
        <v>6.65</v>
      </c>
      <c r="I1093" s="204" t="s">
        <v>205</v>
      </c>
      <c r="J1093" s="204">
        <v>15</v>
      </c>
      <c r="K1093" s="204">
        <v>700</v>
      </c>
      <c r="L1093" s="204" t="s">
        <v>64</v>
      </c>
      <c r="M1093" s="204"/>
      <c r="N1093" s="204" t="s">
        <v>287</v>
      </c>
      <c r="O1093" s="230">
        <f t="shared" si="148"/>
        <v>0</v>
      </c>
      <c r="P1093" s="230">
        <f t="shared" si="149"/>
        <v>114.71249999999999</v>
      </c>
      <c r="Q1093" s="230">
        <f t="shared" si="152"/>
        <v>0</v>
      </c>
      <c r="R1093" s="288">
        <f t="shared" si="150"/>
        <v>0</v>
      </c>
      <c r="S1093" s="261"/>
    </row>
    <row r="1094" spans="2:19" s="200" customFormat="1" x14ac:dyDescent="0.25">
      <c r="B1094" s="259">
        <f t="shared" si="151"/>
        <v>1089</v>
      </c>
      <c r="C1094" s="229">
        <v>45439</v>
      </c>
      <c r="D1094" s="203" t="s">
        <v>132</v>
      </c>
      <c r="E1094" s="204" t="str">
        <f t="shared" ref="E1094:E1157" si="153">IFERROR(VLOOKUP(D1094,T:X,2,FALSE),"")</f>
        <v>تانکر آب</v>
      </c>
      <c r="F1094" s="204" t="str">
        <f t="shared" ref="F1094:F1157" si="154">IFERROR(VLOOKUP(D1094,T:X,3,FALSE),"")</f>
        <v>شرکتی</v>
      </c>
      <c r="G1094" s="204" t="str">
        <f t="shared" ref="G1094:G1157" si="155">IFERROR(VLOOKUP(D1094,T:X,4,FALSE),"")</f>
        <v>تانکر آب</v>
      </c>
      <c r="H1094" s="204">
        <f t="shared" ref="H1094:H1157" si="156">IFERROR(VLOOKUP(D1094,T:X,5,FALSE),"")</f>
        <v>11.8</v>
      </c>
      <c r="I1094" s="204" t="s">
        <v>68</v>
      </c>
      <c r="J1094" s="204">
        <v>3</v>
      </c>
      <c r="K1094" s="204"/>
      <c r="L1094" s="204"/>
      <c r="M1094" s="204"/>
      <c r="N1094" s="204"/>
      <c r="O1094" s="230">
        <f t="shared" ref="O1094:O1157" si="157">IF(I1094=$O$5,J1094*H1094,0)</f>
        <v>0</v>
      </c>
      <c r="P1094" s="230">
        <f t="shared" ref="P1094:P1157" si="158">IF(I1094=$P$5,J1094*H1094,0)*1.15</f>
        <v>0</v>
      </c>
      <c r="Q1094" s="230">
        <f t="shared" si="152"/>
        <v>35.400000000000006</v>
      </c>
      <c r="R1094" s="288">
        <f t="shared" ref="R1094:R1157" si="159">IF(I1094=$R$5,J1094*H1094,0)</f>
        <v>0</v>
      </c>
      <c r="S1094" s="261"/>
    </row>
    <row r="1095" spans="2:19" s="200" customFormat="1" x14ac:dyDescent="0.25">
      <c r="B1095" s="259">
        <f t="shared" ref="B1095:B1158" si="160">ROW()-5</f>
        <v>1090</v>
      </c>
      <c r="C1095" s="229">
        <v>45439</v>
      </c>
      <c r="D1095" s="203" t="s">
        <v>98</v>
      </c>
      <c r="E1095" s="204" t="str">
        <f t="shared" si="153"/>
        <v>تانکر آب</v>
      </c>
      <c r="F1095" s="204" t="str">
        <f t="shared" si="154"/>
        <v>شرکتی</v>
      </c>
      <c r="G1095" s="204" t="str">
        <f t="shared" si="155"/>
        <v>تانکر آب</v>
      </c>
      <c r="H1095" s="204">
        <f t="shared" si="156"/>
        <v>11.8</v>
      </c>
      <c r="I1095" s="204" t="s">
        <v>68</v>
      </c>
      <c r="J1095" s="204">
        <v>4</v>
      </c>
      <c r="K1095" s="204"/>
      <c r="L1095" s="204"/>
      <c r="M1095" s="204"/>
      <c r="N1095" s="204"/>
      <c r="O1095" s="230">
        <f t="shared" si="157"/>
        <v>0</v>
      </c>
      <c r="P1095" s="230">
        <f t="shared" si="158"/>
        <v>0</v>
      </c>
      <c r="Q1095" s="230">
        <f t="shared" ref="Q1095:Q1158" si="161">IF(I1095=$Q$5,J1095*H1095,0)</f>
        <v>47.2</v>
      </c>
      <c r="R1095" s="288">
        <f t="shared" si="159"/>
        <v>0</v>
      </c>
      <c r="S1095" s="261"/>
    </row>
    <row r="1096" spans="2:19" s="200" customFormat="1" x14ac:dyDescent="0.25">
      <c r="B1096" s="259">
        <f t="shared" si="160"/>
        <v>1091</v>
      </c>
      <c r="C1096" s="229">
        <v>45439</v>
      </c>
      <c r="D1096" s="203" t="s">
        <v>143</v>
      </c>
      <c r="E1096" s="204" t="str">
        <f t="shared" si="153"/>
        <v>کامیون کمپرسی</v>
      </c>
      <c r="F1096" s="204" t="str">
        <f t="shared" si="154"/>
        <v>انصاری</v>
      </c>
      <c r="G1096" s="204" t="str">
        <f t="shared" si="155"/>
        <v>جفت</v>
      </c>
      <c r="H1096" s="204">
        <f t="shared" si="156"/>
        <v>7</v>
      </c>
      <c r="I1096" s="204" t="s">
        <v>204</v>
      </c>
      <c r="J1096" s="204">
        <v>38</v>
      </c>
      <c r="K1096" s="204">
        <v>800</v>
      </c>
      <c r="L1096" s="204" t="s">
        <v>2</v>
      </c>
      <c r="M1096" s="204"/>
      <c r="N1096" s="204" t="s">
        <v>286</v>
      </c>
      <c r="O1096" s="230">
        <f t="shared" si="157"/>
        <v>266</v>
      </c>
      <c r="P1096" s="230">
        <f t="shared" si="158"/>
        <v>0</v>
      </c>
      <c r="Q1096" s="230">
        <f t="shared" si="161"/>
        <v>0</v>
      </c>
      <c r="R1096" s="288">
        <f t="shared" si="159"/>
        <v>0</v>
      </c>
      <c r="S1096" s="261"/>
    </row>
    <row r="1097" spans="2:19" s="200" customFormat="1" x14ac:dyDescent="0.25">
      <c r="B1097" s="259">
        <f t="shared" si="160"/>
        <v>1092</v>
      </c>
      <c r="C1097" s="229">
        <v>45439</v>
      </c>
      <c r="D1097" s="203" t="s">
        <v>144</v>
      </c>
      <c r="E1097" s="204" t="str">
        <f t="shared" si="153"/>
        <v>کامیون کمپرسی</v>
      </c>
      <c r="F1097" s="204" t="str">
        <f t="shared" si="154"/>
        <v>انصاری</v>
      </c>
      <c r="G1097" s="204" t="str">
        <f t="shared" si="155"/>
        <v>جفت</v>
      </c>
      <c r="H1097" s="204">
        <f t="shared" si="156"/>
        <v>7</v>
      </c>
      <c r="I1097" s="204" t="s">
        <v>204</v>
      </c>
      <c r="J1097" s="204">
        <v>38</v>
      </c>
      <c r="K1097" s="204">
        <v>800</v>
      </c>
      <c r="L1097" s="204" t="s">
        <v>2</v>
      </c>
      <c r="M1097" s="204"/>
      <c r="N1097" s="204" t="s">
        <v>286</v>
      </c>
      <c r="O1097" s="230">
        <f t="shared" si="157"/>
        <v>266</v>
      </c>
      <c r="P1097" s="230">
        <f t="shared" si="158"/>
        <v>0</v>
      </c>
      <c r="Q1097" s="230">
        <f t="shared" si="161"/>
        <v>0</v>
      </c>
      <c r="R1097" s="288">
        <f t="shared" si="159"/>
        <v>0</v>
      </c>
      <c r="S1097" s="261"/>
    </row>
    <row r="1098" spans="2:19" s="200" customFormat="1" x14ac:dyDescent="0.25">
      <c r="B1098" s="259">
        <f t="shared" si="160"/>
        <v>1093</v>
      </c>
      <c r="C1098" s="229">
        <v>45439</v>
      </c>
      <c r="D1098" s="203" t="s">
        <v>145</v>
      </c>
      <c r="E1098" s="204" t="str">
        <f t="shared" si="153"/>
        <v>کامیون کمپرسی</v>
      </c>
      <c r="F1098" s="204" t="str">
        <f t="shared" si="154"/>
        <v>انصاری</v>
      </c>
      <c r="G1098" s="204" t="str">
        <f t="shared" si="155"/>
        <v>جفت</v>
      </c>
      <c r="H1098" s="204">
        <f t="shared" si="156"/>
        <v>7</v>
      </c>
      <c r="I1098" s="204" t="s">
        <v>204</v>
      </c>
      <c r="J1098" s="204">
        <v>37</v>
      </c>
      <c r="K1098" s="204">
        <v>800</v>
      </c>
      <c r="L1098" s="204" t="s">
        <v>2</v>
      </c>
      <c r="M1098" s="204"/>
      <c r="N1098" s="204" t="s">
        <v>286</v>
      </c>
      <c r="O1098" s="230">
        <f t="shared" si="157"/>
        <v>259</v>
      </c>
      <c r="P1098" s="230">
        <f t="shared" si="158"/>
        <v>0</v>
      </c>
      <c r="Q1098" s="230">
        <f t="shared" si="161"/>
        <v>0</v>
      </c>
      <c r="R1098" s="288">
        <f t="shared" si="159"/>
        <v>0</v>
      </c>
      <c r="S1098" s="261"/>
    </row>
    <row r="1099" spans="2:19" s="200" customFormat="1" x14ac:dyDescent="0.25">
      <c r="B1099" s="259">
        <f t="shared" si="160"/>
        <v>1094</v>
      </c>
      <c r="C1099" s="229">
        <v>45439</v>
      </c>
      <c r="D1099" s="203" t="s">
        <v>152</v>
      </c>
      <c r="E1099" s="204" t="str">
        <f t="shared" si="153"/>
        <v>کامیون کمپرسی</v>
      </c>
      <c r="F1099" s="204" t="str">
        <f t="shared" si="154"/>
        <v>میرزایی</v>
      </c>
      <c r="G1099" s="204" t="str">
        <f t="shared" si="155"/>
        <v>تک</v>
      </c>
      <c r="H1099" s="204">
        <f t="shared" si="156"/>
        <v>4.1500000000000004</v>
      </c>
      <c r="I1099" s="204" t="s">
        <v>204</v>
      </c>
      <c r="J1099" s="204">
        <v>35</v>
      </c>
      <c r="K1099" s="204">
        <v>300</v>
      </c>
      <c r="L1099" s="204" t="s">
        <v>65</v>
      </c>
      <c r="M1099" s="204"/>
      <c r="N1099" s="204" t="s">
        <v>287</v>
      </c>
      <c r="O1099" s="230">
        <f t="shared" si="157"/>
        <v>145.25</v>
      </c>
      <c r="P1099" s="230">
        <f t="shared" si="158"/>
        <v>0</v>
      </c>
      <c r="Q1099" s="230">
        <f t="shared" si="161"/>
        <v>0</v>
      </c>
      <c r="R1099" s="288">
        <f t="shared" si="159"/>
        <v>0</v>
      </c>
      <c r="S1099" s="261"/>
    </row>
    <row r="1100" spans="2:19" s="200" customFormat="1" x14ac:dyDescent="0.25">
      <c r="B1100" s="259">
        <f t="shared" si="160"/>
        <v>1095</v>
      </c>
      <c r="C1100" s="229">
        <v>45439</v>
      </c>
      <c r="D1100" s="203" t="s">
        <v>154</v>
      </c>
      <c r="E1100" s="204" t="str">
        <f t="shared" si="153"/>
        <v>کامیون کمپرسی</v>
      </c>
      <c r="F1100" s="204" t="str">
        <f t="shared" si="154"/>
        <v>میرزایی</v>
      </c>
      <c r="G1100" s="204" t="str">
        <f t="shared" si="155"/>
        <v>تک</v>
      </c>
      <c r="H1100" s="204">
        <f t="shared" si="156"/>
        <v>4.1500000000000004</v>
      </c>
      <c r="I1100" s="204" t="s">
        <v>204</v>
      </c>
      <c r="J1100" s="204">
        <v>35</v>
      </c>
      <c r="K1100" s="204">
        <v>300</v>
      </c>
      <c r="L1100" s="204" t="s">
        <v>65</v>
      </c>
      <c r="M1100" s="204"/>
      <c r="N1100" s="204" t="s">
        <v>287</v>
      </c>
      <c r="O1100" s="230">
        <f t="shared" si="157"/>
        <v>145.25</v>
      </c>
      <c r="P1100" s="230">
        <f t="shared" si="158"/>
        <v>0</v>
      </c>
      <c r="Q1100" s="230">
        <f t="shared" si="161"/>
        <v>0</v>
      </c>
      <c r="R1100" s="288">
        <f t="shared" si="159"/>
        <v>0</v>
      </c>
      <c r="S1100" s="261"/>
    </row>
    <row r="1101" spans="2:19" s="200" customFormat="1" x14ac:dyDescent="0.25">
      <c r="B1101" s="259">
        <f t="shared" si="160"/>
        <v>1096</v>
      </c>
      <c r="C1101" s="229">
        <v>45439</v>
      </c>
      <c r="D1101" s="203" t="s">
        <v>155</v>
      </c>
      <c r="E1101" s="204" t="str">
        <f t="shared" si="153"/>
        <v>کامیون کمپرسی</v>
      </c>
      <c r="F1101" s="204" t="str">
        <f t="shared" si="154"/>
        <v>میرزایی</v>
      </c>
      <c r="G1101" s="204" t="str">
        <f t="shared" si="155"/>
        <v>جفت</v>
      </c>
      <c r="H1101" s="204">
        <f t="shared" si="156"/>
        <v>6.65</v>
      </c>
      <c r="I1101" s="204" t="s">
        <v>204</v>
      </c>
      <c r="J1101" s="204">
        <v>35</v>
      </c>
      <c r="K1101" s="204">
        <v>300</v>
      </c>
      <c r="L1101" s="204" t="s">
        <v>65</v>
      </c>
      <c r="M1101" s="204"/>
      <c r="N1101" s="204" t="s">
        <v>287</v>
      </c>
      <c r="O1101" s="230">
        <f t="shared" si="157"/>
        <v>232.75</v>
      </c>
      <c r="P1101" s="230">
        <f t="shared" si="158"/>
        <v>0</v>
      </c>
      <c r="Q1101" s="230">
        <f t="shared" si="161"/>
        <v>0</v>
      </c>
      <c r="R1101" s="288">
        <f t="shared" si="159"/>
        <v>0</v>
      </c>
      <c r="S1101" s="261"/>
    </row>
    <row r="1102" spans="2:19" s="200" customFormat="1" x14ac:dyDescent="0.25">
      <c r="B1102" s="259">
        <f t="shared" si="160"/>
        <v>1097</v>
      </c>
      <c r="C1102" s="229">
        <v>45439</v>
      </c>
      <c r="D1102" s="203" t="s">
        <v>158</v>
      </c>
      <c r="E1102" s="204" t="str">
        <f t="shared" si="153"/>
        <v>کامیون کمپرسی</v>
      </c>
      <c r="F1102" s="204" t="str">
        <f t="shared" si="154"/>
        <v>صداقت</v>
      </c>
      <c r="G1102" s="204" t="str">
        <f t="shared" si="155"/>
        <v>تک</v>
      </c>
      <c r="H1102" s="204">
        <f t="shared" si="156"/>
        <v>4.1500000000000004</v>
      </c>
      <c r="I1102" s="204" t="s">
        <v>205</v>
      </c>
      <c r="J1102" s="204">
        <v>71</v>
      </c>
      <c r="K1102" s="204">
        <v>700</v>
      </c>
      <c r="L1102" s="204" t="s">
        <v>64</v>
      </c>
      <c r="M1102" s="204"/>
      <c r="N1102" s="204" t="s">
        <v>287</v>
      </c>
      <c r="O1102" s="230">
        <f t="shared" si="157"/>
        <v>0</v>
      </c>
      <c r="P1102" s="230">
        <f t="shared" si="158"/>
        <v>338.84750000000003</v>
      </c>
      <c r="Q1102" s="230">
        <f t="shared" si="161"/>
        <v>0</v>
      </c>
      <c r="R1102" s="288">
        <f t="shared" si="159"/>
        <v>0</v>
      </c>
      <c r="S1102" s="261"/>
    </row>
    <row r="1103" spans="2:19" s="200" customFormat="1" x14ac:dyDescent="0.25">
      <c r="B1103" s="259">
        <f t="shared" si="160"/>
        <v>1098</v>
      </c>
      <c r="C1103" s="229">
        <v>45439</v>
      </c>
      <c r="D1103" s="203" t="s">
        <v>159</v>
      </c>
      <c r="E1103" s="204" t="str">
        <f t="shared" si="153"/>
        <v>کامیون کمپرسی</v>
      </c>
      <c r="F1103" s="204" t="str">
        <f t="shared" si="154"/>
        <v>صداقت</v>
      </c>
      <c r="G1103" s="204" t="str">
        <f t="shared" si="155"/>
        <v>تک</v>
      </c>
      <c r="H1103" s="204">
        <f t="shared" si="156"/>
        <v>4.1500000000000004</v>
      </c>
      <c r="I1103" s="204"/>
      <c r="J1103" s="204"/>
      <c r="K1103" s="204"/>
      <c r="L1103" s="204"/>
      <c r="M1103" s="204"/>
      <c r="N1103" s="204"/>
      <c r="O1103" s="230">
        <f t="shared" si="157"/>
        <v>0</v>
      </c>
      <c r="P1103" s="230">
        <f t="shared" si="158"/>
        <v>0</v>
      </c>
      <c r="Q1103" s="230">
        <f t="shared" si="161"/>
        <v>0</v>
      </c>
      <c r="R1103" s="288">
        <f t="shared" si="159"/>
        <v>0</v>
      </c>
      <c r="S1103" s="261"/>
    </row>
    <row r="1104" spans="2:19" s="200" customFormat="1" x14ac:dyDescent="0.25">
      <c r="B1104" s="259">
        <f t="shared" si="160"/>
        <v>1099</v>
      </c>
      <c r="C1104" s="229">
        <v>45439</v>
      </c>
      <c r="D1104" s="203" t="s">
        <v>162</v>
      </c>
      <c r="E1104" s="204" t="str">
        <f t="shared" si="153"/>
        <v>تانکر آب</v>
      </c>
      <c r="F1104" s="204" t="str">
        <f t="shared" si="154"/>
        <v>رضاپور</v>
      </c>
      <c r="G1104" s="204" t="str">
        <f t="shared" si="155"/>
        <v>تانکر آب</v>
      </c>
      <c r="H1104" s="204">
        <f t="shared" si="156"/>
        <v>10</v>
      </c>
      <c r="I1104" s="204" t="s">
        <v>68</v>
      </c>
      <c r="J1104" s="204">
        <v>3</v>
      </c>
      <c r="K1104" s="204"/>
      <c r="L1104" s="204"/>
      <c r="M1104" s="204"/>
      <c r="N1104" s="204"/>
      <c r="O1104" s="230">
        <f t="shared" si="157"/>
        <v>0</v>
      </c>
      <c r="P1104" s="230">
        <f t="shared" si="158"/>
        <v>0</v>
      </c>
      <c r="Q1104" s="230">
        <f t="shared" si="161"/>
        <v>30</v>
      </c>
      <c r="R1104" s="288">
        <f t="shared" si="159"/>
        <v>0</v>
      </c>
      <c r="S1104" s="261"/>
    </row>
    <row r="1105" spans="2:19" s="200" customFormat="1" x14ac:dyDescent="0.25">
      <c r="B1105" s="259">
        <f t="shared" si="160"/>
        <v>1100</v>
      </c>
      <c r="C1105" s="229">
        <v>45439</v>
      </c>
      <c r="D1105" s="203" t="s">
        <v>175</v>
      </c>
      <c r="E1105" s="204" t="str">
        <f t="shared" si="153"/>
        <v>تانکر آب</v>
      </c>
      <c r="F1105" s="204" t="str">
        <f t="shared" si="154"/>
        <v>محمدپور</v>
      </c>
      <c r="G1105" s="204" t="str">
        <f t="shared" si="155"/>
        <v>تانکر آب</v>
      </c>
      <c r="H1105" s="204">
        <f t="shared" si="156"/>
        <v>11.2</v>
      </c>
      <c r="I1105" s="204"/>
      <c r="J1105" s="204"/>
      <c r="K1105" s="204"/>
      <c r="L1105" s="204"/>
      <c r="M1105" s="204"/>
      <c r="N1105" s="204"/>
      <c r="O1105" s="230">
        <f t="shared" si="157"/>
        <v>0</v>
      </c>
      <c r="P1105" s="230">
        <f t="shared" si="158"/>
        <v>0</v>
      </c>
      <c r="Q1105" s="230">
        <f t="shared" si="161"/>
        <v>0</v>
      </c>
      <c r="R1105" s="288">
        <f t="shared" si="159"/>
        <v>0</v>
      </c>
      <c r="S1105" s="261"/>
    </row>
    <row r="1106" spans="2:19" s="200" customFormat="1" x14ac:dyDescent="0.25">
      <c r="B1106" s="259">
        <f t="shared" si="160"/>
        <v>1101</v>
      </c>
      <c r="C1106" s="229">
        <v>45439</v>
      </c>
      <c r="D1106" s="203" t="s">
        <v>179</v>
      </c>
      <c r="E1106" s="204" t="str">
        <f t="shared" si="153"/>
        <v>کمپرسی جفت</v>
      </c>
      <c r="F1106" s="204" t="str">
        <f t="shared" si="154"/>
        <v>محمدپور</v>
      </c>
      <c r="G1106" s="204" t="str">
        <f t="shared" si="155"/>
        <v>جفت</v>
      </c>
      <c r="H1106" s="204">
        <f t="shared" si="156"/>
        <v>7</v>
      </c>
      <c r="I1106" s="204"/>
      <c r="J1106" s="204"/>
      <c r="K1106" s="204"/>
      <c r="L1106" s="204"/>
      <c r="M1106" s="204"/>
      <c r="N1106" s="204"/>
      <c r="O1106" s="230">
        <f t="shared" si="157"/>
        <v>0</v>
      </c>
      <c r="P1106" s="230">
        <f t="shared" si="158"/>
        <v>0</v>
      </c>
      <c r="Q1106" s="230">
        <f t="shared" si="161"/>
        <v>0</v>
      </c>
      <c r="R1106" s="288">
        <f t="shared" si="159"/>
        <v>0</v>
      </c>
      <c r="S1106" s="261"/>
    </row>
    <row r="1107" spans="2:19" s="200" customFormat="1" x14ac:dyDescent="0.25">
      <c r="B1107" s="259">
        <f t="shared" si="160"/>
        <v>1102</v>
      </c>
      <c r="C1107" s="229">
        <v>45439</v>
      </c>
      <c r="D1107" s="203" t="s">
        <v>181</v>
      </c>
      <c r="E1107" s="204" t="str">
        <f t="shared" si="153"/>
        <v>تانکر آب</v>
      </c>
      <c r="F1107" s="204" t="str">
        <f t="shared" si="154"/>
        <v>گلپایگانی</v>
      </c>
      <c r="G1107" s="204" t="str">
        <f t="shared" si="155"/>
        <v>تانکر آب</v>
      </c>
      <c r="H1107" s="204">
        <f t="shared" si="156"/>
        <v>11.6</v>
      </c>
      <c r="I1107" s="204"/>
      <c r="J1107" s="204"/>
      <c r="K1107" s="204"/>
      <c r="L1107" s="204"/>
      <c r="M1107" s="204"/>
      <c r="N1107" s="204"/>
      <c r="O1107" s="230">
        <f t="shared" si="157"/>
        <v>0</v>
      </c>
      <c r="P1107" s="230">
        <f t="shared" si="158"/>
        <v>0</v>
      </c>
      <c r="Q1107" s="230">
        <f t="shared" si="161"/>
        <v>0</v>
      </c>
      <c r="R1107" s="288">
        <f t="shared" si="159"/>
        <v>0</v>
      </c>
      <c r="S1107" s="261"/>
    </row>
    <row r="1108" spans="2:19" s="200" customFormat="1" x14ac:dyDescent="0.25">
      <c r="B1108" s="259">
        <f t="shared" si="160"/>
        <v>1103</v>
      </c>
      <c r="C1108" s="229">
        <v>45440</v>
      </c>
      <c r="D1108" s="203" t="s">
        <v>93</v>
      </c>
      <c r="E1108" s="204" t="str">
        <f t="shared" si="153"/>
        <v>کامیون کمپرسی</v>
      </c>
      <c r="F1108" s="204" t="str">
        <f t="shared" si="154"/>
        <v>شرکتی</v>
      </c>
      <c r="G1108" s="204" t="str">
        <f t="shared" si="155"/>
        <v>جفت</v>
      </c>
      <c r="H1108" s="204">
        <f t="shared" si="156"/>
        <v>6.65</v>
      </c>
      <c r="I1108" s="204" t="s">
        <v>276</v>
      </c>
      <c r="J1108" s="204">
        <v>26</v>
      </c>
      <c r="K1108" s="204"/>
      <c r="L1108" s="204" t="s">
        <v>1</v>
      </c>
      <c r="M1108" s="204"/>
      <c r="N1108" s="204"/>
      <c r="O1108" s="230">
        <f t="shared" si="157"/>
        <v>0</v>
      </c>
      <c r="P1108" s="230">
        <f t="shared" si="158"/>
        <v>0</v>
      </c>
      <c r="Q1108" s="230">
        <f t="shared" si="161"/>
        <v>0</v>
      </c>
      <c r="R1108" s="288">
        <f t="shared" si="159"/>
        <v>0</v>
      </c>
      <c r="S1108" s="261" t="s">
        <v>209</v>
      </c>
    </row>
    <row r="1109" spans="2:19" s="200" customFormat="1" x14ac:dyDescent="0.25">
      <c r="B1109" s="259">
        <f t="shared" si="160"/>
        <v>1104</v>
      </c>
      <c r="C1109" s="229">
        <v>45440</v>
      </c>
      <c r="D1109" s="203" t="s">
        <v>96</v>
      </c>
      <c r="E1109" s="204" t="str">
        <f t="shared" si="153"/>
        <v>کامیون کمپرسی</v>
      </c>
      <c r="F1109" s="204" t="str">
        <f t="shared" si="154"/>
        <v>شرکتی</v>
      </c>
      <c r="G1109" s="204" t="str">
        <f t="shared" si="155"/>
        <v>جفت</v>
      </c>
      <c r="H1109" s="204">
        <f t="shared" si="156"/>
        <v>6.65</v>
      </c>
      <c r="I1109" s="204" t="s">
        <v>205</v>
      </c>
      <c r="J1109" s="204">
        <v>40</v>
      </c>
      <c r="K1109" s="204">
        <v>450</v>
      </c>
      <c r="L1109" s="204" t="s">
        <v>64</v>
      </c>
      <c r="M1109" s="204"/>
      <c r="N1109" s="204" t="s">
        <v>287</v>
      </c>
      <c r="O1109" s="230">
        <f t="shared" si="157"/>
        <v>0</v>
      </c>
      <c r="P1109" s="230">
        <f t="shared" si="158"/>
        <v>305.89999999999998</v>
      </c>
      <c r="Q1109" s="230">
        <f t="shared" si="161"/>
        <v>0</v>
      </c>
      <c r="R1109" s="288">
        <f t="shared" si="159"/>
        <v>0</v>
      </c>
      <c r="S1109" s="261"/>
    </row>
    <row r="1110" spans="2:19" s="200" customFormat="1" x14ac:dyDescent="0.25">
      <c r="B1110" s="259">
        <f t="shared" si="160"/>
        <v>1105</v>
      </c>
      <c r="C1110" s="229">
        <v>45440</v>
      </c>
      <c r="D1110" s="203" t="s">
        <v>119</v>
      </c>
      <c r="E1110" s="204" t="str">
        <f t="shared" si="153"/>
        <v>کامیون کمپرسی</v>
      </c>
      <c r="F1110" s="204" t="str">
        <f t="shared" si="154"/>
        <v>شرکتی</v>
      </c>
      <c r="G1110" s="204" t="str">
        <f t="shared" si="155"/>
        <v>جفت</v>
      </c>
      <c r="H1110" s="204">
        <f t="shared" si="156"/>
        <v>6.65</v>
      </c>
      <c r="I1110" s="204" t="s">
        <v>205</v>
      </c>
      <c r="J1110" s="204">
        <v>39</v>
      </c>
      <c r="K1110" s="204">
        <v>450</v>
      </c>
      <c r="L1110" s="204" t="s">
        <v>64</v>
      </c>
      <c r="M1110" s="204"/>
      <c r="N1110" s="204" t="s">
        <v>287</v>
      </c>
      <c r="O1110" s="230">
        <f t="shared" si="157"/>
        <v>0</v>
      </c>
      <c r="P1110" s="230">
        <f t="shared" si="158"/>
        <v>298.2525</v>
      </c>
      <c r="Q1110" s="230">
        <f t="shared" si="161"/>
        <v>0</v>
      </c>
      <c r="R1110" s="288">
        <f t="shared" si="159"/>
        <v>0</v>
      </c>
      <c r="S1110" s="261"/>
    </row>
    <row r="1111" spans="2:19" s="200" customFormat="1" x14ac:dyDescent="0.25">
      <c r="B1111" s="259">
        <f t="shared" si="160"/>
        <v>1106</v>
      </c>
      <c r="C1111" s="229">
        <v>45440</v>
      </c>
      <c r="D1111" s="203" t="s">
        <v>132</v>
      </c>
      <c r="E1111" s="204" t="str">
        <f t="shared" si="153"/>
        <v>تانکر آب</v>
      </c>
      <c r="F1111" s="204" t="str">
        <f t="shared" si="154"/>
        <v>شرکتی</v>
      </c>
      <c r="G1111" s="204" t="str">
        <f t="shared" si="155"/>
        <v>تانکر آب</v>
      </c>
      <c r="H1111" s="204">
        <f t="shared" si="156"/>
        <v>11.8</v>
      </c>
      <c r="I1111" s="204" t="s">
        <v>68</v>
      </c>
      <c r="J1111" s="204">
        <v>3</v>
      </c>
      <c r="K1111" s="204"/>
      <c r="L1111" s="204"/>
      <c r="M1111" s="204"/>
      <c r="N1111" s="204"/>
      <c r="O1111" s="230">
        <f t="shared" si="157"/>
        <v>0</v>
      </c>
      <c r="P1111" s="230">
        <f t="shared" si="158"/>
        <v>0</v>
      </c>
      <c r="Q1111" s="230">
        <f t="shared" si="161"/>
        <v>35.400000000000006</v>
      </c>
      <c r="R1111" s="288">
        <f t="shared" si="159"/>
        <v>0</v>
      </c>
      <c r="S1111" s="261"/>
    </row>
    <row r="1112" spans="2:19" s="200" customFormat="1" x14ac:dyDescent="0.25">
      <c r="B1112" s="259">
        <f t="shared" si="160"/>
        <v>1107</v>
      </c>
      <c r="C1112" s="229">
        <v>45440</v>
      </c>
      <c r="D1112" s="203" t="s">
        <v>98</v>
      </c>
      <c r="E1112" s="204" t="str">
        <f t="shared" si="153"/>
        <v>تانکر آب</v>
      </c>
      <c r="F1112" s="204" t="str">
        <f t="shared" si="154"/>
        <v>شرکتی</v>
      </c>
      <c r="G1112" s="204" t="str">
        <f t="shared" si="155"/>
        <v>تانکر آب</v>
      </c>
      <c r="H1112" s="204">
        <f t="shared" si="156"/>
        <v>11.8</v>
      </c>
      <c r="I1112" s="204" t="s">
        <v>68</v>
      </c>
      <c r="J1112" s="204">
        <v>5</v>
      </c>
      <c r="K1112" s="204"/>
      <c r="L1112" s="204"/>
      <c r="M1112" s="204"/>
      <c r="N1112" s="204"/>
      <c r="O1112" s="230">
        <f t="shared" si="157"/>
        <v>0</v>
      </c>
      <c r="P1112" s="230">
        <f t="shared" si="158"/>
        <v>0</v>
      </c>
      <c r="Q1112" s="230">
        <f t="shared" si="161"/>
        <v>59</v>
      </c>
      <c r="R1112" s="288">
        <f t="shared" si="159"/>
        <v>0</v>
      </c>
      <c r="S1112" s="261"/>
    </row>
    <row r="1113" spans="2:19" s="200" customFormat="1" x14ac:dyDescent="0.25">
      <c r="B1113" s="259">
        <f t="shared" si="160"/>
        <v>1108</v>
      </c>
      <c r="C1113" s="229">
        <v>45440</v>
      </c>
      <c r="D1113" s="203" t="s">
        <v>143</v>
      </c>
      <c r="E1113" s="204" t="str">
        <f t="shared" si="153"/>
        <v>کامیون کمپرسی</v>
      </c>
      <c r="F1113" s="204" t="str">
        <f t="shared" si="154"/>
        <v>انصاری</v>
      </c>
      <c r="G1113" s="204" t="str">
        <f t="shared" si="155"/>
        <v>جفت</v>
      </c>
      <c r="H1113" s="204">
        <f t="shared" si="156"/>
        <v>7</v>
      </c>
      <c r="I1113" s="204" t="s">
        <v>204</v>
      </c>
      <c r="J1113" s="204">
        <v>35</v>
      </c>
      <c r="K1113" s="204">
        <v>800</v>
      </c>
      <c r="L1113" s="204" t="s">
        <v>2</v>
      </c>
      <c r="M1113" s="204"/>
      <c r="N1113" s="204" t="s">
        <v>286</v>
      </c>
      <c r="O1113" s="230">
        <f t="shared" si="157"/>
        <v>245</v>
      </c>
      <c r="P1113" s="230">
        <f t="shared" si="158"/>
        <v>0</v>
      </c>
      <c r="Q1113" s="230">
        <f t="shared" si="161"/>
        <v>0</v>
      </c>
      <c r="R1113" s="288">
        <f t="shared" si="159"/>
        <v>0</v>
      </c>
      <c r="S1113" s="261"/>
    </row>
    <row r="1114" spans="2:19" s="200" customFormat="1" x14ac:dyDescent="0.25">
      <c r="B1114" s="259">
        <f t="shared" si="160"/>
        <v>1109</v>
      </c>
      <c r="C1114" s="229">
        <v>45440</v>
      </c>
      <c r="D1114" s="203" t="s">
        <v>144</v>
      </c>
      <c r="E1114" s="204" t="str">
        <f t="shared" si="153"/>
        <v>کامیون کمپرسی</v>
      </c>
      <c r="F1114" s="204" t="str">
        <f t="shared" si="154"/>
        <v>انصاری</v>
      </c>
      <c r="G1114" s="204" t="str">
        <f t="shared" si="155"/>
        <v>جفت</v>
      </c>
      <c r="H1114" s="204">
        <f t="shared" si="156"/>
        <v>7</v>
      </c>
      <c r="I1114" s="204" t="s">
        <v>204</v>
      </c>
      <c r="J1114" s="204">
        <v>40</v>
      </c>
      <c r="K1114" s="204">
        <v>800</v>
      </c>
      <c r="L1114" s="204" t="s">
        <v>2</v>
      </c>
      <c r="M1114" s="204"/>
      <c r="N1114" s="204" t="s">
        <v>286</v>
      </c>
      <c r="O1114" s="230">
        <f t="shared" si="157"/>
        <v>280</v>
      </c>
      <c r="P1114" s="230">
        <f t="shared" si="158"/>
        <v>0</v>
      </c>
      <c r="Q1114" s="230">
        <f t="shared" si="161"/>
        <v>0</v>
      </c>
      <c r="R1114" s="288">
        <f t="shared" si="159"/>
        <v>0</v>
      </c>
      <c r="S1114" s="261"/>
    </row>
    <row r="1115" spans="2:19" s="200" customFormat="1" x14ac:dyDescent="0.25">
      <c r="B1115" s="259">
        <f t="shared" si="160"/>
        <v>1110</v>
      </c>
      <c r="C1115" s="229">
        <v>45440</v>
      </c>
      <c r="D1115" s="203" t="s">
        <v>145</v>
      </c>
      <c r="E1115" s="204" t="str">
        <f t="shared" si="153"/>
        <v>کامیون کمپرسی</v>
      </c>
      <c r="F1115" s="204" t="str">
        <f t="shared" si="154"/>
        <v>انصاری</v>
      </c>
      <c r="G1115" s="204" t="str">
        <f t="shared" si="155"/>
        <v>جفت</v>
      </c>
      <c r="H1115" s="204">
        <f t="shared" si="156"/>
        <v>7</v>
      </c>
      <c r="I1115" s="204" t="s">
        <v>204</v>
      </c>
      <c r="J1115" s="204">
        <v>40</v>
      </c>
      <c r="K1115" s="204">
        <v>800</v>
      </c>
      <c r="L1115" s="204" t="s">
        <v>2</v>
      </c>
      <c r="M1115" s="204"/>
      <c r="N1115" s="204" t="s">
        <v>286</v>
      </c>
      <c r="O1115" s="230">
        <f t="shared" si="157"/>
        <v>280</v>
      </c>
      <c r="P1115" s="230">
        <f t="shared" si="158"/>
        <v>0</v>
      </c>
      <c r="Q1115" s="230">
        <f t="shared" si="161"/>
        <v>0</v>
      </c>
      <c r="R1115" s="288">
        <f t="shared" si="159"/>
        <v>0</v>
      </c>
      <c r="S1115" s="261"/>
    </row>
    <row r="1116" spans="2:19" s="200" customFormat="1" x14ac:dyDescent="0.25">
      <c r="B1116" s="259">
        <f t="shared" si="160"/>
        <v>1111</v>
      </c>
      <c r="C1116" s="229">
        <v>45440</v>
      </c>
      <c r="D1116" s="203" t="s">
        <v>152</v>
      </c>
      <c r="E1116" s="204" t="str">
        <f t="shared" si="153"/>
        <v>کامیون کمپرسی</v>
      </c>
      <c r="F1116" s="204" t="str">
        <f t="shared" si="154"/>
        <v>میرزایی</v>
      </c>
      <c r="G1116" s="204" t="str">
        <f t="shared" si="155"/>
        <v>تک</v>
      </c>
      <c r="H1116" s="204">
        <f t="shared" si="156"/>
        <v>4.1500000000000004</v>
      </c>
      <c r="I1116" s="204" t="s">
        <v>204</v>
      </c>
      <c r="J1116" s="204">
        <v>40</v>
      </c>
      <c r="K1116" s="204">
        <v>300</v>
      </c>
      <c r="L1116" s="204" t="s">
        <v>65</v>
      </c>
      <c r="M1116" s="204"/>
      <c r="N1116" s="204" t="s">
        <v>287</v>
      </c>
      <c r="O1116" s="230">
        <f t="shared" si="157"/>
        <v>166</v>
      </c>
      <c r="P1116" s="230">
        <f t="shared" si="158"/>
        <v>0</v>
      </c>
      <c r="Q1116" s="230">
        <f t="shared" si="161"/>
        <v>0</v>
      </c>
      <c r="R1116" s="288">
        <f t="shared" si="159"/>
        <v>0</v>
      </c>
      <c r="S1116" s="261"/>
    </row>
    <row r="1117" spans="2:19" s="200" customFormat="1" x14ac:dyDescent="0.25">
      <c r="B1117" s="259">
        <f t="shared" si="160"/>
        <v>1112</v>
      </c>
      <c r="C1117" s="229">
        <v>45440</v>
      </c>
      <c r="D1117" s="203" t="s">
        <v>154</v>
      </c>
      <c r="E1117" s="204" t="str">
        <f t="shared" si="153"/>
        <v>کامیون کمپرسی</v>
      </c>
      <c r="F1117" s="204" t="str">
        <f t="shared" si="154"/>
        <v>میرزایی</v>
      </c>
      <c r="G1117" s="204" t="str">
        <f t="shared" si="155"/>
        <v>تک</v>
      </c>
      <c r="H1117" s="204">
        <f t="shared" si="156"/>
        <v>4.1500000000000004</v>
      </c>
      <c r="I1117" s="204" t="s">
        <v>204</v>
      </c>
      <c r="J1117" s="204">
        <v>40</v>
      </c>
      <c r="K1117" s="204">
        <v>300</v>
      </c>
      <c r="L1117" s="204" t="s">
        <v>65</v>
      </c>
      <c r="M1117" s="204"/>
      <c r="N1117" s="204" t="s">
        <v>287</v>
      </c>
      <c r="O1117" s="230">
        <f t="shared" si="157"/>
        <v>166</v>
      </c>
      <c r="P1117" s="230">
        <f t="shared" si="158"/>
        <v>0</v>
      </c>
      <c r="Q1117" s="230">
        <f t="shared" si="161"/>
        <v>0</v>
      </c>
      <c r="R1117" s="288">
        <f t="shared" si="159"/>
        <v>0</v>
      </c>
      <c r="S1117" s="261"/>
    </row>
    <row r="1118" spans="2:19" s="200" customFormat="1" x14ac:dyDescent="0.25">
      <c r="B1118" s="259">
        <f t="shared" si="160"/>
        <v>1113</v>
      </c>
      <c r="C1118" s="229">
        <v>45440</v>
      </c>
      <c r="D1118" s="203" t="s">
        <v>155</v>
      </c>
      <c r="E1118" s="204" t="str">
        <f t="shared" si="153"/>
        <v>کامیون کمپرسی</v>
      </c>
      <c r="F1118" s="204" t="str">
        <f t="shared" si="154"/>
        <v>میرزایی</v>
      </c>
      <c r="G1118" s="204" t="str">
        <f t="shared" si="155"/>
        <v>جفت</v>
      </c>
      <c r="H1118" s="204">
        <f t="shared" si="156"/>
        <v>6.65</v>
      </c>
      <c r="I1118" s="204" t="s">
        <v>204</v>
      </c>
      <c r="J1118" s="204">
        <v>40</v>
      </c>
      <c r="K1118" s="204">
        <v>300</v>
      </c>
      <c r="L1118" s="204" t="s">
        <v>65</v>
      </c>
      <c r="M1118" s="204"/>
      <c r="N1118" s="204" t="s">
        <v>287</v>
      </c>
      <c r="O1118" s="230">
        <f t="shared" si="157"/>
        <v>266</v>
      </c>
      <c r="P1118" s="230">
        <f t="shared" si="158"/>
        <v>0</v>
      </c>
      <c r="Q1118" s="230">
        <f t="shared" si="161"/>
        <v>0</v>
      </c>
      <c r="R1118" s="288">
        <f t="shared" si="159"/>
        <v>0</v>
      </c>
      <c r="S1118" s="261"/>
    </row>
    <row r="1119" spans="2:19" s="200" customFormat="1" x14ac:dyDescent="0.25">
      <c r="B1119" s="259">
        <f t="shared" si="160"/>
        <v>1114</v>
      </c>
      <c r="C1119" s="229">
        <v>45440</v>
      </c>
      <c r="D1119" s="203" t="s">
        <v>158</v>
      </c>
      <c r="E1119" s="204" t="str">
        <f t="shared" si="153"/>
        <v>کامیون کمپرسی</v>
      </c>
      <c r="F1119" s="204" t="str">
        <f t="shared" si="154"/>
        <v>صداقت</v>
      </c>
      <c r="G1119" s="204" t="str">
        <f t="shared" si="155"/>
        <v>تک</v>
      </c>
      <c r="H1119" s="204">
        <f t="shared" si="156"/>
        <v>4.1500000000000004</v>
      </c>
      <c r="I1119" s="204" t="s">
        <v>205</v>
      </c>
      <c r="J1119" s="204">
        <v>50</v>
      </c>
      <c r="K1119" s="204">
        <v>450</v>
      </c>
      <c r="L1119" s="204" t="s">
        <v>64</v>
      </c>
      <c r="M1119" s="204"/>
      <c r="N1119" s="204" t="s">
        <v>286</v>
      </c>
      <c r="O1119" s="230">
        <f t="shared" si="157"/>
        <v>0</v>
      </c>
      <c r="P1119" s="230">
        <f t="shared" si="158"/>
        <v>238.62500000000003</v>
      </c>
      <c r="Q1119" s="230">
        <f t="shared" si="161"/>
        <v>0</v>
      </c>
      <c r="R1119" s="288">
        <f t="shared" si="159"/>
        <v>0</v>
      </c>
      <c r="S1119" s="261"/>
    </row>
    <row r="1120" spans="2:19" s="200" customFormat="1" x14ac:dyDescent="0.25">
      <c r="B1120" s="259">
        <f t="shared" si="160"/>
        <v>1115</v>
      </c>
      <c r="C1120" s="229">
        <v>45440</v>
      </c>
      <c r="D1120" s="203" t="s">
        <v>159</v>
      </c>
      <c r="E1120" s="204" t="str">
        <f t="shared" si="153"/>
        <v>کامیون کمپرسی</v>
      </c>
      <c r="F1120" s="204" t="str">
        <f t="shared" si="154"/>
        <v>صداقت</v>
      </c>
      <c r="G1120" s="204" t="str">
        <f t="shared" si="155"/>
        <v>تک</v>
      </c>
      <c r="H1120" s="204">
        <f t="shared" si="156"/>
        <v>4.1500000000000004</v>
      </c>
      <c r="I1120" s="204"/>
      <c r="J1120" s="204"/>
      <c r="K1120" s="204"/>
      <c r="L1120" s="204"/>
      <c r="M1120" s="204"/>
      <c r="N1120" s="204"/>
      <c r="O1120" s="230">
        <f t="shared" si="157"/>
        <v>0</v>
      </c>
      <c r="P1120" s="230">
        <f t="shared" si="158"/>
        <v>0</v>
      </c>
      <c r="Q1120" s="230">
        <f t="shared" si="161"/>
        <v>0</v>
      </c>
      <c r="R1120" s="288">
        <f t="shared" si="159"/>
        <v>0</v>
      </c>
      <c r="S1120" s="261"/>
    </row>
    <row r="1121" spans="2:19" s="200" customFormat="1" x14ac:dyDescent="0.25">
      <c r="B1121" s="259">
        <f t="shared" si="160"/>
        <v>1116</v>
      </c>
      <c r="C1121" s="229">
        <v>45440</v>
      </c>
      <c r="D1121" s="203" t="s">
        <v>162</v>
      </c>
      <c r="E1121" s="204" t="str">
        <f t="shared" si="153"/>
        <v>تانکر آب</v>
      </c>
      <c r="F1121" s="204" t="str">
        <f t="shared" si="154"/>
        <v>رضاپور</v>
      </c>
      <c r="G1121" s="204" t="str">
        <f t="shared" si="155"/>
        <v>تانکر آب</v>
      </c>
      <c r="H1121" s="204">
        <f t="shared" si="156"/>
        <v>10</v>
      </c>
      <c r="I1121" s="204" t="s">
        <v>68</v>
      </c>
      <c r="J1121" s="204">
        <v>4</v>
      </c>
      <c r="K1121" s="204"/>
      <c r="L1121" s="204"/>
      <c r="M1121" s="204"/>
      <c r="N1121" s="204"/>
      <c r="O1121" s="230">
        <f t="shared" si="157"/>
        <v>0</v>
      </c>
      <c r="P1121" s="230">
        <f t="shared" si="158"/>
        <v>0</v>
      </c>
      <c r="Q1121" s="230">
        <f t="shared" si="161"/>
        <v>40</v>
      </c>
      <c r="R1121" s="288">
        <f t="shared" si="159"/>
        <v>0</v>
      </c>
      <c r="S1121" s="261"/>
    </row>
    <row r="1122" spans="2:19" s="200" customFormat="1" x14ac:dyDescent="0.25">
      <c r="B1122" s="259">
        <f t="shared" si="160"/>
        <v>1117</v>
      </c>
      <c r="C1122" s="229">
        <v>45440</v>
      </c>
      <c r="D1122" s="203" t="s">
        <v>175</v>
      </c>
      <c r="E1122" s="204" t="str">
        <f t="shared" si="153"/>
        <v>تانکر آب</v>
      </c>
      <c r="F1122" s="204" t="str">
        <f t="shared" si="154"/>
        <v>محمدپور</v>
      </c>
      <c r="G1122" s="204" t="str">
        <f t="shared" si="155"/>
        <v>تانکر آب</v>
      </c>
      <c r="H1122" s="204">
        <f t="shared" si="156"/>
        <v>11.2</v>
      </c>
      <c r="I1122" s="204"/>
      <c r="J1122" s="204"/>
      <c r="K1122" s="204"/>
      <c r="L1122" s="204"/>
      <c r="M1122" s="204"/>
      <c r="N1122" s="204"/>
      <c r="O1122" s="230">
        <f t="shared" si="157"/>
        <v>0</v>
      </c>
      <c r="P1122" s="230">
        <f t="shared" si="158"/>
        <v>0</v>
      </c>
      <c r="Q1122" s="230">
        <f t="shared" si="161"/>
        <v>0</v>
      </c>
      <c r="R1122" s="288">
        <f t="shared" si="159"/>
        <v>0</v>
      </c>
      <c r="S1122" s="261"/>
    </row>
    <row r="1123" spans="2:19" s="200" customFormat="1" x14ac:dyDescent="0.25">
      <c r="B1123" s="259">
        <f t="shared" si="160"/>
        <v>1118</v>
      </c>
      <c r="C1123" s="229">
        <v>45440</v>
      </c>
      <c r="D1123" s="203" t="s">
        <v>179</v>
      </c>
      <c r="E1123" s="204" t="str">
        <f t="shared" si="153"/>
        <v>کمپرسی جفت</v>
      </c>
      <c r="F1123" s="204" t="str">
        <f t="shared" si="154"/>
        <v>محمدپور</v>
      </c>
      <c r="G1123" s="204" t="str">
        <f t="shared" si="155"/>
        <v>جفت</v>
      </c>
      <c r="H1123" s="204">
        <f t="shared" si="156"/>
        <v>7</v>
      </c>
      <c r="I1123" s="204"/>
      <c r="J1123" s="204"/>
      <c r="K1123" s="204"/>
      <c r="L1123" s="204"/>
      <c r="M1123" s="204"/>
      <c r="N1123" s="204"/>
      <c r="O1123" s="230">
        <f t="shared" si="157"/>
        <v>0</v>
      </c>
      <c r="P1123" s="230">
        <f t="shared" si="158"/>
        <v>0</v>
      </c>
      <c r="Q1123" s="230">
        <f t="shared" si="161"/>
        <v>0</v>
      </c>
      <c r="R1123" s="288">
        <f t="shared" si="159"/>
        <v>0</v>
      </c>
      <c r="S1123" s="261"/>
    </row>
    <row r="1124" spans="2:19" s="200" customFormat="1" x14ac:dyDescent="0.25">
      <c r="B1124" s="259">
        <f t="shared" si="160"/>
        <v>1119</v>
      </c>
      <c r="C1124" s="229">
        <v>45440</v>
      </c>
      <c r="D1124" s="203" t="s">
        <v>181</v>
      </c>
      <c r="E1124" s="204" t="str">
        <f t="shared" si="153"/>
        <v>تانکر آب</v>
      </c>
      <c r="F1124" s="204" t="str">
        <f t="shared" si="154"/>
        <v>گلپایگانی</v>
      </c>
      <c r="G1124" s="204" t="str">
        <f t="shared" si="155"/>
        <v>تانکر آب</v>
      </c>
      <c r="H1124" s="204">
        <f t="shared" si="156"/>
        <v>11.6</v>
      </c>
      <c r="I1124" s="204"/>
      <c r="J1124" s="204"/>
      <c r="K1124" s="204"/>
      <c r="L1124" s="204"/>
      <c r="M1124" s="204"/>
      <c r="N1124" s="204"/>
      <c r="O1124" s="230">
        <f t="shared" si="157"/>
        <v>0</v>
      </c>
      <c r="P1124" s="230">
        <f t="shared" si="158"/>
        <v>0</v>
      </c>
      <c r="Q1124" s="230">
        <f t="shared" si="161"/>
        <v>0</v>
      </c>
      <c r="R1124" s="288">
        <f t="shared" si="159"/>
        <v>0</v>
      </c>
      <c r="S1124" s="261"/>
    </row>
    <row r="1125" spans="2:19" s="200" customFormat="1" x14ac:dyDescent="0.25">
      <c r="B1125" s="259">
        <f t="shared" si="160"/>
        <v>1120</v>
      </c>
      <c r="C1125" s="229">
        <v>45441</v>
      </c>
      <c r="D1125" s="203" t="s">
        <v>93</v>
      </c>
      <c r="E1125" s="204" t="str">
        <f t="shared" si="153"/>
        <v>کامیون کمپرسی</v>
      </c>
      <c r="F1125" s="204" t="str">
        <f t="shared" si="154"/>
        <v>شرکتی</v>
      </c>
      <c r="G1125" s="204" t="str">
        <f t="shared" si="155"/>
        <v>جفت</v>
      </c>
      <c r="H1125" s="204">
        <f t="shared" si="156"/>
        <v>6.65</v>
      </c>
      <c r="I1125" s="204" t="s">
        <v>276</v>
      </c>
      <c r="J1125" s="204">
        <v>27</v>
      </c>
      <c r="K1125" s="204"/>
      <c r="L1125" s="204" t="s">
        <v>1</v>
      </c>
      <c r="M1125" s="204"/>
      <c r="N1125" s="204"/>
      <c r="O1125" s="230">
        <f t="shared" si="157"/>
        <v>0</v>
      </c>
      <c r="P1125" s="230">
        <f t="shared" si="158"/>
        <v>0</v>
      </c>
      <c r="Q1125" s="230">
        <f t="shared" si="161"/>
        <v>0</v>
      </c>
      <c r="R1125" s="288">
        <f t="shared" si="159"/>
        <v>0</v>
      </c>
      <c r="S1125" s="261" t="s">
        <v>210</v>
      </c>
    </row>
    <row r="1126" spans="2:19" s="200" customFormat="1" x14ac:dyDescent="0.25">
      <c r="B1126" s="259">
        <f t="shared" si="160"/>
        <v>1121</v>
      </c>
      <c r="C1126" s="229">
        <v>45441</v>
      </c>
      <c r="D1126" s="203" t="s">
        <v>96</v>
      </c>
      <c r="E1126" s="204" t="str">
        <f t="shared" si="153"/>
        <v>کامیون کمپرسی</v>
      </c>
      <c r="F1126" s="204" t="str">
        <f t="shared" si="154"/>
        <v>شرکتی</v>
      </c>
      <c r="G1126" s="204" t="str">
        <f t="shared" si="155"/>
        <v>جفت</v>
      </c>
      <c r="H1126" s="204">
        <f t="shared" si="156"/>
        <v>6.65</v>
      </c>
      <c r="I1126" s="204" t="s">
        <v>205</v>
      </c>
      <c r="J1126" s="204">
        <v>41</v>
      </c>
      <c r="K1126" s="204">
        <v>300</v>
      </c>
      <c r="L1126" s="204" t="s">
        <v>64</v>
      </c>
      <c r="M1126" s="204"/>
      <c r="N1126" s="204" t="s">
        <v>286</v>
      </c>
      <c r="O1126" s="230">
        <f t="shared" si="157"/>
        <v>0</v>
      </c>
      <c r="P1126" s="230">
        <f t="shared" si="158"/>
        <v>313.54750000000001</v>
      </c>
      <c r="Q1126" s="230">
        <f t="shared" si="161"/>
        <v>0</v>
      </c>
      <c r="R1126" s="288">
        <f t="shared" si="159"/>
        <v>0</v>
      </c>
      <c r="S1126" s="261"/>
    </row>
    <row r="1127" spans="2:19" s="200" customFormat="1" x14ac:dyDescent="0.25">
      <c r="B1127" s="259">
        <f t="shared" si="160"/>
        <v>1122</v>
      </c>
      <c r="C1127" s="229">
        <v>45441</v>
      </c>
      <c r="D1127" s="203" t="s">
        <v>119</v>
      </c>
      <c r="E1127" s="204" t="str">
        <f t="shared" si="153"/>
        <v>کامیون کمپرسی</v>
      </c>
      <c r="F1127" s="204" t="str">
        <f t="shared" si="154"/>
        <v>شرکتی</v>
      </c>
      <c r="G1127" s="204" t="str">
        <f t="shared" si="155"/>
        <v>جفت</v>
      </c>
      <c r="H1127" s="204">
        <f t="shared" si="156"/>
        <v>6.65</v>
      </c>
      <c r="I1127" s="204" t="s">
        <v>205</v>
      </c>
      <c r="J1127" s="204">
        <v>48</v>
      </c>
      <c r="K1127" s="204">
        <v>300</v>
      </c>
      <c r="L1127" s="204" t="s">
        <v>64</v>
      </c>
      <c r="M1127" s="204"/>
      <c r="N1127" s="204" t="s">
        <v>286</v>
      </c>
      <c r="O1127" s="230">
        <f t="shared" si="157"/>
        <v>0</v>
      </c>
      <c r="P1127" s="230">
        <f t="shared" si="158"/>
        <v>367.08000000000004</v>
      </c>
      <c r="Q1127" s="230">
        <f t="shared" si="161"/>
        <v>0</v>
      </c>
      <c r="R1127" s="288">
        <f t="shared" si="159"/>
        <v>0</v>
      </c>
      <c r="S1127" s="261"/>
    </row>
    <row r="1128" spans="2:19" s="200" customFormat="1" x14ac:dyDescent="0.25">
      <c r="B1128" s="259">
        <f t="shared" si="160"/>
        <v>1123</v>
      </c>
      <c r="C1128" s="229">
        <v>45441</v>
      </c>
      <c r="D1128" s="203" t="s">
        <v>132</v>
      </c>
      <c r="E1128" s="204" t="str">
        <f t="shared" si="153"/>
        <v>تانکر آب</v>
      </c>
      <c r="F1128" s="204" t="str">
        <f t="shared" si="154"/>
        <v>شرکتی</v>
      </c>
      <c r="G1128" s="204" t="str">
        <f t="shared" si="155"/>
        <v>تانکر آب</v>
      </c>
      <c r="H1128" s="204">
        <f t="shared" si="156"/>
        <v>11.8</v>
      </c>
      <c r="I1128" s="204" t="s">
        <v>68</v>
      </c>
      <c r="J1128" s="204">
        <v>4</v>
      </c>
      <c r="K1128" s="204"/>
      <c r="L1128" s="204"/>
      <c r="M1128" s="204"/>
      <c r="N1128" s="204"/>
      <c r="O1128" s="230">
        <f t="shared" si="157"/>
        <v>0</v>
      </c>
      <c r="P1128" s="230">
        <f t="shared" si="158"/>
        <v>0</v>
      </c>
      <c r="Q1128" s="230">
        <f t="shared" si="161"/>
        <v>47.2</v>
      </c>
      <c r="R1128" s="288">
        <f t="shared" si="159"/>
        <v>0</v>
      </c>
      <c r="S1128" s="261"/>
    </row>
    <row r="1129" spans="2:19" s="200" customFormat="1" x14ac:dyDescent="0.25">
      <c r="B1129" s="259">
        <f t="shared" si="160"/>
        <v>1124</v>
      </c>
      <c r="C1129" s="229">
        <v>45441</v>
      </c>
      <c r="D1129" s="203" t="s">
        <v>98</v>
      </c>
      <c r="E1129" s="204" t="str">
        <f t="shared" si="153"/>
        <v>تانکر آب</v>
      </c>
      <c r="F1129" s="204" t="str">
        <f t="shared" si="154"/>
        <v>شرکتی</v>
      </c>
      <c r="G1129" s="204" t="str">
        <f t="shared" si="155"/>
        <v>تانکر آب</v>
      </c>
      <c r="H1129" s="204">
        <f t="shared" si="156"/>
        <v>11.8</v>
      </c>
      <c r="I1129" s="204" t="s">
        <v>68</v>
      </c>
      <c r="J1129" s="204">
        <v>6</v>
      </c>
      <c r="K1129" s="204"/>
      <c r="L1129" s="204"/>
      <c r="M1129" s="204"/>
      <c r="N1129" s="204"/>
      <c r="O1129" s="230">
        <f t="shared" si="157"/>
        <v>0</v>
      </c>
      <c r="P1129" s="230">
        <f t="shared" si="158"/>
        <v>0</v>
      </c>
      <c r="Q1129" s="230">
        <f t="shared" si="161"/>
        <v>70.800000000000011</v>
      </c>
      <c r="R1129" s="288">
        <f t="shared" si="159"/>
        <v>0</v>
      </c>
      <c r="S1129" s="261"/>
    </row>
    <row r="1130" spans="2:19" s="200" customFormat="1" x14ac:dyDescent="0.25">
      <c r="B1130" s="259">
        <f t="shared" si="160"/>
        <v>1125</v>
      </c>
      <c r="C1130" s="229">
        <v>45441</v>
      </c>
      <c r="D1130" s="203" t="s">
        <v>143</v>
      </c>
      <c r="E1130" s="204" t="str">
        <f t="shared" si="153"/>
        <v>کامیون کمپرسی</v>
      </c>
      <c r="F1130" s="204" t="str">
        <f t="shared" si="154"/>
        <v>انصاری</v>
      </c>
      <c r="G1130" s="204" t="str">
        <f t="shared" si="155"/>
        <v>جفت</v>
      </c>
      <c r="H1130" s="204">
        <f t="shared" si="156"/>
        <v>7</v>
      </c>
      <c r="I1130" s="204" t="s">
        <v>204</v>
      </c>
      <c r="J1130" s="204">
        <v>37</v>
      </c>
      <c r="K1130" s="204">
        <v>800</v>
      </c>
      <c r="L1130" s="204" t="s">
        <v>2</v>
      </c>
      <c r="M1130" s="204"/>
      <c r="N1130" s="204" t="s">
        <v>286</v>
      </c>
      <c r="O1130" s="230">
        <f t="shared" si="157"/>
        <v>259</v>
      </c>
      <c r="P1130" s="230">
        <f t="shared" si="158"/>
        <v>0</v>
      </c>
      <c r="Q1130" s="230">
        <f t="shared" si="161"/>
        <v>0</v>
      </c>
      <c r="R1130" s="288">
        <f t="shared" si="159"/>
        <v>0</v>
      </c>
      <c r="S1130" s="261"/>
    </row>
    <row r="1131" spans="2:19" s="200" customFormat="1" x14ac:dyDescent="0.25">
      <c r="B1131" s="259">
        <f t="shared" si="160"/>
        <v>1126</v>
      </c>
      <c r="C1131" s="229">
        <v>45441</v>
      </c>
      <c r="D1131" s="203" t="s">
        <v>144</v>
      </c>
      <c r="E1131" s="204" t="str">
        <f t="shared" si="153"/>
        <v>کامیون کمپرسی</v>
      </c>
      <c r="F1131" s="204" t="str">
        <f t="shared" si="154"/>
        <v>انصاری</v>
      </c>
      <c r="G1131" s="204" t="str">
        <f t="shared" si="155"/>
        <v>جفت</v>
      </c>
      <c r="H1131" s="204">
        <f t="shared" si="156"/>
        <v>7</v>
      </c>
      <c r="I1131" s="204" t="s">
        <v>204</v>
      </c>
      <c r="J1131" s="204">
        <v>38</v>
      </c>
      <c r="K1131" s="204">
        <v>800</v>
      </c>
      <c r="L1131" s="204" t="s">
        <v>2</v>
      </c>
      <c r="M1131" s="204"/>
      <c r="N1131" s="204" t="s">
        <v>286</v>
      </c>
      <c r="O1131" s="230">
        <f t="shared" si="157"/>
        <v>266</v>
      </c>
      <c r="P1131" s="230">
        <f t="shared" si="158"/>
        <v>0</v>
      </c>
      <c r="Q1131" s="230">
        <f t="shared" si="161"/>
        <v>0</v>
      </c>
      <c r="R1131" s="288">
        <f t="shared" si="159"/>
        <v>0</v>
      </c>
      <c r="S1131" s="261"/>
    </row>
    <row r="1132" spans="2:19" s="200" customFormat="1" x14ac:dyDescent="0.25">
      <c r="B1132" s="259">
        <f t="shared" si="160"/>
        <v>1127</v>
      </c>
      <c r="C1132" s="229">
        <v>45441</v>
      </c>
      <c r="D1132" s="203" t="s">
        <v>145</v>
      </c>
      <c r="E1132" s="204" t="str">
        <f t="shared" si="153"/>
        <v>کامیون کمپرسی</v>
      </c>
      <c r="F1132" s="204" t="str">
        <f t="shared" si="154"/>
        <v>انصاری</v>
      </c>
      <c r="G1132" s="204" t="str">
        <f t="shared" si="155"/>
        <v>جفت</v>
      </c>
      <c r="H1132" s="204">
        <f t="shared" si="156"/>
        <v>7</v>
      </c>
      <c r="I1132" s="204" t="s">
        <v>204</v>
      </c>
      <c r="J1132" s="204">
        <v>40</v>
      </c>
      <c r="K1132" s="204">
        <v>800</v>
      </c>
      <c r="L1132" s="204" t="s">
        <v>2</v>
      </c>
      <c r="M1132" s="204"/>
      <c r="N1132" s="204" t="s">
        <v>286</v>
      </c>
      <c r="O1132" s="230">
        <f t="shared" si="157"/>
        <v>280</v>
      </c>
      <c r="P1132" s="230">
        <f t="shared" si="158"/>
        <v>0</v>
      </c>
      <c r="Q1132" s="230">
        <f t="shared" si="161"/>
        <v>0</v>
      </c>
      <c r="R1132" s="288">
        <f t="shared" si="159"/>
        <v>0</v>
      </c>
      <c r="S1132" s="261"/>
    </row>
    <row r="1133" spans="2:19" s="200" customFormat="1" x14ac:dyDescent="0.25">
      <c r="B1133" s="259">
        <f t="shared" si="160"/>
        <v>1128</v>
      </c>
      <c r="C1133" s="229">
        <v>45441</v>
      </c>
      <c r="D1133" s="203" t="s">
        <v>152</v>
      </c>
      <c r="E1133" s="204" t="str">
        <f t="shared" si="153"/>
        <v>کامیون کمپرسی</v>
      </c>
      <c r="F1133" s="204" t="str">
        <f t="shared" si="154"/>
        <v>میرزایی</v>
      </c>
      <c r="G1133" s="204" t="str">
        <f t="shared" si="155"/>
        <v>تک</v>
      </c>
      <c r="H1133" s="204">
        <f t="shared" si="156"/>
        <v>4.1500000000000004</v>
      </c>
      <c r="I1133" s="204" t="s">
        <v>204</v>
      </c>
      <c r="J1133" s="204">
        <v>40</v>
      </c>
      <c r="K1133" s="204">
        <v>300</v>
      </c>
      <c r="L1133" s="204" t="s">
        <v>65</v>
      </c>
      <c r="M1133" s="204"/>
      <c r="N1133" s="204" t="s">
        <v>287</v>
      </c>
      <c r="O1133" s="230">
        <f t="shared" si="157"/>
        <v>166</v>
      </c>
      <c r="P1133" s="230">
        <f t="shared" si="158"/>
        <v>0</v>
      </c>
      <c r="Q1133" s="230">
        <f t="shared" si="161"/>
        <v>0</v>
      </c>
      <c r="R1133" s="288">
        <f t="shared" si="159"/>
        <v>0</v>
      </c>
      <c r="S1133" s="261"/>
    </row>
    <row r="1134" spans="2:19" s="200" customFormat="1" x14ac:dyDescent="0.25">
      <c r="B1134" s="259">
        <f t="shared" si="160"/>
        <v>1129</v>
      </c>
      <c r="C1134" s="229">
        <v>45441</v>
      </c>
      <c r="D1134" s="203" t="s">
        <v>154</v>
      </c>
      <c r="E1134" s="204" t="str">
        <f t="shared" si="153"/>
        <v>کامیون کمپرسی</v>
      </c>
      <c r="F1134" s="204" t="str">
        <f t="shared" si="154"/>
        <v>میرزایی</v>
      </c>
      <c r="G1134" s="204" t="str">
        <f t="shared" si="155"/>
        <v>تک</v>
      </c>
      <c r="H1134" s="204">
        <f t="shared" si="156"/>
        <v>4.1500000000000004</v>
      </c>
      <c r="I1134" s="204" t="s">
        <v>204</v>
      </c>
      <c r="J1134" s="204">
        <v>37</v>
      </c>
      <c r="K1134" s="204">
        <v>300</v>
      </c>
      <c r="L1134" s="204" t="s">
        <v>65</v>
      </c>
      <c r="M1134" s="204"/>
      <c r="N1134" s="204" t="s">
        <v>287</v>
      </c>
      <c r="O1134" s="230">
        <f t="shared" si="157"/>
        <v>153.55000000000001</v>
      </c>
      <c r="P1134" s="230">
        <f t="shared" si="158"/>
        <v>0</v>
      </c>
      <c r="Q1134" s="230">
        <f t="shared" si="161"/>
        <v>0</v>
      </c>
      <c r="R1134" s="288">
        <f t="shared" si="159"/>
        <v>0</v>
      </c>
      <c r="S1134" s="261"/>
    </row>
    <row r="1135" spans="2:19" s="200" customFormat="1" x14ac:dyDescent="0.25">
      <c r="B1135" s="259">
        <f t="shared" si="160"/>
        <v>1130</v>
      </c>
      <c r="C1135" s="229">
        <v>45441</v>
      </c>
      <c r="D1135" s="203" t="s">
        <v>155</v>
      </c>
      <c r="E1135" s="204" t="str">
        <f t="shared" si="153"/>
        <v>کامیون کمپرسی</v>
      </c>
      <c r="F1135" s="204" t="str">
        <f t="shared" si="154"/>
        <v>میرزایی</v>
      </c>
      <c r="G1135" s="204" t="str">
        <f t="shared" si="155"/>
        <v>جفت</v>
      </c>
      <c r="H1135" s="204">
        <f t="shared" si="156"/>
        <v>6.65</v>
      </c>
      <c r="I1135" s="204" t="s">
        <v>204</v>
      </c>
      <c r="J1135" s="204">
        <v>37</v>
      </c>
      <c r="K1135" s="204">
        <v>300</v>
      </c>
      <c r="L1135" s="204" t="s">
        <v>65</v>
      </c>
      <c r="M1135" s="204"/>
      <c r="N1135" s="204" t="s">
        <v>287</v>
      </c>
      <c r="O1135" s="230">
        <f t="shared" si="157"/>
        <v>246.05</v>
      </c>
      <c r="P1135" s="230">
        <f t="shared" si="158"/>
        <v>0</v>
      </c>
      <c r="Q1135" s="230">
        <f t="shared" si="161"/>
        <v>0</v>
      </c>
      <c r="R1135" s="288">
        <f t="shared" si="159"/>
        <v>0</v>
      </c>
      <c r="S1135" s="261"/>
    </row>
    <row r="1136" spans="2:19" s="200" customFormat="1" x14ac:dyDescent="0.25">
      <c r="B1136" s="259">
        <f t="shared" si="160"/>
        <v>1131</v>
      </c>
      <c r="C1136" s="229">
        <v>45441</v>
      </c>
      <c r="D1136" s="203" t="s">
        <v>158</v>
      </c>
      <c r="E1136" s="204" t="str">
        <f t="shared" si="153"/>
        <v>کامیون کمپرسی</v>
      </c>
      <c r="F1136" s="204" t="str">
        <f t="shared" si="154"/>
        <v>صداقت</v>
      </c>
      <c r="G1136" s="204" t="str">
        <f t="shared" si="155"/>
        <v>تک</v>
      </c>
      <c r="H1136" s="204">
        <f t="shared" si="156"/>
        <v>4.1500000000000004</v>
      </c>
      <c r="I1136" s="204" t="s">
        <v>205</v>
      </c>
      <c r="J1136" s="204">
        <v>58</v>
      </c>
      <c r="K1136" s="204">
        <v>300</v>
      </c>
      <c r="L1136" s="204" t="s">
        <v>64</v>
      </c>
      <c r="M1136" s="204"/>
      <c r="N1136" s="204" t="s">
        <v>287</v>
      </c>
      <c r="O1136" s="230">
        <f t="shared" si="157"/>
        <v>0</v>
      </c>
      <c r="P1136" s="230">
        <f t="shared" si="158"/>
        <v>276.80500000000001</v>
      </c>
      <c r="Q1136" s="230">
        <f t="shared" si="161"/>
        <v>0</v>
      </c>
      <c r="R1136" s="288">
        <f t="shared" si="159"/>
        <v>0</v>
      </c>
      <c r="S1136" s="261"/>
    </row>
    <row r="1137" spans="2:19" s="200" customFormat="1" x14ac:dyDescent="0.25">
      <c r="B1137" s="259">
        <f t="shared" si="160"/>
        <v>1132</v>
      </c>
      <c r="C1137" s="229">
        <v>45441</v>
      </c>
      <c r="D1137" s="203" t="s">
        <v>159</v>
      </c>
      <c r="E1137" s="204" t="str">
        <f t="shared" si="153"/>
        <v>کامیون کمپرسی</v>
      </c>
      <c r="F1137" s="204" t="str">
        <f t="shared" si="154"/>
        <v>صداقت</v>
      </c>
      <c r="G1137" s="204" t="str">
        <f t="shared" si="155"/>
        <v>تک</v>
      </c>
      <c r="H1137" s="204">
        <f t="shared" si="156"/>
        <v>4.1500000000000004</v>
      </c>
      <c r="I1137" s="204"/>
      <c r="J1137" s="204"/>
      <c r="K1137" s="204"/>
      <c r="L1137" s="204"/>
      <c r="M1137" s="204"/>
      <c r="N1137" s="204"/>
      <c r="O1137" s="230">
        <f t="shared" si="157"/>
        <v>0</v>
      </c>
      <c r="P1137" s="230">
        <f t="shared" si="158"/>
        <v>0</v>
      </c>
      <c r="Q1137" s="230">
        <f t="shared" si="161"/>
        <v>0</v>
      </c>
      <c r="R1137" s="288">
        <f t="shared" si="159"/>
        <v>0</v>
      </c>
      <c r="S1137" s="261"/>
    </row>
    <row r="1138" spans="2:19" s="200" customFormat="1" x14ac:dyDescent="0.25">
      <c r="B1138" s="259">
        <f t="shared" si="160"/>
        <v>1133</v>
      </c>
      <c r="C1138" s="229">
        <v>45441</v>
      </c>
      <c r="D1138" s="203" t="s">
        <v>162</v>
      </c>
      <c r="E1138" s="204" t="str">
        <f t="shared" si="153"/>
        <v>تانکر آب</v>
      </c>
      <c r="F1138" s="204" t="str">
        <f t="shared" si="154"/>
        <v>رضاپور</v>
      </c>
      <c r="G1138" s="204" t="str">
        <f t="shared" si="155"/>
        <v>تانکر آب</v>
      </c>
      <c r="H1138" s="204">
        <f t="shared" si="156"/>
        <v>10</v>
      </c>
      <c r="I1138" s="204" t="s">
        <v>68</v>
      </c>
      <c r="J1138" s="204">
        <v>3</v>
      </c>
      <c r="K1138" s="204"/>
      <c r="L1138" s="204"/>
      <c r="M1138" s="204"/>
      <c r="N1138" s="204"/>
      <c r="O1138" s="230">
        <f t="shared" si="157"/>
        <v>0</v>
      </c>
      <c r="P1138" s="230">
        <f t="shared" si="158"/>
        <v>0</v>
      </c>
      <c r="Q1138" s="230">
        <f t="shared" si="161"/>
        <v>30</v>
      </c>
      <c r="R1138" s="288">
        <f t="shared" si="159"/>
        <v>0</v>
      </c>
      <c r="S1138" s="261"/>
    </row>
    <row r="1139" spans="2:19" s="200" customFormat="1" x14ac:dyDescent="0.25">
      <c r="B1139" s="259">
        <f t="shared" si="160"/>
        <v>1134</v>
      </c>
      <c r="C1139" s="229">
        <v>45441</v>
      </c>
      <c r="D1139" s="203" t="s">
        <v>175</v>
      </c>
      <c r="E1139" s="204" t="str">
        <f t="shared" si="153"/>
        <v>تانکر آب</v>
      </c>
      <c r="F1139" s="204" t="str">
        <f t="shared" si="154"/>
        <v>محمدپور</v>
      </c>
      <c r="G1139" s="204" t="str">
        <f t="shared" si="155"/>
        <v>تانکر آب</v>
      </c>
      <c r="H1139" s="204">
        <f t="shared" si="156"/>
        <v>11.2</v>
      </c>
      <c r="I1139" s="204"/>
      <c r="J1139" s="204"/>
      <c r="K1139" s="204"/>
      <c r="L1139" s="204"/>
      <c r="M1139" s="204"/>
      <c r="N1139" s="204"/>
      <c r="O1139" s="230">
        <f t="shared" si="157"/>
        <v>0</v>
      </c>
      <c r="P1139" s="230">
        <f t="shared" si="158"/>
        <v>0</v>
      </c>
      <c r="Q1139" s="230">
        <f t="shared" si="161"/>
        <v>0</v>
      </c>
      <c r="R1139" s="288">
        <f t="shared" si="159"/>
        <v>0</v>
      </c>
      <c r="S1139" s="261"/>
    </row>
    <row r="1140" spans="2:19" s="200" customFormat="1" x14ac:dyDescent="0.25">
      <c r="B1140" s="259">
        <f t="shared" si="160"/>
        <v>1135</v>
      </c>
      <c r="C1140" s="229">
        <v>45441</v>
      </c>
      <c r="D1140" s="203" t="s">
        <v>179</v>
      </c>
      <c r="E1140" s="204" t="str">
        <f t="shared" si="153"/>
        <v>کمپرسی جفت</v>
      </c>
      <c r="F1140" s="204" t="str">
        <f t="shared" si="154"/>
        <v>محمدپور</v>
      </c>
      <c r="G1140" s="204" t="str">
        <f t="shared" si="155"/>
        <v>جفت</v>
      </c>
      <c r="H1140" s="204">
        <f t="shared" si="156"/>
        <v>7</v>
      </c>
      <c r="I1140" s="204"/>
      <c r="J1140" s="204"/>
      <c r="K1140" s="204"/>
      <c r="L1140" s="204"/>
      <c r="M1140" s="204"/>
      <c r="N1140" s="204"/>
      <c r="O1140" s="230">
        <f t="shared" si="157"/>
        <v>0</v>
      </c>
      <c r="P1140" s="230">
        <f t="shared" si="158"/>
        <v>0</v>
      </c>
      <c r="Q1140" s="230">
        <f t="shared" si="161"/>
        <v>0</v>
      </c>
      <c r="R1140" s="288">
        <f t="shared" si="159"/>
        <v>0</v>
      </c>
      <c r="S1140" s="261"/>
    </row>
    <row r="1141" spans="2:19" s="200" customFormat="1" x14ac:dyDescent="0.25">
      <c r="B1141" s="259">
        <f t="shared" si="160"/>
        <v>1136</v>
      </c>
      <c r="C1141" s="229">
        <v>45441</v>
      </c>
      <c r="D1141" s="203" t="s">
        <v>181</v>
      </c>
      <c r="E1141" s="204" t="str">
        <f t="shared" si="153"/>
        <v>تانکر آب</v>
      </c>
      <c r="F1141" s="204" t="str">
        <f t="shared" si="154"/>
        <v>گلپایگانی</v>
      </c>
      <c r="G1141" s="204" t="str">
        <f t="shared" si="155"/>
        <v>تانکر آب</v>
      </c>
      <c r="H1141" s="204">
        <f t="shared" si="156"/>
        <v>11.6</v>
      </c>
      <c r="I1141" s="204"/>
      <c r="J1141" s="204"/>
      <c r="K1141" s="204"/>
      <c r="L1141" s="204"/>
      <c r="M1141" s="204"/>
      <c r="N1141" s="204"/>
      <c r="O1141" s="230">
        <f t="shared" si="157"/>
        <v>0</v>
      </c>
      <c r="P1141" s="230">
        <f t="shared" si="158"/>
        <v>0</v>
      </c>
      <c r="Q1141" s="230">
        <f t="shared" si="161"/>
        <v>0</v>
      </c>
      <c r="R1141" s="288">
        <f t="shared" si="159"/>
        <v>0</v>
      </c>
      <c r="S1141" s="261"/>
    </row>
    <row r="1142" spans="2:19" s="200" customFormat="1" x14ac:dyDescent="0.25">
      <c r="B1142" s="259">
        <f t="shared" si="160"/>
        <v>1137</v>
      </c>
      <c r="C1142" s="229">
        <v>45442</v>
      </c>
      <c r="D1142" s="203" t="s">
        <v>93</v>
      </c>
      <c r="E1142" s="204" t="str">
        <f t="shared" si="153"/>
        <v>کامیون کمپرسی</v>
      </c>
      <c r="F1142" s="204" t="str">
        <f t="shared" si="154"/>
        <v>شرکتی</v>
      </c>
      <c r="G1142" s="204" t="str">
        <f t="shared" si="155"/>
        <v>جفت</v>
      </c>
      <c r="H1142" s="204">
        <f t="shared" si="156"/>
        <v>6.65</v>
      </c>
      <c r="I1142" s="204" t="s">
        <v>205</v>
      </c>
      <c r="J1142" s="204">
        <v>5</v>
      </c>
      <c r="K1142" s="204">
        <v>500</v>
      </c>
      <c r="L1142" s="204" t="s">
        <v>64</v>
      </c>
      <c r="M1142" s="204"/>
      <c r="N1142" s="204" t="s">
        <v>287</v>
      </c>
      <c r="O1142" s="230">
        <f t="shared" si="157"/>
        <v>0</v>
      </c>
      <c r="P1142" s="230">
        <f t="shared" si="158"/>
        <v>38.237499999999997</v>
      </c>
      <c r="Q1142" s="230">
        <f t="shared" si="161"/>
        <v>0</v>
      </c>
      <c r="R1142" s="288">
        <f t="shared" si="159"/>
        <v>0</v>
      </c>
      <c r="S1142" s="261"/>
    </row>
    <row r="1143" spans="2:19" s="200" customFormat="1" x14ac:dyDescent="0.25">
      <c r="B1143" s="259">
        <f t="shared" si="160"/>
        <v>1138</v>
      </c>
      <c r="C1143" s="229">
        <v>45442</v>
      </c>
      <c r="D1143" s="203" t="s">
        <v>96</v>
      </c>
      <c r="E1143" s="204" t="str">
        <f t="shared" si="153"/>
        <v>کامیون کمپرسی</v>
      </c>
      <c r="F1143" s="204" t="str">
        <f t="shared" si="154"/>
        <v>شرکتی</v>
      </c>
      <c r="G1143" s="204" t="str">
        <f t="shared" si="155"/>
        <v>جفت</v>
      </c>
      <c r="H1143" s="204">
        <f t="shared" si="156"/>
        <v>6.65</v>
      </c>
      <c r="I1143" s="204" t="s">
        <v>276</v>
      </c>
      <c r="J1143" s="204">
        <v>27</v>
      </c>
      <c r="K1143" s="204"/>
      <c r="L1143" s="204" t="s">
        <v>1</v>
      </c>
      <c r="M1143" s="204"/>
      <c r="N1143" s="204"/>
      <c r="O1143" s="230">
        <f t="shared" si="157"/>
        <v>0</v>
      </c>
      <c r="P1143" s="230">
        <f t="shared" si="158"/>
        <v>0</v>
      </c>
      <c r="Q1143" s="230">
        <f t="shared" si="161"/>
        <v>0</v>
      </c>
      <c r="R1143" s="288">
        <f t="shared" si="159"/>
        <v>0</v>
      </c>
      <c r="S1143" s="261" t="s">
        <v>210</v>
      </c>
    </row>
    <row r="1144" spans="2:19" s="200" customFormat="1" x14ac:dyDescent="0.25">
      <c r="B1144" s="259">
        <f t="shared" si="160"/>
        <v>1139</v>
      </c>
      <c r="C1144" s="229">
        <v>45442</v>
      </c>
      <c r="D1144" s="203" t="s">
        <v>119</v>
      </c>
      <c r="E1144" s="204" t="str">
        <f t="shared" si="153"/>
        <v>کامیون کمپرسی</v>
      </c>
      <c r="F1144" s="204" t="str">
        <f t="shared" si="154"/>
        <v>شرکتی</v>
      </c>
      <c r="G1144" s="204" t="str">
        <f t="shared" si="155"/>
        <v>جفت</v>
      </c>
      <c r="H1144" s="204">
        <f t="shared" si="156"/>
        <v>6.65</v>
      </c>
      <c r="I1144" s="204" t="s">
        <v>205</v>
      </c>
      <c r="J1144" s="204">
        <v>45</v>
      </c>
      <c r="K1144" s="204">
        <v>500</v>
      </c>
      <c r="L1144" s="204" t="s">
        <v>64</v>
      </c>
      <c r="M1144" s="204"/>
      <c r="N1144" s="204" t="s">
        <v>287</v>
      </c>
      <c r="O1144" s="230">
        <f t="shared" si="157"/>
        <v>0</v>
      </c>
      <c r="P1144" s="230">
        <f t="shared" si="158"/>
        <v>344.13749999999999</v>
      </c>
      <c r="Q1144" s="230">
        <f t="shared" si="161"/>
        <v>0</v>
      </c>
      <c r="R1144" s="288">
        <f t="shared" si="159"/>
        <v>0</v>
      </c>
      <c r="S1144" s="261"/>
    </row>
    <row r="1145" spans="2:19" s="200" customFormat="1" x14ac:dyDescent="0.25">
      <c r="B1145" s="259">
        <f t="shared" si="160"/>
        <v>1140</v>
      </c>
      <c r="C1145" s="229">
        <v>45442</v>
      </c>
      <c r="D1145" s="203" t="s">
        <v>132</v>
      </c>
      <c r="E1145" s="204" t="str">
        <f t="shared" si="153"/>
        <v>تانکر آب</v>
      </c>
      <c r="F1145" s="204" t="str">
        <f t="shared" si="154"/>
        <v>شرکتی</v>
      </c>
      <c r="G1145" s="204" t="str">
        <f t="shared" si="155"/>
        <v>تانکر آب</v>
      </c>
      <c r="H1145" s="204">
        <f t="shared" si="156"/>
        <v>11.8</v>
      </c>
      <c r="I1145" s="204"/>
      <c r="J1145" s="204"/>
      <c r="K1145" s="204"/>
      <c r="L1145" s="204"/>
      <c r="M1145" s="204"/>
      <c r="N1145" s="204"/>
      <c r="O1145" s="230">
        <f t="shared" si="157"/>
        <v>0</v>
      </c>
      <c r="P1145" s="230">
        <f t="shared" si="158"/>
        <v>0</v>
      </c>
      <c r="Q1145" s="230">
        <f t="shared" si="161"/>
        <v>0</v>
      </c>
      <c r="R1145" s="288">
        <f t="shared" si="159"/>
        <v>0</v>
      </c>
      <c r="S1145" s="261"/>
    </row>
    <row r="1146" spans="2:19" s="200" customFormat="1" x14ac:dyDescent="0.25">
      <c r="B1146" s="259">
        <f t="shared" si="160"/>
        <v>1141</v>
      </c>
      <c r="C1146" s="229">
        <v>45442</v>
      </c>
      <c r="D1146" s="203" t="s">
        <v>98</v>
      </c>
      <c r="E1146" s="204" t="str">
        <f t="shared" si="153"/>
        <v>تانکر آب</v>
      </c>
      <c r="F1146" s="204" t="str">
        <f t="shared" si="154"/>
        <v>شرکتی</v>
      </c>
      <c r="G1146" s="204" t="str">
        <f t="shared" si="155"/>
        <v>تانکر آب</v>
      </c>
      <c r="H1146" s="204">
        <f t="shared" si="156"/>
        <v>11.8</v>
      </c>
      <c r="I1146" s="204" t="s">
        <v>68</v>
      </c>
      <c r="J1146" s="204">
        <v>4</v>
      </c>
      <c r="K1146" s="204"/>
      <c r="L1146" s="204"/>
      <c r="M1146" s="204"/>
      <c r="N1146" s="204"/>
      <c r="O1146" s="230">
        <f t="shared" si="157"/>
        <v>0</v>
      </c>
      <c r="P1146" s="230">
        <f t="shared" si="158"/>
        <v>0</v>
      </c>
      <c r="Q1146" s="230">
        <f t="shared" si="161"/>
        <v>47.2</v>
      </c>
      <c r="R1146" s="288">
        <f t="shared" si="159"/>
        <v>0</v>
      </c>
      <c r="S1146" s="261"/>
    </row>
    <row r="1147" spans="2:19" s="200" customFormat="1" x14ac:dyDescent="0.25">
      <c r="B1147" s="259">
        <f t="shared" si="160"/>
        <v>1142</v>
      </c>
      <c r="C1147" s="229">
        <v>45442</v>
      </c>
      <c r="D1147" s="203" t="s">
        <v>143</v>
      </c>
      <c r="E1147" s="204" t="str">
        <f t="shared" si="153"/>
        <v>کامیون کمپرسی</v>
      </c>
      <c r="F1147" s="204" t="str">
        <f t="shared" si="154"/>
        <v>انصاری</v>
      </c>
      <c r="G1147" s="204" t="str">
        <f t="shared" si="155"/>
        <v>جفت</v>
      </c>
      <c r="H1147" s="204">
        <f t="shared" si="156"/>
        <v>7</v>
      </c>
      <c r="I1147" s="204" t="s">
        <v>204</v>
      </c>
      <c r="J1147" s="204">
        <v>37</v>
      </c>
      <c r="K1147" s="204">
        <v>400</v>
      </c>
      <c r="L1147" s="204" t="s">
        <v>2</v>
      </c>
      <c r="M1147" s="204"/>
      <c r="N1147" s="204" t="s">
        <v>287</v>
      </c>
      <c r="O1147" s="230">
        <f t="shared" si="157"/>
        <v>259</v>
      </c>
      <c r="P1147" s="230">
        <f t="shared" si="158"/>
        <v>0</v>
      </c>
      <c r="Q1147" s="230">
        <f t="shared" si="161"/>
        <v>0</v>
      </c>
      <c r="R1147" s="288">
        <f t="shared" si="159"/>
        <v>0</v>
      </c>
      <c r="S1147" s="261"/>
    </row>
    <row r="1148" spans="2:19" s="200" customFormat="1" x14ac:dyDescent="0.25">
      <c r="B1148" s="259">
        <f t="shared" si="160"/>
        <v>1143</v>
      </c>
      <c r="C1148" s="229">
        <v>45442</v>
      </c>
      <c r="D1148" s="203" t="s">
        <v>144</v>
      </c>
      <c r="E1148" s="204" t="str">
        <f t="shared" si="153"/>
        <v>کامیون کمپرسی</v>
      </c>
      <c r="F1148" s="204" t="str">
        <f t="shared" si="154"/>
        <v>انصاری</v>
      </c>
      <c r="G1148" s="204" t="str">
        <f t="shared" si="155"/>
        <v>جفت</v>
      </c>
      <c r="H1148" s="204">
        <f t="shared" si="156"/>
        <v>7</v>
      </c>
      <c r="I1148" s="204" t="s">
        <v>204</v>
      </c>
      <c r="J1148" s="204">
        <v>37</v>
      </c>
      <c r="K1148" s="204">
        <v>400</v>
      </c>
      <c r="L1148" s="204" t="s">
        <v>2</v>
      </c>
      <c r="M1148" s="204"/>
      <c r="N1148" s="204" t="s">
        <v>287</v>
      </c>
      <c r="O1148" s="230">
        <f t="shared" si="157"/>
        <v>259</v>
      </c>
      <c r="P1148" s="230">
        <f t="shared" si="158"/>
        <v>0</v>
      </c>
      <c r="Q1148" s="230">
        <f t="shared" si="161"/>
        <v>0</v>
      </c>
      <c r="R1148" s="288">
        <f t="shared" si="159"/>
        <v>0</v>
      </c>
      <c r="S1148" s="261"/>
    </row>
    <row r="1149" spans="2:19" s="200" customFormat="1" x14ac:dyDescent="0.25">
      <c r="B1149" s="259">
        <f t="shared" si="160"/>
        <v>1144</v>
      </c>
      <c r="C1149" s="229">
        <v>45442</v>
      </c>
      <c r="D1149" s="203" t="s">
        <v>145</v>
      </c>
      <c r="E1149" s="204" t="str">
        <f t="shared" si="153"/>
        <v>کامیون کمپرسی</v>
      </c>
      <c r="F1149" s="204" t="str">
        <f t="shared" si="154"/>
        <v>انصاری</v>
      </c>
      <c r="G1149" s="204" t="str">
        <f t="shared" si="155"/>
        <v>جفت</v>
      </c>
      <c r="H1149" s="204">
        <f t="shared" si="156"/>
        <v>7</v>
      </c>
      <c r="I1149" s="204" t="s">
        <v>204</v>
      </c>
      <c r="J1149" s="204">
        <v>37</v>
      </c>
      <c r="K1149" s="204">
        <v>400</v>
      </c>
      <c r="L1149" s="204" t="s">
        <v>2</v>
      </c>
      <c r="M1149" s="204"/>
      <c r="N1149" s="204" t="s">
        <v>287</v>
      </c>
      <c r="O1149" s="230">
        <f t="shared" si="157"/>
        <v>259</v>
      </c>
      <c r="P1149" s="230">
        <f t="shared" si="158"/>
        <v>0</v>
      </c>
      <c r="Q1149" s="230">
        <f t="shared" si="161"/>
        <v>0</v>
      </c>
      <c r="R1149" s="288">
        <f t="shared" si="159"/>
        <v>0</v>
      </c>
      <c r="S1149" s="261"/>
    </row>
    <row r="1150" spans="2:19" s="200" customFormat="1" x14ac:dyDescent="0.25">
      <c r="B1150" s="259">
        <f t="shared" si="160"/>
        <v>1145</v>
      </c>
      <c r="C1150" s="229">
        <v>45442</v>
      </c>
      <c r="D1150" s="203" t="s">
        <v>152</v>
      </c>
      <c r="E1150" s="204" t="str">
        <f t="shared" si="153"/>
        <v>کامیون کمپرسی</v>
      </c>
      <c r="F1150" s="204" t="str">
        <f t="shared" si="154"/>
        <v>میرزایی</v>
      </c>
      <c r="G1150" s="204" t="str">
        <f t="shared" si="155"/>
        <v>تک</v>
      </c>
      <c r="H1150" s="204">
        <f t="shared" si="156"/>
        <v>4.1500000000000004</v>
      </c>
      <c r="I1150" s="204" t="s">
        <v>204</v>
      </c>
      <c r="J1150" s="204">
        <v>40</v>
      </c>
      <c r="K1150" s="204">
        <v>300</v>
      </c>
      <c r="L1150" s="204" t="s">
        <v>65</v>
      </c>
      <c r="M1150" s="204"/>
      <c r="N1150" s="204" t="s">
        <v>287</v>
      </c>
      <c r="O1150" s="230">
        <f t="shared" si="157"/>
        <v>166</v>
      </c>
      <c r="P1150" s="230">
        <f t="shared" si="158"/>
        <v>0</v>
      </c>
      <c r="Q1150" s="230">
        <f t="shared" si="161"/>
        <v>0</v>
      </c>
      <c r="R1150" s="288">
        <f t="shared" si="159"/>
        <v>0</v>
      </c>
      <c r="S1150" s="261"/>
    </row>
    <row r="1151" spans="2:19" s="200" customFormat="1" x14ac:dyDescent="0.25">
      <c r="B1151" s="259">
        <f t="shared" si="160"/>
        <v>1146</v>
      </c>
      <c r="C1151" s="229">
        <v>45442</v>
      </c>
      <c r="D1151" s="203" t="s">
        <v>154</v>
      </c>
      <c r="E1151" s="204" t="str">
        <f t="shared" si="153"/>
        <v>کامیون کمپرسی</v>
      </c>
      <c r="F1151" s="204" t="str">
        <f t="shared" si="154"/>
        <v>میرزایی</v>
      </c>
      <c r="G1151" s="204" t="str">
        <f t="shared" si="155"/>
        <v>تک</v>
      </c>
      <c r="H1151" s="204">
        <f t="shared" si="156"/>
        <v>4.1500000000000004</v>
      </c>
      <c r="I1151" s="204" t="s">
        <v>204</v>
      </c>
      <c r="J1151" s="204">
        <v>31</v>
      </c>
      <c r="K1151" s="204">
        <v>300</v>
      </c>
      <c r="L1151" s="204" t="s">
        <v>65</v>
      </c>
      <c r="M1151" s="204"/>
      <c r="N1151" s="204" t="s">
        <v>287</v>
      </c>
      <c r="O1151" s="230">
        <f t="shared" si="157"/>
        <v>128.65</v>
      </c>
      <c r="P1151" s="230">
        <f t="shared" si="158"/>
        <v>0</v>
      </c>
      <c r="Q1151" s="230">
        <f t="shared" si="161"/>
        <v>0</v>
      </c>
      <c r="R1151" s="288">
        <f t="shared" si="159"/>
        <v>0</v>
      </c>
      <c r="S1151" s="261"/>
    </row>
    <row r="1152" spans="2:19" s="200" customFormat="1" x14ac:dyDescent="0.25">
      <c r="B1152" s="259">
        <f t="shared" si="160"/>
        <v>1147</v>
      </c>
      <c r="C1152" s="229">
        <v>45442</v>
      </c>
      <c r="D1152" s="203" t="s">
        <v>155</v>
      </c>
      <c r="E1152" s="204" t="str">
        <f t="shared" si="153"/>
        <v>کامیون کمپرسی</v>
      </c>
      <c r="F1152" s="204" t="str">
        <f t="shared" si="154"/>
        <v>میرزایی</v>
      </c>
      <c r="G1152" s="204" t="str">
        <f t="shared" si="155"/>
        <v>جفت</v>
      </c>
      <c r="H1152" s="204">
        <f t="shared" si="156"/>
        <v>6.65</v>
      </c>
      <c r="I1152" s="204" t="s">
        <v>204</v>
      </c>
      <c r="J1152" s="204">
        <v>31</v>
      </c>
      <c r="K1152" s="204">
        <v>300</v>
      </c>
      <c r="L1152" s="204" t="s">
        <v>65</v>
      </c>
      <c r="M1152" s="204"/>
      <c r="N1152" s="204" t="s">
        <v>287</v>
      </c>
      <c r="O1152" s="230">
        <f t="shared" si="157"/>
        <v>206.15</v>
      </c>
      <c r="P1152" s="230">
        <f t="shared" si="158"/>
        <v>0</v>
      </c>
      <c r="Q1152" s="230">
        <f t="shared" si="161"/>
        <v>0</v>
      </c>
      <c r="R1152" s="288">
        <f t="shared" si="159"/>
        <v>0</v>
      </c>
      <c r="S1152" s="261"/>
    </row>
    <row r="1153" spans="2:19" s="200" customFormat="1" x14ac:dyDescent="0.25">
      <c r="B1153" s="259">
        <f t="shared" si="160"/>
        <v>1148</v>
      </c>
      <c r="C1153" s="229">
        <v>45442</v>
      </c>
      <c r="D1153" s="203" t="s">
        <v>158</v>
      </c>
      <c r="E1153" s="204" t="str">
        <f t="shared" si="153"/>
        <v>کامیون کمپرسی</v>
      </c>
      <c r="F1153" s="204" t="str">
        <f t="shared" si="154"/>
        <v>صداقت</v>
      </c>
      <c r="G1153" s="204" t="str">
        <f t="shared" si="155"/>
        <v>تک</v>
      </c>
      <c r="H1153" s="204">
        <f t="shared" si="156"/>
        <v>4.1500000000000004</v>
      </c>
      <c r="I1153" s="204" t="s">
        <v>205</v>
      </c>
      <c r="J1153" s="204">
        <v>57</v>
      </c>
      <c r="K1153" s="204">
        <v>500</v>
      </c>
      <c r="L1153" s="204" t="s">
        <v>64</v>
      </c>
      <c r="M1153" s="204"/>
      <c r="N1153" s="204" t="s">
        <v>287</v>
      </c>
      <c r="O1153" s="230">
        <f t="shared" si="157"/>
        <v>0</v>
      </c>
      <c r="P1153" s="230">
        <f t="shared" si="158"/>
        <v>272.03249999999997</v>
      </c>
      <c r="Q1153" s="230">
        <f t="shared" si="161"/>
        <v>0</v>
      </c>
      <c r="R1153" s="288">
        <f t="shared" si="159"/>
        <v>0</v>
      </c>
      <c r="S1153" s="261"/>
    </row>
    <row r="1154" spans="2:19" s="200" customFormat="1" x14ac:dyDescent="0.25">
      <c r="B1154" s="259">
        <f t="shared" si="160"/>
        <v>1149</v>
      </c>
      <c r="C1154" s="229">
        <v>45442</v>
      </c>
      <c r="D1154" s="203" t="s">
        <v>159</v>
      </c>
      <c r="E1154" s="204" t="str">
        <f t="shared" si="153"/>
        <v>کامیون کمپرسی</v>
      </c>
      <c r="F1154" s="204" t="str">
        <f t="shared" si="154"/>
        <v>صداقت</v>
      </c>
      <c r="G1154" s="204" t="str">
        <f t="shared" si="155"/>
        <v>تک</v>
      </c>
      <c r="H1154" s="204">
        <f t="shared" si="156"/>
        <v>4.1500000000000004</v>
      </c>
      <c r="I1154" s="204"/>
      <c r="J1154" s="204"/>
      <c r="K1154" s="204"/>
      <c r="L1154" s="204"/>
      <c r="M1154" s="204"/>
      <c r="N1154" s="204"/>
      <c r="O1154" s="230">
        <f t="shared" si="157"/>
        <v>0</v>
      </c>
      <c r="P1154" s="230">
        <f t="shared" si="158"/>
        <v>0</v>
      </c>
      <c r="Q1154" s="230">
        <f t="shared" si="161"/>
        <v>0</v>
      </c>
      <c r="R1154" s="288">
        <f t="shared" si="159"/>
        <v>0</v>
      </c>
      <c r="S1154" s="261"/>
    </row>
    <row r="1155" spans="2:19" s="200" customFormat="1" x14ac:dyDescent="0.25">
      <c r="B1155" s="259">
        <f t="shared" si="160"/>
        <v>1150</v>
      </c>
      <c r="C1155" s="229">
        <v>45442</v>
      </c>
      <c r="D1155" s="203" t="s">
        <v>162</v>
      </c>
      <c r="E1155" s="204" t="str">
        <f t="shared" si="153"/>
        <v>تانکر آب</v>
      </c>
      <c r="F1155" s="204" t="str">
        <f t="shared" si="154"/>
        <v>رضاپور</v>
      </c>
      <c r="G1155" s="204" t="str">
        <f t="shared" si="155"/>
        <v>تانکر آب</v>
      </c>
      <c r="H1155" s="204">
        <f t="shared" si="156"/>
        <v>10</v>
      </c>
      <c r="I1155" s="204" t="s">
        <v>68</v>
      </c>
      <c r="J1155" s="204">
        <v>4</v>
      </c>
      <c r="K1155" s="204"/>
      <c r="L1155" s="204"/>
      <c r="M1155" s="204"/>
      <c r="N1155" s="204"/>
      <c r="O1155" s="230">
        <f t="shared" si="157"/>
        <v>0</v>
      </c>
      <c r="P1155" s="230">
        <f t="shared" si="158"/>
        <v>0</v>
      </c>
      <c r="Q1155" s="230">
        <f t="shared" si="161"/>
        <v>40</v>
      </c>
      <c r="R1155" s="288">
        <f t="shared" si="159"/>
        <v>0</v>
      </c>
      <c r="S1155" s="261"/>
    </row>
    <row r="1156" spans="2:19" s="200" customFormat="1" x14ac:dyDescent="0.25">
      <c r="B1156" s="259">
        <f t="shared" si="160"/>
        <v>1151</v>
      </c>
      <c r="C1156" s="229">
        <v>45442</v>
      </c>
      <c r="D1156" s="203" t="s">
        <v>175</v>
      </c>
      <c r="E1156" s="204" t="str">
        <f t="shared" si="153"/>
        <v>تانکر آب</v>
      </c>
      <c r="F1156" s="204" t="str">
        <f t="shared" si="154"/>
        <v>محمدپور</v>
      </c>
      <c r="G1156" s="204" t="str">
        <f t="shared" si="155"/>
        <v>تانکر آب</v>
      </c>
      <c r="H1156" s="204">
        <f t="shared" si="156"/>
        <v>11.2</v>
      </c>
      <c r="I1156" s="204"/>
      <c r="J1156" s="204"/>
      <c r="K1156" s="204"/>
      <c r="L1156" s="204"/>
      <c r="M1156" s="204"/>
      <c r="N1156" s="204"/>
      <c r="O1156" s="230">
        <f t="shared" si="157"/>
        <v>0</v>
      </c>
      <c r="P1156" s="230">
        <f t="shared" si="158"/>
        <v>0</v>
      </c>
      <c r="Q1156" s="230">
        <f t="shared" si="161"/>
        <v>0</v>
      </c>
      <c r="R1156" s="288">
        <f t="shared" si="159"/>
        <v>0</v>
      </c>
      <c r="S1156" s="261"/>
    </row>
    <row r="1157" spans="2:19" s="200" customFormat="1" x14ac:dyDescent="0.25">
      <c r="B1157" s="259">
        <f t="shared" si="160"/>
        <v>1152</v>
      </c>
      <c r="C1157" s="229">
        <v>45442</v>
      </c>
      <c r="D1157" s="203" t="s">
        <v>179</v>
      </c>
      <c r="E1157" s="204" t="str">
        <f t="shared" si="153"/>
        <v>کمپرسی جفت</v>
      </c>
      <c r="F1157" s="204" t="str">
        <f t="shared" si="154"/>
        <v>محمدپور</v>
      </c>
      <c r="G1157" s="204" t="str">
        <f t="shared" si="155"/>
        <v>جفت</v>
      </c>
      <c r="H1157" s="204">
        <f t="shared" si="156"/>
        <v>7</v>
      </c>
      <c r="I1157" s="204"/>
      <c r="J1157" s="204"/>
      <c r="K1157" s="204"/>
      <c r="L1157" s="204"/>
      <c r="M1157" s="204"/>
      <c r="N1157" s="204"/>
      <c r="O1157" s="230">
        <f t="shared" si="157"/>
        <v>0</v>
      </c>
      <c r="P1157" s="230">
        <f t="shared" si="158"/>
        <v>0</v>
      </c>
      <c r="Q1157" s="230">
        <f t="shared" si="161"/>
        <v>0</v>
      </c>
      <c r="R1157" s="288">
        <f t="shared" si="159"/>
        <v>0</v>
      </c>
      <c r="S1157" s="261"/>
    </row>
    <row r="1158" spans="2:19" s="200" customFormat="1" x14ac:dyDescent="0.25">
      <c r="B1158" s="259">
        <f t="shared" si="160"/>
        <v>1153</v>
      </c>
      <c r="C1158" s="229">
        <v>45442</v>
      </c>
      <c r="D1158" s="203" t="s">
        <v>181</v>
      </c>
      <c r="E1158" s="204" t="str">
        <f t="shared" ref="E1158:E1221" si="162">IFERROR(VLOOKUP(D1158,T:X,2,FALSE),"")</f>
        <v>تانکر آب</v>
      </c>
      <c r="F1158" s="204" t="str">
        <f t="shared" ref="F1158:F1221" si="163">IFERROR(VLOOKUP(D1158,T:X,3,FALSE),"")</f>
        <v>گلپایگانی</v>
      </c>
      <c r="G1158" s="204" t="str">
        <f t="shared" ref="G1158:G1221" si="164">IFERROR(VLOOKUP(D1158,T:X,4,FALSE),"")</f>
        <v>تانکر آب</v>
      </c>
      <c r="H1158" s="204">
        <f t="shared" ref="H1158:H1221" si="165">IFERROR(VLOOKUP(D1158,T:X,5,FALSE),"")</f>
        <v>11.6</v>
      </c>
      <c r="I1158" s="204" t="s">
        <v>68</v>
      </c>
      <c r="J1158" s="204">
        <v>6</v>
      </c>
      <c r="K1158" s="204"/>
      <c r="L1158" s="204"/>
      <c r="M1158" s="204"/>
      <c r="N1158" s="204"/>
      <c r="O1158" s="230">
        <f t="shared" ref="O1158:O1221" si="166">IF(I1158=$O$5,J1158*H1158,0)</f>
        <v>0</v>
      </c>
      <c r="P1158" s="230">
        <f t="shared" ref="P1158:P1221" si="167">IF(I1158=$P$5,J1158*H1158,0)*1.15</f>
        <v>0</v>
      </c>
      <c r="Q1158" s="230">
        <f t="shared" si="161"/>
        <v>69.599999999999994</v>
      </c>
      <c r="R1158" s="288">
        <f t="shared" ref="R1158:R1221" si="168">IF(I1158=$R$5,J1158*H1158,0)</f>
        <v>0</v>
      </c>
      <c r="S1158" s="261"/>
    </row>
    <row r="1159" spans="2:19" s="200" customFormat="1" x14ac:dyDescent="0.25">
      <c r="B1159" s="259">
        <f t="shared" ref="B1159:B1222" si="169">ROW()-5</f>
        <v>1154</v>
      </c>
      <c r="C1159" s="229">
        <v>45443</v>
      </c>
      <c r="D1159" s="203" t="s">
        <v>93</v>
      </c>
      <c r="E1159" s="204" t="str">
        <f t="shared" si="162"/>
        <v>کامیون کمپرسی</v>
      </c>
      <c r="F1159" s="204" t="str">
        <f t="shared" si="163"/>
        <v>شرکتی</v>
      </c>
      <c r="G1159" s="204" t="str">
        <f t="shared" si="164"/>
        <v>جفت</v>
      </c>
      <c r="H1159" s="204">
        <f t="shared" si="165"/>
        <v>6.65</v>
      </c>
      <c r="I1159" s="204"/>
      <c r="J1159" s="204"/>
      <c r="K1159" s="204"/>
      <c r="L1159" s="204"/>
      <c r="M1159" s="204"/>
      <c r="N1159" s="204"/>
      <c r="O1159" s="230">
        <f t="shared" si="166"/>
        <v>0</v>
      </c>
      <c r="P1159" s="230">
        <f t="shared" si="167"/>
        <v>0</v>
      </c>
      <c r="Q1159" s="230">
        <f t="shared" ref="Q1159:Q1222" si="170">IF(I1159=$Q$5,J1159*H1159,0)</f>
        <v>0</v>
      </c>
      <c r="R1159" s="288">
        <f t="shared" si="168"/>
        <v>0</v>
      </c>
      <c r="S1159" s="261"/>
    </row>
    <row r="1160" spans="2:19" s="200" customFormat="1" x14ac:dyDescent="0.25">
      <c r="B1160" s="259">
        <f t="shared" si="169"/>
        <v>1155</v>
      </c>
      <c r="C1160" s="229">
        <v>45443</v>
      </c>
      <c r="D1160" s="203" t="s">
        <v>96</v>
      </c>
      <c r="E1160" s="204" t="str">
        <f t="shared" si="162"/>
        <v>کامیون کمپرسی</v>
      </c>
      <c r="F1160" s="204" t="str">
        <f t="shared" si="163"/>
        <v>شرکتی</v>
      </c>
      <c r="G1160" s="204" t="str">
        <f t="shared" si="164"/>
        <v>جفت</v>
      </c>
      <c r="H1160" s="204">
        <f t="shared" si="165"/>
        <v>6.65</v>
      </c>
      <c r="I1160" s="204"/>
      <c r="J1160" s="204"/>
      <c r="K1160" s="204"/>
      <c r="L1160" s="204"/>
      <c r="M1160" s="204"/>
      <c r="N1160" s="204"/>
      <c r="O1160" s="230">
        <f t="shared" si="166"/>
        <v>0</v>
      </c>
      <c r="P1160" s="230">
        <f t="shared" si="167"/>
        <v>0</v>
      </c>
      <c r="Q1160" s="230">
        <f t="shared" si="170"/>
        <v>0</v>
      </c>
      <c r="R1160" s="288">
        <f t="shared" si="168"/>
        <v>0</v>
      </c>
      <c r="S1160" s="261"/>
    </row>
    <row r="1161" spans="2:19" s="200" customFormat="1" x14ac:dyDescent="0.25">
      <c r="B1161" s="259">
        <f t="shared" si="169"/>
        <v>1156</v>
      </c>
      <c r="C1161" s="229">
        <v>45443</v>
      </c>
      <c r="D1161" s="203" t="s">
        <v>119</v>
      </c>
      <c r="E1161" s="204" t="str">
        <f t="shared" si="162"/>
        <v>کامیون کمپرسی</v>
      </c>
      <c r="F1161" s="204" t="str">
        <f t="shared" si="163"/>
        <v>شرکتی</v>
      </c>
      <c r="G1161" s="204" t="str">
        <f t="shared" si="164"/>
        <v>جفت</v>
      </c>
      <c r="H1161" s="204">
        <f t="shared" si="165"/>
        <v>6.65</v>
      </c>
      <c r="I1161" s="204"/>
      <c r="J1161" s="204"/>
      <c r="K1161" s="204"/>
      <c r="L1161" s="204"/>
      <c r="M1161" s="204"/>
      <c r="N1161" s="204"/>
      <c r="O1161" s="230">
        <f t="shared" si="166"/>
        <v>0</v>
      </c>
      <c r="P1161" s="230">
        <f t="shared" si="167"/>
        <v>0</v>
      </c>
      <c r="Q1161" s="230">
        <f t="shared" si="170"/>
        <v>0</v>
      </c>
      <c r="R1161" s="288">
        <f t="shared" si="168"/>
        <v>0</v>
      </c>
      <c r="S1161" s="261"/>
    </row>
    <row r="1162" spans="2:19" s="200" customFormat="1" x14ac:dyDescent="0.25">
      <c r="B1162" s="259">
        <f t="shared" si="169"/>
        <v>1157</v>
      </c>
      <c r="C1162" s="229">
        <v>45443</v>
      </c>
      <c r="D1162" s="203" t="s">
        <v>132</v>
      </c>
      <c r="E1162" s="204" t="str">
        <f t="shared" si="162"/>
        <v>تانکر آب</v>
      </c>
      <c r="F1162" s="204" t="str">
        <f t="shared" si="163"/>
        <v>شرکتی</v>
      </c>
      <c r="G1162" s="204" t="str">
        <f t="shared" si="164"/>
        <v>تانکر آب</v>
      </c>
      <c r="H1162" s="204">
        <f t="shared" si="165"/>
        <v>11.8</v>
      </c>
      <c r="I1162" s="204"/>
      <c r="J1162" s="204"/>
      <c r="K1162" s="204"/>
      <c r="L1162" s="204"/>
      <c r="M1162" s="204"/>
      <c r="N1162" s="204"/>
      <c r="O1162" s="230">
        <f t="shared" si="166"/>
        <v>0</v>
      </c>
      <c r="P1162" s="230">
        <f t="shared" si="167"/>
        <v>0</v>
      </c>
      <c r="Q1162" s="230">
        <f t="shared" si="170"/>
        <v>0</v>
      </c>
      <c r="R1162" s="288">
        <f t="shared" si="168"/>
        <v>0</v>
      </c>
      <c r="S1162" s="261"/>
    </row>
    <row r="1163" spans="2:19" s="200" customFormat="1" x14ac:dyDescent="0.25">
      <c r="B1163" s="259">
        <f t="shared" si="169"/>
        <v>1158</v>
      </c>
      <c r="C1163" s="229">
        <v>45443</v>
      </c>
      <c r="D1163" s="203" t="s">
        <v>98</v>
      </c>
      <c r="E1163" s="204" t="str">
        <f t="shared" si="162"/>
        <v>تانکر آب</v>
      </c>
      <c r="F1163" s="204" t="str">
        <f t="shared" si="163"/>
        <v>شرکتی</v>
      </c>
      <c r="G1163" s="204" t="str">
        <f t="shared" si="164"/>
        <v>تانکر آب</v>
      </c>
      <c r="H1163" s="204">
        <f t="shared" si="165"/>
        <v>11.8</v>
      </c>
      <c r="I1163" s="204" t="s">
        <v>68</v>
      </c>
      <c r="J1163" s="204">
        <v>3</v>
      </c>
      <c r="K1163" s="204"/>
      <c r="L1163" s="204"/>
      <c r="M1163" s="204"/>
      <c r="N1163" s="204"/>
      <c r="O1163" s="230">
        <f t="shared" si="166"/>
        <v>0</v>
      </c>
      <c r="P1163" s="230">
        <f t="shared" si="167"/>
        <v>0</v>
      </c>
      <c r="Q1163" s="230">
        <f t="shared" si="170"/>
        <v>35.400000000000006</v>
      </c>
      <c r="R1163" s="288">
        <f t="shared" si="168"/>
        <v>0</v>
      </c>
      <c r="S1163" s="261"/>
    </row>
    <row r="1164" spans="2:19" s="200" customFormat="1" x14ac:dyDescent="0.25">
      <c r="B1164" s="259">
        <f t="shared" si="169"/>
        <v>1159</v>
      </c>
      <c r="C1164" s="229">
        <v>45443</v>
      </c>
      <c r="D1164" s="203" t="s">
        <v>143</v>
      </c>
      <c r="E1164" s="204" t="str">
        <f t="shared" si="162"/>
        <v>کامیون کمپرسی</v>
      </c>
      <c r="F1164" s="204" t="str">
        <f t="shared" si="163"/>
        <v>انصاری</v>
      </c>
      <c r="G1164" s="204" t="str">
        <f t="shared" si="164"/>
        <v>جفت</v>
      </c>
      <c r="H1164" s="204">
        <f t="shared" si="165"/>
        <v>7</v>
      </c>
      <c r="I1164" s="204"/>
      <c r="J1164" s="204"/>
      <c r="K1164" s="204"/>
      <c r="L1164" s="204"/>
      <c r="M1164" s="204"/>
      <c r="N1164" s="204"/>
      <c r="O1164" s="230">
        <f t="shared" si="166"/>
        <v>0</v>
      </c>
      <c r="P1164" s="230">
        <f t="shared" si="167"/>
        <v>0</v>
      </c>
      <c r="Q1164" s="230">
        <f t="shared" si="170"/>
        <v>0</v>
      </c>
      <c r="R1164" s="288">
        <f t="shared" si="168"/>
        <v>0</v>
      </c>
      <c r="S1164" s="261"/>
    </row>
    <row r="1165" spans="2:19" s="200" customFormat="1" x14ac:dyDescent="0.25">
      <c r="B1165" s="259">
        <f t="shared" si="169"/>
        <v>1160</v>
      </c>
      <c r="C1165" s="229">
        <v>45443</v>
      </c>
      <c r="D1165" s="203" t="s">
        <v>144</v>
      </c>
      <c r="E1165" s="204" t="str">
        <f t="shared" si="162"/>
        <v>کامیون کمپرسی</v>
      </c>
      <c r="F1165" s="204" t="str">
        <f t="shared" si="163"/>
        <v>انصاری</v>
      </c>
      <c r="G1165" s="204" t="str">
        <f t="shared" si="164"/>
        <v>جفت</v>
      </c>
      <c r="H1165" s="204">
        <f t="shared" si="165"/>
        <v>7</v>
      </c>
      <c r="I1165" s="204"/>
      <c r="J1165" s="204"/>
      <c r="K1165" s="204"/>
      <c r="L1165" s="204"/>
      <c r="M1165" s="204"/>
      <c r="N1165" s="204"/>
      <c r="O1165" s="230">
        <f t="shared" si="166"/>
        <v>0</v>
      </c>
      <c r="P1165" s="230">
        <f t="shared" si="167"/>
        <v>0</v>
      </c>
      <c r="Q1165" s="230">
        <f t="shared" si="170"/>
        <v>0</v>
      </c>
      <c r="R1165" s="288">
        <f t="shared" si="168"/>
        <v>0</v>
      </c>
      <c r="S1165" s="261"/>
    </row>
    <row r="1166" spans="2:19" s="200" customFormat="1" x14ac:dyDescent="0.25">
      <c r="B1166" s="259">
        <f t="shared" si="169"/>
        <v>1161</v>
      </c>
      <c r="C1166" s="229">
        <v>45443</v>
      </c>
      <c r="D1166" s="203" t="s">
        <v>145</v>
      </c>
      <c r="E1166" s="204" t="str">
        <f t="shared" si="162"/>
        <v>کامیون کمپرسی</v>
      </c>
      <c r="F1166" s="204" t="str">
        <f t="shared" si="163"/>
        <v>انصاری</v>
      </c>
      <c r="G1166" s="204" t="str">
        <f t="shared" si="164"/>
        <v>جفت</v>
      </c>
      <c r="H1166" s="204">
        <f t="shared" si="165"/>
        <v>7</v>
      </c>
      <c r="I1166" s="204"/>
      <c r="J1166" s="204"/>
      <c r="K1166" s="204"/>
      <c r="L1166" s="204"/>
      <c r="M1166" s="204"/>
      <c r="N1166" s="204"/>
      <c r="O1166" s="230">
        <f t="shared" si="166"/>
        <v>0</v>
      </c>
      <c r="P1166" s="230">
        <f t="shared" si="167"/>
        <v>0</v>
      </c>
      <c r="Q1166" s="230">
        <f t="shared" si="170"/>
        <v>0</v>
      </c>
      <c r="R1166" s="288">
        <f t="shared" si="168"/>
        <v>0</v>
      </c>
      <c r="S1166" s="261"/>
    </row>
    <row r="1167" spans="2:19" s="200" customFormat="1" x14ac:dyDescent="0.25">
      <c r="B1167" s="259">
        <f t="shared" si="169"/>
        <v>1162</v>
      </c>
      <c r="C1167" s="229">
        <v>45443</v>
      </c>
      <c r="D1167" s="203" t="s">
        <v>152</v>
      </c>
      <c r="E1167" s="204" t="str">
        <f t="shared" si="162"/>
        <v>کامیون کمپرسی</v>
      </c>
      <c r="F1167" s="204" t="str">
        <f t="shared" si="163"/>
        <v>میرزایی</v>
      </c>
      <c r="G1167" s="204" t="str">
        <f t="shared" si="164"/>
        <v>تک</v>
      </c>
      <c r="H1167" s="204">
        <f t="shared" si="165"/>
        <v>4.1500000000000004</v>
      </c>
      <c r="I1167" s="204"/>
      <c r="J1167" s="204"/>
      <c r="K1167" s="204"/>
      <c r="L1167" s="204"/>
      <c r="M1167" s="204"/>
      <c r="N1167" s="204"/>
      <c r="O1167" s="230">
        <f t="shared" si="166"/>
        <v>0</v>
      </c>
      <c r="P1167" s="230">
        <f t="shared" si="167"/>
        <v>0</v>
      </c>
      <c r="Q1167" s="230">
        <f t="shared" si="170"/>
        <v>0</v>
      </c>
      <c r="R1167" s="288">
        <f t="shared" si="168"/>
        <v>0</v>
      </c>
      <c r="S1167" s="261"/>
    </row>
    <row r="1168" spans="2:19" s="200" customFormat="1" x14ac:dyDescent="0.25">
      <c r="B1168" s="259">
        <f t="shared" si="169"/>
        <v>1163</v>
      </c>
      <c r="C1168" s="229">
        <v>45443</v>
      </c>
      <c r="D1168" s="203" t="s">
        <v>154</v>
      </c>
      <c r="E1168" s="204" t="str">
        <f t="shared" si="162"/>
        <v>کامیون کمپرسی</v>
      </c>
      <c r="F1168" s="204" t="str">
        <f t="shared" si="163"/>
        <v>میرزایی</v>
      </c>
      <c r="G1168" s="204" t="str">
        <f t="shared" si="164"/>
        <v>تک</v>
      </c>
      <c r="H1168" s="204">
        <f t="shared" si="165"/>
        <v>4.1500000000000004</v>
      </c>
      <c r="I1168" s="204"/>
      <c r="J1168" s="204"/>
      <c r="K1168" s="204"/>
      <c r="L1168" s="204"/>
      <c r="M1168" s="204"/>
      <c r="N1168" s="204"/>
      <c r="O1168" s="230">
        <f t="shared" si="166"/>
        <v>0</v>
      </c>
      <c r="P1168" s="230">
        <f t="shared" si="167"/>
        <v>0</v>
      </c>
      <c r="Q1168" s="230">
        <f t="shared" si="170"/>
        <v>0</v>
      </c>
      <c r="R1168" s="288">
        <f t="shared" si="168"/>
        <v>0</v>
      </c>
      <c r="S1168" s="261"/>
    </row>
    <row r="1169" spans="2:19" s="200" customFormat="1" x14ac:dyDescent="0.25">
      <c r="B1169" s="259">
        <f t="shared" si="169"/>
        <v>1164</v>
      </c>
      <c r="C1169" s="229">
        <v>45443</v>
      </c>
      <c r="D1169" s="203" t="s">
        <v>155</v>
      </c>
      <c r="E1169" s="204" t="str">
        <f t="shared" si="162"/>
        <v>کامیون کمپرسی</v>
      </c>
      <c r="F1169" s="204" t="str">
        <f t="shared" si="163"/>
        <v>میرزایی</v>
      </c>
      <c r="G1169" s="204" t="str">
        <f t="shared" si="164"/>
        <v>جفت</v>
      </c>
      <c r="H1169" s="204">
        <f t="shared" si="165"/>
        <v>6.65</v>
      </c>
      <c r="I1169" s="204"/>
      <c r="J1169" s="204"/>
      <c r="K1169" s="204"/>
      <c r="L1169" s="204"/>
      <c r="M1169" s="204"/>
      <c r="N1169" s="204"/>
      <c r="O1169" s="230">
        <f t="shared" si="166"/>
        <v>0</v>
      </c>
      <c r="P1169" s="230">
        <f t="shared" si="167"/>
        <v>0</v>
      </c>
      <c r="Q1169" s="230">
        <f t="shared" si="170"/>
        <v>0</v>
      </c>
      <c r="R1169" s="288">
        <f t="shared" si="168"/>
        <v>0</v>
      </c>
      <c r="S1169" s="261"/>
    </row>
    <row r="1170" spans="2:19" s="200" customFormat="1" x14ac:dyDescent="0.25">
      <c r="B1170" s="259">
        <f t="shared" si="169"/>
        <v>1165</v>
      </c>
      <c r="C1170" s="229">
        <v>45443</v>
      </c>
      <c r="D1170" s="203" t="s">
        <v>158</v>
      </c>
      <c r="E1170" s="204" t="str">
        <f t="shared" si="162"/>
        <v>کامیون کمپرسی</v>
      </c>
      <c r="F1170" s="204" t="str">
        <f t="shared" si="163"/>
        <v>صداقت</v>
      </c>
      <c r="G1170" s="204" t="str">
        <f t="shared" si="164"/>
        <v>تک</v>
      </c>
      <c r="H1170" s="204">
        <f t="shared" si="165"/>
        <v>4.1500000000000004</v>
      </c>
      <c r="I1170" s="204"/>
      <c r="J1170" s="204"/>
      <c r="K1170" s="204"/>
      <c r="L1170" s="204"/>
      <c r="M1170" s="204"/>
      <c r="N1170" s="204"/>
      <c r="O1170" s="230">
        <f t="shared" si="166"/>
        <v>0</v>
      </c>
      <c r="P1170" s="230">
        <f t="shared" si="167"/>
        <v>0</v>
      </c>
      <c r="Q1170" s="230">
        <f t="shared" si="170"/>
        <v>0</v>
      </c>
      <c r="R1170" s="288">
        <f t="shared" si="168"/>
        <v>0</v>
      </c>
      <c r="S1170" s="261"/>
    </row>
    <row r="1171" spans="2:19" s="200" customFormat="1" x14ac:dyDescent="0.25">
      <c r="B1171" s="259">
        <f t="shared" si="169"/>
        <v>1166</v>
      </c>
      <c r="C1171" s="229">
        <v>45443</v>
      </c>
      <c r="D1171" s="203" t="s">
        <v>159</v>
      </c>
      <c r="E1171" s="204" t="str">
        <f t="shared" si="162"/>
        <v>کامیون کمپرسی</v>
      </c>
      <c r="F1171" s="204" t="str">
        <f t="shared" si="163"/>
        <v>صداقت</v>
      </c>
      <c r="G1171" s="204" t="str">
        <f t="shared" si="164"/>
        <v>تک</v>
      </c>
      <c r="H1171" s="204">
        <f t="shared" si="165"/>
        <v>4.1500000000000004</v>
      </c>
      <c r="I1171" s="204"/>
      <c r="J1171" s="204"/>
      <c r="K1171" s="204"/>
      <c r="L1171" s="204"/>
      <c r="M1171" s="204"/>
      <c r="N1171" s="204"/>
      <c r="O1171" s="230">
        <f t="shared" si="166"/>
        <v>0</v>
      </c>
      <c r="P1171" s="230">
        <f t="shared" si="167"/>
        <v>0</v>
      </c>
      <c r="Q1171" s="230">
        <f t="shared" si="170"/>
        <v>0</v>
      </c>
      <c r="R1171" s="288">
        <f t="shared" si="168"/>
        <v>0</v>
      </c>
      <c r="S1171" s="261"/>
    </row>
    <row r="1172" spans="2:19" s="200" customFormat="1" x14ac:dyDescent="0.25">
      <c r="B1172" s="259">
        <f t="shared" si="169"/>
        <v>1167</v>
      </c>
      <c r="C1172" s="229">
        <v>45443</v>
      </c>
      <c r="D1172" s="203" t="s">
        <v>162</v>
      </c>
      <c r="E1172" s="204" t="str">
        <f t="shared" si="162"/>
        <v>تانکر آب</v>
      </c>
      <c r="F1172" s="204" t="str">
        <f t="shared" si="163"/>
        <v>رضاپور</v>
      </c>
      <c r="G1172" s="204" t="str">
        <f t="shared" si="164"/>
        <v>تانکر آب</v>
      </c>
      <c r="H1172" s="204">
        <f t="shared" si="165"/>
        <v>10</v>
      </c>
      <c r="I1172" s="204"/>
      <c r="J1172" s="204"/>
      <c r="K1172" s="204"/>
      <c r="L1172" s="204"/>
      <c r="M1172" s="204"/>
      <c r="N1172" s="204"/>
      <c r="O1172" s="230">
        <f t="shared" si="166"/>
        <v>0</v>
      </c>
      <c r="P1172" s="230">
        <f t="shared" si="167"/>
        <v>0</v>
      </c>
      <c r="Q1172" s="230">
        <f t="shared" si="170"/>
        <v>0</v>
      </c>
      <c r="R1172" s="288">
        <f t="shared" si="168"/>
        <v>0</v>
      </c>
      <c r="S1172" s="261"/>
    </row>
    <row r="1173" spans="2:19" s="200" customFormat="1" x14ac:dyDescent="0.25">
      <c r="B1173" s="259">
        <f t="shared" si="169"/>
        <v>1168</v>
      </c>
      <c r="C1173" s="229">
        <v>45443</v>
      </c>
      <c r="D1173" s="203" t="s">
        <v>175</v>
      </c>
      <c r="E1173" s="204" t="str">
        <f t="shared" si="162"/>
        <v>تانکر آب</v>
      </c>
      <c r="F1173" s="204" t="str">
        <f t="shared" si="163"/>
        <v>محمدپور</v>
      </c>
      <c r="G1173" s="204" t="str">
        <f t="shared" si="164"/>
        <v>تانکر آب</v>
      </c>
      <c r="H1173" s="204">
        <f t="shared" si="165"/>
        <v>11.2</v>
      </c>
      <c r="I1173" s="204"/>
      <c r="J1173" s="204"/>
      <c r="K1173" s="204"/>
      <c r="L1173" s="204"/>
      <c r="M1173" s="204"/>
      <c r="N1173" s="204"/>
      <c r="O1173" s="230">
        <f t="shared" si="166"/>
        <v>0</v>
      </c>
      <c r="P1173" s="230">
        <f t="shared" si="167"/>
        <v>0</v>
      </c>
      <c r="Q1173" s="230">
        <f t="shared" si="170"/>
        <v>0</v>
      </c>
      <c r="R1173" s="288">
        <f t="shared" si="168"/>
        <v>0</v>
      </c>
      <c r="S1173" s="261"/>
    </row>
    <row r="1174" spans="2:19" s="200" customFormat="1" x14ac:dyDescent="0.25">
      <c r="B1174" s="259">
        <f t="shared" si="169"/>
        <v>1169</v>
      </c>
      <c r="C1174" s="229">
        <v>45443</v>
      </c>
      <c r="D1174" s="203" t="s">
        <v>179</v>
      </c>
      <c r="E1174" s="204" t="str">
        <f t="shared" si="162"/>
        <v>کمپرسی جفت</v>
      </c>
      <c r="F1174" s="204" t="str">
        <f t="shared" si="163"/>
        <v>محمدپور</v>
      </c>
      <c r="G1174" s="204" t="str">
        <f t="shared" si="164"/>
        <v>جفت</v>
      </c>
      <c r="H1174" s="204">
        <f t="shared" si="165"/>
        <v>7</v>
      </c>
      <c r="I1174" s="204"/>
      <c r="J1174" s="204"/>
      <c r="K1174" s="204"/>
      <c r="L1174" s="204"/>
      <c r="M1174" s="204"/>
      <c r="N1174" s="204"/>
      <c r="O1174" s="230">
        <f t="shared" si="166"/>
        <v>0</v>
      </c>
      <c r="P1174" s="230">
        <f t="shared" si="167"/>
        <v>0</v>
      </c>
      <c r="Q1174" s="230">
        <f t="shared" si="170"/>
        <v>0</v>
      </c>
      <c r="R1174" s="288">
        <f t="shared" si="168"/>
        <v>0</v>
      </c>
      <c r="S1174" s="261"/>
    </row>
    <row r="1175" spans="2:19" s="200" customFormat="1" x14ac:dyDescent="0.25">
      <c r="B1175" s="259">
        <f t="shared" si="169"/>
        <v>1170</v>
      </c>
      <c r="C1175" s="229">
        <v>45443</v>
      </c>
      <c r="D1175" s="203" t="s">
        <v>181</v>
      </c>
      <c r="E1175" s="204" t="str">
        <f t="shared" si="162"/>
        <v>تانکر آب</v>
      </c>
      <c r="F1175" s="204" t="str">
        <f t="shared" si="163"/>
        <v>گلپایگانی</v>
      </c>
      <c r="G1175" s="204" t="str">
        <f t="shared" si="164"/>
        <v>تانکر آب</v>
      </c>
      <c r="H1175" s="204">
        <f t="shared" si="165"/>
        <v>11.6</v>
      </c>
      <c r="I1175" s="204"/>
      <c r="J1175" s="204"/>
      <c r="K1175" s="204"/>
      <c r="L1175" s="204"/>
      <c r="M1175" s="204"/>
      <c r="N1175" s="204"/>
      <c r="O1175" s="230">
        <f t="shared" si="166"/>
        <v>0</v>
      </c>
      <c r="P1175" s="230">
        <f t="shared" si="167"/>
        <v>0</v>
      </c>
      <c r="Q1175" s="230">
        <f t="shared" si="170"/>
        <v>0</v>
      </c>
      <c r="R1175" s="288">
        <f t="shared" si="168"/>
        <v>0</v>
      </c>
      <c r="S1175" s="261"/>
    </row>
    <row r="1176" spans="2:19" s="200" customFormat="1" x14ac:dyDescent="0.25">
      <c r="B1176" s="259">
        <f t="shared" si="169"/>
        <v>1171</v>
      </c>
      <c r="C1176" s="229">
        <v>45444</v>
      </c>
      <c r="D1176" s="203" t="s">
        <v>93</v>
      </c>
      <c r="E1176" s="204" t="str">
        <f t="shared" si="162"/>
        <v>کامیون کمپرسی</v>
      </c>
      <c r="F1176" s="204" t="str">
        <f t="shared" si="163"/>
        <v>شرکتی</v>
      </c>
      <c r="G1176" s="204" t="str">
        <f t="shared" si="164"/>
        <v>جفت</v>
      </c>
      <c r="H1176" s="204">
        <f t="shared" si="165"/>
        <v>6.65</v>
      </c>
      <c r="I1176" s="204" t="s">
        <v>241</v>
      </c>
      <c r="J1176" s="204">
        <v>10</v>
      </c>
      <c r="K1176" s="204"/>
      <c r="L1176" s="204" t="s">
        <v>1</v>
      </c>
      <c r="M1176" s="204"/>
      <c r="N1176" s="204" t="s">
        <v>287</v>
      </c>
      <c r="O1176" s="230">
        <f t="shared" si="166"/>
        <v>0</v>
      </c>
      <c r="P1176" s="230">
        <f t="shared" si="167"/>
        <v>0</v>
      </c>
      <c r="Q1176" s="230">
        <f t="shared" si="170"/>
        <v>0</v>
      </c>
      <c r="R1176" s="288">
        <f t="shared" si="168"/>
        <v>0</v>
      </c>
      <c r="S1176" s="261" t="s">
        <v>211</v>
      </c>
    </row>
    <row r="1177" spans="2:19" s="200" customFormat="1" x14ac:dyDescent="0.25">
      <c r="B1177" s="259">
        <f t="shared" si="169"/>
        <v>1172</v>
      </c>
      <c r="C1177" s="229">
        <v>45444</v>
      </c>
      <c r="D1177" s="203" t="s">
        <v>96</v>
      </c>
      <c r="E1177" s="204" t="str">
        <f t="shared" si="162"/>
        <v>کامیون کمپرسی</v>
      </c>
      <c r="F1177" s="204" t="str">
        <f t="shared" si="163"/>
        <v>شرکتی</v>
      </c>
      <c r="G1177" s="204" t="str">
        <f t="shared" si="164"/>
        <v>جفت</v>
      </c>
      <c r="H1177" s="204">
        <f t="shared" si="165"/>
        <v>6.65</v>
      </c>
      <c r="I1177" s="204" t="s">
        <v>205</v>
      </c>
      <c r="J1177" s="204">
        <v>14</v>
      </c>
      <c r="K1177" s="204">
        <v>1250</v>
      </c>
      <c r="L1177" s="204" t="s">
        <v>64</v>
      </c>
      <c r="M1177" s="204"/>
      <c r="N1177" s="204" t="s">
        <v>287</v>
      </c>
      <c r="O1177" s="230">
        <f t="shared" si="166"/>
        <v>0</v>
      </c>
      <c r="P1177" s="230">
        <f t="shared" si="167"/>
        <v>107.065</v>
      </c>
      <c r="Q1177" s="230">
        <f t="shared" si="170"/>
        <v>0</v>
      </c>
      <c r="R1177" s="288">
        <f t="shared" si="168"/>
        <v>0</v>
      </c>
      <c r="S1177" s="261"/>
    </row>
    <row r="1178" spans="2:19" s="200" customFormat="1" x14ac:dyDescent="0.25">
      <c r="B1178" s="259">
        <f t="shared" si="169"/>
        <v>1173</v>
      </c>
      <c r="C1178" s="229">
        <v>45444</v>
      </c>
      <c r="D1178" s="203" t="s">
        <v>119</v>
      </c>
      <c r="E1178" s="204" t="str">
        <f t="shared" si="162"/>
        <v>کامیون کمپرسی</v>
      </c>
      <c r="F1178" s="204" t="str">
        <f t="shared" si="163"/>
        <v>شرکتی</v>
      </c>
      <c r="G1178" s="204" t="str">
        <f t="shared" si="164"/>
        <v>جفت</v>
      </c>
      <c r="H1178" s="204">
        <f t="shared" si="165"/>
        <v>6.65</v>
      </c>
      <c r="I1178" s="204" t="s">
        <v>205</v>
      </c>
      <c r="J1178" s="204">
        <v>20</v>
      </c>
      <c r="K1178" s="204">
        <v>1250</v>
      </c>
      <c r="L1178" s="204" t="s">
        <v>64</v>
      </c>
      <c r="M1178" s="204"/>
      <c r="N1178" s="204" t="s">
        <v>287</v>
      </c>
      <c r="O1178" s="230">
        <f t="shared" si="166"/>
        <v>0</v>
      </c>
      <c r="P1178" s="230">
        <f t="shared" si="167"/>
        <v>152.94999999999999</v>
      </c>
      <c r="Q1178" s="230">
        <f t="shared" si="170"/>
        <v>0</v>
      </c>
      <c r="R1178" s="288">
        <f t="shared" si="168"/>
        <v>0</v>
      </c>
      <c r="S1178" s="261"/>
    </row>
    <row r="1179" spans="2:19" s="200" customFormat="1" x14ac:dyDescent="0.25">
      <c r="B1179" s="259">
        <f t="shared" si="169"/>
        <v>1174</v>
      </c>
      <c r="C1179" s="229">
        <v>45444</v>
      </c>
      <c r="D1179" s="203" t="s">
        <v>132</v>
      </c>
      <c r="E1179" s="204" t="str">
        <f t="shared" si="162"/>
        <v>تانکر آب</v>
      </c>
      <c r="F1179" s="204" t="str">
        <f t="shared" si="163"/>
        <v>شرکتی</v>
      </c>
      <c r="G1179" s="204" t="str">
        <f t="shared" si="164"/>
        <v>تانکر آب</v>
      </c>
      <c r="H1179" s="204">
        <f t="shared" si="165"/>
        <v>11.8</v>
      </c>
      <c r="I1179" s="204"/>
      <c r="J1179" s="204"/>
      <c r="K1179" s="204"/>
      <c r="L1179" s="204"/>
      <c r="M1179" s="204"/>
      <c r="N1179" s="204"/>
      <c r="O1179" s="230">
        <f t="shared" si="166"/>
        <v>0</v>
      </c>
      <c r="P1179" s="230">
        <f t="shared" si="167"/>
        <v>0</v>
      </c>
      <c r="Q1179" s="230">
        <f t="shared" si="170"/>
        <v>0</v>
      </c>
      <c r="R1179" s="288">
        <f t="shared" si="168"/>
        <v>0</v>
      </c>
      <c r="S1179" s="261"/>
    </row>
    <row r="1180" spans="2:19" s="200" customFormat="1" x14ac:dyDescent="0.25">
      <c r="B1180" s="259">
        <f t="shared" si="169"/>
        <v>1175</v>
      </c>
      <c r="C1180" s="229">
        <v>45444</v>
      </c>
      <c r="D1180" s="203" t="s">
        <v>98</v>
      </c>
      <c r="E1180" s="204" t="str">
        <f t="shared" si="162"/>
        <v>تانکر آب</v>
      </c>
      <c r="F1180" s="204" t="str">
        <f t="shared" si="163"/>
        <v>شرکتی</v>
      </c>
      <c r="G1180" s="204" t="str">
        <f t="shared" si="164"/>
        <v>تانکر آب</v>
      </c>
      <c r="H1180" s="204">
        <f t="shared" si="165"/>
        <v>11.8</v>
      </c>
      <c r="I1180" s="204" t="s">
        <v>68</v>
      </c>
      <c r="J1180" s="204">
        <v>4</v>
      </c>
      <c r="K1180" s="204"/>
      <c r="L1180" s="204"/>
      <c r="M1180" s="204"/>
      <c r="N1180" s="204"/>
      <c r="O1180" s="230">
        <f t="shared" si="166"/>
        <v>0</v>
      </c>
      <c r="P1180" s="230">
        <f t="shared" si="167"/>
        <v>0</v>
      </c>
      <c r="Q1180" s="230">
        <f t="shared" si="170"/>
        <v>47.2</v>
      </c>
      <c r="R1180" s="288">
        <f t="shared" si="168"/>
        <v>0</v>
      </c>
      <c r="S1180" s="261"/>
    </row>
    <row r="1181" spans="2:19" s="200" customFormat="1" x14ac:dyDescent="0.25">
      <c r="B1181" s="259">
        <f t="shared" si="169"/>
        <v>1176</v>
      </c>
      <c r="C1181" s="229">
        <v>45444</v>
      </c>
      <c r="D1181" s="203" t="s">
        <v>143</v>
      </c>
      <c r="E1181" s="204" t="str">
        <f t="shared" si="162"/>
        <v>کامیون کمپرسی</v>
      </c>
      <c r="F1181" s="204" t="str">
        <f t="shared" si="163"/>
        <v>انصاری</v>
      </c>
      <c r="G1181" s="204" t="str">
        <f t="shared" si="164"/>
        <v>جفت</v>
      </c>
      <c r="H1181" s="204">
        <f t="shared" si="165"/>
        <v>7</v>
      </c>
      <c r="I1181" s="204" t="s">
        <v>204</v>
      </c>
      <c r="J1181" s="204">
        <v>33</v>
      </c>
      <c r="K1181" s="204">
        <v>800</v>
      </c>
      <c r="L1181" s="204" t="s">
        <v>2</v>
      </c>
      <c r="M1181" s="204"/>
      <c r="N1181" s="204" t="s">
        <v>286</v>
      </c>
      <c r="O1181" s="230">
        <f t="shared" si="166"/>
        <v>231</v>
      </c>
      <c r="P1181" s="230">
        <f t="shared" si="167"/>
        <v>0</v>
      </c>
      <c r="Q1181" s="230">
        <f t="shared" si="170"/>
        <v>0</v>
      </c>
      <c r="R1181" s="288">
        <f t="shared" si="168"/>
        <v>0</v>
      </c>
      <c r="S1181" s="261"/>
    </row>
    <row r="1182" spans="2:19" s="200" customFormat="1" x14ac:dyDescent="0.25">
      <c r="B1182" s="259">
        <f t="shared" si="169"/>
        <v>1177</v>
      </c>
      <c r="C1182" s="229">
        <v>45444</v>
      </c>
      <c r="D1182" s="203" t="s">
        <v>144</v>
      </c>
      <c r="E1182" s="204" t="str">
        <f t="shared" si="162"/>
        <v>کامیون کمپرسی</v>
      </c>
      <c r="F1182" s="204" t="str">
        <f t="shared" si="163"/>
        <v>انصاری</v>
      </c>
      <c r="G1182" s="204" t="str">
        <f t="shared" si="164"/>
        <v>جفت</v>
      </c>
      <c r="H1182" s="204">
        <f t="shared" si="165"/>
        <v>7</v>
      </c>
      <c r="I1182" s="204" t="s">
        <v>204</v>
      </c>
      <c r="J1182" s="204">
        <v>33</v>
      </c>
      <c r="K1182" s="204">
        <v>800</v>
      </c>
      <c r="L1182" s="204" t="s">
        <v>2</v>
      </c>
      <c r="M1182" s="204"/>
      <c r="N1182" s="204" t="s">
        <v>286</v>
      </c>
      <c r="O1182" s="230">
        <f t="shared" si="166"/>
        <v>231</v>
      </c>
      <c r="P1182" s="230">
        <f t="shared" si="167"/>
        <v>0</v>
      </c>
      <c r="Q1182" s="230">
        <f t="shared" si="170"/>
        <v>0</v>
      </c>
      <c r="R1182" s="288">
        <f t="shared" si="168"/>
        <v>0</v>
      </c>
      <c r="S1182" s="261"/>
    </row>
    <row r="1183" spans="2:19" s="200" customFormat="1" x14ac:dyDescent="0.25">
      <c r="B1183" s="259">
        <f t="shared" si="169"/>
        <v>1178</v>
      </c>
      <c r="C1183" s="229">
        <v>45444</v>
      </c>
      <c r="D1183" s="203" t="s">
        <v>145</v>
      </c>
      <c r="E1183" s="204" t="str">
        <f t="shared" si="162"/>
        <v>کامیون کمپرسی</v>
      </c>
      <c r="F1183" s="204" t="str">
        <f t="shared" si="163"/>
        <v>انصاری</v>
      </c>
      <c r="G1183" s="204" t="str">
        <f t="shared" si="164"/>
        <v>جفت</v>
      </c>
      <c r="H1183" s="204">
        <f t="shared" si="165"/>
        <v>7</v>
      </c>
      <c r="I1183" s="204" t="s">
        <v>204</v>
      </c>
      <c r="J1183" s="204">
        <v>34</v>
      </c>
      <c r="K1183" s="204">
        <v>800</v>
      </c>
      <c r="L1183" s="204" t="s">
        <v>2</v>
      </c>
      <c r="M1183" s="204"/>
      <c r="N1183" s="204" t="s">
        <v>286</v>
      </c>
      <c r="O1183" s="230">
        <f t="shared" si="166"/>
        <v>238</v>
      </c>
      <c r="P1183" s="230">
        <f t="shared" si="167"/>
        <v>0</v>
      </c>
      <c r="Q1183" s="230">
        <f t="shared" si="170"/>
        <v>0</v>
      </c>
      <c r="R1183" s="288">
        <f t="shared" si="168"/>
        <v>0</v>
      </c>
      <c r="S1183" s="261"/>
    </row>
    <row r="1184" spans="2:19" s="200" customFormat="1" x14ac:dyDescent="0.25">
      <c r="B1184" s="259">
        <f t="shared" si="169"/>
        <v>1179</v>
      </c>
      <c r="C1184" s="229">
        <v>45444</v>
      </c>
      <c r="D1184" s="203" t="s">
        <v>152</v>
      </c>
      <c r="E1184" s="204" t="str">
        <f t="shared" si="162"/>
        <v>کامیون کمپرسی</v>
      </c>
      <c r="F1184" s="204" t="str">
        <f t="shared" si="163"/>
        <v>میرزایی</v>
      </c>
      <c r="G1184" s="204" t="str">
        <f t="shared" si="164"/>
        <v>تک</v>
      </c>
      <c r="H1184" s="204">
        <f t="shared" si="165"/>
        <v>4.1500000000000004</v>
      </c>
      <c r="I1184" s="204" t="s">
        <v>204</v>
      </c>
      <c r="J1184" s="204">
        <v>35</v>
      </c>
      <c r="K1184" s="204">
        <v>300</v>
      </c>
      <c r="L1184" s="204" t="s">
        <v>65</v>
      </c>
      <c r="M1184" s="204"/>
      <c r="N1184" s="204" t="s">
        <v>287</v>
      </c>
      <c r="O1184" s="230">
        <f t="shared" si="166"/>
        <v>145.25</v>
      </c>
      <c r="P1184" s="230">
        <f t="shared" si="167"/>
        <v>0</v>
      </c>
      <c r="Q1184" s="230">
        <f t="shared" si="170"/>
        <v>0</v>
      </c>
      <c r="R1184" s="288">
        <f t="shared" si="168"/>
        <v>0</v>
      </c>
      <c r="S1184" s="261"/>
    </row>
    <row r="1185" spans="2:19" s="200" customFormat="1" x14ac:dyDescent="0.25">
      <c r="B1185" s="259">
        <f t="shared" si="169"/>
        <v>1180</v>
      </c>
      <c r="C1185" s="229">
        <v>45444</v>
      </c>
      <c r="D1185" s="203" t="s">
        <v>154</v>
      </c>
      <c r="E1185" s="204" t="str">
        <f t="shared" si="162"/>
        <v>کامیون کمپرسی</v>
      </c>
      <c r="F1185" s="204" t="str">
        <f t="shared" si="163"/>
        <v>میرزایی</v>
      </c>
      <c r="G1185" s="204" t="str">
        <f t="shared" si="164"/>
        <v>تک</v>
      </c>
      <c r="H1185" s="204">
        <f t="shared" si="165"/>
        <v>4.1500000000000004</v>
      </c>
      <c r="I1185" s="204" t="s">
        <v>204</v>
      </c>
      <c r="J1185" s="204">
        <v>41</v>
      </c>
      <c r="K1185" s="204">
        <v>300</v>
      </c>
      <c r="L1185" s="204" t="s">
        <v>65</v>
      </c>
      <c r="M1185" s="204"/>
      <c r="N1185" s="204" t="s">
        <v>287</v>
      </c>
      <c r="O1185" s="230">
        <f t="shared" si="166"/>
        <v>170.15</v>
      </c>
      <c r="P1185" s="230">
        <f t="shared" si="167"/>
        <v>0</v>
      </c>
      <c r="Q1185" s="230">
        <f t="shared" si="170"/>
        <v>0</v>
      </c>
      <c r="R1185" s="288">
        <f t="shared" si="168"/>
        <v>0</v>
      </c>
      <c r="S1185" s="261"/>
    </row>
    <row r="1186" spans="2:19" s="200" customFormat="1" x14ac:dyDescent="0.25">
      <c r="B1186" s="259">
        <f t="shared" si="169"/>
        <v>1181</v>
      </c>
      <c r="C1186" s="229">
        <v>45444</v>
      </c>
      <c r="D1186" s="203" t="s">
        <v>155</v>
      </c>
      <c r="E1186" s="204" t="str">
        <f t="shared" si="162"/>
        <v>کامیون کمپرسی</v>
      </c>
      <c r="F1186" s="204" t="str">
        <f t="shared" si="163"/>
        <v>میرزایی</v>
      </c>
      <c r="G1186" s="204" t="str">
        <f t="shared" si="164"/>
        <v>جفت</v>
      </c>
      <c r="H1186" s="204">
        <f t="shared" si="165"/>
        <v>6.65</v>
      </c>
      <c r="I1186" s="204" t="s">
        <v>204</v>
      </c>
      <c r="J1186" s="204">
        <v>40</v>
      </c>
      <c r="K1186" s="204">
        <v>300</v>
      </c>
      <c r="L1186" s="204" t="s">
        <v>65</v>
      </c>
      <c r="M1186" s="204"/>
      <c r="N1186" s="204" t="s">
        <v>287</v>
      </c>
      <c r="O1186" s="230">
        <f t="shared" si="166"/>
        <v>266</v>
      </c>
      <c r="P1186" s="230">
        <f t="shared" si="167"/>
        <v>0</v>
      </c>
      <c r="Q1186" s="230">
        <f t="shared" si="170"/>
        <v>0</v>
      </c>
      <c r="R1186" s="288">
        <f t="shared" si="168"/>
        <v>0</v>
      </c>
      <c r="S1186" s="261"/>
    </row>
    <row r="1187" spans="2:19" s="200" customFormat="1" x14ac:dyDescent="0.25">
      <c r="B1187" s="259">
        <f t="shared" si="169"/>
        <v>1182</v>
      </c>
      <c r="C1187" s="229">
        <v>45444</v>
      </c>
      <c r="D1187" s="203" t="s">
        <v>158</v>
      </c>
      <c r="E1187" s="204" t="str">
        <f t="shared" si="162"/>
        <v>کامیون کمپرسی</v>
      </c>
      <c r="F1187" s="204" t="str">
        <f t="shared" si="163"/>
        <v>صداقت</v>
      </c>
      <c r="G1187" s="204" t="str">
        <f t="shared" si="164"/>
        <v>تک</v>
      </c>
      <c r="H1187" s="204">
        <f t="shared" si="165"/>
        <v>4.1500000000000004</v>
      </c>
      <c r="I1187" s="204" t="s">
        <v>205</v>
      </c>
      <c r="J1187" s="204">
        <v>41</v>
      </c>
      <c r="K1187" s="204">
        <v>1250</v>
      </c>
      <c r="L1187" s="204" t="s">
        <v>64</v>
      </c>
      <c r="M1187" s="204"/>
      <c r="N1187" s="204" t="s">
        <v>287</v>
      </c>
      <c r="O1187" s="230">
        <f t="shared" si="166"/>
        <v>0</v>
      </c>
      <c r="P1187" s="230">
        <f t="shared" si="167"/>
        <v>195.67249999999999</v>
      </c>
      <c r="Q1187" s="230">
        <f t="shared" si="170"/>
        <v>0</v>
      </c>
      <c r="R1187" s="288">
        <f t="shared" si="168"/>
        <v>0</v>
      </c>
      <c r="S1187" s="261"/>
    </row>
    <row r="1188" spans="2:19" s="200" customFormat="1" x14ac:dyDescent="0.25">
      <c r="B1188" s="259">
        <f t="shared" si="169"/>
        <v>1183</v>
      </c>
      <c r="C1188" s="229">
        <v>45444</v>
      </c>
      <c r="D1188" s="203" t="s">
        <v>159</v>
      </c>
      <c r="E1188" s="204" t="str">
        <f t="shared" si="162"/>
        <v>کامیون کمپرسی</v>
      </c>
      <c r="F1188" s="204" t="str">
        <f t="shared" si="163"/>
        <v>صداقت</v>
      </c>
      <c r="G1188" s="204" t="str">
        <f t="shared" si="164"/>
        <v>تک</v>
      </c>
      <c r="H1188" s="204">
        <f t="shared" si="165"/>
        <v>4.1500000000000004</v>
      </c>
      <c r="I1188" s="204"/>
      <c r="J1188" s="204"/>
      <c r="K1188" s="204"/>
      <c r="L1188" s="204"/>
      <c r="M1188" s="204"/>
      <c r="N1188" s="204"/>
      <c r="O1188" s="230">
        <f t="shared" si="166"/>
        <v>0</v>
      </c>
      <c r="P1188" s="230">
        <f t="shared" si="167"/>
        <v>0</v>
      </c>
      <c r="Q1188" s="230">
        <f t="shared" si="170"/>
        <v>0</v>
      </c>
      <c r="R1188" s="288">
        <f t="shared" si="168"/>
        <v>0</v>
      </c>
      <c r="S1188" s="261"/>
    </row>
    <row r="1189" spans="2:19" s="200" customFormat="1" x14ac:dyDescent="0.25">
      <c r="B1189" s="259">
        <f t="shared" si="169"/>
        <v>1184</v>
      </c>
      <c r="C1189" s="229">
        <v>45444</v>
      </c>
      <c r="D1189" s="203" t="s">
        <v>162</v>
      </c>
      <c r="E1189" s="204" t="str">
        <f t="shared" si="162"/>
        <v>تانکر آب</v>
      </c>
      <c r="F1189" s="204" t="str">
        <f t="shared" si="163"/>
        <v>رضاپور</v>
      </c>
      <c r="G1189" s="204" t="str">
        <f t="shared" si="164"/>
        <v>تانکر آب</v>
      </c>
      <c r="H1189" s="204">
        <f t="shared" si="165"/>
        <v>10</v>
      </c>
      <c r="I1189" s="204" t="s">
        <v>68</v>
      </c>
      <c r="J1189" s="204">
        <v>3</v>
      </c>
      <c r="K1189" s="204"/>
      <c r="L1189" s="204"/>
      <c r="M1189" s="204"/>
      <c r="N1189" s="204"/>
      <c r="O1189" s="230">
        <f t="shared" si="166"/>
        <v>0</v>
      </c>
      <c r="P1189" s="230">
        <f t="shared" si="167"/>
        <v>0</v>
      </c>
      <c r="Q1189" s="230">
        <f t="shared" si="170"/>
        <v>30</v>
      </c>
      <c r="R1189" s="288">
        <f t="shared" si="168"/>
        <v>0</v>
      </c>
      <c r="S1189" s="261"/>
    </row>
    <row r="1190" spans="2:19" s="200" customFormat="1" x14ac:dyDescent="0.25">
      <c r="B1190" s="259">
        <f t="shared" si="169"/>
        <v>1185</v>
      </c>
      <c r="C1190" s="229">
        <v>45444</v>
      </c>
      <c r="D1190" s="203" t="s">
        <v>175</v>
      </c>
      <c r="E1190" s="204" t="str">
        <f t="shared" si="162"/>
        <v>تانکر آب</v>
      </c>
      <c r="F1190" s="204" t="str">
        <f t="shared" si="163"/>
        <v>محمدپور</v>
      </c>
      <c r="G1190" s="204" t="str">
        <f t="shared" si="164"/>
        <v>تانکر آب</v>
      </c>
      <c r="H1190" s="204">
        <f t="shared" si="165"/>
        <v>11.2</v>
      </c>
      <c r="I1190" s="204"/>
      <c r="J1190" s="204"/>
      <c r="K1190" s="204"/>
      <c r="L1190" s="204"/>
      <c r="M1190" s="204"/>
      <c r="N1190" s="204"/>
      <c r="O1190" s="230">
        <f t="shared" si="166"/>
        <v>0</v>
      </c>
      <c r="P1190" s="230">
        <f t="shared" si="167"/>
        <v>0</v>
      </c>
      <c r="Q1190" s="230">
        <f t="shared" si="170"/>
        <v>0</v>
      </c>
      <c r="R1190" s="288">
        <f t="shared" si="168"/>
        <v>0</v>
      </c>
      <c r="S1190" s="261"/>
    </row>
    <row r="1191" spans="2:19" s="200" customFormat="1" x14ac:dyDescent="0.25">
      <c r="B1191" s="259">
        <f t="shared" si="169"/>
        <v>1186</v>
      </c>
      <c r="C1191" s="229">
        <v>45444</v>
      </c>
      <c r="D1191" s="203" t="s">
        <v>179</v>
      </c>
      <c r="E1191" s="204" t="str">
        <f t="shared" si="162"/>
        <v>کمپرسی جفت</v>
      </c>
      <c r="F1191" s="204" t="str">
        <f t="shared" si="163"/>
        <v>محمدپور</v>
      </c>
      <c r="G1191" s="204" t="str">
        <f t="shared" si="164"/>
        <v>جفت</v>
      </c>
      <c r="H1191" s="204">
        <f t="shared" si="165"/>
        <v>7</v>
      </c>
      <c r="I1191" s="204"/>
      <c r="J1191" s="204"/>
      <c r="K1191" s="204"/>
      <c r="L1191" s="204"/>
      <c r="M1191" s="204"/>
      <c r="N1191" s="204"/>
      <c r="O1191" s="230">
        <f t="shared" si="166"/>
        <v>0</v>
      </c>
      <c r="P1191" s="230">
        <f t="shared" si="167"/>
        <v>0</v>
      </c>
      <c r="Q1191" s="230">
        <f t="shared" si="170"/>
        <v>0</v>
      </c>
      <c r="R1191" s="288">
        <f t="shared" si="168"/>
        <v>0</v>
      </c>
      <c r="S1191" s="261"/>
    </row>
    <row r="1192" spans="2:19" s="200" customFormat="1" x14ac:dyDescent="0.25">
      <c r="B1192" s="259">
        <f t="shared" si="169"/>
        <v>1187</v>
      </c>
      <c r="C1192" s="229">
        <v>45444</v>
      </c>
      <c r="D1192" s="203" t="s">
        <v>181</v>
      </c>
      <c r="E1192" s="204" t="str">
        <f t="shared" si="162"/>
        <v>تانکر آب</v>
      </c>
      <c r="F1192" s="204" t="str">
        <f t="shared" si="163"/>
        <v>گلپایگانی</v>
      </c>
      <c r="G1192" s="204" t="str">
        <f t="shared" si="164"/>
        <v>تانکر آب</v>
      </c>
      <c r="H1192" s="204">
        <f t="shared" si="165"/>
        <v>11.6</v>
      </c>
      <c r="I1192" s="204" t="s">
        <v>68</v>
      </c>
      <c r="J1192" s="204">
        <v>6</v>
      </c>
      <c r="K1192" s="204"/>
      <c r="L1192" s="204"/>
      <c r="M1192" s="204"/>
      <c r="N1192" s="204"/>
      <c r="O1192" s="230">
        <f t="shared" si="166"/>
        <v>0</v>
      </c>
      <c r="P1192" s="230">
        <f t="shared" si="167"/>
        <v>0</v>
      </c>
      <c r="Q1192" s="230">
        <f t="shared" si="170"/>
        <v>69.599999999999994</v>
      </c>
      <c r="R1192" s="288">
        <f t="shared" si="168"/>
        <v>0</v>
      </c>
      <c r="S1192" s="261"/>
    </row>
    <row r="1193" spans="2:19" s="200" customFormat="1" x14ac:dyDescent="0.25">
      <c r="B1193" s="259">
        <f t="shared" si="169"/>
        <v>1188</v>
      </c>
      <c r="C1193" s="229">
        <v>45445</v>
      </c>
      <c r="D1193" s="203" t="s">
        <v>93</v>
      </c>
      <c r="E1193" s="204" t="str">
        <f t="shared" si="162"/>
        <v>کامیون کمپرسی</v>
      </c>
      <c r="F1193" s="204" t="str">
        <f t="shared" si="163"/>
        <v>شرکتی</v>
      </c>
      <c r="G1193" s="204" t="str">
        <f t="shared" si="164"/>
        <v>جفت</v>
      </c>
      <c r="H1193" s="204">
        <f t="shared" si="165"/>
        <v>6.65</v>
      </c>
      <c r="I1193" s="204" t="s">
        <v>276</v>
      </c>
      <c r="J1193" s="204">
        <v>18</v>
      </c>
      <c r="K1193" s="204"/>
      <c r="L1193" s="204" t="s">
        <v>1</v>
      </c>
      <c r="M1193" s="204"/>
      <c r="N1193" s="204"/>
      <c r="O1193" s="230">
        <f t="shared" si="166"/>
        <v>0</v>
      </c>
      <c r="P1193" s="230">
        <f t="shared" si="167"/>
        <v>0</v>
      </c>
      <c r="Q1193" s="230">
        <f t="shared" si="170"/>
        <v>0</v>
      </c>
      <c r="R1193" s="288">
        <f t="shared" si="168"/>
        <v>0</v>
      </c>
      <c r="S1193" s="261" t="s">
        <v>212</v>
      </c>
    </row>
    <row r="1194" spans="2:19" s="200" customFormat="1" x14ac:dyDescent="0.25">
      <c r="B1194" s="259">
        <f t="shared" si="169"/>
        <v>1189</v>
      </c>
      <c r="C1194" s="229">
        <v>45445</v>
      </c>
      <c r="D1194" s="203" t="s">
        <v>96</v>
      </c>
      <c r="E1194" s="204" t="str">
        <f t="shared" si="162"/>
        <v>کامیون کمپرسی</v>
      </c>
      <c r="F1194" s="204" t="str">
        <f t="shared" si="163"/>
        <v>شرکتی</v>
      </c>
      <c r="G1194" s="204" t="str">
        <f t="shared" si="164"/>
        <v>جفت</v>
      </c>
      <c r="H1194" s="204">
        <f t="shared" si="165"/>
        <v>6.65</v>
      </c>
      <c r="I1194" s="204" t="s">
        <v>205</v>
      </c>
      <c r="J1194" s="204">
        <v>3</v>
      </c>
      <c r="K1194" s="204">
        <v>1250</v>
      </c>
      <c r="L1194" s="204" t="s">
        <v>64</v>
      </c>
      <c r="M1194" s="204"/>
      <c r="N1194" s="204" t="s">
        <v>287</v>
      </c>
      <c r="O1194" s="230">
        <f t="shared" si="166"/>
        <v>0</v>
      </c>
      <c r="P1194" s="230">
        <f t="shared" si="167"/>
        <v>22.942500000000003</v>
      </c>
      <c r="Q1194" s="230">
        <f t="shared" si="170"/>
        <v>0</v>
      </c>
      <c r="R1194" s="288">
        <f t="shared" si="168"/>
        <v>0</v>
      </c>
      <c r="S1194" s="261"/>
    </row>
    <row r="1195" spans="2:19" s="200" customFormat="1" x14ac:dyDescent="0.25">
      <c r="B1195" s="259">
        <f t="shared" si="169"/>
        <v>1190</v>
      </c>
      <c r="C1195" s="229">
        <v>45445</v>
      </c>
      <c r="D1195" s="203" t="s">
        <v>119</v>
      </c>
      <c r="E1195" s="204" t="str">
        <f t="shared" si="162"/>
        <v>کامیون کمپرسی</v>
      </c>
      <c r="F1195" s="204" t="str">
        <f t="shared" si="163"/>
        <v>شرکتی</v>
      </c>
      <c r="G1195" s="204" t="str">
        <f t="shared" si="164"/>
        <v>جفت</v>
      </c>
      <c r="H1195" s="204">
        <f t="shared" si="165"/>
        <v>6.65</v>
      </c>
      <c r="I1195" s="204" t="s">
        <v>205</v>
      </c>
      <c r="J1195" s="204">
        <v>30</v>
      </c>
      <c r="K1195" s="204">
        <v>1250</v>
      </c>
      <c r="L1195" s="204" t="s">
        <v>64</v>
      </c>
      <c r="M1195" s="204"/>
      <c r="N1195" s="204" t="s">
        <v>287</v>
      </c>
      <c r="O1195" s="230">
        <f t="shared" si="166"/>
        <v>0</v>
      </c>
      <c r="P1195" s="230">
        <f t="shared" si="167"/>
        <v>229.42499999999998</v>
      </c>
      <c r="Q1195" s="230">
        <f t="shared" si="170"/>
        <v>0</v>
      </c>
      <c r="R1195" s="288">
        <f t="shared" si="168"/>
        <v>0</v>
      </c>
      <c r="S1195" s="261"/>
    </row>
    <row r="1196" spans="2:19" s="200" customFormat="1" x14ac:dyDescent="0.25">
      <c r="B1196" s="259">
        <f t="shared" si="169"/>
        <v>1191</v>
      </c>
      <c r="C1196" s="229">
        <v>45445</v>
      </c>
      <c r="D1196" s="203" t="s">
        <v>132</v>
      </c>
      <c r="E1196" s="204" t="str">
        <f t="shared" si="162"/>
        <v>تانکر آب</v>
      </c>
      <c r="F1196" s="204" t="str">
        <f t="shared" si="163"/>
        <v>شرکتی</v>
      </c>
      <c r="G1196" s="204" t="str">
        <f t="shared" si="164"/>
        <v>تانکر آب</v>
      </c>
      <c r="H1196" s="204">
        <f t="shared" si="165"/>
        <v>11.8</v>
      </c>
      <c r="I1196" s="204"/>
      <c r="J1196" s="204"/>
      <c r="K1196" s="204"/>
      <c r="L1196" s="204"/>
      <c r="M1196" s="204"/>
      <c r="N1196" s="204"/>
      <c r="O1196" s="230">
        <f t="shared" si="166"/>
        <v>0</v>
      </c>
      <c r="P1196" s="230">
        <f t="shared" si="167"/>
        <v>0</v>
      </c>
      <c r="Q1196" s="230">
        <f t="shared" si="170"/>
        <v>0</v>
      </c>
      <c r="R1196" s="288">
        <f t="shared" si="168"/>
        <v>0</v>
      </c>
      <c r="S1196" s="261"/>
    </row>
    <row r="1197" spans="2:19" s="200" customFormat="1" x14ac:dyDescent="0.25">
      <c r="B1197" s="259">
        <f t="shared" si="169"/>
        <v>1192</v>
      </c>
      <c r="C1197" s="229">
        <v>45445</v>
      </c>
      <c r="D1197" s="203" t="s">
        <v>98</v>
      </c>
      <c r="E1197" s="204" t="str">
        <f t="shared" si="162"/>
        <v>تانکر آب</v>
      </c>
      <c r="F1197" s="204" t="str">
        <f t="shared" si="163"/>
        <v>شرکتی</v>
      </c>
      <c r="G1197" s="204" t="str">
        <f t="shared" si="164"/>
        <v>تانکر آب</v>
      </c>
      <c r="H1197" s="204">
        <f t="shared" si="165"/>
        <v>11.8</v>
      </c>
      <c r="I1197" s="204" t="s">
        <v>68</v>
      </c>
      <c r="J1197" s="204">
        <v>4</v>
      </c>
      <c r="K1197" s="204"/>
      <c r="L1197" s="204"/>
      <c r="M1197" s="204"/>
      <c r="N1197" s="204"/>
      <c r="O1197" s="230">
        <f t="shared" si="166"/>
        <v>0</v>
      </c>
      <c r="P1197" s="230">
        <f t="shared" si="167"/>
        <v>0</v>
      </c>
      <c r="Q1197" s="230">
        <f t="shared" si="170"/>
        <v>47.2</v>
      </c>
      <c r="R1197" s="288">
        <f t="shared" si="168"/>
        <v>0</v>
      </c>
      <c r="S1197" s="261"/>
    </row>
    <row r="1198" spans="2:19" s="200" customFormat="1" x14ac:dyDescent="0.25">
      <c r="B1198" s="259">
        <f t="shared" si="169"/>
        <v>1193</v>
      </c>
      <c r="C1198" s="229">
        <v>45445</v>
      </c>
      <c r="D1198" s="203" t="s">
        <v>143</v>
      </c>
      <c r="E1198" s="204" t="str">
        <f t="shared" si="162"/>
        <v>کامیون کمپرسی</v>
      </c>
      <c r="F1198" s="204" t="str">
        <f t="shared" si="163"/>
        <v>انصاری</v>
      </c>
      <c r="G1198" s="204" t="str">
        <f t="shared" si="164"/>
        <v>جفت</v>
      </c>
      <c r="H1198" s="204">
        <f t="shared" si="165"/>
        <v>7</v>
      </c>
      <c r="I1198" s="204" t="s">
        <v>204</v>
      </c>
      <c r="J1198" s="204">
        <v>6</v>
      </c>
      <c r="K1198" s="204">
        <v>800</v>
      </c>
      <c r="L1198" s="204" t="s">
        <v>2</v>
      </c>
      <c r="M1198" s="204"/>
      <c r="N1198" s="204" t="s">
        <v>286</v>
      </c>
      <c r="O1198" s="230">
        <f t="shared" si="166"/>
        <v>42</v>
      </c>
      <c r="P1198" s="230">
        <f t="shared" si="167"/>
        <v>0</v>
      </c>
      <c r="Q1198" s="230">
        <f t="shared" si="170"/>
        <v>0</v>
      </c>
      <c r="R1198" s="288">
        <f t="shared" si="168"/>
        <v>0</v>
      </c>
      <c r="S1198" s="261"/>
    </row>
    <row r="1199" spans="2:19" s="200" customFormat="1" x14ac:dyDescent="0.25">
      <c r="B1199" s="259">
        <f t="shared" si="169"/>
        <v>1194</v>
      </c>
      <c r="C1199" s="229">
        <v>45445</v>
      </c>
      <c r="D1199" s="203" t="s">
        <v>144</v>
      </c>
      <c r="E1199" s="204" t="str">
        <f t="shared" si="162"/>
        <v>کامیون کمپرسی</v>
      </c>
      <c r="F1199" s="204" t="str">
        <f t="shared" si="163"/>
        <v>انصاری</v>
      </c>
      <c r="G1199" s="204" t="str">
        <f t="shared" si="164"/>
        <v>جفت</v>
      </c>
      <c r="H1199" s="204">
        <f t="shared" si="165"/>
        <v>7</v>
      </c>
      <c r="I1199" s="204" t="s">
        <v>204</v>
      </c>
      <c r="J1199" s="204">
        <v>6</v>
      </c>
      <c r="K1199" s="204">
        <v>800</v>
      </c>
      <c r="L1199" s="204" t="s">
        <v>2</v>
      </c>
      <c r="M1199" s="204"/>
      <c r="N1199" s="204" t="s">
        <v>286</v>
      </c>
      <c r="O1199" s="230">
        <f t="shared" si="166"/>
        <v>42</v>
      </c>
      <c r="P1199" s="230">
        <f t="shared" si="167"/>
        <v>0</v>
      </c>
      <c r="Q1199" s="230">
        <f t="shared" si="170"/>
        <v>0</v>
      </c>
      <c r="R1199" s="288">
        <f t="shared" si="168"/>
        <v>0</v>
      </c>
      <c r="S1199" s="261"/>
    </row>
    <row r="1200" spans="2:19" s="200" customFormat="1" x14ac:dyDescent="0.25">
      <c r="B1200" s="259">
        <f t="shared" si="169"/>
        <v>1195</v>
      </c>
      <c r="C1200" s="229">
        <v>45445</v>
      </c>
      <c r="D1200" s="203" t="s">
        <v>145</v>
      </c>
      <c r="E1200" s="204" t="str">
        <f t="shared" si="162"/>
        <v>کامیون کمپرسی</v>
      </c>
      <c r="F1200" s="204" t="str">
        <f t="shared" si="163"/>
        <v>انصاری</v>
      </c>
      <c r="G1200" s="204" t="str">
        <f t="shared" si="164"/>
        <v>جفت</v>
      </c>
      <c r="H1200" s="204">
        <f t="shared" si="165"/>
        <v>7</v>
      </c>
      <c r="I1200" s="204" t="s">
        <v>204</v>
      </c>
      <c r="J1200" s="204">
        <v>6</v>
      </c>
      <c r="K1200" s="204">
        <v>800</v>
      </c>
      <c r="L1200" s="204" t="s">
        <v>2</v>
      </c>
      <c r="M1200" s="204"/>
      <c r="N1200" s="204" t="s">
        <v>286</v>
      </c>
      <c r="O1200" s="230">
        <f t="shared" si="166"/>
        <v>42</v>
      </c>
      <c r="P1200" s="230">
        <f t="shared" si="167"/>
        <v>0</v>
      </c>
      <c r="Q1200" s="230">
        <f t="shared" si="170"/>
        <v>0</v>
      </c>
      <c r="R1200" s="288">
        <f t="shared" si="168"/>
        <v>0</v>
      </c>
      <c r="S1200" s="261"/>
    </row>
    <row r="1201" spans="2:19" s="200" customFormat="1" x14ac:dyDescent="0.25">
      <c r="B1201" s="259">
        <f t="shared" si="169"/>
        <v>1196</v>
      </c>
      <c r="C1201" s="229">
        <v>45445</v>
      </c>
      <c r="D1201" s="203" t="s">
        <v>152</v>
      </c>
      <c r="E1201" s="204" t="str">
        <f t="shared" si="162"/>
        <v>کامیون کمپرسی</v>
      </c>
      <c r="F1201" s="204" t="str">
        <f t="shared" si="163"/>
        <v>میرزایی</v>
      </c>
      <c r="G1201" s="204" t="str">
        <f t="shared" si="164"/>
        <v>تک</v>
      </c>
      <c r="H1201" s="204">
        <f t="shared" si="165"/>
        <v>4.1500000000000004</v>
      </c>
      <c r="I1201" s="204" t="s">
        <v>204</v>
      </c>
      <c r="J1201" s="204">
        <v>35</v>
      </c>
      <c r="K1201" s="204">
        <v>300</v>
      </c>
      <c r="L1201" s="204" t="s">
        <v>65</v>
      </c>
      <c r="M1201" s="204"/>
      <c r="N1201" s="204" t="s">
        <v>287</v>
      </c>
      <c r="O1201" s="230">
        <f t="shared" si="166"/>
        <v>145.25</v>
      </c>
      <c r="P1201" s="230">
        <f t="shared" si="167"/>
        <v>0</v>
      </c>
      <c r="Q1201" s="230">
        <f t="shared" si="170"/>
        <v>0</v>
      </c>
      <c r="R1201" s="288">
        <f t="shared" si="168"/>
        <v>0</v>
      </c>
      <c r="S1201" s="261"/>
    </row>
    <row r="1202" spans="2:19" s="200" customFormat="1" x14ac:dyDescent="0.25">
      <c r="B1202" s="259">
        <f t="shared" si="169"/>
        <v>1197</v>
      </c>
      <c r="C1202" s="229">
        <v>45445</v>
      </c>
      <c r="D1202" s="203" t="s">
        <v>154</v>
      </c>
      <c r="E1202" s="204" t="str">
        <f t="shared" si="162"/>
        <v>کامیون کمپرسی</v>
      </c>
      <c r="F1202" s="204" t="str">
        <f t="shared" si="163"/>
        <v>میرزایی</v>
      </c>
      <c r="G1202" s="204" t="str">
        <f t="shared" si="164"/>
        <v>تک</v>
      </c>
      <c r="H1202" s="204">
        <f t="shared" si="165"/>
        <v>4.1500000000000004</v>
      </c>
      <c r="I1202" s="204" t="s">
        <v>204</v>
      </c>
      <c r="J1202" s="204">
        <v>40</v>
      </c>
      <c r="K1202" s="204">
        <v>300</v>
      </c>
      <c r="L1202" s="204" t="s">
        <v>65</v>
      </c>
      <c r="M1202" s="204"/>
      <c r="N1202" s="204" t="s">
        <v>287</v>
      </c>
      <c r="O1202" s="230">
        <f t="shared" si="166"/>
        <v>166</v>
      </c>
      <c r="P1202" s="230">
        <f t="shared" si="167"/>
        <v>0</v>
      </c>
      <c r="Q1202" s="230">
        <f t="shared" si="170"/>
        <v>0</v>
      </c>
      <c r="R1202" s="288">
        <f t="shared" si="168"/>
        <v>0</v>
      </c>
      <c r="S1202" s="261"/>
    </row>
    <row r="1203" spans="2:19" s="200" customFormat="1" x14ac:dyDescent="0.25">
      <c r="B1203" s="259">
        <f t="shared" si="169"/>
        <v>1198</v>
      </c>
      <c r="C1203" s="229">
        <v>45445</v>
      </c>
      <c r="D1203" s="203" t="s">
        <v>155</v>
      </c>
      <c r="E1203" s="204" t="str">
        <f t="shared" si="162"/>
        <v>کامیون کمپرسی</v>
      </c>
      <c r="F1203" s="204" t="str">
        <f t="shared" si="163"/>
        <v>میرزایی</v>
      </c>
      <c r="G1203" s="204" t="str">
        <f t="shared" si="164"/>
        <v>جفت</v>
      </c>
      <c r="H1203" s="204">
        <f t="shared" si="165"/>
        <v>6.65</v>
      </c>
      <c r="I1203" s="204" t="s">
        <v>204</v>
      </c>
      <c r="J1203" s="204">
        <v>39</v>
      </c>
      <c r="K1203" s="204">
        <v>300</v>
      </c>
      <c r="L1203" s="204" t="s">
        <v>65</v>
      </c>
      <c r="M1203" s="204"/>
      <c r="N1203" s="204" t="s">
        <v>287</v>
      </c>
      <c r="O1203" s="230">
        <f t="shared" si="166"/>
        <v>259.35000000000002</v>
      </c>
      <c r="P1203" s="230">
        <f t="shared" si="167"/>
        <v>0</v>
      </c>
      <c r="Q1203" s="230">
        <f t="shared" si="170"/>
        <v>0</v>
      </c>
      <c r="R1203" s="288">
        <f t="shared" si="168"/>
        <v>0</v>
      </c>
      <c r="S1203" s="261"/>
    </row>
    <row r="1204" spans="2:19" s="200" customFormat="1" x14ac:dyDescent="0.25">
      <c r="B1204" s="259">
        <f t="shared" si="169"/>
        <v>1199</v>
      </c>
      <c r="C1204" s="229">
        <v>45445</v>
      </c>
      <c r="D1204" s="203" t="s">
        <v>158</v>
      </c>
      <c r="E1204" s="204" t="str">
        <f t="shared" si="162"/>
        <v>کامیون کمپرسی</v>
      </c>
      <c r="F1204" s="204" t="str">
        <f t="shared" si="163"/>
        <v>صداقت</v>
      </c>
      <c r="G1204" s="204" t="str">
        <f t="shared" si="164"/>
        <v>تک</v>
      </c>
      <c r="H1204" s="204">
        <f t="shared" si="165"/>
        <v>4.1500000000000004</v>
      </c>
      <c r="I1204" s="204" t="s">
        <v>205</v>
      </c>
      <c r="J1204" s="204">
        <v>41</v>
      </c>
      <c r="K1204" s="204">
        <v>1250</v>
      </c>
      <c r="L1204" s="204" t="s">
        <v>64</v>
      </c>
      <c r="M1204" s="204"/>
      <c r="N1204" s="204" t="s">
        <v>287</v>
      </c>
      <c r="O1204" s="230">
        <f t="shared" si="166"/>
        <v>0</v>
      </c>
      <c r="P1204" s="230">
        <f t="shared" si="167"/>
        <v>195.67249999999999</v>
      </c>
      <c r="Q1204" s="230">
        <f t="shared" si="170"/>
        <v>0</v>
      </c>
      <c r="R1204" s="288">
        <f t="shared" si="168"/>
        <v>0</v>
      </c>
      <c r="S1204" s="261"/>
    </row>
    <row r="1205" spans="2:19" s="200" customFormat="1" x14ac:dyDescent="0.25">
      <c r="B1205" s="259">
        <f t="shared" si="169"/>
        <v>1200</v>
      </c>
      <c r="C1205" s="229">
        <v>45445</v>
      </c>
      <c r="D1205" s="203" t="s">
        <v>159</v>
      </c>
      <c r="E1205" s="204" t="str">
        <f t="shared" si="162"/>
        <v>کامیون کمپرسی</v>
      </c>
      <c r="F1205" s="204" t="str">
        <f t="shared" si="163"/>
        <v>صداقت</v>
      </c>
      <c r="G1205" s="204" t="str">
        <f t="shared" si="164"/>
        <v>تک</v>
      </c>
      <c r="H1205" s="204">
        <f t="shared" si="165"/>
        <v>4.1500000000000004</v>
      </c>
      <c r="I1205" s="204"/>
      <c r="J1205" s="204"/>
      <c r="K1205" s="204"/>
      <c r="L1205" s="204"/>
      <c r="M1205" s="204"/>
      <c r="N1205" s="204"/>
      <c r="O1205" s="230">
        <f t="shared" si="166"/>
        <v>0</v>
      </c>
      <c r="P1205" s="230">
        <f t="shared" si="167"/>
        <v>0</v>
      </c>
      <c r="Q1205" s="230">
        <f t="shared" si="170"/>
        <v>0</v>
      </c>
      <c r="R1205" s="288">
        <f t="shared" si="168"/>
        <v>0</v>
      </c>
      <c r="S1205" s="261"/>
    </row>
    <row r="1206" spans="2:19" s="200" customFormat="1" x14ac:dyDescent="0.25">
      <c r="B1206" s="259">
        <f t="shared" si="169"/>
        <v>1201</v>
      </c>
      <c r="C1206" s="229">
        <v>45445</v>
      </c>
      <c r="D1206" s="203" t="s">
        <v>162</v>
      </c>
      <c r="E1206" s="204" t="str">
        <f t="shared" si="162"/>
        <v>تانکر آب</v>
      </c>
      <c r="F1206" s="204" t="str">
        <f t="shared" si="163"/>
        <v>رضاپور</v>
      </c>
      <c r="G1206" s="204" t="str">
        <f t="shared" si="164"/>
        <v>تانکر آب</v>
      </c>
      <c r="H1206" s="204">
        <f t="shared" si="165"/>
        <v>10</v>
      </c>
      <c r="I1206" s="204" t="s">
        <v>68</v>
      </c>
      <c r="J1206" s="204">
        <v>4</v>
      </c>
      <c r="K1206" s="204"/>
      <c r="L1206" s="204"/>
      <c r="M1206" s="204"/>
      <c r="N1206" s="204"/>
      <c r="O1206" s="230">
        <f t="shared" si="166"/>
        <v>0</v>
      </c>
      <c r="P1206" s="230">
        <f t="shared" si="167"/>
        <v>0</v>
      </c>
      <c r="Q1206" s="230">
        <f t="shared" si="170"/>
        <v>40</v>
      </c>
      <c r="R1206" s="288">
        <f t="shared" si="168"/>
        <v>0</v>
      </c>
      <c r="S1206" s="261"/>
    </row>
    <row r="1207" spans="2:19" s="200" customFormat="1" x14ac:dyDescent="0.25">
      <c r="B1207" s="259">
        <f t="shared" si="169"/>
        <v>1202</v>
      </c>
      <c r="C1207" s="229">
        <v>45445</v>
      </c>
      <c r="D1207" s="203" t="s">
        <v>175</v>
      </c>
      <c r="E1207" s="204" t="str">
        <f t="shared" si="162"/>
        <v>تانکر آب</v>
      </c>
      <c r="F1207" s="204" t="str">
        <f t="shared" si="163"/>
        <v>محمدپور</v>
      </c>
      <c r="G1207" s="204" t="str">
        <f t="shared" si="164"/>
        <v>تانکر آب</v>
      </c>
      <c r="H1207" s="204">
        <f t="shared" si="165"/>
        <v>11.2</v>
      </c>
      <c r="I1207" s="204"/>
      <c r="J1207" s="204"/>
      <c r="K1207" s="204"/>
      <c r="L1207" s="204"/>
      <c r="M1207" s="204"/>
      <c r="N1207" s="204"/>
      <c r="O1207" s="230">
        <f t="shared" si="166"/>
        <v>0</v>
      </c>
      <c r="P1207" s="230">
        <f t="shared" si="167"/>
        <v>0</v>
      </c>
      <c r="Q1207" s="230">
        <f t="shared" si="170"/>
        <v>0</v>
      </c>
      <c r="R1207" s="288">
        <f t="shared" si="168"/>
        <v>0</v>
      </c>
      <c r="S1207" s="261"/>
    </row>
    <row r="1208" spans="2:19" s="200" customFormat="1" x14ac:dyDescent="0.25">
      <c r="B1208" s="259">
        <f t="shared" si="169"/>
        <v>1203</v>
      </c>
      <c r="C1208" s="229">
        <v>45445</v>
      </c>
      <c r="D1208" s="203" t="s">
        <v>179</v>
      </c>
      <c r="E1208" s="204" t="str">
        <f t="shared" si="162"/>
        <v>کمپرسی جفت</v>
      </c>
      <c r="F1208" s="204" t="str">
        <f t="shared" si="163"/>
        <v>محمدپور</v>
      </c>
      <c r="G1208" s="204" t="str">
        <f t="shared" si="164"/>
        <v>جفت</v>
      </c>
      <c r="H1208" s="204">
        <f t="shared" si="165"/>
        <v>7</v>
      </c>
      <c r="I1208" s="204"/>
      <c r="J1208" s="204"/>
      <c r="K1208" s="204"/>
      <c r="L1208" s="204"/>
      <c r="M1208" s="204"/>
      <c r="N1208" s="204"/>
      <c r="O1208" s="230">
        <f t="shared" si="166"/>
        <v>0</v>
      </c>
      <c r="P1208" s="230">
        <f t="shared" si="167"/>
        <v>0</v>
      </c>
      <c r="Q1208" s="230">
        <f t="shared" si="170"/>
        <v>0</v>
      </c>
      <c r="R1208" s="288">
        <f t="shared" si="168"/>
        <v>0</v>
      </c>
      <c r="S1208" s="261"/>
    </row>
    <row r="1209" spans="2:19" s="200" customFormat="1" x14ac:dyDescent="0.25">
      <c r="B1209" s="259">
        <f t="shared" si="169"/>
        <v>1204</v>
      </c>
      <c r="C1209" s="229">
        <v>45445</v>
      </c>
      <c r="D1209" s="203" t="s">
        <v>181</v>
      </c>
      <c r="E1209" s="204" t="str">
        <f t="shared" si="162"/>
        <v>تانکر آب</v>
      </c>
      <c r="F1209" s="204" t="str">
        <f t="shared" si="163"/>
        <v>گلپایگانی</v>
      </c>
      <c r="G1209" s="204" t="str">
        <f t="shared" si="164"/>
        <v>تانکر آب</v>
      </c>
      <c r="H1209" s="204">
        <f t="shared" si="165"/>
        <v>11.6</v>
      </c>
      <c r="I1209" s="204" t="s">
        <v>68</v>
      </c>
      <c r="J1209" s="204">
        <v>5</v>
      </c>
      <c r="K1209" s="204"/>
      <c r="L1209" s="204"/>
      <c r="M1209" s="204"/>
      <c r="N1209" s="204"/>
      <c r="O1209" s="230">
        <f t="shared" si="166"/>
        <v>0</v>
      </c>
      <c r="P1209" s="230">
        <f t="shared" si="167"/>
        <v>0</v>
      </c>
      <c r="Q1209" s="230">
        <f t="shared" si="170"/>
        <v>58</v>
      </c>
      <c r="R1209" s="288">
        <f t="shared" si="168"/>
        <v>0</v>
      </c>
      <c r="S1209" s="261"/>
    </row>
    <row r="1210" spans="2:19" s="200" customFormat="1" x14ac:dyDescent="0.25">
      <c r="B1210" s="259">
        <f t="shared" si="169"/>
        <v>1205</v>
      </c>
      <c r="C1210" s="229">
        <v>45446</v>
      </c>
      <c r="D1210" s="203" t="s">
        <v>93</v>
      </c>
      <c r="E1210" s="204" t="str">
        <f t="shared" si="162"/>
        <v>کامیون کمپرسی</v>
      </c>
      <c r="F1210" s="204" t="str">
        <f t="shared" si="163"/>
        <v>شرکتی</v>
      </c>
      <c r="G1210" s="204" t="str">
        <f t="shared" si="164"/>
        <v>جفت</v>
      </c>
      <c r="H1210" s="204">
        <f t="shared" si="165"/>
        <v>6.65</v>
      </c>
      <c r="I1210" s="204" t="s">
        <v>205</v>
      </c>
      <c r="J1210" s="204">
        <v>15</v>
      </c>
      <c r="K1210" s="204">
        <v>800</v>
      </c>
      <c r="L1210" s="204" t="s">
        <v>1</v>
      </c>
      <c r="M1210" s="204"/>
      <c r="N1210" s="204" t="s">
        <v>287</v>
      </c>
      <c r="O1210" s="230">
        <f t="shared" si="166"/>
        <v>0</v>
      </c>
      <c r="P1210" s="230">
        <f t="shared" si="167"/>
        <v>114.71249999999999</v>
      </c>
      <c r="Q1210" s="230">
        <f t="shared" si="170"/>
        <v>0</v>
      </c>
      <c r="R1210" s="288">
        <f t="shared" si="168"/>
        <v>0</v>
      </c>
      <c r="S1210" s="261"/>
    </row>
    <row r="1211" spans="2:19" s="200" customFormat="1" x14ac:dyDescent="0.25">
      <c r="B1211" s="259">
        <f t="shared" si="169"/>
        <v>1206</v>
      </c>
      <c r="C1211" s="229">
        <v>45446</v>
      </c>
      <c r="D1211" s="203" t="s">
        <v>96</v>
      </c>
      <c r="E1211" s="204" t="str">
        <f t="shared" si="162"/>
        <v>کامیون کمپرسی</v>
      </c>
      <c r="F1211" s="204" t="str">
        <f t="shared" si="163"/>
        <v>شرکتی</v>
      </c>
      <c r="G1211" s="204" t="str">
        <f t="shared" si="164"/>
        <v>جفت</v>
      </c>
      <c r="H1211" s="204">
        <f t="shared" si="165"/>
        <v>6.65</v>
      </c>
      <c r="I1211" s="204" t="s">
        <v>205</v>
      </c>
      <c r="J1211" s="204">
        <v>15</v>
      </c>
      <c r="K1211" s="204">
        <v>800</v>
      </c>
      <c r="L1211" s="204" t="s">
        <v>1</v>
      </c>
      <c r="M1211" s="204"/>
      <c r="N1211" s="204" t="s">
        <v>287</v>
      </c>
      <c r="O1211" s="230">
        <f t="shared" si="166"/>
        <v>0</v>
      </c>
      <c r="P1211" s="230">
        <f t="shared" si="167"/>
        <v>114.71249999999999</v>
      </c>
      <c r="Q1211" s="230">
        <f t="shared" si="170"/>
        <v>0</v>
      </c>
      <c r="R1211" s="288">
        <f t="shared" si="168"/>
        <v>0</v>
      </c>
      <c r="S1211" s="261"/>
    </row>
    <row r="1212" spans="2:19" s="200" customFormat="1" x14ac:dyDescent="0.25">
      <c r="B1212" s="259">
        <f t="shared" si="169"/>
        <v>1207</v>
      </c>
      <c r="C1212" s="229">
        <v>45446</v>
      </c>
      <c r="D1212" s="203" t="s">
        <v>119</v>
      </c>
      <c r="E1212" s="204" t="str">
        <f t="shared" si="162"/>
        <v>کامیون کمپرسی</v>
      </c>
      <c r="F1212" s="204" t="str">
        <f t="shared" si="163"/>
        <v>شرکتی</v>
      </c>
      <c r="G1212" s="204" t="str">
        <f t="shared" si="164"/>
        <v>جفت</v>
      </c>
      <c r="H1212" s="204">
        <f t="shared" si="165"/>
        <v>6.65</v>
      </c>
      <c r="I1212" s="204" t="s">
        <v>205</v>
      </c>
      <c r="J1212" s="204">
        <v>18</v>
      </c>
      <c r="K1212" s="204">
        <v>800</v>
      </c>
      <c r="L1212" s="204" t="s">
        <v>1</v>
      </c>
      <c r="M1212" s="204"/>
      <c r="N1212" s="204" t="s">
        <v>287</v>
      </c>
      <c r="O1212" s="230">
        <f t="shared" si="166"/>
        <v>0</v>
      </c>
      <c r="P1212" s="230">
        <f t="shared" si="167"/>
        <v>137.655</v>
      </c>
      <c r="Q1212" s="230">
        <f t="shared" si="170"/>
        <v>0</v>
      </c>
      <c r="R1212" s="288">
        <f t="shared" si="168"/>
        <v>0</v>
      </c>
      <c r="S1212" s="261"/>
    </row>
    <row r="1213" spans="2:19" s="200" customFormat="1" x14ac:dyDescent="0.25">
      <c r="B1213" s="259">
        <f t="shared" si="169"/>
        <v>1208</v>
      </c>
      <c r="C1213" s="229">
        <v>45446</v>
      </c>
      <c r="D1213" s="203" t="s">
        <v>132</v>
      </c>
      <c r="E1213" s="204" t="str">
        <f t="shared" si="162"/>
        <v>تانکر آب</v>
      </c>
      <c r="F1213" s="204" t="str">
        <f t="shared" si="163"/>
        <v>شرکتی</v>
      </c>
      <c r="G1213" s="204" t="str">
        <f t="shared" si="164"/>
        <v>تانکر آب</v>
      </c>
      <c r="H1213" s="204">
        <f t="shared" si="165"/>
        <v>11.8</v>
      </c>
      <c r="I1213" s="204"/>
      <c r="J1213" s="204"/>
      <c r="K1213" s="204"/>
      <c r="L1213" s="204"/>
      <c r="M1213" s="204"/>
      <c r="N1213" s="204"/>
      <c r="O1213" s="230">
        <f t="shared" si="166"/>
        <v>0</v>
      </c>
      <c r="P1213" s="230">
        <f t="shared" si="167"/>
        <v>0</v>
      </c>
      <c r="Q1213" s="230">
        <f t="shared" si="170"/>
        <v>0</v>
      </c>
      <c r="R1213" s="288">
        <f t="shared" si="168"/>
        <v>0</v>
      </c>
      <c r="S1213" s="261"/>
    </row>
    <row r="1214" spans="2:19" s="200" customFormat="1" x14ac:dyDescent="0.25">
      <c r="B1214" s="259">
        <f t="shared" si="169"/>
        <v>1209</v>
      </c>
      <c r="C1214" s="229">
        <v>45446</v>
      </c>
      <c r="D1214" s="203" t="s">
        <v>98</v>
      </c>
      <c r="E1214" s="204" t="str">
        <f t="shared" si="162"/>
        <v>تانکر آب</v>
      </c>
      <c r="F1214" s="204" t="str">
        <f t="shared" si="163"/>
        <v>شرکتی</v>
      </c>
      <c r="G1214" s="204" t="str">
        <f t="shared" si="164"/>
        <v>تانکر آب</v>
      </c>
      <c r="H1214" s="204">
        <f t="shared" si="165"/>
        <v>11.8</v>
      </c>
      <c r="I1214" s="204" t="s">
        <v>68</v>
      </c>
      <c r="J1214" s="204">
        <v>6</v>
      </c>
      <c r="K1214" s="204"/>
      <c r="L1214" s="204"/>
      <c r="M1214" s="204"/>
      <c r="N1214" s="204"/>
      <c r="O1214" s="230">
        <f t="shared" si="166"/>
        <v>0</v>
      </c>
      <c r="P1214" s="230">
        <f t="shared" si="167"/>
        <v>0</v>
      </c>
      <c r="Q1214" s="230">
        <f t="shared" si="170"/>
        <v>70.800000000000011</v>
      </c>
      <c r="R1214" s="288">
        <f t="shared" si="168"/>
        <v>0</v>
      </c>
      <c r="S1214" s="261"/>
    </row>
    <row r="1215" spans="2:19" s="200" customFormat="1" x14ac:dyDescent="0.25">
      <c r="B1215" s="259">
        <f t="shared" si="169"/>
        <v>1210</v>
      </c>
      <c r="C1215" s="229">
        <v>45446</v>
      </c>
      <c r="D1215" s="203" t="s">
        <v>143</v>
      </c>
      <c r="E1215" s="204" t="str">
        <f t="shared" si="162"/>
        <v>کامیون کمپرسی</v>
      </c>
      <c r="F1215" s="204" t="str">
        <f t="shared" si="163"/>
        <v>انصاری</v>
      </c>
      <c r="G1215" s="204" t="str">
        <f t="shared" si="164"/>
        <v>جفت</v>
      </c>
      <c r="H1215" s="204">
        <f t="shared" si="165"/>
        <v>7</v>
      </c>
      <c r="I1215" s="204" t="s">
        <v>204</v>
      </c>
      <c r="J1215" s="204">
        <v>34</v>
      </c>
      <c r="K1215" s="204">
        <v>800</v>
      </c>
      <c r="L1215" s="204" t="s">
        <v>2</v>
      </c>
      <c r="M1215" s="204"/>
      <c r="N1215" s="204" t="s">
        <v>286</v>
      </c>
      <c r="O1215" s="230">
        <f t="shared" si="166"/>
        <v>238</v>
      </c>
      <c r="P1215" s="230">
        <f t="shared" si="167"/>
        <v>0</v>
      </c>
      <c r="Q1215" s="230">
        <f t="shared" si="170"/>
        <v>0</v>
      </c>
      <c r="R1215" s="288">
        <f t="shared" si="168"/>
        <v>0</v>
      </c>
      <c r="S1215" s="261"/>
    </row>
    <row r="1216" spans="2:19" s="200" customFormat="1" x14ac:dyDescent="0.25">
      <c r="B1216" s="259">
        <f t="shared" si="169"/>
        <v>1211</v>
      </c>
      <c r="C1216" s="229">
        <v>45446</v>
      </c>
      <c r="D1216" s="203" t="s">
        <v>144</v>
      </c>
      <c r="E1216" s="204" t="str">
        <f t="shared" si="162"/>
        <v>کامیون کمپرسی</v>
      </c>
      <c r="F1216" s="204" t="str">
        <f t="shared" si="163"/>
        <v>انصاری</v>
      </c>
      <c r="G1216" s="204" t="str">
        <f t="shared" si="164"/>
        <v>جفت</v>
      </c>
      <c r="H1216" s="204">
        <f t="shared" si="165"/>
        <v>7</v>
      </c>
      <c r="I1216" s="204" t="s">
        <v>204</v>
      </c>
      <c r="J1216" s="204">
        <v>36</v>
      </c>
      <c r="K1216" s="204">
        <v>800</v>
      </c>
      <c r="L1216" s="204" t="s">
        <v>2</v>
      </c>
      <c r="M1216" s="204"/>
      <c r="N1216" s="204" t="s">
        <v>286</v>
      </c>
      <c r="O1216" s="230">
        <f t="shared" si="166"/>
        <v>252</v>
      </c>
      <c r="P1216" s="230">
        <f t="shared" si="167"/>
        <v>0</v>
      </c>
      <c r="Q1216" s="230">
        <f t="shared" si="170"/>
        <v>0</v>
      </c>
      <c r="R1216" s="288">
        <f t="shared" si="168"/>
        <v>0</v>
      </c>
      <c r="S1216" s="261"/>
    </row>
    <row r="1217" spans="2:19" s="200" customFormat="1" x14ac:dyDescent="0.25">
      <c r="B1217" s="259">
        <f t="shared" si="169"/>
        <v>1212</v>
      </c>
      <c r="C1217" s="229">
        <v>45446</v>
      </c>
      <c r="D1217" s="203" t="s">
        <v>145</v>
      </c>
      <c r="E1217" s="204" t="str">
        <f t="shared" si="162"/>
        <v>کامیون کمپرسی</v>
      </c>
      <c r="F1217" s="204" t="str">
        <f t="shared" si="163"/>
        <v>انصاری</v>
      </c>
      <c r="G1217" s="204" t="str">
        <f t="shared" si="164"/>
        <v>جفت</v>
      </c>
      <c r="H1217" s="204">
        <f t="shared" si="165"/>
        <v>7</v>
      </c>
      <c r="I1217" s="204" t="s">
        <v>204</v>
      </c>
      <c r="J1217" s="204">
        <v>38</v>
      </c>
      <c r="K1217" s="204">
        <v>800</v>
      </c>
      <c r="L1217" s="204" t="s">
        <v>2</v>
      </c>
      <c r="M1217" s="204"/>
      <c r="N1217" s="204" t="s">
        <v>286</v>
      </c>
      <c r="O1217" s="230">
        <f t="shared" si="166"/>
        <v>266</v>
      </c>
      <c r="P1217" s="230">
        <f t="shared" si="167"/>
        <v>0</v>
      </c>
      <c r="Q1217" s="230">
        <f t="shared" si="170"/>
        <v>0</v>
      </c>
      <c r="R1217" s="288">
        <f t="shared" si="168"/>
        <v>0</v>
      </c>
      <c r="S1217" s="261"/>
    </row>
    <row r="1218" spans="2:19" s="200" customFormat="1" x14ac:dyDescent="0.25">
      <c r="B1218" s="259">
        <f t="shared" si="169"/>
        <v>1213</v>
      </c>
      <c r="C1218" s="229">
        <v>45446</v>
      </c>
      <c r="D1218" s="203" t="s">
        <v>152</v>
      </c>
      <c r="E1218" s="204" t="str">
        <f t="shared" si="162"/>
        <v>کامیون کمپرسی</v>
      </c>
      <c r="F1218" s="204" t="str">
        <f t="shared" si="163"/>
        <v>میرزایی</v>
      </c>
      <c r="G1218" s="204" t="str">
        <f t="shared" si="164"/>
        <v>تک</v>
      </c>
      <c r="H1218" s="204">
        <f t="shared" si="165"/>
        <v>4.1500000000000004</v>
      </c>
      <c r="I1218" s="204" t="s">
        <v>204</v>
      </c>
      <c r="J1218" s="204">
        <v>32</v>
      </c>
      <c r="K1218" s="204">
        <v>550</v>
      </c>
      <c r="L1218" s="204" t="s">
        <v>65</v>
      </c>
      <c r="M1218" s="204"/>
      <c r="N1218" s="204" t="s">
        <v>287</v>
      </c>
      <c r="O1218" s="230">
        <f t="shared" si="166"/>
        <v>132.80000000000001</v>
      </c>
      <c r="P1218" s="230">
        <f t="shared" si="167"/>
        <v>0</v>
      </c>
      <c r="Q1218" s="230">
        <f t="shared" si="170"/>
        <v>0</v>
      </c>
      <c r="R1218" s="288">
        <f t="shared" si="168"/>
        <v>0</v>
      </c>
      <c r="S1218" s="261"/>
    </row>
    <row r="1219" spans="2:19" s="200" customFormat="1" x14ac:dyDescent="0.25">
      <c r="B1219" s="259">
        <f t="shared" si="169"/>
        <v>1214</v>
      </c>
      <c r="C1219" s="229">
        <v>45446</v>
      </c>
      <c r="D1219" s="203" t="s">
        <v>154</v>
      </c>
      <c r="E1219" s="204" t="str">
        <f t="shared" si="162"/>
        <v>کامیون کمپرسی</v>
      </c>
      <c r="F1219" s="204" t="str">
        <f t="shared" si="163"/>
        <v>میرزایی</v>
      </c>
      <c r="G1219" s="204" t="str">
        <f t="shared" si="164"/>
        <v>تک</v>
      </c>
      <c r="H1219" s="204">
        <f t="shared" si="165"/>
        <v>4.1500000000000004</v>
      </c>
      <c r="I1219" s="204" t="s">
        <v>204</v>
      </c>
      <c r="J1219" s="204">
        <v>23</v>
      </c>
      <c r="K1219" s="204">
        <v>550</v>
      </c>
      <c r="L1219" s="204" t="s">
        <v>65</v>
      </c>
      <c r="M1219" s="204"/>
      <c r="N1219" s="204" t="s">
        <v>287</v>
      </c>
      <c r="O1219" s="230">
        <f t="shared" si="166"/>
        <v>95.45</v>
      </c>
      <c r="P1219" s="230">
        <f t="shared" si="167"/>
        <v>0</v>
      </c>
      <c r="Q1219" s="230">
        <f t="shared" si="170"/>
        <v>0</v>
      </c>
      <c r="R1219" s="288">
        <f t="shared" si="168"/>
        <v>0</v>
      </c>
      <c r="S1219" s="261"/>
    </row>
    <row r="1220" spans="2:19" s="200" customFormat="1" x14ac:dyDescent="0.25">
      <c r="B1220" s="259">
        <f t="shared" si="169"/>
        <v>1215</v>
      </c>
      <c r="C1220" s="229">
        <v>45446</v>
      </c>
      <c r="D1220" s="203" t="s">
        <v>155</v>
      </c>
      <c r="E1220" s="204" t="str">
        <f t="shared" si="162"/>
        <v>کامیون کمپرسی</v>
      </c>
      <c r="F1220" s="204" t="str">
        <f t="shared" si="163"/>
        <v>میرزایی</v>
      </c>
      <c r="G1220" s="204" t="str">
        <f t="shared" si="164"/>
        <v>جفت</v>
      </c>
      <c r="H1220" s="204">
        <f t="shared" si="165"/>
        <v>6.65</v>
      </c>
      <c r="I1220" s="204" t="s">
        <v>204</v>
      </c>
      <c r="J1220" s="204">
        <v>23</v>
      </c>
      <c r="K1220" s="204">
        <v>550</v>
      </c>
      <c r="L1220" s="204" t="s">
        <v>65</v>
      </c>
      <c r="M1220" s="204"/>
      <c r="N1220" s="204" t="s">
        <v>287</v>
      </c>
      <c r="O1220" s="230">
        <f t="shared" si="166"/>
        <v>152.95000000000002</v>
      </c>
      <c r="P1220" s="230">
        <f t="shared" si="167"/>
        <v>0</v>
      </c>
      <c r="Q1220" s="230">
        <f t="shared" si="170"/>
        <v>0</v>
      </c>
      <c r="R1220" s="288">
        <f t="shared" si="168"/>
        <v>0</v>
      </c>
      <c r="S1220" s="261"/>
    </row>
    <row r="1221" spans="2:19" s="200" customFormat="1" x14ac:dyDescent="0.25">
      <c r="B1221" s="259">
        <f t="shared" si="169"/>
        <v>1216</v>
      </c>
      <c r="C1221" s="229">
        <v>45446</v>
      </c>
      <c r="D1221" s="203" t="s">
        <v>158</v>
      </c>
      <c r="E1221" s="204" t="str">
        <f t="shared" si="162"/>
        <v>کامیون کمپرسی</v>
      </c>
      <c r="F1221" s="204" t="str">
        <f t="shared" si="163"/>
        <v>صداقت</v>
      </c>
      <c r="G1221" s="204" t="str">
        <f t="shared" si="164"/>
        <v>تک</v>
      </c>
      <c r="H1221" s="204">
        <f t="shared" si="165"/>
        <v>4.1500000000000004</v>
      </c>
      <c r="I1221" s="204" t="s">
        <v>205</v>
      </c>
      <c r="J1221" s="204">
        <v>41</v>
      </c>
      <c r="K1221" s="204">
        <v>1500</v>
      </c>
      <c r="L1221" s="204" t="s">
        <v>64</v>
      </c>
      <c r="M1221" s="204"/>
      <c r="N1221" s="204" t="s">
        <v>287</v>
      </c>
      <c r="O1221" s="230">
        <f t="shared" si="166"/>
        <v>0</v>
      </c>
      <c r="P1221" s="230">
        <f t="shared" si="167"/>
        <v>195.67249999999999</v>
      </c>
      <c r="Q1221" s="230">
        <f t="shared" si="170"/>
        <v>0</v>
      </c>
      <c r="R1221" s="288">
        <f t="shared" si="168"/>
        <v>0</v>
      </c>
      <c r="S1221" s="261"/>
    </row>
    <row r="1222" spans="2:19" s="200" customFormat="1" x14ac:dyDescent="0.25">
      <c r="B1222" s="259">
        <f t="shared" si="169"/>
        <v>1217</v>
      </c>
      <c r="C1222" s="229">
        <v>45446</v>
      </c>
      <c r="D1222" s="203" t="s">
        <v>159</v>
      </c>
      <c r="E1222" s="204" t="str">
        <f t="shared" ref="E1222:E1285" si="171">IFERROR(VLOOKUP(D1222,T:X,2,FALSE),"")</f>
        <v>کامیون کمپرسی</v>
      </c>
      <c r="F1222" s="204" t="str">
        <f t="shared" ref="F1222:F1285" si="172">IFERROR(VLOOKUP(D1222,T:X,3,FALSE),"")</f>
        <v>صداقت</v>
      </c>
      <c r="G1222" s="204" t="str">
        <f t="shared" ref="G1222:G1285" si="173">IFERROR(VLOOKUP(D1222,T:X,4,FALSE),"")</f>
        <v>تک</v>
      </c>
      <c r="H1222" s="204">
        <f t="shared" ref="H1222:H1285" si="174">IFERROR(VLOOKUP(D1222,T:X,5,FALSE),"")</f>
        <v>4.1500000000000004</v>
      </c>
      <c r="I1222" s="204" t="s">
        <v>205</v>
      </c>
      <c r="J1222" s="204">
        <v>37</v>
      </c>
      <c r="K1222" s="204">
        <v>1500</v>
      </c>
      <c r="L1222" s="204" t="s">
        <v>64</v>
      </c>
      <c r="M1222" s="204"/>
      <c r="N1222" s="204" t="s">
        <v>287</v>
      </c>
      <c r="O1222" s="230">
        <f t="shared" ref="O1222:O1285" si="175">IF(I1222=$O$5,J1222*H1222,0)</f>
        <v>0</v>
      </c>
      <c r="P1222" s="230">
        <f t="shared" ref="P1222:P1285" si="176">IF(I1222=$P$5,J1222*H1222,0)*1.15</f>
        <v>176.58250000000001</v>
      </c>
      <c r="Q1222" s="230">
        <f t="shared" si="170"/>
        <v>0</v>
      </c>
      <c r="R1222" s="288">
        <f t="shared" ref="R1222:R1285" si="177">IF(I1222=$R$5,J1222*H1222,0)</f>
        <v>0</v>
      </c>
      <c r="S1222" s="261"/>
    </row>
    <row r="1223" spans="2:19" s="200" customFormat="1" x14ac:dyDescent="0.25">
      <c r="B1223" s="259">
        <f t="shared" ref="B1223:B1286" si="178">ROW()-5</f>
        <v>1218</v>
      </c>
      <c r="C1223" s="229">
        <v>45446</v>
      </c>
      <c r="D1223" s="203" t="s">
        <v>162</v>
      </c>
      <c r="E1223" s="204" t="str">
        <f t="shared" si="171"/>
        <v>تانکر آب</v>
      </c>
      <c r="F1223" s="204" t="str">
        <f t="shared" si="172"/>
        <v>رضاپور</v>
      </c>
      <c r="G1223" s="204" t="str">
        <f t="shared" si="173"/>
        <v>تانکر آب</v>
      </c>
      <c r="H1223" s="204">
        <f t="shared" si="174"/>
        <v>10</v>
      </c>
      <c r="I1223" s="204" t="s">
        <v>68</v>
      </c>
      <c r="J1223" s="204">
        <v>4</v>
      </c>
      <c r="K1223" s="204"/>
      <c r="L1223" s="204"/>
      <c r="M1223" s="204"/>
      <c r="N1223" s="204"/>
      <c r="O1223" s="230">
        <f t="shared" si="175"/>
        <v>0</v>
      </c>
      <c r="P1223" s="230">
        <f t="shared" si="176"/>
        <v>0</v>
      </c>
      <c r="Q1223" s="230">
        <f t="shared" ref="Q1223:Q1286" si="179">IF(I1223=$Q$5,J1223*H1223,0)</f>
        <v>40</v>
      </c>
      <c r="R1223" s="288">
        <f t="shared" si="177"/>
        <v>0</v>
      </c>
      <c r="S1223" s="261"/>
    </row>
    <row r="1224" spans="2:19" s="200" customFormat="1" x14ac:dyDescent="0.25">
      <c r="B1224" s="259">
        <f t="shared" si="178"/>
        <v>1219</v>
      </c>
      <c r="C1224" s="229">
        <v>45446</v>
      </c>
      <c r="D1224" s="203" t="s">
        <v>175</v>
      </c>
      <c r="E1224" s="204" t="str">
        <f t="shared" si="171"/>
        <v>تانکر آب</v>
      </c>
      <c r="F1224" s="204" t="str">
        <f t="shared" si="172"/>
        <v>محمدپور</v>
      </c>
      <c r="G1224" s="204" t="str">
        <f t="shared" si="173"/>
        <v>تانکر آب</v>
      </c>
      <c r="H1224" s="204">
        <f t="shared" si="174"/>
        <v>11.2</v>
      </c>
      <c r="I1224" s="204"/>
      <c r="J1224" s="204"/>
      <c r="K1224" s="204"/>
      <c r="L1224" s="204"/>
      <c r="M1224" s="204"/>
      <c r="N1224" s="204"/>
      <c r="O1224" s="230">
        <f t="shared" si="175"/>
        <v>0</v>
      </c>
      <c r="P1224" s="230">
        <f t="shared" si="176"/>
        <v>0</v>
      </c>
      <c r="Q1224" s="230">
        <f t="shared" si="179"/>
        <v>0</v>
      </c>
      <c r="R1224" s="288">
        <f t="shared" si="177"/>
        <v>0</v>
      </c>
      <c r="S1224" s="261"/>
    </row>
    <row r="1225" spans="2:19" s="200" customFormat="1" x14ac:dyDescent="0.25">
      <c r="B1225" s="259">
        <f t="shared" si="178"/>
        <v>1220</v>
      </c>
      <c r="C1225" s="229">
        <v>45446</v>
      </c>
      <c r="D1225" s="203" t="s">
        <v>179</v>
      </c>
      <c r="E1225" s="204" t="str">
        <f t="shared" si="171"/>
        <v>کمپرسی جفت</v>
      </c>
      <c r="F1225" s="204" t="str">
        <f t="shared" si="172"/>
        <v>محمدپور</v>
      </c>
      <c r="G1225" s="204" t="str">
        <f t="shared" si="173"/>
        <v>جفت</v>
      </c>
      <c r="H1225" s="204">
        <f t="shared" si="174"/>
        <v>7</v>
      </c>
      <c r="I1225" s="204"/>
      <c r="J1225" s="204"/>
      <c r="K1225" s="204"/>
      <c r="L1225" s="204"/>
      <c r="M1225" s="204"/>
      <c r="N1225" s="204"/>
      <c r="O1225" s="230">
        <f t="shared" si="175"/>
        <v>0</v>
      </c>
      <c r="P1225" s="230">
        <f t="shared" si="176"/>
        <v>0</v>
      </c>
      <c r="Q1225" s="230">
        <f t="shared" si="179"/>
        <v>0</v>
      </c>
      <c r="R1225" s="288">
        <f t="shared" si="177"/>
        <v>0</v>
      </c>
      <c r="S1225" s="261"/>
    </row>
    <row r="1226" spans="2:19" s="200" customFormat="1" x14ac:dyDescent="0.25">
      <c r="B1226" s="259">
        <f t="shared" si="178"/>
        <v>1221</v>
      </c>
      <c r="C1226" s="229">
        <v>45446</v>
      </c>
      <c r="D1226" s="203" t="s">
        <v>181</v>
      </c>
      <c r="E1226" s="204" t="str">
        <f t="shared" si="171"/>
        <v>تانکر آب</v>
      </c>
      <c r="F1226" s="204" t="str">
        <f t="shared" si="172"/>
        <v>گلپایگانی</v>
      </c>
      <c r="G1226" s="204" t="str">
        <f t="shared" si="173"/>
        <v>تانکر آب</v>
      </c>
      <c r="H1226" s="204">
        <f t="shared" si="174"/>
        <v>11.6</v>
      </c>
      <c r="I1226" s="204" t="s">
        <v>68</v>
      </c>
      <c r="J1226" s="204">
        <v>4</v>
      </c>
      <c r="K1226" s="204"/>
      <c r="L1226" s="204"/>
      <c r="M1226" s="204"/>
      <c r="N1226" s="204"/>
      <c r="O1226" s="230">
        <f t="shared" si="175"/>
        <v>0</v>
      </c>
      <c r="P1226" s="230">
        <f t="shared" si="176"/>
        <v>0</v>
      </c>
      <c r="Q1226" s="230">
        <f t="shared" si="179"/>
        <v>46.4</v>
      </c>
      <c r="R1226" s="288">
        <f t="shared" si="177"/>
        <v>0</v>
      </c>
      <c r="S1226" s="261"/>
    </row>
    <row r="1227" spans="2:19" s="200" customFormat="1" x14ac:dyDescent="0.25">
      <c r="B1227" s="259">
        <f t="shared" si="178"/>
        <v>1222</v>
      </c>
      <c r="C1227" s="229">
        <v>45447</v>
      </c>
      <c r="D1227" s="203" t="s">
        <v>93</v>
      </c>
      <c r="E1227" s="204" t="str">
        <f t="shared" si="171"/>
        <v>کامیون کمپرسی</v>
      </c>
      <c r="F1227" s="204" t="str">
        <f t="shared" si="172"/>
        <v>شرکتی</v>
      </c>
      <c r="G1227" s="204" t="str">
        <f t="shared" si="173"/>
        <v>جفت</v>
      </c>
      <c r="H1227" s="204">
        <f t="shared" si="174"/>
        <v>6.65</v>
      </c>
      <c r="I1227" s="204" t="s">
        <v>276</v>
      </c>
      <c r="J1227" s="204">
        <v>17</v>
      </c>
      <c r="K1227" s="204"/>
      <c r="L1227" s="204" t="s">
        <v>1</v>
      </c>
      <c r="M1227" s="204"/>
      <c r="N1227" s="204"/>
      <c r="O1227" s="230">
        <f t="shared" si="175"/>
        <v>0</v>
      </c>
      <c r="P1227" s="230">
        <f t="shared" si="176"/>
        <v>0</v>
      </c>
      <c r="Q1227" s="230">
        <f t="shared" si="179"/>
        <v>0</v>
      </c>
      <c r="R1227" s="288">
        <f t="shared" si="177"/>
        <v>0</v>
      </c>
      <c r="S1227" s="261" t="s">
        <v>213</v>
      </c>
    </row>
    <row r="1228" spans="2:19" s="200" customFormat="1" x14ac:dyDescent="0.25">
      <c r="B1228" s="259">
        <f t="shared" si="178"/>
        <v>1223</v>
      </c>
      <c r="C1228" s="229">
        <v>45447</v>
      </c>
      <c r="D1228" s="203" t="s">
        <v>96</v>
      </c>
      <c r="E1228" s="204" t="str">
        <f t="shared" si="171"/>
        <v>کامیون کمپرسی</v>
      </c>
      <c r="F1228" s="204" t="str">
        <f t="shared" si="172"/>
        <v>شرکتی</v>
      </c>
      <c r="G1228" s="204" t="str">
        <f t="shared" si="173"/>
        <v>جفت</v>
      </c>
      <c r="H1228" s="204">
        <f t="shared" si="174"/>
        <v>6.65</v>
      </c>
      <c r="I1228" s="204" t="s">
        <v>205</v>
      </c>
      <c r="J1228" s="204">
        <v>15</v>
      </c>
      <c r="K1228" s="204">
        <v>850</v>
      </c>
      <c r="L1228" s="204" t="s">
        <v>1</v>
      </c>
      <c r="M1228" s="204"/>
      <c r="N1228" s="204" t="s">
        <v>287</v>
      </c>
      <c r="O1228" s="230">
        <f t="shared" si="175"/>
        <v>0</v>
      </c>
      <c r="P1228" s="230">
        <f t="shared" si="176"/>
        <v>114.71249999999999</v>
      </c>
      <c r="Q1228" s="230">
        <f t="shared" si="179"/>
        <v>0</v>
      </c>
      <c r="R1228" s="288">
        <f t="shared" si="177"/>
        <v>0</v>
      </c>
      <c r="S1228" s="261"/>
    </row>
    <row r="1229" spans="2:19" s="200" customFormat="1" x14ac:dyDescent="0.25">
      <c r="B1229" s="259">
        <f t="shared" si="178"/>
        <v>1224</v>
      </c>
      <c r="C1229" s="229">
        <v>45447</v>
      </c>
      <c r="D1229" s="203" t="s">
        <v>119</v>
      </c>
      <c r="E1229" s="204" t="str">
        <f t="shared" si="171"/>
        <v>کامیون کمپرسی</v>
      </c>
      <c r="F1229" s="204" t="str">
        <f t="shared" si="172"/>
        <v>شرکتی</v>
      </c>
      <c r="G1229" s="204" t="str">
        <f t="shared" si="173"/>
        <v>جفت</v>
      </c>
      <c r="H1229" s="204">
        <f t="shared" si="174"/>
        <v>6.65</v>
      </c>
      <c r="I1229" s="204" t="s">
        <v>205</v>
      </c>
      <c r="J1229" s="204">
        <v>15</v>
      </c>
      <c r="K1229" s="204">
        <v>850</v>
      </c>
      <c r="L1229" s="204" t="s">
        <v>1</v>
      </c>
      <c r="M1229" s="204"/>
      <c r="N1229" s="204" t="s">
        <v>287</v>
      </c>
      <c r="O1229" s="230">
        <f t="shared" si="175"/>
        <v>0</v>
      </c>
      <c r="P1229" s="230">
        <f t="shared" si="176"/>
        <v>114.71249999999999</v>
      </c>
      <c r="Q1229" s="230">
        <f t="shared" si="179"/>
        <v>0</v>
      </c>
      <c r="R1229" s="288">
        <f t="shared" si="177"/>
        <v>0</v>
      </c>
      <c r="S1229" s="261"/>
    </row>
    <row r="1230" spans="2:19" s="200" customFormat="1" x14ac:dyDescent="0.25">
      <c r="B1230" s="259">
        <f t="shared" si="178"/>
        <v>1225</v>
      </c>
      <c r="C1230" s="229">
        <v>45447</v>
      </c>
      <c r="D1230" s="203" t="s">
        <v>132</v>
      </c>
      <c r="E1230" s="204" t="str">
        <f t="shared" si="171"/>
        <v>تانکر آب</v>
      </c>
      <c r="F1230" s="204" t="str">
        <f t="shared" si="172"/>
        <v>شرکتی</v>
      </c>
      <c r="G1230" s="204" t="str">
        <f t="shared" si="173"/>
        <v>تانکر آب</v>
      </c>
      <c r="H1230" s="204">
        <f t="shared" si="174"/>
        <v>11.8</v>
      </c>
      <c r="I1230" s="204"/>
      <c r="J1230" s="204"/>
      <c r="K1230" s="204"/>
      <c r="L1230" s="204"/>
      <c r="M1230" s="204"/>
      <c r="N1230" s="204"/>
      <c r="O1230" s="230">
        <f t="shared" si="175"/>
        <v>0</v>
      </c>
      <c r="P1230" s="230">
        <f t="shared" si="176"/>
        <v>0</v>
      </c>
      <c r="Q1230" s="230">
        <f t="shared" si="179"/>
        <v>0</v>
      </c>
      <c r="R1230" s="288">
        <f t="shared" si="177"/>
        <v>0</v>
      </c>
      <c r="S1230" s="261"/>
    </row>
    <row r="1231" spans="2:19" s="200" customFormat="1" x14ac:dyDescent="0.25">
      <c r="B1231" s="259">
        <f t="shared" si="178"/>
        <v>1226</v>
      </c>
      <c r="C1231" s="229">
        <v>45447</v>
      </c>
      <c r="D1231" s="203" t="s">
        <v>98</v>
      </c>
      <c r="E1231" s="204" t="str">
        <f t="shared" si="171"/>
        <v>تانکر آب</v>
      </c>
      <c r="F1231" s="204" t="str">
        <f t="shared" si="172"/>
        <v>شرکتی</v>
      </c>
      <c r="G1231" s="204" t="str">
        <f t="shared" si="173"/>
        <v>تانکر آب</v>
      </c>
      <c r="H1231" s="204">
        <f t="shared" si="174"/>
        <v>11.8</v>
      </c>
      <c r="I1231" s="204" t="s">
        <v>68</v>
      </c>
      <c r="J1231" s="204">
        <v>3</v>
      </c>
      <c r="K1231" s="204"/>
      <c r="L1231" s="204"/>
      <c r="M1231" s="204"/>
      <c r="N1231" s="204"/>
      <c r="O1231" s="230">
        <f t="shared" si="175"/>
        <v>0</v>
      </c>
      <c r="P1231" s="230">
        <f t="shared" si="176"/>
        <v>0</v>
      </c>
      <c r="Q1231" s="230">
        <f t="shared" si="179"/>
        <v>35.400000000000006</v>
      </c>
      <c r="R1231" s="288">
        <f t="shared" si="177"/>
        <v>0</v>
      </c>
      <c r="S1231" s="261"/>
    </row>
    <row r="1232" spans="2:19" s="200" customFormat="1" x14ac:dyDescent="0.25">
      <c r="B1232" s="259">
        <f t="shared" si="178"/>
        <v>1227</v>
      </c>
      <c r="C1232" s="229">
        <v>45447</v>
      </c>
      <c r="D1232" s="203" t="s">
        <v>143</v>
      </c>
      <c r="E1232" s="204" t="str">
        <f t="shared" si="171"/>
        <v>کامیون کمپرسی</v>
      </c>
      <c r="F1232" s="204" t="str">
        <f t="shared" si="172"/>
        <v>انصاری</v>
      </c>
      <c r="G1232" s="204" t="str">
        <f t="shared" si="173"/>
        <v>جفت</v>
      </c>
      <c r="H1232" s="204">
        <f t="shared" si="174"/>
        <v>7</v>
      </c>
      <c r="I1232" s="204" t="s">
        <v>204</v>
      </c>
      <c r="J1232" s="204">
        <v>38</v>
      </c>
      <c r="K1232" s="204">
        <v>900</v>
      </c>
      <c r="L1232" s="204" t="s">
        <v>2</v>
      </c>
      <c r="M1232" s="204"/>
      <c r="N1232" s="204" t="s">
        <v>286</v>
      </c>
      <c r="O1232" s="230">
        <f t="shared" si="175"/>
        <v>266</v>
      </c>
      <c r="P1232" s="230">
        <f t="shared" si="176"/>
        <v>0</v>
      </c>
      <c r="Q1232" s="230">
        <f t="shared" si="179"/>
        <v>0</v>
      </c>
      <c r="R1232" s="288">
        <f t="shared" si="177"/>
        <v>0</v>
      </c>
      <c r="S1232" s="261"/>
    </row>
    <row r="1233" spans="2:19" s="200" customFormat="1" x14ac:dyDescent="0.25">
      <c r="B1233" s="259">
        <f t="shared" si="178"/>
        <v>1228</v>
      </c>
      <c r="C1233" s="229">
        <v>45447</v>
      </c>
      <c r="D1233" s="203" t="s">
        <v>144</v>
      </c>
      <c r="E1233" s="204" t="str">
        <f t="shared" si="171"/>
        <v>کامیون کمپرسی</v>
      </c>
      <c r="F1233" s="204" t="str">
        <f t="shared" si="172"/>
        <v>انصاری</v>
      </c>
      <c r="G1233" s="204" t="str">
        <f t="shared" si="173"/>
        <v>جفت</v>
      </c>
      <c r="H1233" s="204">
        <f t="shared" si="174"/>
        <v>7</v>
      </c>
      <c r="I1233" s="204" t="s">
        <v>204</v>
      </c>
      <c r="J1233" s="204">
        <v>37</v>
      </c>
      <c r="K1233" s="204">
        <v>900</v>
      </c>
      <c r="L1233" s="204" t="s">
        <v>2</v>
      </c>
      <c r="M1233" s="204"/>
      <c r="N1233" s="204" t="s">
        <v>286</v>
      </c>
      <c r="O1233" s="230">
        <f t="shared" si="175"/>
        <v>259</v>
      </c>
      <c r="P1233" s="230">
        <f t="shared" si="176"/>
        <v>0</v>
      </c>
      <c r="Q1233" s="230">
        <f t="shared" si="179"/>
        <v>0</v>
      </c>
      <c r="R1233" s="288">
        <f t="shared" si="177"/>
        <v>0</v>
      </c>
      <c r="S1233" s="261"/>
    </row>
    <row r="1234" spans="2:19" s="200" customFormat="1" x14ac:dyDescent="0.25">
      <c r="B1234" s="259">
        <f t="shared" si="178"/>
        <v>1229</v>
      </c>
      <c r="C1234" s="229">
        <v>45447</v>
      </c>
      <c r="D1234" s="203" t="s">
        <v>145</v>
      </c>
      <c r="E1234" s="204" t="str">
        <f t="shared" si="171"/>
        <v>کامیون کمپرسی</v>
      </c>
      <c r="F1234" s="204" t="str">
        <f t="shared" si="172"/>
        <v>انصاری</v>
      </c>
      <c r="G1234" s="204" t="str">
        <f t="shared" si="173"/>
        <v>جفت</v>
      </c>
      <c r="H1234" s="204">
        <f t="shared" si="174"/>
        <v>7</v>
      </c>
      <c r="I1234" s="204" t="s">
        <v>204</v>
      </c>
      <c r="J1234" s="204">
        <v>35</v>
      </c>
      <c r="K1234" s="204">
        <v>900</v>
      </c>
      <c r="L1234" s="204" t="s">
        <v>2</v>
      </c>
      <c r="M1234" s="204"/>
      <c r="N1234" s="204" t="s">
        <v>286</v>
      </c>
      <c r="O1234" s="230">
        <f t="shared" si="175"/>
        <v>245</v>
      </c>
      <c r="P1234" s="230">
        <f t="shared" si="176"/>
        <v>0</v>
      </c>
      <c r="Q1234" s="230">
        <f t="shared" si="179"/>
        <v>0</v>
      </c>
      <c r="R1234" s="288">
        <f t="shared" si="177"/>
        <v>0</v>
      </c>
      <c r="S1234" s="261"/>
    </row>
    <row r="1235" spans="2:19" s="200" customFormat="1" x14ac:dyDescent="0.25">
      <c r="B1235" s="259">
        <f t="shared" si="178"/>
        <v>1230</v>
      </c>
      <c r="C1235" s="229">
        <v>45447</v>
      </c>
      <c r="D1235" s="203" t="s">
        <v>152</v>
      </c>
      <c r="E1235" s="204" t="str">
        <f t="shared" si="171"/>
        <v>کامیون کمپرسی</v>
      </c>
      <c r="F1235" s="204" t="str">
        <f t="shared" si="172"/>
        <v>میرزایی</v>
      </c>
      <c r="G1235" s="204" t="str">
        <f t="shared" si="173"/>
        <v>تک</v>
      </c>
      <c r="H1235" s="204">
        <f t="shared" si="174"/>
        <v>4.1500000000000004</v>
      </c>
      <c r="I1235" s="204" t="s">
        <v>205</v>
      </c>
      <c r="J1235" s="204">
        <v>35</v>
      </c>
      <c r="K1235" s="204">
        <v>425</v>
      </c>
      <c r="L1235" s="204" t="s">
        <v>65</v>
      </c>
      <c r="M1235" s="204"/>
      <c r="N1235" s="204" t="s">
        <v>287</v>
      </c>
      <c r="O1235" s="230">
        <f t="shared" si="175"/>
        <v>0</v>
      </c>
      <c r="P1235" s="230">
        <f t="shared" si="176"/>
        <v>167.03749999999999</v>
      </c>
      <c r="Q1235" s="230">
        <f t="shared" si="179"/>
        <v>0</v>
      </c>
      <c r="R1235" s="288">
        <f t="shared" si="177"/>
        <v>0</v>
      </c>
      <c r="S1235" s="261"/>
    </row>
    <row r="1236" spans="2:19" s="200" customFormat="1" x14ac:dyDescent="0.25">
      <c r="B1236" s="259">
        <f t="shared" si="178"/>
        <v>1231</v>
      </c>
      <c r="C1236" s="229">
        <v>45447</v>
      </c>
      <c r="D1236" s="203" t="s">
        <v>154</v>
      </c>
      <c r="E1236" s="204" t="str">
        <f t="shared" si="171"/>
        <v>کامیون کمپرسی</v>
      </c>
      <c r="F1236" s="204" t="str">
        <f t="shared" si="172"/>
        <v>میرزایی</v>
      </c>
      <c r="G1236" s="204" t="str">
        <f t="shared" si="173"/>
        <v>تک</v>
      </c>
      <c r="H1236" s="204">
        <f t="shared" si="174"/>
        <v>4.1500000000000004</v>
      </c>
      <c r="I1236" s="204" t="s">
        <v>205</v>
      </c>
      <c r="J1236" s="204">
        <v>40</v>
      </c>
      <c r="K1236" s="204">
        <v>425</v>
      </c>
      <c r="L1236" s="204" t="s">
        <v>65</v>
      </c>
      <c r="M1236" s="204"/>
      <c r="N1236" s="204" t="s">
        <v>287</v>
      </c>
      <c r="O1236" s="230">
        <f t="shared" si="175"/>
        <v>0</v>
      </c>
      <c r="P1236" s="230">
        <f t="shared" si="176"/>
        <v>190.89999999999998</v>
      </c>
      <c r="Q1236" s="230">
        <f t="shared" si="179"/>
        <v>0</v>
      </c>
      <c r="R1236" s="288">
        <f t="shared" si="177"/>
        <v>0</v>
      </c>
      <c r="S1236" s="261"/>
    </row>
    <row r="1237" spans="2:19" s="200" customFormat="1" x14ac:dyDescent="0.25">
      <c r="B1237" s="259">
        <f t="shared" si="178"/>
        <v>1232</v>
      </c>
      <c r="C1237" s="229">
        <v>45447</v>
      </c>
      <c r="D1237" s="203" t="s">
        <v>155</v>
      </c>
      <c r="E1237" s="204" t="str">
        <f t="shared" si="171"/>
        <v>کامیون کمپرسی</v>
      </c>
      <c r="F1237" s="204" t="str">
        <f t="shared" si="172"/>
        <v>میرزایی</v>
      </c>
      <c r="G1237" s="204" t="str">
        <f t="shared" si="173"/>
        <v>جفت</v>
      </c>
      <c r="H1237" s="204">
        <f t="shared" si="174"/>
        <v>6.65</v>
      </c>
      <c r="I1237" s="204"/>
      <c r="J1237" s="204"/>
      <c r="K1237" s="204"/>
      <c r="L1237" s="204"/>
      <c r="M1237" s="204"/>
      <c r="N1237" s="204"/>
      <c r="O1237" s="230">
        <f t="shared" si="175"/>
        <v>0</v>
      </c>
      <c r="P1237" s="230">
        <f t="shared" si="176"/>
        <v>0</v>
      </c>
      <c r="Q1237" s="230">
        <f t="shared" si="179"/>
        <v>0</v>
      </c>
      <c r="R1237" s="288">
        <f t="shared" si="177"/>
        <v>0</v>
      </c>
      <c r="S1237" s="261"/>
    </row>
    <row r="1238" spans="2:19" s="200" customFormat="1" x14ac:dyDescent="0.25">
      <c r="B1238" s="259">
        <f t="shared" si="178"/>
        <v>1233</v>
      </c>
      <c r="C1238" s="229">
        <v>45447</v>
      </c>
      <c r="D1238" s="203" t="s">
        <v>158</v>
      </c>
      <c r="E1238" s="204" t="str">
        <f t="shared" si="171"/>
        <v>کامیون کمپرسی</v>
      </c>
      <c r="F1238" s="204" t="str">
        <f t="shared" si="172"/>
        <v>صداقت</v>
      </c>
      <c r="G1238" s="204" t="str">
        <f t="shared" si="173"/>
        <v>تک</v>
      </c>
      <c r="H1238" s="204">
        <f t="shared" si="174"/>
        <v>4.1500000000000004</v>
      </c>
      <c r="I1238" s="204" t="s">
        <v>205</v>
      </c>
      <c r="J1238" s="204">
        <v>60</v>
      </c>
      <c r="K1238" s="204">
        <v>1500</v>
      </c>
      <c r="L1238" s="204" t="s">
        <v>64</v>
      </c>
      <c r="M1238" s="204"/>
      <c r="N1238" s="204" t="s">
        <v>287</v>
      </c>
      <c r="O1238" s="230">
        <f t="shared" si="175"/>
        <v>0</v>
      </c>
      <c r="P1238" s="230">
        <f t="shared" si="176"/>
        <v>286.35000000000002</v>
      </c>
      <c r="Q1238" s="230">
        <f t="shared" si="179"/>
        <v>0</v>
      </c>
      <c r="R1238" s="288">
        <f t="shared" si="177"/>
        <v>0</v>
      </c>
      <c r="S1238" s="261"/>
    </row>
    <row r="1239" spans="2:19" s="200" customFormat="1" x14ac:dyDescent="0.25">
      <c r="B1239" s="259">
        <f t="shared" si="178"/>
        <v>1234</v>
      </c>
      <c r="C1239" s="229">
        <v>45447</v>
      </c>
      <c r="D1239" s="203" t="s">
        <v>159</v>
      </c>
      <c r="E1239" s="204" t="str">
        <f t="shared" si="171"/>
        <v>کامیون کمپرسی</v>
      </c>
      <c r="F1239" s="204" t="str">
        <f t="shared" si="172"/>
        <v>صداقت</v>
      </c>
      <c r="G1239" s="204" t="str">
        <f t="shared" si="173"/>
        <v>تک</v>
      </c>
      <c r="H1239" s="204">
        <f t="shared" si="174"/>
        <v>4.1500000000000004</v>
      </c>
      <c r="I1239" s="204" t="s">
        <v>205</v>
      </c>
      <c r="J1239" s="204">
        <v>60</v>
      </c>
      <c r="K1239" s="204">
        <v>1500</v>
      </c>
      <c r="L1239" s="204" t="s">
        <v>64</v>
      </c>
      <c r="M1239" s="204"/>
      <c r="N1239" s="204" t="s">
        <v>287</v>
      </c>
      <c r="O1239" s="230">
        <f t="shared" si="175"/>
        <v>0</v>
      </c>
      <c r="P1239" s="230">
        <f t="shared" si="176"/>
        <v>286.35000000000002</v>
      </c>
      <c r="Q1239" s="230">
        <f t="shared" si="179"/>
        <v>0</v>
      </c>
      <c r="R1239" s="288">
        <f t="shared" si="177"/>
        <v>0</v>
      </c>
      <c r="S1239" s="261"/>
    </row>
    <row r="1240" spans="2:19" s="200" customFormat="1" x14ac:dyDescent="0.25">
      <c r="B1240" s="259">
        <f t="shared" si="178"/>
        <v>1235</v>
      </c>
      <c r="C1240" s="229">
        <v>45447</v>
      </c>
      <c r="D1240" s="203" t="s">
        <v>162</v>
      </c>
      <c r="E1240" s="204" t="str">
        <f t="shared" si="171"/>
        <v>تانکر آب</v>
      </c>
      <c r="F1240" s="204" t="str">
        <f t="shared" si="172"/>
        <v>رضاپور</v>
      </c>
      <c r="G1240" s="204" t="str">
        <f t="shared" si="173"/>
        <v>تانکر آب</v>
      </c>
      <c r="H1240" s="204">
        <f t="shared" si="174"/>
        <v>10</v>
      </c>
      <c r="I1240" s="204" t="s">
        <v>68</v>
      </c>
      <c r="J1240" s="204">
        <v>3</v>
      </c>
      <c r="K1240" s="204"/>
      <c r="L1240" s="204"/>
      <c r="M1240" s="204"/>
      <c r="N1240" s="204"/>
      <c r="O1240" s="230">
        <f t="shared" si="175"/>
        <v>0</v>
      </c>
      <c r="P1240" s="230">
        <f t="shared" si="176"/>
        <v>0</v>
      </c>
      <c r="Q1240" s="230">
        <f t="shared" si="179"/>
        <v>30</v>
      </c>
      <c r="R1240" s="288">
        <f t="shared" si="177"/>
        <v>0</v>
      </c>
      <c r="S1240" s="261"/>
    </row>
    <row r="1241" spans="2:19" s="200" customFormat="1" x14ac:dyDescent="0.25">
      <c r="B1241" s="259">
        <f t="shared" si="178"/>
        <v>1236</v>
      </c>
      <c r="C1241" s="229">
        <v>45447</v>
      </c>
      <c r="D1241" s="203" t="s">
        <v>175</v>
      </c>
      <c r="E1241" s="204" t="str">
        <f t="shared" si="171"/>
        <v>تانکر آب</v>
      </c>
      <c r="F1241" s="204" t="str">
        <f t="shared" si="172"/>
        <v>محمدپور</v>
      </c>
      <c r="G1241" s="204" t="str">
        <f t="shared" si="173"/>
        <v>تانکر آب</v>
      </c>
      <c r="H1241" s="204">
        <f t="shared" si="174"/>
        <v>11.2</v>
      </c>
      <c r="I1241" s="204"/>
      <c r="J1241" s="204"/>
      <c r="K1241" s="204"/>
      <c r="L1241" s="204"/>
      <c r="M1241" s="204"/>
      <c r="N1241" s="204"/>
      <c r="O1241" s="230">
        <f t="shared" si="175"/>
        <v>0</v>
      </c>
      <c r="P1241" s="230">
        <f t="shared" si="176"/>
        <v>0</v>
      </c>
      <c r="Q1241" s="230">
        <f t="shared" si="179"/>
        <v>0</v>
      </c>
      <c r="R1241" s="288">
        <f t="shared" si="177"/>
        <v>0</v>
      </c>
      <c r="S1241" s="261"/>
    </row>
    <row r="1242" spans="2:19" s="200" customFormat="1" x14ac:dyDescent="0.25">
      <c r="B1242" s="259">
        <f t="shared" si="178"/>
        <v>1237</v>
      </c>
      <c r="C1242" s="229">
        <v>45447</v>
      </c>
      <c r="D1242" s="203" t="s">
        <v>179</v>
      </c>
      <c r="E1242" s="204" t="str">
        <f t="shared" si="171"/>
        <v>کمپرسی جفت</v>
      </c>
      <c r="F1242" s="204" t="str">
        <f t="shared" si="172"/>
        <v>محمدپور</v>
      </c>
      <c r="G1242" s="204" t="str">
        <f t="shared" si="173"/>
        <v>جفت</v>
      </c>
      <c r="H1242" s="204">
        <f t="shared" si="174"/>
        <v>7</v>
      </c>
      <c r="I1242" s="204"/>
      <c r="J1242" s="204"/>
      <c r="K1242" s="204"/>
      <c r="L1242" s="204"/>
      <c r="M1242" s="204"/>
      <c r="N1242" s="204"/>
      <c r="O1242" s="230">
        <f t="shared" si="175"/>
        <v>0</v>
      </c>
      <c r="P1242" s="230">
        <f t="shared" si="176"/>
        <v>0</v>
      </c>
      <c r="Q1242" s="230">
        <f t="shared" si="179"/>
        <v>0</v>
      </c>
      <c r="R1242" s="288">
        <f t="shared" si="177"/>
        <v>0</v>
      </c>
      <c r="S1242" s="261"/>
    </row>
    <row r="1243" spans="2:19" s="200" customFormat="1" x14ac:dyDescent="0.25">
      <c r="B1243" s="259">
        <f t="shared" si="178"/>
        <v>1238</v>
      </c>
      <c r="C1243" s="229">
        <v>45447</v>
      </c>
      <c r="D1243" s="203" t="s">
        <v>181</v>
      </c>
      <c r="E1243" s="204" t="str">
        <f t="shared" si="171"/>
        <v>تانکر آب</v>
      </c>
      <c r="F1243" s="204" t="str">
        <f t="shared" si="172"/>
        <v>گلپایگانی</v>
      </c>
      <c r="G1243" s="204" t="str">
        <f t="shared" si="173"/>
        <v>تانکر آب</v>
      </c>
      <c r="H1243" s="204">
        <f t="shared" si="174"/>
        <v>11.6</v>
      </c>
      <c r="I1243" s="204" t="s">
        <v>68</v>
      </c>
      <c r="J1243" s="204">
        <v>2</v>
      </c>
      <c r="K1243" s="204"/>
      <c r="L1243" s="204"/>
      <c r="M1243" s="204"/>
      <c r="N1243" s="204"/>
      <c r="O1243" s="230">
        <f t="shared" si="175"/>
        <v>0</v>
      </c>
      <c r="P1243" s="230">
        <f t="shared" si="176"/>
        <v>0</v>
      </c>
      <c r="Q1243" s="230">
        <f t="shared" si="179"/>
        <v>23.2</v>
      </c>
      <c r="R1243" s="288">
        <f t="shared" si="177"/>
        <v>0</v>
      </c>
      <c r="S1243" s="261"/>
    </row>
    <row r="1244" spans="2:19" s="200" customFormat="1" x14ac:dyDescent="0.25">
      <c r="B1244" s="259">
        <f t="shared" si="178"/>
        <v>1239</v>
      </c>
      <c r="C1244" s="229">
        <v>45448</v>
      </c>
      <c r="D1244" s="203" t="s">
        <v>93</v>
      </c>
      <c r="E1244" s="204" t="str">
        <f t="shared" si="171"/>
        <v>کامیون کمپرسی</v>
      </c>
      <c r="F1244" s="204" t="str">
        <f t="shared" si="172"/>
        <v>شرکتی</v>
      </c>
      <c r="G1244" s="204" t="str">
        <f t="shared" si="173"/>
        <v>جفت</v>
      </c>
      <c r="H1244" s="204">
        <f t="shared" si="174"/>
        <v>6.65</v>
      </c>
      <c r="I1244" s="204" t="s">
        <v>205</v>
      </c>
      <c r="J1244" s="204">
        <v>20</v>
      </c>
      <c r="K1244" s="204">
        <v>850</v>
      </c>
      <c r="L1244" s="204" t="s">
        <v>64</v>
      </c>
      <c r="M1244" s="204"/>
      <c r="N1244" s="204" t="s">
        <v>287</v>
      </c>
      <c r="O1244" s="230">
        <f t="shared" si="175"/>
        <v>0</v>
      </c>
      <c r="P1244" s="230">
        <f t="shared" si="176"/>
        <v>152.94999999999999</v>
      </c>
      <c r="Q1244" s="230">
        <f t="shared" si="179"/>
        <v>0</v>
      </c>
      <c r="R1244" s="288">
        <f t="shared" si="177"/>
        <v>0</v>
      </c>
      <c r="S1244" s="261"/>
    </row>
    <row r="1245" spans="2:19" s="200" customFormat="1" x14ac:dyDescent="0.25">
      <c r="B1245" s="259">
        <f t="shared" si="178"/>
        <v>1240</v>
      </c>
      <c r="C1245" s="229">
        <v>45448</v>
      </c>
      <c r="D1245" s="203" t="s">
        <v>96</v>
      </c>
      <c r="E1245" s="204" t="str">
        <f t="shared" si="171"/>
        <v>کامیون کمپرسی</v>
      </c>
      <c r="F1245" s="204" t="str">
        <f t="shared" si="172"/>
        <v>شرکتی</v>
      </c>
      <c r="G1245" s="204" t="str">
        <f t="shared" si="173"/>
        <v>جفت</v>
      </c>
      <c r="H1245" s="204">
        <f t="shared" si="174"/>
        <v>6.65</v>
      </c>
      <c r="I1245" s="204" t="s">
        <v>205</v>
      </c>
      <c r="J1245" s="204">
        <v>20</v>
      </c>
      <c r="K1245" s="204">
        <v>850</v>
      </c>
      <c r="L1245" s="204" t="s">
        <v>64</v>
      </c>
      <c r="M1245" s="204"/>
      <c r="N1245" s="204" t="s">
        <v>287</v>
      </c>
      <c r="O1245" s="230">
        <f t="shared" si="175"/>
        <v>0</v>
      </c>
      <c r="P1245" s="230">
        <f t="shared" si="176"/>
        <v>152.94999999999999</v>
      </c>
      <c r="Q1245" s="230">
        <f t="shared" si="179"/>
        <v>0</v>
      </c>
      <c r="R1245" s="288">
        <f t="shared" si="177"/>
        <v>0</v>
      </c>
      <c r="S1245" s="261"/>
    </row>
    <row r="1246" spans="2:19" s="200" customFormat="1" x14ac:dyDescent="0.25">
      <c r="B1246" s="259">
        <f t="shared" si="178"/>
        <v>1241</v>
      </c>
      <c r="C1246" s="229">
        <v>45448</v>
      </c>
      <c r="D1246" s="203" t="s">
        <v>119</v>
      </c>
      <c r="E1246" s="204" t="str">
        <f t="shared" si="171"/>
        <v>کامیون کمپرسی</v>
      </c>
      <c r="F1246" s="204" t="str">
        <f t="shared" si="172"/>
        <v>شرکتی</v>
      </c>
      <c r="G1246" s="204" t="str">
        <f t="shared" si="173"/>
        <v>جفت</v>
      </c>
      <c r="H1246" s="204">
        <f t="shared" si="174"/>
        <v>6.65</v>
      </c>
      <c r="I1246" s="204"/>
      <c r="J1246" s="204"/>
      <c r="K1246" s="204"/>
      <c r="L1246" s="204"/>
      <c r="M1246" s="204"/>
      <c r="N1246" s="204"/>
      <c r="O1246" s="230">
        <f t="shared" si="175"/>
        <v>0</v>
      </c>
      <c r="P1246" s="230">
        <f t="shared" si="176"/>
        <v>0</v>
      </c>
      <c r="Q1246" s="230">
        <f t="shared" si="179"/>
        <v>0</v>
      </c>
      <c r="R1246" s="288">
        <f t="shared" si="177"/>
        <v>0</v>
      </c>
      <c r="S1246" s="261"/>
    </row>
    <row r="1247" spans="2:19" s="200" customFormat="1" x14ac:dyDescent="0.25">
      <c r="B1247" s="259">
        <f t="shared" si="178"/>
        <v>1242</v>
      </c>
      <c r="C1247" s="229">
        <v>45448</v>
      </c>
      <c r="D1247" s="203" t="s">
        <v>132</v>
      </c>
      <c r="E1247" s="204" t="str">
        <f t="shared" si="171"/>
        <v>تانکر آب</v>
      </c>
      <c r="F1247" s="204" t="str">
        <f t="shared" si="172"/>
        <v>شرکتی</v>
      </c>
      <c r="G1247" s="204" t="str">
        <f t="shared" si="173"/>
        <v>تانکر آب</v>
      </c>
      <c r="H1247" s="204">
        <f t="shared" si="174"/>
        <v>11.8</v>
      </c>
      <c r="I1247" s="204"/>
      <c r="J1247" s="204"/>
      <c r="K1247" s="204"/>
      <c r="L1247" s="204"/>
      <c r="M1247" s="204"/>
      <c r="N1247" s="204"/>
      <c r="O1247" s="230">
        <f t="shared" si="175"/>
        <v>0</v>
      </c>
      <c r="P1247" s="230">
        <f t="shared" si="176"/>
        <v>0</v>
      </c>
      <c r="Q1247" s="230">
        <f t="shared" si="179"/>
        <v>0</v>
      </c>
      <c r="R1247" s="288">
        <f t="shared" si="177"/>
        <v>0</v>
      </c>
      <c r="S1247" s="261"/>
    </row>
    <row r="1248" spans="2:19" s="200" customFormat="1" x14ac:dyDescent="0.25">
      <c r="B1248" s="259">
        <f t="shared" si="178"/>
        <v>1243</v>
      </c>
      <c r="C1248" s="229">
        <v>45448</v>
      </c>
      <c r="D1248" s="203" t="s">
        <v>98</v>
      </c>
      <c r="E1248" s="204" t="str">
        <f t="shared" si="171"/>
        <v>تانکر آب</v>
      </c>
      <c r="F1248" s="204" t="str">
        <f t="shared" si="172"/>
        <v>شرکتی</v>
      </c>
      <c r="G1248" s="204" t="str">
        <f t="shared" si="173"/>
        <v>تانکر آب</v>
      </c>
      <c r="H1248" s="204">
        <f t="shared" si="174"/>
        <v>11.8</v>
      </c>
      <c r="I1248" s="204" t="s">
        <v>68</v>
      </c>
      <c r="J1248" s="204">
        <v>5</v>
      </c>
      <c r="K1248" s="204"/>
      <c r="L1248" s="204"/>
      <c r="M1248" s="204"/>
      <c r="N1248" s="204"/>
      <c r="O1248" s="230">
        <f t="shared" si="175"/>
        <v>0</v>
      </c>
      <c r="P1248" s="230">
        <f t="shared" si="176"/>
        <v>0</v>
      </c>
      <c r="Q1248" s="230">
        <f t="shared" si="179"/>
        <v>59</v>
      </c>
      <c r="R1248" s="288">
        <f t="shared" si="177"/>
        <v>0</v>
      </c>
      <c r="S1248" s="261"/>
    </row>
    <row r="1249" spans="2:19" s="200" customFormat="1" x14ac:dyDescent="0.25">
      <c r="B1249" s="259">
        <f t="shared" si="178"/>
        <v>1244</v>
      </c>
      <c r="C1249" s="229">
        <v>45448</v>
      </c>
      <c r="D1249" s="203" t="s">
        <v>143</v>
      </c>
      <c r="E1249" s="204" t="str">
        <f t="shared" si="171"/>
        <v>کامیون کمپرسی</v>
      </c>
      <c r="F1249" s="204" t="str">
        <f t="shared" si="172"/>
        <v>انصاری</v>
      </c>
      <c r="G1249" s="204" t="str">
        <f t="shared" si="173"/>
        <v>جفت</v>
      </c>
      <c r="H1249" s="204">
        <f t="shared" si="174"/>
        <v>7</v>
      </c>
      <c r="I1249" s="204" t="s">
        <v>204</v>
      </c>
      <c r="J1249" s="204">
        <v>25</v>
      </c>
      <c r="K1249" s="204">
        <v>600</v>
      </c>
      <c r="L1249" s="204" t="s">
        <v>2</v>
      </c>
      <c r="M1249" s="204"/>
      <c r="N1249" s="204" t="s">
        <v>286</v>
      </c>
      <c r="O1249" s="230">
        <f t="shared" si="175"/>
        <v>175</v>
      </c>
      <c r="P1249" s="230">
        <f t="shared" si="176"/>
        <v>0</v>
      </c>
      <c r="Q1249" s="230">
        <f t="shared" si="179"/>
        <v>0</v>
      </c>
      <c r="R1249" s="288">
        <f t="shared" si="177"/>
        <v>0</v>
      </c>
      <c r="S1249" s="261"/>
    </row>
    <row r="1250" spans="2:19" s="200" customFormat="1" x14ac:dyDescent="0.25">
      <c r="B1250" s="259">
        <f t="shared" si="178"/>
        <v>1245</v>
      </c>
      <c r="C1250" s="229">
        <v>45448</v>
      </c>
      <c r="D1250" s="203" t="s">
        <v>144</v>
      </c>
      <c r="E1250" s="204" t="str">
        <f t="shared" si="171"/>
        <v>کامیون کمپرسی</v>
      </c>
      <c r="F1250" s="204" t="str">
        <f t="shared" si="172"/>
        <v>انصاری</v>
      </c>
      <c r="G1250" s="204" t="str">
        <f t="shared" si="173"/>
        <v>جفت</v>
      </c>
      <c r="H1250" s="204">
        <f t="shared" si="174"/>
        <v>7</v>
      </c>
      <c r="I1250" s="204" t="s">
        <v>204</v>
      </c>
      <c r="J1250" s="204">
        <v>25</v>
      </c>
      <c r="K1250" s="204">
        <v>600</v>
      </c>
      <c r="L1250" s="204" t="s">
        <v>2</v>
      </c>
      <c r="M1250" s="204"/>
      <c r="N1250" s="204" t="s">
        <v>286</v>
      </c>
      <c r="O1250" s="230">
        <f t="shared" si="175"/>
        <v>175</v>
      </c>
      <c r="P1250" s="230">
        <f t="shared" si="176"/>
        <v>0</v>
      </c>
      <c r="Q1250" s="230">
        <f t="shared" si="179"/>
        <v>0</v>
      </c>
      <c r="R1250" s="288">
        <f t="shared" si="177"/>
        <v>0</v>
      </c>
      <c r="S1250" s="261"/>
    </row>
    <row r="1251" spans="2:19" s="200" customFormat="1" x14ac:dyDescent="0.25">
      <c r="B1251" s="259">
        <f t="shared" si="178"/>
        <v>1246</v>
      </c>
      <c r="C1251" s="229">
        <v>45448</v>
      </c>
      <c r="D1251" s="203" t="s">
        <v>145</v>
      </c>
      <c r="E1251" s="204" t="str">
        <f t="shared" si="171"/>
        <v>کامیون کمپرسی</v>
      </c>
      <c r="F1251" s="204" t="str">
        <f t="shared" si="172"/>
        <v>انصاری</v>
      </c>
      <c r="G1251" s="204" t="str">
        <f t="shared" si="173"/>
        <v>جفت</v>
      </c>
      <c r="H1251" s="204">
        <f t="shared" si="174"/>
        <v>7</v>
      </c>
      <c r="I1251" s="204" t="s">
        <v>204</v>
      </c>
      <c r="J1251" s="204">
        <v>26</v>
      </c>
      <c r="K1251" s="204">
        <v>600</v>
      </c>
      <c r="L1251" s="204" t="s">
        <v>2</v>
      </c>
      <c r="M1251" s="204"/>
      <c r="N1251" s="204" t="s">
        <v>286</v>
      </c>
      <c r="O1251" s="230">
        <f t="shared" si="175"/>
        <v>182</v>
      </c>
      <c r="P1251" s="230">
        <f t="shared" si="176"/>
        <v>0</v>
      </c>
      <c r="Q1251" s="230">
        <f t="shared" si="179"/>
        <v>0</v>
      </c>
      <c r="R1251" s="288">
        <f t="shared" si="177"/>
        <v>0</v>
      </c>
      <c r="S1251" s="261"/>
    </row>
    <row r="1252" spans="2:19" s="200" customFormat="1" x14ac:dyDescent="0.25">
      <c r="B1252" s="259">
        <f t="shared" si="178"/>
        <v>1247</v>
      </c>
      <c r="C1252" s="229">
        <v>45448</v>
      </c>
      <c r="D1252" s="203" t="s">
        <v>152</v>
      </c>
      <c r="E1252" s="204" t="str">
        <f t="shared" si="171"/>
        <v>کامیون کمپرسی</v>
      </c>
      <c r="F1252" s="204" t="str">
        <f t="shared" si="172"/>
        <v>میرزایی</v>
      </c>
      <c r="G1252" s="204" t="str">
        <f t="shared" si="173"/>
        <v>تک</v>
      </c>
      <c r="H1252" s="204">
        <f t="shared" si="174"/>
        <v>4.1500000000000004</v>
      </c>
      <c r="I1252" s="204" t="s">
        <v>205</v>
      </c>
      <c r="J1252" s="204">
        <v>31</v>
      </c>
      <c r="K1252" s="204">
        <v>600</v>
      </c>
      <c r="L1252" s="204" t="s">
        <v>65</v>
      </c>
      <c r="M1252" s="204"/>
      <c r="N1252" s="204" t="s">
        <v>287</v>
      </c>
      <c r="O1252" s="230">
        <f t="shared" si="175"/>
        <v>0</v>
      </c>
      <c r="P1252" s="230">
        <f t="shared" si="176"/>
        <v>147.94749999999999</v>
      </c>
      <c r="Q1252" s="230">
        <f t="shared" si="179"/>
        <v>0</v>
      </c>
      <c r="R1252" s="288">
        <f t="shared" si="177"/>
        <v>0</v>
      </c>
      <c r="S1252" s="261"/>
    </row>
    <row r="1253" spans="2:19" s="200" customFormat="1" x14ac:dyDescent="0.25">
      <c r="B1253" s="259">
        <f t="shared" si="178"/>
        <v>1248</v>
      </c>
      <c r="C1253" s="229">
        <v>45448</v>
      </c>
      <c r="D1253" s="203" t="s">
        <v>154</v>
      </c>
      <c r="E1253" s="204" t="str">
        <f t="shared" si="171"/>
        <v>کامیون کمپرسی</v>
      </c>
      <c r="F1253" s="204" t="str">
        <f t="shared" si="172"/>
        <v>میرزایی</v>
      </c>
      <c r="G1253" s="204" t="str">
        <f t="shared" si="173"/>
        <v>تک</v>
      </c>
      <c r="H1253" s="204">
        <f t="shared" si="174"/>
        <v>4.1500000000000004</v>
      </c>
      <c r="I1253" s="204" t="s">
        <v>205</v>
      </c>
      <c r="J1253" s="204">
        <v>32</v>
      </c>
      <c r="K1253" s="204">
        <v>600</v>
      </c>
      <c r="L1253" s="204" t="s">
        <v>65</v>
      </c>
      <c r="M1253" s="204"/>
      <c r="N1253" s="204" t="s">
        <v>287</v>
      </c>
      <c r="O1253" s="230">
        <f t="shared" si="175"/>
        <v>0</v>
      </c>
      <c r="P1253" s="230">
        <f t="shared" si="176"/>
        <v>152.72</v>
      </c>
      <c r="Q1253" s="230">
        <f t="shared" si="179"/>
        <v>0</v>
      </c>
      <c r="R1253" s="288">
        <f t="shared" si="177"/>
        <v>0</v>
      </c>
      <c r="S1253" s="261"/>
    </row>
    <row r="1254" spans="2:19" s="200" customFormat="1" x14ac:dyDescent="0.25">
      <c r="B1254" s="259">
        <f t="shared" si="178"/>
        <v>1249</v>
      </c>
      <c r="C1254" s="229">
        <v>45448</v>
      </c>
      <c r="D1254" s="203" t="s">
        <v>155</v>
      </c>
      <c r="E1254" s="204" t="str">
        <f t="shared" si="171"/>
        <v>کامیون کمپرسی</v>
      </c>
      <c r="F1254" s="204" t="str">
        <f t="shared" si="172"/>
        <v>میرزایی</v>
      </c>
      <c r="G1254" s="204" t="str">
        <f t="shared" si="173"/>
        <v>جفت</v>
      </c>
      <c r="H1254" s="204">
        <f t="shared" si="174"/>
        <v>6.65</v>
      </c>
      <c r="I1254" s="204"/>
      <c r="J1254" s="204"/>
      <c r="K1254" s="204"/>
      <c r="L1254" s="204"/>
      <c r="M1254" s="204"/>
      <c r="N1254" s="204"/>
      <c r="O1254" s="230">
        <f t="shared" si="175"/>
        <v>0</v>
      </c>
      <c r="P1254" s="230">
        <f t="shared" si="176"/>
        <v>0</v>
      </c>
      <c r="Q1254" s="230">
        <f t="shared" si="179"/>
        <v>0</v>
      </c>
      <c r="R1254" s="288">
        <f t="shared" si="177"/>
        <v>0</v>
      </c>
      <c r="S1254" s="261"/>
    </row>
    <row r="1255" spans="2:19" s="200" customFormat="1" x14ac:dyDescent="0.25">
      <c r="B1255" s="259">
        <f t="shared" si="178"/>
        <v>1250</v>
      </c>
      <c r="C1255" s="229">
        <v>45448</v>
      </c>
      <c r="D1255" s="203" t="s">
        <v>158</v>
      </c>
      <c r="E1255" s="204" t="str">
        <f t="shared" si="171"/>
        <v>کامیون کمپرسی</v>
      </c>
      <c r="F1255" s="204" t="str">
        <f t="shared" si="172"/>
        <v>صداقت</v>
      </c>
      <c r="G1255" s="204" t="str">
        <f t="shared" si="173"/>
        <v>تک</v>
      </c>
      <c r="H1255" s="204">
        <f t="shared" si="174"/>
        <v>4.1500000000000004</v>
      </c>
      <c r="I1255" s="204" t="s">
        <v>205</v>
      </c>
      <c r="J1255" s="204">
        <v>44</v>
      </c>
      <c r="K1255" s="204">
        <v>850</v>
      </c>
      <c r="L1255" s="204" t="s">
        <v>64</v>
      </c>
      <c r="M1255" s="204"/>
      <c r="N1255" s="204" t="s">
        <v>287</v>
      </c>
      <c r="O1255" s="230">
        <f t="shared" si="175"/>
        <v>0</v>
      </c>
      <c r="P1255" s="230">
        <f t="shared" si="176"/>
        <v>209.99</v>
      </c>
      <c r="Q1255" s="230">
        <f t="shared" si="179"/>
        <v>0</v>
      </c>
      <c r="R1255" s="288">
        <f t="shared" si="177"/>
        <v>0</v>
      </c>
      <c r="S1255" s="261"/>
    </row>
    <row r="1256" spans="2:19" s="200" customFormat="1" x14ac:dyDescent="0.25">
      <c r="B1256" s="259">
        <f t="shared" si="178"/>
        <v>1251</v>
      </c>
      <c r="C1256" s="229">
        <v>45448</v>
      </c>
      <c r="D1256" s="203" t="s">
        <v>159</v>
      </c>
      <c r="E1256" s="204" t="str">
        <f t="shared" si="171"/>
        <v>کامیون کمپرسی</v>
      </c>
      <c r="F1256" s="204" t="str">
        <f t="shared" si="172"/>
        <v>صداقت</v>
      </c>
      <c r="G1256" s="204" t="str">
        <f t="shared" si="173"/>
        <v>تک</v>
      </c>
      <c r="H1256" s="204">
        <f t="shared" si="174"/>
        <v>4.1500000000000004</v>
      </c>
      <c r="I1256" s="204" t="s">
        <v>205</v>
      </c>
      <c r="J1256" s="204">
        <v>44</v>
      </c>
      <c r="K1256" s="204">
        <v>850</v>
      </c>
      <c r="L1256" s="204" t="s">
        <v>64</v>
      </c>
      <c r="M1256" s="204"/>
      <c r="N1256" s="204" t="s">
        <v>287</v>
      </c>
      <c r="O1256" s="230">
        <f t="shared" si="175"/>
        <v>0</v>
      </c>
      <c r="P1256" s="230">
        <f t="shared" si="176"/>
        <v>209.99</v>
      </c>
      <c r="Q1256" s="230">
        <f t="shared" si="179"/>
        <v>0</v>
      </c>
      <c r="R1256" s="288">
        <f t="shared" si="177"/>
        <v>0</v>
      </c>
      <c r="S1256" s="261"/>
    </row>
    <row r="1257" spans="2:19" s="200" customFormat="1" x14ac:dyDescent="0.25">
      <c r="B1257" s="259">
        <f t="shared" si="178"/>
        <v>1252</v>
      </c>
      <c r="C1257" s="229">
        <v>45448</v>
      </c>
      <c r="D1257" s="203" t="s">
        <v>162</v>
      </c>
      <c r="E1257" s="204" t="str">
        <f t="shared" si="171"/>
        <v>تانکر آب</v>
      </c>
      <c r="F1257" s="204" t="str">
        <f t="shared" si="172"/>
        <v>رضاپور</v>
      </c>
      <c r="G1257" s="204" t="str">
        <f t="shared" si="173"/>
        <v>تانکر آب</v>
      </c>
      <c r="H1257" s="204">
        <f t="shared" si="174"/>
        <v>10</v>
      </c>
      <c r="I1257" s="204" t="s">
        <v>68</v>
      </c>
      <c r="J1257" s="204">
        <v>3</v>
      </c>
      <c r="K1257" s="204"/>
      <c r="L1257" s="204"/>
      <c r="M1257" s="204"/>
      <c r="N1257" s="204"/>
      <c r="O1257" s="230">
        <f t="shared" si="175"/>
        <v>0</v>
      </c>
      <c r="P1257" s="230">
        <f t="shared" si="176"/>
        <v>0</v>
      </c>
      <c r="Q1257" s="230">
        <f t="shared" si="179"/>
        <v>30</v>
      </c>
      <c r="R1257" s="288">
        <f t="shared" si="177"/>
        <v>0</v>
      </c>
      <c r="S1257" s="261"/>
    </row>
    <row r="1258" spans="2:19" s="200" customFormat="1" x14ac:dyDescent="0.25">
      <c r="B1258" s="259">
        <f t="shared" si="178"/>
        <v>1253</v>
      </c>
      <c r="C1258" s="229">
        <v>45448</v>
      </c>
      <c r="D1258" s="203" t="s">
        <v>245</v>
      </c>
      <c r="E1258" s="204" t="str">
        <f t="shared" si="171"/>
        <v>تانکر آب</v>
      </c>
      <c r="F1258" s="204" t="str">
        <f t="shared" si="172"/>
        <v>خاکسار</v>
      </c>
      <c r="G1258" s="204" t="str">
        <f t="shared" si="173"/>
        <v>تانکر آب</v>
      </c>
      <c r="H1258" s="204">
        <f t="shared" si="174"/>
        <v>30.5</v>
      </c>
      <c r="I1258" s="204" t="s">
        <v>68</v>
      </c>
      <c r="J1258" s="204">
        <v>4</v>
      </c>
      <c r="K1258" s="204"/>
      <c r="L1258" s="204"/>
      <c r="M1258" s="204"/>
      <c r="N1258" s="204"/>
      <c r="O1258" s="230">
        <f t="shared" si="175"/>
        <v>0</v>
      </c>
      <c r="P1258" s="230">
        <f t="shared" si="176"/>
        <v>0</v>
      </c>
      <c r="Q1258" s="230">
        <f t="shared" si="179"/>
        <v>122</v>
      </c>
      <c r="R1258" s="288">
        <f t="shared" si="177"/>
        <v>0</v>
      </c>
      <c r="S1258" s="261"/>
    </row>
    <row r="1259" spans="2:19" s="200" customFormat="1" x14ac:dyDescent="0.25">
      <c r="B1259" s="259">
        <f t="shared" si="178"/>
        <v>1254</v>
      </c>
      <c r="C1259" s="229">
        <v>45448</v>
      </c>
      <c r="D1259" s="203" t="s">
        <v>175</v>
      </c>
      <c r="E1259" s="204" t="str">
        <f t="shared" si="171"/>
        <v>تانکر آب</v>
      </c>
      <c r="F1259" s="204" t="str">
        <f t="shared" si="172"/>
        <v>محمدپور</v>
      </c>
      <c r="G1259" s="204" t="str">
        <f t="shared" si="173"/>
        <v>تانکر آب</v>
      </c>
      <c r="H1259" s="204">
        <f t="shared" si="174"/>
        <v>11.2</v>
      </c>
      <c r="I1259" s="204"/>
      <c r="J1259" s="204"/>
      <c r="K1259" s="204"/>
      <c r="L1259" s="204"/>
      <c r="M1259" s="204"/>
      <c r="N1259" s="204"/>
      <c r="O1259" s="230">
        <f t="shared" si="175"/>
        <v>0</v>
      </c>
      <c r="P1259" s="230">
        <f t="shared" si="176"/>
        <v>0</v>
      </c>
      <c r="Q1259" s="230">
        <f t="shared" si="179"/>
        <v>0</v>
      </c>
      <c r="R1259" s="288">
        <f t="shared" si="177"/>
        <v>0</v>
      </c>
      <c r="S1259" s="261"/>
    </row>
    <row r="1260" spans="2:19" s="200" customFormat="1" x14ac:dyDescent="0.25">
      <c r="B1260" s="259">
        <f t="shared" si="178"/>
        <v>1255</v>
      </c>
      <c r="C1260" s="229">
        <v>45448</v>
      </c>
      <c r="D1260" s="203" t="s">
        <v>179</v>
      </c>
      <c r="E1260" s="204" t="str">
        <f t="shared" si="171"/>
        <v>کمپرسی جفت</v>
      </c>
      <c r="F1260" s="204" t="str">
        <f t="shared" si="172"/>
        <v>محمدپور</v>
      </c>
      <c r="G1260" s="204" t="str">
        <f t="shared" si="173"/>
        <v>جفت</v>
      </c>
      <c r="H1260" s="204">
        <f t="shared" si="174"/>
        <v>7</v>
      </c>
      <c r="I1260" s="204"/>
      <c r="J1260" s="204"/>
      <c r="K1260" s="204"/>
      <c r="L1260" s="204"/>
      <c r="M1260" s="204"/>
      <c r="N1260" s="204"/>
      <c r="O1260" s="230">
        <f t="shared" si="175"/>
        <v>0</v>
      </c>
      <c r="P1260" s="230">
        <f t="shared" si="176"/>
        <v>0</v>
      </c>
      <c r="Q1260" s="230">
        <f t="shared" si="179"/>
        <v>0</v>
      </c>
      <c r="R1260" s="288">
        <f t="shared" si="177"/>
        <v>0</v>
      </c>
      <c r="S1260" s="261"/>
    </row>
    <row r="1261" spans="2:19" s="200" customFormat="1" x14ac:dyDescent="0.25">
      <c r="B1261" s="259">
        <f t="shared" si="178"/>
        <v>1256</v>
      </c>
      <c r="C1261" s="229">
        <v>45448</v>
      </c>
      <c r="D1261" s="203" t="s">
        <v>181</v>
      </c>
      <c r="E1261" s="204" t="str">
        <f t="shared" si="171"/>
        <v>تانکر آب</v>
      </c>
      <c r="F1261" s="204" t="str">
        <f t="shared" si="172"/>
        <v>گلپایگانی</v>
      </c>
      <c r="G1261" s="204" t="str">
        <f t="shared" si="173"/>
        <v>تانکر آب</v>
      </c>
      <c r="H1261" s="204">
        <f t="shared" si="174"/>
        <v>11.6</v>
      </c>
      <c r="I1261" s="204" t="s">
        <v>68</v>
      </c>
      <c r="J1261" s="204">
        <v>6</v>
      </c>
      <c r="K1261" s="204"/>
      <c r="L1261" s="204"/>
      <c r="M1261" s="204"/>
      <c r="N1261" s="204"/>
      <c r="O1261" s="230">
        <f t="shared" si="175"/>
        <v>0</v>
      </c>
      <c r="P1261" s="230">
        <f t="shared" si="176"/>
        <v>0</v>
      </c>
      <c r="Q1261" s="230">
        <f t="shared" si="179"/>
        <v>69.599999999999994</v>
      </c>
      <c r="R1261" s="288">
        <f t="shared" si="177"/>
        <v>0</v>
      </c>
      <c r="S1261" s="261"/>
    </row>
    <row r="1262" spans="2:19" s="200" customFormat="1" x14ac:dyDescent="0.25">
      <c r="B1262" s="259">
        <f t="shared" si="178"/>
        <v>1257</v>
      </c>
      <c r="C1262" s="229">
        <v>45449</v>
      </c>
      <c r="D1262" s="203" t="s">
        <v>93</v>
      </c>
      <c r="E1262" s="204" t="str">
        <f t="shared" si="171"/>
        <v>کامیون کمپرسی</v>
      </c>
      <c r="F1262" s="204" t="str">
        <f t="shared" si="172"/>
        <v>شرکتی</v>
      </c>
      <c r="G1262" s="204" t="str">
        <f t="shared" si="173"/>
        <v>جفت</v>
      </c>
      <c r="H1262" s="204">
        <f t="shared" si="174"/>
        <v>6.65</v>
      </c>
      <c r="I1262" s="204" t="s">
        <v>205</v>
      </c>
      <c r="J1262" s="204">
        <v>29</v>
      </c>
      <c r="K1262" s="204">
        <v>675</v>
      </c>
      <c r="L1262" s="204" t="s">
        <v>64</v>
      </c>
      <c r="M1262" s="204"/>
      <c r="N1262" s="204" t="s">
        <v>287</v>
      </c>
      <c r="O1262" s="230">
        <f t="shared" si="175"/>
        <v>0</v>
      </c>
      <c r="P1262" s="230">
        <f t="shared" si="176"/>
        <v>221.7775</v>
      </c>
      <c r="Q1262" s="230">
        <f t="shared" si="179"/>
        <v>0</v>
      </c>
      <c r="R1262" s="288">
        <f t="shared" si="177"/>
        <v>0</v>
      </c>
      <c r="S1262" s="261"/>
    </row>
    <row r="1263" spans="2:19" s="200" customFormat="1" x14ac:dyDescent="0.25">
      <c r="B1263" s="259">
        <f t="shared" si="178"/>
        <v>1258</v>
      </c>
      <c r="C1263" s="229">
        <v>45449</v>
      </c>
      <c r="D1263" s="203" t="s">
        <v>96</v>
      </c>
      <c r="E1263" s="204" t="str">
        <f t="shared" si="171"/>
        <v>کامیون کمپرسی</v>
      </c>
      <c r="F1263" s="204" t="str">
        <f t="shared" si="172"/>
        <v>شرکتی</v>
      </c>
      <c r="G1263" s="204" t="str">
        <f t="shared" si="173"/>
        <v>جفت</v>
      </c>
      <c r="H1263" s="204">
        <f t="shared" si="174"/>
        <v>6.65</v>
      </c>
      <c r="I1263" s="204" t="s">
        <v>276</v>
      </c>
      <c r="J1263" s="204">
        <v>25</v>
      </c>
      <c r="K1263" s="204"/>
      <c r="L1263" s="204" t="s">
        <v>1</v>
      </c>
      <c r="M1263" s="204" t="s">
        <v>2</v>
      </c>
      <c r="N1263" s="204"/>
      <c r="O1263" s="230">
        <f t="shared" si="175"/>
        <v>0</v>
      </c>
      <c r="P1263" s="230">
        <f t="shared" si="176"/>
        <v>0</v>
      </c>
      <c r="Q1263" s="230">
        <f t="shared" si="179"/>
        <v>0</v>
      </c>
      <c r="R1263" s="288">
        <f t="shared" si="177"/>
        <v>0</v>
      </c>
      <c r="S1263" s="261" t="s">
        <v>214</v>
      </c>
    </row>
    <row r="1264" spans="2:19" s="200" customFormat="1" x14ac:dyDescent="0.25">
      <c r="B1264" s="259">
        <f t="shared" si="178"/>
        <v>1259</v>
      </c>
      <c r="C1264" s="229">
        <v>45449</v>
      </c>
      <c r="D1264" s="203" t="s">
        <v>119</v>
      </c>
      <c r="E1264" s="204" t="str">
        <f t="shared" si="171"/>
        <v>کامیون کمپرسی</v>
      </c>
      <c r="F1264" s="204" t="str">
        <f t="shared" si="172"/>
        <v>شرکتی</v>
      </c>
      <c r="G1264" s="204" t="str">
        <f t="shared" si="173"/>
        <v>جفت</v>
      </c>
      <c r="H1264" s="204">
        <f t="shared" si="174"/>
        <v>6.65</v>
      </c>
      <c r="I1264" s="204" t="s">
        <v>276</v>
      </c>
      <c r="J1264" s="204">
        <v>25</v>
      </c>
      <c r="K1264" s="204"/>
      <c r="L1264" s="204" t="s">
        <v>1</v>
      </c>
      <c r="M1264" s="204" t="s">
        <v>2</v>
      </c>
      <c r="N1264" s="204"/>
      <c r="O1264" s="230">
        <f t="shared" si="175"/>
        <v>0</v>
      </c>
      <c r="P1264" s="230">
        <f t="shared" si="176"/>
        <v>0</v>
      </c>
      <c r="Q1264" s="230">
        <f t="shared" si="179"/>
        <v>0</v>
      </c>
      <c r="R1264" s="288">
        <f t="shared" si="177"/>
        <v>0</v>
      </c>
      <c r="S1264" s="261" t="s">
        <v>214</v>
      </c>
    </row>
    <row r="1265" spans="2:19" s="200" customFormat="1" x14ac:dyDescent="0.25">
      <c r="B1265" s="259">
        <f t="shared" si="178"/>
        <v>1260</v>
      </c>
      <c r="C1265" s="229">
        <v>45449</v>
      </c>
      <c r="D1265" s="203" t="s">
        <v>132</v>
      </c>
      <c r="E1265" s="204" t="str">
        <f t="shared" si="171"/>
        <v>تانکر آب</v>
      </c>
      <c r="F1265" s="204" t="str">
        <f t="shared" si="172"/>
        <v>شرکتی</v>
      </c>
      <c r="G1265" s="204" t="str">
        <f t="shared" si="173"/>
        <v>تانکر آب</v>
      </c>
      <c r="H1265" s="204">
        <f t="shared" si="174"/>
        <v>11.8</v>
      </c>
      <c r="I1265" s="204"/>
      <c r="J1265" s="204"/>
      <c r="K1265" s="204"/>
      <c r="L1265" s="204"/>
      <c r="M1265" s="204"/>
      <c r="N1265" s="204"/>
      <c r="O1265" s="230">
        <f t="shared" si="175"/>
        <v>0</v>
      </c>
      <c r="P1265" s="230">
        <f t="shared" si="176"/>
        <v>0</v>
      </c>
      <c r="Q1265" s="230">
        <f t="shared" si="179"/>
        <v>0</v>
      </c>
      <c r="R1265" s="288">
        <f t="shared" si="177"/>
        <v>0</v>
      </c>
      <c r="S1265" s="261"/>
    </row>
    <row r="1266" spans="2:19" s="200" customFormat="1" x14ac:dyDescent="0.25">
      <c r="B1266" s="259">
        <f t="shared" si="178"/>
        <v>1261</v>
      </c>
      <c r="C1266" s="229">
        <v>45449</v>
      </c>
      <c r="D1266" s="203" t="s">
        <v>98</v>
      </c>
      <c r="E1266" s="204" t="str">
        <f t="shared" si="171"/>
        <v>تانکر آب</v>
      </c>
      <c r="F1266" s="204" t="str">
        <f t="shared" si="172"/>
        <v>شرکتی</v>
      </c>
      <c r="G1266" s="204" t="str">
        <f t="shared" si="173"/>
        <v>تانکر آب</v>
      </c>
      <c r="H1266" s="204">
        <f t="shared" si="174"/>
        <v>11.8</v>
      </c>
      <c r="I1266" s="204" t="s">
        <v>68</v>
      </c>
      <c r="J1266" s="204">
        <v>5</v>
      </c>
      <c r="K1266" s="204"/>
      <c r="L1266" s="204"/>
      <c r="M1266" s="204"/>
      <c r="N1266" s="204"/>
      <c r="O1266" s="230">
        <f t="shared" si="175"/>
        <v>0</v>
      </c>
      <c r="P1266" s="230">
        <f t="shared" si="176"/>
        <v>0</v>
      </c>
      <c r="Q1266" s="230">
        <f t="shared" si="179"/>
        <v>59</v>
      </c>
      <c r="R1266" s="288">
        <f t="shared" si="177"/>
        <v>0</v>
      </c>
      <c r="S1266" s="261"/>
    </row>
    <row r="1267" spans="2:19" s="200" customFormat="1" x14ac:dyDescent="0.25">
      <c r="B1267" s="259">
        <f t="shared" si="178"/>
        <v>1262</v>
      </c>
      <c r="C1267" s="229">
        <v>45449</v>
      </c>
      <c r="D1267" s="203" t="s">
        <v>143</v>
      </c>
      <c r="E1267" s="204" t="str">
        <f t="shared" si="171"/>
        <v>کامیون کمپرسی</v>
      </c>
      <c r="F1267" s="204" t="str">
        <f t="shared" si="172"/>
        <v>انصاری</v>
      </c>
      <c r="G1267" s="204" t="str">
        <f t="shared" si="173"/>
        <v>جفت</v>
      </c>
      <c r="H1267" s="204">
        <f t="shared" si="174"/>
        <v>7</v>
      </c>
      <c r="I1267" s="204" t="s">
        <v>204</v>
      </c>
      <c r="J1267" s="204">
        <v>36</v>
      </c>
      <c r="K1267" s="204">
        <v>750</v>
      </c>
      <c r="L1267" s="204" t="s">
        <v>2</v>
      </c>
      <c r="M1267" s="204"/>
      <c r="N1267" s="204" t="s">
        <v>286</v>
      </c>
      <c r="O1267" s="230">
        <f t="shared" si="175"/>
        <v>252</v>
      </c>
      <c r="P1267" s="230">
        <f t="shared" si="176"/>
        <v>0</v>
      </c>
      <c r="Q1267" s="230">
        <f t="shared" si="179"/>
        <v>0</v>
      </c>
      <c r="R1267" s="288">
        <f t="shared" si="177"/>
        <v>0</v>
      </c>
      <c r="S1267" s="261"/>
    </row>
    <row r="1268" spans="2:19" s="200" customFormat="1" x14ac:dyDescent="0.25">
      <c r="B1268" s="259">
        <f t="shared" si="178"/>
        <v>1263</v>
      </c>
      <c r="C1268" s="229">
        <v>45449</v>
      </c>
      <c r="D1268" s="203" t="s">
        <v>144</v>
      </c>
      <c r="E1268" s="204" t="str">
        <f t="shared" si="171"/>
        <v>کامیون کمپرسی</v>
      </c>
      <c r="F1268" s="204" t="str">
        <f t="shared" si="172"/>
        <v>انصاری</v>
      </c>
      <c r="G1268" s="204" t="str">
        <f t="shared" si="173"/>
        <v>جفت</v>
      </c>
      <c r="H1268" s="204">
        <f t="shared" si="174"/>
        <v>7</v>
      </c>
      <c r="I1268" s="204" t="s">
        <v>204</v>
      </c>
      <c r="J1268" s="204">
        <v>34</v>
      </c>
      <c r="K1268" s="204">
        <v>750</v>
      </c>
      <c r="L1268" s="204" t="s">
        <v>2</v>
      </c>
      <c r="M1268" s="204"/>
      <c r="N1268" s="204" t="s">
        <v>286</v>
      </c>
      <c r="O1268" s="230">
        <f t="shared" si="175"/>
        <v>238</v>
      </c>
      <c r="P1268" s="230">
        <f t="shared" si="176"/>
        <v>0</v>
      </c>
      <c r="Q1268" s="230">
        <f t="shared" si="179"/>
        <v>0</v>
      </c>
      <c r="R1268" s="288">
        <f t="shared" si="177"/>
        <v>0</v>
      </c>
      <c r="S1268" s="261"/>
    </row>
    <row r="1269" spans="2:19" s="200" customFormat="1" x14ac:dyDescent="0.25">
      <c r="B1269" s="259">
        <f t="shared" si="178"/>
        <v>1264</v>
      </c>
      <c r="C1269" s="229">
        <v>45449</v>
      </c>
      <c r="D1269" s="203" t="s">
        <v>145</v>
      </c>
      <c r="E1269" s="204" t="str">
        <f t="shared" si="171"/>
        <v>کامیون کمپرسی</v>
      </c>
      <c r="F1269" s="204" t="str">
        <f t="shared" si="172"/>
        <v>انصاری</v>
      </c>
      <c r="G1269" s="204" t="str">
        <f t="shared" si="173"/>
        <v>جفت</v>
      </c>
      <c r="H1269" s="204">
        <f t="shared" si="174"/>
        <v>7</v>
      </c>
      <c r="I1269" s="204" t="s">
        <v>204</v>
      </c>
      <c r="J1269" s="204">
        <v>38</v>
      </c>
      <c r="K1269" s="204">
        <v>750</v>
      </c>
      <c r="L1269" s="204" t="s">
        <v>2</v>
      </c>
      <c r="M1269" s="204"/>
      <c r="N1269" s="204" t="s">
        <v>286</v>
      </c>
      <c r="O1269" s="230">
        <f t="shared" si="175"/>
        <v>266</v>
      </c>
      <c r="P1269" s="230">
        <f t="shared" si="176"/>
        <v>0</v>
      </c>
      <c r="Q1269" s="230">
        <f t="shared" si="179"/>
        <v>0</v>
      </c>
      <c r="R1269" s="288">
        <f t="shared" si="177"/>
        <v>0</v>
      </c>
      <c r="S1269" s="261"/>
    </row>
    <row r="1270" spans="2:19" s="200" customFormat="1" x14ac:dyDescent="0.25">
      <c r="B1270" s="259">
        <f t="shared" si="178"/>
        <v>1265</v>
      </c>
      <c r="C1270" s="229">
        <v>45449</v>
      </c>
      <c r="D1270" s="203" t="s">
        <v>152</v>
      </c>
      <c r="E1270" s="204" t="str">
        <f t="shared" si="171"/>
        <v>کامیون کمپرسی</v>
      </c>
      <c r="F1270" s="204" t="str">
        <f t="shared" si="172"/>
        <v>میرزایی</v>
      </c>
      <c r="G1270" s="204" t="str">
        <f t="shared" si="173"/>
        <v>تک</v>
      </c>
      <c r="H1270" s="204">
        <f t="shared" si="174"/>
        <v>4.1500000000000004</v>
      </c>
      <c r="I1270" s="204" t="s">
        <v>205</v>
      </c>
      <c r="J1270" s="204">
        <v>25</v>
      </c>
      <c r="K1270" s="204">
        <v>600</v>
      </c>
      <c r="L1270" s="204" t="s">
        <v>65</v>
      </c>
      <c r="M1270" s="204"/>
      <c r="N1270" s="204"/>
      <c r="O1270" s="230">
        <f t="shared" si="175"/>
        <v>0</v>
      </c>
      <c r="P1270" s="230">
        <f t="shared" si="176"/>
        <v>119.31250000000001</v>
      </c>
      <c r="Q1270" s="230">
        <f t="shared" si="179"/>
        <v>0</v>
      </c>
      <c r="R1270" s="288">
        <f t="shared" si="177"/>
        <v>0</v>
      </c>
      <c r="S1270" s="261"/>
    </row>
    <row r="1271" spans="2:19" s="200" customFormat="1" x14ac:dyDescent="0.25">
      <c r="B1271" s="259">
        <f t="shared" si="178"/>
        <v>1266</v>
      </c>
      <c r="C1271" s="229">
        <v>45449</v>
      </c>
      <c r="D1271" s="203" t="s">
        <v>154</v>
      </c>
      <c r="E1271" s="204" t="str">
        <f t="shared" si="171"/>
        <v>کامیون کمپرسی</v>
      </c>
      <c r="F1271" s="204" t="str">
        <f t="shared" si="172"/>
        <v>میرزایی</v>
      </c>
      <c r="G1271" s="204" t="str">
        <f t="shared" si="173"/>
        <v>تک</v>
      </c>
      <c r="H1271" s="204">
        <f t="shared" si="174"/>
        <v>4.1500000000000004</v>
      </c>
      <c r="I1271" s="204" t="s">
        <v>205</v>
      </c>
      <c r="J1271" s="204">
        <v>25</v>
      </c>
      <c r="K1271" s="204">
        <v>600</v>
      </c>
      <c r="L1271" s="204" t="s">
        <v>65</v>
      </c>
      <c r="M1271" s="204"/>
      <c r="N1271" s="204"/>
      <c r="O1271" s="230">
        <f t="shared" si="175"/>
        <v>0</v>
      </c>
      <c r="P1271" s="230">
        <f t="shared" si="176"/>
        <v>119.31250000000001</v>
      </c>
      <c r="Q1271" s="230">
        <f t="shared" si="179"/>
        <v>0</v>
      </c>
      <c r="R1271" s="288">
        <f t="shared" si="177"/>
        <v>0</v>
      </c>
      <c r="S1271" s="261"/>
    </row>
    <row r="1272" spans="2:19" s="200" customFormat="1" x14ac:dyDescent="0.25">
      <c r="B1272" s="259">
        <f t="shared" si="178"/>
        <v>1267</v>
      </c>
      <c r="C1272" s="229">
        <v>45449</v>
      </c>
      <c r="D1272" s="203" t="s">
        <v>155</v>
      </c>
      <c r="E1272" s="204" t="str">
        <f t="shared" si="171"/>
        <v>کامیون کمپرسی</v>
      </c>
      <c r="F1272" s="204" t="str">
        <f t="shared" si="172"/>
        <v>میرزایی</v>
      </c>
      <c r="G1272" s="204" t="str">
        <f t="shared" si="173"/>
        <v>جفت</v>
      </c>
      <c r="H1272" s="204">
        <f t="shared" si="174"/>
        <v>6.65</v>
      </c>
      <c r="I1272" s="204"/>
      <c r="J1272" s="204"/>
      <c r="K1272" s="204"/>
      <c r="L1272" s="204"/>
      <c r="M1272" s="204"/>
      <c r="N1272" s="204"/>
      <c r="O1272" s="230">
        <f t="shared" si="175"/>
        <v>0</v>
      </c>
      <c r="P1272" s="230">
        <f t="shared" si="176"/>
        <v>0</v>
      </c>
      <c r="Q1272" s="230">
        <f t="shared" si="179"/>
        <v>0</v>
      </c>
      <c r="R1272" s="288">
        <f t="shared" si="177"/>
        <v>0</v>
      </c>
      <c r="S1272" s="261"/>
    </row>
    <row r="1273" spans="2:19" s="200" customFormat="1" x14ac:dyDescent="0.25">
      <c r="B1273" s="259">
        <f t="shared" si="178"/>
        <v>1268</v>
      </c>
      <c r="C1273" s="229">
        <v>45449</v>
      </c>
      <c r="D1273" s="203" t="s">
        <v>158</v>
      </c>
      <c r="E1273" s="204" t="str">
        <f t="shared" si="171"/>
        <v>کامیون کمپرسی</v>
      </c>
      <c r="F1273" s="204" t="str">
        <f t="shared" si="172"/>
        <v>صداقت</v>
      </c>
      <c r="G1273" s="204" t="str">
        <f t="shared" si="173"/>
        <v>تک</v>
      </c>
      <c r="H1273" s="204">
        <f t="shared" si="174"/>
        <v>4.1500000000000004</v>
      </c>
      <c r="I1273" s="204" t="s">
        <v>205</v>
      </c>
      <c r="J1273" s="204">
        <v>49</v>
      </c>
      <c r="K1273" s="204">
        <v>675</v>
      </c>
      <c r="L1273" s="204" t="s">
        <v>64</v>
      </c>
      <c r="M1273" s="204"/>
      <c r="N1273" s="204" t="s">
        <v>287</v>
      </c>
      <c r="O1273" s="230">
        <f t="shared" si="175"/>
        <v>0</v>
      </c>
      <c r="P1273" s="230">
        <f t="shared" si="176"/>
        <v>233.85250000000002</v>
      </c>
      <c r="Q1273" s="230">
        <f t="shared" si="179"/>
        <v>0</v>
      </c>
      <c r="R1273" s="288">
        <f t="shared" si="177"/>
        <v>0</v>
      </c>
      <c r="S1273" s="261"/>
    </row>
    <row r="1274" spans="2:19" s="200" customFormat="1" x14ac:dyDescent="0.25">
      <c r="B1274" s="259">
        <f t="shared" si="178"/>
        <v>1269</v>
      </c>
      <c r="C1274" s="229">
        <v>45449</v>
      </c>
      <c r="D1274" s="203" t="s">
        <v>159</v>
      </c>
      <c r="E1274" s="204" t="str">
        <f t="shared" si="171"/>
        <v>کامیون کمپرسی</v>
      </c>
      <c r="F1274" s="204" t="str">
        <f t="shared" si="172"/>
        <v>صداقت</v>
      </c>
      <c r="G1274" s="204" t="str">
        <f t="shared" si="173"/>
        <v>تک</v>
      </c>
      <c r="H1274" s="204">
        <f t="shared" si="174"/>
        <v>4.1500000000000004</v>
      </c>
      <c r="I1274" s="204" t="s">
        <v>205</v>
      </c>
      <c r="J1274" s="204">
        <v>49</v>
      </c>
      <c r="K1274" s="204">
        <v>675</v>
      </c>
      <c r="L1274" s="204" t="s">
        <v>64</v>
      </c>
      <c r="M1274" s="204"/>
      <c r="N1274" s="204" t="s">
        <v>287</v>
      </c>
      <c r="O1274" s="230">
        <f t="shared" si="175"/>
        <v>0</v>
      </c>
      <c r="P1274" s="230">
        <f t="shared" si="176"/>
        <v>233.85250000000002</v>
      </c>
      <c r="Q1274" s="230">
        <f t="shared" si="179"/>
        <v>0</v>
      </c>
      <c r="R1274" s="288">
        <f t="shared" si="177"/>
        <v>0</v>
      </c>
      <c r="S1274" s="261"/>
    </row>
    <row r="1275" spans="2:19" s="200" customFormat="1" x14ac:dyDescent="0.25">
      <c r="B1275" s="259">
        <f t="shared" si="178"/>
        <v>1270</v>
      </c>
      <c r="C1275" s="229">
        <v>45449</v>
      </c>
      <c r="D1275" s="203" t="s">
        <v>162</v>
      </c>
      <c r="E1275" s="204" t="str">
        <f t="shared" si="171"/>
        <v>تانکر آب</v>
      </c>
      <c r="F1275" s="204" t="str">
        <f t="shared" si="172"/>
        <v>رضاپور</v>
      </c>
      <c r="G1275" s="204" t="str">
        <f t="shared" si="173"/>
        <v>تانکر آب</v>
      </c>
      <c r="H1275" s="204">
        <f t="shared" si="174"/>
        <v>10</v>
      </c>
      <c r="I1275" s="204" t="s">
        <v>68</v>
      </c>
      <c r="J1275" s="204">
        <v>4</v>
      </c>
      <c r="K1275" s="204"/>
      <c r="L1275" s="204"/>
      <c r="M1275" s="204"/>
      <c r="N1275" s="204"/>
      <c r="O1275" s="230">
        <f t="shared" si="175"/>
        <v>0</v>
      </c>
      <c r="P1275" s="230">
        <f t="shared" si="176"/>
        <v>0</v>
      </c>
      <c r="Q1275" s="230">
        <f t="shared" si="179"/>
        <v>40</v>
      </c>
      <c r="R1275" s="288">
        <f t="shared" si="177"/>
        <v>0</v>
      </c>
      <c r="S1275" s="261"/>
    </row>
    <row r="1276" spans="2:19" s="200" customFormat="1" x14ac:dyDescent="0.25">
      <c r="B1276" s="259">
        <f t="shared" si="178"/>
        <v>1271</v>
      </c>
      <c r="C1276" s="229">
        <v>45449</v>
      </c>
      <c r="D1276" s="203" t="s">
        <v>245</v>
      </c>
      <c r="E1276" s="204" t="str">
        <f t="shared" si="171"/>
        <v>تانکر آب</v>
      </c>
      <c r="F1276" s="204" t="str">
        <f t="shared" si="172"/>
        <v>خاکسار</v>
      </c>
      <c r="G1276" s="204" t="str">
        <f t="shared" si="173"/>
        <v>تانکر آب</v>
      </c>
      <c r="H1276" s="204">
        <f t="shared" si="174"/>
        <v>30.5</v>
      </c>
      <c r="I1276" s="204" t="s">
        <v>68</v>
      </c>
      <c r="J1276" s="204">
        <v>4</v>
      </c>
      <c r="K1276" s="204"/>
      <c r="L1276" s="204"/>
      <c r="M1276" s="204"/>
      <c r="N1276" s="204"/>
      <c r="O1276" s="230">
        <f t="shared" si="175"/>
        <v>0</v>
      </c>
      <c r="P1276" s="230">
        <f t="shared" si="176"/>
        <v>0</v>
      </c>
      <c r="Q1276" s="230">
        <f t="shared" si="179"/>
        <v>122</v>
      </c>
      <c r="R1276" s="288">
        <f t="shared" si="177"/>
        <v>0</v>
      </c>
      <c r="S1276" s="261"/>
    </row>
    <row r="1277" spans="2:19" s="200" customFormat="1" x14ac:dyDescent="0.25">
      <c r="B1277" s="259">
        <f t="shared" si="178"/>
        <v>1272</v>
      </c>
      <c r="C1277" s="229">
        <v>45449</v>
      </c>
      <c r="D1277" s="203" t="s">
        <v>175</v>
      </c>
      <c r="E1277" s="204" t="str">
        <f t="shared" si="171"/>
        <v>تانکر آب</v>
      </c>
      <c r="F1277" s="204" t="str">
        <f t="shared" si="172"/>
        <v>محمدپور</v>
      </c>
      <c r="G1277" s="204" t="str">
        <f t="shared" si="173"/>
        <v>تانکر آب</v>
      </c>
      <c r="H1277" s="204">
        <f t="shared" si="174"/>
        <v>11.2</v>
      </c>
      <c r="I1277" s="204"/>
      <c r="J1277" s="204"/>
      <c r="K1277" s="204"/>
      <c r="L1277" s="204"/>
      <c r="M1277" s="204"/>
      <c r="N1277" s="204"/>
      <c r="O1277" s="230">
        <f t="shared" si="175"/>
        <v>0</v>
      </c>
      <c r="P1277" s="230">
        <f t="shared" si="176"/>
        <v>0</v>
      </c>
      <c r="Q1277" s="230">
        <f t="shared" si="179"/>
        <v>0</v>
      </c>
      <c r="R1277" s="288">
        <f t="shared" si="177"/>
        <v>0</v>
      </c>
      <c r="S1277" s="261"/>
    </row>
    <row r="1278" spans="2:19" s="200" customFormat="1" x14ac:dyDescent="0.25">
      <c r="B1278" s="259">
        <f t="shared" si="178"/>
        <v>1273</v>
      </c>
      <c r="C1278" s="229">
        <v>45449</v>
      </c>
      <c r="D1278" s="203" t="s">
        <v>179</v>
      </c>
      <c r="E1278" s="204" t="str">
        <f t="shared" si="171"/>
        <v>کمپرسی جفت</v>
      </c>
      <c r="F1278" s="204" t="str">
        <f t="shared" si="172"/>
        <v>محمدپور</v>
      </c>
      <c r="G1278" s="204" t="str">
        <f t="shared" si="173"/>
        <v>جفت</v>
      </c>
      <c r="H1278" s="204">
        <f t="shared" si="174"/>
        <v>7</v>
      </c>
      <c r="I1278" s="204"/>
      <c r="J1278" s="204"/>
      <c r="K1278" s="204"/>
      <c r="L1278" s="204"/>
      <c r="M1278" s="204"/>
      <c r="N1278" s="204"/>
      <c r="O1278" s="230">
        <f t="shared" si="175"/>
        <v>0</v>
      </c>
      <c r="P1278" s="230">
        <f t="shared" si="176"/>
        <v>0</v>
      </c>
      <c r="Q1278" s="230">
        <f t="shared" si="179"/>
        <v>0</v>
      </c>
      <c r="R1278" s="288">
        <f t="shared" si="177"/>
        <v>0</v>
      </c>
      <c r="S1278" s="261"/>
    </row>
    <row r="1279" spans="2:19" s="200" customFormat="1" x14ac:dyDescent="0.25">
      <c r="B1279" s="259">
        <f t="shared" si="178"/>
        <v>1274</v>
      </c>
      <c r="C1279" s="229">
        <v>45449</v>
      </c>
      <c r="D1279" s="203" t="s">
        <v>181</v>
      </c>
      <c r="E1279" s="204" t="str">
        <f t="shared" si="171"/>
        <v>تانکر آب</v>
      </c>
      <c r="F1279" s="204" t="str">
        <f t="shared" si="172"/>
        <v>گلپایگانی</v>
      </c>
      <c r="G1279" s="204" t="str">
        <f t="shared" si="173"/>
        <v>تانکر آب</v>
      </c>
      <c r="H1279" s="204">
        <f t="shared" si="174"/>
        <v>11.6</v>
      </c>
      <c r="I1279" s="204" t="s">
        <v>68</v>
      </c>
      <c r="J1279" s="204">
        <v>3</v>
      </c>
      <c r="K1279" s="204"/>
      <c r="L1279" s="204"/>
      <c r="M1279" s="204"/>
      <c r="N1279" s="204"/>
      <c r="O1279" s="230">
        <f t="shared" si="175"/>
        <v>0</v>
      </c>
      <c r="P1279" s="230">
        <f t="shared" si="176"/>
        <v>0</v>
      </c>
      <c r="Q1279" s="230">
        <f t="shared" si="179"/>
        <v>34.799999999999997</v>
      </c>
      <c r="R1279" s="288">
        <f t="shared" si="177"/>
        <v>0</v>
      </c>
      <c r="S1279" s="261"/>
    </row>
    <row r="1280" spans="2:19" s="200" customFormat="1" x14ac:dyDescent="0.25">
      <c r="B1280" s="259">
        <f t="shared" si="178"/>
        <v>1275</v>
      </c>
      <c r="C1280" s="229">
        <v>45450</v>
      </c>
      <c r="D1280" s="203" t="s">
        <v>93</v>
      </c>
      <c r="E1280" s="204" t="str">
        <f t="shared" si="171"/>
        <v>کامیون کمپرسی</v>
      </c>
      <c r="F1280" s="204" t="str">
        <f t="shared" si="172"/>
        <v>شرکتی</v>
      </c>
      <c r="G1280" s="204" t="str">
        <f t="shared" si="173"/>
        <v>جفت</v>
      </c>
      <c r="H1280" s="204">
        <f t="shared" si="174"/>
        <v>6.65</v>
      </c>
      <c r="I1280" s="204" t="s">
        <v>276</v>
      </c>
      <c r="J1280" s="204">
        <v>38</v>
      </c>
      <c r="K1280" s="204"/>
      <c r="L1280" s="204" t="s">
        <v>1</v>
      </c>
      <c r="M1280" s="204" t="s">
        <v>2</v>
      </c>
      <c r="N1280" s="204"/>
      <c r="O1280" s="230">
        <f t="shared" si="175"/>
        <v>0</v>
      </c>
      <c r="P1280" s="230">
        <f t="shared" si="176"/>
        <v>0</v>
      </c>
      <c r="Q1280" s="230">
        <f t="shared" si="179"/>
        <v>0</v>
      </c>
      <c r="R1280" s="288">
        <f t="shared" si="177"/>
        <v>0</v>
      </c>
      <c r="S1280" s="261" t="s">
        <v>215</v>
      </c>
    </row>
    <row r="1281" spans="2:19" s="200" customFormat="1" x14ac:dyDescent="0.25">
      <c r="B1281" s="259">
        <f t="shared" si="178"/>
        <v>1276</v>
      </c>
      <c r="C1281" s="229">
        <v>45450</v>
      </c>
      <c r="D1281" s="203" t="s">
        <v>96</v>
      </c>
      <c r="E1281" s="204" t="str">
        <f t="shared" si="171"/>
        <v>کامیون کمپرسی</v>
      </c>
      <c r="F1281" s="204" t="str">
        <f t="shared" si="172"/>
        <v>شرکتی</v>
      </c>
      <c r="G1281" s="204" t="str">
        <f t="shared" si="173"/>
        <v>جفت</v>
      </c>
      <c r="H1281" s="204">
        <f t="shared" si="174"/>
        <v>6.65</v>
      </c>
      <c r="I1281" s="204"/>
      <c r="J1281" s="204"/>
      <c r="K1281" s="204"/>
      <c r="L1281" s="204"/>
      <c r="M1281" s="204"/>
      <c r="N1281" s="204"/>
      <c r="O1281" s="230">
        <f t="shared" si="175"/>
        <v>0</v>
      </c>
      <c r="P1281" s="230">
        <f t="shared" si="176"/>
        <v>0</v>
      </c>
      <c r="Q1281" s="230">
        <f t="shared" si="179"/>
        <v>0</v>
      </c>
      <c r="R1281" s="288">
        <f t="shared" si="177"/>
        <v>0</v>
      </c>
      <c r="S1281" s="261"/>
    </row>
    <row r="1282" spans="2:19" s="200" customFormat="1" x14ac:dyDescent="0.25">
      <c r="B1282" s="259">
        <f t="shared" si="178"/>
        <v>1277</v>
      </c>
      <c r="C1282" s="229">
        <v>45450</v>
      </c>
      <c r="D1282" s="203" t="s">
        <v>119</v>
      </c>
      <c r="E1282" s="204" t="str">
        <f t="shared" si="171"/>
        <v>کامیون کمپرسی</v>
      </c>
      <c r="F1282" s="204" t="str">
        <f t="shared" si="172"/>
        <v>شرکتی</v>
      </c>
      <c r="G1282" s="204" t="str">
        <f t="shared" si="173"/>
        <v>جفت</v>
      </c>
      <c r="H1282" s="204">
        <f t="shared" si="174"/>
        <v>6.65</v>
      </c>
      <c r="I1282" s="204" t="s">
        <v>276</v>
      </c>
      <c r="J1282" s="204">
        <v>33</v>
      </c>
      <c r="K1282" s="204"/>
      <c r="L1282" s="204" t="s">
        <v>1</v>
      </c>
      <c r="M1282" s="204" t="s">
        <v>2</v>
      </c>
      <c r="N1282" s="204"/>
      <c r="O1282" s="230">
        <f t="shared" si="175"/>
        <v>0</v>
      </c>
      <c r="P1282" s="230">
        <f t="shared" si="176"/>
        <v>0</v>
      </c>
      <c r="Q1282" s="230">
        <f t="shared" si="179"/>
        <v>0</v>
      </c>
      <c r="R1282" s="288">
        <f t="shared" si="177"/>
        <v>0</v>
      </c>
      <c r="S1282" s="261" t="s">
        <v>216</v>
      </c>
    </row>
    <row r="1283" spans="2:19" s="200" customFormat="1" x14ac:dyDescent="0.25">
      <c r="B1283" s="259">
        <f t="shared" si="178"/>
        <v>1278</v>
      </c>
      <c r="C1283" s="229">
        <v>45450</v>
      </c>
      <c r="D1283" s="203" t="s">
        <v>132</v>
      </c>
      <c r="E1283" s="204" t="str">
        <f t="shared" si="171"/>
        <v>تانکر آب</v>
      </c>
      <c r="F1283" s="204" t="str">
        <f t="shared" si="172"/>
        <v>شرکتی</v>
      </c>
      <c r="G1283" s="204" t="str">
        <f t="shared" si="173"/>
        <v>تانکر آب</v>
      </c>
      <c r="H1283" s="204">
        <f t="shared" si="174"/>
        <v>11.8</v>
      </c>
      <c r="I1283" s="204"/>
      <c r="J1283" s="204"/>
      <c r="K1283" s="204"/>
      <c r="L1283" s="204"/>
      <c r="M1283" s="204"/>
      <c r="N1283" s="204"/>
      <c r="O1283" s="230">
        <f t="shared" si="175"/>
        <v>0</v>
      </c>
      <c r="P1283" s="230">
        <f t="shared" si="176"/>
        <v>0</v>
      </c>
      <c r="Q1283" s="230">
        <f t="shared" si="179"/>
        <v>0</v>
      </c>
      <c r="R1283" s="288">
        <f t="shared" si="177"/>
        <v>0</v>
      </c>
      <c r="S1283" s="261"/>
    </row>
    <row r="1284" spans="2:19" s="200" customFormat="1" x14ac:dyDescent="0.25">
      <c r="B1284" s="259">
        <f t="shared" si="178"/>
        <v>1279</v>
      </c>
      <c r="C1284" s="229">
        <v>45450</v>
      </c>
      <c r="D1284" s="203" t="s">
        <v>98</v>
      </c>
      <c r="E1284" s="204" t="str">
        <f t="shared" si="171"/>
        <v>تانکر آب</v>
      </c>
      <c r="F1284" s="204" t="str">
        <f t="shared" si="172"/>
        <v>شرکتی</v>
      </c>
      <c r="G1284" s="204" t="str">
        <f t="shared" si="173"/>
        <v>تانکر آب</v>
      </c>
      <c r="H1284" s="204">
        <f t="shared" si="174"/>
        <v>11.8</v>
      </c>
      <c r="I1284" s="204" t="s">
        <v>68</v>
      </c>
      <c r="J1284" s="204">
        <v>1</v>
      </c>
      <c r="K1284" s="204"/>
      <c r="L1284" s="204"/>
      <c r="M1284" s="204"/>
      <c r="N1284" s="204"/>
      <c r="O1284" s="230">
        <f t="shared" si="175"/>
        <v>0</v>
      </c>
      <c r="P1284" s="230">
        <f t="shared" si="176"/>
        <v>0</v>
      </c>
      <c r="Q1284" s="230">
        <f t="shared" si="179"/>
        <v>11.8</v>
      </c>
      <c r="R1284" s="288">
        <f t="shared" si="177"/>
        <v>0</v>
      </c>
      <c r="S1284" s="261"/>
    </row>
    <row r="1285" spans="2:19" s="200" customFormat="1" x14ac:dyDescent="0.25">
      <c r="B1285" s="259">
        <f t="shared" si="178"/>
        <v>1280</v>
      </c>
      <c r="C1285" s="229">
        <v>45450</v>
      </c>
      <c r="D1285" s="203" t="s">
        <v>143</v>
      </c>
      <c r="E1285" s="204" t="str">
        <f t="shared" si="171"/>
        <v>کامیون کمپرسی</v>
      </c>
      <c r="F1285" s="204" t="str">
        <f t="shared" si="172"/>
        <v>انصاری</v>
      </c>
      <c r="G1285" s="204" t="str">
        <f t="shared" si="173"/>
        <v>جفت</v>
      </c>
      <c r="H1285" s="204">
        <f t="shared" si="174"/>
        <v>7</v>
      </c>
      <c r="I1285" s="204" t="s">
        <v>204</v>
      </c>
      <c r="J1285" s="204">
        <v>17</v>
      </c>
      <c r="K1285" s="204">
        <v>950</v>
      </c>
      <c r="L1285" s="204" t="s">
        <v>2</v>
      </c>
      <c r="M1285" s="204"/>
      <c r="N1285" s="204" t="s">
        <v>286</v>
      </c>
      <c r="O1285" s="230">
        <f t="shared" si="175"/>
        <v>119</v>
      </c>
      <c r="P1285" s="230">
        <f t="shared" si="176"/>
        <v>0</v>
      </c>
      <c r="Q1285" s="230">
        <f t="shared" si="179"/>
        <v>0</v>
      </c>
      <c r="R1285" s="288">
        <f t="shared" si="177"/>
        <v>0</v>
      </c>
      <c r="S1285" s="261"/>
    </row>
    <row r="1286" spans="2:19" s="200" customFormat="1" x14ac:dyDescent="0.25">
      <c r="B1286" s="259">
        <f t="shared" si="178"/>
        <v>1281</v>
      </c>
      <c r="C1286" s="229">
        <v>45450</v>
      </c>
      <c r="D1286" s="203" t="s">
        <v>144</v>
      </c>
      <c r="E1286" s="204" t="str">
        <f t="shared" ref="E1286:E1349" si="180">IFERROR(VLOOKUP(D1286,T:X,2,FALSE),"")</f>
        <v>کامیون کمپرسی</v>
      </c>
      <c r="F1286" s="204" t="str">
        <f t="shared" ref="F1286:F1349" si="181">IFERROR(VLOOKUP(D1286,T:X,3,FALSE),"")</f>
        <v>انصاری</v>
      </c>
      <c r="G1286" s="204" t="str">
        <f t="shared" ref="G1286:G1349" si="182">IFERROR(VLOOKUP(D1286,T:X,4,FALSE),"")</f>
        <v>جفت</v>
      </c>
      <c r="H1286" s="204">
        <f t="shared" ref="H1286:H1349" si="183">IFERROR(VLOOKUP(D1286,T:X,5,FALSE),"")</f>
        <v>7</v>
      </c>
      <c r="I1286" s="204" t="s">
        <v>204</v>
      </c>
      <c r="J1286" s="204">
        <v>17</v>
      </c>
      <c r="K1286" s="204">
        <v>950</v>
      </c>
      <c r="L1286" s="204" t="s">
        <v>2</v>
      </c>
      <c r="M1286" s="204"/>
      <c r="N1286" s="204" t="s">
        <v>286</v>
      </c>
      <c r="O1286" s="230">
        <f t="shared" ref="O1286:O1349" si="184">IF(I1286=$O$5,J1286*H1286,0)</f>
        <v>119</v>
      </c>
      <c r="P1286" s="230">
        <f t="shared" ref="P1286:P1349" si="185">IF(I1286=$P$5,J1286*H1286,0)*1.15</f>
        <v>0</v>
      </c>
      <c r="Q1286" s="230">
        <f t="shared" si="179"/>
        <v>0</v>
      </c>
      <c r="R1286" s="288">
        <f t="shared" ref="R1286:R1349" si="186">IF(I1286=$R$5,J1286*H1286,0)</f>
        <v>0</v>
      </c>
      <c r="S1286" s="261"/>
    </row>
    <row r="1287" spans="2:19" s="200" customFormat="1" x14ac:dyDescent="0.25">
      <c r="B1287" s="259">
        <f t="shared" ref="B1287:B1350" si="187">ROW()-5</f>
        <v>1282</v>
      </c>
      <c r="C1287" s="229">
        <v>45450</v>
      </c>
      <c r="D1287" s="203" t="s">
        <v>145</v>
      </c>
      <c r="E1287" s="204" t="str">
        <f t="shared" si="180"/>
        <v>کامیون کمپرسی</v>
      </c>
      <c r="F1287" s="204" t="str">
        <f t="shared" si="181"/>
        <v>انصاری</v>
      </c>
      <c r="G1287" s="204" t="str">
        <f t="shared" si="182"/>
        <v>جفت</v>
      </c>
      <c r="H1287" s="204">
        <f t="shared" si="183"/>
        <v>7</v>
      </c>
      <c r="I1287" s="204" t="s">
        <v>204</v>
      </c>
      <c r="J1287" s="204">
        <v>17</v>
      </c>
      <c r="K1287" s="204">
        <v>950</v>
      </c>
      <c r="L1287" s="204" t="s">
        <v>2</v>
      </c>
      <c r="M1287" s="204"/>
      <c r="N1287" s="204" t="s">
        <v>286</v>
      </c>
      <c r="O1287" s="230">
        <f t="shared" si="184"/>
        <v>119</v>
      </c>
      <c r="P1287" s="230">
        <f t="shared" si="185"/>
        <v>0</v>
      </c>
      <c r="Q1287" s="230">
        <f t="shared" ref="Q1287:Q1350" si="188">IF(I1287=$Q$5,J1287*H1287,0)</f>
        <v>0</v>
      </c>
      <c r="R1287" s="288">
        <f t="shared" si="186"/>
        <v>0</v>
      </c>
      <c r="S1287" s="261"/>
    </row>
    <row r="1288" spans="2:19" s="200" customFormat="1" x14ac:dyDescent="0.25">
      <c r="B1288" s="259">
        <f t="shared" si="187"/>
        <v>1283</v>
      </c>
      <c r="C1288" s="229">
        <v>45450</v>
      </c>
      <c r="D1288" s="203" t="s">
        <v>152</v>
      </c>
      <c r="E1288" s="204" t="str">
        <f t="shared" si="180"/>
        <v>کامیون کمپرسی</v>
      </c>
      <c r="F1288" s="204" t="str">
        <f t="shared" si="181"/>
        <v>میرزایی</v>
      </c>
      <c r="G1288" s="204" t="str">
        <f t="shared" si="182"/>
        <v>تک</v>
      </c>
      <c r="H1288" s="204">
        <f t="shared" si="183"/>
        <v>4.1500000000000004</v>
      </c>
      <c r="I1288" s="204"/>
      <c r="J1288" s="204"/>
      <c r="K1288" s="204"/>
      <c r="L1288" s="204"/>
      <c r="M1288" s="204"/>
      <c r="N1288" s="204"/>
      <c r="O1288" s="230">
        <f t="shared" si="184"/>
        <v>0</v>
      </c>
      <c r="P1288" s="230">
        <f t="shared" si="185"/>
        <v>0</v>
      </c>
      <c r="Q1288" s="230">
        <f t="shared" si="188"/>
        <v>0</v>
      </c>
      <c r="R1288" s="288">
        <f t="shared" si="186"/>
        <v>0</v>
      </c>
      <c r="S1288" s="261"/>
    </row>
    <row r="1289" spans="2:19" s="200" customFormat="1" x14ac:dyDescent="0.25">
      <c r="B1289" s="259">
        <f t="shared" si="187"/>
        <v>1284</v>
      </c>
      <c r="C1289" s="229">
        <v>45450</v>
      </c>
      <c r="D1289" s="203" t="s">
        <v>154</v>
      </c>
      <c r="E1289" s="204" t="str">
        <f t="shared" si="180"/>
        <v>کامیون کمپرسی</v>
      </c>
      <c r="F1289" s="204" t="str">
        <f t="shared" si="181"/>
        <v>میرزایی</v>
      </c>
      <c r="G1289" s="204" t="str">
        <f t="shared" si="182"/>
        <v>تک</v>
      </c>
      <c r="H1289" s="204">
        <f t="shared" si="183"/>
        <v>4.1500000000000004</v>
      </c>
      <c r="I1289" s="204"/>
      <c r="J1289" s="204"/>
      <c r="K1289" s="204"/>
      <c r="L1289" s="204"/>
      <c r="M1289" s="204"/>
      <c r="N1289" s="204"/>
      <c r="O1289" s="230">
        <f t="shared" si="184"/>
        <v>0</v>
      </c>
      <c r="P1289" s="230">
        <f t="shared" si="185"/>
        <v>0</v>
      </c>
      <c r="Q1289" s="230">
        <f t="shared" si="188"/>
        <v>0</v>
      </c>
      <c r="R1289" s="288">
        <f t="shared" si="186"/>
        <v>0</v>
      </c>
      <c r="S1289" s="261"/>
    </row>
    <row r="1290" spans="2:19" s="200" customFormat="1" x14ac:dyDescent="0.25">
      <c r="B1290" s="259">
        <f t="shared" si="187"/>
        <v>1285</v>
      </c>
      <c r="C1290" s="229">
        <v>45450</v>
      </c>
      <c r="D1290" s="203" t="s">
        <v>155</v>
      </c>
      <c r="E1290" s="204" t="str">
        <f t="shared" si="180"/>
        <v>کامیون کمپرسی</v>
      </c>
      <c r="F1290" s="204" t="str">
        <f t="shared" si="181"/>
        <v>میرزایی</v>
      </c>
      <c r="G1290" s="204" t="str">
        <f t="shared" si="182"/>
        <v>جفت</v>
      </c>
      <c r="H1290" s="204">
        <f t="shared" si="183"/>
        <v>6.65</v>
      </c>
      <c r="I1290" s="204"/>
      <c r="J1290" s="204"/>
      <c r="K1290" s="204"/>
      <c r="L1290" s="204"/>
      <c r="M1290" s="204"/>
      <c r="N1290" s="204"/>
      <c r="O1290" s="230">
        <f t="shared" si="184"/>
        <v>0</v>
      </c>
      <c r="P1290" s="230">
        <f t="shared" si="185"/>
        <v>0</v>
      </c>
      <c r="Q1290" s="230">
        <f t="shared" si="188"/>
        <v>0</v>
      </c>
      <c r="R1290" s="288">
        <f t="shared" si="186"/>
        <v>0</v>
      </c>
      <c r="S1290" s="261"/>
    </row>
    <row r="1291" spans="2:19" s="200" customFormat="1" x14ac:dyDescent="0.25">
      <c r="B1291" s="259">
        <f t="shared" si="187"/>
        <v>1286</v>
      </c>
      <c r="C1291" s="229">
        <v>45450</v>
      </c>
      <c r="D1291" s="203" t="s">
        <v>158</v>
      </c>
      <c r="E1291" s="204" t="str">
        <f t="shared" si="180"/>
        <v>کامیون کمپرسی</v>
      </c>
      <c r="F1291" s="204" t="str">
        <f t="shared" si="181"/>
        <v>صداقت</v>
      </c>
      <c r="G1291" s="204" t="str">
        <f t="shared" si="182"/>
        <v>تک</v>
      </c>
      <c r="H1291" s="204">
        <f t="shared" si="183"/>
        <v>4.1500000000000004</v>
      </c>
      <c r="I1291" s="204"/>
      <c r="J1291" s="204"/>
      <c r="K1291" s="204"/>
      <c r="L1291" s="204"/>
      <c r="M1291" s="204"/>
      <c r="N1291" s="204"/>
      <c r="O1291" s="230">
        <f t="shared" si="184"/>
        <v>0</v>
      </c>
      <c r="P1291" s="230">
        <f t="shared" si="185"/>
        <v>0</v>
      </c>
      <c r="Q1291" s="230">
        <f t="shared" si="188"/>
        <v>0</v>
      </c>
      <c r="R1291" s="288">
        <f t="shared" si="186"/>
        <v>0</v>
      </c>
      <c r="S1291" s="261"/>
    </row>
    <row r="1292" spans="2:19" s="200" customFormat="1" x14ac:dyDescent="0.25">
      <c r="B1292" s="259">
        <f t="shared" si="187"/>
        <v>1287</v>
      </c>
      <c r="C1292" s="229">
        <v>45450</v>
      </c>
      <c r="D1292" s="203" t="s">
        <v>159</v>
      </c>
      <c r="E1292" s="204" t="str">
        <f t="shared" si="180"/>
        <v>کامیون کمپرسی</v>
      </c>
      <c r="F1292" s="204" t="str">
        <f t="shared" si="181"/>
        <v>صداقت</v>
      </c>
      <c r="G1292" s="204" t="str">
        <f t="shared" si="182"/>
        <v>تک</v>
      </c>
      <c r="H1292" s="204">
        <f t="shared" si="183"/>
        <v>4.1500000000000004</v>
      </c>
      <c r="I1292" s="204"/>
      <c r="J1292" s="204"/>
      <c r="K1292" s="204"/>
      <c r="L1292" s="204"/>
      <c r="M1292" s="204"/>
      <c r="N1292" s="204"/>
      <c r="O1292" s="230">
        <f t="shared" si="184"/>
        <v>0</v>
      </c>
      <c r="P1292" s="230">
        <f t="shared" si="185"/>
        <v>0</v>
      </c>
      <c r="Q1292" s="230">
        <f t="shared" si="188"/>
        <v>0</v>
      </c>
      <c r="R1292" s="288">
        <f t="shared" si="186"/>
        <v>0</v>
      </c>
      <c r="S1292" s="261"/>
    </row>
    <row r="1293" spans="2:19" s="200" customFormat="1" x14ac:dyDescent="0.25">
      <c r="B1293" s="259">
        <f t="shared" si="187"/>
        <v>1288</v>
      </c>
      <c r="C1293" s="229">
        <v>45450</v>
      </c>
      <c r="D1293" s="203" t="s">
        <v>162</v>
      </c>
      <c r="E1293" s="204" t="str">
        <f t="shared" si="180"/>
        <v>تانکر آب</v>
      </c>
      <c r="F1293" s="204" t="str">
        <f t="shared" si="181"/>
        <v>رضاپور</v>
      </c>
      <c r="G1293" s="204" t="str">
        <f t="shared" si="182"/>
        <v>تانکر آب</v>
      </c>
      <c r="H1293" s="204">
        <f t="shared" si="183"/>
        <v>10</v>
      </c>
      <c r="I1293" s="204" t="s">
        <v>68</v>
      </c>
      <c r="J1293" s="204">
        <v>2</v>
      </c>
      <c r="K1293" s="204"/>
      <c r="L1293" s="204"/>
      <c r="M1293" s="204"/>
      <c r="N1293" s="204"/>
      <c r="O1293" s="230">
        <f t="shared" si="184"/>
        <v>0</v>
      </c>
      <c r="P1293" s="230">
        <f t="shared" si="185"/>
        <v>0</v>
      </c>
      <c r="Q1293" s="230">
        <f t="shared" si="188"/>
        <v>20</v>
      </c>
      <c r="R1293" s="288">
        <f t="shared" si="186"/>
        <v>0</v>
      </c>
      <c r="S1293" s="261"/>
    </row>
    <row r="1294" spans="2:19" s="200" customFormat="1" x14ac:dyDescent="0.25">
      <c r="B1294" s="259">
        <f t="shared" si="187"/>
        <v>1289</v>
      </c>
      <c r="C1294" s="229">
        <v>45450</v>
      </c>
      <c r="D1294" s="203" t="s">
        <v>175</v>
      </c>
      <c r="E1294" s="204" t="str">
        <f t="shared" si="180"/>
        <v>تانکر آب</v>
      </c>
      <c r="F1294" s="204" t="str">
        <f t="shared" si="181"/>
        <v>محمدپور</v>
      </c>
      <c r="G1294" s="204" t="str">
        <f t="shared" si="182"/>
        <v>تانکر آب</v>
      </c>
      <c r="H1294" s="204">
        <f t="shared" si="183"/>
        <v>11.2</v>
      </c>
      <c r="I1294" s="204"/>
      <c r="J1294" s="204"/>
      <c r="K1294" s="204"/>
      <c r="L1294" s="204"/>
      <c r="M1294" s="204"/>
      <c r="N1294" s="204"/>
      <c r="O1294" s="230">
        <f t="shared" si="184"/>
        <v>0</v>
      </c>
      <c r="P1294" s="230">
        <f t="shared" si="185"/>
        <v>0</v>
      </c>
      <c r="Q1294" s="230">
        <f t="shared" si="188"/>
        <v>0</v>
      </c>
      <c r="R1294" s="288">
        <f t="shared" si="186"/>
        <v>0</v>
      </c>
      <c r="S1294" s="261"/>
    </row>
    <row r="1295" spans="2:19" s="200" customFormat="1" x14ac:dyDescent="0.25">
      <c r="B1295" s="259">
        <f t="shared" si="187"/>
        <v>1290</v>
      </c>
      <c r="C1295" s="229">
        <v>45450</v>
      </c>
      <c r="D1295" s="203" t="s">
        <v>179</v>
      </c>
      <c r="E1295" s="204" t="str">
        <f t="shared" si="180"/>
        <v>کمپرسی جفت</v>
      </c>
      <c r="F1295" s="204" t="str">
        <f t="shared" si="181"/>
        <v>محمدپور</v>
      </c>
      <c r="G1295" s="204" t="str">
        <f t="shared" si="182"/>
        <v>جفت</v>
      </c>
      <c r="H1295" s="204">
        <f t="shared" si="183"/>
        <v>7</v>
      </c>
      <c r="I1295" s="204"/>
      <c r="J1295" s="204"/>
      <c r="K1295" s="204"/>
      <c r="L1295" s="204"/>
      <c r="M1295" s="204"/>
      <c r="N1295" s="204"/>
      <c r="O1295" s="230">
        <f t="shared" si="184"/>
        <v>0</v>
      </c>
      <c r="P1295" s="230">
        <f t="shared" si="185"/>
        <v>0</v>
      </c>
      <c r="Q1295" s="230">
        <f t="shared" si="188"/>
        <v>0</v>
      </c>
      <c r="R1295" s="288">
        <f t="shared" si="186"/>
        <v>0</v>
      </c>
      <c r="S1295" s="261"/>
    </row>
    <row r="1296" spans="2:19" s="200" customFormat="1" x14ac:dyDescent="0.25">
      <c r="B1296" s="259">
        <f t="shared" si="187"/>
        <v>1291</v>
      </c>
      <c r="C1296" s="229">
        <v>45450</v>
      </c>
      <c r="D1296" s="203" t="s">
        <v>181</v>
      </c>
      <c r="E1296" s="204" t="str">
        <f t="shared" si="180"/>
        <v>تانکر آب</v>
      </c>
      <c r="F1296" s="204" t="str">
        <f t="shared" si="181"/>
        <v>گلپایگانی</v>
      </c>
      <c r="G1296" s="204" t="str">
        <f t="shared" si="182"/>
        <v>تانکر آب</v>
      </c>
      <c r="H1296" s="204">
        <f t="shared" si="183"/>
        <v>11.6</v>
      </c>
      <c r="I1296" s="204" t="s">
        <v>68</v>
      </c>
      <c r="J1296" s="204">
        <v>2</v>
      </c>
      <c r="K1296" s="204"/>
      <c r="L1296" s="204"/>
      <c r="M1296" s="204"/>
      <c r="N1296" s="204"/>
      <c r="O1296" s="230">
        <f t="shared" si="184"/>
        <v>0</v>
      </c>
      <c r="P1296" s="230">
        <f t="shared" si="185"/>
        <v>0</v>
      </c>
      <c r="Q1296" s="230">
        <f t="shared" si="188"/>
        <v>23.2</v>
      </c>
      <c r="R1296" s="288">
        <f t="shared" si="186"/>
        <v>0</v>
      </c>
      <c r="S1296" s="261"/>
    </row>
    <row r="1297" spans="2:19" s="200" customFormat="1" x14ac:dyDescent="0.25">
      <c r="B1297" s="259">
        <f t="shared" si="187"/>
        <v>1292</v>
      </c>
      <c r="C1297" s="229">
        <v>45451</v>
      </c>
      <c r="D1297" s="203" t="s">
        <v>93</v>
      </c>
      <c r="E1297" s="204" t="str">
        <f t="shared" si="180"/>
        <v>کامیون کمپرسی</v>
      </c>
      <c r="F1297" s="204" t="str">
        <f t="shared" si="181"/>
        <v>شرکتی</v>
      </c>
      <c r="G1297" s="204" t="str">
        <f t="shared" si="182"/>
        <v>جفت</v>
      </c>
      <c r="H1297" s="204">
        <f t="shared" si="183"/>
        <v>6.65</v>
      </c>
      <c r="I1297" s="204" t="s">
        <v>205</v>
      </c>
      <c r="J1297" s="204">
        <v>22</v>
      </c>
      <c r="K1297" s="204">
        <v>600</v>
      </c>
      <c r="L1297" s="204" t="s">
        <v>64</v>
      </c>
      <c r="M1297" s="204"/>
      <c r="N1297" s="204" t="s">
        <v>287</v>
      </c>
      <c r="O1297" s="230">
        <f t="shared" si="184"/>
        <v>0</v>
      </c>
      <c r="P1297" s="230">
        <f t="shared" si="185"/>
        <v>168.245</v>
      </c>
      <c r="Q1297" s="230">
        <f t="shared" si="188"/>
        <v>0</v>
      </c>
      <c r="R1297" s="288">
        <f t="shared" si="186"/>
        <v>0</v>
      </c>
      <c r="S1297" s="261"/>
    </row>
    <row r="1298" spans="2:19" s="200" customFormat="1" x14ac:dyDescent="0.25">
      <c r="B1298" s="259">
        <f t="shared" si="187"/>
        <v>1293</v>
      </c>
      <c r="C1298" s="229">
        <v>45451</v>
      </c>
      <c r="D1298" s="203" t="s">
        <v>96</v>
      </c>
      <c r="E1298" s="204" t="str">
        <f t="shared" si="180"/>
        <v>کامیون کمپرسی</v>
      </c>
      <c r="F1298" s="204" t="str">
        <f t="shared" si="181"/>
        <v>شرکتی</v>
      </c>
      <c r="G1298" s="204" t="str">
        <f t="shared" si="182"/>
        <v>جفت</v>
      </c>
      <c r="H1298" s="204">
        <f t="shared" si="183"/>
        <v>6.65</v>
      </c>
      <c r="I1298" s="204"/>
      <c r="J1298" s="204"/>
      <c r="K1298" s="204"/>
      <c r="L1298" s="204"/>
      <c r="M1298" s="204"/>
      <c r="N1298" s="204"/>
      <c r="O1298" s="230">
        <f t="shared" si="184"/>
        <v>0</v>
      </c>
      <c r="P1298" s="230">
        <f t="shared" si="185"/>
        <v>0</v>
      </c>
      <c r="Q1298" s="230">
        <f t="shared" si="188"/>
        <v>0</v>
      </c>
      <c r="R1298" s="288">
        <f t="shared" si="186"/>
        <v>0</v>
      </c>
      <c r="S1298" s="261"/>
    </row>
    <row r="1299" spans="2:19" s="200" customFormat="1" x14ac:dyDescent="0.25">
      <c r="B1299" s="259">
        <f t="shared" si="187"/>
        <v>1294</v>
      </c>
      <c r="C1299" s="229">
        <v>45451</v>
      </c>
      <c r="D1299" s="203" t="s">
        <v>119</v>
      </c>
      <c r="E1299" s="204" t="str">
        <f t="shared" si="180"/>
        <v>کامیون کمپرسی</v>
      </c>
      <c r="F1299" s="204" t="str">
        <f t="shared" si="181"/>
        <v>شرکتی</v>
      </c>
      <c r="G1299" s="204" t="str">
        <f t="shared" si="182"/>
        <v>جفت</v>
      </c>
      <c r="H1299" s="204">
        <f t="shared" si="183"/>
        <v>6.65</v>
      </c>
      <c r="I1299" s="204" t="s">
        <v>205</v>
      </c>
      <c r="J1299" s="204">
        <v>30</v>
      </c>
      <c r="K1299" s="204">
        <v>300</v>
      </c>
      <c r="L1299" s="204" t="s">
        <v>1</v>
      </c>
      <c r="M1299" s="204" t="s">
        <v>2</v>
      </c>
      <c r="N1299" s="204" t="s">
        <v>286</v>
      </c>
      <c r="O1299" s="230">
        <f t="shared" si="184"/>
        <v>0</v>
      </c>
      <c r="P1299" s="230">
        <f t="shared" si="185"/>
        <v>229.42499999999998</v>
      </c>
      <c r="Q1299" s="230">
        <f t="shared" si="188"/>
        <v>0</v>
      </c>
      <c r="R1299" s="288">
        <f t="shared" si="186"/>
        <v>0</v>
      </c>
      <c r="S1299" s="261"/>
    </row>
    <row r="1300" spans="2:19" s="200" customFormat="1" x14ac:dyDescent="0.25">
      <c r="B1300" s="259">
        <f t="shared" si="187"/>
        <v>1295</v>
      </c>
      <c r="C1300" s="229">
        <v>45451</v>
      </c>
      <c r="D1300" s="203" t="s">
        <v>132</v>
      </c>
      <c r="E1300" s="204" t="str">
        <f t="shared" si="180"/>
        <v>تانکر آب</v>
      </c>
      <c r="F1300" s="204" t="str">
        <f t="shared" si="181"/>
        <v>شرکتی</v>
      </c>
      <c r="G1300" s="204" t="str">
        <f t="shared" si="182"/>
        <v>تانکر آب</v>
      </c>
      <c r="H1300" s="204">
        <f t="shared" si="183"/>
        <v>11.8</v>
      </c>
      <c r="I1300" s="204"/>
      <c r="J1300" s="204"/>
      <c r="K1300" s="204"/>
      <c r="L1300" s="204"/>
      <c r="M1300" s="204"/>
      <c r="N1300" s="204"/>
      <c r="O1300" s="230">
        <f t="shared" si="184"/>
        <v>0</v>
      </c>
      <c r="P1300" s="230">
        <f t="shared" si="185"/>
        <v>0</v>
      </c>
      <c r="Q1300" s="230">
        <f t="shared" si="188"/>
        <v>0</v>
      </c>
      <c r="R1300" s="288">
        <f t="shared" si="186"/>
        <v>0</v>
      </c>
      <c r="S1300" s="261"/>
    </row>
    <row r="1301" spans="2:19" s="200" customFormat="1" x14ac:dyDescent="0.25">
      <c r="B1301" s="259">
        <f t="shared" si="187"/>
        <v>1296</v>
      </c>
      <c r="C1301" s="229">
        <v>45451</v>
      </c>
      <c r="D1301" s="203" t="s">
        <v>98</v>
      </c>
      <c r="E1301" s="204" t="str">
        <f t="shared" si="180"/>
        <v>تانکر آب</v>
      </c>
      <c r="F1301" s="204" t="str">
        <f t="shared" si="181"/>
        <v>شرکتی</v>
      </c>
      <c r="G1301" s="204" t="str">
        <f t="shared" si="182"/>
        <v>تانکر آب</v>
      </c>
      <c r="H1301" s="204">
        <f t="shared" si="183"/>
        <v>11.8</v>
      </c>
      <c r="I1301" s="204"/>
      <c r="J1301" s="204"/>
      <c r="K1301" s="204"/>
      <c r="L1301" s="204"/>
      <c r="M1301" s="204"/>
      <c r="N1301" s="204"/>
      <c r="O1301" s="230">
        <f t="shared" si="184"/>
        <v>0</v>
      </c>
      <c r="P1301" s="230">
        <f t="shared" si="185"/>
        <v>0</v>
      </c>
      <c r="Q1301" s="230">
        <f t="shared" si="188"/>
        <v>0</v>
      </c>
      <c r="R1301" s="288">
        <f t="shared" si="186"/>
        <v>0</v>
      </c>
      <c r="S1301" s="261"/>
    </row>
    <row r="1302" spans="2:19" s="200" customFormat="1" x14ac:dyDescent="0.25">
      <c r="B1302" s="259">
        <f t="shared" si="187"/>
        <v>1297</v>
      </c>
      <c r="C1302" s="229">
        <v>45451</v>
      </c>
      <c r="D1302" s="203" t="s">
        <v>143</v>
      </c>
      <c r="E1302" s="204" t="str">
        <f t="shared" si="180"/>
        <v>کامیون کمپرسی</v>
      </c>
      <c r="F1302" s="204" t="str">
        <f t="shared" si="181"/>
        <v>انصاری</v>
      </c>
      <c r="G1302" s="204" t="str">
        <f t="shared" si="182"/>
        <v>جفت</v>
      </c>
      <c r="H1302" s="204">
        <f t="shared" si="183"/>
        <v>7</v>
      </c>
      <c r="I1302" s="204" t="s">
        <v>204</v>
      </c>
      <c r="J1302" s="204">
        <v>37</v>
      </c>
      <c r="K1302" s="204">
        <v>950</v>
      </c>
      <c r="L1302" s="204" t="s">
        <v>2</v>
      </c>
      <c r="M1302" s="204"/>
      <c r="N1302" s="204" t="s">
        <v>286</v>
      </c>
      <c r="O1302" s="230">
        <f t="shared" si="184"/>
        <v>259</v>
      </c>
      <c r="P1302" s="230">
        <f t="shared" si="185"/>
        <v>0</v>
      </c>
      <c r="Q1302" s="230">
        <f t="shared" si="188"/>
        <v>0</v>
      </c>
      <c r="R1302" s="288">
        <f t="shared" si="186"/>
        <v>0</v>
      </c>
      <c r="S1302" s="261"/>
    </row>
    <row r="1303" spans="2:19" s="200" customFormat="1" x14ac:dyDescent="0.25">
      <c r="B1303" s="259">
        <f t="shared" si="187"/>
        <v>1298</v>
      </c>
      <c r="C1303" s="229">
        <v>45451</v>
      </c>
      <c r="D1303" s="203" t="s">
        <v>144</v>
      </c>
      <c r="E1303" s="204" t="str">
        <f t="shared" si="180"/>
        <v>کامیون کمپرسی</v>
      </c>
      <c r="F1303" s="204" t="str">
        <f t="shared" si="181"/>
        <v>انصاری</v>
      </c>
      <c r="G1303" s="204" t="str">
        <f t="shared" si="182"/>
        <v>جفت</v>
      </c>
      <c r="H1303" s="204">
        <f t="shared" si="183"/>
        <v>7</v>
      </c>
      <c r="I1303" s="204" t="s">
        <v>204</v>
      </c>
      <c r="J1303" s="204">
        <v>37</v>
      </c>
      <c r="K1303" s="204">
        <v>950</v>
      </c>
      <c r="L1303" s="204" t="s">
        <v>2</v>
      </c>
      <c r="M1303" s="204"/>
      <c r="N1303" s="204" t="s">
        <v>286</v>
      </c>
      <c r="O1303" s="230">
        <f t="shared" si="184"/>
        <v>259</v>
      </c>
      <c r="P1303" s="230">
        <f t="shared" si="185"/>
        <v>0</v>
      </c>
      <c r="Q1303" s="230">
        <f t="shared" si="188"/>
        <v>0</v>
      </c>
      <c r="R1303" s="288">
        <f t="shared" si="186"/>
        <v>0</v>
      </c>
      <c r="S1303" s="261"/>
    </row>
    <row r="1304" spans="2:19" s="200" customFormat="1" x14ac:dyDescent="0.25">
      <c r="B1304" s="259">
        <f t="shared" si="187"/>
        <v>1299</v>
      </c>
      <c r="C1304" s="229">
        <v>45451</v>
      </c>
      <c r="D1304" s="203" t="s">
        <v>145</v>
      </c>
      <c r="E1304" s="204" t="str">
        <f t="shared" si="180"/>
        <v>کامیون کمپرسی</v>
      </c>
      <c r="F1304" s="204" t="str">
        <f t="shared" si="181"/>
        <v>انصاری</v>
      </c>
      <c r="G1304" s="204" t="str">
        <f t="shared" si="182"/>
        <v>جفت</v>
      </c>
      <c r="H1304" s="204">
        <f t="shared" si="183"/>
        <v>7</v>
      </c>
      <c r="I1304" s="204" t="s">
        <v>204</v>
      </c>
      <c r="J1304" s="204">
        <v>35</v>
      </c>
      <c r="K1304" s="204">
        <v>950</v>
      </c>
      <c r="L1304" s="204" t="s">
        <v>2</v>
      </c>
      <c r="M1304" s="204"/>
      <c r="N1304" s="204" t="s">
        <v>286</v>
      </c>
      <c r="O1304" s="230">
        <f t="shared" si="184"/>
        <v>245</v>
      </c>
      <c r="P1304" s="230">
        <f t="shared" si="185"/>
        <v>0</v>
      </c>
      <c r="Q1304" s="230">
        <f t="shared" si="188"/>
        <v>0</v>
      </c>
      <c r="R1304" s="288">
        <f t="shared" si="186"/>
        <v>0</v>
      </c>
      <c r="S1304" s="261"/>
    </row>
    <row r="1305" spans="2:19" s="200" customFormat="1" x14ac:dyDescent="0.25">
      <c r="B1305" s="259">
        <f t="shared" si="187"/>
        <v>1300</v>
      </c>
      <c r="C1305" s="229">
        <v>45451</v>
      </c>
      <c r="D1305" s="203" t="s">
        <v>152</v>
      </c>
      <c r="E1305" s="204" t="str">
        <f t="shared" si="180"/>
        <v>کامیون کمپرسی</v>
      </c>
      <c r="F1305" s="204" t="str">
        <f t="shared" si="181"/>
        <v>میرزایی</v>
      </c>
      <c r="G1305" s="204" t="str">
        <f t="shared" si="182"/>
        <v>تک</v>
      </c>
      <c r="H1305" s="204">
        <f t="shared" si="183"/>
        <v>4.1500000000000004</v>
      </c>
      <c r="I1305" s="204" t="s">
        <v>205</v>
      </c>
      <c r="J1305" s="204">
        <v>35</v>
      </c>
      <c r="K1305" s="204">
        <v>1500</v>
      </c>
      <c r="L1305" s="204" t="s">
        <v>65</v>
      </c>
      <c r="M1305" s="204"/>
      <c r="N1305" s="204" t="s">
        <v>287</v>
      </c>
      <c r="O1305" s="230">
        <f t="shared" si="184"/>
        <v>0</v>
      </c>
      <c r="P1305" s="230">
        <f t="shared" si="185"/>
        <v>167.03749999999999</v>
      </c>
      <c r="Q1305" s="230">
        <f t="shared" si="188"/>
        <v>0</v>
      </c>
      <c r="R1305" s="288">
        <f t="shared" si="186"/>
        <v>0</v>
      </c>
      <c r="S1305" s="261"/>
    </row>
    <row r="1306" spans="2:19" s="200" customFormat="1" x14ac:dyDescent="0.25">
      <c r="B1306" s="259">
        <f t="shared" si="187"/>
        <v>1301</v>
      </c>
      <c r="C1306" s="229">
        <v>45451</v>
      </c>
      <c r="D1306" s="203" t="s">
        <v>154</v>
      </c>
      <c r="E1306" s="204" t="str">
        <f t="shared" si="180"/>
        <v>کامیون کمپرسی</v>
      </c>
      <c r="F1306" s="204" t="str">
        <f t="shared" si="181"/>
        <v>میرزایی</v>
      </c>
      <c r="G1306" s="204" t="str">
        <f t="shared" si="182"/>
        <v>تک</v>
      </c>
      <c r="H1306" s="204">
        <f t="shared" si="183"/>
        <v>4.1500000000000004</v>
      </c>
      <c r="I1306" s="204" t="s">
        <v>205</v>
      </c>
      <c r="J1306" s="204">
        <v>25</v>
      </c>
      <c r="K1306" s="204">
        <v>1500</v>
      </c>
      <c r="L1306" s="204" t="s">
        <v>65</v>
      </c>
      <c r="M1306" s="204"/>
      <c r="N1306" s="204" t="s">
        <v>287</v>
      </c>
      <c r="O1306" s="230">
        <f t="shared" si="184"/>
        <v>0</v>
      </c>
      <c r="P1306" s="230">
        <f t="shared" si="185"/>
        <v>119.31250000000001</v>
      </c>
      <c r="Q1306" s="230">
        <f t="shared" si="188"/>
        <v>0</v>
      </c>
      <c r="R1306" s="288">
        <f t="shared" si="186"/>
        <v>0</v>
      </c>
      <c r="S1306" s="261"/>
    </row>
    <row r="1307" spans="2:19" s="200" customFormat="1" x14ac:dyDescent="0.25">
      <c r="B1307" s="259">
        <f t="shared" si="187"/>
        <v>1302</v>
      </c>
      <c r="C1307" s="229">
        <v>45451</v>
      </c>
      <c r="D1307" s="203" t="s">
        <v>155</v>
      </c>
      <c r="E1307" s="204" t="str">
        <f t="shared" si="180"/>
        <v>کامیون کمپرسی</v>
      </c>
      <c r="F1307" s="204" t="str">
        <f t="shared" si="181"/>
        <v>میرزایی</v>
      </c>
      <c r="G1307" s="204" t="str">
        <f t="shared" si="182"/>
        <v>جفت</v>
      </c>
      <c r="H1307" s="204">
        <f t="shared" si="183"/>
        <v>6.65</v>
      </c>
      <c r="I1307" s="204"/>
      <c r="J1307" s="204"/>
      <c r="K1307" s="204"/>
      <c r="L1307" s="204"/>
      <c r="M1307" s="204"/>
      <c r="N1307" s="204"/>
      <c r="O1307" s="230">
        <f t="shared" si="184"/>
        <v>0</v>
      </c>
      <c r="P1307" s="230">
        <f t="shared" si="185"/>
        <v>0</v>
      </c>
      <c r="Q1307" s="230">
        <f t="shared" si="188"/>
        <v>0</v>
      </c>
      <c r="R1307" s="288">
        <f t="shared" si="186"/>
        <v>0</v>
      </c>
      <c r="S1307" s="261"/>
    </row>
    <row r="1308" spans="2:19" s="200" customFormat="1" x14ac:dyDescent="0.25">
      <c r="B1308" s="259">
        <f t="shared" si="187"/>
        <v>1303</v>
      </c>
      <c r="C1308" s="229">
        <v>45451</v>
      </c>
      <c r="D1308" s="203" t="s">
        <v>158</v>
      </c>
      <c r="E1308" s="204" t="str">
        <f t="shared" si="180"/>
        <v>کامیون کمپرسی</v>
      </c>
      <c r="F1308" s="204" t="str">
        <f t="shared" si="181"/>
        <v>صداقت</v>
      </c>
      <c r="G1308" s="204" t="str">
        <f t="shared" si="182"/>
        <v>تک</v>
      </c>
      <c r="H1308" s="204">
        <f t="shared" si="183"/>
        <v>4.1500000000000004</v>
      </c>
      <c r="I1308" s="204" t="s">
        <v>205</v>
      </c>
      <c r="J1308" s="204">
        <v>48</v>
      </c>
      <c r="K1308" s="204">
        <v>600</v>
      </c>
      <c r="L1308" s="204" t="s">
        <v>64</v>
      </c>
      <c r="M1308" s="204"/>
      <c r="N1308" s="204" t="s">
        <v>287</v>
      </c>
      <c r="O1308" s="230">
        <f t="shared" si="184"/>
        <v>0</v>
      </c>
      <c r="P1308" s="230">
        <f t="shared" si="185"/>
        <v>229.08</v>
      </c>
      <c r="Q1308" s="230">
        <f t="shared" si="188"/>
        <v>0</v>
      </c>
      <c r="R1308" s="288">
        <f t="shared" si="186"/>
        <v>0</v>
      </c>
      <c r="S1308" s="261"/>
    </row>
    <row r="1309" spans="2:19" s="200" customFormat="1" x14ac:dyDescent="0.25">
      <c r="B1309" s="259">
        <f t="shared" si="187"/>
        <v>1304</v>
      </c>
      <c r="C1309" s="229">
        <v>45451</v>
      </c>
      <c r="D1309" s="203" t="s">
        <v>159</v>
      </c>
      <c r="E1309" s="204" t="str">
        <f t="shared" si="180"/>
        <v>کامیون کمپرسی</v>
      </c>
      <c r="F1309" s="204" t="str">
        <f t="shared" si="181"/>
        <v>صداقت</v>
      </c>
      <c r="G1309" s="204" t="str">
        <f t="shared" si="182"/>
        <v>تک</v>
      </c>
      <c r="H1309" s="204">
        <f t="shared" si="183"/>
        <v>4.1500000000000004</v>
      </c>
      <c r="I1309" s="204" t="s">
        <v>205</v>
      </c>
      <c r="J1309" s="204">
        <v>48</v>
      </c>
      <c r="K1309" s="204">
        <v>600</v>
      </c>
      <c r="L1309" s="204" t="s">
        <v>64</v>
      </c>
      <c r="M1309" s="204"/>
      <c r="N1309" s="204" t="s">
        <v>287</v>
      </c>
      <c r="O1309" s="230">
        <f t="shared" si="184"/>
        <v>0</v>
      </c>
      <c r="P1309" s="230">
        <f t="shared" si="185"/>
        <v>229.08</v>
      </c>
      <c r="Q1309" s="230">
        <f t="shared" si="188"/>
        <v>0</v>
      </c>
      <c r="R1309" s="288">
        <f t="shared" si="186"/>
        <v>0</v>
      </c>
      <c r="S1309" s="261"/>
    </row>
    <row r="1310" spans="2:19" s="200" customFormat="1" x14ac:dyDescent="0.25">
      <c r="B1310" s="259">
        <f t="shared" si="187"/>
        <v>1305</v>
      </c>
      <c r="C1310" s="229">
        <v>45451</v>
      </c>
      <c r="D1310" s="203" t="s">
        <v>162</v>
      </c>
      <c r="E1310" s="204" t="str">
        <f t="shared" si="180"/>
        <v>تانکر آب</v>
      </c>
      <c r="F1310" s="204" t="str">
        <f t="shared" si="181"/>
        <v>رضاپور</v>
      </c>
      <c r="G1310" s="204" t="str">
        <f t="shared" si="182"/>
        <v>تانکر آب</v>
      </c>
      <c r="H1310" s="204">
        <f t="shared" si="183"/>
        <v>10</v>
      </c>
      <c r="I1310" s="204" t="s">
        <v>68</v>
      </c>
      <c r="J1310" s="204">
        <v>5</v>
      </c>
      <c r="K1310" s="204"/>
      <c r="L1310" s="204"/>
      <c r="M1310" s="204"/>
      <c r="N1310" s="204"/>
      <c r="O1310" s="230">
        <f t="shared" si="184"/>
        <v>0</v>
      </c>
      <c r="P1310" s="230">
        <f t="shared" si="185"/>
        <v>0</v>
      </c>
      <c r="Q1310" s="230">
        <f t="shared" si="188"/>
        <v>50</v>
      </c>
      <c r="R1310" s="288">
        <f t="shared" si="186"/>
        <v>0</v>
      </c>
      <c r="S1310" s="261"/>
    </row>
    <row r="1311" spans="2:19" s="200" customFormat="1" x14ac:dyDescent="0.25">
      <c r="B1311" s="259">
        <f t="shared" si="187"/>
        <v>1306</v>
      </c>
      <c r="C1311" s="229">
        <v>45451</v>
      </c>
      <c r="D1311" s="203" t="s">
        <v>175</v>
      </c>
      <c r="E1311" s="204" t="str">
        <f t="shared" si="180"/>
        <v>تانکر آب</v>
      </c>
      <c r="F1311" s="204" t="str">
        <f t="shared" si="181"/>
        <v>محمدپور</v>
      </c>
      <c r="G1311" s="204" t="str">
        <f t="shared" si="182"/>
        <v>تانکر آب</v>
      </c>
      <c r="H1311" s="204">
        <f t="shared" si="183"/>
        <v>11.2</v>
      </c>
      <c r="I1311" s="204"/>
      <c r="J1311" s="204"/>
      <c r="K1311" s="204"/>
      <c r="L1311" s="204"/>
      <c r="M1311" s="204"/>
      <c r="N1311" s="204"/>
      <c r="O1311" s="230">
        <f t="shared" si="184"/>
        <v>0</v>
      </c>
      <c r="P1311" s="230">
        <f t="shared" si="185"/>
        <v>0</v>
      </c>
      <c r="Q1311" s="230">
        <f t="shared" si="188"/>
        <v>0</v>
      </c>
      <c r="R1311" s="288">
        <f t="shared" si="186"/>
        <v>0</v>
      </c>
      <c r="S1311" s="261"/>
    </row>
    <row r="1312" spans="2:19" s="200" customFormat="1" x14ac:dyDescent="0.25">
      <c r="B1312" s="259">
        <f t="shared" si="187"/>
        <v>1307</v>
      </c>
      <c r="C1312" s="229">
        <v>45451</v>
      </c>
      <c r="D1312" s="203" t="s">
        <v>179</v>
      </c>
      <c r="E1312" s="204" t="str">
        <f t="shared" si="180"/>
        <v>کمپرسی جفت</v>
      </c>
      <c r="F1312" s="204" t="str">
        <f t="shared" si="181"/>
        <v>محمدپور</v>
      </c>
      <c r="G1312" s="204" t="str">
        <f t="shared" si="182"/>
        <v>جفت</v>
      </c>
      <c r="H1312" s="204">
        <f t="shared" si="183"/>
        <v>7</v>
      </c>
      <c r="I1312" s="204"/>
      <c r="J1312" s="204"/>
      <c r="K1312" s="204"/>
      <c r="L1312" s="204"/>
      <c r="M1312" s="204"/>
      <c r="N1312" s="204"/>
      <c r="O1312" s="230">
        <f t="shared" si="184"/>
        <v>0</v>
      </c>
      <c r="P1312" s="230">
        <f t="shared" si="185"/>
        <v>0</v>
      </c>
      <c r="Q1312" s="230">
        <f t="shared" si="188"/>
        <v>0</v>
      </c>
      <c r="R1312" s="288">
        <f t="shared" si="186"/>
        <v>0</v>
      </c>
      <c r="S1312" s="261"/>
    </row>
    <row r="1313" spans="2:19" s="200" customFormat="1" x14ac:dyDescent="0.25">
      <c r="B1313" s="259">
        <f t="shared" si="187"/>
        <v>1308</v>
      </c>
      <c r="C1313" s="229">
        <v>45451</v>
      </c>
      <c r="D1313" s="203" t="s">
        <v>181</v>
      </c>
      <c r="E1313" s="204" t="str">
        <f t="shared" si="180"/>
        <v>تانکر آب</v>
      </c>
      <c r="F1313" s="204" t="str">
        <f t="shared" si="181"/>
        <v>گلپایگانی</v>
      </c>
      <c r="G1313" s="204" t="str">
        <f t="shared" si="182"/>
        <v>تانکر آب</v>
      </c>
      <c r="H1313" s="204">
        <f t="shared" si="183"/>
        <v>11.6</v>
      </c>
      <c r="I1313" s="204" t="s">
        <v>68</v>
      </c>
      <c r="J1313" s="204">
        <v>4</v>
      </c>
      <c r="K1313" s="204"/>
      <c r="L1313" s="204"/>
      <c r="M1313" s="204"/>
      <c r="N1313" s="204"/>
      <c r="O1313" s="230">
        <f t="shared" si="184"/>
        <v>0</v>
      </c>
      <c r="P1313" s="230">
        <f t="shared" si="185"/>
        <v>0</v>
      </c>
      <c r="Q1313" s="230">
        <f t="shared" si="188"/>
        <v>46.4</v>
      </c>
      <c r="R1313" s="288">
        <f t="shared" si="186"/>
        <v>0</v>
      </c>
      <c r="S1313" s="261"/>
    </row>
    <row r="1314" spans="2:19" s="200" customFormat="1" x14ac:dyDescent="0.25">
      <c r="B1314" s="259">
        <f t="shared" si="187"/>
        <v>1309</v>
      </c>
      <c r="C1314" s="229">
        <v>45452</v>
      </c>
      <c r="D1314" s="203" t="s">
        <v>93</v>
      </c>
      <c r="E1314" s="204" t="str">
        <f t="shared" si="180"/>
        <v>کامیون کمپرسی</v>
      </c>
      <c r="F1314" s="204" t="str">
        <f t="shared" si="181"/>
        <v>شرکتی</v>
      </c>
      <c r="G1314" s="204" t="str">
        <f t="shared" si="182"/>
        <v>جفت</v>
      </c>
      <c r="H1314" s="204">
        <f t="shared" si="183"/>
        <v>6.65</v>
      </c>
      <c r="I1314" s="204"/>
      <c r="J1314" s="204"/>
      <c r="K1314" s="204"/>
      <c r="L1314" s="204"/>
      <c r="M1314" s="204"/>
      <c r="N1314" s="204"/>
      <c r="O1314" s="230">
        <f t="shared" si="184"/>
        <v>0</v>
      </c>
      <c r="P1314" s="230">
        <f t="shared" si="185"/>
        <v>0</v>
      </c>
      <c r="Q1314" s="230">
        <f t="shared" si="188"/>
        <v>0</v>
      </c>
      <c r="R1314" s="288">
        <f t="shared" si="186"/>
        <v>0</v>
      </c>
      <c r="S1314" s="261"/>
    </row>
    <row r="1315" spans="2:19" s="200" customFormat="1" x14ac:dyDescent="0.25">
      <c r="B1315" s="259">
        <f t="shared" si="187"/>
        <v>1310</v>
      </c>
      <c r="C1315" s="229">
        <v>45452</v>
      </c>
      <c r="D1315" s="203" t="s">
        <v>96</v>
      </c>
      <c r="E1315" s="204" t="str">
        <f t="shared" si="180"/>
        <v>کامیون کمپرسی</v>
      </c>
      <c r="F1315" s="204" t="str">
        <f t="shared" si="181"/>
        <v>شرکتی</v>
      </c>
      <c r="G1315" s="204" t="str">
        <f t="shared" si="182"/>
        <v>جفت</v>
      </c>
      <c r="H1315" s="204">
        <f t="shared" si="183"/>
        <v>6.65</v>
      </c>
      <c r="I1315" s="204"/>
      <c r="J1315" s="204"/>
      <c r="K1315" s="204"/>
      <c r="L1315" s="204"/>
      <c r="M1315" s="204"/>
      <c r="N1315" s="204"/>
      <c r="O1315" s="230">
        <f t="shared" si="184"/>
        <v>0</v>
      </c>
      <c r="P1315" s="230">
        <f t="shared" si="185"/>
        <v>0</v>
      </c>
      <c r="Q1315" s="230">
        <f t="shared" si="188"/>
        <v>0</v>
      </c>
      <c r="R1315" s="288">
        <f t="shared" si="186"/>
        <v>0</v>
      </c>
      <c r="S1315" s="261"/>
    </row>
    <row r="1316" spans="2:19" s="200" customFormat="1" x14ac:dyDescent="0.25">
      <c r="B1316" s="259">
        <f t="shared" si="187"/>
        <v>1311</v>
      </c>
      <c r="C1316" s="229">
        <v>45452</v>
      </c>
      <c r="D1316" s="203" t="s">
        <v>119</v>
      </c>
      <c r="E1316" s="204" t="str">
        <f t="shared" si="180"/>
        <v>کامیون کمپرسی</v>
      </c>
      <c r="F1316" s="204" t="str">
        <f t="shared" si="181"/>
        <v>شرکتی</v>
      </c>
      <c r="G1316" s="204" t="str">
        <f t="shared" si="182"/>
        <v>جفت</v>
      </c>
      <c r="H1316" s="204">
        <f t="shared" si="183"/>
        <v>6.65</v>
      </c>
      <c r="I1316" s="204" t="s">
        <v>205</v>
      </c>
      <c r="J1316" s="204">
        <v>9</v>
      </c>
      <c r="K1316" s="204">
        <v>800</v>
      </c>
      <c r="L1316" s="204" t="s">
        <v>64</v>
      </c>
      <c r="M1316" s="204"/>
      <c r="N1316" s="204" t="s">
        <v>287</v>
      </c>
      <c r="O1316" s="230">
        <f t="shared" si="184"/>
        <v>0</v>
      </c>
      <c r="P1316" s="230">
        <f t="shared" si="185"/>
        <v>68.827500000000001</v>
      </c>
      <c r="Q1316" s="230">
        <f t="shared" si="188"/>
        <v>0</v>
      </c>
      <c r="R1316" s="288">
        <f t="shared" si="186"/>
        <v>0</v>
      </c>
      <c r="S1316" s="261"/>
    </row>
    <row r="1317" spans="2:19" s="200" customFormat="1" x14ac:dyDescent="0.25">
      <c r="B1317" s="259">
        <f t="shared" si="187"/>
        <v>1312</v>
      </c>
      <c r="C1317" s="229">
        <v>45452</v>
      </c>
      <c r="D1317" s="203" t="s">
        <v>119</v>
      </c>
      <c r="E1317" s="204" t="str">
        <f t="shared" si="180"/>
        <v>کامیون کمپرسی</v>
      </c>
      <c r="F1317" s="204" t="str">
        <f t="shared" si="181"/>
        <v>شرکتی</v>
      </c>
      <c r="G1317" s="204" t="str">
        <f t="shared" si="182"/>
        <v>جفت</v>
      </c>
      <c r="H1317" s="204">
        <f t="shared" si="183"/>
        <v>6.65</v>
      </c>
      <c r="I1317" s="204" t="s">
        <v>276</v>
      </c>
      <c r="J1317" s="204">
        <v>41</v>
      </c>
      <c r="K1317" s="204"/>
      <c r="L1317" s="204" t="s">
        <v>1</v>
      </c>
      <c r="M1317" s="204" t="s">
        <v>2</v>
      </c>
      <c r="N1317" s="204"/>
      <c r="O1317" s="230">
        <f t="shared" si="184"/>
        <v>0</v>
      </c>
      <c r="P1317" s="230">
        <f t="shared" si="185"/>
        <v>0</v>
      </c>
      <c r="Q1317" s="230">
        <f t="shared" si="188"/>
        <v>0</v>
      </c>
      <c r="R1317" s="288">
        <f t="shared" si="186"/>
        <v>0</v>
      </c>
      <c r="S1317" s="261" t="s">
        <v>219</v>
      </c>
    </row>
    <row r="1318" spans="2:19" s="200" customFormat="1" x14ac:dyDescent="0.25">
      <c r="B1318" s="259">
        <f t="shared" si="187"/>
        <v>1313</v>
      </c>
      <c r="C1318" s="229">
        <v>45452</v>
      </c>
      <c r="D1318" s="203" t="s">
        <v>132</v>
      </c>
      <c r="E1318" s="204" t="str">
        <f t="shared" si="180"/>
        <v>تانکر آب</v>
      </c>
      <c r="F1318" s="204" t="str">
        <f t="shared" si="181"/>
        <v>شرکتی</v>
      </c>
      <c r="G1318" s="204" t="str">
        <f t="shared" si="182"/>
        <v>تانکر آب</v>
      </c>
      <c r="H1318" s="204">
        <f t="shared" si="183"/>
        <v>11.8</v>
      </c>
      <c r="I1318" s="204"/>
      <c r="J1318" s="204"/>
      <c r="K1318" s="204"/>
      <c r="L1318" s="204"/>
      <c r="M1318" s="204"/>
      <c r="N1318" s="204"/>
      <c r="O1318" s="230">
        <f t="shared" si="184"/>
        <v>0</v>
      </c>
      <c r="P1318" s="230">
        <f t="shared" si="185"/>
        <v>0</v>
      </c>
      <c r="Q1318" s="230">
        <f t="shared" si="188"/>
        <v>0</v>
      </c>
      <c r="R1318" s="288">
        <f t="shared" si="186"/>
        <v>0</v>
      </c>
      <c r="S1318" s="261"/>
    </row>
    <row r="1319" spans="2:19" s="200" customFormat="1" x14ac:dyDescent="0.25">
      <c r="B1319" s="259">
        <f t="shared" si="187"/>
        <v>1314</v>
      </c>
      <c r="C1319" s="229">
        <v>45452</v>
      </c>
      <c r="D1319" s="203" t="s">
        <v>98</v>
      </c>
      <c r="E1319" s="204" t="str">
        <f t="shared" si="180"/>
        <v>تانکر آب</v>
      </c>
      <c r="F1319" s="204" t="str">
        <f t="shared" si="181"/>
        <v>شرکتی</v>
      </c>
      <c r="G1319" s="204" t="str">
        <f t="shared" si="182"/>
        <v>تانکر آب</v>
      </c>
      <c r="H1319" s="204">
        <f t="shared" si="183"/>
        <v>11.8</v>
      </c>
      <c r="I1319" s="204"/>
      <c r="J1319" s="204"/>
      <c r="K1319" s="204"/>
      <c r="L1319" s="204"/>
      <c r="M1319" s="204"/>
      <c r="N1319" s="204"/>
      <c r="O1319" s="230">
        <f t="shared" si="184"/>
        <v>0</v>
      </c>
      <c r="P1319" s="230">
        <f t="shared" si="185"/>
        <v>0</v>
      </c>
      <c r="Q1319" s="230">
        <f t="shared" si="188"/>
        <v>0</v>
      </c>
      <c r="R1319" s="288">
        <f t="shared" si="186"/>
        <v>0</v>
      </c>
      <c r="S1319" s="261"/>
    </row>
    <row r="1320" spans="2:19" s="200" customFormat="1" x14ac:dyDescent="0.25">
      <c r="B1320" s="259">
        <f t="shared" si="187"/>
        <v>1315</v>
      </c>
      <c r="C1320" s="229">
        <v>45452</v>
      </c>
      <c r="D1320" s="203" t="s">
        <v>143</v>
      </c>
      <c r="E1320" s="204" t="str">
        <f t="shared" si="180"/>
        <v>کامیون کمپرسی</v>
      </c>
      <c r="F1320" s="204" t="str">
        <f t="shared" si="181"/>
        <v>انصاری</v>
      </c>
      <c r="G1320" s="204" t="str">
        <f t="shared" si="182"/>
        <v>جفت</v>
      </c>
      <c r="H1320" s="204">
        <f t="shared" si="183"/>
        <v>7</v>
      </c>
      <c r="I1320" s="204" t="s">
        <v>204</v>
      </c>
      <c r="J1320" s="204">
        <v>40</v>
      </c>
      <c r="K1320" s="204">
        <v>800</v>
      </c>
      <c r="L1320" s="204" t="s">
        <v>2</v>
      </c>
      <c r="M1320" s="204"/>
      <c r="N1320" s="204" t="s">
        <v>286</v>
      </c>
      <c r="O1320" s="230">
        <f t="shared" si="184"/>
        <v>280</v>
      </c>
      <c r="P1320" s="230">
        <f t="shared" si="185"/>
        <v>0</v>
      </c>
      <c r="Q1320" s="230">
        <f t="shared" si="188"/>
        <v>0</v>
      </c>
      <c r="R1320" s="288">
        <f t="shared" si="186"/>
        <v>0</v>
      </c>
      <c r="S1320" s="261"/>
    </row>
    <row r="1321" spans="2:19" s="200" customFormat="1" x14ac:dyDescent="0.25">
      <c r="B1321" s="259">
        <f t="shared" si="187"/>
        <v>1316</v>
      </c>
      <c r="C1321" s="229">
        <v>45452</v>
      </c>
      <c r="D1321" s="203" t="s">
        <v>144</v>
      </c>
      <c r="E1321" s="204" t="str">
        <f t="shared" si="180"/>
        <v>کامیون کمپرسی</v>
      </c>
      <c r="F1321" s="204" t="str">
        <f t="shared" si="181"/>
        <v>انصاری</v>
      </c>
      <c r="G1321" s="204" t="str">
        <f t="shared" si="182"/>
        <v>جفت</v>
      </c>
      <c r="H1321" s="204">
        <f t="shared" si="183"/>
        <v>7</v>
      </c>
      <c r="I1321" s="204" t="s">
        <v>204</v>
      </c>
      <c r="J1321" s="204">
        <v>39</v>
      </c>
      <c r="K1321" s="204">
        <v>800</v>
      </c>
      <c r="L1321" s="204" t="s">
        <v>2</v>
      </c>
      <c r="M1321" s="204"/>
      <c r="N1321" s="204" t="s">
        <v>286</v>
      </c>
      <c r="O1321" s="230">
        <f t="shared" si="184"/>
        <v>273</v>
      </c>
      <c r="P1321" s="230">
        <f t="shared" si="185"/>
        <v>0</v>
      </c>
      <c r="Q1321" s="230">
        <f t="shared" si="188"/>
        <v>0</v>
      </c>
      <c r="R1321" s="288">
        <f t="shared" si="186"/>
        <v>0</v>
      </c>
      <c r="S1321" s="261"/>
    </row>
    <row r="1322" spans="2:19" s="200" customFormat="1" x14ac:dyDescent="0.25">
      <c r="B1322" s="259">
        <f t="shared" si="187"/>
        <v>1317</v>
      </c>
      <c r="C1322" s="229">
        <v>45452</v>
      </c>
      <c r="D1322" s="203" t="s">
        <v>145</v>
      </c>
      <c r="E1322" s="204" t="str">
        <f t="shared" si="180"/>
        <v>کامیون کمپرسی</v>
      </c>
      <c r="F1322" s="204" t="str">
        <f t="shared" si="181"/>
        <v>انصاری</v>
      </c>
      <c r="G1322" s="204" t="str">
        <f t="shared" si="182"/>
        <v>جفت</v>
      </c>
      <c r="H1322" s="204">
        <f t="shared" si="183"/>
        <v>7</v>
      </c>
      <c r="I1322" s="204" t="s">
        <v>204</v>
      </c>
      <c r="J1322" s="204">
        <v>39</v>
      </c>
      <c r="K1322" s="204">
        <v>800</v>
      </c>
      <c r="L1322" s="204" t="s">
        <v>2</v>
      </c>
      <c r="M1322" s="204"/>
      <c r="N1322" s="204" t="s">
        <v>286</v>
      </c>
      <c r="O1322" s="230">
        <f t="shared" si="184"/>
        <v>273</v>
      </c>
      <c r="P1322" s="230">
        <f t="shared" si="185"/>
        <v>0</v>
      </c>
      <c r="Q1322" s="230">
        <f t="shared" si="188"/>
        <v>0</v>
      </c>
      <c r="R1322" s="288">
        <f t="shared" si="186"/>
        <v>0</v>
      </c>
      <c r="S1322" s="261"/>
    </row>
    <row r="1323" spans="2:19" s="200" customFormat="1" x14ac:dyDescent="0.25">
      <c r="B1323" s="259">
        <f t="shared" si="187"/>
        <v>1318</v>
      </c>
      <c r="C1323" s="229">
        <v>45452</v>
      </c>
      <c r="D1323" s="203" t="s">
        <v>152</v>
      </c>
      <c r="E1323" s="204" t="str">
        <f t="shared" si="180"/>
        <v>کامیون کمپرسی</v>
      </c>
      <c r="F1323" s="204" t="str">
        <f t="shared" si="181"/>
        <v>میرزایی</v>
      </c>
      <c r="G1323" s="204" t="str">
        <f t="shared" si="182"/>
        <v>تک</v>
      </c>
      <c r="H1323" s="204">
        <f t="shared" si="183"/>
        <v>4.1500000000000004</v>
      </c>
      <c r="I1323" s="204" t="s">
        <v>205</v>
      </c>
      <c r="J1323" s="204">
        <v>41</v>
      </c>
      <c r="K1323" s="204">
        <v>650</v>
      </c>
      <c r="L1323" s="204" t="s">
        <v>65</v>
      </c>
      <c r="M1323" s="204"/>
      <c r="N1323" s="204" t="s">
        <v>287</v>
      </c>
      <c r="O1323" s="230">
        <f t="shared" si="184"/>
        <v>0</v>
      </c>
      <c r="P1323" s="230">
        <f t="shared" si="185"/>
        <v>195.67249999999999</v>
      </c>
      <c r="Q1323" s="230">
        <f t="shared" si="188"/>
        <v>0</v>
      </c>
      <c r="R1323" s="288">
        <f t="shared" si="186"/>
        <v>0</v>
      </c>
      <c r="S1323" s="261"/>
    </row>
    <row r="1324" spans="2:19" s="200" customFormat="1" x14ac:dyDescent="0.25">
      <c r="B1324" s="259">
        <f t="shared" si="187"/>
        <v>1319</v>
      </c>
      <c r="C1324" s="229">
        <v>45452</v>
      </c>
      <c r="D1324" s="203" t="s">
        <v>154</v>
      </c>
      <c r="E1324" s="204" t="str">
        <f t="shared" si="180"/>
        <v>کامیون کمپرسی</v>
      </c>
      <c r="F1324" s="204" t="str">
        <f t="shared" si="181"/>
        <v>میرزایی</v>
      </c>
      <c r="G1324" s="204" t="str">
        <f t="shared" si="182"/>
        <v>تک</v>
      </c>
      <c r="H1324" s="204">
        <f t="shared" si="183"/>
        <v>4.1500000000000004</v>
      </c>
      <c r="I1324" s="204" t="s">
        <v>205</v>
      </c>
      <c r="J1324" s="204">
        <v>41</v>
      </c>
      <c r="K1324" s="204">
        <v>650</v>
      </c>
      <c r="L1324" s="204" t="s">
        <v>65</v>
      </c>
      <c r="M1324" s="204"/>
      <c r="N1324" s="204" t="s">
        <v>287</v>
      </c>
      <c r="O1324" s="230">
        <f t="shared" si="184"/>
        <v>0</v>
      </c>
      <c r="P1324" s="230">
        <f t="shared" si="185"/>
        <v>195.67249999999999</v>
      </c>
      <c r="Q1324" s="230">
        <f t="shared" si="188"/>
        <v>0</v>
      </c>
      <c r="R1324" s="288">
        <f t="shared" si="186"/>
        <v>0</v>
      </c>
      <c r="S1324" s="261"/>
    </row>
    <row r="1325" spans="2:19" s="200" customFormat="1" x14ac:dyDescent="0.25">
      <c r="B1325" s="259">
        <f t="shared" si="187"/>
        <v>1320</v>
      </c>
      <c r="C1325" s="229">
        <v>45452</v>
      </c>
      <c r="D1325" s="203" t="s">
        <v>155</v>
      </c>
      <c r="E1325" s="204" t="str">
        <f t="shared" si="180"/>
        <v>کامیون کمپرسی</v>
      </c>
      <c r="F1325" s="204" t="str">
        <f t="shared" si="181"/>
        <v>میرزایی</v>
      </c>
      <c r="G1325" s="204" t="str">
        <f t="shared" si="182"/>
        <v>جفت</v>
      </c>
      <c r="H1325" s="204">
        <f t="shared" si="183"/>
        <v>6.65</v>
      </c>
      <c r="I1325" s="204"/>
      <c r="J1325" s="204"/>
      <c r="K1325" s="204"/>
      <c r="L1325" s="204"/>
      <c r="M1325" s="204"/>
      <c r="N1325" s="204"/>
      <c r="O1325" s="230">
        <f t="shared" si="184"/>
        <v>0</v>
      </c>
      <c r="P1325" s="230">
        <f t="shared" si="185"/>
        <v>0</v>
      </c>
      <c r="Q1325" s="230">
        <f t="shared" si="188"/>
        <v>0</v>
      </c>
      <c r="R1325" s="288">
        <f t="shared" si="186"/>
        <v>0</v>
      </c>
      <c r="S1325" s="261"/>
    </row>
    <row r="1326" spans="2:19" s="200" customFormat="1" x14ac:dyDescent="0.25">
      <c r="B1326" s="259">
        <f t="shared" si="187"/>
        <v>1321</v>
      </c>
      <c r="C1326" s="229">
        <v>45452</v>
      </c>
      <c r="D1326" s="203" t="s">
        <v>158</v>
      </c>
      <c r="E1326" s="204" t="str">
        <f t="shared" si="180"/>
        <v>کامیون کمپرسی</v>
      </c>
      <c r="F1326" s="204" t="str">
        <f t="shared" si="181"/>
        <v>صداقت</v>
      </c>
      <c r="G1326" s="204" t="str">
        <f t="shared" si="182"/>
        <v>تک</v>
      </c>
      <c r="H1326" s="204">
        <f t="shared" si="183"/>
        <v>4.1500000000000004</v>
      </c>
      <c r="I1326" s="204" t="s">
        <v>205</v>
      </c>
      <c r="J1326" s="204">
        <v>49</v>
      </c>
      <c r="K1326" s="204">
        <v>800</v>
      </c>
      <c r="L1326" s="204" t="s">
        <v>64</v>
      </c>
      <c r="M1326" s="204"/>
      <c r="N1326" s="204" t="s">
        <v>287</v>
      </c>
      <c r="O1326" s="230">
        <f t="shared" si="184"/>
        <v>0</v>
      </c>
      <c r="P1326" s="230">
        <f t="shared" si="185"/>
        <v>233.85250000000002</v>
      </c>
      <c r="Q1326" s="230">
        <f t="shared" si="188"/>
        <v>0</v>
      </c>
      <c r="R1326" s="288">
        <f t="shared" si="186"/>
        <v>0</v>
      </c>
      <c r="S1326" s="261"/>
    </row>
    <row r="1327" spans="2:19" s="200" customFormat="1" x14ac:dyDescent="0.25">
      <c r="B1327" s="259">
        <f t="shared" si="187"/>
        <v>1322</v>
      </c>
      <c r="C1327" s="229">
        <v>45452</v>
      </c>
      <c r="D1327" s="203" t="s">
        <v>159</v>
      </c>
      <c r="E1327" s="204" t="str">
        <f t="shared" si="180"/>
        <v>کامیون کمپرسی</v>
      </c>
      <c r="F1327" s="204" t="str">
        <f t="shared" si="181"/>
        <v>صداقت</v>
      </c>
      <c r="G1327" s="204" t="str">
        <f t="shared" si="182"/>
        <v>تک</v>
      </c>
      <c r="H1327" s="204">
        <f t="shared" si="183"/>
        <v>4.1500000000000004</v>
      </c>
      <c r="I1327" s="204" t="s">
        <v>205</v>
      </c>
      <c r="J1327" s="204">
        <v>48</v>
      </c>
      <c r="K1327" s="204">
        <v>800</v>
      </c>
      <c r="L1327" s="204" t="s">
        <v>64</v>
      </c>
      <c r="M1327" s="204"/>
      <c r="N1327" s="204" t="s">
        <v>287</v>
      </c>
      <c r="O1327" s="230">
        <f t="shared" si="184"/>
        <v>0</v>
      </c>
      <c r="P1327" s="230">
        <f t="shared" si="185"/>
        <v>229.08</v>
      </c>
      <c r="Q1327" s="230">
        <f t="shared" si="188"/>
        <v>0</v>
      </c>
      <c r="R1327" s="288">
        <f t="shared" si="186"/>
        <v>0</v>
      </c>
      <c r="S1327" s="261"/>
    </row>
    <row r="1328" spans="2:19" s="200" customFormat="1" x14ac:dyDescent="0.25">
      <c r="B1328" s="259">
        <f t="shared" si="187"/>
        <v>1323</v>
      </c>
      <c r="C1328" s="229">
        <v>45452</v>
      </c>
      <c r="D1328" s="203" t="s">
        <v>162</v>
      </c>
      <c r="E1328" s="204" t="str">
        <f t="shared" si="180"/>
        <v>تانکر آب</v>
      </c>
      <c r="F1328" s="204" t="str">
        <f t="shared" si="181"/>
        <v>رضاپور</v>
      </c>
      <c r="G1328" s="204" t="str">
        <f t="shared" si="182"/>
        <v>تانکر آب</v>
      </c>
      <c r="H1328" s="204">
        <f t="shared" si="183"/>
        <v>10</v>
      </c>
      <c r="I1328" s="204" t="s">
        <v>68</v>
      </c>
      <c r="J1328" s="204">
        <v>3</v>
      </c>
      <c r="K1328" s="204"/>
      <c r="L1328" s="204"/>
      <c r="M1328" s="204"/>
      <c r="N1328" s="204"/>
      <c r="O1328" s="230">
        <f t="shared" si="184"/>
        <v>0</v>
      </c>
      <c r="P1328" s="230">
        <f t="shared" si="185"/>
        <v>0</v>
      </c>
      <c r="Q1328" s="230">
        <f t="shared" si="188"/>
        <v>30</v>
      </c>
      <c r="R1328" s="288">
        <f t="shared" si="186"/>
        <v>0</v>
      </c>
      <c r="S1328" s="261"/>
    </row>
    <row r="1329" spans="2:19" s="200" customFormat="1" x14ac:dyDescent="0.25">
      <c r="B1329" s="259">
        <f t="shared" si="187"/>
        <v>1324</v>
      </c>
      <c r="C1329" s="229">
        <v>45452</v>
      </c>
      <c r="D1329" s="203" t="s">
        <v>175</v>
      </c>
      <c r="E1329" s="204" t="str">
        <f t="shared" si="180"/>
        <v>تانکر آب</v>
      </c>
      <c r="F1329" s="204" t="str">
        <f t="shared" si="181"/>
        <v>محمدپور</v>
      </c>
      <c r="G1329" s="204" t="str">
        <f t="shared" si="182"/>
        <v>تانکر آب</v>
      </c>
      <c r="H1329" s="204">
        <f t="shared" si="183"/>
        <v>11.2</v>
      </c>
      <c r="I1329" s="204"/>
      <c r="J1329" s="204"/>
      <c r="K1329" s="204"/>
      <c r="L1329" s="204"/>
      <c r="M1329" s="204"/>
      <c r="N1329" s="204"/>
      <c r="O1329" s="230">
        <f t="shared" si="184"/>
        <v>0</v>
      </c>
      <c r="P1329" s="230">
        <f t="shared" si="185"/>
        <v>0</v>
      </c>
      <c r="Q1329" s="230">
        <f t="shared" si="188"/>
        <v>0</v>
      </c>
      <c r="R1329" s="288">
        <f t="shared" si="186"/>
        <v>0</v>
      </c>
      <c r="S1329" s="261"/>
    </row>
    <row r="1330" spans="2:19" s="200" customFormat="1" x14ac:dyDescent="0.25">
      <c r="B1330" s="259">
        <f t="shared" si="187"/>
        <v>1325</v>
      </c>
      <c r="C1330" s="229">
        <v>45452</v>
      </c>
      <c r="D1330" s="203" t="s">
        <v>179</v>
      </c>
      <c r="E1330" s="204" t="str">
        <f t="shared" si="180"/>
        <v>کمپرسی جفت</v>
      </c>
      <c r="F1330" s="204" t="str">
        <f t="shared" si="181"/>
        <v>محمدپور</v>
      </c>
      <c r="G1330" s="204" t="str">
        <f t="shared" si="182"/>
        <v>جفت</v>
      </c>
      <c r="H1330" s="204">
        <f t="shared" si="183"/>
        <v>7</v>
      </c>
      <c r="I1330" s="204"/>
      <c r="J1330" s="204"/>
      <c r="K1330" s="204"/>
      <c r="L1330" s="204"/>
      <c r="M1330" s="204"/>
      <c r="N1330" s="204"/>
      <c r="O1330" s="230">
        <f t="shared" si="184"/>
        <v>0</v>
      </c>
      <c r="P1330" s="230">
        <f t="shared" si="185"/>
        <v>0</v>
      </c>
      <c r="Q1330" s="230">
        <f t="shared" si="188"/>
        <v>0</v>
      </c>
      <c r="R1330" s="288">
        <f t="shared" si="186"/>
        <v>0</v>
      </c>
      <c r="S1330" s="261"/>
    </row>
    <row r="1331" spans="2:19" s="200" customFormat="1" x14ac:dyDescent="0.25">
      <c r="B1331" s="259">
        <f t="shared" si="187"/>
        <v>1326</v>
      </c>
      <c r="C1331" s="229">
        <v>45452</v>
      </c>
      <c r="D1331" s="203" t="s">
        <v>181</v>
      </c>
      <c r="E1331" s="204" t="str">
        <f t="shared" si="180"/>
        <v>تانکر آب</v>
      </c>
      <c r="F1331" s="204" t="str">
        <f t="shared" si="181"/>
        <v>گلپایگانی</v>
      </c>
      <c r="G1331" s="204" t="str">
        <f t="shared" si="182"/>
        <v>تانکر آب</v>
      </c>
      <c r="H1331" s="204">
        <f t="shared" si="183"/>
        <v>11.6</v>
      </c>
      <c r="I1331" s="204" t="s">
        <v>68</v>
      </c>
      <c r="J1331" s="204">
        <v>1</v>
      </c>
      <c r="K1331" s="204"/>
      <c r="L1331" s="204"/>
      <c r="M1331" s="204"/>
      <c r="N1331" s="204"/>
      <c r="O1331" s="230">
        <f t="shared" si="184"/>
        <v>0</v>
      </c>
      <c r="P1331" s="230">
        <f t="shared" si="185"/>
        <v>0</v>
      </c>
      <c r="Q1331" s="230">
        <f t="shared" si="188"/>
        <v>11.6</v>
      </c>
      <c r="R1331" s="288">
        <f t="shared" si="186"/>
        <v>0</v>
      </c>
      <c r="S1331" s="261"/>
    </row>
    <row r="1332" spans="2:19" s="200" customFormat="1" x14ac:dyDescent="0.25">
      <c r="B1332" s="259">
        <f t="shared" si="187"/>
        <v>1327</v>
      </c>
      <c r="C1332" s="229">
        <v>45453</v>
      </c>
      <c r="D1332" s="203" t="s">
        <v>93</v>
      </c>
      <c r="E1332" s="204" t="str">
        <f t="shared" si="180"/>
        <v>کامیون کمپرسی</v>
      </c>
      <c r="F1332" s="204" t="str">
        <f t="shared" si="181"/>
        <v>شرکتی</v>
      </c>
      <c r="G1332" s="204" t="str">
        <f t="shared" si="182"/>
        <v>جفت</v>
      </c>
      <c r="H1332" s="204">
        <f t="shared" si="183"/>
        <v>6.65</v>
      </c>
      <c r="I1332" s="204"/>
      <c r="J1332" s="204"/>
      <c r="K1332" s="204"/>
      <c r="L1332" s="204"/>
      <c r="M1332" s="204"/>
      <c r="N1332" s="204"/>
      <c r="O1332" s="230">
        <f t="shared" si="184"/>
        <v>0</v>
      </c>
      <c r="P1332" s="230">
        <f t="shared" si="185"/>
        <v>0</v>
      </c>
      <c r="Q1332" s="230">
        <f t="shared" si="188"/>
        <v>0</v>
      </c>
      <c r="R1332" s="288">
        <f t="shared" si="186"/>
        <v>0</v>
      </c>
      <c r="S1332" s="261"/>
    </row>
    <row r="1333" spans="2:19" s="200" customFormat="1" x14ac:dyDescent="0.25">
      <c r="B1333" s="259">
        <f t="shared" si="187"/>
        <v>1328</v>
      </c>
      <c r="C1333" s="229">
        <v>45453</v>
      </c>
      <c r="D1333" s="203" t="s">
        <v>96</v>
      </c>
      <c r="E1333" s="204" t="str">
        <f t="shared" si="180"/>
        <v>کامیون کمپرسی</v>
      </c>
      <c r="F1333" s="204" t="str">
        <f t="shared" si="181"/>
        <v>شرکتی</v>
      </c>
      <c r="G1333" s="204" t="str">
        <f t="shared" si="182"/>
        <v>جفت</v>
      </c>
      <c r="H1333" s="204">
        <f t="shared" si="183"/>
        <v>6.65</v>
      </c>
      <c r="I1333" s="204" t="s">
        <v>276</v>
      </c>
      <c r="J1333" s="204">
        <v>30</v>
      </c>
      <c r="K1333" s="204"/>
      <c r="L1333" s="204" t="s">
        <v>1</v>
      </c>
      <c r="M1333" s="204" t="s">
        <v>2</v>
      </c>
      <c r="N1333" s="204"/>
      <c r="O1333" s="230">
        <f t="shared" si="184"/>
        <v>0</v>
      </c>
      <c r="P1333" s="230">
        <f t="shared" si="185"/>
        <v>0</v>
      </c>
      <c r="Q1333" s="230">
        <f t="shared" si="188"/>
        <v>0</v>
      </c>
      <c r="R1333" s="288">
        <f t="shared" si="186"/>
        <v>0</v>
      </c>
      <c r="S1333" s="261" t="s">
        <v>217</v>
      </c>
    </row>
    <row r="1334" spans="2:19" s="200" customFormat="1" x14ac:dyDescent="0.25">
      <c r="B1334" s="259">
        <f t="shared" si="187"/>
        <v>1329</v>
      </c>
      <c r="C1334" s="229">
        <v>45453</v>
      </c>
      <c r="D1334" s="203" t="s">
        <v>119</v>
      </c>
      <c r="E1334" s="204" t="str">
        <f t="shared" si="180"/>
        <v>کامیون کمپرسی</v>
      </c>
      <c r="F1334" s="204" t="str">
        <f t="shared" si="181"/>
        <v>شرکتی</v>
      </c>
      <c r="G1334" s="204" t="str">
        <f t="shared" si="182"/>
        <v>جفت</v>
      </c>
      <c r="H1334" s="204">
        <f t="shared" si="183"/>
        <v>6.65</v>
      </c>
      <c r="I1334" s="204" t="s">
        <v>276</v>
      </c>
      <c r="J1334" s="204">
        <v>37</v>
      </c>
      <c r="K1334" s="204"/>
      <c r="L1334" s="204" t="s">
        <v>1</v>
      </c>
      <c r="M1334" s="204" t="s">
        <v>2</v>
      </c>
      <c r="N1334" s="204"/>
      <c r="O1334" s="230">
        <f t="shared" si="184"/>
        <v>0</v>
      </c>
      <c r="P1334" s="230">
        <f t="shared" si="185"/>
        <v>0</v>
      </c>
      <c r="Q1334" s="230">
        <f t="shared" si="188"/>
        <v>0</v>
      </c>
      <c r="R1334" s="288">
        <f t="shared" si="186"/>
        <v>0</v>
      </c>
      <c r="S1334" s="261" t="s">
        <v>218</v>
      </c>
    </row>
    <row r="1335" spans="2:19" s="200" customFormat="1" x14ac:dyDescent="0.25">
      <c r="B1335" s="259">
        <f t="shared" si="187"/>
        <v>1330</v>
      </c>
      <c r="C1335" s="229">
        <v>45453</v>
      </c>
      <c r="D1335" s="203" t="s">
        <v>119</v>
      </c>
      <c r="E1335" s="204" t="str">
        <f t="shared" si="180"/>
        <v>کامیون کمپرسی</v>
      </c>
      <c r="F1335" s="204" t="str">
        <f t="shared" si="181"/>
        <v>شرکتی</v>
      </c>
      <c r="G1335" s="204" t="str">
        <f t="shared" si="182"/>
        <v>جفت</v>
      </c>
      <c r="H1335" s="204">
        <f t="shared" si="183"/>
        <v>6.65</v>
      </c>
      <c r="I1335" s="204" t="s">
        <v>205</v>
      </c>
      <c r="J1335" s="204">
        <v>7</v>
      </c>
      <c r="K1335" s="204">
        <v>1400</v>
      </c>
      <c r="L1335" s="204" t="s">
        <v>64</v>
      </c>
      <c r="M1335" s="204"/>
      <c r="N1335" s="204" t="s">
        <v>287</v>
      </c>
      <c r="O1335" s="230">
        <f t="shared" si="184"/>
        <v>0</v>
      </c>
      <c r="P1335" s="230">
        <f t="shared" si="185"/>
        <v>53.532499999999999</v>
      </c>
      <c r="Q1335" s="230">
        <f t="shared" si="188"/>
        <v>0</v>
      </c>
      <c r="R1335" s="288">
        <f t="shared" si="186"/>
        <v>0</v>
      </c>
      <c r="S1335" s="261"/>
    </row>
    <row r="1336" spans="2:19" s="200" customFormat="1" x14ac:dyDescent="0.25">
      <c r="B1336" s="259">
        <f t="shared" si="187"/>
        <v>1331</v>
      </c>
      <c r="C1336" s="229">
        <v>45453</v>
      </c>
      <c r="D1336" s="203" t="s">
        <v>132</v>
      </c>
      <c r="E1336" s="204" t="str">
        <f t="shared" si="180"/>
        <v>تانکر آب</v>
      </c>
      <c r="F1336" s="204" t="str">
        <f t="shared" si="181"/>
        <v>شرکتی</v>
      </c>
      <c r="G1336" s="204" t="str">
        <f t="shared" si="182"/>
        <v>تانکر آب</v>
      </c>
      <c r="H1336" s="204">
        <f t="shared" si="183"/>
        <v>11.8</v>
      </c>
      <c r="I1336" s="204"/>
      <c r="J1336" s="204"/>
      <c r="K1336" s="204"/>
      <c r="L1336" s="204"/>
      <c r="M1336" s="204"/>
      <c r="N1336" s="204"/>
      <c r="O1336" s="230">
        <f t="shared" si="184"/>
        <v>0</v>
      </c>
      <c r="P1336" s="230">
        <f t="shared" si="185"/>
        <v>0</v>
      </c>
      <c r="Q1336" s="230">
        <f t="shared" si="188"/>
        <v>0</v>
      </c>
      <c r="R1336" s="288">
        <f t="shared" si="186"/>
        <v>0</v>
      </c>
      <c r="S1336" s="261"/>
    </row>
    <row r="1337" spans="2:19" s="200" customFormat="1" x14ac:dyDescent="0.25">
      <c r="B1337" s="259">
        <f t="shared" si="187"/>
        <v>1332</v>
      </c>
      <c r="C1337" s="229">
        <v>45453</v>
      </c>
      <c r="D1337" s="203" t="s">
        <v>98</v>
      </c>
      <c r="E1337" s="204" t="str">
        <f t="shared" si="180"/>
        <v>تانکر آب</v>
      </c>
      <c r="F1337" s="204" t="str">
        <f t="shared" si="181"/>
        <v>شرکتی</v>
      </c>
      <c r="G1337" s="204" t="str">
        <f t="shared" si="182"/>
        <v>تانکر آب</v>
      </c>
      <c r="H1337" s="204">
        <f t="shared" si="183"/>
        <v>11.8</v>
      </c>
      <c r="I1337" s="204"/>
      <c r="J1337" s="204"/>
      <c r="K1337" s="204"/>
      <c r="L1337" s="204"/>
      <c r="M1337" s="204"/>
      <c r="N1337" s="204"/>
      <c r="O1337" s="230">
        <f t="shared" si="184"/>
        <v>0</v>
      </c>
      <c r="P1337" s="230">
        <f t="shared" si="185"/>
        <v>0</v>
      </c>
      <c r="Q1337" s="230">
        <f t="shared" si="188"/>
        <v>0</v>
      </c>
      <c r="R1337" s="288">
        <f t="shared" si="186"/>
        <v>0</v>
      </c>
      <c r="S1337" s="261"/>
    </row>
    <row r="1338" spans="2:19" s="200" customFormat="1" x14ac:dyDescent="0.25">
      <c r="B1338" s="259">
        <f t="shared" si="187"/>
        <v>1333</v>
      </c>
      <c r="C1338" s="229">
        <v>45453</v>
      </c>
      <c r="D1338" s="203" t="s">
        <v>143</v>
      </c>
      <c r="E1338" s="204" t="str">
        <f t="shared" si="180"/>
        <v>کامیون کمپرسی</v>
      </c>
      <c r="F1338" s="204" t="str">
        <f t="shared" si="181"/>
        <v>انصاری</v>
      </c>
      <c r="G1338" s="204" t="str">
        <f t="shared" si="182"/>
        <v>جفت</v>
      </c>
      <c r="H1338" s="204">
        <f t="shared" si="183"/>
        <v>7</v>
      </c>
      <c r="I1338" s="204" t="s">
        <v>204</v>
      </c>
      <c r="J1338" s="204">
        <v>39</v>
      </c>
      <c r="K1338" s="204">
        <v>800</v>
      </c>
      <c r="L1338" s="204" t="s">
        <v>2</v>
      </c>
      <c r="M1338" s="204"/>
      <c r="N1338" s="204" t="s">
        <v>286</v>
      </c>
      <c r="O1338" s="230">
        <f t="shared" si="184"/>
        <v>273</v>
      </c>
      <c r="P1338" s="230">
        <f t="shared" si="185"/>
        <v>0</v>
      </c>
      <c r="Q1338" s="230">
        <f t="shared" si="188"/>
        <v>0</v>
      </c>
      <c r="R1338" s="288">
        <f t="shared" si="186"/>
        <v>0</v>
      </c>
      <c r="S1338" s="261"/>
    </row>
    <row r="1339" spans="2:19" s="200" customFormat="1" x14ac:dyDescent="0.25">
      <c r="B1339" s="259">
        <f t="shared" si="187"/>
        <v>1334</v>
      </c>
      <c r="C1339" s="229">
        <v>45453</v>
      </c>
      <c r="D1339" s="203" t="s">
        <v>144</v>
      </c>
      <c r="E1339" s="204" t="str">
        <f t="shared" si="180"/>
        <v>کامیون کمپرسی</v>
      </c>
      <c r="F1339" s="204" t="str">
        <f t="shared" si="181"/>
        <v>انصاری</v>
      </c>
      <c r="G1339" s="204" t="str">
        <f t="shared" si="182"/>
        <v>جفت</v>
      </c>
      <c r="H1339" s="204">
        <f t="shared" si="183"/>
        <v>7</v>
      </c>
      <c r="I1339" s="204" t="s">
        <v>204</v>
      </c>
      <c r="J1339" s="204">
        <v>40</v>
      </c>
      <c r="K1339" s="204">
        <v>800</v>
      </c>
      <c r="L1339" s="204" t="s">
        <v>2</v>
      </c>
      <c r="M1339" s="204"/>
      <c r="N1339" s="204" t="s">
        <v>286</v>
      </c>
      <c r="O1339" s="230">
        <f t="shared" si="184"/>
        <v>280</v>
      </c>
      <c r="P1339" s="230">
        <f t="shared" si="185"/>
        <v>0</v>
      </c>
      <c r="Q1339" s="230">
        <f t="shared" si="188"/>
        <v>0</v>
      </c>
      <c r="R1339" s="288">
        <f t="shared" si="186"/>
        <v>0</v>
      </c>
      <c r="S1339" s="261"/>
    </row>
    <row r="1340" spans="2:19" s="200" customFormat="1" x14ac:dyDescent="0.25">
      <c r="B1340" s="259">
        <f t="shared" si="187"/>
        <v>1335</v>
      </c>
      <c r="C1340" s="229">
        <v>45453</v>
      </c>
      <c r="D1340" s="203" t="s">
        <v>145</v>
      </c>
      <c r="E1340" s="204" t="str">
        <f t="shared" si="180"/>
        <v>کامیون کمپرسی</v>
      </c>
      <c r="F1340" s="204" t="str">
        <f t="shared" si="181"/>
        <v>انصاری</v>
      </c>
      <c r="G1340" s="204" t="str">
        <f t="shared" si="182"/>
        <v>جفت</v>
      </c>
      <c r="H1340" s="204">
        <f t="shared" si="183"/>
        <v>7</v>
      </c>
      <c r="I1340" s="204" t="s">
        <v>204</v>
      </c>
      <c r="J1340" s="204">
        <v>39</v>
      </c>
      <c r="K1340" s="204">
        <v>800</v>
      </c>
      <c r="L1340" s="204" t="s">
        <v>2</v>
      </c>
      <c r="M1340" s="204"/>
      <c r="N1340" s="204" t="s">
        <v>286</v>
      </c>
      <c r="O1340" s="230">
        <f t="shared" si="184"/>
        <v>273</v>
      </c>
      <c r="P1340" s="230">
        <f t="shared" si="185"/>
        <v>0</v>
      </c>
      <c r="Q1340" s="230">
        <f t="shared" si="188"/>
        <v>0</v>
      </c>
      <c r="R1340" s="288">
        <f t="shared" si="186"/>
        <v>0</v>
      </c>
      <c r="S1340" s="261"/>
    </row>
    <row r="1341" spans="2:19" s="200" customFormat="1" x14ac:dyDescent="0.25">
      <c r="B1341" s="259">
        <f t="shared" si="187"/>
        <v>1336</v>
      </c>
      <c r="C1341" s="229">
        <v>45453</v>
      </c>
      <c r="D1341" s="203" t="s">
        <v>152</v>
      </c>
      <c r="E1341" s="204" t="str">
        <f t="shared" si="180"/>
        <v>کامیون کمپرسی</v>
      </c>
      <c r="F1341" s="204" t="str">
        <f t="shared" si="181"/>
        <v>میرزایی</v>
      </c>
      <c r="G1341" s="204" t="str">
        <f t="shared" si="182"/>
        <v>تک</v>
      </c>
      <c r="H1341" s="204">
        <f t="shared" si="183"/>
        <v>4.1500000000000004</v>
      </c>
      <c r="I1341" s="204" t="s">
        <v>205</v>
      </c>
      <c r="J1341" s="204">
        <v>46</v>
      </c>
      <c r="K1341" s="204">
        <v>650</v>
      </c>
      <c r="L1341" s="204" t="s">
        <v>65</v>
      </c>
      <c r="M1341" s="204"/>
      <c r="N1341" s="204" t="s">
        <v>287</v>
      </c>
      <c r="O1341" s="230">
        <f t="shared" si="184"/>
        <v>0</v>
      </c>
      <c r="P1341" s="230">
        <f t="shared" si="185"/>
        <v>219.535</v>
      </c>
      <c r="Q1341" s="230">
        <f t="shared" si="188"/>
        <v>0</v>
      </c>
      <c r="R1341" s="288">
        <f t="shared" si="186"/>
        <v>0</v>
      </c>
      <c r="S1341" s="261"/>
    </row>
    <row r="1342" spans="2:19" s="200" customFormat="1" x14ac:dyDescent="0.25">
      <c r="B1342" s="259">
        <f t="shared" si="187"/>
        <v>1337</v>
      </c>
      <c r="C1342" s="229">
        <v>45453</v>
      </c>
      <c r="D1342" s="203" t="s">
        <v>154</v>
      </c>
      <c r="E1342" s="204" t="str">
        <f t="shared" si="180"/>
        <v>کامیون کمپرسی</v>
      </c>
      <c r="F1342" s="204" t="str">
        <f t="shared" si="181"/>
        <v>میرزایی</v>
      </c>
      <c r="G1342" s="204" t="str">
        <f t="shared" si="182"/>
        <v>تک</v>
      </c>
      <c r="H1342" s="204">
        <f t="shared" si="183"/>
        <v>4.1500000000000004</v>
      </c>
      <c r="I1342" s="204" t="s">
        <v>205</v>
      </c>
      <c r="J1342" s="204">
        <v>43</v>
      </c>
      <c r="K1342" s="204">
        <v>650</v>
      </c>
      <c r="L1342" s="204" t="s">
        <v>65</v>
      </c>
      <c r="M1342" s="204"/>
      <c r="N1342" s="204" t="s">
        <v>287</v>
      </c>
      <c r="O1342" s="230">
        <f t="shared" si="184"/>
        <v>0</v>
      </c>
      <c r="P1342" s="230">
        <f t="shared" si="185"/>
        <v>205.2175</v>
      </c>
      <c r="Q1342" s="230">
        <f t="shared" si="188"/>
        <v>0</v>
      </c>
      <c r="R1342" s="288">
        <f t="shared" si="186"/>
        <v>0</v>
      </c>
      <c r="S1342" s="261"/>
    </row>
    <row r="1343" spans="2:19" s="200" customFormat="1" x14ac:dyDescent="0.25">
      <c r="B1343" s="259">
        <f t="shared" si="187"/>
        <v>1338</v>
      </c>
      <c r="C1343" s="229">
        <v>45453</v>
      </c>
      <c r="D1343" s="203" t="s">
        <v>155</v>
      </c>
      <c r="E1343" s="204" t="str">
        <f t="shared" si="180"/>
        <v>کامیون کمپرسی</v>
      </c>
      <c r="F1343" s="204" t="str">
        <f t="shared" si="181"/>
        <v>میرزایی</v>
      </c>
      <c r="G1343" s="204" t="str">
        <f t="shared" si="182"/>
        <v>جفت</v>
      </c>
      <c r="H1343" s="204">
        <f t="shared" si="183"/>
        <v>6.65</v>
      </c>
      <c r="I1343" s="204"/>
      <c r="J1343" s="204"/>
      <c r="K1343" s="204"/>
      <c r="L1343" s="204"/>
      <c r="M1343" s="204"/>
      <c r="N1343" s="204"/>
      <c r="O1343" s="230">
        <f t="shared" si="184"/>
        <v>0</v>
      </c>
      <c r="P1343" s="230">
        <f t="shared" si="185"/>
        <v>0</v>
      </c>
      <c r="Q1343" s="230">
        <f t="shared" si="188"/>
        <v>0</v>
      </c>
      <c r="R1343" s="288">
        <f t="shared" si="186"/>
        <v>0</v>
      </c>
      <c r="S1343" s="261"/>
    </row>
    <row r="1344" spans="2:19" s="200" customFormat="1" x14ac:dyDescent="0.25">
      <c r="B1344" s="259">
        <f t="shared" si="187"/>
        <v>1339</v>
      </c>
      <c r="C1344" s="229">
        <v>45453</v>
      </c>
      <c r="D1344" s="203" t="s">
        <v>158</v>
      </c>
      <c r="E1344" s="204" t="str">
        <f t="shared" si="180"/>
        <v>کامیون کمپرسی</v>
      </c>
      <c r="F1344" s="204" t="str">
        <f t="shared" si="181"/>
        <v>صداقت</v>
      </c>
      <c r="G1344" s="204" t="str">
        <f t="shared" si="182"/>
        <v>تک</v>
      </c>
      <c r="H1344" s="204">
        <f t="shared" si="183"/>
        <v>4.1500000000000004</v>
      </c>
      <c r="I1344" s="204" t="s">
        <v>205</v>
      </c>
      <c r="J1344" s="204">
        <v>16</v>
      </c>
      <c r="K1344" s="204">
        <v>850</v>
      </c>
      <c r="L1344" s="204" t="s">
        <v>64</v>
      </c>
      <c r="M1344" s="204"/>
      <c r="N1344" s="204" t="s">
        <v>287</v>
      </c>
      <c r="O1344" s="230">
        <f t="shared" si="184"/>
        <v>0</v>
      </c>
      <c r="P1344" s="230">
        <f t="shared" si="185"/>
        <v>76.36</v>
      </c>
      <c r="Q1344" s="230">
        <f t="shared" si="188"/>
        <v>0</v>
      </c>
      <c r="R1344" s="288">
        <f t="shared" si="186"/>
        <v>0</v>
      </c>
      <c r="S1344" s="261"/>
    </row>
    <row r="1345" spans="2:19" s="200" customFormat="1" x14ac:dyDescent="0.25">
      <c r="B1345" s="259">
        <f t="shared" si="187"/>
        <v>1340</v>
      </c>
      <c r="C1345" s="229">
        <v>45453</v>
      </c>
      <c r="D1345" s="203" t="s">
        <v>158</v>
      </c>
      <c r="E1345" s="204" t="str">
        <f t="shared" si="180"/>
        <v>کامیون کمپرسی</v>
      </c>
      <c r="F1345" s="204" t="str">
        <f t="shared" si="181"/>
        <v>صداقت</v>
      </c>
      <c r="G1345" s="204" t="str">
        <f t="shared" si="182"/>
        <v>تک</v>
      </c>
      <c r="H1345" s="204">
        <f t="shared" si="183"/>
        <v>4.1500000000000004</v>
      </c>
      <c r="I1345" s="204" t="s">
        <v>205</v>
      </c>
      <c r="J1345" s="204">
        <v>18</v>
      </c>
      <c r="K1345" s="204">
        <v>1400</v>
      </c>
      <c r="L1345" s="204" t="s">
        <v>64</v>
      </c>
      <c r="M1345" s="204"/>
      <c r="N1345" s="204" t="s">
        <v>287</v>
      </c>
      <c r="O1345" s="230">
        <f t="shared" si="184"/>
        <v>0</v>
      </c>
      <c r="P1345" s="230">
        <f t="shared" si="185"/>
        <v>85.905000000000001</v>
      </c>
      <c r="Q1345" s="230">
        <f t="shared" si="188"/>
        <v>0</v>
      </c>
      <c r="R1345" s="288">
        <f t="shared" si="186"/>
        <v>0</v>
      </c>
      <c r="S1345" s="261"/>
    </row>
    <row r="1346" spans="2:19" s="200" customFormat="1" x14ac:dyDescent="0.25">
      <c r="B1346" s="259">
        <f t="shared" si="187"/>
        <v>1341</v>
      </c>
      <c r="C1346" s="229">
        <v>45453</v>
      </c>
      <c r="D1346" s="203" t="s">
        <v>159</v>
      </c>
      <c r="E1346" s="204" t="str">
        <f t="shared" si="180"/>
        <v>کامیون کمپرسی</v>
      </c>
      <c r="F1346" s="204" t="str">
        <f t="shared" si="181"/>
        <v>صداقت</v>
      </c>
      <c r="G1346" s="204" t="str">
        <f t="shared" si="182"/>
        <v>تک</v>
      </c>
      <c r="H1346" s="204">
        <f t="shared" si="183"/>
        <v>4.1500000000000004</v>
      </c>
      <c r="I1346" s="204" t="s">
        <v>205</v>
      </c>
      <c r="J1346" s="204">
        <v>16</v>
      </c>
      <c r="K1346" s="204">
        <v>850</v>
      </c>
      <c r="L1346" s="204" t="s">
        <v>64</v>
      </c>
      <c r="M1346" s="204"/>
      <c r="N1346" s="204" t="s">
        <v>287</v>
      </c>
      <c r="O1346" s="230">
        <f t="shared" si="184"/>
        <v>0</v>
      </c>
      <c r="P1346" s="230">
        <f t="shared" si="185"/>
        <v>76.36</v>
      </c>
      <c r="Q1346" s="230">
        <f t="shared" si="188"/>
        <v>0</v>
      </c>
      <c r="R1346" s="288">
        <f t="shared" si="186"/>
        <v>0</v>
      </c>
      <c r="S1346" s="261"/>
    </row>
    <row r="1347" spans="2:19" s="200" customFormat="1" x14ac:dyDescent="0.25">
      <c r="B1347" s="259">
        <f t="shared" si="187"/>
        <v>1342</v>
      </c>
      <c r="C1347" s="229">
        <v>45453</v>
      </c>
      <c r="D1347" s="203" t="s">
        <v>159</v>
      </c>
      <c r="E1347" s="204" t="str">
        <f t="shared" si="180"/>
        <v>کامیون کمپرسی</v>
      </c>
      <c r="F1347" s="204" t="str">
        <f t="shared" si="181"/>
        <v>صداقت</v>
      </c>
      <c r="G1347" s="204" t="str">
        <f t="shared" si="182"/>
        <v>تک</v>
      </c>
      <c r="H1347" s="204">
        <f t="shared" si="183"/>
        <v>4.1500000000000004</v>
      </c>
      <c r="I1347" s="204" t="s">
        <v>205</v>
      </c>
      <c r="J1347" s="204">
        <v>18</v>
      </c>
      <c r="K1347" s="204">
        <v>1400</v>
      </c>
      <c r="L1347" s="204" t="s">
        <v>64</v>
      </c>
      <c r="M1347" s="204"/>
      <c r="N1347" s="204" t="s">
        <v>287</v>
      </c>
      <c r="O1347" s="230">
        <f t="shared" si="184"/>
        <v>0</v>
      </c>
      <c r="P1347" s="230">
        <f t="shared" si="185"/>
        <v>85.905000000000001</v>
      </c>
      <c r="Q1347" s="230">
        <f t="shared" si="188"/>
        <v>0</v>
      </c>
      <c r="R1347" s="288">
        <f t="shared" si="186"/>
        <v>0</v>
      </c>
      <c r="S1347" s="261"/>
    </row>
    <row r="1348" spans="2:19" s="200" customFormat="1" x14ac:dyDescent="0.25">
      <c r="B1348" s="259">
        <f t="shared" si="187"/>
        <v>1343</v>
      </c>
      <c r="C1348" s="229">
        <v>45453</v>
      </c>
      <c r="D1348" s="203" t="s">
        <v>162</v>
      </c>
      <c r="E1348" s="204" t="str">
        <f t="shared" si="180"/>
        <v>تانکر آب</v>
      </c>
      <c r="F1348" s="204" t="str">
        <f t="shared" si="181"/>
        <v>رضاپور</v>
      </c>
      <c r="G1348" s="204" t="str">
        <f t="shared" si="182"/>
        <v>تانکر آب</v>
      </c>
      <c r="H1348" s="204">
        <f t="shared" si="183"/>
        <v>10</v>
      </c>
      <c r="I1348" s="204" t="s">
        <v>68</v>
      </c>
      <c r="J1348" s="204">
        <v>5</v>
      </c>
      <c r="K1348" s="204"/>
      <c r="L1348" s="204"/>
      <c r="M1348" s="204"/>
      <c r="N1348" s="204"/>
      <c r="O1348" s="230">
        <f t="shared" si="184"/>
        <v>0</v>
      </c>
      <c r="P1348" s="230">
        <f t="shared" si="185"/>
        <v>0</v>
      </c>
      <c r="Q1348" s="230">
        <f t="shared" si="188"/>
        <v>50</v>
      </c>
      <c r="R1348" s="288">
        <f t="shared" si="186"/>
        <v>0</v>
      </c>
      <c r="S1348" s="261"/>
    </row>
    <row r="1349" spans="2:19" s="200" customFormat="1" x14ac:dyDescent="0.25">
      <c r="B1349" s="259">
        <f t="shared" si="187"/>
        <v>1344</v>
      </c>
      <c r="C1349" s="229">
        <v>45453</v>
      </c>
      <c r="D1349" s="203" t="s">
        <v>245</v>
      </c>
      <c r="E1349" s="204" t="str">
        <f t="shared" si="180"/>
        <v>تانکر آب</v>
      </c>
      <c r="F1349" s="204" t="str">
        <f t="shared" si="181"/>
        <v>خاکسار</v>
      </c>
      <c r="G1349" s="204" t="str">
        <f t="shared" si="182"/>
        <v>تانکر آب</v>
      </c>
      <c r="H1349" s="204">
        <f t="shared" si="183"/>
        <v>30.5</v>
      </c>
      <c r="I1349" s="204" t="s">
        <v>68</v>
      </c>
      <c r="J1349" s="204">
        <v>3</v>
      </c>
      <c r="K1349" s="204"/>
      <c r="L1349" s="204"/>
      <c r="M1349" s="204"/>
      <c r="N1349" s="204"/>
      <c r="O1349" s="230">
        <f t="shared" si="184"/>
        <v>0</v>
      </c>
      <c r="P1349" s="230">
        <f t="shared" si="185"/>
        <v>0</v>
      </c>
      <c r="Q1349" s="230">
        <f t="shared" si="188"/>
        <v>91.5</v>
      </c>
      <c r="R1349" s="288">
        <f t="shared" si="186"/>
        <v>0</v>
      </c>
      <c r="S1349" s="261"/>
    </row>
    <row r="1350" spans="2:19" s="200" customFormat="1" x14ac:dyDescent="0.25">
      <c r="B1350" s="259">
        <f t="shared" si="187"/>
        <v>1345</v>
      </c>
      <c r="C1350" s="229">
        <v>45453</v>
      </c>
      <c r="D1350" s="203" t="s">
        <v>175</v>
      </c>
      <c r="E1350" s="204" t="str">
        <f t="shared" ref="E1350:E1413" si="189">IFERROR(VLOOKUP(D1350,T:X,2,FALSE),"")</f>
        <v>تانکر آب</v>
      </c>
      <c r="F1350" s="204" t="str">
        <f t="shared" ref="F1350:F1413" si="190">IFERROR(VLOOKUP(D1350,T:X,3,FALSE),"")</f>
        <v>محمدپور</v>
      </c>
      <c r="G1350" s="204" t="str">
        <f t="shared" ref="G1350:G1413" si="191">IFERROR(VLOOKUP(D1350,T:X,4,FALSE),"")</f>
        <v>تانکر آب</v>
      </c>
      <c r="H1350" s="204">
        <f t="shared" ref="H1350:H1413" si="192">IFERROR(VLOOKUP(D1350,T:X,5,FALSE),"")</f>
        <v>11.2</v>
      </c>
      <c r="I1350" s="204"/>
      <c r="J1350" s="204"/>
      <c r="K1350" s="204"/>
      <c r="L1350" s="204"/>
      <c r="M1350" s="204"/>
      <c r="N1350" s="204"/>
      <c r="O1350" s="230">
        <f t="shared" ref="O1350:O1413" si="193">IF(I1350=$O$5,J1350*H1350,0)</f>
        <v>0</v>
      </c>
      <c r="P1350" s="230">
        <f t="shared" ref="P1350:P1413" si="194">IF(I1350=$P$5,J1350*H1350,0)*1.15</f>
        <v>0</v>
      </c>
      <c r="Q1350" s="230">
        <f t="shared" si="188"/>
        <v>0</v>
      </c>
      <c r="R1350" s="288">
        <f t="shared" ref="R1350:R1413" si="195">IF(I1350=$R$5,J1350*H1350,0)</f>
        <v>0</v>
      </c>
      <c r="S1350" s="261"/>
    </row>
    <row r="1351" spans="2:19" s="200" customFormat="1" x14ac:dyDescent="0.25">
      <c r="B1351" s="259">
        <f t="shared" ref="B1351:B1414" si="196">ROW()-5</f>
        <v>1346</v>
      </c>
      <c r="C1351" s="229">
        <v>45453</v>
      </c>
      <c r="D1351" s="203" t="s">
        <v>179</v>
      </c>
      <c r="E1351" s="204" t="str">
        <f t="shared" si="189"/>
        <v>کمپرسی جفت</v>
      </c>
      <c r="F1351" s="204" t="str">
        <f t="shared" si="190"/>
        <v>محمدپور</v>
      </c>
      <c r="G1351" s="204" t="str">
        <f t="shared" si="191"/>
        <v>جفت</v>
      </c>
      <c r="H1351" s="204">
        <f t="shared" si="192"/>
        <v>7</v>
      </c>
      <c r="I1351" s="204"/>
      <c r="J1351" s="204"/>
      <c r="K1351" s="204"/>
      <c r="L1351" s="204"/>
      <c r="M1351" s="204"/>
      <c r="N1351" s="204"/>
      <c r="O1351" s="230">
        <f t="shared" si="193"/>
        <v>0</v>
      </c>
      <c r="P1351" s="230">
        <f t="shared" si="194"/>
        <v>0</v>
      </c>
      <c r="Q1351" s="230">
        <f t="shared" ref="Q1351:Q1414" si="197">IF(I1351=$Q$5,J1351*H1351,0)</f>
        <v>0</v>
      </c>
      <c r="R1351" s="288">
        <f t="shared" si="195"/>
        <v>0</v>
      </c>
      <c r="S1351" s="261"/>
    </row>
    <row r="1352" spans="2:19" s="200" customFormat="1" x14ac:dyDescent="0.25">
      <c r="B1352" s="259">
        <f t="shared" si="196"/>
        <v>1347</v>
      </c>
      <c r="C1352" s="229">
        <v>45453</v>
      </c>
      <c r="D1352" s="203" t="s">
        <v>181</v>
      </c>
      <c r="E1352" s="204" t="str">
        <f t="shared" si="189"/>
        <v>تانکر آب</v>
      </c>
      <c r="F1352" s="204" t="str">
        <f t="shared" si="190"/>
        <v>گلپایگانی</v>
      </c>
      <c r="G1352" s="204" t="str">
        <f t="shared" si="191"/>
        <v>تانکر آب</v>
      </c>
      <c r="H1352" s="204">
        <f t="shared" si="192"/>
        <v>11.6</v>
      </c>
      <c r="I1352" s="204" t="s">
        <v>68</v>
      </c>
      <c r="J1352" s="204">
        <v>4</v>
      </c>
      <c r="K1352" s="204"/>
      <c r="L1352" s="204"/>
      <c r="M1352" s="204"/>
      <c r="N1352" s="204"/>
      <c r="O1352" s="230">
        <f t="shared" si="193"/>
        <v>0</v>
      </c>
      <c r="P1352" s="230">
        <f t="shared" si="194"/>
        <v>0</v>
      </c>
      <c r="Q1352" s="230">
        <f t="shared" si="197"/>
        <v>46.4</v>
      </c>
      <c r="R1352" s="288">
        <f t="shared" si="195"/>
        <v>0</v>
      </c>
      <c r="S1352" s="261"/>
    </row>
    <row r="1353" spans="2:19" s="200" customFormat="1" x14ac:dyDescent="0.25">
      <c r="B1353" s="259">
        <f t="shared" si="196"/>
        <v>1348</v>
      </c>
      <c r="C1353" s="229">
        <v>45454</v>
      </c>
      <c r="D1353" s="203" t="s">
        <v>93</v>
      </c>
      <c r="E1353" s="204" t="str">
        <f t="shared" si="189"/>
        <v>کامیون کمپرسی</v>
      </c>
      <c r="F1353" s="204" t="str">
        <f t="shared" si="190"/>
        <v>شرکتی</v>
      </c>
      <c r="G1353" s="204" t="str">
        <f t="shared" si="191"/>
        <v>جفت</v>
      </c>
      <c r="H1353" s="204">
        <f t="shared" si="192"/>
        <v>6.65</v>
      </c>
      <c r="I1353" s="204" t="s">
        <v>276</v>
      </c>
      <c r="J1353" s="204">
        <v>22</v>
      </c>
      <c r="K1353" s="204"/>
      <c r="L1353" s="204" t="s">
        <v>1</v>
      </c>
      <c r="M1353" s="204" t="s">
        <v>2</v>
      </c>
      <c r="N1353" s="204"/>
      <c r="O1353" s="230">
        <f t="shared" si="193"/>
        <v>0</v>
      </c>
      <c r="P1353" s="230">
        <f t="shared" si="194"/>
        <v>0</v>
      </c>
      <c r="Q1353" s="230">
        <f t="shared" si="197"/>
        <v>0</v>
      </c>
      <c r="R1353" s="288">
        <f t="shared" si="195"/>
        <v>0</v>
      </c>
      <c r="S1353" s="261" t="s">
        <v>234</v>
      </c>
    </row>
    <row r="1354" spans="2:19" s="200" customFormat="1" x14ac:dyDescent="0.25">
      <c r="B1354" s="259">
        <f t="shared" si="196"/>
        <v>1349</v>
      </c>
      <c r="C1354" s="229">
        <v>45454</v>
      </c>
      <c r="D1354" s="203" t="s">
        <v>96</v>
      </c>
      <c r="E1354" s="204" t="str">
        <f t="shared" si="189"/>
        <v>کامیون کمپرسی</v>
      </c>
      <c r="F1354" s="204" t="str">
        <f t="shared" si="190"/>
        <v>شرکتی</v>
      </c>
      <c r="G1354" s="204" t="str">
        <f t="shared" si="191"/>
        <v>جفت</v>
      </c>
      <c r="H1354" s="204">
        <f t="shared" si="192"/>
        <v>6.65</v>
      </c>
      <c r="I1354" s="204"/>
      <c r="J1354" s="204"/>
      <c r="K1354" s="204"/>
      <c r="L1354" s="204"/>
      <c r="M1354" s="204"/>
      <c r="N1354" s="204"/>
      <c r="O1354" s="230">
        <f t="shared" si="193"/>
        <v>0</v>
      </c>
      <c r="P1354" s="230">
        <f t="shared" si="194"/>
        <v>0</v>
      </c>
      <c r="Q1354" s="230">
        <f t="shared" si="197"/>
        <v>0</v>
      </c>
      <c r="R1354" s="288">
        <f t="shared" si="195"/>
        <v>0</v>
      </c>
      <c r="S1354" s="261"/>
    </row>
    <row r="1355" spans="2:19" s="200" customFormat="1" x14ac:dyDescent="0.25">
      <c r="B1355" s="259">
        <f t="shared" si="196"/>
        <v>1350</v>
      </c>
      <c r="C1355" s="229">
        <v>45454</v>
      </c>
      <c r="D1355" s="203" t="s">
        <v>119</v>
      </c>
      <c r="E1355" s="204" t="str">
        <f t="shared" si="189"/>
        <v>کامیون کمپرسی</v>
      </c>
      <c r="F1355" s="204" t="str">
        <f t="shared" si="190"/>
        <v>شرکتی</v>
      </c>
      <c r="G1355" s="204" t="str">
        <f t="shared" si="191"/>
        <v>جفت</v>
      </c>
      <c r="H1355" s="204">
        <f t="shared" si="192"/>
        <v>6.65</v>
      </c>
      <c r="I1355" s="204" t="s">
        <v>276</v>
      </c>
      <c r="J1355" s="204">
        <v>26</v>
      </c>
      <c r="K1355" s="204"/>
      <c r="L1355" s="204" t="s">
        <v>1</v>
      </c>
      <c r="M1355" s="204" t="s">
        <v>2</v>
      </c>
      <c r="N1355" s="204"/>
      <c r="O1355" s="230">
        <f t="shared" si="193"/>
        <v>0</v>
      </c>
      <c r="P1355" s="230">
        <f t="shared" si="194"/>
        <v>0</v>
      </c>
      <c r="Q1355" s="230">
        <f t="shared" si="197"/>
        <v>0</v>
      </c>
      <c r="R1355" s="288">
        <f t="shared" si="195"/>
        <v>0</v>
      </c>
      <c r="S1355" s="261" t="s">
        <v>235</v>
      </c>
    </row>
    <row r="1356" spans="2:19" s="200" customFormat="1" x14ac:dyDescent="0.25">
      <c r="B1356" s="259">
        <f t="shared" si="196"/>
        <v>1351</v>
      </c>
      <c r="C1356" s="229">
        <v>45454</v>
      </c>
      <c r="D1356" s="203" t="s">
        <v>132</v>
      </c>
      <c r="E1356" s="204" t="str">
        <f t="shared" si="189"/>
        <v>تانکر آب</v>
      </c>
      <c r="F1356" s="204" t="str">
        <f t="shared" si="190"/>
        <v>شرکتی</v>
      </c>
      <c r="G1356" s="204" t="str">
        <f t="shared" si="191"/>
        <v>تانکر آب</v>
      </c>
      <c r="H1356" s="204">
        <f t="shared" si="192"/>
        <v>11.8</v>
      </c>
      <c r="I1356" s="204"/>
      <c r="J1356" s="204"/>
      <c r="K1356" s="204"/>
      <c r="L1356" s="204"/>
      <c r="M1356" s="204"/>
      <c r="N1356" s="204"/>
      <c r="O1356" s="230">
        <f t="shared" si="193"/>
        <v>0</v>
      </c>
      <c r="P1356" s="230">
        <f t="shared" si="194"/>
        <v>0</v>
      </c>
      <c r="Q1356" s="230">
        <f t="shared" si="197"/>
        <v>0</v>
      </c>
      <c r="R1356" s="288">
        <f t="shared" si="195"/>
        <v>0</v>
      </c>
      <c r="S1356" s="261"/>
    </row>
    <row r="1357" spans="2:19" s="200" customFormat="1" x14ac:dyDescent="0.25">
      <c r="B1357" s="259">
        <f t="shared" si="196"/>
        <v>1352</v>
      </c>
      <c r="C1357" s="229">
        <v>45454</v>
      </c>
      <c r="D1357" s="203" t="s">
        <v>98</v>
      </c>
      <c r="E1357" s="204" t="str">
        <f t="shared" si="189"/>
        <v>تانکر آب</v>
      </c>
      <c r="F1357" s="204" t="str">
        <f t="shared" si="190"/>
        <v>شرکتی</v>
      </c>
      <c r="G1357" s="204" t="str">
        <f t="shared" si="191"/>
        <v>تانکر آب</v>
      </c>
      <c r="H1357" s="204">
        <f t="shared" si="192"/>
        <v>11.8</v>
      </c>
      <c r="I1357" s="204"/>
      <c r="J1357" s="204"/>
      <c r="K1357" s="204"/>
      <c r="L1357" s="204"/>
      <c r="M1357" s="204"/>
      <c r="N1357" s="204"/>
      <c r="O1357" s="230">
        <f t="shared" si="193"/>
        <v>0</v>
      </c>
      <c r="P1357" s="230">
        <f t="shared" si="194"/>
        <v>0</v>
      </c>
      <c r="Q1357" s="230">
        <f t="shared" si="197"/>
        <v>0</v>
      </c>
      <c r="R1357" s="288">
        <f t="shared" si="195"/>
        <v>0</v>
      </c>
      <c r="S1357" s="261"/>
    </row>
    <row r="1358" spans="2:19" s="200" customFormat="1" x14ac:dyDescent="0.25">
      <c r="B1358" s="259">
        <f t="shared" si="196"/>
        <v>1353</v>
      </c>
      <c r="C1358" s="229">
        <v>45454</v>
      </c>
      <c r="D1358" s="203" t="s">
        <v>143</v>
      </c>
      <c r="E1358" s="204" t="str">
        <f t="shared" si="189"/>
        <v>کامیون کمپرسی</v>
      </c>
      <c r="F1358" s="204" t="str">
        <f t="shared" si="190"/>
        <v>انصاری</v>
      </c>
      <c r="G1358" s="204" t="str">
        <f t="shared" si="191"/>
        <v>جفت</v>
      </c>
      <c r="H1358" s="204">
        <f t="shared" si="192"/>
        <v>7</v>
      </c>
      <c r="I1358" s="204" t="s">
        <v>204</v>
      </c>
      <c r="J1358" s="204">
        <v>35</v>
      </c>
      <c r="K1358" s="204">
        <v>750</v>
      </c>
      <c r="L1358" s="204" t="s">
        <v>2</v>
      </c>
      <c r="M1358" s="204"/>
      <c r="N1358" s="204" t="s">
        <v>286</v>
      </c>
      <c r="O1358" s="230">
        <f t="shared" si="193"/>
        <v>245</v>
      </c>
      <c r="P1358" s="230">
        <f t="shared" si="194"/>
        <v>0</v>
      </c>
      <c r="Q1358" s="230">
        <f t="shared" si="197"/>
        <v>0</v>
      </c>
      <c r="R1358" s="288">
        <f t="shared" si="195"/>
        <v>0</v>
      </c>
      <c r="S1358" s="261"/>
    </row>
    <row r="1359" spans="2:19" s="200" customFormat="1" x14ac:dyDescent="0.25">
      <c r="B1359" s="259">
        <f t="shared" si="196"/>
        <v>1354</v>
      </c>
      <c r="C1359" s="229">
        <v>45454</v>
      </c>
      <c r="D1359" s="203" t="s">
        <v>144</v>
      </c>
      <c r="E1359" s="204" t="str">
        <f t="shared" si="189"/>
        <v>کامیون کمپرسی</v>
      </c>
      <c r="F1359" s="204" t="str">
        <f t="shared" si="190"/>
        <v>انصاری</v>
      </c>
      <c r="G1359" s="204" t="str">
        <f t="shared" si="191"/>
        <v>جفت</v>
      </c>
      <c r="H1359" s="204">
        <f t="shared" si="192"/>
        <v>7</v>
      </c>
      <c r="I1359" s="204" t="s">
        <v>204</v>
      </c>
      <c r="J1359" s="204">
        <v>35</v>
      </c>
      <c r="K1359" s="204">
        <v>750</v>
      </c>
      <c r="L1359" s="204" t="s">
        <v>2</v>
      </c>
      <c r="M1359" s="204"/>
      <c r="N1359" s="204" t="s">
        <v>286</v>
      </c>
      <c r="O1359" s="230">
        <f t="shared" si="193"/>
        <v>245</v>
      </c>
      <c r="P1359" s="230">
        <f t="shared" si="194"/>
        <v>0</v>
      </c>
      <c r="Q1359" s="230">
        <f t="shared" si="197"/>
        <v>0</v>
      </c>
      <c r="R1359" s="288">
        <f t="shared" si="195"/>
        <v>0</v>
      </c>
      <c r="S1359" s="261"/>
    </row>
    <row r="1360" spans="2:19" s="200" customFormat="1" x14ac:dyDescent="0.25">
      <c r="B1360" s="259">
        <f t="shared" si="196"/>
        <v>1355</v>
      </c>
      <c r="C1360" s="229">
        <v>45454</v>
      </c>
      <c r="D1360" s="203" t="s">
        <v>145</v>
      </c>
      <c r="E1360" s="204" t="str">
        <f t="shared" si="189"/>
        <v>کامیون کمپرسی</v>
      </c>
      <c r="F1360" s="204" t="str">
        <f t="shared" si="190"/>
        <v>انصاری</v>
      </c>
      <c r="G1360" s="204" t="str">
        <f t="shared" si="191"/>
        <v>جفت</v>
      </c>
      <c r="H1360" s="204">
        <f t="shared" si="192"/>
        <v>7</v>
      </c>
      <c r="I1360" s="204" t="s">
        <v>204</v>
      </c>
      <c r="J1360" s="204">
        <v>36</v>
      </c>
      <c r="K1360" s="204">
        <v>750</v>
      </c>
      <c r="L1360" s="204" t="s">
        <v>2</v>
      </c>
      <c r="M1360" s="204"/>
      <c r="N1360" s="204" t="s">
        <v>286</v>
      </c>
      <c r="O1360" s="230">
        <f t="shared" si="193"/>
        <v>252</v>
      </c>
      <c r="P1360" s="230">
        <f t="shared" si="194"/>
        <v>0</v>
      </c>
      <c r="Q1360" s="230">
        <f t="shared" si="197"/>
        <v>0</v>
      </c>
      <c r="R1360" s="288">
        <f t="shared" si="195"/>
        <v>0</v>
      </c>
      <c r="S1360" s="261"/>
    </row>
    <row r="1361" spans="2:19" s="200" customFormat="1" x14ac:dyDescent="0.25">
      <c r="B1361" s="259">
        <f t="shared" si="196"/>
        <v>1356</v>
      </c>
      <c r="C1361" s="229">
        <v>45454</v>
      </c>
      <c r="D1361" s="203" t="s">
        <v>152</v>
      </c>
      <c r="E1361" s="204" t="str">
        <f t="shared" si="189"/>
        <v>کامیون کمپرسی</v>
      </c>
      <c r="F1361" s="204" t="str">
        <f t="shared" si="190"/>
        <v>میرزایی</v>
      </c>
      <c r="G1361" s="204" t="str">
        <f t="shared" si="191"/>
        <v>تک</v>
      </c>
      <c r="H1361" s="204">
        <f t="shared" si="192"/>
        <v>4.1500000000000004</v>
      </c>
      <c r="I1361" s="204" t="s">
        <v>205</v>
      </c>
      <c r="J1361" s="204">
        <v>36</v>
      </c>
      <c r="K1361" s="204">
        <v>950</v>
      </c>
      <c r="L1361" s="204" t="s">
        <v>65</v>
      </c>
      <c r="M1361" s="204"/>
      <c r="N1361" s="204" t="s">
        <v>287</v>
      </c>
      <c r="O1361" s="230">
        <f t="shared" si="193"/>
        <v>0</v>
      </c>
      <c r="P1361" s="230">
        <f t="shared" si="194"/>
        <v>171.81</v>
      </c>
      <c r="Q1361" s="230">
        <f t="shared" si="197"/>
        <v>0</v>
      </c>
      <c r="R1361" s="288">
        <f t="shared" si="195"/>
        <v>0</v>
      </c>
      <c r="S1361" s="261"/>
    </row>
    <row r="1362" spans="2:19" s="200" customFormat="1" x14ac:dyDescent="0.25">
      <c r="B1362" s="259">
        <f t="shared" si="196"/>
        <v>1357</v>
      </c>
      <c r="C1362" s="229">
        <v>45454</v>
      </c>
      <c r="D1362" s="203" t="s">
        <v>154</v>
      </c>
      <c r="E1362" s="204" t="str">
        <f t="shared" si="189"/>
        <v>کامیون کمپرسی</v>
      </c>
      <c r="F1362" s="204" t="str">
        <f t="shared" si="190"/>
        <v>میرزایی</v>
      </c>
      <c r="G1362" s="204" t="str">
        <f t="shared" si="191"/>
        <v>تک</v>
      </c>
      <c r="H1362" s="204">
        <f t="shared" si="192"/>
        <v>4.1500000000000004</v>
      </c>
      <c r="I1362" s="204"/>
      <c r="J1362" s="204"/>
      <c r="K1362" s="204"/>
      <c r="L1362" s="204"/>
      <c r="M1362" s="204"/>
      <c r="N1362" s="204"/>
      <c r="O1362" s="230">
        <f t="shared" si="193"/>
        <v>0</v>
      </c>
      <c r="P1362" s="230">
        <f t="shared" si="194"/>
        <v>0</v>
      </c>
      <c r="Q1362" s="230">
        <f t="shared" si="197"/>
        <v>0</v>
      </c>
      <c r="R1362" s="288">
        <f t="shared" si="195"/>
        <v>0</v>
      </c>
      <c r="S1362" s="261"/>
    </row>
    <row r="1363" spans="2:19" s="200" customFormat="1" x14ac:dyDescent="0.25">
      <c r="B1363" s="259">
        <f t="shared" si="196"/>
        <v>1358</v>
      </c>
      <c r="C1363" s="229">
        <v>45454</v>
      </c>
      <c r="D1363" s="203" t="s">
        <v>155</v>
      </c>
      <c r="E1363" s="204" t="str">
        <f t="shared" si="189"/>
        <v>کامیون کمپرسی</v>
      </c>
      <c r="F1363" s="204" t="str">
        <f t="shared" si="190"/>
        <v>میرزایی</v>
      </c>
      <c r="G1363" s="204" t="str">
        <f t="shared" si="191"/>
        <v>جفت</v>
      </c>
      <c r="H1363" s="204">
        <f t="shared" si="192"/>
        <v>6.65</v>
      </c>
      <c r="I1363" s="204" t="s">
        <v>205</v>
      </c>
      <c r="J1363" s="204">
        <v>34</v>
      </c>
      <c r="K1363" s="204">
        <v>950</v>
      </c>
      <c r="L1363" s="204" t="s">
        <v>65</v>
      </c>
      <c r="M1363" s="204"/>
      <c r="N1363" s="204" t="s">
        <v>287</v>
      </c>
      <c r="O1363" s="230">
        <f t="shared" si="193"/>
        <v>0</v>
      </c>
      <c r="P1363" s="230">
        <f t="shared" si="194"/>
        <v>260.01499999999999</v>
      </c>
      <c r="Q1363" s="230">
        <f t="shared" si="197"/>
        <v>0</v>
      </c>
      <c r="R1363" s="288">
        <f t="shared" si="195"/>
        <v>0</v>
      </c>
      <c r="S1363" s="261"/>
    </row>
    <row r="1364" spans="2:19" s="200" customFormat="1" x14ac:dyDescent="0.25">
      <c r="B1364" s="259">
        <f t="shared" si="196"/>
        <v>1359</v>
      </c>
      <c r="C1364" s="229">
        <v>45454</v>
      </c>
      <c r="D1364" s="203" t="s">
        <v>158</v>
      </c>
      <c r="E1364" s="204" t="str">
        <f t="shared" si="189"/>
        <v>کامیون کمپرسی</v>
      </c>
      <c r="F1364" s="204" t="str">
        <f t="shared" si="190"/>
        <v>صداقت</v>
      </c>
      <c r="G1364" s="204" t="str">
        <f t="shared" si="191"/>
        <v>تک</v>
      </c>
      <c r="H1364" s="204">
        <f t="shared" si="192"/>
        <v>4.1500000000000004</v>
      </c>
      <c r="I1364" s="204" t="s">
        <v>205</v>
      </c>
      <c r="J1364" s="204">
        <v>60</v>
      </c>
      <c r="K1364" s="204">
        <v>850</v>
      </c>
      <c r="L1364" s="204" t="s">
        <v>64</v>
      </c>
      <c r="M1364" s="204"/>
      <c r="N1364" s="204" t="s">
        <v>287</v>
      </c>
      <c r="O1364" s="230">
        <f t="shared" si="193"/>
        <v>0</v>
      </c>
      <c r="P1364" s="230">
        <f t="shared" si="194"/>
        <v>286.35000000000002</v>
      </c>
      <c r="Q1364" s="230">
        <f t="shared" si="197"/>
        <v>0</v>
      </c>
      <c r="R1364" s="288">
        <f t="shared" si="195"/>
        <v>0</v>
      </c>
      <c r="S1364" s="261"/>
    </row>
    <row r="1365" spans="2:19" s="200" customFormat="1" x14ac:dyDescent="0.25">
      <c r="B1365" s="259">
        <f t="shared" si="196"/>
        <v>1360</v>
      </c>
      <c r="C1365" s="229">
        <v>45454</v>
      </c>
      <c r="D1365" s="203" t="s">
        <v>159</v>
      </c>
      <c r="E1365" s="204" t="str">
        <f t="shared" si="189"/>
        <v>کامیون کمپرسی</v>
      </c>
      <c r="F1365" s="204" t="str">
        <f t="shared" si="190"/>
        <v>صداقت</v>
      </c>
      <c r="G1365" s="204" t="str">
        <f t="shared" si="191"/>
        <v>تک</v>
      </c>
      <c r="H1365" s="204">
        <f t="shared" si="192"/>
        <v>4.1500000000000004</v>
      </c>
      <c r="I1365" s="204" t="s">
        <v>205</v>
      </c>
      <c r="J1365" s="204">
        <v>22</v>
      </c>
      <c r="K1365" s="204">
        <v>850</v>
      </c>
      <c r="L1365" s="204" t="s">
        <v>64</v>
      </c>
      <c r="M1365" s="204"/>
      <c r="N1365" s="204" t="s">
        <v>287</v>
      </c>
      <c r="O1365" s="230">
        <f t="shared" si="193"/>
        <v>0</v>
      </c>
      <c r="P1365" s="230">
        <f t="shared" si="194"/>
        <v>104.995</v>
      </c>
      <c r="Q1365" s="230">
        <f t="shared" si="197"/>
        <v>0</v>
      </c>
      <c r="R1365" s="288">
        <f t="shared" si="195"/>
        <v>0</v>
      </c>
      <c r="S1365" s="261"/>
    </row>
    <row r="1366" spans="2:19" s="200" customFormat="1" x14ac:dyDescent="0.25">
      <c r="B1366" s="259">
        <f t="shared" si="196"/>
        <v>1361</v>
      </c>
      <c r="C1366" s="229">
        <v>45454</v>
      </c>
      <c r="D1366" s="203" t="s">
        <v>159</v>
      </c>
      <c r="E1366" s="204" t="str">
        <f t="shared" si="189"/>
        <v>کامیون کمپرسی</v>
      </c>
      <c r="F1366" s="204" t="str">
        <f t="shared" si="190"/>
        <v>صداقت</v>
      </c>
      <c r="G1366" s="204" t="str">
        <f t="shared" si="191"/>
        <v>تک</v>
      </c>
      <c r="H1366" s="204">
        <f t="shared" si="192"/>
        <v>4.1500000000000004</v>
      </c>
      <c r="I1366" s="204" t="s">
        <v>205</v>
      </c>
      <c r="J1366" s="204">
        <v>19</v>
      </c>
      <c r="K1366" s="204">
        <v>1450</v>
      </c>
      <c r="L1366" s="204" t="s">
        <v>64</v>
      </c>
      <c r="M1366" s="204"/>
      <c r="N1366" s="204" t="s">
        <v>287</v>
      </c>
      <c r="O1366" s="230">
        <f t="shared" si="193"/>
        <v>0</v>
      </c>
      <c r="P1366" s="230">
        <f t="shared" si="194"/>
        <v>90.677500000000009</v>
      </c>
      <c r="Q1366" s="230">
        <f t="shared" si="197"/>
        <v>0</v>
      </c>
      <c r="R1366" s="288">
        <f t="shared" si="195"/>
        <v>0</v>
      </c>
      <c r="S1366" s="261"/>
    </row>
    <row r="1367" spans="2:19" s="200" customFormat="1" x14ac:dyDescent="0.25">
      <c r="B1367" s="259">
        <f t="shared" si="196"/>
        <v>1362</v>
      </c>
      <c r="C1367" s="229">
        <v>45454</v>
      </c>
      <c r="D1367" s="203" t="s">
        <v>162</v>
      </c>
      <c r="E1367" s="204" t="str">
        <f t="shared" si="189"/>
        <v>تانکر آب</v>
      </c>
      <c r="F1367" s="204" t="str">
        <f t="shared" si="190"/>
        <v>رضاپور</v>
      </c>
      <c r="G1367" s="204" t="str">
        <f t="shared" si="191"/>
        <v>تانکر آب</v>
      </c>
      <c r="H1367" s="204">
        <f t="shared" si="192"/>
        <v>10</v>
      </c>
      <c r="I1367" s="204" t="s">
        <v>68</v>
      </c>
      <c r="J1367" s="204">
        <v>5</v>
      </c>
      <c r="K1367" s="204"/>
      <c r="L1367" s="204"/>
      <c r="M1367" s="204"/>
      <c r="N1367" s="204"/>
      <c r="O1367" s="230">
        <f t="shared" si="193"/>
        <v>0</v>
      </c>
      <c r="P1367" s="230">
        <f t="shared" si="194"/>
        <v>0</v>
      </c>
      <c r="Q1367" s="230">
        <f t="shared" si="197"/>
        <v>50</v>
      </c>
      <c r="R1367" s="288">
        <f t="shared" si="195"/>
        <v>0</v>
      </c>
      <c r="S1367" s="261"/>
    </row>
    <row r="1368" spans="2:19" s="200" customFormat="1" x14ac:dyDescent="0.25">
      <c r="B1368" s="259">
        <f t="shared" si="196"/>
        <v>1363</v>
      </c>
      <c r="C1368" s="229">
        <v>45454</v>
      </c>
      <c r="D1368" s="203" t="s">
        <v>175</v>
      </c>
      <c r="E1368" s="204" t="str">
        <f t="shared" si="189"/>
        <v>تانکر آب</v>
      </c>
      <c r="F1368" s="204" t="str">
        <f t="shared" si="190"/>
        <v>محمدپور</v>
      </c>
      <c r="G1368" s="204" t="str">
        <f t="shared" si="191"/>
        <v>تانکر آب</v>
      </c>
      <c r="H1368" s="204">
        <f t="shared" si="192"/>
        <v>11.2</v>
      </c>
      <c r="I1368" s="204"/>
      <c r="J1368" s="204"/>
      <c r="K1368" s="204"/>
      <c r="L1368" s="204"/>
      <c r="M1368" s="204"/>
      <c r="N1368" s="204"/>
      <c r="O1368" s="230">
        <f t="shared" si="193"/>
        <v>0</v>
      </c>
      <c r="P1368" s="230">
        <f t="shared" si="194"/>
        <v>0</v>
      </c>
      <c r="Q1368" s="230">
        <f t="shared" si="197"/>
        <v>0</v>
      </c>
      <c r="R1368" s="288">
        <f t="shared" si="195"/>
        <v>0</v>
      </c>
      <c r="S1368" s="261"/>
    </row>
    <row r="1369" spans="2:19" s="200" customFormat="1" x14ac:dyDescent="0.25">
      <c r="B1369" s="259">
        <f t="shared" si="196"/>
        <v>1364</v>
      </c>
      <c r="C1369" s="229">
        <v>45454</v>
      </c>
      <c r="D1369" s="203" t="s">
        <v>179</v>
      </c>
      <c r="E1369" s="204" t="str">
        <f t="shared" si="189"/>
        <v>کمپرسی جفت</v>
      </c>
      <c r="F1369" s="204" t="str">
        <f t="shared" si="190"/>
        <v>محمدپور</v>
      </c>
      <c r="G1369" s="204" t="str">
        <f t="shared" si="191"/>
        <v>جفت</v>
      </c>
      <c r="H1369" s="204">
        <f t="shared" si="192"/>
        <v>7</v>
      </c>
      <c r="I1369" s="204"/>
      <c r="J1369" s="204"/>
      <c r="K1369" s="204"/>
      <c r="L1369" s="204"/>
      <c r="M1369" s="204"/>
      <c r="N1369" s="204"/>
      <c r="O1369" s="230">
        <f t="shared" si="193"/>
        <v>0</v>
      </c>
      <c r="P1369" s="230">
        <f t="shared" si="194"/>
        <v>0</v>
      </c>
      <c r="Q1369" s="230">
        <f t="shared" si="197"/>
        <v>0</v>
      </c>
      <c r="R1369" s="288">
        <f t="shared" si="195"/>
        <v>0</v>
      </c>
      <c r="S1369" s="261"/>
    </row>
    <row r="1370" spans="2:19" s="200" customFormat="1" x14ac:dyDescent="0.25">
      <c r="B1370" s="259">
        <f t="shared" si="196"/>
        <v>1365</v>
      </c>
      <c r="C1370" s="229">
        <v>45454</v>
      </c>
      <c r="D1370" s="203" t="s">
        <v>181</v>
      </c>
      <c r="E1370" s="204" t="str">
        <f t="shared" si="189"/>
        <v>تانکر آب</v>
      </c>
      <c r="F1370" s="204" t="str">
        <f t="shared" si="190"/>
        <v>گلپایگانی</v>
      </c>
      <c r="G1370" s="204" t="str">
        <f t="shared" si="191"/>
        <v>تانکر آب</v>
      </c>
      <c r="H1370" s="204">
        <f t="shared" si="192"/>
        <v>11.6</v>
      </c>
      <c r="I1370" s="204" t="s">
        <v>68</v>
      </c>
      <c r="J1370" s="204">
        <v>6</v>
      </c>
      <c r="K1370" s="204"/>
      <c r="L1370" s="204"/>
      <c r="M1370" s="204"/>
      <c r="N1370" s="204"/>
      <c r="O1370" s="230">
        <f t="shared" si="193"/>
        <v>0</v>
      </c>
      <c r="P1370" s="230">
        <f t="shared" si="194"/>
        <v>0</v>
      </c>
      <c r="Q1370" s="230">
        <f t="shared" si="197"/>
        <v>69.599999999999994</v>
      </c>
      <c r="R1370" s="288">
        <f t="shared" si="195"/>
        <v>0</v>
      </c>
      <c r="S1370" s="261"/>
    </row>
    <row r="1371" spans="2:19" s="200" customFormat="1" x14ac:dyDescent="0.25">
      <c r="B1371" s="259">
        <f t="shared" si="196"/>
        <v>1366</v>
      </c>
      <c r="C1371" s="229">
        <v>45455</v>
      </c>
      <c r="D1371" s="203" t="s">
        <v>93</v>
      </c>
      <c r="E1371" s="204" t="str">
        <f t="shared" si="189"/>
        <v>کامیون کمپرسی</v>
      </c>
      <c r="F1371" s="204" t="str">
        <f t="shared" si="190"/>
        <v>شرکتی</v>
      </c>
      <c r="G1371" s="204" t="str">
        <f t="shared" si="191"/>
        <v>جفت</v>
      </c>
      <c r="H1371" s="204">
        <f t="shared" si="192"/>
        <v>6.65</v>
      </c>
      <c r="I1371" s="204" t="s">
        <v>276</v>
      </c>
      <c r="J1371" s="204">
        <v>46</v>
      </c>
      <c r="K1371" s="204"/>
      <c r="L1371" s="204" t="s">
        <v>1</v>
      </c>
      <c r="M1371" s="204" t="s">
        <v>2</v>
      </c>
      <c r="N1371" s="204"/>
      <c r="O1371" s="230">
        <f t="shared" si="193"/>
        <v>0</v>
      </c>
      <c r="P1371" s="230">
        <f t="shared" si="194"/>
        <v>0</v>
      </c>
      <c r="Q1371" s="230">
        <f t="shared" si="197"/>
        <v>0</v>
      </c>
      <c r="R1371" s="288">
        <f t="shared" si="195"/>
        <v>0</v>
      </c>
      <c r="S1371" s="261" t="s">
        <v>236</v>
      </c>
    </row>
    <row r="1372" spans="2:19" s="200" customFormat="1" x14ac:dyDescent="0.25">
      <c r="B1372" s="259">
        <f t="shared" si="196"/>
        <v>1367</v>
      </c>
      <c r="C1372" s="229">
        <v>45455</v>
      </c>
      <c r="D1372" s="203" t="s">
        <v>96</v>
      </c>
      <c r="E1372" s="204" t="str">
        <f t="shared" si="189"/>
        <v>کامیون کمپرسی</v>
      </c>
      <c r="F1372" s="204" t="str">
        <f t="shared" si="190"/>
        <v>شرکتی</v>
      </c>
      <c r="G1372" s="204" t="str">
        <f t="shared" si="191"/>
        <v>جفت</v>
      </c>
      <c r="H1372" s="204">
        <f t="shared" si="192"/>
        <v>6.65</v>
      </c>
      <c r="I1372" s="204"/>
      <c r="J1372" s="204"/>
      <c r="K1372" s="204"/>
      <c r="L1372" s="204"/>
      <c r="M1372" s="204"/>
      <c r="N1372" s="204"/>
      <c r="O1372" s="230">
        <f t="shared" si="193"/>
        <v>0</v>
      </c>
      <c r="P1372" s="230">
        <f t="shared" si="194"/>
        <v>0</v>
      </c>
      <c r="Q1372" s="230">
        <f t="shared" si="197"/>
        <v>0</v>
      </c>
      <c r="R1372" s="288">
        <f t="shared" si="195"/>
        <v>0</v>
      </c>
      <c r="S1372" s="261"/>
    </row>
    <row r="1373" spans="2:19" s="200" customFormat="1" x14ac:dyDescent="0.25">
      <c r="B1373" s="259">
        <f t="shared" si="196"/>
        <v>1368</v>
      </c>
      <c r="C1373" s="229">
        <v>45455</v>
      </c>
      <c r="D1373" s="203" t="s">
        <v>119</v>
      </c>
      <c r="E1373" s="204" t="str">
        <f t="shared" si="189"/>
        <v>کامیون کمپرسی</v>
      </c>
      <c r="F1373" s="204" t="str">
        <f t="shared" si="190"/>
        <v>شرکتی</v>
      </c>
      <c r="G1373" s="204" t="str">
        <f t="shared" si="191"/>
        <v>جفت</v>
      </c>
      <c r="H1373" s="204">
        <f t="shared" si="192"/>
        <v>6.65</v>
      </c>
      <c r="I1373" s="204" t="s">
        <v>205</v>
      </c>
      <c r="J1373" s="204">
        <v>17</v>
      </c>
      <c r="K1373" s="204">
        <v>1650</v>
      </c>
      <c r="L1373" s="204" t="s">
        <v>64</v>
      </c>
      <c r="M1373" s="204"/>
      <c r="N1373" s="204" t="s">
        <v>287</v>
      </c>
      <c r="O1373" s="230">
        <f t="shared" si="193"/>
        <v>0</v>
      </c>
      <c r="P1373" s="230">
        <f t="shared" si="194"/>
        <v>130.00749999999999</v>
      </c>
      <c r="Q1373" s="230">
        <f t="shared" si="197"/>
        <v>0</v>
      </c>
      <c r="R1373" s="288">
        <f t="shared" si="195"/>
        <v>0</v>
      </c>
      <c r="S1373" s="261"/>
    </row>
    <row r="1374" spans="2:19" s="200" customFormat="1" x14ac:dyDescent="0.25">
      <c r="B1374" s="259">
        <f t="shared" si="196"/>
        <v>1369</v>
      </c>
      <c r="C1374" s="229">
        <v>45455</v>
      </c>
      <c r="D1374" s="203" t="s">
        <v>132</v>
      </c>
      <c r="E1374" s="204" t="str">
        <f t="shared" si="189"/>
        <v>تانکر آب</v>
      </c>
      <c r="F1374" s="204" t="str">
        <f t="shared" si="190"/>
        <v>شرکتی</v>
      </c>
      <c r="G1374" s="204" t="str">
        <f t="shared" si="191"/>
        <v>تانکر آب</v>
      </c>
      <c r="H1374" s="204">
        <f t="shared" si="192"/>
        <v>11.8</v>
      </c>
      <c r="I1374" s="204"/>
      <c r="J1374" s="204"/>
      <c r="K1374" s="204"/>
      <c r="L1374" s="204"/>
      <c r="M1374" s="204"/>
      <c r="N1374" s="204"/>
      <c r="O1374" s="230">
        <f t="shared" si="193"/>
        <v>0</v>
      </c>
      <c r="P1374" s="230">
        <f t="shared" si="194"/>
        <v>0</v>
      </c>
      <c r="Q1374" s="230">
        <f t="shared" si="197"/>
        <v>0</v>
      </c>
      <c r="R1374" s="288">
        <f t="shared" si="195"/>
        <v>0</v>
      </c>
      <c r="S1374" s="261"/>
    </row>
    <row r="1375" spans="2:19" s="200" customFormat="1" x14ac:dyDescent="0.25">
      <c r="B1375" s="259">
        <f t="shared" si="196"/>
        <v>1370</v>
      </c>
      <c r="C1375" s="229">
        <v>45455</v>
      </c>
      <c r="D1375" s="203" t="s">
        <v>98</v>
      </c>
      <c r="E1375" s="204" t="str">
        <f t="shared" si="189"/>
        <v>تانکر آب</v>
      </c>
      <c r="F1375" s="204" t="str">
        <f t="shared" si="190"/>
        <v>شرکتی</v>
      </c>
      <c r="G1375" s="204" t="str">
        <f t="shared" si="191"/>
        <v>تانکر آب</v>
      </c>
      <c r="H1375" s="204">
        <f t="shared" si="192"/>
        <v>11.8</v>
      </c>
      <c r="I1375" s="204" t="s">
        <v>68</v>
      </c>
      <c r="J1375" s="204">
        <v>3</v>
      </c>
      <c r="K1375" s="204"/>
      <c r="L1375" s="204"/>
      <c r="M1375" s="204"/>
      <c r="N1375" s="204"/>
      <c r="O1375" s="230">
        <f t="shared" si="193"/>
        <v>0</v>
      </c>
      <c r="P1375" s="230">
        <f t="shared" si="194"/>
        <v>0</v>
      </c>
      <c r="Q1375" s="230">
        <f t="shared" si="197"/>
        <v>35.400000000000006</v>
      </c>
      <c r="R1375" s="288">
        <f t="shared" si="195"/>
        <v>0</v>
      </c>
      <c r="S1375" s="261"/>
    </row>
    <row r="1376" spans="2:19" s="200" customFormat="1" x14ac:dyDescent="0.25">
      <c r="B1376" s="259">
        <f t="shared" si="196"/>
        <v>1371</v>
      </c>
      <c r="C1376" s="229">
        <v>45455</v>
      </c>
      <c r="D1376" s="203" t="s">
        <v>143</v>
      </c>
      <c r="E1376" s="204" t="str">
        <f t="shared" si="189"/>
        <v>کامیون کمپرسی</v>
      </c>
      <c r="F1376" s="204" t="str">
        <f t="shared" si="190"/>
        <v>انصاری</v>
      </c>
      <c r="G1376" s="204" t="str">
        <f t="shared" si="191"/>
        <v>جفت</v>
      </c>
      <c r="H1376" s="204">
        <f t="shared" si="192"/>
        <v>7</v>
      </c>
      <c r="I1376" s="204" t="s">
        <v>204</v>
      </c>
      <c r="J1376" s="204">
        <v>35</v>
      </c>
      <c r="K1376" s="204">
        <v>750</v>
      </c>
      <c r="L1376" s="204" t="s">
        <v>2</v>
      </c>
      <c r="M1376" s="204"/>
      <c r="N1376" s="204" t="s">
        <v>286</v>
      </c>
      <c r="O1376" s="230">
        <f t="shared" si="193"/>
        <v>245</v>
      </c>
      <c r="P1376" s="230">
        <f t="shared" si="194"/>
        <v>0</v>
      </c>
      <c r="Q1376" s="230">
        <f t="shared" si="197"/>
        <v>0</v>
      </c>
      <c r="R1376" s="288">
        <f t="shared" si="195"/>
        <v>0</v>
      </c>
      <c r="S1376" s="261"/>
    </row>
    <row r="1377" spans="2:19" s="200" customFormat="1" x14ac:dyDescent="0.25">
      <c r="B1377" s="259">
        <f t="shared" si="196"/>
        <v>1372</v>
      </c>
      <c r="C1377" s="229">
        <v>45455</v>
      </c>
      <c r="D1377" s="203" t="s">
        <v>144</v>
      </c>
      <c r="E1377" s="204" t="str">
        <f t="shared" si="189"/>
        <v>کامیون کمپرسی</v>
      </c>
      <c r="F1377" s="204" t="str">
        <f t="shared" si="190"/>
        <v>انصاری</v>
      </c>
      <c r="G1377" s="204" t="str">
        <f t="shared" si="191"/>
        <v>جفت</v>
      </c>
      <c r="H1377" s="204">
        <f t="shared" si="192"/>
        <v>7</v>
      </c>
      <c r="I1377" s="204" t="s">
        <v>204</v>
      </c>
      <c r="J1377" s="204">
        <v>35</v>
      </c>
      <c r="K1377" s="204">
        <v>750</v>
      </c>
      <c r="L1377" s="204" t="s">
        <v>2</v>
      </c>
      <c r="M1377" s="204"/>
      <c r="N1377" s="204" t="s">
        <v>286</v>
      </c>
      <c r="O1377" s="230">
        <f t="shared" si="193"/>
        <v>245</v>
      </c>
      <c r="P1377" s="230">
        <f t="shared" si="194"/>
        <v>0</v>
      </c>
      <c r="Q1377" s="230">
        <f t="shared" si="197"/>
        <v>0</v>
      </c>
      <c r="R1377" s="288">
        <f t="shared" si="195"/>
        <v>0</v>
      </c>
      <c r="S1377" s="261"/>
    </row>
    <row r="1378" spans="2:19" s="200" customFormat="1" x14ac:dyDescent="0.25">
      <c r="B1378" s="259">
        <f t="shared" si="196"/>
        <v>1373</v>
      </c>
      <c r="C1378" s="229">
        <v>45455</v>
      </c>
      <c r="D1378" s="203" t="s">
        <v>145</v>
      </c>
      <c r="E1378" s="204" t="str">
        <f t="shared" si="189"/>
        <v>کامیون کمپرسی</v>
      </c>
      <c r="F1378" s="204" t="str">
        <f t="shared" si="190"/>
        <v>انصاری</v>
      </c>
      <c r="G1378" s="204" t="str">
        <f t="shared" si="191"/>
        <v>جفت</v>
      </c>
      <c r="H1378" s="204">
        <f t="shared" si="192"/>
        <v>7</v>
      </c>
      <c r="I1378" s="204" t="s">
        <v>204</v>
      </c>
      <c r="J1378" s="204">
        <v>35</v>
      </c>
      <c r="K1378" s="204">
        <v>750</v>
      </c>
      <c r="L1378" s="204" t="s">
        <v>2</v>
      </c>
      <c r="M1378" s="204"/>
      <c r="N1378" s="204" t="s">
        <v>286</v>
      </c>
      <c r="O1378" s="230">
        <f t="shared" si="193"/>
        <v>245</v>
      </c>
      <c r="P1378" s="230">
        <f t="shared" si="194"/>
        <v>0</v>
      </c>
      <c r="Q1378" s="230">
        <f t="shared" si="197"/>
        <v>0</v>
      </c>
      <c r="R1378" s="288">
        <f t="shared" si="195"/>
        <v>0</v>
      </c>
      <c r="S1378" s="261"/>
    </row>
    <row r="1379" spans="2:19" s="200" customFormat="1" x14ac:dyDescent="0.25">
      <c r="B1379" s="259">
        <f t="shared" si="196"/>
        <v>1374</v>
      </c>
      <c r="C1379" s="229">
        <v>45455</v>
      </c>
      <c r="D1379" s="203" t="s">
        <v>152</v>
      </c>
      <c r="E1379" s="204" t="str">
        <f t="shared" si="189"/>
        <v>کامیون کمپرسی</v>
      </c>
      <c r="F1379" s="204" t="str">
        <f t="shared" si="190"/>
        <v>میرزایی</v>
      </c>
      <c r="G1379" s="204" t="str">
        <f t="shared" si="191"/>
        <v>تک</v>
      </c>
      <c r="H1379" s="204">
        <f t="shared" si="192"/>
        <v>4.1500000000000004</v>
      </c>
      <c r="I1379" s="204" t="s">
        <v>205</v>
      </c>
      <c r="J1379" s="204">
        <v>3</v>
      </c>
      <c r="K1379" s="204">
        <v>900</v>
      </c>
      <c r="L1379" s="204" t="s">
        <v>65</v>
      </c>
      <c r="M1379" s="204"/>
      <c r="N1379" s="204" t="s">
        <v>287</v>
      </c>
      <c r="O1379" s="230">
        <f t="shared" si="193"/>
        <v>0</v>
      </c>
      <c r="P1379" s="230">
        <f t="shared" si="194"/>
        <v>14.317500000000001</v>
      </c>
      <c r="Q1379" s="230">
        <f t="shared" si="197"/>
        <v>0</v>
      </c>
      <c r="R1379" s="288">
        <f t="shared" si="195"/>
        <v>0</v>
      </c>
      <c r="S1379" s="261"/>
    </row>
    <row r="1380" spans="2:19" s="200" customFormat="1" x14ac:dyDescent="0.25">
      <c r="B1380" s="259">
        <f t="shared" si="196"/>
        <v>1375</v>
      </c>
      <c r="C1380" s="229">
        <v>45455</v>
      </c>
      <c r="D1380" s="203" t="s">
        <v>152</v>
      </c>
      <c r="E1380" s="204" t="str">
        <f t="shared" si="189"/>
        <v>کامیون کمپرسی</v>
      </c>
      <c r="F1380" s="204" t="str">
        <f t="shared" si="190"/>
        <v>میرزایی</v>
      </c>
      <c r="G1380" s="204" t="str">
        <f t="shared" si="191"/>
        <v>تک</v>
      </c>
      <c r="H1380" s="204">
        <f t="shared" si="192"/>
        <v>4.1500000000000004</v>
      </c>
      <c r="I1380" s="204" t="s">
        <v>205</v>
      </c>
      <c r="J1380" s="204">
        <v>25</v>
      </c>
      <c r="K1380" s="204">
        <v>1400</v>
      </c>
      <c r="L1380" s="204" t="s">
        <v>65</v>
      </c>
      <c r="M1380" s="204"/>
      <c r="N1380" s="204" t="s">
        <v>287</v>
      </c>
      <c r="O1380" s="230">
        <f t="shared" si="193"/>
        <v>0</v>
      </c>
      <c r="P1380" s="230">
        <f t="shared" si="194"/>
        <v>119.31250000000001</v>
      </c>
      <c r="Q1380" s="230">
        <f t="shared" si="197"/>
        <v>0</v>
      </c>
      <c r="R1380" s="288">
        <f t="shared" si="195"/>
        <v>0</v>
      </c>
      <c r="S1380" s="261"/>
    </row>
    <row r="1381" spans="2:19" s="200" customFormat="1" x14ac:dyDescent="0.25">
      <c r="B1381" s="259">
        <f t="shared" si="196"/>
        <v>1376</v>
      </c>
      <c r="C1381" s="229">
        <v>45455</v>
      </c>
      <c r="D1381" s="203" t="s">
        <v>152</v>
      </c>
      <c r="E1381" s="204" t="str">
        <f t="shared" si="189"/>
        <v>کامیون کمپرسی</v>
      </c>
      <c r="F1381" s="204" t="str">
        <f t="shared" si="190"/>
        <v>میرزایی</v>
      </c>
      <c r="G1381" s="204" t="str">
        <f t="shared" si="191"/>
        <v>تک</v>
      </c>
      <c r="H1381" s="204">
        <f t="shared" si="192"/>
        <v>4.1500000000000004</v>
      </c>
      <c r="I1381" s="204"/>
      <c r="J1381" s="204"/>
      <c r="K1381" s="204"/>
      <c r="L1381" s="204" t="s">
        <v>65</v>
      </c>
      <c r="M1381" s="204"/>
      <c r="N1381" s="204" t="s">
        <v>287</v>
      </c>
      <c r="O1381" s="230">
        <f t="shared" si="193"/>
        <v>0</v>
      </c>
      <c r="P1381" s="230">
        <f t="shared" si="194"/>
        <v>0</v>
      </c>
      <c r="Q1381" s="230">
        <f t="shared" si="197"/>
        <v>0</v>
      </c>
      <c r="R1381" s="288">
        <f t="shared" si="195"/>
        <v>0</v>
      </c>
      <c r="S1381" s="261"/>
    </row>
    <row r="1382" spans="2:19" s="200" customFormat="1" x14ac:dyDescent="0.25">
      <c r="B1382" s="259">
        <f t="shared" si="196"/>
        <v>1377</v>
      </c>
      <c r="C1382" s="229">
        <v>45455</v>
      </c>
      <c r="D1382" s="203" t="s">
        <v>154</v>
      </c>
      <c r="E1382" s="204" t="str">
        <f t="shared" si="189"/>
        <v>کامیون کمپرسی</v>
      </c>
      <c r="F1382" s="204" t="str">
        <f t="shared" si="190"/>
        <v>میرزایی</v>
      </c>
      <c r="G1382" s="204" t="str">
        <f t="shared" si="191"/>
        <v>تک</v>
      </c>
      <c r="H1382" s="204">
        <f t="shared" si="192"/>
        <v>4.1500000000000004</v>
      </c>
      <c r="I1382" s="204" t="s">
        <v>205</v>
      </c>
      <c r="J1382" s="204">
        <v>25</v>
      </c>
      <c r="K1382" s="204">
        <v>1400</v>
      </c>
      <c r="L1382" s="204" t="s">
        <v>65</v>
      </c>
      <c r="M1382" s="204"/>
      <c r="N1382" s="204" t="s">
        <v>287</v>
      </c>
      <c r="O1382" s="230">
        <f t="shared" si="193"/>
        <v>0</v>
      </c>
      <c r="P1382" s="230">
        <f t="shared" si="194"/>
        <v>119.31250000000001</v>
      </c>
      <c r="Q1382" s="230">
        <f t="shared" si="197"/>
        <v>0</v>
      </c>
      <c r="R1382" s="288">
        <f t="shared" si="195"/>
        <v>0</v>
      </c>
      <c r="S1382" s="261"/>
    </row>
    <row r="1383" spans="2:19" s="200" customFormat="1" x14ac:dyDescent="0.25">
      <c r="B1383" s="259">
        <f t="shared" si="196"/>
        <v>1378</v>
      </c>
      <c r="C1383" s="229">
        <v>45455</v>
      </c>
      <c r="D1383" s="203" t="s">
        <v>154</v>
      </c>
      <c r="E1383" s="204" t="str">
        <f t="shared" si="189"/>
        <v>کامیون کمپرسی</v>
      </c>
      <c r="F1383" s="204" t="str">
        <f t="shared" si="190"/>
        <v>میرزایی</v>
      </c>
      <c r="G1383" s="204" t="str">
        <f t="shared" si="191"/>
        <v>تک</v>
      </c>
      <c r="H1383" s="204">
        <f t="shared" si="192"/>
        <v>4.1500000000000004</v>
      </c>
      <c r="I1383" s="204" t="s">
        <v>205</v>
      </c>
      <c r="J1383" s="204">
        <v>3</v>
      </c>
      <c r="K1383" s="204">
        <v>900</v>
      </c>
      <c r="L1383" s="204" t="s">
        <v>65</v>
      </c>
      <c r="M1383" s="204"/>
      <c r="N1383" s="204" t="s">
        <v>287</v>
      </c>
      <c r="O1383" s="230">
        <f t="shared" si="193"/>
        <v>0</v>
      </c>
      <c r="P1383" s="230">
        <f t="shared" si="194"/>
        <v>14.317500000000001</v>
      </c>
      <c r="Q1383" s="230">
        <f t="shared" si="197"/>
        <v>0</v>
      </c>
      <c r="R1383" s="288">
        <f t="shared" si="195"/>
        <v>0</v>
      </c>
      <c r="S1383" s="261"/>
    </row>
    <row r="1384" spans="2:19" s="200" customFormat="1" x14ac:dyDescent="0.25">
      <c r="B1384" s="259">
        <f t="shared" si="196"/>
        <v>1379</v>
      </c>
      <c r="C1384" s="229">
        <v>45455</v>
      </c>
      <c r="D1384" s="203" t="s">
        <v>155</v>
      </c>
      <c r="E1384" s="204" t="str">
        <f t="shared" si="189"/>
        <v>کامیون کمپرسی</v>
      </c>
      <c r="F1384" s="204" t="str">
        <f t="shared" si="190"/>
        <v>میرزایی</v>
      </c>
      <c r="G1384" s="204" t="str">
        <f t="shared" si="191"/>
        <v>جفت</v>
      </c>
      <c r="H1384" s="204">
        <f t="shared" si="192"/>
        <v>6.65</v>
      </c>
      <c r="I1384" s="204" t="s">
        <v>205</v>
      </c>
      <c r="J1384" s="204">
        <v>28</v>
      </c>
      <c r="K1384" s="204">
        <v>1400</v>
      </c>
      <c r="L1384" s="204" t="s">
        <v>65</v>
      </c>
      <c r="M1384" s="204"/>
      <c r="N1384" s="204" t="s">
        <v>287</v>
      </c>
      <c r="O1384" s="230">
        <f t="shared" si="193"/>
        <v>0</v>
      </c>
      <c r="P1384" s="230">
        <f t="shared" si="194"/>
        <v>214.13</v>
      </c>
      <c r="Q1384" s="230">
        <f t="shared" si="197"/>
        <v>0</v>
      </c>
      <c r="R1384" s="288">
        <f t="shared" si="195"/>
        <v>0</v>
      </c>
      <c r="S1384" s="261"/>
    </row>
    <row r="1385" spans="2:19" s="200" customFormat="1" x14ac:dyDescent="0.25">
      <c r="B1385" s="259">
        <f t="shared" si="196"/>
        <v>1380</v>
      </c>
      <c r="C1385" s="229">
        <v>45455</v>
      </c>
      <c r="D1385" s="203" t="s">
        <v>158</v>
      </c>
      <c r="E1385" s="204" t="str">
        <f t="shared" si="189"/>
        <v>کامیون کمپرسی</v>
      </c>
      <c r="F1385" s="204" t="str">
        <f t="shared" si="190"/>
        <v>صداقت</v>
      </c>
      <c r="G1385" s="204" t="str">
        <f t="shared" si="191"/>
        <v>تک</v>
      </c>
      <c r="H1385" s="204">
        <f t="shared" si="192"/>
        <v>4.1500000000000004</v>
      </c>
      <c r="I1385" s="204" t="s">
        <v>205</v>
      </c>
      <c r="J1385" s="204">
        <v>17</v>
      </c>
      <c r="K1385" s="204">
        <v>750</v>
      </c>
      <c r="L1385" s="204" t="s">
        <v>64</v>
      </c>
      <c r="M1385" s="204" t="s">
        <v>250</v>
      </c>
      <c r="N1385" s="204" t="s">
        <v>287</v>
      </c>
      <c r="O1385" s="230">
        <f t="shared" si="193"/>
        <v>0</v>
      </c>
      <c r="P1385" s="230">
        <f t="shared" si="194"/>
        <v>81.132500000000007</v>
      </c>
      <c r="Q1385" s="230">
        <f t="shared" si="197"/>
        <v>0</v>
      </c>
      <c r="R1385" s="288">
        <f t="shared" si="195"/>
        <v>0</v>
      </c>
      <c r="S1385" s="261"/>
    </row>
    <row r="1386" spans="2:19" s="200" customFormat="1" x14ac:dyDescent="0.25">
      <c r="B1386" s="259">
        <f t="shared" si="196"/>
        <v>1381</v>
      </c>
      <c r="C1386" s="229">
        <v>45455</v>
      </c>
      <c r="D1386" s="203" t="s">
        <v>158</v>
      </c>
      <c r="E1386" s="204" t="str">
        <f t="shared" si="189"/>
        <v>کامیون کمپرسی</v>
      </c>
      <c r="F1386" s="204" t="str">
        <f t="shared" si="190"/>
        <v>صداقت</v>
      </c>
      <c r="G1386" s="204" t="str">
        <f t="shared" si="191"/>
        <v>تک</v>
      </c>
      <c r="H1386" s="204">
        <f t="shared" si="192"/>
        <v>4.1500000000000004</v>
      </c>
      <c r="I1386" s="204" t="s">
        <v>205</v>
      </c>
      <c r="J1386" s="204">
        <v>17</v>
      </c>
      <c r="K1386" s="204">
        <v>750</v>
      </c>
      <c r="L1386" s="204" t="s">
        <v>64</v>
      </c>
      <c r="M1386" s="204" t="s">
        <v>250</v>
      </c>
      <c r="N1386" s="204" t="s">
        <v>287</v>
      </c>
      <c r="O1386" s="230">
        <f t="shared" si="193"/>
        <v>0</v>
      </c>
      <c r="P1386" s="230">
        <f t="shared" si="194"/>
        <v>81.132500000000007</v>
      </c>
      <c r="Q1386" s="230">
        <f t="shared" si="197"/>
        <v>0</v>
      </c>
      <c r="R1386" s="288">
        <f t="shared" si="195"/>
        <v>0</v>
      </c>
      <c r="S1386" s="261"/>
    </row>
    <row r="1387" spans="2:19" s="200" customFormat="1" x14ac:dyDescent="0.25">
      <c r="B1387" s="259">
        <f t="shared" si="196"/>
        <v>1382</v>
      </c>
      <c r="C1387" s="229">
        <v>45455</v>
      </c>
      <c r="D1387" s="203" t="s">
        <v>159</v>
      </c>
      <c r="E1387" s="204" t="str">
        <f t="shared" si="189"/>
        <v>کامیون کمپرسی</v>
      </c>
      <c r="F1387" s="204" t="str">
        <f t="shared" si="190"/>
        <v>صداقت</v>
      </c>
      <c r="G1387" s="204" t="str">
        <f t="shared" si="191"/>
        <v>تک</v>
      </c>
      <c r="H1387" s="204">
        <f t="shared" si="192"/>
        <v>4.1500000000000004</v>
      </c>
      <c r="I1387" s="204" t="s">
        <v>205</v>
      </c>
      <c r="J1387" s="204">
        <v>24</v>
      </c>
      <c r="K1387" s="204">
        <v>1650</v>
      </c>
      <c r="L1387" s="204" t="s">
        <v>64</v>
      </c>
      <c r="M1387" s="204" t="s">
        <v>250</v>
      </c>
      <c r="N1387" s="204" t="s">
        <v>287</v>
      </c>
      <c r="O1387" s="230">
        <f t="shared" si="193"/>
        <v>0</v>
      </c>
      <c r="P1387" s="230">
        <f t="shared" si="194"/>
        <v>114.54</v>
      </c>
      <c r="Q1387" s="230">
        <f t="shared" si="197"/>
        <v>0</v>
      </c>
      <c r="R1387" s="288">
        <f t="shared" si="195"/>
        <v>0</v>
      </c>
      <c r="S1387" s="261"/>
    </row>
    <row r="1388" spans="2:19" s="200" customFormat="1" x14ac:dyDescent="0.25">
      <c r="B1388" s="259">
        <f t="shared" si="196"/>
        <v>1383</v>
      </c>
      <c r="C1388" s="229">
        <v>45455</v>
      </c>
      <c r="D1388" s="203" t="s">
        <v>158</v>
      </c>
      <c r="E1388" s="204" t="str">
        <f t="shared" si="189"/>
        <v>کامیون کمپرسی</v>
      </c>
      <c r="F1388" s="204" t="str">
        <f t="shared" si="190"/>
        <v>صداقت</v>
      </c>
      <c r="G1388" s="204" t="str">
        <f t="shared" si="191"/>
        <v>تک</v>
      </c>
      <c r="H1388" s="204">
        <f t="shared" si="192"/>
        <v>4.1500000000000004</v>
      </c>
      <c r="I1388" s="204" t="s">
        <v>205</v>
      </c>
      <c r="J1388" s="204">
        <v>24</v>
      </c>
      <c r="K1388" s="204">
        <v>1650</v>
      </c>
      <c r="L1388" s="204" t="s">
        <v>64</v>
      </c>
      <c r="M1388" s="204" t="s">
        <v>250</v>
      </c>
      <c r="N1388" s="204" t="s">
        <v>287</v>
      </c>
      <c r="O1388" s="230">
        <f t="shared" si="193"/>
        <v>0</v>
      </c>
      <c r="P1388" s="230">
        <f t="shared" si="194"/>
        <v>114.54</v>
      </c>
      <c r="Q1388" s="230">
        <f t="shared" si="197"/>
        <v>0</v>
      </c>
      <c r="R1388" s="288">
        <f t="shared" si="195"/>
        <v>0</v>
      </c>
      <c r="S1388" s="261"/>
    </row>
    <row r="1389" spans="2:19" s="200" customFormat="1" x14ac:dyDescent="0.25">
      <c r="B1389" s="259">
        <f t="shared" si="196"/>
        <v>1384</v>
      </c>
      <c r="C1389" s="229">
        <v>45455</v>
      </c>
      <c r="D1389" s="203" t="s">
        <v>162</v>
      </c>
      <c r="E1389" s="204" t="str">
        <f t="shared" si="189"/>
        <v>تانکر آب</v>
      </c>
      <c r="F1389" s="204" t="str">
        <f t="shared" si="190"/>
        <v>رضاپور</v>
      </c>
      <c r="G1389" s="204" t="str">
        <f t="shared" si="191"/>
        <v>تانکر آب</v>
      </c>
      <c r="H1389" s="204">
        <f t="shared" si="192"/>
        <v>10</v>
      </c>
      <c r="I1389" s="204" t="s">
        <v>68</v>
      </c>
      <c r="J1389" s="204">
        <v>4</v>
      </c>
      <c r="K1389" s="204"/>
      <c r="L1389" s="204"/>
      <c r="M1389" s="204"/>
      <c r="N1389" s="204"/>
      <c r="O1389" s="230">
        <f t="shared" si="193"/>
        <v>0</v>
      </c>
      <c r="P1389" s="230">
        <f t="shared" si="194"/>
        <v>0</v>
      </c>
      <c r="Q1389" s="230">
        <f t="shared" si="197"/>
        <v>40</v>
      </c>
      <c r="R1389" s="288">
        <f t="shared" si="195"/>
        <v>0</v>
      </c>
      <c r="S1389" s="261"/>
    </row>
    <row r="1390" spans="2:19" s="200" customFormat="1" x14ac:dyDescent="0.25">
      <c r="B1390" s="259">
        <f t="shared" si="196"/>
        <v>1385</v>
      </c>
      <c r="C1390" s="229">
        <v>45455</v>
      </c>
      <c r="D1390" s="203" t="s">
        <v>175</v>
      </c>
      <c r="E1390" s="204" t="str">
        <f t="shared" si="189"/>
        <v>تانکر آب</v>
      </c>
      <c r="F1390" s="204" t="str">
        <f t="shared" si="190"/>
        <v>محمدپور</v>
      </c>
      <c r="G1390" s="204" t="str">
        <f t="shared" si="191"/>
        <v>تانکر آب</v>
      </c>
      <c r="H1390" s="204">
        <f t="shared" si="192"/>
        <v>11.2</v>
      </c>
      <c r="I1390" s="204" t="s">
        <v>68</v>
      </c>
      <c r="J1390" s="204">
        <v>8</v>
      </c>
      <c r="K1390" s="204"/>
      <c r="L1390" s="204"/>
      <c r="M1390" s="204"/>
      <c r="N1390" s="204"/>
      <c r="O1390" s="230">
        <f t="shared" si="193"/>
        <v>0</v>
      </c>
      <c r="P1390" s="230">
        <f t="shared" si="194"/>
        <v>0</v>
      </c>
      <c r="Q1390" s="230">
        <f t="shared" si="197"/>
        <v>89.6</v>
      </c>
      <c r="R1390" s="288">
        <f t="shared" si="195"/>
        <v>0</v>
      </c>
      <c r="S1390" s="261"/>
    </row>
    <row r="1391" spans="2:19" s="200" customFormat="1" x14ac:dyDescent="0.25">
      <c r="B1391" s="259">
        <f t="shared" si="196"/>
        <v>1386</v>
      </c>
      <c r="C1391" s="229">
        <v>45455</v>
      </c>
      <c r="D1391" s="203" t="s">
        <v>179</v>
      </c>
      <c r="E1391" s="204" t="str">
        <f t="shared" si="189"/>
        <v>کمپرسی جفت</v>
      </c>
      <c r="F1391" s="204" t="str">
        <f t="shared" si="190"/>
        <v>محمدپور</v>
      </c>
      <c r="G1391" s="204" t="str">
        <f t="shared" si="191"/>
        <v>جفت</v>
      </c>
      <c r="H1391" s="204">
        <f t="shared" si="192"/>
        <v>7</v>
      </c>
      <c r="I1391" s="204"/>
      <c r="J1391" s="204"/>
      <c r="K1391" s="204"/>
      <c r="L1391" s="204"/>
      <c r="M1391" s="204"/>
      <c r="N1391" s="204"/>
      <c r="O1391" s="230">
        <f t="shared" si="193"/>
        <v>0</v>
      </c>
      <c r="P1391" s="230">
        <f t="shared" si="194"/>
        <v>0</v>
      </c>
      <c r="Q1391" s="230">
        <f t="shared" si="197"/>
        <v>0</v>
      </c>
      <c r="R1391" s="288">
        <f t="shared" si="195"/>
        <v>0</v>
      </c>
      <c r="S1391" s="261"/>
    </row>
    <row r="1392" spans="2:19" s="200" customFormat="1" x14ac:dyDescent="0.25">
      <c r="B1392" s="259">
        <f t="shared" si="196"/>
        <v>1387</v>
      </c>
      <c r="C1392" s="229">
        <v>45455</v>
      </c>
      <c r="D1392" s="203" t="s">
        <v>181</v>
      </c>
      <c r="E1392" s="204" t="str">
        <f t="shared" si="189"/>
        <v>تانکر آب</v>
      </c>
      <c r="F1392" s="204" t="str">
        <f t="shared" si="190"/>
        <v>گلپایگانی</v>
      </c>
      <c r="G1392" s="204" t="str">
        <f t="shared" si="191"/>
        <v>تانکر آب</v>
      </c>
      <c r="H1392" s="204">
        <f t="shared" si="192"/>
        <v>11.6</v>
      </c>
      <c r="I1392" s="204" t="s">
        <v>68</v>
      </c>
      <c r="J1392" s="204">
        <v>4</v>
      </c>
      <c r="K1392" s="204"/>
      <c r="L1392" s="204"/>
      <c r="M1392" s="204"/>
      <c r="N1392" s="204"/>
      <c r="O1392" s="230">
        <f t="shared" si="193"/>
        <v>0</v>
      </c>
      <c r="P1392" s="230">
        <f t="shared" si="194"/>
        <v>0</v>
      </c>
      <c r="Q1392" s="230">
        <f t="shared" si="197"/>
        <v>46.4</v>
      </c>
      <c r="R1392" s="288">
        <f t="shared" si="195"/>
        <v>0</v>
      </c>
      <c r="S1392" s="261"/>
    </row>
    <row r="1393" spans="2:19" s="200" customFormat="1" x14ac:dyDescent="0.25">
      <c r="B1393" s="259">
        <f t="shared" si="196"/>
        <v>1388</v>
      </c>
      <c r="C1393" s="229">
        <v>45456</v>
      </c>
      <c r="D1393" s="203" t="s">
        <v>93</v>
      </c>
      <c r="E1393" s="204" t="str">
        <f t="shared" si="189"/>
        <v>کامیون کمپرسی</v>
      </c>
      <c r="F1393" s="204" t="str">
        <f t="shared" si="190"/>
        <v>شرکتی</v>
      </c>
      <c r="G1393" s="204" t="str">
        <f t="shared" si="191"/>
        <v>جفت</v>
      </c>
      <c r="H1393" s="204">
        <f t="shared" si="192"/>
        <v>6.65</v>
      </c>
      <c r="I1393" s="204" t="s">
        <v>276</v>
      </c>
      <c r="J1393" s="204">
        <v>51</v>
      </c>
      <c r="K1393" s="204"/>
      <c r="L1393" s="204" t="s">
        <v>1</v>
      </c>
      <c r="M1393" s="204" t="s">
        <v>2</v>
      </c>
      <c r="N1393" s="204"/>
      <c r="O1393" s="230">
        <f t="shared" si="193"/>
        <v>0</v>
      </c>
      <c r="P1393" s="230">
        <f t="shared" si="194"/>
        <v>0</v>
      </c>
      <c r="Q1393" s="230">
        <f t="shared" si="197"/>
        <v>0</v>
      </c>
      <c r="R1393" s="288">
        <f t="shared" si="195"/>
        <v>0</v>
      </c>
      <c r="S1393" s="261" t="s">
        <v>238</v>
      </c>
    </row>
    <row r="1394" spans="2:19" s="200" customFormat="1" x14ac:dyDescent="0.25">
      <c r="B1394" s="259">
        <f t="shared" si="196"/>
        <v>1389</v>
      </c>
      <c r="C1394" s="229">
        <v>45456</v>
      </c>
      <c r="D1394" s="203" t="s">
        <v>96</v>
      </c>
      <c r="E1394" s="204" t="str">
        <f t="shared" si="189"/>
        <v>کامیون کمپرسی</v>
      </c>
      <c r="F1394" s="204" t="str">
        <f t="shared" si="190"/>
        <v>شرکتی</v>
      </c>
      <c r="G1394" s="204" t="str">
        <f t="shared" si="191"/>
        <v>جفت</v>
      </c>
      <c r="H1394" s="204">
        <f t="shared" si="192"/>
        <v>6.65</v>
      </c>
      <c r="I1394" s="204"/>
      <c r="J1394" s="204"/>
      <c r="K1394" s="204"/>
      <c r="L1394" s="204"/>
      <c r="M1394" s="204"/>
      <c r="N1394" s="204"/>
      <c r="O1394" s="230">
        <f t="shared" si="193"/>
        <v>0</v>
      </c>
      <c r="P1394" s="230">
        <f t="shared" si="194"/>
        <v>0</v>
      </c>
      <c r="Q1394" s="230">
        <f t="shared" si="197"/>
        <v>0</v>
      </c>
      <c r="R1394" s="288">
        <f t="shared" si="195"/>
        <v>0</v>
      </c>
      <c r="S1394" s="261"/>
    </row>
    <row r="1395" spans="2:19" s="200" customFormat="1" x14ac:dyDescent="0.25">
      <c r="B1395" s="259">
        <f t="shared" si="196"/>
        <v>1390</v>
      </c>
      <c r="C1395" s="229">
        <v>45456</v>
      </c>
      <c r="D1395" s="203" t="s">
        <v>119</v>
      </c>
      <c r="E1395" s="204" t="str">
        <f t="shared" si="189"/>
        <v>کامیون کمپرسی</v>
      </c>
      <c r="F1395" s="204" t="str">
        <f t="shared" si="190"/>
        <v>شرکتی</v>
      </c>
      <c r="G1395" s="204" t="str">
        <f t="shared" si="191"/>
        <v>جفت</v>
      </c>
      <c r="H1395" s="204">
        <f t="shared" si="192"/>
        <v>6.65</v>
      </c>
      <c r="I1395" s="204" t="s">
        <v>205</v>
      </c>
      <c r="J1395" s="204">
        <v>35</v>
      </c>
      <c r="K1395" s="204">
        <v>1500</v>
      </c>
      <c r="L1395" s="204"/>
      <c r="M1395" s="204"/>
      <c r="N1395" s="204"/>
      <c r="O1395" s="230">
        <f t="shared" si="193"/>
        <v>0</v>
      </c>
      <c r="P1395" s="230">
        <f t="shared" si="194"/>
        <v>267.66249999999997</v>
      </c>
      <c r="Q1395" s="230">
        <f t="shared" si="197"/>
        <v>0</v>
      </c>
      <c r="R1395" s="288">
        <f t="shared" si="195"/>
        <v>0</v>
      </c>
      <c r="S1395" s="261"/>
    </row>
    <row r="1396" spans="2:19" s="200" customFormat="1" x14ac:dyDescent="0.25">
      <c r="B1396" s="259">
        <f t="shared" si="196"/>
        <v>1391</v>
      </c>
      <c r="C1396" s="229">
        <v>45456</v>
      </c>
      <c r="D1396" s="203" t="s">
        <v>132</v>
      </c>
      <c r="E1396" s="204" t="str">
        <f t="shared" si="189"/>
        <v>تانکر آب</v>
      </c>
      <c r="F1396" s="204" t="str">
        <f t="shared" si="190"/>
        <v>شرکتی</v>
      </c>
      <c r="G1396" s="204" t="str">
        <f t="shared" si="191"/>
        <v>تانکر آب</v>
      </c>
      <c r="H1396" s="204">
        <f t="shared" si="192"/>
        <v>11.8</v>
      </c>
      <c r="I1396" s="204"/>
      <c r="J1396" s="204"/>
      <c r="K1396" s="204"/>
      <c r="L1396" s="204"/>
      <c r="M1396" s="204"/>
      <c r="N1396" s="204"/>
      <c r="O1396" s="230">
        <f t="shared" si="193"/>
        <v>0</v>
      </c>
      <c r="P1396" s="230">
        <f t="shared" si="194"/>
        <v>0</v>
      </c>
      <c r="Q1396" s="230">
        <f t="shared" si="197"/>
        <v>0</v>
      </c>
      <c r="R1396" s="288">
        <f t="shared" si="195"/>
        <v>0</v>
      </c>
      <c r="S1396" s="261"/>
    </row>
    <row r="1397" spans="2:19" s="200" customFormat="1" x14ac:dyDescent="0.25">
      <c r="B1397" s="259">
        <f t="shared" si="196"/>
        <v>1392</v>
      </c>
      <c r="C1397" s="229">
        <v>45456</v>
      </c>
      <c r="D1397" s="203" t="s">
        <v>98</v>
      </c>
      <c r="E1397" s="204" t="str">
        <f t="shared" si="189"/>
        <v>تانکر آب</v>
      </c>
      <c r="F1397" s="204" t="str">
        <f t="shared" si="190"/>
        <v>شرکتی</v>
      </c>
      <c r="G1397" s="204" t="str">
        <f t="shared" si="191"/>
        <v>تانکر آب</v>
      </c>
      <c r="H1397" s="204">
        <f t="shared" si="192"/>
        <v>11.8</v>
      </c>
      <c r="I1397" s="204" t="s">
        <v>68</v>
      </c>
      <c r="J1397" s="204">
        <v>5</v>
      </c>
      <c r="K1397" s="204"/>
      <c r="L1397" s="204"/>
      <c r="M1397" s="204"/>
      <c r="N1397" s="204"/>
      <c r="O1397" s="230">
        <f t="shared" si="193"/>
        <v>0</v>
      </c>
      <c r="P1397" s="230">
        <f t="shared" si="194"/>
        <v>0</v>
      </c>
      <c r="Q1397" s="230">
        <f t="shared" si="197"/>
        <v>59</v>
      </c>
      <c r="R1397" s="288">
        <f t="shared" si="195"/>
        <v>0</v>
      </c>
      <c r="S1397" s="261"/>
    </row>
    <row r="1398" spans="2:19" s="200" customFormat="1" x14ac:dyDescent="0.25">
      <c r="B1398" s="259">
        <f t="shared" si="196"/>
        <v>1393</v>
      </c>
      <c r="C1398" s="229">
        <v>45456</v>
      </c>
      <c r="D1398" s="203" t="s">
        <v>143</v>
      </c>
      <c r="E1398" s="204" t="str">
        <f t="shared" si="189"/>
        <v>کامیون کمپرسی</v>
      </c>
      <c r="F1398" s="204" t="str">
        <f t="shared" si="190"/>
        <v>انصاری</v>
      </c>
      <c r="G1398" s="204" t="str">
        <f t="shared" si="191"/>
        <v>جفت</v>
      </c>
      <c r="H1398" s="204">
        <f t="shared" si="192"/>
        <v>7</v>
      </c>
      <c r="I1398" s="204" t="s">
        <v>204</v>
      </c>
      <c r="J1398" s="204">
        <v>33</v>
      </c>
      <c r="K1398" s="204">
        <v>450</v>
      </c>
      <c r="L1398" s="204"/>
      <c r="M1398" s="204"/>
      <c r="N1398" s="204"/>
      <c r="O1398" s="230">
        <f t="shared" si="193"/>
        <v>231</v>
      </c>
      <c r="P1398" s="230">
        <f t="shared" si="194"/>
        <v>0</v>
      </c>
      <c r="Q1398" s="230">
        <f t="shared" si="197"/>
        <v>0</v>
      </c>
      <c r="R1398" s="288">
        <f t="shared" si="195"/>
        <v>0</v>
      </c>
      <c r="S1398" s="261"/>
    </row>
    <row r="1399" spans="2:19" s="200" customFormat="1" x14ac:dyDescent="0.25">
      <c r="B1399" s="259">
        <f t="shared" si="196"/>
        <v>1394</v>
      </c>
      <c r="C1399" s="229">
        <v>45456</v>
      </c>
      <c r="D1399" s="203" t="s">
        <v>144</v>
      </c>
      <c r="E1399" s="204" t="str">
        <f t="shared" si="189"/>
        <v>کامیون کمپرسی</v>
      </c>
      <c r="F1399" s="204" t="str">
        <f t="shared" si="190"/>
        <v>انصاری</v>
      </c>
      <c r="G1399" s="204" t="str">
        <f t="shared" si="191"/>
        <v>جفت</v>
      </c>
      <c r="H1399" s="204">
        <f t="shared" si="192"/>
        <v>7</v>
      </c>
      <c r="I1399" s="204" t="s">
        <v>204</v>
      </c>
      <c r="J1399" s="204">
        <v>30</v>
      </c>
      <c r="K1399" s="204">
        <v>450</v>
      </c>
      <c r="L1399" s="204"/>
      <c r="M1399" s="204"/>
      <c r="N1399" s="204"/>
      <c r="O1399" s="230">
        <f t="shared" si="193"/>
        <v>210</v>
      </c>
      <c r="P1399" s="230">
        <f t="shared" si="194"/>
        <v>0</v>
      </c>
      <c r="Q1399" s="230">
        <f t="shared" si="197"/>
        <v>0</v>
      </c>
      <c r="R1399" s="288">
        <f t="shared" si="195"/>
        <v>0</v>
      </c>
      <c r="S1399" s="261"/>
    </row>
    <row r="1400" spans="2:19" s="200" customFormat="1" x14ac:dyDescent="0.25">
      <c r="B1400" s="259">
        <f t="shared" si="196"/>
        <v>1395</v>
      </c>
      <c r="C1400" s="229">
        <v>45456</v>
      </c>
      <c r="D1400" s="203" t="s">
        <v>145</v>
      </c>
      <c r="E1400" s="204" t="str">
        <f t="shared" si="189"/>
        <v>کامیون کمپرسی</v>
      </c>
      <c r="F1400" s="204" t="str">
        <f t="shared" si="190"/>
        <v>انصاری</v>
      </c>
      <c r="G1400" s="204" t="str">
        <f t="shared" si="191"/>
        <v>جفت</v>
      </c>
      <c r="H1400" s="204">
        <f t="shared" si="192"/>
        <v>7</v>
      </c>
      <c r="I1400" s="204" t="s">
        <v>204</v>
      </c>
      <c r="J1400" s="204">
        <v>33</v>
      </c>
      <c r="K1400" s="204">
        <v>450</v>
      </c>
      <c r="L1400" s="204"/>
      <c r="M1400" s="204"/>
      <c r="N1400" s="204"/>
      <c r="O1400" s="230">
        <f t="shared" si="193"/>
        <v>231</v>
      </c>
      <c r="P1400" s="230">
        <f t="shared" si="194"/>
        <v>0</v>
      </c>
      <c r="Q1400" s="230">
        <f t="shared" si="197"/>
        <v>0</v>
      </c>
      <c r="R1400" s="288">
        <f t="shared" si="195"/>
        <v>0</v>
      </c>
      <c r="S1400" s="261"/>
    </row>
    <row r="1401" spans="2:19" s="200" customFormat="1" x14ac:dyDescent="0.25">
      <c r="B1401" s="259">
        <f t="shared" si="196"/>
        <v>1396</v>
      </c>
      <c r="C1401" s="229">
        <v>45456</v>
      </c>
      <c r="D1401" s="203" t="s">
        <v>152</v>
      </c>
      <c r="E1401" s="204" t="str">
        <f t="shared" si="189"/>
        <v>کامیون کمپرسی</v>
      </c>
      <c r="F1401" s="204" t="str">
        <f t="shared" si="190"/>
        <v>میرزایی</v>
      </c>
      <c r="G1401" s="204" t="str">
        <f t="shared" si="191"/>
        <v>تک</v>
      </c>
      <c r="H1401" s="204">
        <f t="shared" si="192"/>
        <v>4.1500000000000004</v>
      </c>
      <c r="I1401" s="204" t="s">
        <v>205</v>
      </c>
      <c r="J1401" s="204">
        <v>18</v>
      </c>
      <c r="K1401" s="204">
        <v>1400</v>
      </c>
      <c r="L1401" s="204"/>
      <c r="M1401" s="204"/>
      <c r="N1401" s="204"/>
      <c r="O1401" s="230">
        <f t="shared" si="193"/>
        <v>0</v>
      </c>
      <c r="P1401" s="230">
        <f t="shared" si="194"/>
        <v>85.905000000000001</v>
      </c>
      <c r="Q1401" s="230">
        <f t="shared" si="197"/>
        <v>0</v>
      </c>
      <c r="R1401" s="288">
        <f t="shared" si="195"/>
        <v>0</v>
      </c>
      <c r="S1401" s="261"/>
    </row>
    <row r="1402" spans="2:19" s="200" customFormat="1" x14ac:dyDescent="0.25">
      <c r="B1402" s="259">
        <f t="shared" si="196"/>
        <v>1397</v>
      </c>
      <c r="C1402" s="229">
        <v>45456</v>
      </c>
      <c r="D1402" s="203" t="s">
        <v>154</v>
      </c>
      <c r="E1402" s="204" t="str">
        <f t="shared" si="189"/>
        <v>کامیون کمپرسی</v>
      </c>
      <c r="F1402" s="204" t="str">
        <f t="shared" si="190"/>
        <v>میرزایی</v>
      </c>
      <c r="G1402" s="204" t="str">
        <f t="shared" si="191"/>
        <v>تک</v>
      </c>
      <c r="H1402" s="204">
        <f t="shared" si="192"/>
        <v>4.1500000000000004</v>
      </c>
      <c r="I1402" s="204" t="s">
        <v>205</v>
      </c>
      <c r="J1402" s="204">
        <v>17</v>
      </c>
      <c r="K1402" s="204">
        <v>1400</v>
      </c>
      <c r="L1402" s="204"/>
      <c r="M1402" s="204"/>
      <c r="N1402" s="204"/>
      <c r="O1402" s="230">
        <f t="shared" si="193"/>
        <v>0</v>
      </c>
      <c r="P1402" s="230">
        <f t="shared" si="194"/>
        <v>81.132500000000007</v>
      </c>
      <c r="Q1402" s="230">
        <f t="shared" si="197"/>
        <v>0</v>
      </c>
      <c r="R1402" s="288">
        <f t="shared" si="195"/>
        <v>0</v>
      </c>
      <c r="S1402" s="261"/>
    </row>
    <row r="1403" spans="2:19" s="200" customFormat="1" x14ac:dyDescent="0.25">
      <c r="B1403" s="259">
        <f t="shared" si="196"/>
        <v>1398</v>
      </c>
      <c r="C1403" s="229">
        <v>45456</v>
      </c>
      <c r="D1403" s="203" t="s">
        <v>155</v>
      </c>
      <c r="E1403" s="204" t="str">
        <f t="shared" si="189"/>
        <v>کامیون کمپرسی</v>
      </c>
      <c r="F1403" s="204" t="str">
        <f t="shared" si="190"/>
        <v>میرزایی</v>
      </c>
      <c r="G1403" s="204" t="str">
        <f t="shared" si="191"/>
        <v>جفت</v>
      </c>
      <c r="H1403" s="204">
        <f t="shared" si="192"/>
        <v>6.65</v>
      </c>
      <c r="I1403" s="204" t="s">
        <v>205</v>
      </c>
      <c r="J1403" s="204">
        <v>21</v>
      </c>
      <c r="K1403" s="204">
        <v>1400</v>
      </c>
      <c r="L1403" s="204"/>
      <c r="M1403" s="204"/>
      <c r="N1403" s="204"/>
      <c r="O1403" s="230">
        <f t="shared" si="193"/>
        <v>0</v>
      </c>
      <c r="P1403" s="230">
        <f t="shared" si="194"/>
        <v>160.5975</v>
      </c>
      <c r="Q1403" s="230">
        <f t="shared" si="197"/>
        <v>0</v>
      </c>
      <c r="R1403" s="288">
        <f t="shared" si="195"/>
        <v>0</v>
      </c>
      <c r="S1403" s="261"/>
    </row>
    <row r="1404" spans="2:19" s="200" customFormat="1" x14ac:dyDescent="0.25">
      <c r="B1404" s="259">
        <f t="shared" si="196"/>
        <v>1399</v>
      </c>
      <c r="C1404" s="229">
        <v>45456</v>
      </c>
      <c r="D1404" s="203" t="s">
        <v>158</v>
      </c>
      <c r="E1404" s="204" t="str">
        <f t="shared" si="189"/>
        <v>کامیون کمپرسی</v>
      </c>
      <c r="F1404" s="204" t="str">
        <f t="shared" si="190"/>
        <v>صداقت</v>
      </c>
      <c r="G1404" s="204" t="str">
        <f t="shared" si="191"/>
        <v>تک</v>
      </c>
      <c r="H1404" s="204">
        <f t="shared" si="192"/>
        <v>4.1500000000000004</v>
      </c>
      <c r="I1404" s="204" t="s">
        <v>205</v>
      </c>
      <c r="J1404" s="204">
        <v>39</v>
      </c>
      <c r="K1404" s="204">
        <v>1500</v>
      </c>
      <c r="L1404" s="204" t="s">
        <v>64</v>
      </c>
      <c r="M1404" s="204" t="s">
        <v>250</v>
      </c>
      <c r="N1404" s="204" t="s">
        <v>287</v>
      </c>
      <c r="O1404" s="230">
        <f t="shared" si="193"/>
        <v>0</v>
      </c>
      <c r="P1404" s="230">
        <f t="shared" si="194"/>
        <v>186.1275</v>
      </c>
      <c r="Q1404" s="230">
        <f t="shared" si="197"/>
        <v>0</v>
      </c>
      <c r="R1404" s="288">
        <f t="shared" si="195"/>
        <v>0</v>
      </c>
      <c r="S1404" s="261"/>
    </row>
    <row r="1405" spans="2:19" s="200" customFormat="1" x14ac:dyDescent="0.25">
      <c r="B1405" s="259">
        <f t="shared" si="196"/>
        <v>1400</v>
      </c>
      <c r="C1405" s="229">
        <v>45456</v>
      </c>
      <c r="D1405" s="203" t="s">
        <v>159</v>
      </c>
      <c r="E1405" s="204" t="str">
        <f t="shared" si="189"/>
        <v>کامیون کمپرسی</v>
      </c>
      <c r="F1405" s="204" t="str">
        <f t="shared" si="190"/>
        <v>صداقت</v>
      </c>
      <c r="G1405" s="204" t="str">
        <f t="shared" si="191"/>
        <v>تک</v>
      </c>
      <c r="H1405" s="204">
        <f t="shared" si="192"/>
        <v>4.1500000000000004</v>
      </c>
      <c r="I1405" s="204" t="s">
        <v>205</v>
      </c>
      <c r="J1405" s="204">
        <v>39</v>
      </c>
      <c r="K1405" s="204">
        <v>1500</v>
      </c>
      <c r="L1405" s="204" t="s">
        <v>64</v>
      </c>
      <c r="M1405" s="204" t="s">
        <v>250</v>
      </c>
      <c r="N1405" s="204" t="s">
        <v>287</v>
      </c>
      <c r="O1405" s="230">
        <f t="shared" si="193"/>
        <v>0</v>
      </c>
      <c r="P1405" s="230">
        <f t="shared" si="194"/>
        <v>186.1275</v>
      </c>
      <c r="Q1405" s="230">
        <f t="shared" si="197"/>
        <v>0</v>
      </c>
      <c r="R1405" s="288">
        <f t="shared" si="195"/>
        <v>0</v>
      </c>
      <c r="S1405" s="261"/>
    </row>
    <row r="1406" spans="2:19" s="200" customFormat="1" x14ac:dyDescent="0.25">
      <c r="B1406" s="259">
        <f t="shared" si="196"/>
        <v>1401</v>
      </c>
      <c r="C1406" s="229">
        <v>45456</v>
      </c>
      <c r="D1406" s="203" t="s">
        <v>162</v>
      </c>
      <c r="E1406" s="204" t="str">
        <f t="shared" si="189"/>
        <v>تانکر آب</v>
      </c>
      <c r="F1406" s="204" t="str">
        <f t="shared" si="190"/>
        <v>رضاپور</v>
      </c>
      <c r="G1406" s="204" t="str">
        <f t="shared" si="191"/>
        <v>تانکر آب</v>
      </c>
      <c r="H1406" s="204">
        <f t="shared" si="192"/>
        <v>10</v>
      </c>
      <c r="I1406" s="204" t="s">
        <v>68</v>
      </c>
      <c r="J1406" s="204">
        <v>3</v>
      </c>
      <c r="K1406" s="204"/>
      <c r="L1406" s="204"/>
      <c r="M1406" s="204"/>
      <c r="N1406" s="204"/>
      <c r="O1406" s="230">
        <f t="shared" si="193"/>
        <v>0</v>
      </c>
      <c r="P1406" s="230">
        <f t="shared" si="194"/>
        <v>0</v>
      </c>
      <c r="Q1406" s="230">
        <f t="shared" si="197"/>
        <v>30</v>
      </c>
      <c r="R1406" s="288">
        <f t="shared" si="195"/>
        <v>0</v>
      </c>
      <c r="S1406" s="261"/>
    </row>
    <row r="1407" spans="2:19" s="200" customFormat="1" x14ac:dyDescent="0.25">
      <c r="B1407" s="259">
        <f t="shared" si="196"/>
        <v>1402</v>
      </c>
      <c r="C1407" s="229">
        <v>45456</v>
      </c>
      <c r="D1407" s="203" t="s">
        <v>175</v>
      </c>
      <c r="E1407" s="204" t="str">
        <f t="shared" si="189"/>
        <v>تانکر آب</v>
      </c>
      <c r="F1407" s="204" t="str">
        <f t="shared" si="190"/>
        <v>محمدپور</v>
      </c>
      <c r="G1407" s="204" t="str">
        <f t="shared" si="191"/>
        <v>تانکر آب</v>
      </c>
      <c r="H1407" s="204">
        <f t="shared" si="192"/>
        <v>11.2</v>
      </c>
      <c r="I1407" s="204" t="s">
        <v>68</v>
      </c>
      <c r="J1407" s="204">
        <v>11</v>
      </c>
      <c r="K1407" s="204"/>
      <c r="L1407" s="204"/>
      <c r="M1407" s="204"/>
      <c r="N1407" s="204"/>
      <c r="O1407" s="230">
        <f t="shared" si="193"/>
        <v>0</v>
      </c>
      <c r="P1407" s="230">
        <f t="shared" si="194"/>
        <v>0</v>
      </c>
      <c r="Q1407" s="230">
        <f t="shared" si="197"/>
        <v>123.19999999999999</v>
      </c>
      <c r="R1407" s="288">
        <f t="shared" si="195"/>
        <v>0</v>
      </c>
      <c r="S1407" s="261"/>
    </row>
    <row r="1408" spans="2:19" s="200" customFormat="1" x14ac:dyDescent="0.25">
      <c r="B1408" s="259">
        <f t="shared" si="196"/>
        <v>1403</v>
      </c>
      <c r="C1408" s="229">
        <v>45456</v>
      </c>
      <c r="D1408" s="203" t="s">
        <v>179</v>
      </c>
      <c r="E1408" s="204" t="str">
        <f t="shared" si="189"/>
        <v>کمپرسی جفت</v>
      </c>
      <c r="F1408" s="204" t="str">
        <f t="shared" si="190"/>
        <v>محمدپور</v>
      </c>
      <c r="G1408" s="204" t="str">
        <f t="shared" si="191"/>
        <v>جفت</v>
      </c>
      <c r="H1408" s="204">
        <f t="shared" si="192"/>
        <v>7</v>
      </c>
      <c r="I1408" s="204" t="s">
        <v>204</v>
      </c>
      <c r="J1408" s="204">
        <v>10</v>
      </c>
      <c r="K1408" s="204">
        <v>500</v>
      </c>
      <c r="L1408" s="204" t="s">
        <v>7</v>
      </c>
      <c r="M1408" s="204">
        <v>723</v>
      </c>
      <c r="N1408" s="204" t="s">
        <v>287</v>
      </c>
      <c r="O1408" s="230">
        <f t="shared" si="193"/>
        <v>70</v>
      </c>
      <c r="P1408" s="230">
        <f t="shared" si="194"/>
        <v>0</v>
      </c>
      <c r="Q1408" s="230">
        <f t="shared" si="197"/>
        <v>0</v>
      </c>
      <c r="R1408" s="288">
        <f t="shared" si="195"/>
        <v>0</v>
      </c>
      <c r="S1408" s="261" t="s">
        <v>288</v>
      </c>
    </row>
    <row r="1409" spans="2:19" s="200" customFormat="1" x14ac:dyDescent="0.25">
      <c r="B1409" s="259">
        <f t="shared" si="196"/>
        <v>1404</v>
      </c>
      <c r="C1409" s="229">
        <v>45456</v>
      </c>
      <c r="D1409" s="203" t="s">
        <v>181</v>
      </c>
      <c r="E1409" s="204" t="str">
        <f t="shared" si="189"/>
        <v>تانکر آب</v>
      </c>
      <c r="F1409" s="204" t="str">
        <f t="shared" si="190"/>
        <v>گلپایگانی</v>
      </c>
      <c r="G1409" s="204" t="str">
        <f t="shared" si="191"/>
        <v>تانکر آب</v>
      </c>
      <c r="H1409" s="204">
        <f t="shared" si="192"/>
        <v>11.6</v>
      </c>
      <c r="I1409" s="204" t="s">
        <v>68</v>
      </c>
      <c r="J1409" s="204">
        <v>3</v>
      </c>
      <c r="K1409" s="204"/>
      <c r="L1409" s="204"/>
      <c r="M1409" s="204"/>
      <c r="N1409" s="204"/>
      <c r="O1409" s="230">
        <f t="shared" si="193"/>
        <v>0</v>
      </c>
      <c r="P1409" s="230">
        <f t="shared" si="194"/>
        <v>0</v>
      </c>
      <c r="Q1409" s="230">
        <f t="shared" si="197"/>
        <v>34.799999999999997</v>
      </c>
      <c r="R1409" s="288">
        <f t="shared" si="195"/>
        <v>0</v>
      </c>
      <c r="S1409" s="261"/>
    </row>
    <row r="1410" spans="2:19" s="200" customFormat="1" x14ac:dyDescent="0.25">
      <c r="B1410" s="259">
        <f t="shared" si="196"/>
        <v>1405</v>
      </c>
      <c r="C1410" s="229">
        <v>45457</v>
      </c>
      <c r="D1410" s="203" t="s">
        <v>93</v>
      </c>
      <c r="E1410" s="204" t="str">
        <f t="shared" si="189"/>
        <v>کامیون کمپرسی</v>
      </c>
      <c r="F1410" s="204" t="str">
        <f t="shared" si="190"/>
        <v>شرکتی</v>
      </c>
      <c r="G1410" s="204" t="str">
        <f t="shared" si="191"/>
        <v>جفت</v>
      </c>
      <c r="H1410" s="204">
        <f t="shared" si="192"/>
        <v>6.65</v>
      </c>
      <c r="I1410" s="204"/>
      <c r="J1410" s="204"/>
      <c r="K1410" s="204"/>
      <c r="L1410" s="204"/>
      <c r="M1410" s="204"/>
      <c r="N1410" s="204"/>
      <c r="O1410" s="230">
        <f t="shared" si="193"/>
        <v>0</v>
      </c>
      <c r="P1410" s="230">
        <f t="shared" si="194"/>
        <v>0</v>
      </c>
      <c r="Q1410" s="230">
        <f t="shared" si="197"/>
        <v>0</v>
      </c>
      <c r="R1410" s="288">
        <f t="shared" si="195"/>
        <v>0</v>
      </c>
      <c r="S1410" s="261"/>
    </row>
    <row r="1411" spans="2:19" s="200" customFormat="1" x14ac:dyDescent="0.25">
      <c r="B1411" s="259">
        <f t="shared" si="196"/>
        <v>1406</v>
      </c>
      <c r="C1411" s="229">
        <v>45457</v>
      </c>
      <c r="D1411" s="203" t="s">
        <v>96</v>
      </c>
      <c r="E1411" s="204" t="str">
        <f t="shared" si="189"/>
        <v>کامیون کمپرسی</v>
      </c>
      <c r="F1411" s="204" t="str">
        <f t="shared" si="190"/>
        <v>شرکتی</v>
      </c>
      <c r="G1411" s="204" t="str">
        <f t="shared" si="191"/>
        <v>جفت</v>
      </c>
      <c r="H1411" s="204">
        <f t="shared" si="192"/>
        <v>6.65</v>
      </c>
      <c r="I1411" s="204"/>
      <c r="J1411" s="204"/>
      <c r="K1411" s="204"/>
      <c r="L1411" s="204"/>
      <c r="M1411" s="204"/>
      <c r="N1411" s="204"/>
      <c r="O1411" s="230">
        <f t="shared" si="193"/>
        <v>0</v>
      </c>
      <c r="P1411" s="230">
        <f t="shared" si="194"/>
        <v>0</v>
      </c>
      <c r="Q1411" s="230">
        <f t="shared" si="197"/>
        <v>0</v>
      </c>
      <c r="R1411" s="288">
        <f t="shared" si="195"/>
        <v>0</v>
      </c>
      <c r="S1411" s="261"/>
    </row>
    <row r="1412" spans="2:19" s="200" customFormat="1" x14ac:dyDescent="0.25">
      <c r="B1412" s="259">
        <f t="shared" si="196"/>
        <v>1407</v>
      </c>
      <c r="C1412" s="229">
        <v>45457</v>
      </c>
      <c r="D1412" s="203" t="s">
        <v>119</v>
      </c>
      <c r="E1412" s="204" t="str">
        <f t="shared" si="189"/>
        <v>کامیون کمپرسی</v>
      </c>
      <c r="F1412" s="204" t="str">
        <f t="shared" si="190"/>
        <v>شرکتی</v>
      </c>
      <c r="G1412" s="204" t="str">
        <f t="shared" si="191"/>
        <v>جفت</v>
      </c>
      <c r="H1412" s="204">
        <f t="shared" si="192"/>
        <v>6.65</v>
      </c>
      <c r="I1412" s="204"/>
      <c r="J1412" s="204"/>
      <c r="K1412" s="204"/>
      <c r="L1412" s="204"/>
      <c r="M1412" s="204"/>
      <c r="N1412" s="204"/>
      <c r="O1412" s="230">
        <f t="shared" si="193"/>
        <v>0</v>
      </c>
      <c r="P1412" s="230">
        <f t="shared" si="194"/>
        <v>0</v>
      </c>
      <c r="Q1412" s="230">
        <f t="shared" si="197"/>
        <v>0</v>
      </c>
      <c r="R1412" s="288">
        <f t="shared" si="195"/>
        <v>0</v>
      </c>
      <c r="S1412" s="261"/>
    </row>
    <row r="1413" spans="2:19" s="200" customFormat="1" x14ac:dyDescent="0.25">
      <c r="B1413" s="259">
        <f t="shared" si="196"/>
        <v>1408</v>
      </c>
      <c r="C1413" s="229">
        <v>45457</v>
      </c>
      <c r="D1413" s="203" t="s">
        <v>132</v>
      </c>
      <c r="E1413" s="204" t="str">
        <f t="shared" si="189"/>
        <v>تانکر آب</v>
      </c>
      <c r="F1413" s="204" t="str">
        <f t="shared" si="190"/>
        <v>شرکتی</v>
      </c>
      <c r="G1413" s="204" t="str">
        <f t="shared" si="191"/>
        <v>تانکر آب</v>
      </c>
      <c r="H1413" s="204">
        <f t="shared" si="192"/>
        <v>11.8</v>
      </c>
      <c r="I1413" s="204"/>
      <c r="J1413" s="204"/>
      <c r="K1413" s="204"/>
      <c r="L1413" s="204"/>
      <c r="M1413" s="204"/>
      <c r="N1413" s="204"/>
      <c r="O1413" s="230">
        <f t="shared" si="193"/>
        <v>0</v>
      </c>
      <c r="P1413" s="230">
        <f t="shared" si="194"/>
        <v>0</v>
      </c>
      <c r="Q1413" s="230">
        <f t="shared" si="197"/>
        <v>0</v>
      </c>
      <c r="R1413" s="288">
        <f t="shared" si="195"/>
        <v>0</v>
      </c>
      <c r="S1413" s="261"/>
    </row>
    <row r="1414" spans="2:19" s="200" customFormat="1" x14ac:dyDescent="0.25">
      <c r="B1414" s="259">
        <f t="shared" si="196"/>
        <v>1409</v>
      </c>
      <c r="C1414" s="229">
        <v>45457</v>
      </c>
      <c r="D1414" s="203" t="s">
        <v>98</v>
      </c>
      <c r="E1414" s="204" t="str">
        <f t="shared" ref="E1414:E1477" si="198">IFERROR(VLOOKUP(D1414,T:X,2,FALSE),"")</f>
        <v>تانکر آب</v>
      </c>
      <c r="F1414" s="204" t="str">
        <f t="shared" ref="F1414:F1477" si="199">IFERROR(VLOOKUP(D1414,T:X,3,FALSE),"")</f>
        <v>شرکتی</v>
      </c>
      <c r="G1414" s="204" t="str">
        <f t="shared" ref="G1414:G1477" si="200">IFERROR(VLOOKUP(D1414,T:X,4,FALSE),"")</f>
        <v>تانکر آب</v>
      </c>
      <c r="H1414" s="204">
        <f t="shared" ref="H1414:H1477" si="201">IFERROR(VLOOKUP(D1414,T:X,5,FALSE),"")</f>
        <v>11.8</v>
      </c>
      <c r="I1414" s="204"/>
      <c r="J1414" s="204"/>
      <c r="K1414" s="204"/>
      <c r="L1414" s="204"/>
      <c r="M1414" s="204"/>
      <c r="N1414" s="204"/>
      <c r="O1414" s="230">
        <f t="shared" ref="O1414:O1452" si="202">IF(I1414=$O$5,J1414*H1414,0)</f>
        <v>0</v>
      </c>
      <c r="P1414" s="230">
        <f t="shared" ref="P1414:P1452" si="203">IF(I1414=$P$5,J1414*H1414,0)*1.15</f>
        <v>0</v>
      </c>
      <c r="Q1414" s="230">
        <f t="shared" si="197"/>
        <v>0</v>
      </c>
      <c r="R1414" s="288">
        <f t="shared" ref="R1414:R1477" si="204">IF(I1414=$R$5,J1414*H1414,0)</f>
        <v>0</v>
      </c>
      <c r="S1414" s="261"/>
    </row>
    <row r="1415" spans="2:19" s="200" customFormat="1" x14ac:dyDescent="0.25">
      <c r="B1415" s="259">
        <f t="shared" ref="B1415:B1478" si="205">ROW()-5</f>
        <v>1410</v>
      </c>
      <c r="C1415" s="229">
        <v>45457</v>
      </c>
      <c r="D1415" s="203" t="s">
        <v>143</v>
      </c>
      <c r="E1415" s="204" t="str">
        <f t="shared" si="198"/>
        <v>کامیون کمپرسی</v>
      </c>
      <c r="F1415" s="204" t="str">
        <f t="shared" si="199"/>
        <v>انصاری</v>
      </c>
      <c r="G1415" s="204" t="str">
        <f t="shared" si="200"/>
        <v>جفت</v>
      </c>
      <c r="H1415" s="204">
        <f t="shared" si="201"/>
        <v>7</v>
      </c>
      <c r="I1415" s="204"/>
      <c r="J1415" s="204"/>
      <c r="K1415" s="204"/>
      <c r="L1415" s="204"/>
      <c r="M1415" s="204"/>
      <c r="N1415" s="204"/>
      <c r="O1415" s="230">
        <f t="shared" si="202"/>
        <v>0</v>
      </c>
      <c r="P1415" s="230">
        <f t="shared" si="203"/>
        <v>0</v>
      </c>
      <c r="Q1415" s="230">
        <f t="shared" ref="Q1415:Q1478" si="206">IF(I1415=$Q$5,J1415*H1415,0)</f>
        <v>0</v>
      </c>
      <c r="R1415" s="288">
        <f t="shared" si="204"/>
        <v>0</v>
      </c>
      <c r="S1415" s="261"/>
    </row>
    <row r="1416" spans="2:19" s="200" customFormat="1" x14ac:dyDescent="0.25">
      <c r="B1416" s="259">
        <f t="shared" si="205"/>
        <v>1411</v>
      </c>
      <c r="C1416" s="229">
        <v>45457</v>
      </c>
      <c r="D1416" s="203" t="s">
        <v>144</v>
      </c>
      <c r="E1416" s="204" t="str">
        <f t="shared" si="198"/>
        <v>کامیون کمپرسی</v>
      </c>
      <c r="F1416" s="204" t="str">
        <f t="shared" si="199"/>
        <v>انصاری</v>
      </c>
      <c r="G1416" s="204" t="str">
        <f t="shared" si="200"/>
        <v>جفت</v>
      </c>
      <c r="H1416" s="204">
        <f t="shared" si="201"/>
        <v>7</v>
      </c>
      <c r="I1416" s="204"/>
      <c r="J1416" s="204"/>
      <c r="K1416" s="204"/>
      <c r="L1416" s="204"/>
      <c r="M1416" s="204"/>
      <c r="N1416" s="204"/>
      <c r="O1416" s="230">
        <f t="shared" si="202"/>
        <v>0</v>
      </c>
      <c r="P1416" s="230">
        <f t="shared" si="203"/>
        <v>0</v>
      </c>
      <c r="Q1416" s="230">
        <f t="shared" si="206"/>
        <v>0</v>
      </c>
      <c r="R1416" s="288">
        <f t="shared" si="204"/>
        <v>0</v>
      </c>
      <c r="S1416" s="261"/>
    </row>
    <row r="1417" spans="2:19" s="200" customFormat="1" x14ac:dyDescent="0.25">
      <c r="B1417" s="259">
        <f t="shared" si="205"/>
        <v>1412</v>
      </c>
      <c r="C1417" s="229">
        <v>45457</v>
      </c>
      <c r="D1417" s="203" t="s">
        <v>145</v>
      </c>
      <c r="E1417" s="204" t="str">
        <f t="shared" si="198"/>
        <v>کامیون کمپرسی</v>
      </c>
      <c r="F1417" s="204" t="str">
        <f t="shared" si="199"/>
        <v>انصاری</v>
      </c>
      <c r="G1417" s="204" t="str">
        <f t="shared" si="200"/>
        <v>جفت</v>
      </c>
      <c r="H1417" s="204">
        <f t="shared" si="201"/>
        <v>7</v>
      </c>
      <c r="I1417" s="204"/>
      <c r="J1417" s="204"/>
      <c r="K1417" s="204"/>
      <c r="L1417" s="204"/>
      <c r="M1417" s="204"/>
      <c r="N1417" s="204"/>
      <c r="O1417" s="230">
        <f t="shared" si="202"/>
        <v>0</v>
      </c>
      <c r="P1417" s="230">
        <f t="shared" si="203"/>
        <v>0</v>
      </c>
      <c r="Q1417" s="230">
        <f t="shared" si="206"/>
        <v>0</v>
      </c>
      <c r="R1417" s="288">
        <f t="shared" si="204"/>
        <v>0</v>
      </c>
      <c r="S1417" s="261"/>
    </row>
    <row r="1418" spans="2:19" s="200" customFormat="1" x14ac:dyDescent="0.25">
      <c r="B1418" s="259">
        <f t="shared" si="205"/>
        <v>1413</v>
      </c>
      <c r="C1418" s="229">
        <v>45457</v>
      </c>
      <c r="D1418" s="203" t="s">
        <v>152</v>
      </c>
      <c r="E1418" s="204" t="str">
        <f t="shared" si="198"/>
        <v>کامیون کمپرسی</v>
      </c>
      <c r="F1418" s="204" t="str">
        <f t="shared" si="199"/>
        <v>میرزایی</v>
      </c>
      <c r="G1418" s="204" t="str">
        <f t="shared" si="200"/>
        <v>تک</v>
      </c>
      <c r="H1418" s="204">
        <f t="shared" si="201"/>
        <v>4.1500000000000004</v>
      </c>
      <c r="I1418" s="204"/>
      <c r="J1418" s="204"/>
      <c r="K1418" s="204"/>
      <c r="L1418" s="204"/>
      <c r="M1418" s="204"/>
      <c r="N1418" s="204"/>
      <c r="O1418" s="230">
        <f t="shared" si="202"/>
        <v>0</v>
      </c>
      <c r="P1418" s="230">
        <f t="shared" si="203"/>
        <v>0</v>
      </c>
      <c r="Q1418" s="230">
        <f t="shared" si="206"/>
        <v>0</v>
      </c>
      <c r="R1418" s="288">
        <f t="shared" si="204"/>
        <v>0</v>
      </c>
      <c r="S1418" s="261"/>
    </row>
    <row r="1419" spans="2:19" s="200" customFormat="1" x14ac:dyDescent="0.25">
      <c r="B1419" s="259">
        <f t="shared" si="205"/>
        <v>1414</v>
      </c>
      <c r="C1419" s="229">
        <v>45457</v>
      </c>
      <c r="D1419" s="203" t="s">
        <v>154</v>
      </c>
      <c r="E1419" s="204" t="str">
        <f t="shared" si="198"/>
        <v>کامیون کمپرسی</v>
      </c>
      <c r="F1419" s="204" t="str">
        <f t="shared" si="199"/>
        <v>میرزایی</v>
      </c>
      <c r="G1419" s="204" t="str">
        <f t="shared" si="200"/>
        <v>تک</v>
      </c>
      <c r="H1419" s="204">
        <f t="shared" si="201"/>
        <v>4.1500000000000004</v>
      </c>
      <c r="I1419" s="204"/>
      <c r="J1419" s="204"/>
      <c r="K1419" s="204"/>
      <c r="L1419" s="204"/>
      <c r="M1419" s="204"/>
      <c r="N1419" s="204"/>
      <c r="O1419" s="230">
        <f t="shared" si="202"/>
        <v>0</v>
      </c>
      <c r="P1419" s="230">
        <f t="shared" si="203"/>
        <v>0</v>
      </c>
      <c r="Q1419" s="230">
        <f t="shared" si="206"/>
        <v>0</v>
      </c>
      <c r="R1419" s="288">
        <f t="shared" si="204"/>
        <v>0</v>
      </c>
      <c r="S1419" s="261"/>
    </row>
    <row r="1420" spans="2:19" s="200" customFormat="1" x14ac:dyDescent="0.25">
      <c r="B1420" s="259">
        <f t="shared" si="205"/>
        <v>1415</v>
      </c>
      <c r="C1420" s="229">
        <v>45457</v>
      </c>
      <c r="D1420" s="203" t="s">
        <v>155</v>
      </c>
      <c r="E1420" s="204" t="str">
        <f t="shared" si="198"/>
        <v>کامیون کمپرسی</v>
      </c>
      <c r="F1420" s="204" t="str">
        <f t="shared" si="199"/>
        <v>میرزایی</v>
      </c>
      <c r="G1420" s="204" t="str">
        <f t="shared" si="200"/>
        <v>جفت</v>
      </c>
      <c r="H1420" s="204">
        <f t="shared" si="201"/>
        <v>6.65</v>
      </c>
      <c r="I1420" s="204"/>
      <c r="J1420" s="204"/>
      <c r="K1420" s="204"/>
      <c r="L1420" s="204"/>
      <c r="M1420" s="204"/>
      <c r="N1420" s="204"/>
      <c r="O1420" s="230">
        <f t="shared" si="202"/>
        <v>0</v>
      </c>
      <c r="P1420" s="230">
        <f t="shared" si="203"/>
        <v>0</v>
      </c>
      <c r="Q1420" s="230">
        <f t="shared" si="206"/>
        <v>0</v>
      </c>
      <c r="R1420" s="288">
        <f t="shared" si="204"/>
        <v>0</v>
      </c>
      <c r="S1420" s="261"/>
    </row>
    <row r="1421" spans="2:19" s="200" customFormat="1" x14ac:dyDescent="0.25">
      <c r="B1421" s="259">
        <f t="shared" si="205"/>
        <v>1416</v>
      </c>
      <c r="C1421" s="229">
        <v>45457</v>
      </c>
      <c r="D1421" s="203" t="s">
        <v>158</v>
      </c>
      <c r="E1421" s="204" t="str">
        <f t="shared" si="198"/>
        <v>کامیون کمپرسی</v>
      </c>
      <c r="F1421" s="204" t="str">
        <f t="shared" si="199"/>
        <v>صداقت</v>
      </c>
      <c r="G1421" s="204" t="str">
        <f t="shared" si="200"/>
        <v>تک</v>
      </c>
      <c r="H1421" s="204">
        <f t="shared" si="201"/>
        <v>4.1500000000000004</v>
      </c>
      <c r="I1421" s="204"/>
      <c r="J1421" s="204"/>
      <c r="K1421" s="204"/>
      <c r="L1421" s="204"/>
      <c r="M1421" s="204"/>
      <c r="N1421" s="204"/>
      <c r="O1421" s="230">
        <f t="shared" si="202"/>
        <v>0</v>
      </c>
      <c r="P1421" s="230">
        <f t="shared" si="203"/>
        <v>0</v>
      </c>
      <c r="Q1421" s="230">
        <f t="shared" si="206"/>
        <v>0</v>
      </c>
      <c r="R1421" s="288">
        <f t="shared" si="204"/>
        <v>0</v>
      </c>
      <c r="S1421" s="261"/>
    </row>
    <row r="1422" spans="2:19" s="200" customFormat="1" x14ac:dyDescent="0.25">
      <c r="B1422" s="259">
        <f t="shared" si="205"/>
        <v>1417</v>
      </c>
      <c r="C1422" s="229">
        <v>45457</v>
      </c>
      <c r="D1422" s="203" t="s">
        <v>159</v>
      </c>
      <c r="E1422" s="204" t="str">
        <f t="shared" si="198"/>
        <v>کامیون کمپرسی</v>
      </c>
      <c r="F1422" s="204" t="str">
        <f t="shared" si="199"/>
        <v>صداقت</v>
      </c>
      <c r="G1422" s="204" t="str">
        <f t="shared" si="200"/>
        <v>تک</v>
      </c>
      <c r="H1422" s="204">
        <f t="shared" si="201"/>
        <v>4.1500000000000004</v>
      </c>
      <c r="I1422" s="204"/>
      <c r="J1422" s="204"/>
      <c r="K1422" s="204"/>
      <c r="L1422" s="204"/>
      <c r="M1422" s="204"/>
      <c r="N1422" s="204"/>
      <c r="O1422" s="230">
        <f t="shared" si="202"/>
        <v>0</v>
      </c>
      <c r="P1422" s="230">
        <f t="shared" si="203"/>
        <v>0</v>
      </c>
      <c r="Q1422" s="230">
        <f t="shared" si="206"/>
        <v>0</v>
      </c>
      <c r="R1422" s="288">
        <f t="shared" si="204"/>
        <v>0</v>
      </c>
      <c r="S1422" s="261"/>
    </row>
    <row r="1423" spans="2:19" s="200" customFormat="1" x14ac:dyDescent="0.25">
      <c r="B1423" s="259">
        <f t="shared" si="205"/>
        <v>1418</v>
      </c>
      <c r="C1423" s="229">
        <v>45457</v>
      </c>
      <c r="D1423" s="203" t="s">
        <v>162</v>
      </c>
      <c r="E1423" s="204" t="str">
        <f t="shared" si="198"/>
        <v>تانکر آب</v>
      </c>
      <c r="F1423" s="204" t="str">
        <f t="shared" si="199"/>
        <v>رضاپور</v>
      </c>
      <c r="G1423" s="204" t="str">
        <f t="shared" si="200"/>
        <v>تانکر آب</v>
      </c>
      <c r="H1423" s="204">
        <f t="shared" si="201"/>
        <v>10</v>
      </c>
      <c r="I1423" s="204"/>
      <c r="J1423" s="204"/>
      <c r="K1423" s="204"/>
      <c r="L1423" s="204"/>
      <c r="M1423" s="204"/>
      <c r="N1423" s="204"/>
      <c r="O1423" s="230">
        <f t="shared" si="202"/>
        <v>0</v>
      </c>
      <c r="P1423" s="230">
        <f t="shared" si="203"/>
        <v>0</v>
      </c>
      <c r="Q1423" s="230">
        <f t="shared" si="206"/>
        <v>0</v>
      </c>
      <c r="R1423" s="288">
        <f t="shared" si="204"/>
        <v>0</v>
      </c>
      <c r="S1423" s="261"/>
    </row>
    <row r="1424" spans="2:19" s="200" customFormat="1" x14ac:dyDescent="0.25">
      <c r="B1424" s="259">
        <f t="shared" si="205"/>
        <v>1419</v>
      </c>
      <c r="C1424" s="229">
        <v>45457</v>
      </c>
      <c r="D1424" s="203" t="s">
        <v>175</v>
      </c>
      <c r="E1424" s="204" t="str">
        <f t="shared" si="198"/>
        <v>تانکر آب</v>
      </c>
      <c r="F1424" s="204" t="str">
        <f t="shared" si="199"/>
        <v>محمدپور</v>
      </c>
      <c r="G1424" s="204" t="str">
        <f t="shared" si="200"/>
        <v>تانکر آب</v>
      </c>
      <c r="H1424" s="204">
        <f t="shared" si="201"/>
        <v>11.2</v>
      </c>
      <c r="I1424" s="204"/>
      <c r="J1424" s="204"/>
      <c r="K1424" s="204"/>
      <c r="L1424" s="204"/>
      <c r="M1424" s="204"/>
      <c r="N1424" s="204"/>
      <c r="O1424" s="230">
        <f t="shared" si="202"/>
        <v>0</v>
      </c>
      <c r="P1424" s="230">
        <f t="shared" si="203"/>
        <v>0</v>
      </c>
      <c r="Q1424" s="230">
        <f t="shared" si="206"/>
        <v>0</v>
      </c>
      <c r="R1424" s="288">
        <f t="shared" si="204"/>
        <v>0</v>
      </c>
      <c r="S1424" s="261"/>
    </row>
    <row r="1425" spans="2:19" s="200" customFormat="1" x14ac:dyDescent="0.25">
      <c r="B1425" s="259">
        <f t="shared" si="205"/>
        <v>1420</v>
      </c>
      <c r="C1425" s="229">
        <v>45457</v>
      </c>
      <c r="D1425" s="203" t="s">
        <v>179</v>
      </c>
      <c r="E1425" s="204" t="str">
        <f t="shared" si="198"/>
        <v>کمپرسی جفت</v>
      </c>
      <c r="F1425" s="204" t="str">
        <f t="shared" si="199"/>
        <v>محمدپور</v>
      </c>
      <c r="G1425" s="204" t="str">
        <f t="shared" si="200"/>
        <v>جفت</v>
      </c>
      <c r="H1425" s="204">
        <f t="shared" si="201"/>
        <v>7</v>
      </c>
      <c r="I1425" s="204" t="s">
        <v>204</v>
      </c>
      <c r="J1425" s="204">
        <v>11</v>
      </c>
      <c r="K1425" s="204">
        <v>500</v>
      </c>
      <c r="L1425" s="204" t="s">
        <v>7</v>
      </c>
      <c r="M1425" s="204">
        <v>723</v>
      </c>
      <c r="N1425" s="204" t="s">
        <v>287</v>
      </c>
      <c r="O1425" s="230">
        <f t="shared" si="202"/>
        <v>77</v>
      </c>
      <c r="P1425" s="230">
        <f t="shared" si="203"/>
        <v>0</v>
      </c>
      <c r="Q1425" s="230">
        <f t="shared" si="206"/>
        <v>0</v>
      </c>
      <c r="R1425" s="288">
        <f t="shared" si="204"/>
        <v>0</v>
      </c>
      <c r="S1425" s="261"/>
    </row>
    <row r="1426" spans="2:19" s="200" customFormat="1" x14ac:dyDescent="0.25">
      <c r="B1426" s="259">
        <f t="shared" si="205"/>
        <v>1421</v>
      </c>
      <c r="C1426" s="229">
        <v>45457</v>
      </c>
      <c r="D1426" s="203" t="s">
        <v>181</v>
      </c>
      <c r="E1426" s="204" t="str">
        <f t="shared" si="198"/>
        <v>تانکر آب</v>
      </c>
      <c r="F1426" s="204" t="str">
        <f t="shared" si="199"/>
        <v>گلپایگانی</v>
      </c>
      <c r="G1426" s="204" t="str">
        <f t="shared" si="200"/>
        <v>تانکر آب</v>
      </c>
      <c r="H1426" s="204">
        <f t="shared" si="201"/>
        <v>11.6</v>
      </c>
      <c r="I1426" s="204"/>
      <c r="J1426" s="204"/>
      <c r="K1426" s="204"/>
      <c r="L1426" s="204"/>
      <c r="M1426" s="204"/>
      <c r="N1426" s="204"/>
      <c r="O1426" s="230">
        <f t="shared" si="202"/>
        <v>0</v>
      </c>
      <c r="P1426" s="230">
        <f t="shared" si="203"/>
        <v>0</v>
      </c>
      <c r="Q1426" s="230">
        <f t="shared" si="206"/>
        <v>0</v>
      </c>
      <c r="R1426" s="288">
        <f t="shared" si="204"/>
        <v>0</v>
      </c>
      <c r="S1426" s="261"/>
    </row>
    <row r="1427" spans="2:19" s="200" customFormat="1" x14ac:dyDescent="0.25">
      <c r="B1427" s="259">
        <f t="shared" si="205"/>
        <v>1422</v>
      </c>
      <c r="C1427" s="229">
        <v>45458</v>
      </c>
      <c r="D1427" s="203" t="s">
        <v>93</v>
      </c>
      <c r="E1427" s="204" t="str">
        <f t="shared" si="198"/>
        <v>کامیون کمپرسی</v>
      </c>
      <c r="F1427" s="204" t="str">
        <f t="shared" si="199"/>
        <v>شرکتی</v>
      </c>
      <c r="G1427" s="204" t="str">
        <f t="shared" si="200"/>
        <v>جفت</v>
      </c>
      <c r="H1427" s="204">
        <f t="shared" si="201"/>
        <v>6.65</v>
      </c>
      <c r="I1427" s="204" t="s">
        <v>205</v>
      </c>
      <c r="J1427" s="204">
        <v>21</v>
      </c>
      <c r="K1427" s="204">
        <v>1350</v>
      </c>
      <c r="L1427" s="204" t="s">
        <v>64</v>
      </c>
      <c r="M1427" s="204"/>
      <c r="N1427" s="204" t="s">
        <v>287</v>
      </c>
      <c r="O1427" s="230">
        <f t="shared" si="202"/>
        <v>0</v>
      </c>
      <c r="P1427" s="230">
        <f t="shared" si="203"/>
        <v>160.5975</v>
      </c>
      <c r="Q1427" s="230">
        <f t="shared" si="206"/>
        <v>0</v>
      </c>
      <c r="R1427" s="288">
        <f t="shared" si="204"/>
        <v>0</v>
      </c>
      <c r="S1427" s="261"/>
    </row>
    <row r="1428" spans="2:19" s="200" customFormat="1" x14ac:dyDescent="0.25">
      <c r="B1428" s="259">
        <f t="shared" si="205"/>
        <v>1423</v>
      </c>
      <c r="C1428" s="229">
        <v>45458</v>
      </c>
      <c r="D1428" s="203" t="s">
        <v>96</v>
      </c>
      <c r="E1428" s="204" t="str">
        <f t="shared" si="198"/>
        <v>کامیون کمپرسی</v>
      </c>
      <c r="F1428" s="204" t="str">
        <f t="shared" si="199"/>
        <v>شرکتی</v>
      </c>
      <c r="G1428" s="204" t="str">
        <f t="shared" si="200"/>
        <v>جفت</v>
      </c>
      <c r="H1428" s="204">
        <f t="shared" si="201"/>
        <v>6.65</v>
      </c>
      <c r="I1428" s="204"/>
      <c r="J1428" s="204"/>
      <c r="K1428" s="204"/>
      <c r="L1428" s="204"/>
      <c r="M1428" s="204"/>
      <c r="N1428" s="204"/>
      <c r="O1428" s="230">
        <f t="shared" si="202"/>
        <v>0</v>
      </c>
      <c r="P1428" s="230">
        <f t="shared" si="203"/>
        <v>0</v>
      </c>
      <c r="Q1428" s="230">
        <f t="shared" si="206"/>
        <v>0</v>
      </c>
      <c r="R1428" s="288">
        <f t="shared" si="204"/>
        <v>0</v>
      </c>
      <c r="S1428" s="261"/>
    </row>
    <row r="1429" spans="2:19" s="200" customFormat="1" x14ac:dyDescent="0.25">
      <c r="B1429" s="259">
        <f t="shared" si="205"/>
        <v>1424</v>
      </c>
      <c r="C1429" s="229">
        <v>45458</v>
      </c>
      <c r="D1429" s="203" t="s">
        <v>119</v>
      </c>
      <c r="E1429" s="204" t="str">
        <f t="shared" si="198"/>
        <v>کامیون کمپرسی</v>
      </c>
      <c r="F1429" s="204" t="str">
        <f t="shared" si="199"/>
        <v>شرکتی</v>
      </c>
      <c r="G1429" s="204" t="str">
        <f t="shared" si="200"/>
        <v>جفت</v>
      </c>
      <c r="H1429" s="204">
        <f t="shared" si="201"/>
        <v>6.65</v>
      </c>
      <c r="I1429" s="204" t="s">
        <v>205</v>
      </c>
      <c r="J1429" s="204">
        <v>27</v>
      </c>
      <c r="K1429" s="204">
        <v>1350</v>
      </c>
      <c r="L1429" s="204" t="s">
        <v>64</v>
      </c>
      <c r="M1429" s="204"/>
      <c r="N1429" s="204" t="s">
        <v>287</v>
      </c>
      <c r="O1429" s="230">
        <f t="shared" si="202"/>
        <v>0</v>
      </c>
      <c r="P1429" s="230">
        <f t="shared" si="203"/>
        <v>206.48249999999999</v>
      </c>
      <c r="Q1429" s="230">
        <f t="shared" si="206"/>
        <v>0</v>
      </c>
      <c r="R1429" s="288">
        <f t="shared" si="204"/>
        <v>0</v>
      </c>
      <c r="S1429" s="261"/>
    </row>
    <row r="1430" spans="2:19" s="200" customFormat="1" x14ac:dyDescent="0.25">
      <c r="B1430" s="259">
        <f t="shared" si="205"/>
        <v>1425</v>
      </c>
      <c r="C1430" s="229">
        <v>45458</v>
      </c>
      <c r="D1430" s="203" t="s">
        <v>132</v>
      </c>
      <c r="E1430" s="204" t="str">
        <f t="shared" si="198"/>
        <v>تانکر آب</v>
      </c>
      <c r="F1430" s="204" t="str">
        <f t="shared" si="199"/>
        <v>شرکتی</v>
      </c>
      <c r="G1430" s="204" t="str">
        <f t="shared" si="200"/>
        <v>تانکر آب</v>
      </c>
      <c r="H1430" s="204">
        <f t="shared" si="201"/>
        <v>11.8</v>
      </c>
      <c r="I1430" s="204" t="s">
        <v>68</v>
      </c>
      <c r="J1430" s="204">
        <v>3</v>
      </c>
      <c r="K1430" s="204"/>
      <c r="L1430" s="204"/>
      <c r="M1430" s="204"/>
      <c r="N1430" s="204"/>
      <c r="O1430" s="230">
        <f t="shared" si="202"/>
        <v>0</v>
      </c>
      <c r="P1430" s="230">
        <f t="shared" si="203"/>
        <v>0</v>
      </c>
      <c r="Q1430" s="230">
        <f t="shared" si="206"/>
        <v>35.400000000000006</v>
      </c>
      <c r="R1430" s="288">
        <f t="shared" si="204"/>
        <v>0</v>
      </c>
      <c r="S1430" s="261"/>
    </row>
    <row r="1431" spans="2:19" s="200" customFormat="1" x14ac:dyDescent="0.25">
      <c r="B1431" s="259">
        <f t="shared" si="205"/>
        <v>1426</v>
      </c>
      <c r="C1431" s="229">
        <v>45458</v>
      </c>
      <c r="D1431" s="203" t="s">
        <v>98</v>
      </c>
      <c r="E1431" s="204" t="str">
        <f t="shared" si="198"/>
        <v>تانکر آب</v>
      </c>
      <c r="F1431" s="204" t="str">
        <f t="shared" si="199"/>
        <v>شرکتی</v>
      </c>
      <c r="G1431" s="204" t="str">
        <f t="shared" si="200"/>
        <v>تانکر آب</v>
      </c>
      <c r="H1431" s="204">
        <f t="shared" si="201"/>
        <v>11.8</v>
      </c>
      <c r="I1431" s="204"/>
      <c r="J1431" s="204"/>
      <c r="K1431" s="204"/>
      <c r="L1431" s="204"/>
      <c r="M1431" s="204"/>
      <c r="N1431" s="204"/>
      <c r="O1431" s="230">
        <f t="shared" si="202"/>
        <v>0</v>
      </c>
      <c r="P1431" s="230">
        <f t="shared" si="203"/>
        <v>0</v>
      </c>
      <c r="Q1431" s="230">
        <f t="shared" si="206"/>
        <v>0</v>
      </c>
      <c r="R1431" s="288">
        <f t="shared" si="204"/>
        <v>0</v>
      </c>
      <c r="S1431" s="261"/>
    </row>
    <row r="1432" spans="2:19" s="200" customFormat="1" x14ac:dyDescent="0.25">
      <c r="B1432" s="259">
        <f t="shared" si="205"/>
        <v>1427</v>
      </c>
      <c r="C1432" s="229">
        <v>45458</v>
      </c>
      <c r="D1432" s="203" t="s">
        <v>143</v>
      </c>
      <c r="E1432" s="204" t="str">
        <f t="shared" si="198"/>
        <v>کامیون کمپرسی</v>
      </c>
      <c r="F1432" s="204" t="str">
        <f t="shared" si="199"/>
        <v>انصاری</v>
      </c>
      <c r="G1432" s="204" t="str">
        <f t="shared" si="200"/>
        <v>جفت</v>
      </c>
      <c r="H1432" s="204">
        <f t="shared" si="201"/>
        <v>7</v>
      </c>
      <c r="I1432" s="204" t="s">
        <v>204</v>
      </c>
      <c r="J1432" s="204">
        <v>36</v>
      </c>
      <c r="K1432" s="204">
        <v>1350</v>
      </c>
      <c r="L1432" s="204" t="s">
        <v>2</v>
      </c>
      <c r="M1432" s="204"/>
      <c r="N1432" s="204" t="s">
        <v>286</v>
      </c>
      <c r="O1432" s="230">
        <f t="shared" si="202"/>
        <v>252</v>
      </c>
      <c r="P1432" s="230">
        <f t="shared" si="203"/>
        <v>0</v>
      </c>
      <c r="Q1432" s="230">
        <f t="shared" si="206"/>
        <v>0</v>
      </c>
      <c r="R1432" s="288">
        <f t="shared" si="204"/>
        <v>0</v>
      </c>
      <c r="S1432" s="261"/>
    </row>
    <row r="1433" spans="2:19" s="200" customFormat="1" x14ac:dyDescent="0.25">
      <c r="B1433" s="259">
        <f t="shared" si="205"/>
        <v>1428</v>
      </c>
      <c r="C1433" s="229">
        <v>45458</v>
      </c>
      <c r="D1433" s="203" t="s">
        <v>144</v>
      </c>
      <c r="E1433" s="204" t="str">
        <f t="shared" si="198"/>
        <v>کامیون کمپرسی</v>
      </c>
      <c r="F1433" s="204" t="str">
        <f t="shared" si="199"/>
        <v>انصاری</v>
      </c>
      <c r="G1433" s="204" t="str">
        <f t="shared" si="200"/>
        <v>جفت</v>
      </c>
      <c r="H1433" s="204">
        <f t="shared" si="201"/>
        <v>7</v>
      </c>
      <c r="I1433" s="204" t="s">
        <v>204</v>
      </c>
      <c r="J1433" s="204">
        <v>35</v>
      </c>
      <c r="K1433" s="204">
        <v>1350</v>
      </c>
      <c r="L1433" s="204" t="s">
        <v>2</v>
      </c>
      <c r="M1433" s="204"/>
      <c r="N1433" s="204" t="s">
        <v>286</v>
      </c>
      <c r="O1433" s="230">
        <f t="shared" si="202"/>
        <v>245</v>
      </c>
      <c r="P1433" s="230">
        <f t="shared" si="203"/>
        <v>0</v>
      </c>
      <c r="Q1433" s="230">
        <f t="shared" si="206"/>
        <v>0</v>
      </c>
      <c r="R1433" s="288">
        <f t="shared" si="204"/>
        <v>0</v>
      </c>
      <c r="S1433" s="261"/>
    </row>
    <row r="1434" spans="2:19" s="200" customFormat="1" x14ac:dyDescent="0.25">
      <c r="B1434" s="259">
        <f t="shared" si="205"/>
        <v>1429</v>
      </c>
      <c r="C1434" s="229">
        <v>45458</v>
      </c>
      <c r="D1434" s="203" t="s">
        <v>145</v>
      </c>
      <c r="E1434" s="204" t="str">
        <f t="shared" si="198"/>
        <v>کامیون کمپرسی</v>
      </c>
      <c r="F1434" s="204" t="str">
        <f t="shared" si="199"/>
        <v>انصاری</v>
      </c>
      <c r="G1434" s="204" t="str">
        <f t="shared" si="200"/>
        <v>جفت</v>
      </c>
      <c r="H1434" s="204">
        <f t="shared" si="201"/>
        <v>7</v>
      </c>
      <c r="I1434" s="204" t="s">
        <v>204</v>
      </c>
      <c r="J1434" s="204">
        <v>40</v>
      </c>
      <c r="K1434" s="204">
        <v>1350</v>
      </c>
      <c r="L1434" s="204" t="s">
        <v>2</v>
      </c>
      <c r="M1434" s="204"/>
      <c r="N1434" s="204" t="s">
        <v>286</v>
      </c>
      <c r="O1434" s="230">
        <f t="shared" si="202"/>
        <v>280</v>
      </c>
      <c r="P1434" s="230">
        <f t="shared" si="203"/>
        <v>0</v>
      </c>
      <c r="Q1434" s="230">
        <f t="shared" si="206"/>
        <v>0</v>
      </c>
      <c r="R1434" s="288">
        <f t="shared" si="204"/>
        <v>0</v>
      </c>
      <c r="S1434" s="261"/>
    </row>
    <row r="1435" spans="2:19" s="200" customFormat="1" x14ac:dyDescent="0.25">
      <c r="B1435" s="259">
        <f t="shared" si="205"/>
        <v>1430</v>
      </c>
      <c r="C1435" s="229">
        <v>45458</v>
      </c>
      <c r="D1435" s="203" t="s">
        <v>152</v>
      </c>
      <c r="E1435" s="204" t="str">
        <f t="shared" si="198"/>
        <v>کامیون کمپرسی</v>
      </c>
      <c r="F1435" s="204" t="str">
        <f t="shared" si="199"/>
        <v>میرزایی</v>
      </c>
      <c r="G1435" s="204" t="str">
        <f t="shared" si="200"/>
        <v>تک</v>
      </c>
      <c r="H1435" s="204">
        <f t="shared" si="201"/>
        <v>4.1500000000000004</v>
      </c>
      <c r="I1435" s="204" t="s">
        <v>205</v>
      </c>
      <c r="J1435" s="204">
        <v>28</v>
      </c>
      <c r="K1435" s="204">
        <v>370</v>
      </c>
      <c r="L1435" s="204" t="s">
        <v>65</v>
      </c>
      <c r="M1435" s="204"/>
      <c r="N1435" s="204" t="s">
        <v>287</v>
      </c>
      <c r="O1435" s="230">
        <f t="shared" si="202"/>
        <v>0</v>
      </c>
      <c r="P1435" s="230">
        <f t="shared" si="203"/>
        <v>133.63</v>
      </c>
      <c r="Q1435" s="230">
        <f t="shared" si="206"/>
        <v>0</v>
      </c>
      <c r="R1435" s="288">
        <f t="shared" si="204"/>
        <v>0</v>
      </c>
      <c r="S1435" s="261"/>
    </row>
    <row r="1436" spans="2:19" s="200" customFormat="1" x14ac:dyDescent="0.25">
      <c r="B1436" s="259">
        <f t="shared" si="205"/>
        <v>1431</v>
      </c>
      <c r="C1436" s="229">
        <v>45458</v>
      </c>
      <c r="D1436" s="203" t="s">
        <v>154</v>
      </c>
      <c r="E1436" s="204" t="str">
        <f t="shared" si="198"/>
        <v>کامیون کمپرسی</v>
      </c>
      <c r="F1436" s="204" t="str">
        <f t="shared" si="199"/>
        <v>میرزایی</v>
      </c>
      <c r="G1436" s="204" t="str">
        <f t="shared" si="200"/>
        <v>تک</v>
      </c>
      <c r="H1436" s="204">
        <f t="shared" si="201"/>
        <v>4.1500000000000004</v>
      </c>
      <c r="I1436" s="204" t="s">
        <v>205</v>
      </c>
      <c r="J1436" s="204">
        <v>28</v>
      </c>
      <c r="K1436" s="204">
        <v>370</v>
      </c>
      <c r="L1436" s="204" t="s">
        <v>65</v>
      </c>
      <c r="M1436" s="204"/>
      <c r="N1436" s="204" t="s">
        <v>287</v>
      </c>
      <c r="O1436" s="230">
        <f t="shared" si="202"/>
        <v>0</v>
      </c>
      <c r="P1436" s="230">
        <f t="shared" si="203"/>
        <v>133.63</v>
      </c>
      <c r="Q1436" s="230">
        <f t="shared" si="206"/>
        <v>0</v>
      </c>
      <c r="R1436" s="288">
        <f t="shared" si="204"/>
        <v>0</v>
      </c>
      <c r="S1436" s="261"/>
    </row>
    <row r="1437" spans="2:19" s="200" customFormat="1" x14ac:dyDescent="0.25">
      <c r="B1437" s="259">
        <f t="shared" si="205"/>
        <v>1432</v>
      </c>
      <c r="C1437" s="229">
        <v>45458</v>
      </c>
      <c r="D1437" s="203" t="s">
        <v>155</v>
      </c>
      <c r="E1437" s="204" t="str">
        <f t="shared" si="198"/>
        <v>کامیون کمپرسی</v>
      </c>
      <c r="F1437" s="204" t="str">
        <f t="shared" si="199"/>
        <v>میرزایی</v>
      </c>
      <c r="G1437" s="204" t="str">
        <f t="shared" si="200"/>
        <v>جفت</v>
      </c>
      <c r="H1437" s="204">
        <f t="shared" si="201"/>
        <v>6.65</v>
      </c>
      <c r="I1437" s="204" t="s">
        <v>205</v>
      </c>
      <c r="J1437" s="204">
        <v>26</v>
      </c>
      <c r="K1437" s="204">
        <v>370</v>
      </c>
      <c r="L1437" s="204" t="s">
        <v>65</v>
      </c>
      <c r="M1437" s="204"/>
      <c r="N1437" s="204" t="s">
        <v>287</v>
      </c>
      <c r="O1437" s="230">
        <f t="shared" si="202"/>
        <v>0</v>
      </c>
      <c r="P1437" s="230">
        <f t="shared" si="203"/>
        <v>198.83499999999998</v>
      </c>
      <c r="Q1437" s="230">
        <f t="shared" si="206"/>
        <v>0</v>
      </c>
      <c r="R1437" s="288">
        <f t="shared" si="204"/>
        <v>0</v>
      </c>
      <c r="S1437" s="261"/>
    </row>
    <row r="1438" spans="2:19" s="200" customFormat="1" x14ac:dyDescent="0.25">
      <c r="B1438" s="259">
        <f t="shared" si="205"/>
        <v>1433</v>
      </c>
      <c r="C1438" s="229">
        <v>45458</v>
      </c>
      <c r="D1438" s="203" t="s">
        <v>158</v>
      </c>
      <c r="E1438" s="204" t="str">
        <f t="shared" si="198"/>
        <v>کامیون کمپرسی</v>
      </c>
      <c r="F1438" s="204" t="str">
        <f t="shared" si="199"/>
        <v>صداقت</v>
      </c>
      <c r="G1438" s="204" t="str">
        <f t="shared" si="200"/>
        <v>تک</v>
      </c>
      <c r="H1438" s="204">
        <f t="shared" si="201"/>
        <v>4.1500000000000004</v>
      </c>
      <c r="I1438" s="204" t="s">
        <v>205</v>
      </c>
      <c r="J1438" s="204">
        <v>33</v>
      </c>
      <c r="K1438" s="204">
        <v>1375</v>
      </c>
      <c r="L1438" s="204" t="s">
        <v>64</v>
      </c>
      <c r="M1438" s="204" t="s">
        <v>250</v>
      </c>
      <c r="N1438" s="204" t="s">
        <v>287</v>
      </c>
      <c r="O1438" s="230">
        <f t="shared" si="202"/>
        <v>0</v>
      </c>
      <c r="P1438" s="230">
        <f t="shared" si="203"/>
        <v>157.49250000000001</v>
      </c>
      <c r="Q1438" s="230">
        <f t="shared" si="206"/>
        <v>0</v>
      </c>
      <c r="R1438" s="288">
        <f t="shared" si="204"/>
        <v>0</v>
      </c>
      <c r="S1438" s="261"/>
    </row>
    <row r="1439" spans="2:19" s="200" customFormat="1" x14ac:dyDescent="0.25">
      <c r="B1439" s="259">
        <f t="shared" si="205"/>
        <v>1434</v>
      </c>
      <c r="C1439" s="229">
        <v>45458</v>
      </c>
      <c r="D1439" s="203" t="s">
        <v>159</v>
      </c>
      <c r="E1439" s="204" t="str">
        <f t="shared" si="198"/>
        <v>کامیون کمپرسی</v>
      </c>
      <c r="F1439" s="204" t="str">
        <f t="shared" si="199"/>
        <v>صداقت</v>
      </c>
      <c r="G1439" s="204" t="str">
        <f t="shared" si="200"/>
        <v>تک</v>
      </c>
      <c r="H1439" s="204">
        <f t="shared" si="201"/>
        <v>4.1500000000000004</v>
      </c>
      <c r="I1439" s="204" t="s">
        <v>205</v>
      </c>
      <c r="J1439" s="204">
        <v>33</v>
      </c>
      <c r="K1439" s="204">
        <v>1375</v>
      </c>
      <c r="L1439" s="204" t="s">
        <v>64</v>
      </c>
      <c r="M1439" s="204" t="s">
        <v>250</v>
      </c>
      <c r="N1439" s="204" t="s">
        <v>287</v>
      </c>
      <c r="O1439" s="230">
        <f t="shared" si="202"/>
        <v>0</v>
      </c>
      <c r="P1439" s="230">
        <f t="shared" si="203"/>
        <v>157.49250000000001</v>
      </c>
      <c r="Q1439" s="230">
        <f t="shared" si="206"/>
        <v>0</v>
      </c>
      <c r="R1439" s="288">
        <f t="shared" si="204"/>
        <v>0</v>
      </c>
      <c r="S1439" s="261"/>
    </row>
    <row r="1440" spans="2:19" s="200" customFormat="1" x14ac:dyDescent="0.25">
      <c r="B1440" s="259">
        <f t="shared" si="205"/>
        <v>1435</v>
      </c>
      <c r="C1440" s="229">
        <v>45458</v>
      </c>
      <c r="D1440" s="203" t="s">
        <v>162</v>
      </c>
      <c r="E1440" s="204" t="str">
        <f t="shared" si="198"/>
        <v>تانکر آب</v>
      </c>
      <c r="F1440" s="204" t="str">
        <f t="shared" si="199"/>
        <v>رضاپور</v>
      </c>
      <c r="G1440" s="204" t="str">
        <f t="shared" si="200"/>
        <v>تانکر آب</v>
      </c>
      <c r="H1440" s="204">
        <f t="shared" si="201"/>
        <v>10</v>
      </c>
      <c r="I1440" s="204" t="s">
        <v>68</v>
      </c>
      <c r="J1440" s="204">
        <v>5</v>
      </c>
      <c r="K1440" s="204"/>
      <c r="L1440" s="204"/>
      <c r="M1440" s="204"/>
      <c r="N1440" s="204"/>
      <c r="O1440" s="230">
        <f t="shared" si="202"/>
        <v>0</v>
      </c>
      <c r="P1440" s="230">
        <f t="shared" si="203"/>
        <v>0</v>
      </c>
      <c r="Q1440" s="230">
        <f t="shared" si="206"/>
        <v>50</v>
      </c>
      <c r="R1440" s="288">
        <f t="shared" si="204"/>
        <v>0</v>
      </c>
      <c r="S1440" s="261"/>
    </row>
    <row r="1441" spans="2:19" s="200" customFormat="1" x14ac:dyDescent="0.25">
      <c r="B1441" s="259">
        <f t="shared" si="205"/>
        <v>1436</v>
      </c>
      <c r="C1441" s="229">
        <v>45458</v>
      </c>
      <c r="D1441" s="203" t="s">
        <v>175</v>
      </c>
      <c r="E1441" s="204" t="str">
        <f t="shared" si="198"/>
        <v>تانکر آب</v>
      </c>
      <c r="F1441" s="204" t="str">
        <f t="shared" si="199"/>
        <v>محمدپور</v>
      </c>
      <c r="G1441" s="204" t="str">
        <f t="shared" si="200"/>
        <v>تانکر آب</v>
      </c>
      <c r="H1441" s="204">
        <f t="shared" si="201"/>
        <v>11.2</v>
      </c>
      <c r="I1441" s="204" t="s">
        <v>68</v>
      </c>
      <c r="J1441" s="204">
        <v>7</v>
      </c>
      <c r="K1441" s="204"/>
      <c r="L1441" s="204"/>
      <c r="M1441" s="204"/>
      <c r="N1441" s="204"/>
      <c r="O1441" s="230">
        <f t="shared" si="202"/>
        <v>0</v>
      </c>
      <c r="P1441" s="230">
        <f t="shared" si="203"/>
        <v>0</v>
      </c>
      <c r="Q1441" s="230">
        <f t="shared" si="206"/>
        <v>78.399999999999991</v>
      </c>
      <c r="R1441" s="288">
        <f t="shared" si="204"/>
        <v>0</v>
      </c>
      <c r="S1441" s="261"/>
    </row>
    <row r="1442" spans="2:19" s="200" customFormat="1" x14ac:dyDescent="0.25">
      <c r="B1442" s="259">
        <f t="shared" si="205"/>
        <v>1437</v>
      </c>
      <c r="C1442" s="229">
        <v>45458</v>
      </c>
      <c r="D1442" s="203" t="s">
        <v>179</v>
      </c>
      <c r="E1442" s="204" t="str">
        <f t="shared" si="198"/>
        <v>کمپرسی جفت</v>
      </c>
      <c r="F1442" s="204" t="str">
        <f t="shared" si="199"/>
        <v>محمدپور</v>
      </c>
      <c r="G1442" s="204" t="str">
        <f t="shared" si="200"/>
        <v>جفت</v>
      </c>
      <c r="H1442" s="204">
        <f t="shared" si="201"/>
        <v>7</v>
      </c>
      <c r="I1442" s="204"/>
      <c r="J1442" s="204"/>
      <c r="K1442" s="204"/>
      <c r="L1442" s="204"/>
      <c r="M1442" s="204"/>
      <c r="N1442" s="204"/>
      <c r="O1442" s="230">
        <f t="shared" si="202"/>
        <v>0</v>
      </c>
      <c r="P1442" s="230">
        <f t="shared" si="203"/>
        <v>0</v>
      </c>
      <c r="Q1442" s="230">
        <f t="shared" si="206"/>
        <v>0</v>
      </c>
      <c r="R1442" s="288">
        <f t="shared" si="204"/>
        <v>0</v>
      </c>
      <c r="S1442" s="261"/>
    </row>
    <row r="1443" spans="2:19" s="200" customFormat="1" x14ac:dyDescent="0.25">
      <c r="B1443" s="259">
        <f t="shared" si="205"/>
        <v>1438</v>
      </c>
      <c r="C1443" s="229">
        <v>45458</v>
      </c>
      <c r="D1443" s="203" t="s">
        <v>181</v>
      </c>
      <c r="E1443" s="204" t="str">
        <f t="shared" si="198"/>
        <v>تانکر آب</v>
      </c>
      <c r="F1443" s="204" t="str">
        <f t="shared" si="199"/>
        <v>گلپایگانی</v>
      </c>
      <c r="G1443" s="204" t="str">
        <f t="shared" si="200"/>
        <v>تانکر آب</v>
      </c>
      <c r="H1443" s="204">
        <f t="shared" si="201"/>
        <v>11.6</v>
      </c>
      <c r="I1443" s="204" t="s">
        <v>68</v>
      </c>
      <c r="J1443" s="204">
        <v>6</v>
      </c>
      <c r="K1443" s="204"/>
      <c r="L1443" s="204"/>
      <c r="M1443" s="204"/>
      <c r="N1443" s="204"/>
      <c r="O1443" s="230">
        <f t="shared" si="202"/>
        <v>0</v>
      </c>
      <c r="P1443" s="230">
        <f t="shared" si="203"/>
        <v>0</v>
      </c>
      <c r="Q1443" s="230">
        <f t="shared" si="206"/>
        <v>69.599999999999994</v>
      </c>
      <c r="R1443" s="288">
        <f t="shared" si="204"/>
        <v>0</v>
      </c>
      <c r="S1443" s="261"/>
    </row>
    <row r="1444" spans="2:19" s="200" customFormat="1" x14ac:dyDescent="0.25">
      <c r="B1444" s="259">
        <f t="shared" si="205"/>
        <v>1439</v>
      </c>
      <c r="C1444" s="229">
        <v>45459</v>
      </c>
      <c r="D1444" s="203" t="s">
        <v>93</v>
      </c>
      <c r="E1444" s="204" t="str">
        <f t="shared" si="198"/>
        <v>کامیون کمپرسی</v>
      </c>
      <c r="F1444" s="204" t="str">
        <f t="shared" si="199"/>
        <v>شرکتی</v>
      </c>
      <c r="G1444" s="204" t="str">
        <f t="shared" si="200"/>
        <v>جفت</v>
      </c>
      <c r="H1444" s="204">
        <f t="shared" si="201"/>
        <v>6.65</v>
      </c>
      <c r="I1444" s="204" t="s">
        <v>204</v>
      </c>
      <c r="J1444" s="204">
        <v>31</v>
      </c>
      <c r="K1444" s="204">
        <v>1300</v>
      </c>
      <c r="L1444" s="204" t="s">
        <v>64</v>
      </c>
      <c r="M1444" s="204"/>
      <c r="N1444" s="204" t="s">
        <v>287</v>
      </c>
      <c r="O1444" s="230">
        <f t="shared" si="202"/>
        <v>206.15</v>
      </c>
      <c r="P1444" s="230">
        <f t="shared" si="203"/>
        <v>0</v>
      </c>
      <c r="Q1444" s="230">
        <f t="shared" si="206"/>
        <v>0</v>
      </c>
      <c r="R1444" s="288">
        <f t="shared" si="204"/>
        <v>0</v>
      </c>
      <c r="S1444" s="261"/>
    </row>
    <row r="1445" spans="2:19" s="200" customFormat="1" x14ac:dyDescent="0.25">
      <c r="B1445" s="259">
        <f t="shared" si="205"/>
        <v>1440</v>
      </c>
      <c r="C1445" s="229">
        <v>45459</v>
      </c>
      <c r="D1445" s="203" t="s">
        <v>96</v>
      </c>
      <c r="E1445" s="204" t="str">
        <f t="shared" si="198"/>
        <v>کامیون کمپرسی</v>
      </c>
      <c r="F1445" s="204" t="str">
        <f t="shared" si="199"/>
        <v>شرکتی</v>
      </c>
      <c r="G1445" s="204" t="str">
        <f t="shared" si="200"/>
        <v>جفت</v>
      </c>
      <c r="H1445" s="204">
        <f t="shared" si="201"/>
        <v>6.65</v>
      </c>
      <c r="I1445" s="204"/>
      <c r="J1445" s="204"/>
      <c r="K1445" s="204"/>
      <c r="L1445" s="204"/>
      <c r="M1445" s="204"/>
      <c r="N1445" s="204"/>
      <c r="O1445" s="230">
        <f t="shared" si="202"/>
        <v>0</v>
      </c>
      <c r="P1445" s="230">
        <f t="shared" si="203"/>
        <v>0</v>
      </c>
      <c r="Q1445" s="230">
        <f t="shared" si="206"/>
        <v>0</v>
      </c>
      <c r="R1445" s="288">
        <f t="shared" si="204"/>
        <v>0</v>
      </c>
      <c r="S1445" s="261"/>
    </row>
    <row r="1446" spans="2:19" s="200" customFormat="1" x14ac:dyDescent="0.25">
      <c r="B1446" s="259">
        <f t="shared" si="205"/>
        <v>1441</v>
      </c>
      <c r="C1446" s="229">
        <v>45459</v>
      </c>
      <c r="D1446" s="203" t="s">
        <v>119</v>
      </c>
      <c r="E1446" s="204" t="str">
        <f t="shared" si="198"/>
        <v>کامیون کمپرسی</v>
      </c>
      <c r="F1446" s="204" t="str">
        <f t="shared" si="199"/>
        <v>شرکتی</v>
      </c>
      <c r="G1446" s="204" t="str">
        <f t="shared" si="200"/>
        <v>جفت</v>
      </c>
      <c r="H1446" s="204">
        <f t="shared" si="201"/>
        <v>6.65</v>
      </c>
      <c r="I1446" s="204" t="s">
        <v>204</v>
      </c>
      <c r="J1446" s="204">
        <v>15</v>
      </c>
      <c r="K1446" s="204">
        <v>1300</v>
      </c>
      <c r="L1446" s="204" t="s">
        <v>64</v>
      </c>
      <c r="M1446" s="204"/>
      <c r="N1446" s="204" t="s">
        <v>287</v>
      </c>
      <c r="O1446" s="230">
        <f t="shared" si="202"/>
        <v>99.75</v>
      </c>
      <c r="P1446" s="230">
        <f t="shared" si="203"/>
        <v>0</v>
      </c>
      <c r="Q1446" s="230">
        <f t="shared" si="206"/>
        <v>0</v>
      </c>
      <c r="R1446" s="288">
        <f t="shared" si="204"/>
        <v>0</v>
      </c>
      <c r="S1446" s="261"/>
    </row>
    <row r="1447" spans="2:19" s="200" customFormat="1" x14ac:dyDescent="0.25">
      <c r="B1447" s="259">
        <f t="shared" si="205"/>
        <v>1442</v>
      </c>
      <c r="C1447" s="229">
        <v>45459</v>
      </c>
      <c r="D1447" s="203" t="s">
        <v>132</v>
      </c>
      <c r="E1447" s="204" t="str">
        <f t="shared" si="198"/>
        <v>تانکر آب</v>
      </c>
      <c r="F1447" s="204" t="str">
        <f t="shared" si="199"/>
        <v>شرکتی</v>
      </c>
      <c r="G1447" s="204" t="str">
        <f t="shared" si="200"/>
        <v>تانکر آب</v>
      </c>
      <c r="H1447" s="204">
        <f t="shared" si="201"/>
        <v>11.8</v>
      </c>
      <c r="I1447" s="204"/>
      <c r="J1447" s="204"/>
      <c r="K1447" s="204"/>
      <c r="L1447" s="204"/>
      <c r="M1447" s="204"/>
      <c r="N1447" s="204"/>
      <c r="O1447" s="230">
        <f t="shared" si="202"/>
        <v>0</v>
      </c>
      <c r="P1447" s="230">
        <f t="shared" si="203"/>
        <v>0</v>
      </c>
      <c r="Q1447" s="230">
        <f t="shared" si="206"/>
        <v>0</v>
      </c>
      <c r="R1447" s="288">
        <f t="shared" si="204"/>
        <v>0</v>
      </c>
      <c r="S1447" s="261"/>
    </row>
    <row r="1448" spans="2:19" s="200" customFormat="1" x14ac:dyDescent="0.25">
      <c r="B1448" s="259">
        <f t="shared" si="205"/>
        <v>1443</v>
      </c>
      <c r="C1448" s="229">
        <v>45459</v>
      </c>
      <c r="D1448" s="203" t="s">
        <v>98</v>
      </c>
      <c r="E1448" s="204" t="str">
        <f t="shared" si="198"/>
        <v>تانکر آب</v>
      </c>
      <c r="F1448" s="204" t="str">
        <f t="shared" si="199"/>
        <v>شرکتی</v>
      </c>
      <c r="G1448" s="204" t="str">
        <f t="shared" si="200"/>
        <v>تانکر آب</v>
      </c>
      <c r="H1448" s="204">
        <f t="shared" si="201"/>
        <v>11.8</v>
      </c>
      <c r="I1448" s="204" t="s">
        <v>68</v>
      </c>
      <c r="J1448" s="204">
        <v>1</v>
      </c>
      <c r="K1448" s="204"/>
      <c r="L1448" s="204"/>
      <c r="M1448" s="204"/>
      <c r="N1448" s="204"/>
      <c r="O1448" s="230">
        <f t="shared" si="202"/>
        <v>0</v>
      </c>
      <c r="P1448" s="230">
        <f t="shared" si="203"/>
        <v>0</v>
      </c>
      <c r="Q1448" s="230">
        <f t="shared" si="206"/>
        <v>11.8</v>
      </c>
      <c r="R1448" s="288">
        <f t="shared" si="204"/>
        <v>0</v>
      </c>
      <c r="S1448" s="261"/>
    </row>
    <row r="1449" spans="2:19" s="200" customFormat="1" x14ac:dyDescent="0.25">
      <c r="B1449" s="259">
        <f t="shared" si="205"/>
        <v>1444</v>
      </c>
      <c r="C1449" s="229">
        <v>45459</v>
      </c>
      <c r="D1449" s="203" t="s">
        <v>143</v>
      </c>
      <c r="E1449" s="204" t="str">
        <f t="shared" si="198"/>
        <v>کامیون کمپرسی</v>
      </c>
      <c r="F1449" s="204" t="str">
        <f t="shared" si="199"/>
        <v>انصاری</v>
      </c>
      <c r="G1449" s="204" t="str">
        <f t="shared" si="200"/>
        <v>جفت</v>
      </c>
      <c r="H1449" s="204">
        <f t="shared" si="201"/>
        <v>7</v>
      </c>
      <c r="I1449" s="204" t="s">
        <v>204</v>
      </c>
      <c r="J1449" s="204">
        <v>35</v>
      </c>
      <c r="K1449" s="204">
        <v>780</v>
      </c>
      <c r="L1449" s="204" t="s">
        <v>2</v>
      </c>
      <c r="M1449" s="204"/>
      <c r="N1449" s="204" t="s">
        <v>286</v>
      </c>
      <c r="O1449" s="230">
        <f t="shared" si="202"/>
        <v>245</v>
      </c>
      <c r="P1449" s="230">
        <f t="shared" si="203"/>
        <v>0</v>
      </c>
      <c r="Q1449" s="230">
        <f t="shared" si="206"/>
        <v>0</v>
      </c>
      <c r="R1449" s="288">
        <f t="shared" si="204"/>
        <v>0</v>
      </c>
      <c r="S1449" s="261"/>
    </row>
    <row r="1450" spans="2:19" s="200" customFormat="1" x14ac:dyDescent="0.25">
      <c r="B1450" s="259">
        <f t="shared" si="205"/>
        <v>1445</v>
      </c>
      <c r="C1450" s="229">
        <v>45459</v>
      </c>
      <c r="D1450" s="203" t="s">
        <v>144</v>
      </c>
      <c r="E1450" s="204" t="str">
        <f t="shared" si="198"/>
        <v>کامیون کمپرسی</v>
      </c>
      <c r="F1450" s="204" t="str">
        <f t="shared" si="199"/>
        <v>انصاری</v>
      </c>
      <c r="G1450" s="204" t="str">
        <f t="shared" si="200"/>
        <v>جفت</v>
      </c>
      <c r="H1450" s="204">
        <f t="shared" si="201"/>
        <v>7</v>
      </c>
      <c r="I1450" s="204" t="s">
        <v>204</v>
      </c>
      <c r="J1450" s="204">
        <v>35</v>
      </c>
      <c r="K1450" s="204">
        <v>780</v>
      </c>
      <c r="L1450" s="204" t="s">
        <v>2</v>
      </c>
      <c r="M1450" s="204"/>
      <c r="N1450" s="204" t="s">
        <v>286</v>
      </c>
      <c r="O1450" s="230">
        <f t="shared" si="202"/>
        <v>245</v>
      </c>
      <c r="P1450" s="230">
        <f t="shared" si="203"/>
        <v>0</v>
      </c>
      <c r="Q1450" s="230">
        <f t="shared" si="206"/>
        <v>0</v>
      </c>
      <c r="R1450" s="288">
        <f t="shared" si="204"/>
        <v>0</v>
      </c>
      <c r="S1450" s="261"/>
    </row>
    <row r="1451" spans="2:19" s="200" customFormat="1" x14ac:dyDescent="0.25">
      <c r="B1451" s="259">
        <f t="shared" si="205"/>
        <v>1446</v>
      </c>
      <c r="C1451" s="229">
        <v>45459</v>
      </c>
      <c r="D1451" s="203" t="s">
        <v>145</v>
      </c>
      <c r="E1451" s="204" t="str">
        <f t="shared" si="198"/>
        <v>کامیون کمپرسی</v>
      </c>
      <c r="F1451" s="204" t="str">
        <f t="shared" si="199"/>
        <v>انصاری</v>
      </c>
      <c r="G1451" s="204" t="str">
        <f t="shared" si="200"/>
        <v>جفت</v>
      </c>
      <c r="H1451" s="204">
        <f t="shared" si="201"/>
        <v>7</v>
      </c>
      <c r="I1451" s="204" t="s">
        <v>204</v>
      </c>
      <c r="J1451" s="204">
        <v>40</v>
      </c>
      <c r="K1451" s="204">
        <v>780</v>
      </c>
      <c r="L1451" s="204" t="s">
        <v>2</v>
      </c>
      <c r="M1451" s="204"/>
      <c r="N1451" s="204" t="s">
        <v>286</v>
      </c>
      <c r="O1451" s="230">
        <f t="shared" si="202"/>
        <v>280</v>
      </c>
      <c r="P1451" s="230">
        <f t="shared" si="203"/>
        <v>0</v>
      </c>
      <c r="Q1451" s="230">
        <f t="shared" si="206"/>
        <v>0</v>
      </c>
      <c r="R1451" s="288">
        <f t="shared" si="204"/>
        <v>0</v>
      </c>
      <c r="S1451" s="261"/>
    </row>
    <row r="1452" spans="2:19" s="200" customFormat="1" x14ac:dyDescent="0.25">
      <c r="B1452" s="259">
        <f t="shared" si="205"/>
        <v>1447</v>
      </c>
      <c r="C1452" s="229">
        <v>45459</v>
      </c>
      <c r="D1452" s="203" t="s">
        <v>152</v>
      </c>
      <c r="E1452" s="204" t="str">
        <f t="shared" si="198"/>
        <v>کامیون کمپرسی</v>
      </c>
      <c r="F1452" s="204" t="str">
        <f t="shared" si="199"/>
        <v>میرزایی</v>
      </c>
      <c r="G1452" s="204" t="str">
        <f t="shared" si="200"/>
        <v>تک</v>
      </c>
      <c r="H1452" s="204">
        <f t="shared" si="201"/>
        <v>4.1500000000000004</v>
      </c>
      <c r="I1452" s="204" t="s">
        <v>205</v>
      </c>
      <c r="J1452" s="204">
        <v>15</v>
      </c>
      <c r="K1452" s="204">
        <v>750</v>
      </c>
      <c r="L1452" s="204" t="s">
        <v>65</v>
      </c>
      <c r="M1452" s="204"/>
      <c r="N1452" s="204" t="s">
        <v>287</v>
      </c>
      <c r="O1452" s="230">
        <f t="shared" si="202"/>
        <v>0</v>
      </c>
      <c r="P1452" s="230">
        <f t="shared" si="203"/>
        <v>71.587500000000006</v>
      </c>
      <c r="Q1452" s="230">
        <f t="shared" si="206"/>
        <v>0</v>
      </c>
      <c r="R1452" s="288">
        <f t="shared" si="204"/>
        <v>0</v>
      </c>
      <c r="S1452" s="261"/>
    </row>
    <row r="1453" spans="2:19" s="200" customFormat="1" x14ac:dyDescent="0.25">
      <c r="B1453" s="259">
        <f t="shared" si="205"/>
        <v>1448</v>
      </c>
      <c r="C1453" s="229">
        <v>45459</v>
      </c>
      <c r="D1453" s="203" t="s">
        <v>152</v>
      </c>
      <c r="E1453" s="204" t="str">
        <f t="shared" si="198"/>
        <v>کامیون کمپرسی</v>
      </c>
      <c r="F1453" s="204" t="str">
        <f t="shared" si="199"/>
        <v>میرزایی</v>
      </c>
      <c r="G1453" s="204" t="str">
        <f t="shared" si="200"/>
        <v>تک</v>
      </c>
      <c r="H1453" s="204">
        <f t="shared" si="201"/>
        <v>4.1500000000000004</v>
      </c>
      <c r="I1453" s="204" t="s">
        <v>205</v>
      </c>
      <c r="J1453" s="204">
        <v>15</v>
      </c>
      <c r="K1453" s="204">
        <v>13750</v>
      </c>
      <c r="L1453" s="204" t="s">
        <v>65</v>
      </c>
      <c r="M1453" s="204"/>
      <c r="N1453" s="204" t="s">
        <v>287</v>
      </c>
      <c r="O1453" s="230"/>
      <c r="P1453" s="230"/>
      <c r="Q1453" s="230">
        <f t="shared" si="206"/>
        <v>0</v>
      </c>
      <c r="R1453" s="288">
        <f t="shared" si="204"/>
        <v>0</v>
      </c>
      <c r="S1453" s="261"/>
    </row>
    <row r="1454" spans="2:19" s="200" customFormat="1" x14ac:dyDescent="0.25">
      <c r="B1454" s="259">
        <f t="shared" si="205"/>
        <v>1449</v>
      </c>
      <c r="C1454" s="229">
        <v>45459</v>
      </c>
      <c r="D1454" s="203" t="s">
        <v>154</v>
      </c>
      <c r="E1454" s="204" t="str">
        <f t="shared" si="198"/>
        <v>کامیون کمپرسی</v>
      </c>
      <c r="F1454" s="204" t="str">
        <f t="shared" si="199"/>
        <v>میرزایی</v>
      </c>
      <c r="G1454" s="204" t="str">
        <f t="shared" si="200"/>
        <v>تک</v>
      </c>
      <c r="H1454" s="204">
        <f t="shared" si="201"/>
        <v>4.1500000000000004</v>
      </c>
      <c r="I1454" s="204" t="s">
        <v>205</v>
      </c>
      <c r="J1454" s="204">
        <v>10</v>
      </c>
      <c r="K1454" s="204">
        <v>750</v>
      </c>
      <c r="L1454" s="204" t="s">
        <v>65</v>
      </c>
      <c r="M1454" s="204"/>
      <c r="N1454" s="204" t="s">
        <v>287</v>
      </c>
      <c r="O1454" s="230">
        <f t="shared" ref="O1454:O1485" si="207">IF(I1454=$O$5,J1454*H1454,0)</f>
        <v>0</v>
      </c>
      <c r="P1454" s="230">
        <f t="shared" ref="P1454:P1485" si="208">IF(I1454=$P$5,J1454*H1454,0)*1.15</f>
        <v>47.724999999999994</v>
      </c>
      <c r="Q1454" s="230">
        <f t="shared" si="206"/>
        <v>0</v>
      </c>
      <c r="R1454" s="288">
        <f t="shared" si="204"/>
        <v>0</v>
      </c>
      <c r="S1454" s="261"/>
    </row>
    <row r="1455" spans="2:19" s="200" customFormat="1" x14ac:dyDescent="0.25">
      <c r="B1455" s="259">
        <f t="shared" si="205"/>
        <v>1450</v>
      </c>
      <c r="C1455" s="229">
        <v>45459</v>
      </c>
      <c r="D1455" s="203" t="s">
        <v>154</v>
      </c>
      <c r="E1455" s="204" t="str">
        <f t="shared" si="198"/>
        <v>کامیون کمپرسی</v>
      </c>
      <c r="F1455" s="204" t="str">
        <f t="shared" si="199"/>
        <v>میرزایی</v>
      </c>
      <c r="G1455" s="204" t="str">
        <f t="shared" si="200"/>
        <v>تک</v>
      </c>
      <c r="H1455" s="204">
        <f t="shared" si="201"/>
        <v>4.1500000000000004</v>
      </c>
      <c r="I1455" s="204" t="s">
        <v>205</v>
      </c>
      <c r="J1455" s="204">
        <v>15</v>
      </c>
      <c r="K1455" s="204">
        <v>1375</v>
      </c>
      <c r="L1455" s="204" t="s">
        <v>65</v>
      </c>
      <c r="M1455" s="204"/>
      <c r="N1455" s="204" t="s">
        <v>287</v>
      </c>
      <c r="O1455" s="230">
        <f t="shared" si="207"/>
        <v>0</v>
      </c>
      <c r="P1455" s="230">
        <f t="shared" si="208"/>
        <v>71.587500000000006</v>
      </c>
      <c r="Q1455" s="230">
        <f t="shared" si="206"/>
        <v>0</v>
      </c>
      <c r="R1455" s="288">
        <f t="shared" si="204"/>
        <v>0</v>
      </c>
      <c r="S1455" s="261"/>
    </row>
    <row r="1456" spans="2:19" s="200" customFormat="1" x14ac:dyDescent="0.25">
      <c r="B1456" s="259">
        <f t="shared" si="205"/>
        <v>1451</v>
      </c>
      <c r="C1456" s="229">
        <v>45459</v>
      </c>
      <c r="D1456" s="203" t="s">
        <v>155</v>
      </c>
      <c r="E1456" s="204" t="str">
        <f t="shared" si="198"/>
        <v>کامیون کمپرسی</v>
      </c>
      <c r="F1456" s="204" t="str">
        <f t="shared" si="199"/>
        <v>میرزایی</v>
      </c>
      <c r="G1456" s="204" t="str">
        <f t="shared" si="200"/>
        <v>جفت</v>
      </c>
      <c r="H1456" s="204">
        <f t="shared" si="201"/>
        <v>6.65</v>
      </c>
      <c r="I1456" s="204" t="s">
        <v>205</v>
      </c>
      <c r="J1456" s="204">
        <v>10</v>
      </c>
      <c r="K1456" s="204">
        <v>750</v>
      </c>
      <c r="L1456" s="204" t="s">
        <v>65</v>
      </c>
      <c r="M1456" s="204"/>
      <c r="N1456" s="204" t="s">
        <v>287</v>
      </c>
      <c r="O1456" s="230">
        <f t="shared" si="207"/>
        <v>0</v>
      </c>
      <c r="P1456" s="230">
        <f t="shared" si="208"/>
        <v>76.474999999999994</v>
      </c>
      <c r="Q1456" s="230">
        <f t="shared" si="206"/>
        <v>0</v>
      </c>
      <c r="R1456" s="288">
        <f t="shared" si="204"/>
        <v>0</v>
      </c>
      <c r="S1456" s="261"/>
    </row>
    <row r="1457" spans="2:19" s="200" customFormat="1" x14ac:dyDescent="0.25">
      <c r="B1457" s="259">
        <f t="shared" si="205"/>
        <v>1452</v>
      </c>
      <c r="C1457" s="229">
        <v>45459</v>
      </c>
      <c r="D1457" s="203" t="s">
        <v>155</v>
      </c>
      <c r="E1457" s="204" t="str">
        <f t="shared" si="198"/>
        <v>کامیون کمپرسی</v>
      </c>
      <c r="F1457" s="204" t="str">
        <f t="shared" si="199"/>
        <v>میرزایی</v>
      </c>
      <c r="G1457" s="204" t="str">
        <f t="shared" si="200"/>
        <v>جفت</v>
      </c>
      <c r="H1457" s="204">
        <f t="shared" si="201"/>
        <v>6.65</v>
      </c>
      <c r="I1457" s="204" t="s">
        <v>205</v>
      </c>
      <c r="J1457" s="204">
        <v>15</v>
      </c>
      <c r="K1457" s="204">
        <v>1375</v>
      </c>
      <c r="L1457" s="204" t="s">
        <v>65</v>
      </c>
      <c r="M1457" s="204"/>
      <c r="N1457" s="204" t="s">
        <v>287</v>
      </c>
      <c r="O1457" s="230">
        <f t="shared" si="207"/>
        <v>0</v>
      </c>
      <c r="P1457" s="230">
        <f t="shared" si="208"/>
        <v>114.71249999999999</v>
      </c>
      <c r="Q1457" s="230">
        <f t="shared" si="206"/>
        <v>0</v>
      </c>
      <c r="R1457" s="288">
        <f t="shared" si="204"/>
        <v>0</v>
      </c>
      <c r="S1457" s="261"/>
    </row>
    <row r="1458" spans="2:19" s="200" customFormat="1" x14ac:dyDescent="0.25">
      <c r="B1458" s="259">
        <f t="shared" si="205"/>
        <v>1453</v>
      </c>
      <c r="C1458" s="229">
        <v>45459</v>
      </c>
      <c r="D1458" s="203" t="s">
        <v>158</v>
      </c>
      <c r="E1458" s="204" t="str">
        <f t="shared" si="198"/>
        <v>کامیون کمپرسی</v>
      </c>
      <c r="F1458" s="204" t="str">
        <f t="shared" si="199"/>
        <v>صداقت</v>
      </c>
      <c r="G1458" s="204" t="str">
        <f t="shared" si="200"/>
        <v>تک</v>
      </c>
      <c r="H1458" s="204">
        <f t="shared" si="201"/>
        <v>4.1500000000000004</v>
      </c>
      <c r="I1458" s="204"/>
      <c r="J1458" s="204"/>
      <c r="K1458" s="204"/>
      <c r="L1458" s="204"/>
      <c r="M1458" s="204"/>
      <c r="N1458" s="204"/>
      <c r="O1458" s="230">
        <f t="shared" si="207"/>
        <v>0</v>
      </c>
      <c r="P1458" s="230">
        <f t="shared" si="208"/>
        <v>0</v>
      </c>
      <c r="Q1458" s="230">
        <f t="shared" si="206"/>
        <v>0</v>
      </c>
      <c r="R1458" s="288">
        <f t="shared" si="204"/>
        <v>0</v>
      </c>
      <c r="S1458" s="261"/>
    </row>
    <row r="1459" spans="2:19" s="200" customFormat="1" x14ac:dyDescent="0.25">
      <c r="B1459" s="259">
        <f t="shared" si="205"/>
        <v>1454</v>
      </c>
      <c r="C1459" s="229">
        <v>45459</v>
      </c>
      <c r="D1459" s="203" t="s">
        <v>159</v>
      </c>
      <c r="E1459" s="204" t="str">
        <f t="shared" si="198"/>
        <v>کامیون کمپرسی</v>
      </c>
      <c r="F1459" s="204" t="str">
        <f t="shared" si="199"/>
        <v>صداقت</v>
      </c>
      <c r="G1459" s="204" t="str">
        <f t="shared" si="200"/>
        <v>تک</v>
      </c>
      <c r="H1459" s="204">
        <f t="shared" si="201"/>
        <v>4.1500000000000004</v>
      </c>
      <c r="I1459" s="204"/>
      <c r="J1459" s="204"/>
      <c r="K1459" s="204"/>
      <c r="L1459" s="204"/>
      <c r="M1459" s="204"/>
      <c r="N1459" s="204"/>
      <c r="O1459" s="230">
        <f t="shared" si="207"/>
        <v>0</v>
      </c>
      <c r="P1459" s="230">
        <f t="shared" si="208"/>
        <v>0</v>
      </c>
      <c r="Q1459" s="230">
        <f t="shared" si="206"/>
        <v>0</v>
      </c>
      <c r="R1459" s="288">
        <f t="shared" si="204"/>
        <v>0</v>
      </c>
      <c r="S1459" s="261"/>
    </row>
    <row r="1460" spans="2:19" s="200" customFormat="1" x14ac:dyDescent="0.25">
      <c r="B1460" s="259">
        <f t="shared" si="205"/>
        <v>1455</v>
      </c>
      <c r="C1460" s="229">
        <v>45459</v>
      </c>
      <c r="D1460" s="203" t="s">
        <v>162</v>
      </c>
      <c r="E1460" s="204" t="str">
        <f t="shared" si="198"/>
        <v>تانکر آب</v>
      </c>
      <c r="F1460" s="204" t="str">
        <f t="shared" si="199"/>
        <v>رضاپور</v>
      </c>
      <c r="G1460" s="204" t="str">
        <f t="shared" si="200"/>
        <v>تانکر آب</v>
      </c>
      <c r="H1460" s="204">
        <f t="shared" si="201"/>
        <v>10</v>
      </c>
      <c r="I1460" s="204" t="s">
        <v>68</v>
      </c>
      <c r="J1460" s="204">
        <v>4</v>
      </c>
      <c r="K1460" s="204"/>
      <c r="L1460" s="204"/>
      <c r="M1460" s="204"/>
      <c r="N1460" s="204"/>
      <c r="O1460" s="230">
        <f t="shared" si="207"/>
        <v>0</v>
      </c>
      <c r="P1460" s="230">
        <f t="shared" si="208"/>
        <v>0</v>
      </c>
      <c r="Q1460" s="230">
        <f t="shared" si="206"/>
        <v>40</v>
      </c>
      <c r="R1460" s="288">
        <f t="shared" si="204"/>
        <v>0</v>
      </c>
      <c r="S1460" s="261"/>
    </row>
    <row r="1461" spans="2:19" s="200" customFormat="1" x14ac:dyDescent="0.25">
      <c r="B1461" s="259">
        <f t="shared" si="205"/>
        <v>1456</v>
      </c>
      <c r="C1461" s="229">
        <v>45459</v>
      </c>
      <c r="D1461" s="203" t="s">
        <v>175</v>
      </c>
      <c r="E1461" s="204" t="str">
        <f t="shared" si="198"/>
        <v>تانکر آب</v>
      </c>
      <c r="F1461" s="204" t="str">
        <f t="shared" si="199"/>
        <v>محمدپور</v>
      </c>
      <c r="G1461" s="204" t="str">
        <f t="shared" si="200"/>
        <v>تانکر آب</v>
      </c>
      <c r="H1461" s="204">
        <f t="shared" si="201"/>
        <v>11.2</v>
      </c>
      <c r="I1461" s="204" t="s">
        <v>68</v>
      </c>
      <c r="J1461" s="204">
        <v>8</v>
      </c>
      <c r="K1461" s="204"/>
      <c r="L1461" s="204"/>
      <c r="M1461" s="204"/>
      <c r="N1461" s="204"/>
      <c r="O1461" s="230">
        <f t="shared" si="207"/>
        <v>0</v>
      </c>
      <c r="P1461" s="230">
        <f t="shared" si="208"/>
        <v>0</v>
      </c>
      <c r="Q1461" s="230">
        <f t="shared" si="206"/>
        <v>89.6</v>
      </c>
      <c r="R1461" s="288">
        <f t="shared" si="204"/>
        <v>0</v>
      </c>
      <c r="S1461" s="261"/>
    </row>
    <row r="1462" spans="2:19" s="200" customFormat="1" x14ac:dyDescent="0.25">
      <c r="B1462" s="259">
        <f t="shared" si="205"/>
        <v>1457</v>
      </c>
      <c r="C1462" s="229">
        <v>45459</v>
      </c>
      <c r="D1462" s="203" t="s">
        <v>179</v>
      </c>
      <c r="E1462" s="204" t="str">
        <f t="shared" si="198"/>
        <v>کمپرسی جفت</v>
      </c>
      <c r="F1462" s="204" t="str">
        <f t="shared" si="199"/>
        <v>محمدپور</v>
      </c>
      <c r="G1462" s="204" t="str">
        <f t="shared" si="200"/>
        <v>جفت</v>
      </c>
      <c r="H1462" s="204">
        <f t="shared" si="201"/>
        <v>7</v>
      </c>
      <c r="I1462" s="204"/>
      <c r="J1462" s="204"/>
      <c r="K1462" s="204"/>
      <c r="L1462" s="204"/>
      <c r="M1462" s="204"/>
      <c r="N1462" s="204"/>
      <c r="O1462" s="230">
        <f t="shared" si="207"/>
        <v>0</v>
      </c>
      <c r="P1462" s="230">
        <f t="shared" si="208"/>
        <v>0</v>
      </c>
      <c r="Q1462" s="230">
        <f t="shared" si="206"/>
        <v>0</v>
      </c>
      <c r="R1462" s="288">
        <f t="shared" si="204"/>
        <v>0</v>
      </c>
      <c r="S1462" s="261"/>
    </row>
    <row r="1463" spans="2:19" s="200" customFormat="1" x14ac:dyDescent="0.25">
      <c r="B1463" s="259">
        <f t="shared" si="205"/>
        <v>1458</v>
      </c>
      <c r="C1463" s="229">
        <v>45459</v>
      </c>
      <c r="D1463" s="203" t="s">
        <v>181</v>
      </c>
      <c r="E1463" s="204" t="str">
        <f t="shared" si="198"/>
        <v>تانکر آب</v>
      </c>
      <c r="F1463" s="204" t="str">
        <f t="shared" si="199"/>
        <v>گلپایگانی</v>
      </c>
      <c r="G1463" s="204" t="str">
        <f t="shared" si="200"/>
        <v>تانکر آب</v>
      </c>
      <c r="H1463" s="204">
        <f t="shared" si="201"/>
        <v>11.6</v>
      </c>
      <c r="I1463" s="204" t="s">
        <v>68</v>
      </c>
      <c r="J1463" s="204">
        <v>3</v>
      </c>
      <c r="K1463" s="204"/>
      <c r="L1463" s="204"/>
      <c r="M1463" s="204"/>
      <c r="N1463" s="204"/>
      <c r="O1463" s="230">
        <f t="shared" si="207"/>
        <v>0</v>
      </c>
      <c r="P1463" s="230">
        <f t="shared" si="208"/>
        <v>0</v>
      </c>
      <c r="Q1463" s="230">
        <f t="shared" si="206"/>
        <v>34.799999999999997</v>
      </c>
      <c r="R1463" s="288">
        <f t="shared" si="204"/>
        <v>0</v>
      </c>
      <c r="S1463" s="261"/>
    </row>
    <row r="1464" spans="2:19" s="200" customFormat="1" x14ac:dyDescent="0.25">
      <c r="B1464" s="259">
        <f t="shared" si="205"/>
        <v>1459</v>
      </c>
      <c r="C1464" s="229">
        <v>45460</v>
      </c>
      <c r="D1464" s="203" t="s">
        <v>93</v>
      </c>
      <c r="E1464" s="204" t="str">
        <f t="shared" si="198"/>
        <v>کامیون کمپرسی</v>
      </c>
      <c r="F1464" s="204" t="str">
        <f t="shared" si="199"/>
        <v>شرکتی</v>
      </c>
      <c r="G1464" s="204" t="str">
        <f t="shared" si="200"/>
        <v>جفت</v>
      </c>
      <c r="H1464" s="204">
        <f t="shared" si="201"/>
        <v>6.65</v>
      </c>
      <c r="I1464" s="204" t="s">
        <v>204</v>
      </c>
      <c r="J1464" s="204">
        <v>22</v>
      </c>
      <c r="K1464" s="204">
        <v>950</v>
      </c>
      <c r="L1464" s="204" t="s">
        <v>64</v>
      </c>
      <c r="M1464" s="204"/>
      <c r="N1464" s="204" t="s">
        <v>287</v>
      </c>
      <c r="O1464" s="230">
        <f t="shared" si="207"/>
        <v>146.30000000000001</v>
      </c>
      <c r="P1464" s="230">
        <f t="shared" si="208"/>
        <v>0</v>
      </c>
      <c r="Q1464" s="230">
        <f t="shared" si="206"/>
        <v>0</v>
      </c>
      <c r="R1464" s="288">
        <f t="shared" si="204"/>
        <v>0</v>
      </c>
      <c r="S1464" s="261"/>
    </row>
    <row r="1465" spans="2:19" s="200" customFormat="1" x14ac:dyDescent="0.25">
      <c r="B1465" s="259">
        <f t="shared" si="205"/>
        <v>1460</v>
      </c>
      <c r="C1465" s="229">
        <v>45460</v>
      </c>
      <c r="D1465" s="203" t="s">
        <v>96</v>
      </c>
      <c r="E1465" s="204" t="str">
        <f t="shared" si="198"/>
        <v>کامیون کمپرسی</v>
      </c>
      <c r="F1465" s="204" t="str">
        <f t="shared" si="199"/>
        <v>شرکتی</v>
      </c>
      <c r="G1465" s="204" t="str">
        <f t="shared" si="200"/>
        <v>جفت</v>
      </c>
      <c r="H1465" s="204">
        <f t="shared" si="201"/>
        <v>6.65</v>
      </c>
      <c r="I1465" s="204"/>
      <c r="J1465" s="204"/>
      <c r="K1465" s="204"/>
      <c r="L1465" s="204"/>
      <c r="M1465" s="204" t="s">
        <v>2</v>
      </c>
      <c r="N1465" s="204"/>
      <c r="O1465" s="230">
        <f t="shared" si="207"/>
        <v>0</v>
      </c>
      <c r="P1465" s="230">
        <f t="shared" si="208"/>
        <v>0</v>
      </c>
      <c r="Q1465" s="230">
        <f t="shared" si="206"/>
        <v>0</v>
      </c>
      <c r="R1465" s="288">
        <f t="shared" si="204"/>
        <v>0</v>
      </c>
      <c r="S1465" s="261"/>
    </row>
    <row r="1466" spans="2:19" s="200" customFormat="1" x14ac:dyDescent="0.25">
      <c r="B1466" s="259">
        <f t="shared" si="205"/>
        <v>1461</v>
      </c>
      <c r="C1466" s="229">
        <v>45460</v>
      </c>
      <c r="D1466" s="203" t="s">
        <v>119</v>
      </c>
      <c r="E1466" s="204" t="str">
        <f t="shared" si="198"/>
        <v>کامیون کمپرسی</v>
      </c>
      <c r="F1466" s="204" t="str">
        <f t="shared" si="199"/>
        <v>شرکتی</v>
      </c>
      <c r="G1466" s="204" t="str">
        <f t="shared" si="200"/>
        <v>جفت</v>
      </c>
      <c r="H1466" s="204">
        <f t="shared" si="201"/>
        <v>6.65</v>
      </c>
      <c r="I1466" s="204" t="s">
        <v>204</v>
      </c>
      <c r="J1466" s="204">
        <v>8</v>
      </c>
      <c r="K1466" s="204">
        <v>950</v>
      </c>
      <c r="L1466" s="204" t="s">
        <v>64</v>
      </c>
      <c r="M1466" s="204"/>
      <c r="N1466" s="204" t="s">
        <v>287</v>
      </c>
      <c r="O1466" s="230">
        <f t="shared" si="207"/>
        <v>53.2</v>
      </c>
      <c r="P1466" s="230">
        <f t="shared" si="208"/>
        <v>0</v>
      </c>
      <c r="Q1466" s="230">
        <f t="shared" si="206"/>
        <v>0</v>
      </c>
      <c r="R1466" s="288">
        <f t="shared" si="204"/>
        <v>0</v>
      </c>
      <c r="S1466" s="261"/>
    </row>
    <row r="1467" spans="2:19" s="200" customFormat="1" x14ac:dyDescent="0.25">
      <c r="B1467" s="259">
        <f t="shared" si="205"/>
        <v>1462</v>
      </c>
      <c r="C1467" s="229">
        <v>45460</v>
      </c>
      <c r="D1467" s="203" t="s">
        <v>132</v>
      </c>
      <c r="E1467" s="204" t="str">
        <f t="shared" si="198"/>
        <v>تانکر آب</v>
      </c>
      <c r="F1467" s="204" t="str">
        <f t="shared" si="199"/>
        <v>شرکتی</v>
      </c>
      <c r="G1467" s="204" t="str">
        <f t="shared" si="200"/>
        <v>تانکر آب</v>
      </c>
      <c r="H1467" s="204">
        <f t="shared" si="201"/>
        <v>11.8</v>
      </c>
      <c r="I1467" s="204" t="s">
        <v>68</v>
      </c>
      <c r="J1467" s="204">
        <v>2</v>
      </c>
      <c r="K1467" s="204"/>
      <c r="L1467" s="204"/>
      <c r="M1467" s="204"/>
      <c r="N1467" s="204"/>
      <c r="O1467" s="230">
        <f t="shared" si="207"/>
        <v>0</v>
      </c>
      <c r="P1467" s="230">
        <f t="shared" si="208"/>
        <v>0</v>
      </c>
      <c r="Q1467" s="230">
        <f t="shared" si="206"/>
        <v>23.6</v>
      </c>
      <c r="R1467" s="288">
        <f t="shared" si="204"/>
        <v>0</v>
      </c>
      <c r="S1467" s="261"/>
    </row>
    <row r="1468" spans="2:19" s="200" customFormat="1" x14ac:dyDescent="0.25">
      <c r="B1468" s="259">
        <f t="shared" si="205"/>
        <v>1463</v>
      </c>
      <c r="C1468" s="229">
        <v>45460</v>
      </c>
      <c r="D1468" s="203" t="s">
        <v>98</v>
      </c>
      <c r="E1468" s="204" t="str">
        <f t="shared" si="198"/>
        <v>تانکر آب</v>
      </c>
      <c r="F1468" s="204" t="str">
        <f t="shared" si="199"/>
        <v>شرکتی</v>
      </c>
      <c r="G1468" s="204" t="str">
        <f t="shared" si="200"/>
        <v>تانکر آب</v>
      </c>
      <c r="H1468" s="204">
        <f t="shared" si="201"/>
        <v>11.8</v>
      </c>
      <c r="I1468" s="204" t="s">
        <v>68</v>
      </c>
      <c r="J1468" s="204">
        <v>4</v>
      </c>
      <c r="K1468" s="204"/>
      <c r="L1468" s="204"/>
      <c r="M1468" s="204"/>
      <c r="N1468" s="204"/>
      <c r="O1468" s="230">
        <f t="shared" si="207"/>
        <v>0</v>
      </c>
      <c r="P1468" s="230">
        <f t="shared" si="208"/>
        <v>0</v>
      </c>
      <c r="Q1468" s="230">
        <f t="shared" si="206"/>
        <v>47.2</v>
      </c>
      <c r="R1468" s="288">
        <f t="shared" si="204"/>
        <v>0</v>
      </c>
      <c r="S1468" s="261"/>
    </row>
    <row r="1469" spans="2:19" s="200" customFormat="1" x14ac:dyDescent="0.25">
      <c r="B1469" s="259">
        <f t="shared" si="205"/>
        <v>1464</v>
      </c>
      <c r="C1469" s="229">
        <v>45460</v>
      </c>
      <c r="D1469" s="203" t="s">
        <v>143</v>
      </c>
      <c r="E1469" s="204" t="str">
        <f t="shared" si="198"/>
        <v>کامیون کمپرسی</v>
      </c>
      <c r="F1469" s="204" t="str">
        <f t="shared" si="199"/>
        <v>انصاری</v>
      </c>
      <c r="G1469" s="204" t="str">
        <f t="shared" si="200"/>
        <v>جفت</v>
      </c>
      <c r="H1469" s="204">
        <f t="shared" si="201"/>
        <v>7</v>
      </c>
      <c r="I1469" s="204" t="s">
        <v>204</v>
      </c>
      <c r="J1469" s="204">
        <v>30</v>
      </c>
      <c r="K1469" s="204">
        <v>760</v>
      </c>
      <c r="L1469" s="204" t="s">
        <v>2</v>
      </c>
      <c r="M1469" s="204"/>
      <c r="N1469" s="204" t="s">
        <v>286</v>
      </c>
      <c r="O1469" s="230">
        <f t="shared" si="207"/>
        <v>210</v>
      </c>
      <c r="P1469" s="230">
        <f t="shared" si="208"/>
        <v>0</v>
      </c>
      <c r="Q1469" s="230">
        <f t="shared" si="206"/>
        <v>0</v>
      </c>
      <c r="R1469" s="288">
        <f t="shared" si="204"/>
        <v>0</v>
      </c>
      <c r="S1469" s="261"/>
    </row>
    <row r="1470" spans="2:19" s="200" customFormat="1" x14ac:dyDescent="0.25">
      <c r="B1470" s="259">
        <f t="shared" si="205"/>
        <v>1465</v>
      </c>
      <c r="C1470" s="229">
        <v>45460</v>
      </c>
      <c r="D1470" s="203" t="s">
        <v>144</v>
      </c>
      <c r="E1470" s="204" t="str">
        <f t="shared" si="198"/>
        <v>کامیون کمپرسی</v>
      </c>
      <c r="F1470" s="204" t="str">
        <f t="shared" si="199"/>
        <v>انصاری</v>
      </c>
      <c r="G1470" s="204" t="str">
        <f t="shared" si="200"/>
        <v>جفت</v>
      </c>
      <c r="H1470" s="204">
        <f t="shared" si="201"/>
        <v>7</v>
      </c>
      <c r="I1470" s="204" t="s">
        <v>204</v>
      </c>
      <c r="J1470" s="204">
        <v>30</v>
      </c>
      <c r="K1470" s="204">
        <v>760</v>
      </c>
      <c r="L1470" s="204" t="s">
        <v>2</v>
      </c>
      <c r="M1470" s="204"/>
      <c r="N1470" s="204" t="s">
        <v>286</v>
      </c>
      <c r="O1470" s="230">
        <f t="shared" si="207"/>
        <v>210</v>
      </c>
      <c r="P1470" s="230">
        <f t="shared" si="208"/>
        <v>0</v>
      </c>
      <c r="Q1470" s="230">
        <f t="shared" si="206"/>
        <v>0</v>
      </c>
      <c r="R1470" s="288">
        <f t="shared" si="204"/>
        <v>0</v>
      </c>
      <c r="S1470" s="261"/>
    </row>
    <row r="1471" spans="2:19" s="200" customFormat="1" x14ac:dyDescent="0.25">
      <c r="B1471" s="259">
        <f t="shared" si="205"/>
        <v>1466</v>
      </c>
      <c r="C1471" s="229">
        <v>45460</v>
      </c>
      <c r="D1471" s="203" t="s">
        <v>145</v>
      </c>
      <c r="E1471" s="204" t="str">
        <f t="shared" si="198"/>
        <v>کامیون کمپرسی</v>
      </c>
      <c r="F1471" s="204" t="str">
        <f t="shared" si="199"/>
        <v>انصاری</v>
      </c>
      <c r="G1471" s="204" t="str">
        <f t="shared" si="200"/>
        <v>جفت</v>
      </c>
      <c r="H1471" s="204">
        <f t="shared" si="201"/>
        <v>7</v>
      </c>
      <c r="I1471" s="204" t="s">
        <v>204</v>
      </c>
      <c r="J1471" s="204">
        <v>31</v>
      </c>
      <c r="K1471" s="204">
        <v>760</v>
      </c>
      <c r="L1471" s="204" t="s">
        <v>2</v>
      </c>
      <c r="M1471" s="204"/>
      <c r="N1471" s="204" t="s">
        <v>286</v>
      </c>
      <c r="O1471" s="230">
        <f t="shared" si="207"/>
        <v>217</v>
      </c>
      <c r="P1471" s="230">
        <f t="shared" si="208"/>
        <v>0</v>
      </c>
      <c r="Q1471" s="230">
        <f t="shared" si="206"/>
        <v>0</v>
      </c>
      <c r="R1471" s="288">
        <f t="shared" si="204"/>
        <v>0</v>
      </c>
      <c r="S1471" s="261"/>
    </row>
    <row r="1472" spans="2:19" s="200" customFormat="1" x14ac:dyDescent="0.25">
      <c r="B1472" s="259">
        <f t="shared" si="205"/>
        <v>1467</v>
      </c>
      <c r="C1472" s="229">
        <v>45460</v>
      </c>
      <c r="D1472" s="203" t="s">
        <v>152</v>
      </c>
      <c r="E1472" s="204" t="str">
        <f t="shared" si="198"/>
        <v>کامیون کمپرسی</v>
      </c>
      <c r="F1472" s="204" t="str">
        <f t="shared" si="199"/>
        <v>میرزایی</v>
      </c>
      <c r="G1472" s="204" t="str">
        <f t="shared" si="200"/>
        <v>تک</v>
      </c>
      <c r="H1472" s="204">
        <f t="shared" si="201"/>
        <v>4.1500000000000004</v>
      </c>
      <c r="I1472" s="204" t="s">
        <v>204</v>
      </c>
      <c r="J1472" s="204">
        <v>39</v>
      </c>
      <c r="K1472" s="204">
        <v>700</v>
      </c>
      <c r="L1472" s="204" t="s">
        <v>65</v>
      </c>
      <c r="M1472" s="204"/>
      <c r="N1472" s="204" t="s">
        <v>287</v>
      </c>
      <c r="O1472" s="230">
        <f t="shared" si="207"/>
        <v>161.85000000000002</v>
      </c>
      <c r="P1472" s="230">
        <f t="shared" si="208"/>
        <v>0</v>
      </c>
      <c r="Q1472" s="230">
        <f t="shared" si="206"/>
        <v>0</v>
      </c>
      <c r="R1472" s="288">
        <f t="shared" si="204"/>
        <v>0</v>
      </c>
      <c r="S1472" s="261"/>
    </row>
    <row r="1473" spans="2:19" s="200" customFormat="1" x14ac:dyDescent="0.25">
      <c r="B1473" s="259">
        <f t="shared" si="205"/>
        <v>1468</v>
      </c>
      <c r="C1473" s="229">
        <v>45460</v>
      </c>
      <c r="D1473" s="203" t="s">
        <v>154</v>
      </c>
      <c r="E1473" s="204" t="str">
        <f t="shared" si="198"/>
        <v>کامیون کمپرسی</v>
      </c>
      <c r="F1473" s="204" t="str">
        <f t="shared" si="199"/>
        <v>میرزایی</v>
      </c>
      <c r="G1473" s="204" t="str">
        <f t="shared" si="200"/>
        <v>تک</v>
      </c>
      <c r="H1473" s="204">
        <f t="shared" si="201"/>
        <v>4.1500000000000004</v>
      </c>
      <c r="I1473" s="204" t="s">
        <v>204</v>
      </c>
      <c r="J1473" s="204">
        <v>40</v>
      </c>
      <c r="K1473" s="204">
        <v>700</v>
      </c>
      <c r="L1473" s="204" t="s">
        <v>65</v>
      </c>
      <c r="M1473" s="204"/>
      <c r="N1473" s="204" t="s">
        <v>287</v>
      </c>
      <c r="O1473" s="230">
        <f t="shared" si="207"/>
        <v>166</v>
      </c>
      <c r="P1473" s="230">
        <f t="shared" si="208"/>
        <v>0</v>
      </c>
      <c r="Q1473" s="230">
        <f t="shared" si="206"/>
        <v>0</v>
      </c>
      <c r="R1473" s="288">
        <f t="shared" si="204"/>
        <v>0</v>
      </c>
      <c r="S1473" s="261"/>
    </row>
    <row r="1474" spans="2:19" s="200" customFormat="1" x14ac:dyDescent="0.25">
      <c r="B1474" s="259">
        <f t="shared" si="205"/>
        <v>1469</v>
      </c>
      <c r="C1474" s="229">
        <v>45460</v>
      </c>
      <c r="D1474" s="203" t="s">
        <v>155</v>
      </c>
      <c r="E1474" s="204" t="str">
        <f t="shared" si="198"/>
        <v>کامیون کمپرسی</v>
      </c>
      <c r="F1474" s="204" t="str">
        <f t="shared" si="199"/>
        <v>میرزایی</v>
      </c>
      <c r="G1474" s="204" t="str">
        <f t="shared" si="200"/>
        <v>جفت</v>
      </c>
      <c r="H1474" s="204">
        <f t="shared" si="201"/>
        <v>6.65</v>
      </c>
      <c r="I1474" s="204"/>
      <c r="J1474" s="204"/>
      <c r="K1474" s="204"/>
      <c r="L1474" s="204"/>
      <c r="M1474" s="204"/>
      <c r="N1474" s="204"/>
      <c r="O1474" s="230">
        <f t="shared" si="207"/>
        <v>0</v>
      </c>
      <c r="P1474" s="230">
        <f t="shared" si="208"/>
        <v>0</v>
      </c>
      <c r="Q1474" s="230">
        <f t="shared" si="206"/>
        <v>0</v>
      </c>
      <c r="R1474" s="288">
        <f t="shared" si="204"/>
        <v>0</v>
      </c>
      <c r="S1474" s="261"/>
    </row>
    <row r="1475" spans="2:19" s="200" customFormat="1" x14ac:dyDescent="0.25">
      <c r="B1475" s="259">
        <f t="shared" si="205"/>
        <v>1470</v>
      </c>
      <c r="C1475" s="229">
        <v>45460</v>
      </c>
      <c r="D1475" s="203" t="s">
        <v>158</v>
      </c>
      <c r="E1475" s="204" t="str">
        <f t="shared" si="198"/>
        <v>کامیون کمپرسی</v>
      </c>
      <c r="F1475" s="204" t="str">
        <f t="shared" si="199"/>
        <v>صداقت</v>
      </c>
      <c r="G1475" s="204" t="str">
        <f t="shared" si="200"/>
        <v>تک</v>
      </c>
      <c r="H1475" s="204">
        <f t="shared" si="201"/>
        <v>4.1500000000000004</v>
      </c>
      <c r="I1475" s="204" t="s">
        <v>204</v>
      </c>
      <c r="J1475" s="204">
        <v>40</v>
      </c>
      <c r="K1475" s="204">
        <v>950</v>
      </c>
      <c r="L1475" s="204" t="s">
        <v>64</v>
      </c>
      <c r="M1475" s="204" t="s">
        <v>250</v>
      </c>
      <c r="N1475" s="204" t="s">
        <v>287</v>
      </c>
      <c r="O1475" s="230">
        <f t="shared" si="207"/>
        <v>166</v>
      </c>
      <c r="P1475" s="230">
        <f t="shared" si="208"/>
        <v>0</v>
      </c>
      <c r="Q1475" s="230">
        <f t="shared" si="206"/>
        <v>0</v>
      </c>
      <c r="R1475" s="288">
        <f t="shared" si="204"/>
        <v>0</v>
      </c>
      <c r="S1475" s="261"/>
    </row>
    <row r="1476" spans="2:19" s="200" customFormat="1" x14ac:dyDescent="0.25">
      <c r="B1476" s="259">
        <f t="shared" si="205"/>
        <v>1471</v>
      </c>
      <c r="C1476" s="229">
        <v>45460</v>
      </c>
      <c r="D1476" s="203" t="s">
        <v>159</v>
      </c>
      <c r="E1476" s="204" t="str">
        <f t="shared" si="198"/>
        <v>کامیون کمپرسی</v>
      </c>
      <c r="F1476" s="204" t="str">
        <f t="shared" si="199"/>
        <v>صداقت</v>
      </c>
      <c r="G1476" s="204" t="str">
        <f t="shared" si="200"/>
        <v>تک</v>
      </c>
      <c r="H1476" s="204">
        <f t="shared" si="201"/>
        <v>4.1500000000000004</v>
      </c>
      <c r="I1476" s="204" t="s">
        <v>204</v>
      </c>
      <c r="J1476" s="204">
        <v>40</v>
      </c>
      <c r="K1476" s="204">
        <v>950</v>
      </c>
      <c r="L1476" s="204" t="s">
        <v>64</v>
      </c>
      <c r="M1476" s="204" t="s">
        <v>250</v>
      </c>
      <c r="N1476" s="204" t="s">
        <v>287</v>
      </c>
      <c r="O1476" s="230">
        <f t="shared" si="207"/>
        <v>166</v>
      </c>
      <c r="P1476" s="230">
        <f t="shared" si="208"/>
        <v>0</v>
      </c>
      <c r="Q1476" s="230">
        <f t="shared" si="206"/>
        <v>0</v>
      </c>
      <c r="R1476" s="288">
        <f t="shared" si="204"/>
        <v>0</v>
      </c>
      <c r="S1476" s="261"/>
    </row>
    <row r="1477" spans="2:19" s="200" customFormat="1" x14ac:dyDescent="0.25">
      <c r="B1477" s="259">
        <f t="shared" si="205"/>
        <v>1472</v>
      </c>
      <c r="C1477" s="229">
        <v>45460</v>
      </c>
      <c r="D1477" s="203" t="s">
        <v>162</v>
      </c>
      <c r="E1477" s="204" t="str">
        <f t="shared" si="198"/>
        <v>تانکر آب</v>
      </c>
      <c r="F1477" s="204" t="str">
        <f t="shared" si="199"/>
        <v>رضاپور</v>
      </c>
      <c r="G1477" s="204" t="str">
        <f t="shared" si="200"/>
        <v>تانکر آب</v>
      </c>
      <c r="H1477" s="204">
        <f t="shared" si="201"/>
        <v>10</v>
      </c>
      <c r="I1477" s="204" t="s">
        <v>68</v>
      </c>
      <c r="J1477" s="204">
        <v>3</v>
      </c>
      <c r="K1477" s="204"/>
      <c r="L1477" s="204"/>
      <c r="M1477" s="204"/>
      <c r="N1477" s="204"/>
      <c r="O1477" s="230">
        <f t="shared" si="207"/>
        <v>0</v>
      </c>
      <c r="P1477" s="230">
        <f t="shared" si="208"/>
        <v>0</v>
      </c>
      <c r="Q1477" s="230">
        <f t="shared" si="206"/>
        <v>30</v>
      </c>
      <c r="R1477" s="288">
        <f t="shared" si="204"/>
        <v>0</v>
      </c>
      <c r="S1477" s="261"/>
    </row>
    <row r="1478" spans="2:19" s="200" customFormat="1" x14ac:dyDescent="0.25">
      <c r="B1478" s="259">
        <f t="shared" si="205"/>
        <v>1473</v>
      </c>
      <c r="C1478" s="229">
        <v>45460</v>
      </c>
      <c r="D1478" s="203" t="s">
        <v>175</v>
      </c>
      <c r="E1478" s="204" t="str">
        <f t="shared" ref="E1478:E1541" si="209">IFERROR(VLOOKUP(D1478,T:X,2,FALSE),"")</f>
        <v>تانکر آب</v>
      </c>
      <c r="F1478" s="204" t="str">
        <f t="shared" ref="F1478:F1541" si="210">IFERROR(VLOOKUP(D1478,T:X,3,FALSE),"")</f>
        <v>محمدپور</v>
      </c>
      <c r="G1478" s="204" t="str">
        <f t="shared" ref="G1478:G1541" si="211">IFERROR(VLOOKUP(D1478,T:X,4,FALSE),"")</f>
        <v>تانکر آب</v>
      </c>
      <c r="H1478" s="204">
        <f t="shared" ref="H1478:H1541" si="212">IFERROR(VLOOKUP(D1478,T:X,5,FALSE),"")</f>
        <v>11.2</v>
      </c>
      <c r="I1478" s="204" t="s">
        <v>68</v>
      </c>
      <c r="J1478" s="204">
        <v>8</v>
      </c>
      <c r="K1478" s="204"/>
      <c r="L1478" s="204"/>
      <c r="M1478" s="204"/>
      <c r="N1478" s="204"/>
      <c r="O1478" s="230">
        <f t="shared" si="207"/>
        <v>0</v>
      </c>
      <c r="P1478" s="230">
        <f t="shared" si="208"/>
        <v>0</v>
      </c>
      <c r="Q1478" s="230">
        <f t="shared" si="206"/>
        <v>89.6</v>
      </c>
      <c r="R1478" s="288">
        <f t="shared" ref="R1478:R1541" si="213">IF(I1478=$R$5,J1478*H1478,0)</f>
        <v>0</v>
      </c>
      <c r="S1478" s="261"/>
    </row>
    <row r="1479" spans="2:19" s="200" customFormat="1" x14ac:dyDescent="0.25">
      <c r="B1479" s="259">
        <f t="shared" ref="B1479:B1542" si="214">ROW()-5</f>
        <v>1474</v>
      </c>
      <c r="C1479" s="229">
        <v>45460</v>
      </c>
      <c r="D1479" s="203" t="s">
        <v>179</v>
      </c>
      <c r="E1479" s="204" t="str">
        <f t="shared" si="209"/>
        <v>کمپرسی جفت</v>
      </c>
      <c r="F1479" s="204" t="str">
        <f t="shared" si="210"/>
        <v>محمدپور</v>
      </c>
      <c r="G1479" s="204" t="str">
        <f t="shared" si="211"/>
        <v>جفت</v>
      </c>
      <c r="H1479" s="204">
        <f t="shared" si="212"/>
        <v>7</v>
      </c>
      <c r="I1479" s="204"/>
      <c r="J1479" s="204"/>
      <c r="K1479" s="204"/>
      <c r="L1479" s="204"/>
      <c r="M1479" s="204"/>
      <c r="N1479" s="204"/>
      <c r="O1479" s="230">
        <f t="shared" si="207"/>
        <v>0</v>
      </c>
      <c r="P1479" s="230">
        <f t="shared" si="208"/>
        <v>0</v>
      </c>
      <c r="Q1479" s="230">
        <f t="shared" ref="Q1479:Q1542" si="215">IF(I1479=$Q$5,J1479*H1479,0)</f>
        <v>0</v>
      </c>
      <c r="R1479" s="288">
        <f t="shared" si="213"/>
        <v>0</v>
      </c>
      <c r="S1479" s="261"/>
    </row>
    <row r="1480" spans="2:19" s="200" customFormat="1" x14ac:dyDescent="0.25">
      <c r="B1480" s="259">
        <f t="shared" si="214"/>
        <v>1475</v>
      </c>
      <c r="C1480" s="229">
        <v>45460</v>
      </c>
      <c r="D1480" s="203" t="s">
        <v>181</v>
      </c>
      <c r="E1480" s="204" t="str">
        <f t="shared" si="209"/>
        <v>تانکر آب</v>
      </c>
      <c r="F1480" s="204" t="str">
        <f t="shared" si="210"/>
        <v>گلپایگانی</v>
      </c>
      <c r="G1480" s="204" t="str">
        <f t="shared" si="211"/>
        <v>تانکر آب</v>
      </c>
      <c r="H1480" s="204">
        <f t="shared" si="212"/>
        <v>11.6</v>
      </c>
      <c r="I1480" s="204" t="s">
        <v>68</v>
      </c>
      <c r="J1480" s="204">
        <v>6</v>
      </c>
      <c r="K1480" s="204"/>
      <c r="L1480" s="204"/>
      <c r="M1480" s="204"/>
      <c r="N1480" s="204"/>
      <c r="O1480" s="230">
        <f t="shared" si="207"/>
        <v>0</v>
      </c>
      <c r="P1480" s="230">
        <f t="shared" si="208"/>
        <v>0</v>
      </c>
      <c r="Q1480" s="230">
        <f t="shared" si="215"/>
        <v>69.599999999999994</v>
      </c>
      <c r="R1480" s="288">
        <f t="shared" si="213"/>
        <v>0</v>
      </c>
      <c r="S1480" s="261"/>
    </row>
    <row r="1481" spans="2:19" s="200" customFormat="1" x14ac:dyDescent="0.25">
      <c r="B1481" s="259">
        <f t="shared" si="214"/>
        <v>1476</v>
      </c>
      <c r="C1481" s="229">
        <v>45461</v>
      </c>
      <c r="D1481" s="203" t="s">
        <v>93</v>
      </c>
      <c r="E1481" s="204" t="str">
        <f t="shared" si="209"/>
        <v>کامیون کمپرسی</v>
      </c>
      <c r="F1481" s="204" t="str">
        <f t="shared" si="210"/>
        <v>شرکتی</v>
      </c>
      <c r="G1481" s="204" t="str">
        <f t="shared" si="211"/>
        <v>جفت</v>
      </c>
      <c r="H1481" s="204">
        <f t="shared" si="212"/>
        <v>6.65</v>
      </c>
      <c r="I1481" s="204" t="s">
        <v>276</v>
      </c>
      <c r="J1481" s="204">
        <v>37</v>
      </c>
      <c r="K1481" s="204"/>
      <c r="L1481" s="204" t="s">
        <v>1</v>
      </c>
      <c r="M1481" s="204" t="s">
        <v>2</v>
      </c>
      <c r="N1481" s="204"/>
      <c r="O1481" s="230">
        <f t="shared" si="207"/>
        <v>0</v>
      </c>
      <c r="P1481" s="230">
        <f t="shared" si="208"/>
        <v>0</v>
      </c>
      <c r="Q1481" s="230">
        <f t="shared" si="215"/>
        <v>0</v>
      </c>
      <c r="R1481" s="288">
        <f t="shared" si="213"/>
        <v>0</v>
      </c>
      <c r="S1481" s="261" t="s">
        <v>218</v>
      </c>
    </row>
    <row r="1482" spans="2:19" s="200" customFormat="1" x14ac:dyDescent="0.25">
      <c r="B1482" s="259">
        <f t="shared" si="214"/>
        <v>1477</v>
      </c>
      <c r="C1482" s="229">
        <v>45461</v>
      </c>
      <c r="D1482" s="203" t="s">
        <v>96</v>
      </c>
      <c r="E1482" s="204" t="str">
        <f t="shared" si="209"/>
        <v>کامیون کمپرسی</v>
      </c>
      <c r="F1482" s="204" t="str">
        <f t="shared" si="210"/>
        <v>شرکتی</v>
      </c>
      <c r="G1482" s="204" t="str">
        <f t="shared" si="211"/>
        <v>جفت</v>
      </c>
      <c r="H1482" s="204">
        <f t="shared" si="212"/>
        <v>6.65</v>
      </c>
      <c r="I1482" s="204"/>
      <c r="J1482" s="204"/>
      <c r="K1482" s="204"/>
      <c r="L1482" s="204"/>
      <c r="M1482" s="204"/>
      <c r="N1482" s="204"/>
      <c r="O1482" s="230">
        <f t="shared" si="207"/>
        <v>0</v>
      </c>
      <c r="P1482" s="230">
        <f t="shared" si="208"/>
        <v>0</v>
      </c>
      <c r="Q1482" s="230">
        <f t="shared" si="215"/>
        <v>0</v>
      </c>
      <c r="R1482" s="288">
        <f t="shared" si="213"/>
        <v>0</v>
      </c>
      <c r="S1482" s="261"/>
    </row>
    <row r="1483" spans="2:19" s="200" customFormat="1" x14ac:dyDescent="0.25">
      <c r="B1483" s="259">
        <f t="shared" si="214"/>
        <v>1478</v>
      </c>
      <c r="C1483" s="229">
        <v>45461</v>
      </c>
      <c r="D1483" s="203" t="s">
        <v>119</v>
      </c>
      <c r="E1483" s="204" t="str">
        <f t="shared" si="209"/>
        <v>کامیون کمپرسی</v>
      </c>
      <c r="F1483" s="204" t="str">
        <f t="shared" si="210"/>
        <v>شرکتی</v>
      </c>
      <c r="G1483" s="204" t="str">
        <f t="shared" si="211"/>
        <v>جفت</v>
      </c>
      <c r="H1483" s="204">
        <f t="shared" si="212"/>
        <v>6.65</v>
      </c>
      <c r="I1483" s="204" t="s">
        <v>204</v>
      </c>
      <c r="J1483" s="204">
        <v>28</v>
      </c>
      <c r="K1483" s="204">
        <v>1050</v>
      </c>
      <c r="L1483" s="204" t="s">
        <v>64</v>
      </c>
      <c r="M1483" s="204"/>
      <c r="N1483" s="204" t="s">
        <v>287</v>
      </c>
      <c r="O1483" s="230">
        <f t="shared" si="207"/>
        <v>186.20000000000002</v>
      </c>
      <c r="P1483" s="230">
        <f t="shared" si="208"/>
        <v>0</v>
      </c>
      <c r="Q1483" s="230">
        <f t="shared" si="215"/>
        <v>0</v>
      </c>
      <c r="R1483" s="288">
        <f t="shared" si="213"/>
        <v>0</v>
      </c>
      <c r="S1483" s="261"/>
    </row>
    <row r="1484" spans="2:19" s="200" customFormat="1" x14ac:dyDescent="0.25">
      <c r="B1484" s="259">
        <f t="shared" si="214"/>
        <v>1479</v>
      </c>
      <c r="C1484" s="229">
        <v>45461</v>
      </c>
      <c r="D1484" s="203" t="s">
        <v>132</v>
      </c>
      <c r="E1484" s="204" t="str">
        <f t="shared" si="209"/>
        <v>تانکر آب</v>
      </c>
      <c r="F1484" s="204" t="str">
        <f t="shared" si="210"/>
        <v>شرکتی</v>
      </c>
      <c r="G1484" s="204" t="str">
        <f t="shared" si="211"/>
        <v>تانکر آب</v>
      </c>
      <c r="H1484" s="204">
        <f t="shared" si="212"/>
        <v>11.8</v>
      </c>
      <c r="I1484" s="204" t="s">
        <v>68</v>
      </c>
      <c r="J1484" s="204">
        <v>1</v>
      </c>
      <c r="K1484" s="204"/>
      <c r="L1484" s="204"/>
      <c r="M1484" s="204"/>
      <c r="N1484" s="204"/>
      <c r="O1484" s="230">
        <f t="shared" si="207"/>
        <v>0</v>
      </c>
      <c r="P1484" s="230">
        <f t="shared" si="208"/>
        <v>0</v>
      </c>
      <c r="Q1484" s="230">
        <f t="shared" si="215"/>
        <v>11.8</v>
      </c>
      <c r="R1484" s="288">
        <f t="shared" si="213"/>
        <v>0</v>
      </c>
      <c r="S1484" s="261"/>
    </row>
    <row r="1485" spans="2:19" s="200" customFormat="1" x14ac:dyDescent="0.25">
      <c r="B1485" s="259">
        <f t="shared" si="214"/>
        <v>1480</v>
      </c>
      <c r="C1485" s="229">
        <v>45461</v>
      </c>
      <c r="D1485" s="203" t="s">
        <v>98</v>
      </c>
      <c r="E1485" s="204" t="str">
        <f t="shared" si="209"/>
        <v>تانکر آب</v>
      </c>
      <c r="F1485" s="204" t="str">
        <f t="shared" si="210"/>
        <v>شرکتی</v>
      </c>
      <c r="G1485" s="204" t="str">
        <f t="shared" si="211"/>
        <v>تانکر آب</v>
      </c>
      <c r="H1485" s="204">
        <f t="shared" si="212"/>
        <v>11.8</v>
      </c>
      <c r="I1485" s="204" t="s">
        <v>68</v>
      </c>
      <c r="J1485" s="204">
        <v>4</v>
      </c>
      <c r="K1485" s="204"/>
      <c r="L1485" s="204"/>
      <c r="M1485" s="204"/>
      <c r="N1485" s="204"/>
      <c r="O1485" s="230">
        <f t="shared" si="207"/>
        <v>0</v>
      </c>
      <c r="P1485" s="230">
        <f t="shared" si="208"/>
        <v>0</v>
      </c>
      <c r="Q1485" s="230">
        <f t="shared" si="215"/>
        <v>47.2</v>
      </c>
      <c r="R1485" s="288">
        <f t="shared" si="213"/>
        <v>0</v>
      </c>
      <c r="S1485" s="261"/>
    </row>
    <row r="1486" spans="2:19" s="200" customFormat="1" x14ac:dyDescent="0.25">
      <c r="B1486" s="259">
        <f t="shared" si="214"/>
        <v>1481</v>
      </c>
      <c r="C1486" s="229">
        <v>45461</v>
      </c>
      <c r="D1486" s="203" t="s">
        <v>143</v>
      </c>
      <c r="E1486" s="204" t="str">
        <f t="shared" si="209"/>
        <v>کامیون کمپرسی</v>
      </c>
      <c r="F1486" s="204" t="str">
        <f t="shared" si="210"/>
        <v>انصاری</v>
      </c>
      <c r="G1486" s="204" t="str">
        <f t="shared" si="211"/>
        <v>جفت</v>
      </c>
      <c r="H1486" s="204">
        <f t="shared" si="212"/>
        <v>7</v>
      </c>
      <c r="I1486" s="204" t="s">
        <v>204</v>
      </c>
      <c r="J1486" s="204">
        <v>10</v>
      </c>
      <c r="K1486" s="204">
        <v>950</v>
      </c>
      <c r="L1486" s="204" t="s">
        <v>2</v>
      </c>
      <c r="M1486" s="204"/>
      <c r="N1486" s="204" t="s">
        <v>286</v>
      </c>
      <c r="O1486" s="230">
        <f t="shared" ref="O1486:O1517" si="216">IF(I1486=$O$5,J1486*H1486,0)</f>
        <v>70</v>
      </c>
      <c r="P1486" s="230">
        <f t="shared" ref="P1486:P1517" si="217">IF(I1486=$P$5,J1486*H1486,0)*1.15</f>
        <v>0</v>
      </c>
      <c r="Q1486" s="230">
        <f t="shared" si="215"/>
        <v>0</v>
      </c>
      <c r="R1486" s="288">
        <f t="shared" si="213"/>
        <v>0</v>
      </c>
      <c r="S1486" s="261"/>
    </row>
    <row r="1487" spans="2:19" s="200" customFormat="1" x14ac:dyDescent="0.25">
      <c r="B1487" s="259">
        <f t="shared" si="214"/>
        <v>1482</v>
      </c>
      <c r="C1487" s="229">
        <v>45461</v>
      </c>
      <c r="D1487" s="203" t="s">
        <v>144</v>
      </c>
      <c r="E1487" s="204" t="str">
        <f t="shared" si="209"/>
        <v>کامیون کمپرسی</v>
      </c>
      <c r="F1487" s="204" t="str">
        <f t="shared" si="210"/>
        <v>انصاری</v>
      </c>
      <c r="G1487" s="204" t="str">
        <f t="shared" si="211"/>
        <v>جفت</v>
      </c>
      <c r="H1487" s="204">
        <f t="shared" si="212"/>
        <v>7</v>
      </c>
      <c r="I1487" s="204" t="s">
        <v>204</v>
      </c>
      <c r="J1487" s="204">
        <v>15</v>
      </c>
      <c r="K1487" s="204">
        <v>950</v>
      </c>
      <c r="L1487" s="204" t="s">
        <v>2</v>
      </c>
      <c r="M1487" s="204"/>
      <c r="N1487" s="204" t="s">
        <v>286</v>
      </c>
      <c r="O1487" s="230">
        <f t="shared" si="216"/>
        <v>105</v>
      </c>
      <c r="P1487" s="230">
        <f t="shared" si="217"/>
        <v>0</v>
      </c>
      <c r="Q1487" s="230">
        <f t="shared" si="215"/>
        <v>0</v>
      </c>
      <c r="R1487" s="288">
        <f t="shared" si="213"/>
        <v>0</v>
      </c>
      <c r="S1487" s="261"/>
    </row>
    <row r="1488" spans="2:19" s="200" customFormat="1" x14ac:dyDescent="0.25">
      <c r="B1488" s="259">
        <f t="shared" si="214"/>
        <v>1483</v>
      </c>
      <c r="C1488" s="229">
        <v>45461</v>
      </c>
      <c r="D1488" s="203" t="s">
        <v>145</v>
      </c>
      <c r="E1488" s="204" t="str">
        <f t="shared" si="209"/>
        <v>کامیون کمپرسی</v>
      </c>
      <c r="F1488" s="204" t="str">
        <f t="shared" si="210"/>
        <v>انصاری</v>
      </c>
      <c r="G1488" s="204" t="str">
        <f t="shared" si="211"/>
        <v>جفت</v>
      </c>
      <c r="H1488" s="204">
        <f t="shared" si="212"/>
        <v>7</v>
      </c>
      <c r="I1488" s="204" t="s">
        <v>204</v>
      </c>
      <c r="J1488" s="204">
        <v>15</v>
      </c>
      <c r="K1488" s="204">
        <v>950</v>
      </c>
      <c r="L1488" s="204" t="s">
        <v>2</v>
      </c>
      <c r="M1488" s="204"/>
      <c r="N1488" s="204" t="s">
        <v>286</v>
      </c>
      <c r="O1488" s="230">
        <f t="shared" si="216"/>
        <v>105</v>
      </c>
      <c r="P1488" s="230">
        <f t="shared" si="217"/>
        <v>0</v>
      </c>
      <c r="Q1488" s="230">
        <f t="shared" si="215"/>
        <v>0</v>
      </c>
      <c r="R1488" s="288">
        <f t="shared" si="213"/>
        <v>0</v>
      </c>
      <c r="S1488" s="261"/>
    </row>
    <row r="1489" spans="2:19" s="200" customFormat="1" x14ac:dyDescent="0.25">
      <c r="B1489" s="259">
        <f t="shared" si="214"/>
        <v>1484</v>
      </c>
      <c r="C1489" s="229">
        <v>45461</v>
      </c>
      <c r="D1489" s="203" t="s">
        <v>152</v>
      </c>
      <c r="E1489" s="204" t="str">
        <f t="shared" si="209"/>
        <v>کامیون کمپرسی</v>
      </c>
      <c r="F1489" s="204" t="str">
        <f t="shared" si="210"/>
        <v>میرزایی</v>
      </c>
      <c r="G1489" s="204" t="str">
        <f t="shared" si="211"/>
        <v>تک</v>
      </c>
      <c r="H1489" s="204">
        <f t="shared" si="212"/>
        <v>4.1500000000000004</v>
      </c>
      <c r="I1489" s="204" t="s">
        <v>204</v>
      </c>
      <c r="J1489" s="204">
        <v>35</v>
      </c>
      <c r="K1489" s="204">
        <v>700</v>
      </c>
      <c r="L1489" s="204" t="s">
        <v>65</v>
      </c>
      <c r="M1489" s="204"/>
      <c r="N1489" s="204" t="s">
        <v>287</v>
      </c>
      <c r="O1489" s="230">
        <f t="shared" si="216"/>
        <v>145.25</v>
      </c>
      <c r="P1489" s="230">
        <f t="shared" si="217"/>
        <v>0</v>
      </c>
      <c r="Q1489" s="230">
        <f t="shared" si="215"/>
        <v>0</v>
      </c>
      <c r="R1489" s="288">
        <f t="shared" si="213"/>
        <v>0</v>
      </c>
      <c r="S1489" s="261"/>
    </row>
    <row r="1490" spans="2:19" s="200" customFormat="1" x14ac:dyDescent="0.25">
      <c r="B1490" s="259">
        <f t="shared" si="214"/>
        <v>1485</v>
      </c>
      <c r="C1490" s="229">
        <v>45461</v>
      </c>
      <c r="D1490" s="203" t="s">
        <v>154</v>
      </c>
      <c r="E1490" s="204" t="str">
        <f t="shared" si="209"/>
        <v>کامیون کمپرسی</v>
      </c>
      <c r="F1490" s="204" t="str">
        <f t="shared" si="210"/>
        <v>میرزایی</v>
      </c>
      <c r="G1490" s="204" t="str">
        <f t="shared" si="211"/>
        <v>تک</v>
      </c>
      <c r="H1490" s="204">
        <f t="shared" si="212"/>
        <v>4.1500000000000004</v>
      </c>
      <c r="I1490" s="204" t="s">
        <v>204</v>
      </c>
      <c r="J1490" s="204">
        <v>35</v>
      </c>
      <c r="K1490" s="204">
        <v>700</v>
      </c>
      <c r="L1490" s="204" t="s">
        <v>65</v>
      </c>
      <c r="M1490" s="204"/>
      <c r="N1490" s="204" t="s">
        <v>287</v>
      </c>
      <c r="O1490" s="230">
        <f t="shared" si="216"/>
        <v>145.25</v>
      </c>
      <c r="P1490" s="230">
        <f t="shared" si="217"/>
        <v>0</v>
      </c>
      <c r="Q1490" s="230">
        <f t="shared" si="215"/>
        <v>0</v>
      </c>
      <c r="R1490" s="288">
        <f t="shared" si="213"/>
        <v>0</v>
      </c>
      <c r="S1490" s="261"/>
    </row>
    <row r="1491" spans="2:19" s="200" customFormat="1" x14ac:dyDescent="0.25">
      <c r="B1491" s="259">
        <f t="shared" si="214"/>
        <v>1486</v>
      </c>
      <c r="C1491" s="229">
        <v>45461</v>
      </c>
      <c r="D1491" s="203" t="s">
        <v>155</v>
      </c>
      <c r="E1491" s="204" t="str">
        <f t="shared" si="209"/>
        <v>کامیون کمپرسی</v>
      </c>
      <c r="F1491" s="204" t="str">
        <f t="shared" si="210"/>
        <v>میرزایی</v>
      </c>
      <c r="G1491" s="204" t="str">
        <f t="shared" si="211"/>
        <v>جفت</v>
      </c>
      <c r="H1491" s="204">
        <f t="shared" si="212"/>
        <v>6.65</v>
      </c>
      <c r="I1491" s="204"/>
      <c r="J1491" s="204"/>
      <c r="K1491" s="204"/>
      <c r="L1491" s="204"/>
      <c r="M1491" s="204"/>
      <c r="N1491" s="204"/>
      <c r="O1491" s="230">
        <f t="shared" si="216"/>
        <v>0</v>
      </c>
      <c r="P1491" s="230">
        <f t="shared" si="217"/>
        <v>0</v>
      </c>
      <c r="Q1491" s="230">
        <f t="shared" si="215"/>
        <v>0</v>
      </c>
      <c r="R1491" s="288">
        <f t="shared" si="213"/>
        <v>0</v>
      </c>
      <c r="S1491" s="261"/>
    </row>
    <row r="1492" spans="2:19" s="200" customFormat="1" x14ac:dyDescent="0.25">
      <c r="B1492" s="259">
        <f t="shared" si="214"/>
        <v>1487</v>
      </c>
      <c r="C1492" s="229">
        <v>45461</v>
      </c>
      <c r="D1492" s="203" t="s">
        <v>158</v>
      </c>
      <c r="E1492" s="204" t="str">
        <f t="shared" si="209"/>
        <v>کامیون کمپرسی</v>
      </c>
      <c r="F1492" s="204" t="str">
        <f t="shared" si="210"/>
        <v>صداقت</v>
      </c>
      <c r="G1492" s="204" t="str">
        <f t="shared" si="211"/>
        <v>تک</v>
      </c>
      <c r="H1492" s="204">
        <f t="shared" si="212"/>
        <v>4.1500000000000004</v>
      </c>
      <c r="I1492" s="204" t="s">
        <v>204</v>
      </c>
      <c r="J1492" s="204">
        <v>57</v>
      </c>
      <c r="K1492" s="204">
        <v>500</v>
      </c>
      <c r="L1492" s="204" t="s">
        <v>64</v>
      </c>
      <c r="M1492" s="204" t="s">
        <v>250</v>
      </c>
      <c r="N1492" s="204" t="s">
        <v>287</v>
      </c>
      <c r="O1492" s="230">
        <f t="shared" si="216"/>
        <v>236.55</v>
      </c>
      <c r="P1492" s="230">
        <f t="shared" si="217"/>
        <v>0</v>
      </c>
      <c r="Q1492" s="230">
        <f t="shared" si="215"/>
        <v>0</v>
      </c>
      <c r="R1492" s="288">
        <f t="shared" si="213"/>
        <v>0</v>
      </c>
      <c r="S1492" s="261"/>
    </row>
    <row r="1493" spans="2:19" s="200" customFormat="1" x14ac:dyDescent="0.25">
      <c r="B1493" s="259">
        <f t="shared" si="214"/>
        <v>1488</v>
      </c>
      <c r="C1493" s="229">
        <v>45461</v>
      </c>
      <c r="D1493" s="203" t="s">
        <v>158</v>
      </c>
      <c r="E1493" s="204" t="str">
        <f t="shared" si="209"/>
        <v>کامیون کمپرسی</v>
      </c>
      <c r="F1493" s="204" t="str">
        <f t="shared" si="210"/>
        <v>صداقت</v>
      </c>
      <c r="G1493" s="204" t="str">
        <f t="shared" si="211"/>
        <v>تک</v>
      </c>
      <c r="H1493" s="204">
        <f t="shared" si="212"/>
        <v>4.1500000000000004</v>
      </c>
      <c r="I1493" s="204" t="s">
        <v>204</v>
      </c>
      <c r="J1493" s="204">
        <v>6</v>
      </c>
      <c r="K1493" s="204">
        <v>1050</v>
      </c>
      <c r="L1493" s="204" t="s">
        <v>64</v>
      </c>
      <c r="M1493" s="204" t="s">
        <v>250</v>
      </c>
      <c r="N1493" s="204" t="s">
        <v>287</v>
      </c>
      <c r="O1493" s="230">
        <f t="shared" si="216"/>
        <v>24.900000000000002</v>
      </c>
      <c r="P1493" s="230">
        <f t="shared" si="217"/>
        <v>0</v>
      </c>
      <c r="Q1493" s="230">
        <f t="shared" si="215"/>
        <v>0</v>
      </c>
      <c r="R1493" s="288">
        <f t="shared" si="213"/>
        <v>0</v>
      </c>
      <c r="S1493" s="261"/>
    </row>
    <row r="1494" spans="2:19" s="200" customFormat="1" x14ac:dyDescent="0.25">
      <c r="B1494" s="259">
        <f t="shared" si="214"/>
        <v>1489</v>
      </c>
      <c r="C1494" s="229">
        <v>45461</v>
      </c>
      <c r="D1494" s="203" t="s">
        <v>159</v>
      </c>
      <c r="E1494" s="204" t="str">
        <f t="shared" si="209"/>
        <v>کامیون کمپرسی</v>
      </c>
      <c r="F1494" s="204" t="str">
        <f t="shared" si="210"/>
        <v>صداقت</v>
      </c>
      <c r="G1494" s="204" t="str">
        <f t="shared" si="211"/>
        <v>تک</v>
      </c>
      <c r="H1494" s="204">
        <f t="shared" si="212"/>
        <v>4.1500000000000004</v>
      </c>
      <c r="I1494" s="204" t="s">
        <v>204</v>
      </c>
      <c r="J1494" s="204">
        <v>57</v>
      </c>
      <c r="K1494" s="204">
        <v>500</v>
      </c>
      <c r="L1494" s="204" t="s">
        <v>64</v>
      </c>
      <c r="M1494" s="204" t="s">
        <v>250</v>
      </c>
      <c r="N1494" s="204" t="s">
        <v>287</v>
      </c>
      <c r="O1494" s="230">
        <f t="shared" si="216"/>
        <v>236.55</v>
      </c>
      <c r="P1494" s="230">
        <f t="shared" si="217"/>
        <v>0</v>
      </c>
      <c r="Q1494" s="230">
        <f t="shared" si="215"/>
        <v>0</v>
      </c>
      <c r="R1494" s="288">
        <f t="shared" si="213"/>
        <v>0</v>
      </c>
      <c r="S1494" s="261"/>
    </row>
    <row r="1495" spans="2:19" s="200" customFormat="1" x14ac:dyDescent="0.25">
      <c r="B1495" s="259">
        <f t="shared" si="214"/>
        <v>1490</v>
      </c>
      <c r="C1495" s="229">
        <v>45461</v>
      </c>
      <c r="D1495" s="203" t="s">
        <v>158</v>
      </c>
      <c r="E1495" s="204" t="str">
        <f t="shared" si="209"/>
        <v>کامیون کمپرسی</v>
      </c>
      <c r="F1495" s="204" t="str">
        <f t="shared" si="210"/>
        <v>صداقت</v>
      </c>
      <c r="G1495" s="204" t="str">
        <f t="shared" si="211"/>
        <v>تک</v>
      </c>
      <c r="H1495" s="204">
        <f t="shared" si="212"/>
        <v>4.1500000000000004</v>
      </c>
      <c r="I1495" s="204" t="s">
        <v>204</v>
      </c>
      <c r="J1495" s="204">
        <v>6</v>
      </c>
      <c r="K1495" s="204">
        <v>1050</v>
      </c>
      <c r="L1495" s="204" t="s">
        <v>64</v>
      </c>
      <c r="M1495" s="204" t="s">
        <v>250</v>
      </c>
      <c r="N1495" s="204" t="s">
        <v>287</v>
      </c>
      <c r="O1495" s="230">
        <f t="shared" si="216"/>
        <v>24.900000000000002</v>
      </c>
      <c r="P1495" s="230">
        <f t="shared" si="217"/>
        <v>0</v>
      </c>
      <c r="Q1495" s="230">
        <f t="shared" si="215"/>
        <v>0</v>
      </c>
      <c r="R1495" s="288">
        <f t="shared" si="213"/>
        <v>0</v>
      </c>
      <c r="S1495" s="261"/>
    </row>
    <row r="1496" spans="2:19" s="200" customFormat="1" x14ac:dyDescent="0.25">
      <c r="B1496" s="259">
        <f t="shared" si="214"/>
        <v>1491</v>
      </c>
      <c r="C1496" s="229">
        <v>45461</v>
      </c>
      <c r="D1496" s="203" t="s">
        <v>162</v>
      </c>
      <c r="E1496" s="204" t="str">
        <f t="shared" si="209"/>
        <v>تانکر آب</v>
      </c>
      <c r="F1496" s="204" t="str">
        <f t="shared" si="210"/>
        <v>رضاپور</v>
      </c>
      <c r="G1496" s="204" t="str">
        <f t="shared" si="211"/>
        <v>تانکر آب</v>
      </c>
      <c r="H1496" s="204">
        <f t="shared" si="212"/>
        <v>10</v>
      </c>
      <c r="I1496" s="204" t="s">
        <v>68</v>
      </c>
      <c r="J1496" s="204">
        <v>4</v>
      </c>
      <c r="K1496" s="204"/>
      <c r="L1496" s="204"/>
      <c r="M1496" s="204"/>
      <c r="N1496" s="204"/>
      <c r="O1496" s="230">
        <f t="shared" si="216"/>
        <v>0</v>
      </c>
      <c r="P1496" s="230">
        <f t="shared" si="217"/>
        <v>0</v>
      </c>
      <c r="Q1496" s="230">
        <f t="shared" si="215"/>
        <v>40</v>
      </c>
      <c r="R1496" s="288">
        <f t="shared" si="213"/>
        <v>0</v>
      </c>
      <c r="S1496" s="261"/>
    </row>
    <row r="1497" spans="2:19" s="200" customFormat="1" x14ac:dyDescent="0.25">
      <c r="B1497" s="259">
        <f t="shared" si="214"/>
        <v>1492</v>
      </c>
      <c r="C1497" s="229">
        <v>45461</v>
      </c>
      <c r="D1497" s="203" t="s">
        <v>175</v>
      </c>
      <c r="E1497" s="204" t="str">
        <f t="shared" si="209"/>
        <v>تانکر آب</v>
      </c>
      <c r="F1497" s="204" t="str">
        <f t="shared" si="210"/>
        <v>محمدپور</v>
      </c>
      <c r="G1497" s="204" t="str">
        <f t="shared" si="211"/>
        <v>تانکر آب</v>
      </c>
      <c r="H1497" s="204">
        <f t="shared" si="212"/>
        <v>11.2</v>
      </c>
      <c r="I1497" s="204" t="s">
        <v>68</v>
      </c>
      <c r="J1497" s="204">
        <v>10</v>
      </c>
      <c r="K1497" s="204"/>
      <c r="L1497" s="204"/>
      <c r="M1497" s="204"/>
      <c r="N1497" s="204"/>
      <c r="O1497" s="230">
        <f t="shared" si="216"/>
        <v>0</v>
      </c>
      <c r="P1497" s="230">
        <f t="shared" si="217"/>
        <v>0</v>
      </c>
      <c r="Q1497" s="230">
        <f t="shared" si="215"/>
        <v>112</v>
      </c>
      <c r="R1497" s="288">
        <f t="shared" si="213"/>
        <v>0</v>
      </c>
      <c r="S1497" s="261"/>
    </row>
    <row r="1498" spans="2:19" s="200" customFormat="1" x14ac:dyDescent="0.25">
      <c r="B1498" s="259">
        <f t="shared" si="214"/>
        <v>1493</v>
      </c>
      <c r="C1498" s="229">
        <v>45461</v>
      </c>
      <c r="D1498" s="203" t="s">
        <v>179</v>
      </c>
      <c r="E1498" s="204" t="str">
        <f t="shared" si="209"/>
        <v>کمپرسی جفت</v>
      </c>
      <c r="F1498" s="204" t="str">
        <f t="shared" si="210"/>
        <v>محمدپور</v>
      </c>
      <c r="G1498" s="204" t="str">
        <f t="shared" si="211"/>
        <v>جفت</v>
      </c>
      <c r="H1498" s="204">
        <f t="shared" si="212"/>
        <v>7</v>
      </c>
      <c r="I1498" s="204"/>
      <c r="J1498" s="204"/>
      <c r="K1498" s="204"/>
      <c r="L1498" s="204"/>
      <c r="M1498" s="204"/>
      <c r="N1498" s="204"/>
      <c r="O1498" s="230">
        <f t="shared" si="216"/>
        <v>0</v>
      </c>
      <c r="P1498" s="230">
        <f t="shared" si="217"/>
        <v>0</v>
      </c>
      <c r="Q1498" s="230">
        <f t="shared" si="215"/>
        <v>0</v>
      </c>
      <c r="R1498" s="288">
        <f t="shared" si="213"/>
        <v>0</v>
      </c>
      <c r="S1498" s="261"/>
    </row>
    <row r="1499" spans="2:19" s="200" customFormat="1" x14ac:dyDescent="0.25">
      <c r="B1499" s="259">
        <f t="shared" si="214"/>
        <v>1494</v>
      </c>
      <c r="C1499" s="229">
        <v>45461</v>
      </c>
      <c r="D1499" s="203" t="s">
        <v>181</v>
      </c>
      <c r="E1499" s="204" t="str">
        <f t="shared" si="209"/>
        <v>تانکر آب</v>
      </c>
      <c r="F1499" s="204" t="str">
        <f t="shared" si="210"/>
        <v>گلپایگانی</v>
      </c>
      <c r="G1499" s="204" t="str">
        <f t="shared" si="211"/>
        <v>تانکر آب</v>
      </c>
      <c r="H1499" s="204">
        <f t="shared" si="212"/>
        <v>11.6</v>
      </c>
      <c r="I1499" s="204" t="s">
        <v>68</v>
      </c>
      <c r="J1499" s="204">
        <v>4</v>
      </c>
      <c r="K1499" s="204"/>
      <c r="L1499" s="204"/>
      <c r="M1499" s="204"/>
      <c r="N1499" s="204"/>
      <c r="O1499" s="230">
        <f t="shared" si="216"/>
        <v>0</v>
      </c>
      <c r="P1499" s="230">
        <f t="shared" si="217"/>
        <v>0</v>
      </c>
      <c r="Q1499" s="230">
        <f t="shared" si="215"/>
        <v>46.4</v>
      </c>
      <c r="R1499" s="288">
        <f t="shared" si="213"/>
        <v>0</v>
      </c>
      <c r="S1499" s="261"/>
    </row>
    <row r="1500" spans="2:19" s="200" customFormat="1" x14ac:dyDescent="0.25">
      <c r="B1500" s="259">
        <f t="shared" si="214"/>
        <v>1495</v>
      </c>
      <c r="C1500" s="229">
        <v>45462</v>
      </c>
      <c r="D1500" s="203" t="s">
        <v>93</v>
      </c>
      <c r="E1500" s="204" t="str">
        <f t="shared" si="209"/>
        <v>کامیون کمپرسی</v>
      </c>
      <c r="F1500" s="204" t="str">
        <f t="shared" si="210"/>
        <v>شرکتی</v>
      </c>
      <c r="G1500" s="204" t="str">
        <f t="shared" si="211"/>
        <v>جفت</v>
      </c>
      <c r="H1500" s="204">
        <f t="shared" si="212"/>
        <v>6.65</v>
      </c>
      <c r="I1500" s="204" t="s">
        <v>276</v>
      </c>
      <c r="J1500" s="204">
        <v>37</v>
      </c>
      <c r="K1500" s="204"/>
      <c r="L1500" s="204" t="s">
        <v>1</v>
      </c>
      <c r="M1500" s="204" t="s">
        <v>2</v>
      </c>
      <c r="N1500" s="204"/>
      <c r="O1500" s="230">
        <f t="shared" si="216"/>
        <v>0</v>
      </c>
      <c r="P1500" s="230">
        <f t="shared" si="217"/>
        <v>0</v>
      </c>
      <c r="Q1500" s="230">
        <f t="shared" si="215"/>
        <v>0</v>
      </c>
      <c r="R1500" s="288">
        <f t="shared" si="213"/>
        <v>0</v>
      </c>
      <c r="S1500" s="261" t="s">
        <v>218</v>
      </c>
    </row>
    <row r="1501" spans="2:19" s="200" customFormat="1" x14ac:dyDescent="0.25">
      <c r="B1501" s="259">
        <f t="shared" si="214"/>
        <v>1496</v>
      </c>
      <c r="C1501" s="229">
        <v>45462</v>
      </c>
      <c r="D1501" s="203" t="s">
        <v>96</v>
      </c>
      <c r="E1501" s="204" t="str">
        <f t="shared" si="209"/>
        <v>کامیون کمپرسی</v>
      </c>
      <c r="F1501" s="204" t="str">
        <f t="shared" si="210"/>
        <v>شرکتی</v>
      </c>
      <c r="G1501" s="204" t="str">
        <f t="shared" si="211"/>
        <v>جفت</v>
      </c>
      <c r="H1501" s="204">
        <f t="shared" si="212"/>
        <v>6.65</v>
      </c>
      <c r="I1501" s="204"/>
      <c r="J1501" s="204"/>
      <c r="K1501" s="204"/>
      <c r="L1501" s="204"/>
      <c r="M1501" s="204"/>
      <c r="N1501" s="204"/>
      <c r="O1501" s="230">
        <f t="shared" si="216"/>
        <v>0</v>
      </c>
      <c r="P1501" s="230">
        <f t="shared" si="217"/>
        <v>0</v>
      </c>
      <c r="Q1501" s="230">
        <f t="shared" si="215"/>
        <v>0</v>
      </c>
      <c r="R1501" s="288">
        <f t="shared" si="213"/>
        <v>0</v>
      </c>
      <c r="S1501" s="261"/>
    </row>
    <row r="1502" spans="2:19" s="200" customFormat="1" x14ac:dyDescent="0.25">
      <c r="B1502" s="259">
        <f t="shared" si="214"/>
        <v>1497</v>
      </c>
      <c r="C1502" s="229">
        <v>45462</v>
      </c>
      <c r="D1502" s="203" t="s">
        <v>119</v>
      </c>
      <c r="E1502" s="204" t="str">
        <f t="shared" si="209"/>
        <v>کامیون کمپرسی</v>
      </c>
      <c r="F1502" s="204" t="str">
        <f t="shared" si="210"/>
        <v>شرکتی</v>
      </c>
      <c r="G1502" s="204" t="str">
        <f t="shared" si="211"/>
        <v>جفت</v>
      </c>
      <c r="H1502" s="204">
        <f t="shared" si="212"/>
        <v>6.65</v>
      </c>
      <c r="I1502" s="204" t="s">
        <v>204</v>
      </c>
      <c r="J1502" s="204">
        <v>40</v>
      </c>
      <c r="K1502" s="204">
        <v>500</v>
      </c>
      <c r="L1502" s="204" t="s">
        <v>64</v>
      </c>
      <c r="M1502" s="204"/>
      <c r="N1502" s="204" t="s">
        <v>287</v>
      </c>
      <c r="O1502" s="230">
        <f t="shared" si="216"/>
        <v>266</v>
      </c>
      <c r="P1502" s="230">
        <f t="shared" si="217"/>
        <v>0</v>
      </c>
      <c r="Q1502" s="230">
        <f t="shared" si="215"/>
        <v>0</v>
      </c>
      <c r="R1502" s="288">
        <f t="shared" si="213"/>
        <v>0</v>
      </c>
      <c r="S1502" s="261"/>
    </row>
    <row r="1503" spans="2:19" s="200" customFormat="1" x14ac:dyDescent="0.25">
      <c r="B1503" s="259">
        <f t="shared" si="214"/>
        <v>1498</v>
      </c>
      <c r="C1503" s="229">
        <v>45462</v>
      </c>
      <c r="D1503" s="203" t="s">
        <v>132</v>
      </c>
      <c r="E1503" s="204" t="str">
        <f t="shared" si="209"/>
        <v>تانکر آب</v>
      </c>
      <c r="F1503" s="204" t="str">
        <f t="shared" si="210"/>
        <v>شرکتی</v>
      </c>
      <c r="G1503" s="204" t="str">
        <f t="shared" si="211"/>
        <v>تانکر آب</v>
      </c>
      <c r="H1503" s="204">
        <f t="shared" si="212"/>
        <v>11.8</v>
      </c>
      <c r="I1503" s="204" t="s">
        <v>68</v>
      </c>
      <c r="J1503" s="204">
        <v>1</v>
      </c>
      <c r="K1503" s="204"/>
      <c r="L1503" s="204"/>
      <c r="M1503" s="204"/>
      <c r="N1503" s="204"/>
      <c r="O1503" s="230">
        <f t="shared" si="216"/>
        <v>0</v>
      </c>
      <c r="P1503" s="230">
        <f t="shared" si="217"/>
        <v>0</v>
      </c>
      <c r="Q1503" s="230">
        <f t="shared" si="215"/>
        <v>11.8</v>
      </c>
      <c r="R1503" s="288">
        <f t="shared" si="213"/>
        <v>0</v>
      </c>
      <c r="S1503" s="261"/>
    </row>
    <row r="1504" spans="2:19" s="200" customFormat="1" x14ac:dyDescent="0.25">
      <c r="B1504" s="259">
        <f t="shared" si="214"/>
        <v>1499</v>
      </c>
      <c r="C1504" s="229">
        <v>45462</v>
      </c>
      <c r="D1504" s="203" t="s">
        <v>98</v>
      </c>
      <c r="E1504" s="204" t="str">
        <f t="shared" si="209"/>
        <v>تانکر آب</v>
      </c>
      <c r="F1504" s="204" t="str">
        <f t="shared" si="210"/>
        <v>شرکتی</v>
      </c>
      <c r="G1504" s="204" t="str">
        <f t="shared" si="211"/>
        <v>تانکر آب</v>
      </c>
      <c r="H1504" s="204">
        <f t="shared" si="212"/>
        <v>11.8</v>
      </c>
      <c r="I1504" s="204"/>
      <c r="J1504" s="204"/>
      <c r="K1504" s="204"/>
      <c r="L1504" s="204"/>
      <c r="M1504" s="204"/>
      <c r="N1504" s="204"/>
      <c r="O1504" s="230">
        <f t="shared" si="216"/>
        <v>0</v>
      </c>
      <c r="P1504" s="230">
        <f t="shared" si="217"/>
        <v>0</v>
      </c>
      <c r="Q1504" s="230">
        <f t="shared" si="215"/>
        <v>0</v>
      </c>
      <c r="R1504" s="288">
        <f t="shared" si="213"/>
        <v>0</v>
      </c>
      <c r="S1504" s="261"/>
    </row>
    <row r="1505" spans="2:19" s="200" customFormat="1" x14ac:dyDescent="0.25">
      <c r="B1505" s="259">
        <f t="shared" si="214"/>
        <v>1500</v>
      </c>
      <c r="C1505" s="229">
        <v>45462</v>
      </c>
      <c r="D1505" s="203" t="s">
        <v>143</v>
      </c>
      <c r="E1505" s="204" t="str">
        <f t="shared" si="209"/>
        <v>کامیون کمپرسی</v>
      </c>
      <c r="F1505" s="204" t="str">
        <f t="shared" si="210"/>
        <v>انصاری</v>
      </c>
      <c r="G1505" s="204" t="str">
        <f t="shared" si="211"/>
        <v>جفت</v>
      </c>
      <c r="H1505" s="204">
        <f t="shared" si="212"/>
        <v>7</v>
      </c>
      <c r="I1505" s="204" t="s">
        <v>204</v>
      </c>
      <c r="J1505" s="204">
        <v>34</v>
      </c>
      <c r="K1505" s="204">
        <v>740</v>
      </c>
      <c r="L1505" s="204" t="s">
        <v>2</v>
      </c>
      <c r="M1505" s="204"/>
      <c r="N1505" s="204" t="s">
        <v>286</v>
      </c>
      <c r="O1505" s="230">
        <f t="shared" si="216"/>
        <v>238</v>
      </c>
      <c r="P1505" s="230">
        <f t="shared" si="217"/>
        <v>0</v>
      </c>
      <c r="Q1505" s="230">
        <f t="shared" si="215"/>
        <v>0</v>
      </c>
      <c r="R1505" s="288">
        <f t="shared" si="213"/>
        <v>0</v>
      </c>
      <c r="S1505" s="261"/>
    </row>
    <row r="1506" spans="2:19" s="200" customFormat="1" x14ac:dyDescent="0.25">
      <c r="B1506" s="259">
        <f t="shared" si="214"/>
        <v>1501</v>
      </c>
      <c r="C1506" s="229">
        <v>45462</v>
      </c>
      <c r="D1506" s="203" t="s">
        <v>144</v>
      </c>
      <c r="E1506" s="204" t="str">
        <f t="shared" si="209"/>
        <v>کامیون کمپرسی</v>
      </c>
      <c r="F1506" s="204" t="str">
        <f t="shared" si="210"/>
        <v>انصاری</v>
      </c>
      <c r="G1506" s="204" t="str">
        <f t="shared" si="211"/>
        <v>جفت</v>
      </c>
      <c r="H1506" s="204">
        <f t="shared" si="212"/>
        <v>7</v>
      </c>
      <c r="I1506" s="204" t="s">
        <v>204</v>
      </c>
      <c r="J1506" s="204">
        <v>33</v>
      </c>
      <c r="K1506" s="204">
        <v>740</v>
      </c>
      <c r="L1506" s="204" t="s">
        <v>2</v>
      </c>
      <c r="M1506" s="204"/>
      <c r="N1506" s="204" t="s">
        <v>286</v>
      </c>
      <c r="O1506" s="230">
        <f t="shared" si="216"/>
        <v>231</v>
      </c>
      <c r="P1506" s="230">
        <f t="shared" si="217"/>
        <v>0</v>
      </c>
      <c r="Q1506" s="230">
        <f t="shared" si="215"/>
        <v>0</v>
      </c>
      <c r="R1506" s="288">
        <f t="shared" si="213"/>
        <v>0</v>
      </c>
      <c r="S1506" s="261"/>
    </row>
    <row r="1507" spans="2:19" s="200" customFormat="1" x14ac:dyDescent="0.25">
      <c r="B1507" s="259">
        <f t="shared" si="214"/>
        <v>1502</v>
      </c>
      <c r="C1507" s="229">
        <v>45462</v>
      </c>
      <c r="D1507" s="203" t="s">
        <v>145</v>
      </c>
      <c r="E1507" s="204" t="str">
        <f t="shared" si="209"/>
        <v>کامیون کمپرسی</v>
      </c>
      <c r="F1507" s="204" t="str">
        <f t="shared" si="210"/>
        <v>انصاری</v>
      </c>
      <c r="G1507" s="204" t="str">
        <f t="shared" si="211"/>
        <v>جفت</v>
      </c>
      <c r="H1507" s="204">
        <f t="shared" si="212"/>
        <v>7</v>
      </c>
      <c r="I1507" s="204" t="s">
        <v>204</v>
      </c>
      <c r="J1507" s="204">
        <v>34</v>
      </c>
      <c r="K1507" s="204">
        <v>740</v>
      </c>
      <c r="L1507" s="204" t="s">
        <v>2</v>
      </c>
      <c r="M1507" s="204"/>
      <c r="N1507" s="204" t="s">
        <v>286</v>
      </c>
      <c r="O1507" s="230">
        <f t="shared" si="216"/>
        <v>238</v>
      </c>
      <c r="P1507" s="230">
        <f t="shared" si="217"/>
        <v>0</v>
      </c>
      <c r="Q1507" s="230">
        <f t="shared" si="215"/>
        <v>0</v>
      </c>
      <c r="R1507" s="288">
        <f t="shared" si="213"/>
        <v>0</v>
      </c>
      <c r="S1507" s="261"/>
    </row>
    <row r="1508" spans="2:19" s="200" customFormat="1" x14ac:dyDescent="0.25">
      <c r="B1508" s="259">
        <f t="shared" si="214"/>
        <v>1503</v>
      </c>
      <c r="C1508" s="229">
        <v>45462</v>
      </c>
      <c r="D1508" s="203" t="s">
        <v>152</v>
      </c>
      <c r="E1508" s="204" t="str">
        <f t="shared" si="209"/>
        <v>کامیون کمپرسی</v>
      </c>
      <c r="F1508" s="204" t="str">
        <f t="shared" si="210"/>
        <v>میرزایی</v>
      </c>
      <c r="G1508" s="204" t="str">
        <f t="shared" si="211"/>
        <v>تک</v>
      </c>
      <c r="H1508" s="204">
        <f t="shared" si="212"/>
        <v>4.1500000000000004</v>
      </c>
      <c r="I1508" s="204" t="s">
        <v>205</v>
      </c>
      <c r="J1508" s="204">
        <v>34</v>
      </c>
      <c r="K1508" s="204">
        <v>900</v>
      </c>
      <c r="L1508" s="204" t="s">
        <v>65</v>
      </c>
      <c r="M1508" s="204"/>
      <c r="N1508" s="204" t="s">
        <v>287</v>
      </c>
      <c r="O1508" s="230">
        <f t="shared" si="216"/>
        <v>0</v>
      </c>
      <c r="P1508" s="230">
        <f t="shared" si="217"/>
        <v>162.26500000000001</v>
      </c>
      <c r="Q1508" s="230">
        <f t="shared" si="215"/>
        <v>0</v>
      </c>
      <c r="R1508" s="288">
        <f t="shared" si="213"/>
        <v>0</v>
      </c>
      <c r="S1508" s="261"/>
    </row>
    <row r="1509" spans="2:19" s="200" customFormat="1" x14ac:dyDescent="0.25">
      <c r="B1509" s="259">
        <f t="shared" si="214"/>
        <v>1504</v>
      </c>
      <c r="C1509" s="229">
        <v>45462</v>
      </c>
      <c r="D1509" s="203" t="s">
        <v>154</v>
      </c>
      <c r="E1509" s="204" t="str">
        <f t="shared" si="209"/>
        <v>کامیون کمپرسی</v>
      </c>
      <c r="F1509" s="204" t="str">
        <f t="shared" si="210"/>
        <v>میرزایی</v>
      </c>
      <c r="G1509" s="204" t="str">
        <f t="shared" si="211"/>
        <v>تک</v>
      </c>
      <c r="H1509" s="204">
        <f t="shared" si="212"/>
        <v>4.1500000000000004</v>
      </c>
      <c r="I1509" s="204" t="s">
        <v>205</v>
      </c>
      <c r="J1509" s="204">
        <v>28</v>
      </c>
      <c r="K1509" s="204">
        <v>900</v>
      </c>
      <c r="L1509" s="204" t="s">
        <v>65</v>
      </c>
      <c r="M1509" s="204"/>
      <c r="N1509" s="204" t="s">
        <v>287</v>
      </c>
      <c r="O1509" s="230">
        <f t="shared" si="216"/>
        <v>0</v>
      </c>
      <c r="P1509" s="230">
        <f t="shared" si="217"/>
        <v>133.63</v>
      </c>
      <c r="Q1509" s="230">
        <f t="shared" si="215"/>
        <v>0</v>
      </c>
      <c r="R1509" s="288">
        <f t="shared" si="213"/>
        <v>0</v>
      </c>
      <c r="S1509" s="261"/>
    </row>
    <row r="1510" spans="2:19" s="200" customFormat="1" x14ac:dyDescent="0.25">
      <c r="B1510" s="259">
        <f t="shared" si="214"/>
        <v>1505</v>
      </c>
      <c r="C1510" s="229">
        <v>45462</v>
      </c>
      <c r="D1510" s="203" t="s">
        <v>155</v>
      </c>
      <c r="E1510" s="204" t="str">
        <f t="shared" si="209"/>
        <v>کامیون کمپرسی</v>
      </c>
      <c r="F1510" s="204" t="str">
        <f t="shared" si="210"/>
        <v>میرزایی</v>
      </c>
      <c r="G1510" s="204" t="str">
        <f t="shared" si="211"/>
        <v>جفت</v>
      </c>
      <c r="H1510" s="204">
        <f t="shared" si="212"/>
        <v>6.65</v>
      </c>
      <c r="I1510" s="204"/>
      <c r="J1510" s="204"/>
      <c r="K1510" s="204"/>
      <c r="L1510" s="204"/>
      <c r="M1510" s="204"/>
      <c r="N1510" s="204"/>
      <c r="O1510" s="230">
        <f t="shared" si="216"/>
        <v>0</v>
      </c>
      <c r="P1510" s="230">
        <f t="shared" si="217"/>
        <v>0</v>
      </c>
      <c r="Q1510" s="230">
        <f t="shared" si="215"/>
        <v>0</v>
      </c>
      <c r="R1510" s="288">
        <f t="shared" si="213"/>
        <v>0</v>
      </c>
      <c r="S1510" s="261"/>
    </row>
    <row r="1511" spans="2:19" s="200" customFormat="1" x14ac:dyDescent="0.25">
      <c r="B1511" s="259">
        <f t="shared" si="214"/>
        <v>1506</v>
      </c>
      <c r="C1511" s="229">
        <v>45462</v>
      </c>
      <c r="D1511" s="203" t="s">
        <v>158</v>
      </c>
      <c r="E1511" s="204" t="str">
        <f t="shared" si="209"/>
        <v>کامیون کمپرسی</v>
      </c>
      <c r="F1511" s="204" t="str">
        <f t="shared" si="210"/>
        <v>صداقت</v>
      </c>
      <c r="G1511" s="204" t="str">
        <f t="shared" si="211"/>
        <v>تک</v>
      </c>
      <c r="H1511" s="204">
        <f t="shared" si="212"/>
        <v>4.1500000000000004</v>
      </c>
      <c r="I1511" s="204" t="s">
        <v>204</v>
      </c>
      <c r="J1511" s="204">
        <v>45</v>
      </c>
      <c r="K1511" s="204">
        <v>500</v>
      </c>
      <c r="L1511" s="204" t="s">
        <v>64</v>
      </c>
      <c r="M1511" s="204" t="s">
        <v>250</v>
      </c>
      <c r="N1511" s="204" t="s">
        <v>287</v>
      </c>
      <c r="O1511" s="230">
        <f t="shared" si="216"/>
        <v>186.75000000000003</v>
      </c>
      <c r="P1511" s="230">
        <f t="shared" si="217"/>
        <v>0</v>
      </c>
      <c r="Q1511" s="230">
        <f t="shared" si="215"/>
        <v>0</v>
      </c>
      <c r="R1511" s="288">
        <f t="shared" si="213"/>
        <v>0</v>
      </c>
      <c r="S1511" s="261"/>
    </row>
    <row r="1512" spans="2:19" s="200" customFormat="1" x14ac:dyDescent="0.25">
      <c r="B1512" s="259">
        <f t="shared" si="214"/>
        <v>1507</v>
      </c>
      <c r="C1512" s="229">
        <v>45462</v>
      </c>
      <c r="D1512" s="203" t="s">
        <v>159</v>
      </c>
      <c r="E1512" s="204" t="str">
        <f t="shared" si="209"/>
        <v>کامیون کمپرسی</v>
      </c>
      <c r="F1512" s="204" t="str">
        <f t="shared" si="210"/>
        <v>صداقت</v>
      </c>
      <c r="G1512" s="204" t="str">
        <f t="shared" si="211"/>
        <v>تک</v>
      </c>
      <c r="H1512" s="204">
        <f t="shared" si="212"/>
        <v>4.1500000000000004</v>
      </c>
      <c r="I1512" s="204" t="s">
        <v>204</v>
      </c>
      <c r="J1512" s="204">
        <v>45</v>
      </c>
      <c r="K1512" s="204">
        <v>500</v>
      </c>
      <c r="L1512" s="204" t="s">
        <v>64</v>
      </c>
      <c r="M1512" s="204" t="s">
        <v>250</v>
      </c>
      <c r="N1512" s="204" t="s">
        <v>287</v>
      </c>
      <c r="O1512" s="230">
        <f t="shared" si="216"/>
        <v>186.75000000000003</v>
      </c>
      <c r="P1512" s="230">
        <f t="shared" si="217"/>
        <v>0</v>
      </c>
      <c r="Q1512" s="230">
        <f t="shared" si="215"/>
        <v>0</v>
      </c>
      <c r="R1512" s="288">
        <f t="shared" si="213"/>
        <v>0</v>
      </c>
      <c r="S1512" s="261"/>
    </row>
    <row r="1513" spans="2:19" s="200" customFormat="1" x14ac:dyDescent="0.25">
      <c r="B1513" s="259">
        <f t="shared" si="214"/>
        <v>1508</v>
      </c>
      <c r="C1513" s="229">
        <v>45462</v>
      </c>
      <c r="D1513" s="203" t="s">
        <v>162</v>
      </c>
      <c r="E1513" s="204" t="str">
        <f t="shared" si="209"/>
        <v>تانکر آب</v>
      </c>
      <c r="F1513" s="204" t="str">
        <f t="shared" si="210"/>
        <v>رضاپور</v>
      </c>
      <c r="G1513" s="204" t="str">
        <f t="shared" si="211"/>
        <v>تانکر آب</v>
      </c>
      <c r="H1513" s="204">
        <f t="shared" si="212"/>
        <v>10</v>
      </c>
      <c r="I1513" s="204" t="s">
        <v>68</v>
      </c>
      <c r="J1513" s="204">
        <v>5</v>
      </c>
      <c r="K1513" s="204"/>
      <c r="L1513" s="204"/>
      <c r="M1513" s="204"/>
      <c r="N1513" s="204"/>
      <c r="O1513" s="230">
        <f t="shared" si="216"/>
        <v>0</v>
      </c>
      <c r="P1513" s="230">
        <f t="shared" si="217"/>
        <v>0</v>
      </c>
      <c r="Q1513" s="230">
        <f t="shared" si="215"/>
        <v>50</v>
      </c>
      <c r="R1513" s="288">
        <f t="shared" si="213"/>
        <v>0</v>
      </c>
      <c r="S1513" s="261"/>
    </row>
    <row r="1514" spans="2:19" s="200" customFormat="1" x14ac:dyDescent="0.25">
      <c r="B1514" s="259">
        <f t="shared" si="214"/>
        <v>1509</v>
      </c>
      <c r="C1514" s="229">
        <v>45462</v>
      </c>
      <c r="D1514" s="203" t="s">
        <v>175</v>
      </c>
      <c r="E1514" s="204" t="str">
        <f t="shared" si="209"/>
        <v>تانکر آب</v>
      </c>
      <c r="F1514" s="204" t="str">
        <f t="shared" si="210"/>
        <v>محمدپور</v>
      </c>
      <c r="G1514" s="204" t="str">
        <f t="shared" si="211"/>
        <v>تانکر آب</v>
      </c>
      <c r="H1514" s="204">
        <f t="shared" si="212"/>
        <v>11.2</v>
      </c>
      <c r="I1514" s="204" t="s">
        <v>68</v>
      </c>
      <c r="J1514" s="204">
        <v>8</v>
      </c>
      <c r="K1514" s="204"/>
      <c r="L1514" s="204"/>
      <c r="M1514" s="204"/>
      <c r="N1514" s="204"/>
      <c r="O1514" s="230">
        <f t="shared" si="216"/>
        <v>0</v>
      </c>
      <c r="P1514" s="230">
        <f t="shared" si="217"/>
        <v>0</v>
      </c>
      <c r="Q1514" s="230">
        <f t="shared" si="215"/>
        <v>89.6</v>
      </c>
      <c r="R1514" s="288">
        <f t="shared" si="213"/>
        <v>0</v>
      </c>
      <c r="S1514" s="261"/>
    </row>
    <row r="1515" spans="2:19" s="200" customFormat="1" x14ac:dyDescent="0.25">
      <c r="B1515" s="259">
        <f t="shared" si="214"/>
        <v>1510</v>
      </c>
      <c r="C1515" s="229">
        <v>45462</v>
      </c>
      <c r="D1515" s="203" t="s">
        <v>179</v>
      </c>
      <c r="E1515" s="204" t="str">
        <f t="shared" si="209"/>
        <v>کمپرسی جفت</v>
      </c>
      <c r="F1515" s="204" t="str">
        <f t="shared" si="210"/>
        <v>محمدپور</v>
      </c>
      <c r="G1515" s="204" t="str">
        <f t="shared" si="211"/>
        <v>جفت</v>
      </c>
      <c r="H1515" s="204">
        <f t="shared" si="212"/>
        <v>7</v>
      </c>
      <c r="I1515" s="204"/>
      <c r="J1515" s="204"/>
      <c r="K1515" s="204"/>
      <c r="L1515" s="204"/>
      <c r="M1515" s="204"/>
      <c r="N1515" s="204"/>
      <c r="O1515" s="230">
        <f t="shared" si="216"/>
        <v>0</v>
      </c>
      <c r="P1515" s="230">
        <f t="shared" si="217"/>
        <v>0</v>
      </c>
      <c r="Q1515" s="230">
        <f t="shared" si="215"/>
        <v>0</v>
      </c>
      <c r="R1515" s="288">
        <f t="shared" si="213"/>
        <v>0</v>
      </c>
      <c r="S1515" s="261"/>
    </row>
    <row r="1516" spans="2:19" s="200" customFormat="1" x14ac:dyDescent="0.25">
      <c r="B1516" s="259">
        <f t="shared" si="214"/>
        <v>1511</v>
      </c>
      <c r="C1516" s="229">
        <v>45462</v>
      </c>
      <c r="D1516" s="203" t="s">
        <v>181</v>
      </c>
      <c r="E1516" s="204" t="str">
        <f t="shared" si="209"/>
        <v>تانکر آب</v>
      </c>
      <c r="F1516" s="204" t="str">
        <f t="shared" si="210"/>
        <v>گلپایگانی</v>
      </c>
      <c r="G1516" s="204" t="str">
        <f t="shared" si="211"/>
        <v>تانکر آب</v>
      </c>
      <c r="H1516" s="204">
        <f t="shared" si="212"/>
        <v>11.6</v>
      </c>
      <c r="I1516" s="204" t="s">
        <v>68</v>
      </c>
      <c r="J1516" s="204">
        <v>5</v>
      </c>
      <c r="K1516" s="204"/>
      <c r="L1516" s="204"/>
      <c r="M1516" s="204"/>
      <c r="N1516" s="204"/>
      <c r="O1516" s="230">
        <f t="shared" si="216"/>
        <v>0</v>
      </c>
      <c r="P1516" s="230">
        <f t="shared" si="217"/>
        <v>0</v>
      </c>
      <c r="Q1516" s="230">
        <f t="shared" si="215"/>
        <v>58</v>
      </c>
      <c r="R1516" s="288">
        <f t="shared" si="213"/>
        <v>0</v>
      </c>
      <c r="S1516" s="261"/>
    </row>
    <row r="1517" spans="2:19" s="200" customFormat="1" x14ac:dyDescent="0.25">
      <c r="B1517" s="259">
        <f t="shared" si="214"/>
        <v>1512</v>
      </c>
      <c r="C1517" s="229">
        <v>45463</v>
      </c>
      <c r="D1517" s="203" t="s">
        <v>93</v>
      </c>
      <c r="E1517" s="204" t="str">
        <f t="shared" si="209"/>
        <v>کامیون کمپرسی</v>
      </c>
      <c r="F1517" s="204" t="str">
        <f t="shared" si="210"/>
        <v>شرکتی</v>
      </c>
      <c r="G1517" s="204" t="str">
        <f t="shared" si="211"/>
        <v>جفت</v>
      </c>
      <c r="H1517" s="204">
        <f t="shared" si="212"/>
        <v>6.65</v>
      </c>
      <c r="I1517" s="204" t="s">
        <v>204</v>
      </c>
      <c r="J1517" s="204">
        <v>8</v>
      </c>
      <c r="K1517" s="204">
        <v>200</v>
      </c>
      <c r="L1517" s="204" t="s">
        <v>64</v>
      </c>
      <c r="M1517" s="204"/>
      <c r="N1517" s="204" t="s">
        <v>287</v>
      </c>
      <c r="O1517" s="230">
        <f t="shared" si="216"/>
        <v>53.2</v>
      </c>
      <c r="P1517" s="230">
        <f t="shared" si="217"/>
        <v>0</v>
      </c>
      <c r="Q1517" s="230">
        <f t="shared" si="215"/>
        <v>0</v>
      </c>
      <c r="R1517" s="288">
        <f t="shared" si="213"/>
        <v>0</v>
      </c>
      <c r="S1517" s="261"/>
    </row>
    <row r="1518" spans="2:19" s="200" customFormat="1" x14ac:dyDescent="0.25">
      <c r="B1518" s="259">
        <f t="shared" si="214"/>
        <v>1513</v>
      </c>
      <c r="C1518" s="229">
        <v>45463</v>
      </c>
      <c r="D1518" s="203" t="s">
        <v>93</v>
      </c>
      <c r="E1518" s="204" t="str">
        <f t="shared" si="209"/>
        <v>کامیون کمپرسی</v>
      </c>
      <c r="F1518" s="204" t="str">
        <f t="shared" si="210"/>
        <v>شرکتی</v>
      </c>
      <c r="G1518" s="204" t="str">
        <f t="shared" si="211"/>
        <v>جفت</v>
      </c>
      <c r="H1518" s="204">
        <f t="shared" si="212"/>
        <v>6.65</v>
      </c>
      <c r="I1518" s="204" t="s">
        <v>276</v>
      </c>
      <c r="J1518" s="204">
        <v>26</v>
      </c>
      <c r="K1518" s="204"/>
      <c r="L1518" s="204" t="s">
        <v>1</v>
      </c>
      <c r="M1518" s="204" t="s">
        <v>2</v>
      </c>
      <c r="N1518" s="204"/>
      <c r="O1518" s="230">
        <f t="shared" ref="O1518:O1552" si="218">IF(I1518=$O$5,J1518*H1518,0)</f>
        <v>0</v>
      </c>
      <c r="P1518" s="230">
        <f t="shared" ref="P1518:P1552" si="219">IF(I1518=$P$5,J1518*H1518,0)*1.15</f>
        <v>0</v>
      </c>
      <c r="Q1518" s="230">
        <f t="shared" si="215"/>
        <v>0</v>
      </c>
      <c r="R1518" s="288">
        <f t="shared" si="213"/>
        <v>0</v>
      </c>
      <c r="S1518" s="261" t="s">
        <v>235</v>
      </c>
    </row>
    <row r="1519" spans="2:19" s="200" customFormat="1" x14ac:dyDescent="0.25">
      <c r="B1519" s="259">
        <f t="shared" si="214"/>
        <v>1514</v>
      </c>
      <c r="C1519" s="229">
        <v>45463</v>
      </c>
      <c r="D1519" s="203" t="s">
        <v>96</v>
      </c>
      <c r="E1519" s="204" t="str">
        <f t="shared" si="209"/>
        <v>کامیون کمپرسی</v>
      </c>
      <c r="F1519" s="204" t="str">
        <f t="shared" si="210"/>
        <v>شرکتی</v>
      </c>
      <c r="G1519" s="204" t="str">
        <f t="shared" si="211"/>
        <v>جفت</v>
      </c>
      <c r="H1519" s="204">
        <f t="shared" si="212"/>
        <v>6.65</v>
      </c>
      <c r="I1519" s="204"/>
      <c r="J1519" s="204"/>
      <c r="K1519" s="204"/>
      <c r="L1519" s="204"/>
      <c r="M1519" s="204"/>
      <c r="N1519" s="204"/>
      <c r="O1519" s="230">
        <f t="shared" si="218"/>
        <v>0</v>
      </c>
      <c r="P1519" s="230">
        <f t="shared" si="219"/>
        <v>0</v>
      </c>
      <c r="Q1519" s="230">
        <f t="shared" si="215"/>
        <v>0</v>
      </c>
      <c r="R1519" s="288">
        <f t="shared" si="213"/>
        <v>0</v>
      </c>
      <c r="S1519" s="261"/>
    </row>
    <row r="1520" spans="2:19" s="200" customFormat="1" x14ac:dyDescent="0.25">
      <c r="B1520" s="259">
        <f t="shared" si="214"/>
        <v>1515</v>
      </c>
      <c r="C1520" s="229">
        <v>45463</v>
      </c>
      <c r="D1520" s="203" t="s">
        <v>119</v>
      </c>
      <c r="E1520" s="204" t="str">
        <f t="shared" si="209"/>
        <v>کامیون کمپرسی</v>
      </c>
      <c r="F1520" s="204" t="str">
        <f t="shared" si="210"/>
        <v>شرکتی</v>
      </c>
      <c r="G1520" s="204" t="str">
        <f t="shared" si="211"/>
        <v>جفت</v>
      </c>
      <c r="H1520" s="204">
        <f t="shared" si="212"/>
        <v>6.65</v>
      </c>
      <c r="I1520" s="204" t="s">
        <v>204</v>
      </c>
      <c r="J1520" s="204">
        <v>38</v>
      </c>
      <c r="K1520" s="204">
        <v>750</v>
      </c>
      <c r="L1520" s="204" t="s">
        <v>64</v>
      </c>
      <c r="M1520" s="204"/>
      <c r="N1520" s="204" t="s">
        <v>287</v>
      </c>
      <c r="O1520" s="230">
        <f t="shared" si="218"/>
        <v>252.70000000000002</v>
      </c>
      <c r="P1520" s="230">
        <f t="shared" si="219"/>
        <v>0</v>
      </c>
      <c r="Q1520" s="230">
        <f t="shared" si="215"/>
        <v>0</v>
      </c>
      <c r="R1520" s="288">
        <f t="shared" si="213"/>
        <v>0</v>
      </c>
      <c r="S1520" s="261"/>
    </row>
    <row r="1521" spans="2:19" s="200" customFormat="1" x14ac:dyDescent="0.25">
      <c r="B1521" s="259">
        <f t="shared" si="214"/>
        <v>1516</v>
      </c>
      <c r="C1521" s="229">
        <v>45463</v>
      </c>
      <c r="D1521" s="203" t="s">
        <v>132</v>
      </c>
      <c r="E1521" s="204" t="str">
        <f t="shared" si="209"/>
        <v>تانکر آب</v>
      </c>
      <c r="F1521" s="204" t="str">
        <f t="shared" si="210"/>
        <v>شرکتی</v>
      </c>
      <c r="G1521" s="204" t="str">
        <f t="shared" si="211"/>
        <v>تانکر آب</v>
      </c>
      <c r="H1521" s="204">
        <f t="shared" si="212"/>
        <v>11.8</v>
      </c>
      <c r="I1521" s="204" t="s">
        <v>68</v>
      </c>
      <c r="J1521" s="204">
        <v>4</v>
      </c>
      <c r="K1521" s="204"/>
      <c r="L1521" s="204"/>
      <c r="M1521" s="204"/>
      <c r="N1521" s="204"/>
      <c r="O1521" s="230">
        <f t="shared" si="218"/>
        <v>0</v>
      </c>
      <c r="P1521" s="230">
        <f t="shared" si="219"/>
        <v>0</v>
      </c>
      <c r="Q1521" s="230">
        <f t="shared" si="215"/>
        <v>47.2</v>
      </c>
      <c r="R1521" s="288">
        <f t="shared" si="213"/>
        <v>0</v>
      </c>
      <c r="S1521" s="261"/>
    </row>
    <row r="1522" spans="2:19" s="200" customFormat="1" x14ac:dyDescent="0.25">
      <c r="B1522" s="259">
        <f t="shared" si="214"/>
        <v>1517</v>
      </c>
      <c r="C1522" s="229">
        <v>45463</v>
      </c>
      <c r="D1522" s="203" t="s">
        <v>98</v>
      </c>
      <c r="E1522" s="204" t="str">
        <f t="shared" si="209"/>
        <v>تانکر آب</v>
      </c>
      <c r="F1522" s="204" t="str">
        <f t="shared" si="210"/>
        <v>شرکتی</v>
      </c>
      <c r="G1522" s="204" t="str">
        <f t="shared" si="211"/>
        <v>تانکر آب</v>
      </c>
      <c r="H1522" s="204">
        <f t="shared" si="212"/>
        <v>11.8</v>
      </c>
      <c r="I1522" s="204"/>
      <c r="J1522" s="204"/>
      <c r="K1522" s="204"/>
      <c r="L1522" s="204"/>
      <c r="M1522" s="204"/>
      <c r="N1522" s="204"/>
      <c r="O1522" s="230">
        <f t="shared" si="218"/>
        <v>0</v>
      </c>
      <c r="P1522" s="230">
        <f t="shared" si="219"/>
        <v>0</v>
      </c>
      <c r="Q1522" s="230">
        <f t="shared" si="215"/>
        <v>0</v>
      </c>
      <c r="R1522" s="288">
        <f t="shared" si="213"/>
        <v>0</v>
      </c>
      <c r="S1522" s="261"/>
    </row>
    <row r="1523" spans="2:19" s="200" customFormat="1" x14ac:dyDescent="0.25">
      <c r="B1523" s="259">
        <f t="shared" si="214"/>
        <v>1518</v>
      </c>
      <c r="C1523" s="229">
        <v>45463</v>
      </c>
      <c r="D1523" s="203" t="s">
        <v>143</v>
      </c>
      <c r="E1523" s="204" t="str">
        <f t="shared" si="209"/>
        <v>کامیون کمپرسی</v>
      </c>
      <c r="F1523" s="204" t="str">
        <f t="shared" si="210"/>
        <v>انصاری</v>
      </c>
      <c r="G1523" s="204" t="str">
        <f t="shared" si="211"/>
        <v>جفت</v>
      </c>
      <c r="H1523" s="204">
        <f t="shared" si="212"/>
        <v>7</v>
      </c>
      <c r="I1523" s="204" t="s">
        <v>204</v>
      </c>
      <c r="J1523" s="204">
        <v>25</v>
      </c>
      <c r="K1523" s="204">
        <v>1300</v>
      </c>
      <c r="L1523" s="204" t="s">
        <v>2</v>
      </c>
      <c r="M1523" s="204"/>
      <c r="N1523" s="204" t="s">
        <v>286</v>
      </c>
      <c r="O1523" s="230">
        <f t="shared" si="218"/>
        <v>175</v>
      </c>
      <c r="P1523" s="230">
        <f t="shared" si="219"/>
        <v>0</v>
      </c>
      <c r="Q1523" s="230">
        <f t="shared" si="215"/>
        <v>0</v>
      </c>
      <c r="R1523" s="288">
        <f t="shared" si="213"/>
        <v>0</v>
      </c>
      <c r="S1523" s="261"/>
    </row>
    <row r="1524" spans="2:19" s="200" customFormat="1" x14ac:dyDescent="0.25">
      <c r="B1524" s="259">
        <f t="shared" si="214"/>
        <v>1519</v>
      </c>
      <c r="C1524" s="229">
        <v>45463</v>
      </c>
      <c r="D1524" s="203" t="s">
        <v>144</v>
      </c>
      <c r="E1524" s="204" t="str">
        <f t="shared" si="209"/>
        <v>کامیون کمپرسی</v>
      </c>
      <c r="F1524" s="204" t="str">
        <f t="shared" si="210"/>
        <v>انصاری</v>
      </c>
      <c r="G1524" s="204" t="str">
        <f t="shared" si="211"/>
        <v>جفت</v>
      </c>
      <c r="H1524" s="204">
        <f t="shared" si="212"/>
        <v>7</v>
      </c>
      <c r="I1524" s="204" t="s">
        <v>204</v>
      </c>
      <c r="J1524" s="204">
        <v>25</v>
      </c>
      <c r="K1524" s="204">
        <v>1300</v>
      </c>
      <c r="L1524" s="204" t="s">
        <v>2</v>
      </c>
      <c r="M1524" s="204"/>
      <c r="N1524" s="204" t="s">
        <v>286</v>
      </c>
      <c r="O1524" s="230">
        <f t="shared" si="218"/>
        <v>175</v>
      </c>
      <c r="P1524" s="230">
        <f t="shared" si="219"/>
        <v>0</v>
      </c>
      <c r="Q1524" s="230">
        <f t="shared" si="215"/>
        <v>0</v>
      </c>
      <c r="R1524" s="288">
        <f t="shared" si="213"/>
        <v>0</v>
      </c>
      <c r="S1524" s="261"/>
    </row>
    <row r="1525" spans="2:19" s="200" customFormat="1" x14ac:dyDescent="0.25">
      <c r="B1525" s="259">
        <f t="shared" si="214"/>
        <v>1520</v>
      </c>
      <c r="C1525" s="229">
        <v>45463</v>
      </c>
      <c r="D1525" s="203" t="s">
        <v>145</v>
      </c>
      <c r="E1525" s="204" t="str">
        <f t="shared" si="209"/>
        <v>کامیون کمپرسی</v>
      </c>
      <c r="F1525" s="204" t="str">
        <f t="shared" si="210"/>
        <v>انصاری</v>
      </c>
      <c r="G1525" s="204" t="str">
        <f t="shared" si="211"/>
        <v>جفت</v>
      </c>
      <c r="H1525" s="204">
        <f t="shared" si="212"/>
        <v>7</v>
      </c>
      <c r="I1525" s="204" t="s">
        <v>204</v>
      </c>
      <c r="J1525" s="204">
        <v>27</v>
      </c>
      <c r="K1525" s="204">
        <v>1300</v>
      </c>
      <c r="L1525" s="204" t="s">
        <v>2</v>
      </c>
      <c r="M1525" s="204"/>
      <c r="N1525" s="204" t="s">
        <v>286</v>
      </c>
      <c r="O1525" s="230">
        <f t="shared" si="218"/>
        <v>189</v>
      </c>
      <c r="P1525" s="230">
        <f t="shared" si="219"/>
        <v>0</v>
      </c>
      <c r="Q1525" s="230">
        <f t="shared" si="215"/>
        <v>0</v>
      </c>
      <c r="R1525" s="288">
        <f t="shared" si="213"/>
        <v>0</v>
      </c>
      <c r="S1525" s="261"/>
    </row>
    <row r="1526" spans="2:19" s="200" customFormat="1" x14ac:dyDescent="0.25">
      <c r="B1526" s="259">
        <f t="shared" si="214"/>
        <v>1521</v>
      </c>
      <c r="C1526" s="229">
        <v>45463</v>
      </c>
      <c r="D1526" s="203" t="s">
        <v>152</v>
      </c>
      <c r="E1526" s="204" t="str">
        <f t="shared" si="209"/>
        <v>کامیون کمپرسی</v>
      </c>
      <c r="F1526" s="204" t="str">
        <f t="shared" si="210"/>
        <v>میرزایی</v>
      </c>
      <c r="G1526" s="204" t="str">
        <f t="shared" si="211"/>
        <v>تک</v>
      </c>
      <c r="H1526" s="204">
        <f t="shared" si="212"/>
        <v>4.1500000000000004</v>
      </c>
      <c r="I1526" s="204" t="s">
        <v>204</v>
      </c>
      <c r="J1526" s="204">
        <v>17</v>
      </c>
      <c r="K1526" s="204">
        <v>925</v>
      </c>
      <c r="L1526" s="204" t="s">
        <v>65</v>
      </c>
      <c r="M1526" s="204"/>
      <c r="N1526" s="204" t="s">
        <v>287</v>
      </c>
      <c r="O1526" s="230">
        <f t="shared" si="218"/>
        <v>70.550000000000011</v>
      </c>
      <c r="P1526" s="230">
        <f t="shared" si="219"/>
        <v>0</v>
      </c>
      <c r="Q1526" s="230">
        <f t="shared" si="215"/>
        <v>0</v>
      </c>
      <c r="R1526" s="288">
        <f t="shared" si="213"/>
        <v>0</v>
      </c>
      <c r="S1526" s="261"/>
    </row>
    <row r="1527" spans="2:19" s="200" customFormat="1" x14ac:dyDescent="0.25">
      <c r="B1527" s="259">
        <f t="shared" si="214"/>
        <v>1522</v>
      </c>
      <c r="C1527" s="229">
        <v>45463</v>
      </c>
      <c r="D1527" s="203" t="s">
        <v>152</v>
      </c>
      <c r="E1527" s="204" t="str">
        <f t="shared" si="209"/>
        <v>کامیون کمپرسی</v>
      </c>
      <c r="F1527" s="204" t="str">
        <f t="shared" si="210"/>
        <v>میرزایی</v>
      </c>
      <c r="G1527" s="204" t="str">
        <f t="shared" si="211"/>
        <v>تک</v>
      </c>
      <c r="H1527" s="204">
        <f t="shared" si="212"/>
        <v>4.1500000000000004</v>
      </c>
      <c r="I1527" s="204" t="s">
        <v>204</v>
      </c>
      <c r="J1527" s="204">
        <v>16</v>
      </c>
      <c r="K1527" s="204">
        <v>1350</v>
      </c>
      <c r="L1527" s="204" t="s">
        <v>65</v>
      </c>
      <c r="M1527" s="204"/>
      <c r="N1527" s="204" t="s">
        <v>287</v>
      </c>
      <c r="O1527" s="230">
        <f t="shared" si="218"/>
        <v>66.400000000000006</v>
      </c>
      <c r="P1527" s="230">
        <f t="shared" si="219"/>
        <v>0</v>
      </c>
      <c r="Q1527" s="230">
        <f t="shared" si="215"/>
        <v>0</v>
      </c>
      <c r="R1527" s="288">
        <f t="shared" si="213"/>
        <v>0</v>
      </c>
      <c r="S1527" s="261"/>
    </row>
    <row r="1528" spans="2:19" s="200" customFormat="1" x14ac:dyDescent="0.25">
      <c r="B1528" s="259">
        <f t="shared" si="214"/>
        <v>1523</v>
      </c>
      <c r="C1528" s="229">
        <v>45463</v>
      </c>
      <c r="D1528" s="203" t="s">
        <v>154</v>
      </c>
      <c r="E1528" s="204" t="str">
        <f t="shared" si="209"/>
        <v>کامیون کمپرسی</v>
      </c>
      <c r="F1528" s="204" t="str">
        <f t="shared" si="210"/>
        <v>میرزایی</v>
      </c>
      <c r="G1528" s="204" t="str">
        <f t="shared" si="211"/>
        <v>تک</v>
      </c>
      <c r="H1528" s="204">
        <f t="shared" si="212"/>
        <v>4.1500000000000004</v>
      </c>
      <c r="I1528" s="204" t="s">
        <v>204</v>
      </c>
      <c r="J1528" s="204">
        <v>19</v>
      </c>
      <c r="K1528" s="204">
        <v>925</v>
      </c>
      <c r="L1528" s="204" t="s">
        <v>65</v>
      </c>
      <c r="M1528" s="204"/>
      <c r="N1528" s="204" t="s">
        <v>287</v>
      </c>
      <c r="O1528" s="230">
        <f t="shared" si="218"/>
        <v>78.850000000000009</v>
      </c>
      <c r="P1528" s="230">
        <f t="shared" si="219"/>
        <v>0</v>
      </c>
      <c r="Q1528" s="230">
        <f t="shared" si="215"/>
        <v>0</v>
      </c>
      <c r="R1528" s="288">
        <f t="shared" si="213"/>
        <v>0</v>
      </c>
      <c r="S1528" s="261"/>
    </row>
    <row r="1529" spans="2:19" s="200" customFormat="1" x14ac:dyDescent="0.25">
      <c r="B1529" s="259">
        <f t="shared" si="214"/>
        <v>1524</v>
      </c>
      <c r="C1529" s="229">
        <v>45463</v>
      </c>
      <c r="D1529" s="203" t="s">
        <v>154</v>
      </c>
      <c r="E1529" s="204" t="str">
        <f t="shared" si="209"/>
        <v>کامیون کمپرسی</v>
      </c>
      <c r="F1529" s="204" t="str">
        <f t="shared" si="210"/>
        <v>میرزایی</v>
      </c>
      <c r="G1529" s="204" t="str">
        <f t="shared" si="211"/>
        <v>تک</v>
      </c>
      <c r="H1529" s="204">
        <f t="shared" si="212"/>
        <v>4.1500000000000004</v>
      </c>
      <c r="I1529" s="204" t="s">
        <v>204</v>
      </c>
      <c r="J1529" s="204">
        <v>13</v>
      </c>
      <c r="K1529" s="204">
        <v>1350</v>
      </c>
      <c r="L1529" s="204" t="s">
        <v>65</v>
      </c>
      <c r="M1529" s="204"/>
      <c r="N1529" s="204" t="s">
        <v>287</v>
      </c>
      <c r="O1529" s="230">
        <f t="shared" si="218"/>
        <v>53.95</v>
      </c>
      <c r="P1529" s="230">
        <f t="shared" si="219"/>
        <v>0</v>
      </c>
      <c r="Q1529" s="230">
        <f t="shared" si="215"/>
        <v>0</v>
      </c>
      <c r="R1529" s="288">
        <f t="shared" si="213"/>
        <v>0</v>
      </c>
      <c r="S1529" s="261"/>
    </row>
    <row r="1530" spans="2:19" s="200" customFormat="1" x14ac:dyDescent="0.25">
      <c r="B1530" s="259">
        <f t="shared" si="214"/>
        <v>1525</v>
      </c>
      <c r="C1530" s="229">
        <v>45463</v>
      </c>
      <c r="D1530" s="203" t="s">
        <v>155</v>
      </c>
      <c r="E1530" s="204" t="str">
        <f t="shared" si="209"/>
        <v>کامیون کمپرسی</v>
      </c>
      <c r="F1530" s="204" t="str">
        <f t="shared" si="210"/>
        <v>میرزایی</v>
      </c>
      <c r="G1530" s="204" t="str">
        <f t="shared" si="211"/>
        <v>جفت</v>
      </c>
      <c r="H1530" s="204">
        <f t="shared" si="212"/>
        <v>6.65</v>
      </c>
      <c r="I1530" s="204" t="s">
        <v>204</v>
      </c>
      <c r="J1530" s="204">
        <v>19</v>
      </c>
      <c r="K1530" s="204">
        <v>925</v>
      </c>
      <c r="L1530" s="204" t="s">
        <v>65</v>
      </c>
      <c r="M1530" s="204"/>
      <c r="N1530" s="204" t="s">
        <v>287</v>
      </c>
      <c r="O1530" s="230">
        <f t="shared" si="218"/>
        <v>126.35000000000001</v>
      </c>
      <c r="P1530" s="230">
        <f t="shared" si="219"/>
        <v>0</v>
      </c>
      <c r="Q1530" s="230">
        <f t="shared" si="215"/>
        <v>0</v>
      </c>
      <c r="R1530" s="288">
        <f t="shared" si="213"/>
        <v>0</v>
      </c>
      <c r="S1530" s="261"/>
    </row>
    <row r="1531" spans="2:19" s="200" customFormat="1" x14ac:dyDescent="0.25">
      <c r="B1531" s="259">
        <f t="shared" si="214"/>
        <v>1526</v>
      </c>
      <c r="C1531" s="229">
        <v>45463</v>
      </c>
      <c r="D1531" s="203" t="s">
        <v>155</v>
      </c>
      <c r="E1531" s="204" t="str">
        <f t="shared" si="209"/>
        <v>کامیون کمپرسی</v>
      </c>
      <c r="F1531" s="204" t="str">
        <f t="shared" si="210"/>
        <v>میرزایی</v>
      </c>
      <c r="G1531" s="204" t="str">
        <f t="shared" si="211"/>
        <v>جفت</v>
      </c>
      <c r="H1531" s="204">
        <f t="shared" si="212"/>
        <v>6.65</v>
      </c>
      <c r="I1531" s="204" t="s">
        <v>204</v>
      </c>
      <c r="J1531" s="204">
        <v>14</v>
      </c>
      <c r="K1531" s="204">
        <v>1350</v>
      </c>
      <c r="L1531" s="204" t="s">
        <v>65</v>
      </c>
      <c r="M1531" s="204"/>
      <c r="N1531" s="204" t="s">
        <v>287</v>
      </c>
      <c r="O1531" s="230">
        <f t="shared" si="218"/>
        <v>93.100000000000009</v>
      </c>
      <c r="P1531" s="230">
        <f t="shared" si="219"/>
        <v>0</v>
      </c>
      <c r="Q1531" s="230">
        <f t="shared" si="215"/>
        <v>0</v>
      </c>
      <c r="R1531" s="288">
        <f t="shared" si="213"/>
        <v>0</v>
      </c>
      <c r="S1531" s="261"/>
    </row>
    <row r="1532" spans="2:19" s="200" customFormat="1" x14ac:dyDescent="0.25">
      <c r="B1532" s="259">
        <f t="shared" si="214"/>
        <v>1527</v>
      </c>
      <c r="C1532" s="229">
        <v>45463</v>
      </c>
      <c r="D1532" s="203" t="s">
        <v>158</v>
      </c>
      <c r="E1532" s="204" t="str">
        <f t="shared" si="209"/>
        <v>کامیون کمپرسی</v>
      </c>
      <c r="F1532" s="204" t="str">
        <f t="shared" si="210"/>
        <v>صداقت</v>
      </c>
      <c r="G1532" s="204" t="str">
        <f t="shared" si="211"/>
        <v>تک</v>
      </c>
      <c r="H1532" s="204">
        <f t="shared" si="212"/>
        <v>4.1500000000000004</v>
      </c>
      <c r="I1532" s="204" t="s">
        <v>204</v>
      </c>
      <c r="J1532" s="204">
        <v>43</v>
      </c>
      <c r="K1532" s="204">
        <v>750</v>
      </c>
      <c r="L1532" s="204" t="s">
        <v>64</v>
      </c>
      <c r="M1532" s="204" t="s">
        <v>250</v>
      </c>
      <c r="N1532" s="204" t="s">
        <v>287</v>
      </c>
      <c r="O1532" s="230">
        <f t="shared" si="218"/>
        <v>178.45000000000002</v>
      </c>
      <c r="P1532" s="230">
        <f t="shared" si="219"/>
        <v>0</v>
      </c>
      <c r="Q1532" s="230">
        <f t="shared" si="215"/>
        <v>0</v>
      </c>
      <c r="R1532" s="288">
        <f t="shared" si="213"/>
        <v>0</v>
      </c>
      <c r="S1532" s="261"/>
    </row>
    <row r="1533" spans="2:19" s="200" customFormat="1" x14ac:dyDescent="0.25">
      <c r="B1533" s="259">
        <f t="shared" si="214"/>
        <v>1528</v>
      </c>
      <c r="C1533" s="229">
        <v>45463</v>
      </c>
      <c r="D1533" s="203" t="s">
        <v>159</v>
      </c>
      <c r="E1533" s="204" t="str">
        <f t="shared" si="209"/>
        <v>کامیون کمپرسی</v>
      </c>
      <c r="F1533" s="204" t="str">
        <f t="shared" si="210"/>
        <v>صداقت</v>
      </c>
      <c r="G1533" s="204" t="str">
        <f t="shared" si="211"/>
        <v>تک</v>
      </c>
      <c r="H1533" s="204">
        <f t="shared" si="212"/>
        <v>4.1500000000000004</v>
      </c>
      <c r="I1533" s="204" t="s">
        <v>204</v>
      </c>
      <c r="J1533" s="204">
        <v>43</v>
      </c>
      <c r="K1533" s="204">
        <v>750</v>
      </c>
      <c r="L1533" s="204" t="s">
        <v>64</v>
      </c>
      <c r="M1533" s="204" t="s">
        <v>250</v>
      </c>
      <c r="N1533" s="204" t="s">
        <v>287</v>
      </c>
      <c r="O1533" s="230">
        <f t="shared" si="218"/>
        <v>178.45000000000002</v>
      </c>
      <c r="P1533" s="230">
        <f t="shared" si="219"/>
        <v>0</v>
      </c>
      <c r="Q1533" s="230">
        <f t="shared" si="215"/>
        <v>0</v>
      </c>
      <c r="R1533" s="288">
        <f t="shared" si="213"/>
        <v>0</v>
      </c>
      <c r="S1533" s="261"/>
    </row>
    <row r="1534" spans="2:19" s="200" customFormat="1" x14ac:dyDescent="0.25">
      <c r="B1534" s="259">
        <f t="shared" si="214"/>
        <v>1529</v>
      </c>
      <c r="C1534" s="229">
        <v>45463</v>
      </c>
      <c r="D1534" s="203" t="s">
        <v>162</v>
      </c>
      <c r="E1534" s="204" t="str">
        <f t="shared" si="209"/>
        <v>تانکر آب</v>
      </c>
      <c r="F1534" s="204" t="str">
        <f t="shared" si="210"/>
        <v>رضاپور</v>
      </c>
      <c r="G1534" s="204" t="str">
        <f t="shared" si="211"/>
        <v>تانکر آب</v>
      </c>
      <c r="H1534" s="204">
        <f t="shared" si="212"/>
        <v>10</v>
      </c>
      <c r="I1534" s="204" t="s">
        <v>68</v>
      </c>
      <c r="J1534" s="204">
        <v>5</v>
      </c>
      <c r="K1534" s="204"/>
      <c r="L1534" s="204"/>
      <c r="M1534" s="204"/>
      <c r="N1534" s="204"/>
      <c r="O1534" s="230">
        <f t="shared" si="218"/>
        <v>0</v>
      </c>
      <c r="P1534" s="230">
        <f t="shared" si="219"/>
        <v>0</v>
      </c>
      <c r="Q1534" s="230">
        <f t="shared" si="215"/>
        <v>50</v>
      </c>
      <c r="R1534" s="288">
        <f t="shared" si="213"/>
        <v>0</v>
      </c>
      <c r="S1534" s="261"/>
    </row>
    <row r="1535" spans="2:19" s="200" customFormat="1" x14ac:dyDescent="0.25">
      <c r="B1535" s="259">
        <f t="shared" si="214"/>
        <v>1530</v>
      </c>
      <c r="C1535" s="229">
        <v>45463</v>
      </c>
      <c r="D1535" s="203" t="s">
        <v>175</v>
      </c>
      <c r="E1535" s="204" t="str">
        <f t="shared" si="209"/>
        <v>تانکر آب</v>
      </c>
      <c r="F1535" s="204" t="str">
        <f t="shared" si="210"/>
        <v>محمدپور</v>
      </c>
      <c r="G1535" s="204" t="str">
        <f t="shared" si="211"/>
        <v>تانکر آب</v>
      </c>
      <c r="H1535" s="204">
        <f t="shared" si="212"/>
        <v>11.2</v>
      </c>
      <c r="I1535" s="204" t="s">
        <v>68</v>
      </c>
      <c r="J1535" s="204">
        <v>7</v>
      </c>
      <c r="K1535" s="204"/>
      <c r="L1535" s="204"/>
      <c r="M1535" s="204"/>
      <c r="N1535" s="204"/>
      <c r="O1535" s="230">
        <f t="shared" si="218"/>
        <v>0</v>
      </c>
      <c r="P1535" s="230">
        <f t="shared" si="219"/>
        <v>0</v>
      </c>
      <c r="Q1535" s="230">
        <f t="shared" si="215"/>
        <v>78.399999999999991</v>
      </c>
      <c r="R1535" s="288">
        <f t="shared" si="213"/>
        <v>0</v>
      </c>
      <c r="S1535" s="261"/>
    </row>
    <row r="1536" spans="2:19" s="200" customFormat="1" x14ac:dyDescent="0.25">
      <c r="B1536" s="259">
        <f t="shared" si="214"/>
        <v>1531</v>
      </c>
      <c r="C1536" s="229">
        <v>45463</v>
      </c>
      <c r="D1536" s="203" t="s">
        <v>179</v>
      </c>
      <c r="E1536" s="204" t="str">
        <f t="shared" si="209"/>
        <v>کمپرسی جفت</v>
      </c>
      <c r="F1536" s="204" t="str">
        <f t="shared" si="210"/>
        <v>محمدپور</v>
      </c>
      <c r="G1536" s="204" t="str">
        <f t="shared" si="211"/>
        <v>جفت</v>
      </c>
      <c r="H1536" s="204">
        <f t="shared" si="212"/>
        <v>7</v>
      </c>
      <c r="I1536" s="204"/>
      <c r="J1536" s="204"/>
      <c r="K1536" s="204"/>
      <c r="L1536" s="204"/>
      <c r="M1536" s="204"/>
      <c r="N1536" s="204"/>
      <c r="O1536" s="230">
        <f t="shared" si="218"/>
        <v>0</v>
      </c>
      <c r="P1536" s="230">
        <f t="shared" si="219"/>
        <v>0</v>
      </c>
      <c r="Q1536" s="230">
        <f t="shared" si="215"/>
        <v>0</v>
      </c>
      <c r="R1536" s="288">
        <f t="shared" si="213"/>
        <v>0</v>
      </c>
      <c r="S1536" s="261"/>
    </row>
    <row r="1537" spans="2:19" s="200" customFormat="1" x14ac:dyDescent="0.25">
      <c r="B1537" s="259">
        <f t="shared" si="214"/>
        <v>1532</v>
      </c>
      <c r="C1537" s="229">
        <v>45463</v>
      </c>
      <c r="D1537" s="203" t="s">
        <v>181</v>
      </c>
      <c r="E1537" s="204" t="str">
        <f t="shared" si="209"/>
        <v>تانکر آب</v>
      </c>
      <c r="F1537" s="204" t="str">
        <f t="shared" si="210"/>
        <v>گلپایگانی</v>
      </c>
      <c r="G1537" s="204" t="str">
        <f t="shared" si="211"/>
        <v>تانکر آب</v>
      </c>
      <c r="H1537" s="204">
        <f t="shared" si="212"/>
        <v>11.6</v>
      </c>
      <c r="I1537" s="204" t="s">
        <v>68</v>
      </c>
      <c r="J1537" s="204">
        <v>4</v>
      </c>
      <c r="K1537" s="204"/>
      <c r="L1537" s="204"/>
      <c r="M1537" s="204"/>
      <c r="N1537" s="204"/>
      <c r="O1537" s="230">
        <f t="shared" si="218"/>
        <v>0</v>
      </c>
      <c r="P1537" s="230">
        <f t="shared" si="219"/>
        <v>0</v>
      </c>
      <c r="Q1537" s="230">
        <f t="shared" si="215"/>
        <v>46.4</v>
      </c>
      <c r="R1537" s="288">
        <f t="shared" si="213"/>
        <v>0</v>
      </c>
      <c r="S1537" s="261"/>
    </row>
    <row r="1538" spans="2:19" s="200" customFormat="1" x14ac:dyDescent="0.25">
      <c r="B1538" s="259">
        <f t="shared" si="214"/>
        <v>1533</v>
      </c>
      <c r="C1538" s="229">
        <v>45464</v>
      </c>
      <c r="D1538" s="203" t="s">
        <v>93</v>
      </c>
      <c r="E1538" s="204" t="str">
        <f t="shared" si="209"/>
        <v>کامیون کمپرسی</v>
      </c>
      <c r="F1538" s="204" t="str">
        <f t="shared" si="210"/>
        <v>شرکتی</v>
      </c>
      <c r="G1538" s="204" t="str">
        <f t="shared" si="211"/>
        <v>جفت</v>
      </c>
      <c r="H1538" s="204">
        <f t="shared" si="212"/>
        <v>6.65</v>
      </c>
      <c r="I1538" s="204" t="s">
        <v>276</v>
      </c>
      <c r="J1538" s="204">
        <v>20</v>
      </c>
      <c r="K1538" s="204"/>
      <c r="L1538" s="204"/>
      <c r="M1538" s="204" t="s">
        <v>2</v>
      </c>
      <c r="N1538" s="204"/>
      <c r="O1538" s="230">
        <f t="shared" si="218"/>
        <v>0</v>
      </c>
      <c r="P1538" s="230">
        <f t="shared" si="219"/>
        <v>0</v>
      </c>
      <c r="Q1538" s="230">
        <f t="shared" si="215"/>
        <v>0</v>
      </c>
      <c r="R1538" s="288">
        <f t="shared" si="213"/>
        <v>0</v>
      </c>
      <c r="S1538" s="261" t="s">
        <v>243</v>
      </c>
    </row>
    <row r="1539" spans="2:19" s="200" customFormat="1" x14ac:dyDescent="0.25">
      <c r="B1539" s="259">
        <f t="shared" si="214"/>
        <v>1534</v>
      </c>
      <c r="C1539" s="229">
        <v>45464</v>
      </c>
      <c r="D1539" s="203" t="s">
        <v>96</v>
      </c>
      <c r="E1539" s="204" t="str">
        <f t="shared" si="209"/>
        <v>کامیون کمپرسی</v>
      </c>
      <c r="F1539" s="204" t="str">
        <f t="shared" si="210"/>
        <v>شرکتی</v>
      </c>
      <c r="G1539" s="204" t="str">
        <f t="shared" si="211"/>
        <v>جفت</v>
      </c>
      <c r="H1539" s="204">
        <f t="shared" si="212"/>
        <v>6.65</v>
      </c>
      <c r="I1539" s="204"/>
      <c r="J1539" s="204"/>
      <c r="K1539" s="204"/>
      <c r="L1539" s="204"/>
      <c r="M1539" s="204"/>
      <c r="N1539" s="204"/>
      <c r="O1539" s="230">
        <f t="shared" si="218"/>
        <v>0</v>
      </c>
      <c r="P1539" s="230">
        <f t="shared" si="219"/>
        <v>0</v>
      </c>
      <c r="Q1539" s="230">
        <f t="shared" si="215"/>
        <v>0</v>
      </c>
      <c r="R1539" s="288">
        <f t="shared" si="213"/>
        <v>0</v>
      </c>
      <c r="S1539" s="261"/>
    </row>
    <row r="1540" spans="2:19" s="200" customFormat="1" x14ac:dyDescent="0.25">
      <c r="B1540" s="259">
        <f t="shared" si="214"/>
        <v>1535</v>
      </c>
      <c r="C1540" s="229">
        <v>45464</v>
      </c>
      <c r="D1540" s="203" t="s">
        <v>119</v>
      </c>
      <c r="E1540" s="204" t="str">
        <f t="shared" si="209"/>
        <v>کامیون کمپرسی</v>
      </c>
      <c r="F1540" s="204" t="str">
        <f t="shared" si="210"/>
        <v>شرکتی</v>
      </c>
      <c r="G1540" s="204" t="str">
        <f t="shared" si="211"/>
        <v>جفت</v>
      </c>
      <c r="H1540" s="204">
        <f t="shared" si="212"/>
        <v>6.65</v>
      </c>
      <c r="I1540" s="204" t="s">
        <v>276</v>
      </c>
      <c r="J1540" s="204">
        <v>23</v>
      </c>
      <c r="K1540" s="204"/>
      <c r="L1540" s="204"/>
      <c r="M1540" s="204" t="s">
        <v>2</v>
      </c>
      <c r="N1540" s="204"/>
      <c r="O1540" s="230">
        <f t="shared" si="218"/>
        <v>0</v>
      </c>
      <c r="P1540" s="230">
        <f t="shared" si="219"/>
        <v>0</v>
      </c>
      <c r="Q1540" s="230">
        <f t="shared" si="215"/>
        <v>0</v>
      </c>
      <c r="R1540" s="288">
        <f t="shared" si="213"/>
        <v>0</v>
      </c>
      <c r="S1540" s="261" t="s">
        <v>239</v>
      </c>
    </row>
    <row r="1541" spans="2:19" s="200" customFormat="1" x14ac:dyDescent="0.25">
      <c r="B1541" s="259">
        <f t="shared" si="214"/>
        <v>1536</v>
      </c>
      <c r="C1541" s="229">
        <v>45464</v>
      </c>
      <c r="D1541" s="203" t="s">
        <v>132</v>
      </c>
      <c r="E1541" s="204" t="str">
        <f t="shared" si="209"/>
        <v>تانکر آب</v>
      </c>
      <c r="F1541" s="204" t="str">
        <f t="shared" si="210"/>
        <v>شرکتی</v>
      </c>
      <c r="G1541" s="204" t="str">
        <f t="shared" si="211"/>
        <v>تانکر آب</v>
      </c>
      <c r="H1541" s="204">
        <f t="shared" si="212"/>
        <v>11.8</v>
      </c>
      <c r="I1541" s="204"/>
      <c r="J1541" s="204"/>
      <c r="K1541" s="204"/>
      <c r="L1541" s="204"/>
      <c r="M1541" s="204"/>
      <c r="N1541" s="204"/>
      <c r="O1541" s="230">
        <f t="shared" si="218"/>
        <v>0</v>
      </c>
      <c r="P1541" s="230">
        <f t="shared" si="219"/>
        <v>0</v>
      </c>
      <c r="Q1541" s="230">
        <f t="shared" si="215"/>
        <v>0</v>
      </c>
      <c r="R1541" s="288">
        <f t="shared" si="213"/>
        <v>0</v>
      </c>
      <c r="S1541" s="261"/>
    </row>
    <row r="1542" spans="2:19" s="200" customFormat="1" x14ac:dyDescent="0.25">
      <c r="B1542" s="259">
        <f t="shared" si="214"/>
        <v>1537</v>
      </c>
      <c r="C1542" s="229">
        <v>45464</v>
      </c>
      <c r="D1542" s="203" t="s">
        <v>98</v>
      </c>
      <c r="E1542" s="204" t="str">
        <f t="shared" ref="E1542:E1605" si="220">IFERROR(VLOOKUP(D1542,T:X,2,FALSE),"")</f>
        <v>تانکر آب</v>
      </c>
      <c r="F1542" s="204" t="str">
        <f t="shared" ref="F1542:F1605" si="221">IFERROR(VLOOKUP(D1542,T:X,3,FALSE),"")</f>
        <v>شرکتی</v>
      </c>
      <c r="G1542" s="204" t="str">
        <f t="shared" ref="G1542:G1605" si="222">IFERROR(VLOOKUP(D1542,T:X,4,FALSE),"")</f>
        <v>تانکر آب</v>
      </c>
      <c r="H1542" s="204">
        <f t="shared" ref="H1542:H1605" si="223">IFERROR(VLOOKUP(D1542,T:X,5,FALSE),"")</f>
        <v>11.8</v>
      </c>
      <c r="I1542" s="204" t="s">
        <v>68</v>
      </c>
      <c r="J1542" s="204">
        <v>3</v>
      </c>
      <c r="K1542" s="204"/>
      <c r="L1542" s="204"/>
      <c r="M1542" s="204"/>
      <c r="N1542" s="204"/>
      <c r="O1542" s="230">
        <f t="shared" si="218"/>
        <v>0</v>
      </c>
      <c r="P1542" s="230">
        <f t="shared" si="219"/>
        <v>0</v>
      </c>
      <c r="Q1542" s="230">
        <f t="shared" si="215"/>
        <v>35.400000000000006</v>
      </c>
      <c r="R1542" s="288">
        <f t="shared" ref="R1542:R1605" si="224">IF(I1542=$R$5,J1542*H1542,0)</f>
        <v>0</v>
      </c>
      <c r="S1542" s="261"/>
    </row>
    <row r="1543" spans="2:19" s="200" customFormat="1" x14ac:dyDescent="0.25">
      <c r="B1543" s="259">
        <f t="shared" ref="B1543:B1611" si="225">ROW()-5</f>
        <v>1538</v>
      </c>
      <c r="C1543" s="229">
        <v>45464</v>
      </c>
      <c r="D1543" s="203" t="s">
        <v>143</v>
      </c>
      <c r="E1543" s="204" t="str">
        <f t="shared" si="220"/>
        <v>کامیون کمپرسی</v>
      </c>
      <c r="F1543" s="204" t="str">
        <f t="shared" si="221"/>
        <v>انصاری</v>
      </c>
      <c r="G1543" s="204" t="str">
        <f t="shared" si="222"/>
        <v>جفت</v>
      </c>
      <c r="H1543" s="204">
        <f t="shared" si="223"/>
        <v>7</v>
      </c>
      <c r="I1543" s="204" t="s">
        <v>204</v>
      </c>
      <c r="J1543" s="204">
        <v>22</v>
      </c>
      <c r="K1543" s="204">
        <v>800</v>
      </c>
      <c r="L1543" s="204" t="s">
        <v>2</v>
      </c>
      <c r="M1543" s="204"/>
      <c r="N1543" s="204" t="s">
        <v>286</v>
      </c>
      <c r="O1543" s="230">
        <f t="shared" si="218"/>
        <v>154</v>
      </c>
      <c r="P1543" s="230">
        <f t="shared" si="219"/>
        <v>0</v>
      </c>
      <c r="Q1543" s="230">
        <f t="shared" ref="Q1543:Q1606" si="226">IF(I1543=$Q$5,J1543*H1543,0)</f>
        <v>0</v>
      </c>
      <c r="R1543" s="288">
        <f t="shared" si="224"/>
        <v>0</v>
      </c>
      <c r="S1543" s="261"/>
    </row>
    <row r="1544" spans="2:19" s="200" customFormat="1" x14ac:dyDescent="0.25">
      <c r="B1544" s="259">
        <f t="shared" si="225"/>
        <v>1539</v>
      </c>
      <c r="C1544" s="229">
        <v>45464</v>
      </c>
      <c r="D1544" s="203" t="s">
        <v>144</v>
      </c>
      <c r="E1544" s="204" t="str">
        <f t="shared" si="220"/>
        <v>کامیون کمپرسی</v>
      </c>
      <c r="F1544" s="204" t="str">
        <f t="shared" si="221"/>
        <v>انصاری</v>
      </c>
      <c r="G1544" s="204" t="str">
        <f t="shared" si="222"/>
        <v>جفت</v>
      </c>
      <c r="H1544" s="204">
        <f t="shared" si="223"/>
        <v>7</v>
      </c>
      <c r="I1544" s="204" t="s">
        <v>204</v>
      </c>
      <c r="J1544" s="204">
        <v>22</v>
      </c>
      <c r="K1544" s="204">
        <v>800</v>
      </c>
      <c r="L1544" s="204" t="s">
        <v>2</v>
      </c>
      <c r="M1544" s="204"/>
      <c r="N1544" s="204" t="s">
        <v>286</v>
      </c>
      <c r="O1544" s="230">
        <f t="shared" si="218"/>
        <v>154</v>
      </c>
      <c r="P1544" s="230">
        <f t="shared" si="219"/>
        <v>0</v>
      </c>
      <c r="Q1544" s="230">
        <f t="shared" si="226"/>
        <v>0</v>
      </c>
      <c r="R1544" s="288">
        <f t="shared" si="224"/>
        <v>0</v>
      </c>
      <c r="S1544" s="261"/>
    </row>
    <row r="1545" spans="2:19" s="200" customFormat="1" x14ac:dyDescent="0.25">
      <c r="B1545" s="259">
        <f t="shared" si="225"/>
        <v>1540</v>
      </c>
      <c r="C1545" s="229">
        <v>45464</v>
      </c>
      <c r="D1545" s="203" t="s">
        <v>145</v>
      </c>
      <c r="E1545" s="204" t="str">
        <f t="shared" si="220"/>
        <v>کامیون کمپرسی</v>
      </c>
      <c r="F1545" s="204" t="str">
        <f t="shared" si="221"/>
        <v>انصاری</v>
      </c>
      <c r="G1545" s="204" t="str">
        <f t="shared" si="222"/>
        <v>جفت</v>
      </c>
      <c r="H1545" s="204">
        <f t="shared" si="223"/>
        <v>7</v>
      </c>
      <c r="I1545" s="204" t="s">
        <v>204</v>
      </c>
      <c r="J1545" s="204">
        <v>22</v>
      </c>
      <c r="K1545" s="204">
        <v>800</v>
      </c>
      <c r="L1545" s="204" t="s">
        <v>2</v>
      </c>
      <c r="M1545" s="204"/>
      <c r="N1545" s="204" t="s">
        <v>286</v>
      </c>
      <c r="O1545" s="230">
        <f t="shared" si="218"/>
        <v>154</v>
      </c>
      <c r="P1545" s="230">
        <f t="shared" si="219"/>
        <v>0</v>
      </c>
      <c r="Q1545" s="230">
        <f t="shared" si="226"/>
        <v>0</v>
      </c>
      <c r="R1545" s="288">
        <f t="shared" si="224"/>
        <v>0</v>
      </c>
      <c r="S1545" s="261"/>
    </row>
    <row r="1546" spans="2:19" s="200" customFormat="1" x14ac:dyDescent="0.25">
      <c r="B1546" s="259">
        <f t="shared" si="225"/>
        <v>1541</v>
      </c>
      <c r="C1546" s="229">
        <v>45464</v>
      </c>
      <c r="D1546" s="203" t="s">
        <v>152</v>
      </c>
      <c r="E1546" s="204" t="str">
        <f t="shared" si="220"/>
        <v>کامیون کمپرسی</v>
      </c>
      <c r="F1546" s="204" t="str">
        <f t="shared" si="221"/>
        <v>میرزایی</v>
      </c>
      <c r="G1546" s="204" t="str">
        <f t="shared" si="222"/>
        <v>تک</v>
      </c>
      <c r="H1546" s="204">
        <f t="shared" si="223"/>
        <v>4.1500000000000004</v>
      </c>
      <c r="I1546" s="204"/>
      <c r="J1546" s="204"/>
      <c r="K1546" s="204"/>
      <c r="L1546" s="204"/>
      <c r="M1546" s="204"/>
      <c r="N1546" s="204"/>
      <c r="O1546" s="230">
        <f t="shared" si="218"/>
        <v>0</v>
      </c>
      <c r="P1546" s="230">
        <f t="shared" si="219"/>
        <v>0</v>
      </c>
      <c r="Q1546" s="230">
        <f t="shared" si="226"/>
        <v>0</v>
      </c>
      <c r="R1546" s="288">
        <f t="shared" si="224"/>
        <v>0</v>
      </c>
      <c r="S1546" s="261"/>
    </row>
    <row r="1547" spans="2:19" s="200" customFormat="1" x14ac:dyDescent="0.25">
      <c r="B1547" s="259">
        <f t="shared" si="225"/>
        <v>1542</v>
      </c>
      <c r="C1547" s="229">
        <v>45464</v>
      </c>
      <c r="D1547" s="203" t="s">
        <v>154</v>
      </c>
      <c r="E1547" s="204" t="str">
        <f t="shared" si="220"/>
        <v>کامیون کمپرسی</v>
      </c>
      <c r="F1547" s="204" t="str">
        <f t="shared" si="221"/>
        <v>میرزایی</v>
      </c>
      <c r="G1547" s="204" t="str">
        <f t="shared" si="222"/>
        <v>تک</v>
      </c>
      <c r="H1547" s="204">
        <f t="shared" si="223"/>
        <v>4.1500000000000004</v>
      </c>
      <c r="I1547" s="204"/>
      <c r="J1547" s="204"/>
      <c r="K1547" s="204"/>
      <c r="L1547" s="204"/>
      <c r="M1547" s="204"/>
      <c r="N1547" s="204"/>
      <c r="O1547" s="230">
        <f t="shared" si="218"/>
        <v>0</v>
      </c>
      <c r="P1547" s="230">
        <f t="shared" si="219"/>
        <v>0</v>
      </c>
      <c r="Q1547" s="230">
        <f t="shared" si="226"/>
        <v>0</v>
      </c>
      <c r="R1547" s="288">
        <f t="shared" si="224"/>
        <v>0</v>
      </c>
      <c r="S1547" s="261"/>
    </row>
    <row r="1548" spans="2:19" s="200" customFormat="1" x14ac:dyDescent="0.25">
      <c r="B1548" s="259">
        <f t="shared" si="225"/>
        <v>1543</v>
      </c>
      <c r="C1548" s="229">
        <v>45464</v>
      </c>
      <c r="D1548" s="203" t="s">
        <v>155</v>
      </c>
      <c r="E1548" s="204" t="str">
        <f t="shared" si="220"/>
        <v>کامیون کمپرسی</v>
      </c>
      <c r="F1548" s="204" t="str">
        <f t="shared" si="221"/>
        <v>میرزایی</v>
      </c>
      <c r="G1548" s="204" t="str">
        <f t="shared" si="222"/>
        <v>جفت</v>
      </c>
      <c r="H1548" s="204">
        <f t="shared" si="223"/>
        <v>6.65</v>
      </c>
      <c r="I1548" s="204"/>
      <c r="J1548" s="204"/>
      <c r="K1548" s="204"/>
      <c r="L1548" s="204"/>
      <c r="M1548" s="204"/>
      <c r="N1548" s="204"/>
      <c r="O1548" s="230">
        <f t="shared" si="218"/>
        <v>0</v>
      </c>
      <c r="P1548" s="230">
        <f t="shared" si="219"/>
        <v>0</v>
      </c>
      <c r="Q1548" s="230">
        <f t="shared" si="226"/>
        <v>0</v>
      </c>
      <c r="R1548" s="288">
        <f t="shared" si="224"/>
        <v>0</v>
      </c>
      <c r="S1548" s="261"/>
    </row>
    <row r="1549" spans="2:19" s="200" customFormat="1" x14ac:dyDescent="0.25">
      <c r="B1549" s="259">
        <f t="shared" si="225"/>
        <v>1544</v>
      </c>
      <c r="C1549" s="229">
        <v>45464</v>
      </c>
      <c r="D1549" s="203" t="s">
        <v>158</v>
      </c>
      <c r="E1549" s="204" t="str">
        <f t="shared" si="220"/>
        <v>کامیون کمپرسی</v>
      </c>
      <c r="F1549" s="204" t="str">
        <f t="shared" si="221"/>
        <v>صداقت</v>
      </c>
      <c r="G1549" s="204" t="str">
        <f t="shared" si="222"/>
        <v>تک</v>
      </c>
      <c r="H1549" s="204">
        <f t="shared" si="223"/>
        <v>4.1500000000000004</v>
      </c>
      <c r="I1549" s="204"/>
      <c r="J1549" s="204"/>
      <c r="K1549" s="204"/>
      <c r="L1549" s="204"/>
      <c r="M1549" s="204"/>
      <c r="N1549" s="204"/>
      <c r="O1549" s="230">
        <f t="shared" si="218"/>
        <v>0</v>
      </c>
      <c r="P1549" s="230">
        <f t="shared" si="219"/>
        <v>0</v>
      </c>
      <c r="Q1549" s="230">
        <f t="shared" si="226"/>
        <v>0</v>
      </c>
      <c r="R1549" s="288">
        <f t="shared" si="224"/>
        <v>0</v>
      </c>
      <c r="S1549" s="261"/>
    </row>
    <row r="1550" spans="2:19" s="200" customFormat="1" x14ac:dyDescent="0.25">
      <c r="B1550" s="259">
        <f t="shared" si="225"/>
        <v>1545</v>
      </c>
      <c r="C1550" s="229">
        <v>45464</v>
      </c>
      <c r="D1550" s="203" t="s">
        <v>159</v>
      </c>
      <c r="E1550" s="204" t="str">
        <f t="shared" si="220"/>
        <v>کامیون کمپرسی</v>
      </c>
      <c r="F1550" s="204" t="str">
        <f t="shared" si="221"/>
        <v>صداقت</v>
      </c>
      <c r="G1550" s="204" t="str">
        <f t="shared" si="222"/>
        <v>تک</v>
      </c>
      <c r="H1550" s="204">
        <f t="shared" si="223"/>
        <v>4.1500000000000004</v>
      </c>
      <c r="I1550" s="204"/>
      <c r="J1550" s="204"/>
      <c r="K1550" s="204"/>
      <c r="L1550" s="204"/>
      <c r="M1550" s="204"/>
      <c r="N1550" s="204"/>
      <c r="O1550" s="230">
        <f t="shared" si="218"/>
        <v>0</v>
      </c>
      <c r="P1550" s="230">
        <f t="shared" si="219"/>
        <v>0</v>
      </c>
      <c r="Q1550" s="230">
        <f t="shared" si="226"/>
        <v>0</v>
      </c>
      <c r="R1550" s="288">
        <f t="shared" si="224"/>
        <v>0</v>
      </c>
      <c r="S1550" s="261"/>
    </row>
    <row r="1551" spans="2:19" s="200" customFormat="1" x14ac:dyDescent="0.25">
      <c r="B1551" s="259">
        <f t="shared" si="225"/>
        <v>1546</v>
      </c>
      <c r="C1551" s="229">
        <v>45464</v>
      </c>
      <c r="D1551" s="203" t="s">
        <v>162</v>
      </c>
      <c r="E1551" s="204" t="str">
        <f t="shared" si="220"/>
        <v>تانکر آب</v>
      </c>
      <c r="F1551" s="204" t="str">
        <f t="shared" si="221"/>
        <v>رضاپور</v>
      </c>
      <c r="G1551" s="204" t="str">
        <f t="shared" si="222"/>
        <v>تانکر آب</v>
      </c>
      <c r="H1551" s="204">
        <f t="shared" si="223"/>
        <v>10</v>
      </c>
      <c r="I1551" s="204" t="s">
        <v>68</v>
      </c>
      <c r="J1551" s="204">
        <v>5</v>
      </c>
      <c r="K1551" s="204"/>
      <c r="L1551" s="204"/>
      <c r="M1551" s="204"/>
      <c r="N1551" s="204"/>
      <c r="O1551" s="230">
        <f t="shared" si="218"/>
        <v>0</v>
      </c>
      <c r="P1551" s="230">
        <f t="shared" si="219"/>
        <v>0</v>
      </c>
      <c r="Q1551" s="230">
        <f t="shared" si="226"/>
        <v>50</v>
      </c>
      <c r="R1551" s="288">
        <f t="shared" si="224"/>
        <v>0</v>
      </c>
      <c r="S1551" s="261"/>
    </row>
    <row r="1552" spans="2:19" s="200" customFormat="1" x14ac:dyDescent="0.25">
      <c r="B1552" s="259">
        <f t="shared" si="225"/>
        <v>1547</v>
      </c>
      <c r="C1552" s="229">
        <v>45464</v>
      </c>
      <c r="D1552" s="203" t="s">
        <v>175</v>
      </c>
      <c r="E1552" s="204" t="str">
        <f t="shared" si="220"/>
        <v>تانکر آب</v>
      </c>
      <c r="F1552" s="204" t="str">
        <f t="shared" si="221"/>
        <v>محمدپور</v>
      </c>
      <c r="G1552" s="204" t="str">
        <f t="shared" si="222"/>
        <v>تانکر آب</v>
      </c>
      <c r="H1552" s="204">
        <f t="shared" si="223"/>
        <v>11.2</v>
      </c>
      <c r="I1552" s="204" t="s">
        <v>68</v>
      </c>
      <c r="J1552" s="204">
        <v>11</v>
      </c>
      <c r="K1552" s="204"/>
      <c r="L1552" s="204"/>
      <c r="M1552" s="204"/>
      <c r="N1552" s="204"/>
      <c r="O1552" s="230">
        <f t="shared" si="218"/>
        <v>0</v>
      </c>
      <c r="P1552" s="230">
        <f t="shared" si="219"/>
        <v>0</v>
      </c>
      <c r="Q1552" s="230">
        <f t="shared" si="226"/>
        <v>123.19999999999999</v>
      </c>
      <c r="R1552" s="288">
        <f t="shared" si="224"/>
        <v>0</v>
      </c>
      <c r="S1552" s="261"/>
    </row>
    <row r="1553" spans="2:19" s="200" customFormat="1" x14ac:dyDescent="0.25">
      <c r="B1553" s="259">
        <f t="shared" si="225"/>
        <v>1548</v>
      </c>
      <c r="C1553" s="229">
        <v>45464</v>
      </c>
      <c r="D1553" s="203" t="s">
        <v>244</v>
      </c>
      <c r="E1553" s="204" t="str">
        <f t="shared" si="220"/>
        <v>تانکر آب</v>
      </c>
      <c r="F1553" s="204" t="str">
        <f t="shared" si="221"/>
        <v>محمدپور</v>
      </c>
      <c r="G1553" s="204" t="str">
        <f t="shared" si="222"/>
        <v>تانکر آب</v>
      </c>
      <c r="H1553" s="204">
        <f t="shared" si="223"/>
        <v>10</v>
      </c>
      <c r="I1553" s="204"/>
      <c r="J1553" s="204"/>
      <c r="K1553" s="204"/>
      <c r="L1553" s="204"/>
      <c r="M1553" s="204"/>
      <c r="N1553" s="204"/>
      <c r="O1553" s="230"/>
      <c r="P1553" s="230"/>
      <c r="Q1553" s="230">
        <f t="shared" si="226"/>
        <v>0</v>
      </c>
      <c r="R1553" s="288">
        <f t="shared" si="224"/>
        <v>0</v>
      </c>
      <c r="S1553" s="261"/>
    </row>
    <row r="1554" spans="2:19" s="200" customFormat="1" x14ac:dyDescent="0.25">
      <c r="B1554" s="259">
        <f t="shared" si="225"/>
        <v>1549</v>
      </c>
      <c r="C1554" s="229">
        <v>45464</v>
      </c>
      <c r="D1554" s="203" t="s">
        <v>179</v>
      </c>
      <c r="E1554" s="204" t="str">
        <f t="shared" si="220"/>
        <v>کمپرسی جفت</v>
      </c>
      <c r="F1554" s="204" t="str">
        <f t="shared" si="221"/>
        <v>محمدپور</v>
      </c>
      <c r="G1554" s="204" t="str">
        <f t="shared" si="222"/>
        <v>جفت</v>
      </c>
      <c r="H1554" s="204">
        <f t="shared" si="223"/>
        <v>7</v>
      </c>
      <c r="I1554" s="204" t="s">
        <v>204</v>
      </c>
      <c r="J1554" s="204">
        <v>50</v>
      </c>
      <c r="K1554" s="204"/>
      <c r="L1554" s="204"/>
      <c r="M1554" s="204"/>
      <c r="N1554" s="204"/>
      <c r="O1554" s="230">
        <f t="shared" ref="O1554:O1622" si="227">IF(I1554=$O$5,J1554*H1554,0)</f>
        <v>350</v>
      </c>
      <c r="P1554" s="230">
        <f t="shared" ref="P1554:P1622" si="228">IF(I1554=$P$5,J1554*H1554,0)*1.15</f>
        <v>0</v>
      </c>
      <c r="Q1554" s="230">
        <f t="shared" si="226"/>
        <v>0</v>
      </c>
      <c r="R1554" s="288">
        <f t="shared" si="224"/>
        <v>0</v>
      </c>
      <c r="S1554" s="261"/>
    </row>
    <row r="1555" spans="2:19" s="200" customFormat="1" x14ac:dyDescent="0.25">
      <c r="B1555" s="259">
        <f t="shared" si="225"/>
        <v>1550</v>
      </c>
      <c r="C1555" s="229">
        <v>45464</v>
      </c>
      <c r="D1555" s="203" t="s">
        <v>181</v>
      </c>
      <c r="E1555" s="204" t="str">
        <f t="shared" si="220"/>
        <v>تانکر آب</v>
      </c>
      <c r="F1555" s="204" t="str">
        <f t="shared" si="221"/>
        <v>گلپایگانی</v>
      </c>
      <c r="G1555" s="204" t="str">
        <f t="shared" si="222"/>
        <v>تانکر آب</v>
      </c>
      <c r="H1555" s="204">
        <f t="shared" si="223"/>
        <v>11.6</v>
      </c>
      <c r="I1555" s="204" t="s">
        <v>68</v>
      </c>
      <c r="J1555" s="204">
        <v>4</v>
      </c>
      <c r="K1555" s="204"/>
      <c r="L1555" s="204"/>
      <c r="M1555" s="204"/>
      <c r="N1555" s="204"/>
      <c r="O1555" s="230">
        <f t="shared" si="227"/>
        <v>0</v>
      </c>
      <c r="P1555" s="230">
        <f t="shared" si="228"/>
        <v>0</v>
      </c>
      <c r="Q1555" s="230">
        <f t="shared" si="226"/>
        <v>46.4</v>
      </c>
      <c r="R1555" s="288">
        <f t="shared" si="224"/>
        <v>0</v>
      </c>
      <c r="S1555" s="261"/>
    </row>
    <row r="1556" spans="2:19" s="200" customFormat="1" x14ac:dyDescent="0.25">
      <c r="B1556" s="259">
        <f t="shared" si="225"/>
        <v>1551</v>
      </c>
      <c r="C1556" s="229">
        <v>45465</v>
      </c>
      <c r="D1556" s="203" t="s">
        <v>93</v>
      </c>
      <c r="E1556" s="204" t="str">
        <f t="shared" si="220"/>
        <v>کامیون کمپرسی</v>
      </c>
      <c r="F1556" s="204" t="str">
        <f t="shared" si="221"/>
        <v>شرکتی</v>
      </c>
      <c r="G1556" s="204" t="str">
        <f t="shared" si="222"/>
        <v>جفت</v>
      </c>
      <c r="H1556" s="204">
        <f t="shared" si="223"/>
        <v>6.65</v>
      </c>
      <c r="I1556" s="204" t="s">
        <v>276</v>
      </c>
      <c r="J1556" s="204">
        <v>30</v>
      </c>
      <c r="K1556" s="204"/>
      <c r="L1556" s="204" t="s">
        <v>1</v>
      </c>
      <c r="M1556" s="204" t="s">
        <v>2</v>
      </c>
      <c r="N1556" s="204"/>
      <c r="O1556" s="230">
        <f t="shared" si="227"/>
        <v>0</v>
      </c>
      <c r="P1556" s="230">
        <f t="shared" si="228"/>
        <v>0</v>
      </c>
      <c r="Q1556" s="230">
        <f t="shared" si="226"/>
        <v>0</v>
      </c>
      <c r="R1556" s="288">
        <f t="shared" si="224"/>
        <v>0</v>
      </c>
      <c r="S1556" s="261" t="s">
        <v>217</v>
      </c>
    </row>
    <row r="1557" spans="2:19" s="200" customFormat="1" x14ac:dyDescent="0.25">
      <c r="B1557" s="259">
        <f t="shared" si="225"/>
        <v>1552</v>
      </c>
      <c r="C1557" s="229">
        <v>45465</v>
      </c>
      <c r="D1557" s="203" t="s">
        <v>96</v>
      </c>
      <c r="E1557" s="204" t="str">
        <f t="shared" si="220"/>
        <v>کامیون کمپرسی</v>
      </c>
      <c r="F1557" s="204" t="str">
        <f t="shared" si="221"/>
        <v>شرکتی</v>
      </c>
      <c r="G1557" s="204" t="str">
        <f t="shared" si="222"/>
        <v>جفت</v>
      </c>
      <c r="H1557" s="204">
        <f t="shared" si="223"/>
        <v>6.65</v>
      </c>
      <c r="I1557" s="204"/>
      <c r="J1557" s="204"/>
      <c r="K1557" s="204"/>
      <c r="L1557" s="204"/>
      <c r="M1557" s="204"/>
      <c r="N1557" s="204"/>
      <c r="O1557" s="230">
        <f t="shared" si="227"/>
        <v>0</v>
      </c>
      <c r="P1557" s="230">
        <f t="shared" si="228"/>
        <v>0</v>
      </c>
      <c r="Q1557" s="230">
        <f t="shared" si="226"/>
        <v>0</v>
      </c>
      <c r="R1557" s="288">
        <f t="shared" si="224"/>
        <v>0</v>
      </c>
      <c r="S1557" s="261"/>
    </row>
    <row r="1558" spans="2:19" s="200" customFormat="1" x14ac:dyDescent="0.25">
      <c r="B1558" s="259">
        <f t="shared" si="225"/>
        <v>1553</v>
      </c>
      <c r="C1558" s="229">
        <v>45465</v>
      </c>
      <c r="D1558" s="203" t="s">
        <v>119</v>
      </c>
      <c r="E1558" s="204" t="str">
        <f t="shared" si="220"/>
        <v>کامیون کمپرسی</v>
      </c>
      <c r="F1558" s="204" t="str">
        <f t="shared" si="221"/>
        <v>شرکتی</v>
      </c>
      <c r="G1558" s="204" t="str">
        <f t="shared" si="222"/>
        <v>جفت</v>
      </c>
      <c r="H1558" s="204">
        <f t="shared" si="223"/>
        <v>6.65</v>
      </c>
      <c r="I1558" s="204" t="s">
        <v>276</v>
      </c>
      <c r="J1558" s="204">
        <v>28</v>
      </c>
      <c r="K1558" s="204"/>
      <c r="L1558" s="204" t="s">
        <v>1</v>
      </c>
      <c r="M1558" s="204" t="s">
        <v>2</v>
      </c>
      <c r="N1558" s="204"/>
      <c r="O1558" s="230">
        <f t="shared" si="227"/>
        <v>0</v>
      </c>
      <c r="P1558" s="230">
        <f t="shared" si="228"/>
        <v>0</v>
      </c>
      <c r="Q1558" s="230">
        <f t="shared" si="226"/>
        <v>0</v>
      </c>
      <c r="R1558" s="288">
        <f t="shared" si="224"/>
        <v>0</v>
      </c>
      <c r="S1558" s="261" t="s">
        <v>240</v>
      </c>
    </row>
    <row r="1559" spans="2:19" s="200" customFormat="1" x14ac:dyDescent="0.25">
      <c r="B1559" s="259">
        <f t="shared" si="225"/>
        <v>1554</v>
      </c>
      <c r="C1559" s="229">
        <v>45465</v>
      </c>
      <c r="D1559" s="203" t="s">
        <v>132</v>
      </c>
      <c r="E1559" s="204" t="str">
        <f t="shared" si="220"/>
        <v>تانکر آب</v>
      </c>
      <c r="F1559" s="204" t="str">
        <f t="shared" si="221"/>
        <v>شرکتی</v>
      </c>
      <c r="G1559" s="204" t="str">
        <f t="shared" si="222"/>
        <v>تانکر آب</v>
      </c>
      <c r="H1559" s="204">
        <f t="shared" si="223"/>
        <v>11.8</v>
      </c>
      <c r="I1559" s="204"/>
      <c r="J1559" s="204"/>
      <c r="K1559" s="204"/>
      <c r="L1559" s="204"/>
      <c r="M1559" s="204"/>
      <c r="N1559" s="204"/>
      <c r="O1559" s="230">
        <f t="shared" si="227"/>
        <v>0</v>
      </c>
      <c r="P1559" s="230">
        <f t="shared" si="228"/>
        <v>0</v>
      </c>
      <c r="Q1559" s="230">
        <f t="shared" si="226"/>
        <v>0</v>
      </c>
      <c r="R1559" s="288">
        <f t="shared" si="224"/>
        <v>0</v>
      </c>
      <c r="S1559" s="261"/>
    </row>
    <row r="1560" spans="2:19" s="200" customFormat="1" x14ac:dyDescent="0.25">
      <c r="B1560" s="259">
        <f t="shared" si="225"/>
        <v>1555</v>
      </c>
      <c r="C1560" s="229">
        <v>45465</v>
      </c>
      <c r="D1560" s="203" t="s">
        <v>98</v>
      </c>
      <c r="E1560" s="204" t="str">
        <f t="shared" si="220"/>
        <v>تانکر آب</v>
      </c>
      <c r="F1560" s="204" t="str">
        <f t="shared" si="221"/>
        <v>شرکتی</v>
      </c>
      <c r="G1560" s="204" t="str">
        <f t="shared" si="222"/>
        <v>تانکر آب</v>
      </c>
      <c r="H1560" s="204">
        <f t="shared" si="223"/>
        <v>11.8</v>
      </c>
      <c r="I1560" s="204" t="s">
        <v>68</v>
      </c>
      <c r="J1560" s="204">
        <v>4</v>
      </c>
      <c r="K1560" s="204"/>
      <c r="L1560" s="204"/>
      <c r="M1560" s="204"/>
      <c r="N1560" s="204"/>
      <c r="O1560" s="230">
        <f t="shared" si="227"/>
        <v>0</v>
      </c>
      <c r="P1560" s="230">
        <f t="shared" si="228"/>
        <v>0</v>
      </c>
      <c r="Q1560" s="230">
        <f t="shared" si="226"/>
        <v>47.2</v>
      </c>
      <c r="R1560" s="288">
        <f t="shared" si="224"/>
        <v>0</v>
      </c>
      <c r="S1560" s="261"/>
    </row>
    <row r="1561" spans="2:19" s="200" customFormat="1" x14ac:dyDescent="0.25">
      <c r="B1561" s="259">
        <f t="shared" si="225"/>
        <v>1556</v>
      </c>
      <c r="C1561" s="229">
        <v>45465</v>
      </c>
      <c r="D1561" s="203" t="s">
        <v>143</v>
      </c>
      <c r="E1561" s="204" t="str">
        <f t="shared" si="220"/>
        <v>کامیون کمپرسی</v>
      </c>
      <c r="F1561" s="204" t="str">
        <f t="shared" si="221"/>
        <v>انصاری</v>
      </c>
      <c r="G1561" s="204" t="str">
        <f t="shared" si="222"/>
        <v>جفت</v>
      </c>
      <c r="H1561" s="204">
        <f t="shared" si="223"/>
        <v>7</v>
      </c>
      <c r="I1561" s="204"/>
      <c r="J1561" s="204"/>
      <c r="K1561" s="204"/>
      <c r="L1561" s="204"/>
      <c r="M1561" s="204"/>
      <c r="N1561" s="204"/>
      <c r="O1561" s="230">
        <f t="shared" si="227"/>
        <v>0</v>
      </c>
      <c r="P1561" s="230">
        <f t="shared" si="228"/>
        <v>0</v>
      </c>
      <c r="Q1561" s="230">
        <f t="shared" si="226"/>
        <v>0</v>
      </c>
      <c r="R1561" s="288">
        <f t="shared" si="224"/>
        <v>0</v>
      </c>
      <c r="S1561" s="261"/>
    </row>
    <row r="1562" spans="2:19" s="200" customFormat="1" x14ac:dyDescent="0.25">
      <c r="B1562" s="259">
        <f t="shared" si="225"/>
        <v>1557</v>
      </c>
      <c r="C1562" s="229">
        <v>45465</v>
      </c>
      <c r="D1562" s="203" t="s">
        <v>144</v>
      </c>
      <c r="E1562" s="204" t="str">
        <f t="shared" si="220"/>
        <v>کامیون کمپرسی</v>
      </c>
      <c r="F1562" s="204" t="str">
        <f t="shared" si="221"/>
        <v>انصاری</v>
      </c>
      <c r="G1562" s="204" t="str">
        <f t="shared" si="222"/>
        <v>جفت</v>
      </c>
      <c r="H1562" s="204">
        <f t="shared" si="223"/>
        <v>7</v>
      </c>
      <c r="I1562" s="204"/>
      <c r="J1562" s="204"/>
      <c r="K1562" s="204"/>
      <c r="L1562" s="204"/>
      <c r="M1562" s="204"/>
      <c r="N1562" s="204"/>
      <c r="O1562" s="230">
        <f t="shared" si="227"/>
        <v>0</v>
      </c>
      <c r="P1562" s="230">
        <f t="shared" si="228"/>
        <v>0</v>
      </c>
      <c r="Q1562" s="230">
        <f t="shared" si="226"/>
        <v>0</v>
      </c>
      <c r="R1562" s="288">
        <f t="shared" si="224"/>
        <v>0</v>
      </c>
      <c r="S1562" s="261"/>
    </row>
    <row r="1563" spans="2:19" s="200" customFormat="1" x14ac:dyDescent="0.25">
      <c r="B1563" s="259">
        <f t="shared" si="225"/>
        <v>1558</v>
      </c>
      <c r="C1563" s="229">
        <v>45465</v>
      </c>
      <c r="D1563" s="203" t="s">
        <v>145</v>
      </c>
      <c r="E1563" s="204" t="str">
        <f t="shared" si="220"/>
        <v>کامیون کمپرسی</v>
      </c>
      <c r="F1563" s="204" t="str">
        <f t="shared" si="221"/>
        <v>انصاری</v>
      </c>
      <c r="G1563" s="204" t="str">
        <f t="shared" si="222"/>
        <v>جفت</v>
      </c>
      <c r="H1563" s="204">
        <f t="shared" si="223"/>
        <v>7</v>
      </c>
      <c r="I1563" s="204"/>
      <c r="J1563" s="204"/>
      <c r="K1563" s="204"/>
      <c r="L1563" s="204"/>
      <c r="M1563" s="204"/>
      <c r="N1563" s="204"/>
      <c r="O1563" s="230">
        <f t="shared" si="227"/>
        <v>0</v>
      </c>
      <c r="P1563" s="230">
        <f t="shared" si="228"/>
        <v>0</v>
      </c>
      <c r="Q1563" s="230">
        <f t="shared" si="226"/>
        <v>0</v>
      </c>
      <c r="R1563" s="288">
        <f t="shared" si="224"/>
        <v>0</v>
      </c>
      <c r="S1563" s="261"/>
    </row>
    <row r="1564" spans="2:19" s="200" customFormat="1" x14ac:dyDescent="0.25">
      <c r="B1564" s="259">
        <f t="shared" si="225"/>
        <v>1559</v>
      </c>
      <c r="C1564" s="229">
        <v>45465</v>
      </c>
      <c r="D1564" s="203" t="s">
        <v>252</v>
      </c>
      <c r="E1564" s="204" t="str">
        <f t="shared" si="220"/>
        <v>کامیون کمپرسی</v>
      </c>
      <c r="F1564" s="204" t="str">
        <f t="shared" si="221"/>
        <v>انصاری</v>
      </c>
      <c r="G1564" s="204" t="str">
        <f t="shared" si="222"/>
        <v>جفت</v>
      </c>
      <c r="H1564" s="204">
        <f t="shared" si="223"/>
        <v>7</v>
      </c>
      <c r="I1564" s="204" t="s">
        <v>204</v>
      </c>
      <c r="J1564" s="204">
        <v>34</v>
      </c>
      <c r="K1564" s="204">
        <v>800</v>
      </c>
      <c r="L1564" s="204" t="s">
        <v>2</v>
      </c>
      <c r="M1564" s="204"/>
      <c r="N1564" s="204" t="s">
        <v>286</v>
      </c>
      <c r="O1564" s="230">
        <f t="shared" si="227"/>
        <v>238</v>
      </c>
      <c r="P1564" s="230">
        <f t="shared" si="228"/>
        <v>0</v>
      </c>
      <c r="Q1564" s="230">
        <f t="shared" si="226"/>
        <v>0</v>
      </c>
      <c r="R1564" s="288">
        <f t="shared" si="224"/>
        <v>0</v>
      </c>
      <c r="S1564" s="261"/>
    </row>
    <row r="1565" spans="2:19" s="200" customFormat="1" x14ac:dyDescent="0.25">
      <c r="B1565" s="259">
        <f t="shared" si="225"/>
        <v>1560</v>
      </c>
      <c r="C1565" s="229">
        <v>45465</v>
      </c>
      <c r="D1565" s="203" t="s">
        <v>251</v>
      </c>
      <c r="E1565" s="204" t="str">
        <f t="shared" si="220"/>
        <v>کامیون کمپرسی</v>
      </c>
      <c r="F1565" s="204" t="str">
        <f t="shared" si="221"/>
        <v>انصاری</v>
      </c>
      <c r="G1565" s="204" t="str">
        <f t="shared" si="222"/>
        <v>جفت</v>
      </c>
      <c r="H1565" s="204">
        <f t="shared" si="223"/>
        <v>7</v>
      </c>
      <c r="I1565" s="204" t="s">
        <v>204</v>
      </c>
      <c r="J1565" s="204">
        <v>33</v>
      </c>
      <c r="K1565" s="204">
        <v>800</v>
      </c>
      <c r="L1565" s="204" t="s">
        <v>2</v>
      </c>
      <c r="M1565" s="204"/>
      <c r="N1565" s="204" t="s">
        <v>286</v>
      </c>
      <c r="O1565" s="230">
        <f t="shared" si="227"/>
        <v>231</v>
      </c>
      <c r="P1565" s="230">
        <f t="shared" si="228"/>
        <v>0</v>
      </c>
      <c r="Q1565" s="230">
        <f t="shared" si="226"/>
        <v>0</v>
      </c>
      <c r="R1565" s="288">
        <f t="shared" si="224"/>
        <v>0</v>
      </c>
      <c r="S1565" s="261"/>
    </row>
    <row r="1566" spans="2:19" s="200" customFormat="1" x14ac:dyDescent="0.25">
      <c r="B1566" s="259">
        <f t="shared" si="225"/>
        <v>1561</v>
      </c>
      <c r="C1566" s="229">
        <v>45465</v>
      </c>
      <c r="D1566" s="203" t="s">
        <v>252</v>
      </c>
      <c r="E1566" s="204" t="str">
        <f t="shared" si="220"/>
        <v>کامیون کمپرسی</v>
      </c>
      <c r="F1566" s="204" t="str">
        <f t="shared" si="221"/>
        <v>انصاری</v>
      </c>
      <c r="G1566" s="204" t="str">
        <f t="shared" si="222"/>
        <v>جفت</v>
      </c>
      <c r="H1566" s="204">
        <f t="shared" si="223"/>
        <v>7</v>
      </c>
      <c r="I1566" s="204" t="s">
        <v>204</v>
      </c>
      <c r="J1566" s="204">
        <v>35</v>
      </c>
      <c r="K1566" s="204">
        <v>800</v>
      </c>
      <c r="L1566" s="204" t="s">
        <v>2</v>
      </c>
      <c r="M1566" s="204"/>
      <c r="N1566" s="204" t="s">
        <v>286</v>
      </c>
      <c r="O1566" s="230">
        <f t="shared" si="227"/>
        <v>245</v>
      </c>
      <c r="P1566" s="230">
        <f t="shared" si="228"/>
        <v>0</v>
      </c>
      <c r="Q1566" s="230">
        <f t="shared" si="226"/>
        <v>0</v>
      </c>
      <c r="R1566" s="288">
        <f t="shared" si="224"/>
        <v>0</v>
      </c>
      <c r="S1566" s="261"/>
    </row>
    <row r="1567" spans="2:19" s="200" customFormat="1" x14ac:dyDescent="0.25">
      <c r="B1567" s="259">
        <f t="shared" si="225"/>
        <v>1562</v>
      </c>
      <c r="C1567" s="229">
        <v>45465</v>
      </c>
      <c r="D1567" s="203" t="s">
        <v>152</v>
      </c>
      <c r="E1567" s="204" t="str">
        <f t="shared" si="220"/>
        <v>کامیون کمپرسی</v>
      </c>
      <c r="F1567" s="204" t="str">
        <f t="shared" si="221"/>
        <v>میرزایی</v>
      </c>
      <c r="G1567" s="204" t="str">
        <f t="shared" si="222"/>
        <v>تک</v>
      </c>
      <c r="H1567" s="204">
        <f t="shared" si="223"/>
        <v>4.1500000000000004</v>
      </c>
      <c r="I1567" s="204" t="s">
        <v>205</v>
      </c>
      <c r="J1567" s="204">
        <v>34</v>
      </c>
      <c r="K1567" s="204">
        <v>700</v>
      </c>
      <c r="L1567" s="204" t="s">
        <v>65</v>
      </c>
      <c r="M1567" s="204"/>
      <c r="N1567" s="204" t="s">
        <v>287</v>
      </c>
      <c r="O1567" s="230">
        <f t="shared" si="227"/>
        <v>0</v>
      </c>
      <c r="P1567" s="230">
        <f t="shared" si="228"/>
        <v>162.26500000000001</v>
      </c>
      <c r="Q1567" s="230">
        <f t="shared" si="226"/>
        <v>0</v>
      </c>
      <c r="R1567" s="288">
        <f t="shared" si="224"/>
        <v>0</v>
      </c>
      <c r="S1567" s="261"/>
    </row>
    <row r="1568" spans="2:19" s="200" customFormat="1" x14ac:dyDescent="0.25">
      <c r="B1568" s="259">
        <f t="shared" si="225"/>
        <v>1563</v>
      </c>
      <c r="C1568" s="229">
        <v>45465</v>
      </c>
      <c r="D1568" s="203" t="s">
        <v>154</v>
      </c>
      <c r="E1568" s="204" t="str">
        <f t="shared" si="220"/>
        <v>کامیون کمپرسی</v>
      </c>
      <c r="F1568" s="204" t="str">
        <f t="shared" si="221"/>
        <v>میرزایی</v>
      </c>
      <c r="G1568" s="204" t="str">
        <f t="shared" si="222"/>
        <v>تک</v>
      </c>
      <c r="H1568" s="204">
        <f t="shared" si="223"/>
        <v>4.1500000000000004</v>
      </c>
      <c r="I1568" s="204" t="s">
        <v>205</v>
      </c>
      <c r="J1568" s="204">
        <v>34</v>
      </c>
      <c r="K1568" s="204">
        <v>700</v>
      </c>
      <c r="L1568" s="204" t="s">
        <v>65</v>
      </c>
      <c r="M1568" s="204"/>
      <c r="N1568" s="204" t="s">
        <v>287</v>
      </c>
      <c r="O1568" s="230">
        <f t="shared" si="227"/>
        <v>0</v>
      </c>
      <c r="P1568" s="230">
        <f t="shared" si="228"/>
        <v>162.26500000000001</v>
      </c>
      <c r="Q1568" s="230">
        <f t="shared" si="226"/>
        <v>0</v>
      </c>
      <c r="R1568" s="288">
        <f t="shared" si="224"/>
        <v>0</v>
      </c>
      <c r="S1568" s="261"/>
    </row>
    <row r="1569" spans="2:19" s="200" customFormat="1" x14ac:dyDescent="0.25">
      <c r="B1569" s="259">
        <f t="shared" si="225"/>
        <v>1564</v>
      </c>
      <c r="C1569" s="229">
        <v>45465</v>
      </c>
      <c r="D1569" s="203" t="s">
        <v>155</v>
      </c>
      <c r="E1569" s="204" t="str">
        <f t="shared" si="220"/>
        <v>کامیون کمپرسی</v>
      </c>
      <c r="F1569" s="204" t="str">
        <f t="shared" si="221"/>
        <v>میرزایی</v>
      </c>
      <c r="G1569" s="204" t="str">
        <f t="shared" si="222"/>
        <v>جفت</v>
      </c>
      <c r="H1569" s="204">
        <f t="shared" si="223"/>
        <v>6.65</v>
      </c>
      <c r="I1569" s="204" t="s">
        <v>205</v>
      </c>
      <c r="J1569" s="204">
        <v>35</v>
      </c>
      <c r="K1569" s="204">
        <v>700</v>
      </c>
      <c r="L1569" s="204" t="s">
        <v>65</v>
      </c>
      <c r="M1569" s="204"/>
      <c r="N1569" s="204" t="s">
        <v>287</v>
      </c>
      <c r="O1569" s="230">
        <f t="shared" si="227"/>
        <v>0</v>
      </c>
      <c r="P1569" s="230">
        <f t="shared" si="228"/>
        <v>267.66249999999997</v>
      </c>
      <c r="Q1569" s="230">
        <f t="shared" si="226"/>
        <v>0</v>
      </c>
      <c r="R1569" s="288">
        <f t="shared" si="224"/>
        <v>0</v>
      </c>
      <c r="S1569" s="261"/>
    </row>
    <row r="1570" spans="2:19" s="200" customFormat="1" x14ac:dyDescent="0.25">
      <c r="B1570" s="259">
        <f t="shared" si="225"/>
        <v>1565</v>
      </c>
      <c r="C1570" s="229">
        <v>45465</v>
      </c>
      <c r="D1570" s="203" t="s">
        <v>158</v>
      </c>
      <c r="E1570" s="204" t="str">
        <f t="shared" si="220"/>
        <v>کامیون کمپرسی</v>
      </c>
      <c r="F1570" s="204" t="str">
        <f t="shared" si="221"/>
        <v>صداقت</v>
      </c>
      <c r="G1570" s="204" t="str">
        <f t="shared" si="222"/>
        <v>تک</v>
      </c>
      <c r="H1570" s="204">
        <f t="shared" si="223"/>
        <v>4.1500000000000004</v>
      </c>
      <c r="I1570" s="204" t="s">
        <v>205</v>
      </c>
      <c r="J1570" s="204">
        <v>5</v>
      </c>
      <c r="K1570" s="204">
        <v>550</v>
      </c>
      <c r="L1570" s="204" t="s">
        <v>64</v>
      </c>
      <c r="M1570" s="204"/>
      <c r="N1570" s="204" t="s">
        <v>287</v>
      </c>
      <c r="O1570" s="230">
        <f t="shared" si="227"/>
        <v>0</v>
      </c>
      <c r="P1570" s="230">
        <f t="shared" si="228"/>
        <v>23.862499999999997</v>
      </c>
      <c r="Q1570" s="230">
        <f t="shared" si="226"/>
        <v>0</v>
      </c>
      <c r="R1570" s="288">
        <f t="shared" si="224"/>
        <v>0</v>
      </c>
      <c r="S1570" s="261"/>
    </row>
    <row r="1571" spans="2:19" s="200" customFormat="1" x14ac:dyDescent="0.25">
      <c r="B1571" s="259">
        <f t="shared" si="225"/>
        <v>1566</v>
      </c>
      <c r="C1571" s="229">
        <v>45465</v>
      </c>
      <c r="D1571" s="203" t="s">
        <v>158</v>
      </c>
      <c r="E1571" s="204" t="str">
        <f t="shared" si="220"/>
        <v>کامیون کمپرسی</v>
      </c>
      <c r="F1571" s="204" t="str">
        <f t="shared" si="221"/>
        <v>صداقت</v>
      </c>
      <c r="G1571" s="204" t="str">
        <f t="shared" si="222"/>
        <v>تک</v>
      </c>
      <c r="H1571" s="204">
        <f t="shared" si="223"/>
        <v>4.1500000000000004</v>
      </c>
      <c r="I1571" s="204" t="s">
        <v>205</v>
      </c>
      <c r="J1571" s="204">
        <v>23</v>
      </c>
      <c r="K1571" s="204">
        <v>1350</v>
      </c>
      <c r="L1571" s="204" t="s">
        <v>64</v>
      </c>
      <c r="M1571" s="204"/>
      <c r="N1571" s="204" t="s">
        <v>287</v>
      </c>
      <c r="O1571" s="230">
        <f t="shared" si="227"/>
        <v>0</v>
      </c>
      <c r="P1571" s="230">
        <f t="shared" si="228"/>
        <v>109.7675</v>
      </c>
      <c r="Q1571" s="230">
        <f t="shared" si="226"/>
        <v>0</v>
      </c>
      <c r="R1571" s="288">
        <f t="shared" si="224"/>
        <v>0</v>
      </c>
      <c r="S1571" s="261"/>
    </row>
    <row r="1572" spans="2:19" s="200" customFormat="1" x14ac:dyDescent="0.25">
      <c r="B1572" s="259">
        <f t="shared" si="225"/>
        <v>1567</v>
      </c>
      <c r="C1572" s="229">
        <v>45465</v>
      </c>
      <c r="D1572" s="203" t="s">
        <v>159</v>
      </c>
      <c r="E1572" s="204" t="str">
        <f t="shared" si="220"/>
        <v>کامیون کمپرسی</v>
      </c>
      <c r="F1572" s="204" t="str">
        <f t="shared" si="221"/>
        <v>صداقت</v>
      </c>
      <c r="G1572" s="204" t="str">
        <f t="shared" si="222"/>
        <v>تک</v>
      </c>
      <c r="H1572" s="204">
        <f t="shared" si="223"/>
        <v>4.1500000000000004</v>
      </c>
      <c r="I1572" s="204" t="s">
        <v>205</v>
      </c>
      <c r="J1572" s="204">
        <v>5</v>
      </c>
      <c r="K1572" s="204">
        <v>550</v>
      </c>
      <c r="L1572" s="204" t="s">
        <v>64</v>
      </c>
      <c r="M1572" s="204"/>
      <c r="N1572" s="204" t="s">
        <v>287</v>
      </c>
      <c r="O1572" s="230">
        <f t="shared" si="227"/>
        <v>0</v>
      </c>
      <c r="P1572" s="230">
        <f t="shared" si="228"/>
        <v>23.862499999999997</v>
      </c>
      <c r="Q1572" s="230">
        <f t="shared" si="226"/>
        <v>0</v>
      </c>
      <c r="R1572" s="288">
        <f t="shared" si="224"/>
        <v>0</v>
      </c>
      <c r="S1572" s="261"/>
    </row>
    <row r="1573" spans="2:19" s="200" customFormat="1" x14ac:dyDescent="0.25">
      <c r="B1573" s="259">
        <f t="shared" si="225"/>
        <v>1568</v>
      </c>
      <c r="C1573" s="229">
        <v>45465</v>
      </c>
      <c r="D1573" s="203" t="s">
        <v>159</v>
      </c>
      <c r="E1573" s="204" t="str">
        <f t="shared" si="220"/>
        <v>کامیون کمپرسی</v>
      </c>
      <c r="F1573" s="204" t="str">
        <f t="shared" si="221"/>
        <v>صداقت</v>
      </c>
      <c r="G1573" s="204" t="str">
        <f t="shared" si="222"/>
        <v>تک</v>
      </c>
      <c r="H1573" s="204">
        <f t="shared" si="223"/>
        <v>4.1500000000000004</v>
      </c>
      <c r="I1573" s="204" t="s">
        <v>205</v>
      </c>
      <c r="J1573" s="204">
        <v>23</v>
      </c>
      <c r="K1573" s="204">
        <v>1350</v>
      </c>
      <c r="L1573" s="204" t="s">
        <v>64</v>
      </c>
      <c r="M1573" s="204"/>
      <c r="N1573" s="204" t="s">
        <v>287</v>
      </c>
      <c r="O1573" s="230">
        <f t="shared" si="227"/>
        <v>0</v>
      </c>
      <c r="P1573" s="230">
        <f t="shared" si="228"/>
        <v>109.7675</v>
      </c>
      <c r="Q1573" s="230">
        <f t="shared" si="226"/>
        <v>0</v>
      </c>
      <c r="R1573" s="288">
        <f t="shared" si="224"/>
        <v>0</v>
      </c>
      <c r="S1573" s="261"/>
    </row>
    <row r="1574" spans="2:19" s="200" customFormat="1" x14ac:dyDescent="0.25">
      <c r="B1574" s="259">
        <f t="shared" si="225"/>
        <v>1569</v>
      </c>
      <c r="C1574" s="229">
        <v>45465</v>
      </c>
      <c r="D1574" s="203" t="s">
        <v>162</v>
      </c>
      <c r="E1574" s="204" t="str">
        <f t="shared" si="220"/>
        <v>تانکر آب</v>
      </c>
      <c r="F1574" s="204" t="str">
        <f t="shared" si="221"/>
        <v>رضاپور</v>
      </c>
      <c r="G1574" s="204" t="str">
        <f t="shared" si="222"/>
        <v>تانکر آب</v>
      </c>
      <c r="H1574" s="204">
        <f t="shared" si="223"/>
        <v>10</v>
      </c>
      <c r="I1574" s="204" t="s">
        <v>68</v>
      </c>
      <c r="J1574" s="204">
        <v>5</v>
      </c>
      <c r="K1574" s="204"/>
      <c r="L1574" s="204"/>
      <c r="M1574" s="204"/>
      <c r="N1574" s="204"/>
      <c r="O1574" s="230">
        <f t="shared" si="227"/>
        <v>0</v>
      </c>
      <c r="P1574" s="230">
        <f t="shared" si="228"/>
        <v>0</v>
      </c>
      <c r="Q1574" s="230">
        <f t="shared" si="226"/>
        <v>50</v>
      </c>
      <c r="R1574" s="288">
        <f t="shared" si="224"/>
        <v>0</v>
      </c>
      <c r="S1574" s="261"/>
    </row>
    <row r="1575" spans="2:19" s="200" customFormat="1" x14ac:dyDescent="0.25">
      <c r="B1575" s="259">
        <f t="shared" si="225"/>
        <v>1570</v>
      </c>
      <c r="C1575" s="229">
        <v>45465</v>
      </c>
      <c r="D1575" s="203" t="s">
        <v>175</v>
      </c>
      <c r="E1575" s="204" t="str">
        <f t="shared" si="220"/>
        <v>تانکر آب</v>
      </c>
      <c r="F1575" s="204" t="str">
        <f t="shared" si="221"/>
        <v>محمدپور</v>
      </c>
      <c r="G1575" s="204" t="str">
        <f t="shared" si="222"/>
        <v>تانکر آب</v>
      </c>
      <c r="H1575" s="204">
        <f t="shared" si="223"/>
        <v>11.2</v>
      </c>
      <c r="I1575" s="204" t="s">
        <v>68</v>
      </c>
      <c r="J1575" s="204">
        <v>8</v>
      </c>
      <c r="K1575" s="204"/>
      <c r="L1575" s="204"/>
      <c r="M1575" s="204"/>
      <c r="N1575" s="204"/>
      <c r="O1575" s="230">
        <f t="shared" si="227"/>
        <v>0</v>
      </c>
      <c r="P1575" s="230">
        <f t="shared" si="228"/>
        <v>0</v>
      </c>
      <c r="Q1575" s="230">
        <f t="shared" si="226"/>
        <v>89.6</v>
      </c>
      <c r="R1575" s="288">
        <f t="shared" si="224"/>
        <v>0</v>
      </c>
      <c r="S1575" s="261"/>
    </row>
    <row r="1576" spans="2:19" s="200" customFormat="1" x14ac:dyDescent="0.25">
      <c r="B1576" s="259">
        <f t="shared" si="225"/>
        <v>1571</v>
      </c>
      <c r="C1576" s="229">
        <v>45465</v>
      </c>
      <c r="D1576" s="203" t="s">
        <v>244</v>
      </c>
      <c r="E1576" s="204" t="str">
        <f t="shared" si="220"/>
        <v>تانکر آب</v>
      </c>
      <c r="F1576" s="204" t="str">
        <f t="shared" si="221"/>
        <v>محمدپور</v>
      </c>
      <c r="G1576" s="204" t="str">
        <f t="shared" si="222"/>
        <v>تانکر آب</v>
      </c>
      <c r="H1576" s="204">
        <f t="shared" si="223"/>
        <v>10</v>
      </c>
      <c r="I1576" s="204" t="s">
        <v>68</v>
      </c>
      <c r="J1576" s="204">
        <v>8</v>
      </c>
      <c r="K1576" s="204"/>
      <c r="L1576" s="204"/>
      <c r="M1576" s="204"/>
      <c r="N1576" s="204"/>
      <c r="O1576" s="230">
        <f t="shared" si="227"/>
        <v>0</v>
      </c>
      <c r="P1576" s="230">
        <f t="shared" si="228"/>
        <v>0</v>
      </c>
      <c r="Q1576" s="230">
        <f t="shared" si="226"/>
        <v>80</v>
      </c>
      <c r="R1576" s="288">
        <f t="shared" si="224"/>
        <v>0</v>
      </c>
      <c r="S1576" s="261"/>
    </row>
    <row r="1577" spans="2:19" s="200" customFormat="1" x14ac:dyDescent="0.25">
      <c r="B1577" s="259">
        <f t="shared" si="225"/>
        <v>1572</v>
      </c>
      <c r="C1577" s="229">
        <v>45465</v>
      </c>
      <c r="D1577" s="203" t="s">
        <v>179</v>
      </c>
      <c r="E1577" s="204" t="str">
        <f t="shared" si="220"/>
        <v>کمپرسی جفت</v>
      </c>
      <c r="F1577" s="204" t="str">
        <f t="shared" si="221"/>
        <v>محمدپور</v>
      </c>
      <c r="G1577" s="204" t="str">
        <f t="shared" si="222"/>
        <v>جفت</v>
      </c>
      <c r="H1577" s="204">
        <f t="shared" si="223"/>
        <v>7</v>
      </c>
      <c r="I1577" s="204"/>
      <c r="J1577" s="204"/>
      <c r="K1577" s="204"/>
      <c r="L1577" s="204"/>
      <c r="M1577" s="204"/>
      <c r="N1577" s="204"/>
      <c r="O1577" s="230">
        <f t="shared" si="227"/>
        <v>0</v>
      </c>
      <c r="P1577" s="230">
        <f t="shared" si="228"/>
        <v>0</v>
      </c>
      <c r="Q1577" s="230">
        <f t="shared" si="226"/>
        <v>0</v>
      </c>
      <c r="R1577" s="288">
        <f t="shared" si="224"/>
        <v>0</v>
      </c>
      <c r="S1577" s="261"/>
    </row>
    <row r="1578" spans="2:19" s="200" customFormat="1" x14ac:dyDescent="0.25">
      <c r="B1578" s="259">
        <f t="shared" si="225"/>
        <v>1573</v>
      </c>
      <c r="C1578" s="229">
        <v>45465</v>
      </c>
      <c r="D1578" s="203" t="s">
        <v>255</v>
      </c>
      <c r="E1578" s="204" t="str">
        <f t="shared" si="220"/>
        <v>کمپرسی جفت</v>
      </c>
      <c r="F1578" s="204" t="str">
        <f t="shared" si="221"/>
        <v>محمدپور</v>
      </c>
      <c r="G1578" s="204" t="str">
        <f t="shared" si="222"/>
        <v>جفت</v>
      </c>
      <c r="H1578" s="204">
        <f t="shared" si="223"/>
        <v>7</v>
      </c>
      <c r="I1578" s="204"/>
      <c r="J1578" s="204"/>
      <c r="K1578" s="204"/>
      <c r="L1578" s="204"/>
      <c r="M1578" s="204"/>
      <c r="N1578" s="204"/>
      <c r="O1578" s="230">
        <f t="shared" si="227"/>
        <v>0</v>
      </c>
      <c r="P1578" s="230">
        <f t="shared" si="228"/>
        <v>0</v>
      </c>
      <c r="Q1578" s="230">
        <f t="shared" si="226"/>
        <v>0</v>
      </c>
      <c r="R1578" s="288">
        <f t="shared" si="224"/>
        <v>0</v>
      </c>
      <c r="S1578" s="261"/>
    </row>
    <row r="1579" spans="2:19" s="200" customFormat="1" x14ac:dyDescent="0.25">
      <c r="B1579" s="259">
        <f t="shared" si="225"/>
        <v>1574</v>
      </c>
      <c r="C1579" s="229">
        <v>45465</v>
      </c>
      <c r="D1579" s="203" t="s">
        <v>181</v>
      </c>
      <c r="E1579" s="204" t="str">
        <f t="shared" si="220"/>
        <v>تانکر آب</v>
      </c>
      <c r="F1579" s="204" t="str">
        <f t="shared" si="221"/>
        <v>گلپایگانی</v>
      </c>
      <c r="G1579" s="204" t="str">
        <f t="shared" si="222"/>
        <v>تانکر آب</v>
      </c>
      <c r="H1579" s="204">
        <f t="shared" si="223"/>
        <v>11.6</v>
      </c>
      <c r="I1579" s="204" t="s">
        <v>68</v>
      </c>
      <c r="J1579" s="204">
        <v>6</v>
      </c>
      <c r="K1579" s="204"/>
      <c r="L1579" s="204"/>
      <c r="M1579" s="204"/>
      <c r="N1579" s="204"/>
      <c r="O1579" s="230">
        <f t="shared" si="227"/>
        <v>0</v>
      </c>
      <c r="P1579" s="230">
        <f t="shared" si="228"/>
        <v>0</v>
      </c>
      <c r="Q1579" s="230">
        <f t="shared" si="226"/>
        <v>69.599999999999994</v>
      </c>
      <c r="R1579" s="288">
        <f t="shared" si="224"/>
        <v>0</v>
      </c>
      <c r="S1579" s="261"/>
    </row>
    <row r="1580" spans="2:19" s="200" customFormat="1" x14ac:dyDescent="0.25">
      <c r="B1580" s="259">
        <f t="shared" si="225"/>
        <v>1575</v>
      </c>
      <c r="C1580" s="237">
        <v>45466</v>
      </c>
      <c r="D1580" s="215" t="s">
        <v>93</v>
      </c>
      <c r="E1580" s="204" t="str">
        <f t="shared" si="220"/>
        <v>کامیون کمپرسی</v>
      </c>
      <c r="F1580" s="204" t="str">
        <f t="shared" si="221"/>
        <v>شرکتی</v>
      </c>
      <c r="G1580" s="204" t="str">
        <f t="shared" si="222"/>
        <v>جفت</v>
      </c>
      <c r="H1580" s="204">
        <f t="shared" si="223"/>
        <v>6.65</v>
      </c>
      <c r="I1580" s="204" t="s">
        <v>205</v>
      </c>
      <c r="J1580" s="204">
        <v>38</v>
      </c>
      <c r="K1580" s="204">
        <v>550</v>
      </c>
      <c r="L1580" s="204" t="s">
        <v>64</v>
      </c>
      <c r="N1580" s="204" t="s">
        <v>287</v>
      </c>
      <c r="O1580" s="230">
        <f>IF(I1580=$O$5,J1582*H1580,0)</f>
        <v>0</v>
      </c>
      <c r="P1580" s="230">
        <f>IF(I1580=$P$5,J1582*H1580,0)*1.15</f>
        <v>351.78500000000003</v>
      </c>
      <c r="Q1580" s="230">
        <f t="shared" si="226"/>
        <v>0</v>
      </c>
      <c r="R1580" s="288">
        <f t="shared" si="224"/>
        <v>0</v>
      </c>
      <c r="S1580" s="261"/>
    </row>
    <row r="1581" spans="2:19" s="200" customFormat="1" x14ac:dyDescent="0.25">
      <c r="B1581" s="259">
        <f t="shared" si="225"/>
        <v>1576</v>
      </c>
      <c r="C1581" s="237">
        <v>45466</v>
      </c>
      <c r="D1581" s="215" t="s">
        <v>96</v>
      </c>
      <c r="E1581" s="204" t="str">
        <f t="shared" si="220"/>
        <v>کامیون کمپرسی</v>
      </c>
      <c r="F1581" s="204" t="str">
        <f t="shared" si="221"/>
        <v>شرکتی</v>
      </c>
      <c r="G1581" s="204" t="str">
        <f t="shared" si="222"/>
        <v>جفت</v>
      </c>
      <c r="H1581" s="204">
        <f t="shared" si="223"/>
        <v>6.65</v>
      </c>
      <c r="I1581" s="204"/>
      <c r="J1581" s="204"/>
      <c r="K1581" s="204"/>
      <c r="L1581" s="204"/>
      <c r="M1581" s="204"/>
      <c r="N1581" s="204"/>
      <c r="O1581" s="230">
        <f t="shared" si="227"/>
        <v>0</v>
      </c>
      <c r="P1581" s="230">
        <f t="shared" si="228"/>
        <v>0</v>
      </c>
      <c r="Q1581" s="230">
        <f t="shared" si="226"/>
        <v>0</v>
      </c>
      <c r="R1581" s="288">
        <f t="shared" si="224"/>
        <v>0</v>
      </c>
      <c r="S1581" s="261"/>
    </row>
    <row r="1582" spans="2:19" s="200" customFormat="1" x14ac:dyDescent="0.25">
      <c r="B1582" s="259">
        <f t="shared" si="225"/>
        <v>1577</v>
      </c>
      <c r="C1582" s="237">
        <v>45466</v>
      </c>
      <c r="D1582" s="215" t="s">
        <v>119</v>
      </c>
      <c r="E1582" s="204" t="str">
        <f t="shared" si="220"/>
        <v>کامیون کمپرسی</v>
      </c>
      <c r="F1582" s="204" t="str">
        <f t="shared" si="221"/>
        <v>شرکتی</v>
      </c>
      <c r="G1582" s="204" t="str">
        <f t="shared" si="222"/>
        <v>جفت</v>
      </c>
      <c r="H1582" s="204">
        <f t="shared" si="223"/>
        <v>6.65</v>
      </c>
      <c r="I1582" s="204" t="s">
        <v>205</v>
      </c>
      <c r="J1582" s="204">
        <v>46</v>
      </c>
      <c r="K1582" s="204">
        <v>250</v>
      </c>
      <c r="L1582" s="204" t="s">
        <v>1</v>
      </c>
      <c r="M1582" s="204" t="s">
        <v>2</v>
      </c>
      <c r="N1582" s="204"/>
      <c r="O1582" s="230">
        <f>IF(I1582=$O$5,J1580*H1582,0)</f>
        <v>0</v>
      </c>
      <c r="P1582" s="230">
        <f>IF(I1582=$P$5,J1580*H1582,0)*1.15</f>
        <v>290.60500000000002</v>
      </c>
      <c r="Q1582" s="230">
        <f t="shared" si="226"/>
        <v>0</v>
      </c>
      <c r="R1582" s="288">
        <f t="shared" si="224"/>
        <v>0</v>
      </c>
      <c r="S1582" s="261"/>
    </row>
    <row r="1583" spans="2:19" s="200" customFormat="1" x14ac:dyDescent="0.25">
      <c r="B1583" s="259">
        <f t="shared" si="225"/>
        <v>1578</v>
      </c>
      <c r="C1583" s="237">
        <v>45466</v>
      </c>
      <c r="D1583" s="215" t="s">
        <v>132</v>
      </c>
      <c r="E1583" s="204" t="str">
        <f t="shared" si="220"/>
        <v>تانکر آب</v>
      </c>
      <c r="F1583" s="204" t="str">
        <f t="shared" si="221"/>
        <v>شرکتی</v>
      </c>
      <c r="G1583" s="204" t="str">
        <f t="shared" si="222"/>
        <v>تانکر آب</v>
      </c>
      <c r="H1583" s="204">
        <f t="shared" si="223"/>
        <v>11.8</v>
      </c>
      <c r="I1583" s="204" t="s">
        <v>68</v>
      </c>
      <c r="J1583" s="204">
        <v>3</v>
      </c>
      <c r="K1583" s="204"/>
      <c r="L1583" s="204"/>
      <c r="M1583" s="204"/>
      <c r="N1583" s="204"/>
      <c r="O1583" s="230">
        <f t="shared" si="227"/>
        <v>0</v>
      </c>
      <c r="P1583" s="230">
        <f t="shared" si="228"/>
        <v>0</v>
      </c>
      <c r="Q1583" s="230">
        <f t="shared" si="226"/>
        <v>35.400000000000006</v>
      </c>
      <c r="R1583" s="288">
        <f t="shared" si="224"/>
        <v>0</v>
      </c>
      <c r="S1583" s="261"/>
    </row>
    <row r="1584" spans="2:19" s="200" customFormat="1" x14ac:dyDescent="0.25">
      <c r="B1584" s="259">
        <f t="shared" si="225"/>
        <v>1579</v>
      </c>
      <c r="C1584" s="237">
        <v>45466</v>
      </c>
      <c r="D1584" s="215" t="s">
        <v>98</v>
      </c>
      <c r="E1584" s="204" t="str">
        <f t="shared" si="220"/>
        <v>تانکر آب</v>
      </c>
      <c r="F1584" s="204" t="str">
        <f t="shared" si="221"/>
        <v>شرکتی</v>
      </c>
      <c r="G1584" s="204" t="str">
        <f t="shared" si="222"/>
        <v>تانکر آب</v>
      </c>
      <c r="H1584" s="204">
        <f t="shared" si="223"/>
        <v>11.8</v>
      </c>
      <c r="I1584" s="204" t="s">
        <v>68</v>
      </c>
      <c r="J1584" s="204"/>
      <c r="K1584" s="204"/>
      <c r="L1584" s="204"/>
      <c r="M1584" s="204"/>
      <c r="N1584" s="204"/>
      <c r="O1584" s="230">
        <f t="shared" si="227"/>
        <v>0</v>
      </c>
      <c r="P1584" s="230">
        <f t="shared" si="228"/>
        <v>0</v>
      </c>
      <c r="Q1584" s="230">
        <f t="shared" si="226"/>
        <v>0</v>
      </c>
      <c r="R1584" s="288">
        <f t="shared" si="224"/>
        <v>0</v>
      </c>
      <c r="S1584" s="261"/>
    </row>
    <row r="1585" spans="2:19" s="200" customFormat="1" x14ac:dyDescent="0.25">
      <c r="B1585" s="259">
        <f t="shared" si="225"/>
        <v>1580</v>
      </c>
      <c r="C1585" s="237">
        <v>45466</v>
      </c>
      <c r="D1585" s="215" t="s">
        <v>143</v>
      </c>
      <c r="E1585" s="204" t="str">
        <f t="shared" si="220"/>
        <v>کامیون کمپرسی</v>
      </c>
      <c r="F1585" s="204" t="str">
        <f t="shared" si="221"/>
        <v>انصاری</v>
      </c>
      <c r="G1585" s="204" t="str">
        <f t="shared" si="222"/>
        <v>جفت</v>
      </c>
      <c r="H1585" s="204">
        <f t="shared" si="223"/>
        <v>7</v>
      </c>
      <c r="I1585" s="204" t="s">
        <v>204</v>
      </c>
      <c r="J1585" s="204">
        <v>20</v>
      </c>
      <c r="K1585" s="204">
        <v>880</v>
      </c>
      <c r="L1585" s="204" t="s">
        <v>2</v>
      </c>
      <c r="M1585" s="204"/>
      <c r="N1585" s="204" t="s">
        <v>286</v>
      </c>
      <c r="O1585" s="230">
        <f t="shared" si="227"/>
        <v>140</v>
      </c>
      <c r="P1585" s="230">
        <f t="shared" si="228"/>
        <v>0</v>
      </c>
      <c r="Q1585" s="230">
        <f t="shared" si="226"/>
        <v>0</v>
      </c>
      <c r="R1585" s="288">
        <f t="shared" si="224"/>
        <v>0</v>
      </c>
      <c r="S1585" s="261"/>
    </row>
    <row r="1586" spans="2:19" s="200" customFormat="1" x14ac:dyDescent="0.25">
      <c r="B1586" s="259">
        <f t="shared" si="225"/>
        <v>1581</v>
      </c>
      <c r="C1586" s="237">
        <v>45466</v>
      </c>
      <c r="D1586" s="215" t="s">
        <v>144</v>
      </c>
      <c r="E1586" s="204" t="str">
        <f t="shared" si="220"/>
        <v>کامیون کمپرسی</v>
      </c>
      <c r="F1586" s="204" t="str">
        <f t="shared" si="221"/>
        <v>انصاری</v>
      </c>
      <c r="G1586" s="204" t="str">
        <f t="shared" si="222"/>
        <v>جفت</v>
      </c>
      <c r="H1586" s="204">
        <f t="shared" si="223"/>
        <v>7</v>
      </c>
      <c r="I1586" s="204" t="s">
        <v>204</v>
      </c>
      <c r="J1586" s="204">
        <v>20</v>
      </c>
      <c r="K1586" s="204">
        <v>880</v>
      </c>
      <c r="L1586" s="204" t="s">
        <v>2</v>
      </c>
      <c r="M1586" s="204"/>
      <c r="N1586" s="204" t="s">
        <v>286</v>
      </c>
      <c r="O1586" s="230">
        <f t="shared" si="227"/>
        <v>140</v>
      </c>
      <c r="P1586" s="230">
        <f t="shared" si="228"/>
        <v>0</v>
      </c>
      <c r="Q1586" s="230">
        <f t="shared" si="226"/>
        <v>0</v>
      </c>
      <c r="R1586" s="288">
        <f t="shared" si="224"/>
        <v>0</v>
      </c>
      <c r="S1586" s="261"/>
    </row>
    <row r="1587" spans="2:19" s="200" customFormat="1" x14ac:dyDescent="0.25">
      <c r="B1587" s="259">
        <f t="shared" si="225"/>
        <v>1582</v>
      </c>
      <c r="C1587" s="237">
        <v>45466</v>
      </c>
      <c r="D1587" s="215" t="s">
        <v>145</v>
      </c>
      <c r="E1587" s="204" t="str">
        <f t="shared" si="220"/>
        <v>کامیون کمپرسی</v>
      </c>
      <c r="F1587" s="204" t="str">
        <f t="shared" si="221"/>
        <v>انصاری</v>
      </c>
      <c r="G1587" s="204" t="str">
        <f t="shared" si="222"/>
        <v>جفت</v>
      </c>
      <c r="H1587" s="204">
        <f t="shared" si="223"/>
        <v>7</v>
      </c>
      <c r="I1587" s="204" t="s">
        <v>204</v>
      </c>
      <c r="J1587" s="204">
        <v>19</v>
      </c>
      <c r="K1587" s="204">
        <v>880</v>
      </c>
      <c r="L1587" s="204" t="s">
        <v>2</v>
      </c>
      <c r="M1587" s="204"/>
      <c r="N1587" s="204" t="s">
        <v>286</v>
      </c>
      <c r="O1587" s="230">
        <f t="shared" si="227"/>
        <v>133</v>
      </c>
      <c r="P1587" s="230">
        <f t="shared" si="228"/>
        <v>0</v>
      </c>
      <c r="Q1587" s="230">
        <f t="shared" si="226"/>
        <v>0</v>
      </c>
      <c r="R1587" s="288">
        <f t="shared" si="224"/>
        <v>0</v>
      </c>
      <c r="S1587" s="261"/>
    </row>
    <row r="1588" spans="2:19" s="200" customFormat="1" x14ac:dyDescent="0.25">
      <c r="B1588" s="259">
        <f t="shared" si="225"/>
        <v>1583</v>
      </c>
      <c r="C1588" s="237">
        <v>45466</v>
      </c>
      <c r="D1588" s="215" t="s">
        <v>152</v>
      </c>
      <c r="E1588" s="204" t="str">
        <f t="shared" si="220"/>
        <v>کامیون کمپرسی</v>
      </c>
      <c r="F1588" s="204" t="str">
        <f t="shared" si="221"/>
        <v>میرزایی</v>
      </c>
      <c r="G1588" s="204" t="str">
        <f t="shared" si="222"/>
        <v>تک</v>
      </c>
      <c r="H1588" s="204">
        <f t="shared" si="223"/>
        <v>4.1500000000000004</v>
      </c>
      <c r="I1588" s="204" t="s">
        <v>205</v>
      </c>
      <c r="J1588" s="204">
        <v>4</v>
      </c>
      <c r="K1588" s="204">
        <v>960</v>
      </c>
      <c r="L1588" s="204" t="s">
        <v>65</v>
      </c>
      <c r="M1588" s="204"/>
      <c r="N1588" s="204" t="s">
        <v>287</v>
      </c>
      <c r="O1588" s="230">
        <f t="shared" si="227"/>
        <v>0</v>
      </c>
      <c r="P1588" s="230">
        <f t="shared" si="228"/>
        <v>19.09</v>
      </c>
      <c r="Q1588" s="230">
        <f t="shared" si="226"/>
        <v>0</v>
      </c>
      <c r="R1588" s="288">
        <f t="shared" si="224"/>
        <v>0</v>
      </c>
      <c r="S1588" s="261"/>
    </row>
    <row r="1589" spans="2:19" s="200" customFormat="1" x14ac:dyDescent="0.25">
      <c r="B1589" s="259">
        <f t="shared" si="225"/>
        <v>1584</v>
      </c>
      <c r="C1589" s="237">
        <v>45466</v>
      </c>
      <c r="D1589" s="215" t="s">
        <v>154</v>
      </c>
      <c r="E1589" s="204" t="str">
        <f t="shared" si="220"/>
        <v>کامیون کمپرسی</v>
      </c>
      <c r="F1589" s="204" t="str">
        <f t="shared" si="221"/>
        <v>میرزایی</v>
      </c>
      <c r="G1589" s="204" t="str">
        <f t="shared" si="222"/>
        <v>تک</v>
      </c>
      <c r="H1589" s="204">
        <f t="shared" si="223"/>
        <v>4.1500000000000004</v>
      </c>
      <c r="I1589" s="204" t="s">
        <v>205</v>
      </c>
      <c r="J1589" s="204">
        <v>4</v>
      </c>
      <c r="K1589" s="204">
        <v>960</v>
      </c>
      <c r="L1589" s="204" t="s">
        <v>65</v>
      </c>
      <c r="M1589" s="204"/>
      <c r="N1589" s="204" t="s">
        <v>287</v>
      </c>
      <c r="O1589" s="230">
        <f t="shared" si="227"/>
        <v>0</v>
      </c>
      <c r="P1589" s="230">
        <f t="shared" si="228"/>
        <v>19.09</v>
      </c>
      <c r="Q1589" s="230">
        <f t="shared" si="226"/>
        <v>0</v>
      </c>
      <c r="R1589" s="288">
        <f t="shared" si="224"/>
        <v>0</v>
      </c>
      <c r="S1589" s="261"/>
    </row>
    <row r="1590" spans="2:19" s="200" customFormat="1" x14ac:dyDescent="0.25">
      <c r="B1590" s="259">
        <f t="shared" si="225"/>
        <v>1585</v>
      </c>
      <c r="C1590" s="237">
        <v>45466</v>
      </c>
      <c r="D1590" s="215" t="s">
        <v>155</v>
      </c>
      <c r="E1590" s="204" t="str">
        <f t="shared" si="220"/>
        <v>کامیون کمپرسی</v>
      </c>
      <c r="F1590" s="204" t="str">
        <f t="shared" si="221"/>
        <v>میرزایی</v>
      </c>
      <c r="G1590" s="204" t="str">
        <f t="shared" si="222"/>
        <v>جفت</v>
      </c>
      <c r="H1590" s="204">
        <f t="shared" si="223"/>
        <v>6.65</v>
      </c>
      <c r="I1590" s="204" t="s">
        <v>205</v>
      </c>
      <c r="J1590" s="204">
        <v>4</v>
      </c>
      <c r="K1590" s="204">
        <v>960</v>
      </c>
      <c r="L1590" s="204" t="s">
        <v>65</v>
      </c>
      <c r="M1590" s="204"/>
      <c r="N1590" s="204" t="s">
        <v>287</v>
      </c>
      <c r="O1590" s="230">
        <f t="shared" si="227"/>
        <v>0</v>
      </c>
      <c r="P1590" s="230">
        <f t="shared" si="228"/>
        <v>30.59</v>
      </c>
      <c r="Q1590" s="230">
        <f t="shared" si="226"/>
        <v>0</v>
      </c>
      <c r="R1590" s="288">
        <f t="shared" si="224"/>
        <v>0</v>
      </c>
      <c r="S1590" s="261"/>
    </row>
    <row r="1591" spans="2:19" s="200" customFormat="1" x14ac:dyDescent="0.25">
      <c r="B1591" s="259">
        <f t="shared" si="225"/>
        <v>1586</v>
      </c>
      <c r="C1591" s="237">
        <v>45466</v>
      </c>
      <c r="D1591" s="215" t="s">
        <v>152</v>
      </c>
      <c r="E1591" s="204" t="str">
        <f t="shared" si="220"/>
        <v>کامیون کمپرسی</v>
      </c>
      <c r="F1591" s="204" t="str">
        <f t="shared" si="221"/>
        <v>میرزایی</v>
      </c>
      <c r="G1591" s="204" t="str">
        <f t="shared" si="222"/>
        <v>تک</v>
      </c>
      <c r="H1591" s="204">
        <f t="shared" si="223"/>
        <v>4.1500000000000004</v>
      </c>
      <c r="I1591" s="204" t="s">
        <v>205</v>
      </c>
      <c r="J1591" s="204">
        <v>29</v>
      </c>
      <c r="K1591" s="204">
        <v>1350</v>
      </c>
      <c r="L1591" s="204" t="s">
        <v>65</v>
      </c>
      <c r="M1591" s="204"/>
      <c r="N1591" s="204" t="s">
        <v>287</v>
      </c>
      <c r="O1591" s="230">
        <f t="shared" si="227"/>
        <v>0</v>
      </c>
      <c r="P1591" s="230">
        <f t="shared" si="228"/>
        <v>138.4025</v>
      </c>
      <c r="Q1591" s="230">
        <f t="shared" si="226"/>
        <v>0</v>
      </c>
      <c r="R1591" s="288">
        <f t="shared" si="224"/>
        <v>0</v>
      </c>
      <c r="S1591" s="261"/>
    </row>
    <row r="1592" spans="2:19" s="200" customFormat="1" x14ac:dyDescent="0.25">
      <c r="B1592" s="259">
        <f t="shared" si="225"/>
        <v>1587</v>
      </c>
      <c r="C1592" s="237">
        <v>45466</v>
      </c>
      <c r="D1592" s="215" t="s">
        <v>154</v>
      </c>
      <c r="E1592" s="204" t="str">
        <f t="shared" si="220"/>
        <v>کامیون کمپرسی</v>
      </c>
      <c r="F1592" s="204" t="str">
        <f t="shared" si="221"/>
        <v>میرزایی</v>
      </c>
      <c r="G1592" s="204" t="str">
        <f t="shared" si="222"/>
        <v>تک</v>
      </c>
      <c r="H1592" s="204">
        <f t="shared" si="223"/>
        <v>4.1500000000000004</v>
      </c>
      <c r="I1592" s="204" t="s">
        <v>205</v>
      </c>
      <c r="J1592" s="204">
        <v>30</v>
      </c>
      <c r="K1592" s="204">
        <v>1350</v>
      </c>
      <c r="L1592" s="204" t="s">
        <v>65</v>
      </c>
      <c r="M1592" s="204"/>
      <c r="N1592" s="204" t="s">
        <v>287</v>
      </c>
      <c r="O1592" s="230">
        <f t="shared" si="227"/>
        <v>0</v>
      </c>
      <c r="P1592" s="230">
        <f t="shared" si="228"/>
        <v>143.17500000000001</v>
      </c>
      <c r="Q1592" s="230">
        <f t="shared" si="226"/>
        <v>0</v>
      </c>
      <c r="R1592" s="288">
        <f t="shared" si="224"/>
        <v>0</v>
      </c>
      <c r="S1592" s="261"/>
    </row>
    <row r="1593" spans="2:19" s="200" customFormat="1" x14ac:dyDescent="0.25">
      <c r="B1593" s="259">
        <f t="shared" si="225"/>
        <v>1588</v>
      </c>
      <c r="C1593" s="237">
        <v>45466</v>
      </c>
      <c r="D1593" s="215" t="s">
        <v>155</v>
      </c>
      <c r="E1593" s="204" t="str">
        <f t="shared" si="220"/>
        <v>کامیون کمپرسی</v>
      </c>
      <c r="F1593" s="204" t="str">
        <f t="shared" si="221"/>
        <v>میرزایی</v>
      </c>
      <c r="G1593" s="204" t="str">
        <f t="shared" si="222"/>
        <v>جفت</v>
      </c>
      <c r="H1593" s="204">
        <f t="shared" si="223"/>
        <v>6.65</v>
      </c>
      <c r="I1593" s="204" t="s">
        <v>205</v>
      </c>
      <c r="J1593" s="204">
        <v>29</v>
      </c>
      <c r="K1593" s="204">
        <v>1350</v>
      </c>
      <c r="L1593" s="204" t="s">
        <v>65</v>
      </c>
      <c r="M1593" s="204"/>
      <c r="N1593" s="204" t="s">
        <v>287</v>
      </c>
      <c r="O1593" s="230">
        <f t="shared" si="227"/>
        <v>0</v>
      </c>
      <c r="P1593" s="230">
        <f t="shared" si="228"/>
        <v>221.7775</v>
      </c>
      <c r="Q1593" s="230">
        <f t="shared" si="226"/>
        <v>0</v>
      </c>
      <c r="R1593" s="288">
        <f t="shared" si="224"/>
        <v>0</v>
      </c>
      <c r="S1593" s="261"/>
    </row>
    <row r="1594" spans="2:19" s="200" customFormat="1" x14ac:dyDescent="0.25">
      <c r="B1594" s="259">
        <f t="shared" si="225"/>
        <v>1589</v>
      </c>
      <c r="C1594" s="237">
        <v>45466</v>
      </c>
      <c r="D1594" s="215" t="s">
        <v>158</v>
      </c>
      <c r="E1594" s="204" t="str">
        <f t="shared" si="220"/>
        <v>کامیون کمپرسی</v>
      </c>
      <c r="F1594" s="204" t="str">
        <f t="shared" si="221"/>
        <v>صداقت</v>
      </c>
      <c r="G1594" s="204" t="str">
        <f t="shared" si="222"/>
        <v>تک</v>
      </c>
      <c r="H1594" s="204">
        <f t="shared" si="223"/>
        <v>4.1500000000000004</v>
      </c>
      <c r="I1594" s="204" t="s">
        <v>205</v>
      </c>
      <c r="J1594" s="204">
        <v>48</v>
      </c>
      <c r="K1594" s="204">
        <v>550</v>
      </c>
      <c r="L1594" s="204" t="s">
        <v>64</v>
      </c>
      <c r="M1594" s="204"/>
      <c r="N1594" s="204" t="s">
        <v>287</v>
      </c>
      <c r="O1594" s="230">
        <f t="shared" si="227"/>
        <v>0</v>
      </c>
      <c r="P1594" s="230">
        <f t="shared" si="228"/>
        <v>229.08</v>
      </c>
      <c r="Q1594" s="230">
        <f t="shared" si="226"/>
        <v>0</v>
      </c>
      <c r="R1594" s="288">
        <f t="shared" si="224"/>
        <v>0</v>
      </c>
      <c r="S1594" s="261"/>
    </row>
    <row r="1595" spans="2:19" s="200" customFormat="1" x14ac:dyDescent="0.25">
      <c r="B1595" s="259">
        <f t="shared" si="225"/>
        <v>1590</v>
      </c>
      <c r="C1595" s="237">
        <v>45466</v>
      </c>
      <c r="D1595" s="215" t="s">
        <v>159</v>
      </c>
      <c r="E1595" s="204" t="str">
        <f t="shared" si="220"/>
        <v>کامیون کمپرسی</v>
      </c>
      <c r="F1595" s="204" t="str">
        <f t="shared" si="221"/>
        <v>صداقت</v>
      </c>
      <c r="G1595" s="204" t="str">
        <f t="shared" si="222"/>
        <v>تک</v>
      </c>
      <c r="H1595" s="204">
        <f t="shared" si="223"/>
        <v>4.1500000000000004</v>
      </c>
      <c r="I1595" s="204" t="s">
        <v>205</v>
      </c>
      <c r="J1595" s="204">
        <v>48</v>
      </c>
      <c r="K1595" s="204">
        <v>550</v>
      </c>
      <c r="L1595" s="204" t="s">
        <v>64</v>
      </c>
      <c r="M1595" s="204"/>
      <c r="N1595" s="204" t="s">
        <v>287</v>
      </c>
      <c r="O1595" s="230">
        <f t="shared" si="227"/>
        <v>0</v>
      </c>
      <c r="P1595" s="230">
        <f t="shared" si="228"/>
        <v>229.08</v>
      </c>
      <c r="Q1595" s="230">
        <f t="shared" si="226"/>
        <v>0</v>
      </c>
      <c r="R1595" s="288">
        <f t="shared" si="224"/>
        <v>0</v>
      </c>
      <c r="S1595" s="261"/>
    </row>
    <row r="1596" spans="2:19" s="200" customFormat="1" x14ac:dyDescent="0.25">
      <c r="B1596" s="259">
        <f t="shared" si="225"/>
        <v>1591</v>
      </c>
      <c r="C1596" s="237">
        <v>45466</v>
      </c>
      <c r="D1596" s="215" t="s">
        <v>162</v>
      </c>
      <c r="E1596" s="204" t="str">
        <f t="shared" si="220"/>
        <v>تانکر آب</v>
      </c>
      <c r="F1596" s="204" t="str">
        <f t="shared" si="221"/>
        <v>رضاپور</v>
      </c>
      <c r="G1596" s="204" t="str">
        <f t="shared" si="222"/>
        <v>تانکر آب</v>
      </c>
      <c r="H1596" s="204">
        <f t="shared" si="223"/>
        <v>10</v>
      </c>
      <c r="I1596" s="204" t="s">
        <v>68</v>
      </c>
      <c r="J1596" s="204">
        <v>5</v>
      </c>
      <c r="K1596" s="204"/>
      <c r="L1596" s="204"/>
      <c r="M1596" s="204"/>
      <c r="N1596" s="204"/>
      <c r="O1596" s="230">
        <f t="shared" si="227"/>
        <v>0</v>
      </c>
      <c r="P1596" s="230">
        <f t="shared" si="228"/>
        <v>0</v>
      </c>
      <c r="Q1596" s="230">
        <f t="shared" si="226"/>
        <v>50</v>
      </c>
      <c r="R1596" s="288">
        <f t="shared" si="224"/>
        <v>0</v>
      </c>
      <c r="S1596" s="261"/>
    </row>
    <row r="1597" spans="2:19" s="200" customFormat="1" x14ac:dyDescent="0.25">
      <c r="B1597" s="259">
        <f t="shared" si="225"/>
        <v>1592</v>
      </c>
      <c r="C1597" s="237">
        <v>45466</v>
      </c>
      <c r="D1597" s="215" t="s">
        <v>175</v>
      </c>
      <c r="E1597" s="204" t="str">
        <f t="shared" si="220"/>
        <v>تانکر آب</v>
      </c>
      <c r="F1597" s="204" t="str">
        <f t="shared" si="221"/>
        <v>محمدپور</v>
      </c>
      <c r="G1597" s="204" t="str">
        <f t="shared" si="222"/>
        <v>تانکر آب</v>
      </c>
      <c r="H1597" s="204">
        <f t="shared" si="223"/>
        <v>11.2</v>
      </c>
      <c r="I1597" s="204" t="s">
        <v>68</v>
      </c>
      <c r="J1597" s="204">
        <v>6</v>
      </c>
      <c r="K1597" s="204"/>
      <c r="L1597" s="204"/>
      <c r="M1597" s="204"/>
      <c r="N1597" s="204"/>
      <c r="O1597" s="230">
        <f t="shared" si="227"/>
        <v>0</v>
      </c>
      <c r="P1597" s="230">
        <f t="shared" si="228"/>
        <v>0</v>
      </c>
      <c r="Q1597" s="230">
        <f t="shared" si="226"/>
        <v>67.199999999999989</v>
      </c>
      <c r="R1597" s="288">
        <f t="shared" si="224"/>
        <v>0</v>
      </c>
      <c r="S1597" s="261"/>
    </row>
    <row r="1598" spans="2:19" s="200" customFormat="1" x14ac:dyDescent="0.25">
      <c r="B1598" s="259">
        <f t="shared" si="225"/>
        <v>1593</v>
      </c>
      <c r="C1598" s="237">
        <v>45466</v>
      </c>
      <c r="D1598" s="215" t="s">
        <v>179</v>
      </c>
      <c r="E1598" s="204" t="str">
        <f t="shared" si="220"/>
        <v>کمپرسی جفت</v>
      </c>
      <c r="F1598" s="204" t="str">
        <f t="shared" si="221"/>
        <v>محمدپور</v>
      </c>
      <c r="G1598" s="204" t="str">
        <f t="shared" si="222"/>
        <v>جفت</v>
      </c>
      <c r="H1598" s="204">
        <f t="shared" si="223"/>
        <v>7</v>
      </c>
      <c r="I1598" s="216" t="s">
        <v>204</v>
      </c>
      <c r="J1598" s="216">
        <v>23</v>
      </c>
      <c r="K1598" s="216">
        <v>2000</v>
      </c>
      <c r="L1598" s="216" t="s">
        <v>7</v>
      </c>
      <c r="M1598" s="204">
        <v>723</v>
      </c>
      <c r="N1598" s="204" t="s">
        <v>287</v>
      </c>
      <c r="O1598" s="230">
        <f t="shared" si="227"/>
        <v>161</v>
      </c>
      <c r="P1598" s="230">
        <f t="shared" si="228"/>
        <v>0</v>
      </c>
      <c r="Q1598" s="230">
        <f t="shared" si="226"/>
        <v>0</v>
      </c>
      <c r="R1598" s="288">
        <f t="shared" si="224"/>
        <v>0</v>
      </c>
      <c r="S1598" s="261"/>
    </row>
    <row r="1599" spans="2:19" s="200" customFormat="1" x14ac:dyDescent="0.25">
      <c r="B1599" s="259">
        <f t="shared" si="225"/>
        <v>1594</v>
      </c>
      <c r="C1599" s="237">
        <v>45466</v>
      </c>
      <c r="D1599" s="215" t="s">
        <v>255</v>
      </c>
      <c r="E1599" s="204" t="str">
        <f t="shared" si="220"/>
        <v>کمپرسی جفت</v>
      </c>
      <c r="F1599" s="204" t="str">
        <f t="shared" si="221"/>
        <v>محمدپور</v>
      </c>
      <c r="G1599" s="204" t="str">
        <f t="shared" si="222"/>
        <v>جفت</v>
      </c>
      <c r="H1599" s="204">
        <f t="shared" si="223"/>
        <v>7</v>
      </c>
      <c r="I1599" s="216" t="s">
        <v>204</v>
      </c>
      <c r="J1599" s="231">
        <v>23</v>
      </c>
      <c r="K1599" s="216">
        <v>2000</v>
      </c>
      <c r="L1599" s="216" t="s">
        <v>7</v>
      </c>
      <c r="M1599" s="204">
        <v>723</v>
      </c>
      <c r="N1599" s="204" t="s">
        <v>287</v>
      </c>
      <c r="O1599" s="230">
        <f t="shared" si="227"/>
        <v>161</v>
      </c>
      <c r="P1599" s="230">
        <f t="shared" si="228"/>
        <v>0</v>
      </c>
      <c r="Q1599" s="230">
        <f t="shared" si="226"/>
        <v>0</v>
      </c>
      <c r="R1599" s="288">
        <f t="shared" si="224"/>
        <v>0</v>
      </c>
      <c r="S1599" s="261"/>
    </row>
    <row r="1600" spans="2:19" s="200" customFormat="1" x14ac:dyDescent="0.25">
      <c r="B1600" s="259">
        <f t="shared" si="225"/>
        <v>1595</v>
      </c>
      <c r="C1600" s="237">
        <v>45466</v>
      </c>
      <c r="D1600" s="215" t="s">
        <v>181</v>
      </c>
      <c r="E1600" s="204" t="str">
        <f t="shared" si="220"/>
        <v>تانکر آب</v>
      </c>
      <c r="F1600" s="204" t="str">
        <f t="shared" si="221"/>
        <v>گلپایگانی</v>
      </c>
      <c r="G1600" s="204" t="str">
        <f t="shared" si="222"/>
        <v>تانکر آب</v>
      </c>
      <c r="H1600" s="204">
        <f t="shared" si="223"/>
        <v>11.6</v>
      </c>
      <c r="I1600" s="204" t="s">
        <v>68</v>
      </c>
      <c r="J1600" s="210">
        <v>5</v>
      </c>
      <c r="K1600" s="210"/>
      <c r="L1600" s="210"/>
      <c r="M1600" s="210"/>
      <c r="N1600" s="210"/>
      <c r="O1600" s="230">
        <f>IF(I1599=$O$5,J1599*H1599,0)</f>
        <v>161</v>
      </c>
      <c r="P1600" s="230">
        <f>IF(I1599=$P$5,J1599*H1599,0)*1.15</f>
        <v>0</v>
      </c>
      <c r="Q1600" s="230">
        <f t="shared" si="226"/>
        <v>58</v>
      </c>
      <c r="R1600" s="288">
        <f t="shared" si="224"/>
        <v>0</v>
      </c>
      <c r="S1600" s="261"/>
    </row>
    <row r="1601" spans="2:19" s="200" customFormat="1" x14ac:dyDescent="0.25">
      <c r="B1601" s="259">
        <f t="shared" si="225"/>
        <v>1596</v>
      </c>
      <c r="C1601" s="237">
        <v>45466</v>
      </c>
      <c r="D1601" s="215" t="s">
        <v>244</v>
      </c>
      <c r="E1601" s="204" t="str">
        <f t="shared" si="220"/>
        <v>تانکر آب</v>
      </c>
      <c r="F1601" s="204" t="str">
        <f t="shared" si="221"/>
        <v>محمدپور</v>
      </c>
      <c r="G1601" s="204" t="str">
        <f t="shared" si="222"/>
        <v>تانکر آب</v>
      </c>
      <c r="H1601" s="204">
        <f t="shared" si="223"/>
        <v>10</v>
      </c>
      <c r="I1601" s="204" t="s">
        <v>68</v>
      </c>
      <c r="J1601" s="204">
        <v>6</v>
      </c>
      <c r="K1601" s="204"/>
      <c r="L1601" s="204"/>
      <c r="M1601" s="204"/>
      <c r="N1601" s="204"/>
      <c r="O1601" s="230">
        <f t="shared" si="227"/>
        <v>0</v>
      </c>
      <c r="P1601" s="230">
        <f t="shared" si="228"/>
        <v>0</v>
      </c>
      <c r="Q1601" s="230">
        <f t="shared" si="226"/>
        <v>60</v>
      </c>
      <c r="R1601" s="288">
        <f t="shared" si="224"/>
        <v>0</v>
      </c>
      <c r="S1601" s="261"/>
    </row>
    <row r="1602" spans="2:19" s="200" customFormat="1" x14ac:dyDescent="0.25">
      <c r="B1602" s="259">
        <f t="shared" si="225"/>
        <v>1597</v>
      </c>
      <c r="C1602" s="237">
        <v>45467</v>
      </c>
      <c r="D1602" s="215" t="s">
        <v>93</v>
      </c>
      <c r="E1602" s="204" t="str">
        <f t="shared" si="220"/>
        <v>کامیون کمپرسی</v>
      </c>
      <c r="F1602" s="204" t="str">
        <f t="shared" si="221"/>
        <v>شرکتی</v>
      </c>
      <c r="G1602" s="204" t="str">
        <f t="shared" si="222"/>
        <v>جفت</v>
      </c>
      <c r="H1602" s="204">
        <f t="shared" si="223"/>
        <v>6.65</v>
      </c>
      <c r="I1602" s="204" t="s">
        <v>205</v>
      </c>
      <c r="J1602" s="204">
        <v>29</v>
      </c>
      <c r="K1602" s="204">
        <v>600</v>
      </c>
      <c r="L1602" s="204" t="s">
        <v>64</v>
      </c>
      <c r="M1602" s="204"/>
      <c r="N1602" s="204" t="s">
        <v>287</v>
      </c>
      <c r="O1602" s="230">
        <f t="shared" si="227"/>
        <v>0</v>
      </c>
      <c r="P1602" s="230">
        <f t="shared" si="228"/>
        <v>221.7775</v>
      </c>
      <c r="Q1602" s="230">
        <f t="shared" si="226"/>
        <v>0</v>
      </c>
      <c r="R1602" s="288">
        <f t="shared" si="224"/>
        <v>0</v>
      </c>
      <c r="S1602" s="261"/>
    </row>
    <row r="1603" spans="2:19" s="200" customFormat="1" x14ac:dyDescent="0.25">
      <c r="B1603" s="259">
        <f t="shared" si="225"/>
        <v>1598</v>
      </c>
      <c r="C1603" s="237">
        <v>45467</v>
      </c>
      <c r="D1603" s="215" t="s">
        <v>96</v>
      </c>
      <c r="E1603" s="204" t="str">
        <f t="shared" si="220"/>
        <v>کامیون کمپرسی</v>
      </c>
      <c r="F1603" s="204" t="str">
        <f t="shared" si="221"/>
        <v>شرکتی</v>
      </c>
      <c r="G1603" s="204" t="str">
        <f t="shared" si="222"/>
        <v>جفت</v>
      </c>
      <c r="H1603" s="204">
        <f t="shared" si="223"/>
        <v>6.65</v>
      </c>
      <c r="I1603" s="204"/>
      <c r="J1603" s="204"/>
      <c r="K1603" s="204"/>
      <c r="L1603" s="204"/>
      <c r="M1603" s="204"/>
      <c r="N1603" s="204"/>
      <c r="O1603" s="230">
        <f t="shared" si="227"/>
        <v>0</v>
      </c>
      <c r="P1603" s="230">
        <f t="shared" si="228"/>
        <v>0</v>
      </c>
      <c r="Q1603" s="230">
        <f t="shared" si="226"/>
        <v>0</v>
      </c>
      <c r="R1603" s="288">
        <f t="shared" si="224"/>
        <v>0</v>
      </c>
      <c r="S1603" s="261"/>
    </row>
    <row r="1604" spans="2:19" s="200" customFormat="1" x14ac:dyDescent="0.25">
      <c r="B1604" s="259">
        <f t="shared" si="225"/>
        <v>1599</v>
      </c>
      <c r="C1604" s="237">
        <v>45467</v>
      </c>
      <c r="D1604" s="215" t="s">
        <v>119</v>
      </c>
      <c r="E1604" s="204" t="str">
        <f t="shared" si="220"/>
        <v>کامیون کمپرسی</v>
      </c>
      <c r="F1604" s="204" t="str">
        <f t="shared" si="221"/>
        <v>شرکتی</v>
      </c>
      <c r="G1604" s="204" t="str">
        <f t="shared" si="222"/>
        <v>جفت</v>
      </c>
      <c r="H1604" s="204">
        <f t="shared" si="223"/>
        <v>6.65</v>
      </c>
      <c r="I1604" s="204" t="s">
        <v>205</v>
      </c>
      <c r="J1604" s="204">
        <v>46</v>
      </c>
      <c r="K1604" s="204">
        <v>350</v>
      </c>
      <c r="L1604" s="204" t="s">
        <v>1</v>
      </c>
      <c r="M1604" s="204" t="s">
        <v>2</v>
      </c>
      <c r="N1604" s="204"/>
      <c r="O1604" s="230">
        <f t="shared" si="227"/>
        <v>0</v>
      </c>
      <c r="P1604" s="230">
        <f t="shared" si="228"/>
        <v>351.78500000000003</v>
      </c>
      <c r="Q1604" s="230">
        <f t="shared" si="226"/>
        <v>0</v>
      </c>
      <c r="R1604" s="288">
        <f t="shared" si="224"/>
        <v>0</v>
      </c>
      <c r="S1604" s="261"/>
    </row>
    <row r="1605" spans="2:19" s="200" customFormat="1" x14ac:dyDescent="0.25">
      <c r="B1605" s="259">
        <f t="shared" si="225"/>
        <v>1600</v>
      </c>
      <c r="C1605" s="237">
        <v>45467</v>
      </c>
      <c r="D1605" s="215" t="s">
        <v>132</v>
      </c>
      <c r="E1605" s="204" t="str">
        <f t="shared" si="220"/>
        <v>تانکر آب</v>
      </c>
      <c r="F1605" s="204" t="str">
        <f t="shared" si="221"/>
        <v>شرکتی</v>
      </c>
      <c r="G1605" s="204" t="str">
        <f t="shared" si="222"/>
        <v>تانکر آب</v>
      </c>
      <c r="H1605" s="204">
        <f t="shared" si="223"/>
        <v>11.8</v>
      </c>
      <c r="I1605" s="204" t="s">
        <v>68</v>
      </c>
      <c r="J1605" s="204">
        <v>4</v>
      </c>
      <c r="K1605" s="204"/>
      <c r="L1605" s="204"/>
      <c r="M1605" s="204"/>
      <c r="N1605" s="204"/>
      <c r="O1605" s="230">
        <f t="shared" si="227"/>
        <v>0</v>
      </c>
      <c r="P1605" s="230">
        <f t="shared" si="228"/>
        <v>0</v>
      </c>
      <c r="Q1605" s="230">
        <f t="shared" si="226"/>
        <v>47.2</v>
      </c>
      <c r="R1605" s="288">
        <f t="shared" si="224"/>
        <v>0</v>
      </c>
      <c r="S1605" s="261"/>
    </row>
    <row r="1606" spans="2:19" s="200" customFormat="1" x14ac:dyDescent="0.25">
      <c r="B1606" s="259">
        <f t="shared" si="225"/>
        <v>1601</v>
      </c>
      <c r="C1606" s="237">
        <v>45467</v>
      </c>
      <c r="D1606" s="215" t="s">
        <v>98</v>
      </c>
      <c r="E1606" s="204" t="str">
        <f t="shared" ref="E1606:E1669" si="229">IFERROR(VLOOKUP(D1606,T:X,2,FALSE),"")</f>
        <v>تانکر آب</v>
      </c>
      <c r="F1606" s="204" t="str">
        <f t="shared" ref="F1606:F1669" si="230">IFERROR(VLOOKUP(D1606,T:X,3,FALSE),"")</f>
        <v>شرکتی</v>
      </c>
      <c r="G1606" s="204" t="str">
        <f t="shared" ref="G1606:G1669" si="231">IFERROR(VLOOKUP(D1606,T:X,4,FALSE),"")</f>
        <v>تانکر آب</v>
      </c>
      <c r="H1606" s="204">
        <f t="shared" ref="H1606:H1669" si="232">IFERROR(VLOOKUP(D1606,T:X,5,FALSE),"")</f>
        <v>11.8</v>
      </c>
      <c r="I1606" s="204"/>
      <c r="J1606" s="204"/>
      <c r="K1606" s="204"/>
      <c r="L1606" s="204"/>
      <c r="M1606" s="204"/>
      <c r="N1606" s="204"/>
      <c r="O1606" s="230">
        <f t="shared" si="227"/>
        <v>0</v>
      </c>
      <c r="P1606" s="230">
        <f t="shared" si="228"/>
        <v>0</v>
      </c>
      <c r="Q1606" s="230">
        <f t="shared" si="226"/>
        <v>0</v>
      </c>
      <c r="R1606" s="288">
        <f t="shared" ref="R1606:R1669" si="233">IF(I1606=$R$5,J1606*H1606,0)</f>
        <v>0</v>
      </c>
      <c r="S1606" s="261"/>
    </row>
    <row r="1607" spans="2:19" s="200" customFormat="1" x14ac:dyDescent="0.25">
      <c r="B1607" s="259">
        <f t="shared" si="225"/>
        <v>1602</v>
      </c>
      <c r="C1607" s="237">
        <v>45467</v>
      </c>
      <c r="D1607" s="215" t="s">
        <v>143</v>
      </c>
      <c r="E1607" s="204" t="str">
        <f t="shared" si="229"/>
        <v>کامیون کمپرسی</v>
      </c>
      <c r="F1607" s="204" t="str">
        <f t="shared" si="230"/>
        <v>انصاری</v>
      </c>
      <c r="G1607" s="204" t="str">
        <f t="shared" si="231"/>
        <v>جفت</v>
      </c>
      <c r="H1607" s="204">
        <f t="shared" si="232"/>
        <v>7</v>
      </c>
      <c r="I1607" s="204" t="s">
        <v>204</v>
      </c>
      <c r="J1607" s="204">
        <v>30</v>
      </c>
      <c r="K1607" s="204">
        <v>780</v>
      </c>
      <c r="L1607" s="204" t="s">
        <v>2</v>
      </c>
      <c r="M1607" s="204"/>
      <c r="N1607" s="204" t="s">
        <v>286</v>
      </c>
      <c r="O1607" s="230">
        <f t="shared" si="227"/>
        <v>210</v>
      </c>
      <c r="P1607" s="230">
        <f t="shared" si="228"/>
        <v>0</v>
      </c>
      <c r="Q1607" s="230">
        <f t="shared" ref="Q1607:Q1667" si="234">IF(I1607=$Q$5,J1607*H1607,0)</f>
        <v>0</v>
      </c>
      <c r="R1607" s="288">
        <f t="shared" si="233"/>
        <v>0</v>
      </c>
      <c r="S1607" s="261"/>
    </row>
    <row r="1608" spans="2:19" s="200" customFormat="1" x14ac:dyDescent="0.25">
      <c r="B1608" s="259">
        <f t="shared" si="225"/>
        <v>1603</v>
      </c>
      <c r="C1608" s="237">
        <v>45467</v>
      </c>
      <c r="D1608" s="215" t="s">
        <v>144</v>
      </c>
      <c r="E1608" s="204" t="str">
        <f t="shared" si="229"/>
        <v>کامیون کمپرسی</v>
      </c>
      <c r="F1608" s="204" t="str">
        <f t="shared" si="230"/>
        <v>انصاری</v>
      </c>
      <c r="G1608" s="204" t="str">
        <f t="shared" si="231"/>
        <v>جفت</v>
      </c>
      <c r="H1608" s="204">
        <f t="shared" si="232"/>
        <v>7</v>
      </c>
      <c r="I1608" s="204" t="s">
        <v>204</v>
      </c>
      <c r="J1608" s="204">
        <v>30</v>
      </c>
      <c r="K1608" s="204">
        <v>780</v>
      </c>
      <c r="L1608" s="204" t="s">
        <v>2</v>
      </c>
      <c r="M1608" s="204"/>
      <c r="N1608" s="204" t="s">
        <v>286</v>
      </c>
      <c r="O1608" s="230">
        <f t="shared" si="227"/>
        <v>210</v>
      </c>
      <c r="P1608" s="230">
        <f t="shared" si="228"/>
        <v>0</v>
      </c>
      <c r="Q1608" s="230">
        <f t="shared" si="234"/>
        <v>0</v>
      </c>
      <c r="R1608" s="288">
        <f t="shared" si="233"/>
        <v>0</v>
      </c>
      <c r="S1608" s="261"/>
    </row>
    <row r="1609" spans="2:19" s="200" customFormat="1" x14ac:dyDescent="0.25">
      <c r="B1609" s="259">
        <f t="shared" si="225"/>
        <v>1604</v>
      </c>
      <c r="C1609" s="237">
        <v>45467</v>
      </c>
      <c r="D1609" s="215" t="s">
        <v>145</v>
      </c>
      <c r="E1609" s="204" t="str">
        <f t="shared" si="229"/>
        <v>کامیون کمپرسی</v>
      </c>
      <c r="F1609" s="204" t="str">
        <f t="shared" si="230"/>
        <v>انصاری</v>
      </c>
      <c r="G1609" s="204" t="str">
        <f t="shared" si="231"/>
        <v>جفت</v>
      </c>
      <c r="H1609" s="204">
        <f t="shared" si="232"/>
        <v>7</v>
      </c>
      <c r="I1609" s="204" t="s">
        <v>204</v>
      </c>
      <c r="J1609" s="204">
        <v>32</v>
      </c>
      <c r="K1609" s="204">
        <v>780</v>
      </c>
      <c r="L1609" s="204" t="s">
        <v>2</v>
      </c>
      <c r="M1609" s="204"/>
      <c r="N1609" s="204" t="s">
        <v>286</v>
      </c>
      <c r="O1609" s="230">
        <f t="shared" si="227"/>
        <v>224</v>
      </c>
      <c r="P1609" s="230">
        <f t="shared" si="228"/>
        <v>0</v>
      </c>
      <c r="Q1609" s="230">
        <f t="shared" si="234"/>
        <v>0</v>
      </c>
      <c r="R1609" s="288">
        <f t="shared" si="233"/>
        <v>0</v>
      </c>
      <c r="S1609" s="261"/>
    </row>
    <row r="1610" spans="2:19" s="200" customFormat="1" x14ac:dyDescent="0.25">
      <c r="B1610" s="259">
        <f t="shared" si="225"/>
        <v>1605</v>
      </c>
      <c r="C1610" s="237">
        <v>45467</v>
      </c>
      <c r="D1610" s="215" t="s">
        <v>152</v>
      </c>
      <c r="E1610" s="204" t="str">
        <f t="shared" si="229"/>
        <v>کامیون کمپرسی</v>
      </c>
      <c r="F1610" s="204" t="str">
        <f t="shared" si="230"/>
        <v>میرزایی</v>
      </c>
      <c r="G1610" s="204" t="str">
        <f t="shared" si="231"/>
        <v>تک</v>
      </c>
      <c r="H1610" s="204">
        <f t="shared" si="232"/>
        <v>4.1500000000000004</v>
      </c>
      <c r="I1610" s="204" t="s">
        <v>205</v>
      </c>
      <c r="J1610" s="204">
        <v>17</v>
      </c>
      <c r="K1610" s="204">
        <v>950</v>
      </c>
      <c r="L1610" s="204" t="s">
        <v>65</v>
      </c>
      <c r="M1610" s="204"/>
      <c r="N1610" s="204" t="s">
        <v>287</v>
      </c>
      <c r="O1610" s="230">
        <f t="shared" si="227"/>
        <v>0</v>
      </c>
      <c r="P1610" s="230">
        <f t="shared" si="228"/>
        <v>81.132500000000007</v>
      </c>
      <c r="Q1610" s="230">
        <f t="shared" si="234"/>
        <v>0</v>
      </c>
      <c r="R1610" s="288">
        <f t="shared" si="233"/>
        <v>0</v>
      </c>
      <c r="S1610" s="261"/>
    </row>
    <row r="1611" spans="2:19" s="200" customFormat="1" x14ac:dyDescent="0.25">
      <c r="B1611" s="259">
        <f t="shared" si="225"/>
        <v>1606</v>
      </c>
      <c r="C1611" s="237">
        <v>45467</v>
      </c>
      <c r="D1611" s="215" t="s">
        <v>154</v>
      </c>
      <c r="E1611" s="204" t="str">
        <f t="shared" si="229"/>
        <v>کامیون کمپرسی</v>
      </c>
      <c r="F1611" s="204" t="str">
        <f t="shared" si="230"/>
        <v>میرزایی</v>
      </c>
      <c r="G1611" s="204" t="str">
        <f t="shared" si="231"/>
        <v>تک</v>
      </c>
      <c r="H1611" s="204">
        <f t="shared" si="232"/>
        <v>4.1500000000000004</v>
      </c>
      <c r="I1611" s="204" t="s">
        <v>205</v>
      </c>
      <c r="J1611" s="204">
        <v>20</v>
      </c>
      <c r="K1611" s="204">
        <v>950</v>
      </c>
      <c r="L1611" s="204" t="s">
        <v>65</v>
      </c>
      <c r="M1611" s="204"/>
      <c r="N1611" s="204" t="s">
        <v>287</v>
      </c>
      <c r="O1611" s="230">
        <f t="shared" si="227"/>
        <v>0</v>
      </c>
      <c r="P1611" s="230">
        <f t="shared" si="228"/>
        <v>95.449999999999989</v>
      </c>
      <c r="Q1611" s="230">
        <f t="shared" si="234"/>
        <v>0</v>
      </c>
      <c r="R1611" s="288">
        <f t="shared" si="233"/>
        <v>0</v>
      </c>
      <c r="S1611" s="261"/>
    </row>
    <row r="1612" spans="2:19" s="200" customFormat="1" x14ac:dyDescent="0.25">
      <c r="B1612" s="259">
        <f t="shared" ref="B1612:B1672" si="235">ROW()-5</f>
        <v>1607</v>
      </c>
      <c r="C1612" s="237">
        <v>45467</v>
      </c>
      <c r="D1612" s="215" t="s">
        <v>155</v>
      </c>
      <c r="E1612" s="204" t="str">
        <f t="shared" si="229"/>
        <v>کامیون کمپرسی</v>
      </c>
      <c r="F1612" s="204" t="str">
        <f t="shared" si="230"/>
        <v>میرزایی</v>
      </c>
      <c r="G1612" s="204" t="str">
        <f t="shared" si="231"/>
        <v>جفت</v>
      </c>
      <c r="H1612" s="204">
        <f t="shared" si="232"/>
        <v>6.65</v>
      </c>
      <c r="I1612" s="204" t="s">
        <v>205</v>
      </c>
      <c r="J1612" s="204">
        <v>16</v>
      </c>
      <c r="K1612" s="204">
        <v>950</v>
      </c>
      <c r="L1612" s="204" t="s">
        <v>65</v>
      </c>
      <c r="M1612" s="204"/>
      <c r="N1612" s="204" t="s">
        <v>287</v>
      </c>
      <c r="O1612" s="230">
        <f t="shared" si="227"/>
        <v>0</v>
      </c>
      <c r="P1612" s="230">
        <f t="shared" si="228"/>
        <v>122.36</v>
      </c>
      <c r="Q1612" s="230">
        <f t="shared" si="234"/>
        <v>0</v>
      </c>
      <c r="R1612" s="288">
        <f t="shared" si="233"/>
        <v>0</v>
      </c>
      <c r="S1612" s="261"/>
    </row>
    <row r="1613" spans="2:19" s="200" customFormat="1" x14ac:dyDescent="0.25">
      <c r="B1613" s="259">
        <f t="shared" si="235"/>
        <v>1608</v>
      </c>
      <c r="C1613" s="237">
        <v>45467</v>
      </c>
      <c r="D1613" s="215" t="s">
        <v>152</v>
      </c>
      <c r="E1613" s="204" t="str">
        <f t="shared" si="229"/>
        <v>کامیون کمپرسی</v>
      </c>
      <c r="F1613" s="204" t="str">
        <f t="shared" si="230"/>
        <v>میرزایی</v>
      </c>
      <c r="G1613" s="204" t="str">
        <f t="shared" si="231"/>
        <v>تک</v>
      </c>
      <c r="H1613" s="204">
        <f t="shared" si="232"/>
        <v>4.1500000000000004</v>
      </c>
      <c r="I1613" s="204" t="s">
        <v>205</v>
      </c>
      <c r="J1613" s="204">
        <v>20</v>
      </c>
      <c r="K1613" s="204">
        <v>1360</v>
      </c>
      <c r="L1613" s="204" t="s">
        <v>65</v>
      </c>
      <c r="M1613" s="204"/>
      <c r="N1613" s="204" t="s">
        <v>287</v>
      </c>
      <c r="O1613" s="230">
        <f t="shared" si="227"/>
        <v>0</v>
      </c>
      <c r="P1613" s="230">
        <f t="shared" si="228"/>
        <v>95.449999999999989</v>
      </c>
      <c r="Q1613" s="230">
        <f t="shared" si="234"/>
        <v>0</v>
      </c>
      <c r="R1613" s="288">
        <f t="shared" si="233"/>
        <v>0</v>
      </c>
      <c r="S1613" s="261"/>
    </row>
    <row r="1614" spans="2:19" s="200" customFormat="1" x14ac:dyDescent="0.25">
      <c r="B1614" s="259">
        <f t="shared" si="235"/>
        <v>1609</v>
      </c>
      <c r="C1614" s="237">
        <v>45467</v>
      </c>
      <c r="D1614" s="215" t="s">
        <v>154</v>
      </c>
      <c r="E1614" s="204" t="str">
        <f t="shared" si="229"/>
        <v>کامیون کمپرسی</v>
      </c>
      <c r="F1614" s="204" t="str">
        <f t="shared" si="230"/>
        <v>میرزایی</v>
      </c>
      <c r="G1614" s="204" t="str">
        <f t="shared" si="231"/>
        <v>تک</v>
      </c>
      <c r="H1614" s="204">
        <f t="shared" si="232"/>
        <v>4.1500000000000004</v>
      </c>
      <c r="I1614" s="204" t="s">
        <v>205</v>
      </c>
      <c r="J1614" s="204">
        <v>17</v>
      </c>
      <c r="K1614" s="204">
        <v>1360</v>
      </c>
      <c r="L1614" s="204" t="s">
        <v>65</v>
      </c>
      <c r="M1614" s="204"/>
      <c r="N1614" s="204" t="s">
        <v>287</v>
      </c>
      <c r="O1614" s="230">
        <f t="shared" si="227"/>
        <v>0</v>
      </c>
      <c r="P1614" s="230">
        <f t="shared" si="228"/>
        <v>81.132500000000007</v>
      </c>
      <c r="Q1614" s="230">
        <f t="shared" si="234"/>
        <v>0</v>
      </c>
      <c r="R1614" s="288">
        <f t="shared" si="233"/>
        <v>0</v>
      </c>
      <c r="S1614" s="261"/>
    </row>
    <row r="1615" spans="2:19" s="200" customFormat="1" x14ac:dyDescent="0.25">
      <c r="B1615" s="259">
        <f t="shared" si="235"/>
        <v>1610</v>
      </c>
      <c r="C1615" s="237">
        <v>45467</v>
      </c>
      <c r="D1615" s="215" t="s">
        <v>155</v>
      </c>
      <c r="E1615" s="204" t="str">
        <f t="shared" si="229"/>
        <v>کامیون کمپرسی</v>
      </c>
      <c r="F1615" s="204" t="str">
        <f t="shared" si="230"/>
        <v>میرزایی</v>
      </c>
      <c r="G1615" s="204" t="str">
        <f t="shared" si="231"/>
        <v>جفت</v>
      </c>
      <c r="H1615" s="204">
        <f t="shared" si="232"/>
        <v>6.65</v>
      </c>
      <c r="I1615" s="204" t="s">
        <v>205</v>
      </c>
      <c r="J1615" s="204">
        <v>16</v>
      </c>
      <c r="K1615" s="204">
        <v>1360</v>
      </c>
      <c r="L1615" s="204" t="s">
        <v>65</v>
      </c>
      <c r="M1615" s="204"/>
      <c r="N1615" s="204" t="s">
        <v>287</v>
      </c>
      <c r="O1615" s="230">
        <f t="shared" si="227"/>
        <v>0</v>
      </c>
      <c r="P1615" s="230">
        <f t="shared" si="228"/>
        <v>122.36</v>
      </c>
      <c r="Q1615" s="230">
        <f t="shared" si="234"/>
        <v>0</v>
      </c>
      <c r="R1615" s="288">
        <f t="shared" si="233"/>
        <v>0</v>
      </c>
      <c r="S1615" s="261"/>
    </row>
    <row r="1616" spans="2:19" s="200" customFormat="1" x14ac:dyDescent="0.25">
      <c r="B1616" s="259">
        <f t="shared" si="235"/>
        <v>1611</v>
      </c>
      <c r="C1616" s="237">
        <v>45467</v>
      </c>
      <c r="D1616" s="215" t="s">
        <v>158</v>
      </c>
      <c r="E1616" s="204" t="str">
        <f t="shared" si="229"/>
        <v>کامیون کمپرسی</v>
      </c>
      <c r="F1616" s="204" t="str">
        <f t="shared" si="230"/>
        <v>صداقت</v>
      </c>
      <c r="G1616" s="204" t="str">
        <f t="shared" si="231"/>
        <v>تک</v>
      </c>
      <c r="H1616" s="204">
        <f t="shared" si="232"/>
        <v>4.1500000000000004</v>
      </c>
      <c r="I1616" s="204" t="s">
        <v>205</v>
      </c>
      <c r="J1616" s="204">
        <v>42</v>
      </c>
      <c r="K1616" s="204">
        <v>650</v>
      </c>
      <c r="L1616" s="204" t="s">
        <v>64</v>
      </c>
      <c r="M1616" s="204"/>
      <c r="N1616" s="204" t="s">
        <v>287</v>
      </c>
      <c r="O1616" s="230">
        <f t="shared" si="227"/>
        <v>0</v>
      </c>
      <c r="P1616" s="230">
        <f t="shared" si="228"/>
        <v>200.44499999999999</v>
      </c>
      <c r="Q1616" s="230">
        <f t="shared" si="234"/>
        <v>0</v>
      </c>
      <c r="R1616" s="288">
        <f t="shared" si="233"/>
        <v>0</v>
      </c>
      <c r="S1616" s="261"/>
    </row>
    <row r="1617" spans="2:19" s="200" customFormat="1" x14ac:dyDescent="0.25">
      <c r="B1617" s="259">
        <f t="shared" si="235"/>
        <v>1612</v>
      </c>
      <c r="C1617" s="237">
        <v>45467</v>
      </c>
      <c r="D1617" s="215" t="s">
        <v>159</v>
      </c>
      <c r="E1617" s="204" t="str">
        <f t="shared" si="229"/>
        <v>کامیون کمپرسی</v>
      </c>
      <c r="F1617" s="204" t="str">
        <f t="shared" si="230"/>
        <v>صداقت</v>
      </c>
      <c r="G1617" s="204" t="str">
        <f t="shared" si="231"/>
        <v>تک</v>
      </c>
      <c r="H1617" s="204">
        <f t="shared" si="232"/>
        <v>4.1500000000000004</v>
      </c>
      <c r="I1617" s="204" t="s">
        <v>205</v>
      </c>
      <c r="J1617" s="204">
        <v>42</v>
      </c>
      <c r="K1617" s="204">
        <v>650</v>
      </c>
      <c r="L1617" s="204" t="s">
        <v>64</v>
      </c>
      <c r="M1617" s="204"/>
      <c r="N1617" s="204" t="s">
        <v>287</v>
      </c>
      <c r="O1617" s="230">
        <f t="shared" si="227"/>
        <v>0</v>
      </c>
      <c r="P1617" s="230">
        <f t="shared" si="228"/>
        <v>200.44499999999999</v>
      </c>
      <c r="Q1617" s="230">
        <f t="shared" si="234"/>
        <v>0</v>
      </c>
      <c r="R1617" s="288">
        <f t="shared" si="233"/>
        <v>0</v>
      </c>
      <c r="S1617" s="261"/>
    </row>
    <row r="1618" spans="2:19" s="200" customFormat="1" x14ac:dyDescent="0.25">
      <c r="B1618" s="259">
        <f t="shared" si="235"/>
        <v>1613</v>
      </c>
      <c r="C1618" s="237">
        <v>45467</v>
      </c>
      <c r="D1618" s="215" t="s">
        <v>162</v>
      </c>
      <c r="E1618" s="204" t="str">
        <f t="shared" si="229"/>
        <v>تانکر آب</v>
      </c>
      <c r="F1618" s="204" t="str">
        <f t="shared" si="230"/>
        <v>رضاپور</v>
      </c>
      <c r="G1618" s="204" t="str">
        <f t="shared" si="231"/>
        <v>تانکر آب</v>
      </c>
      <c r="H1618" s="204">
        <f t="shared" si="232"/>
        <v>10</v>
      </c>
      <c r="I1618" s="204" t="s">
        <v>68</v>
      </c>
      <c r="J1618" s="204">
        <v>4</v>
      </c>
      <c r="K1618" s="204"/>
      <c r="L1618" s="204"/>
      <c r="M1618" s="204"/>
      <c r="N1618" s="204"/>
      <c r="O1618" s="230">
        <f t="shared" si="227"/>
        <v>0</v>
      </c>
      <c r="P1618" s="230">
        <f t="shared" si="228"/>
        <v>0</v>
      </c>
      <c r="Q1618" s="230">
        <f t="shared" si="234"/>
        <v>40</v>
      </c>
      <c r="R1618" s="288">
        <f t="shared" si="233"/>
        <v>0</v>
      </c>
      <c r="S1618" s="261"/>
    </row>
    <row r="1619" spans="2:19" s="200" customFormat="1" x14ac:dyDescent="0.25">
      <c r="B1619" s="259">
        <f t="shared" si="235"/>
        <v>1614</v>
      </c>
      <c r="C1619" s="237">
        <v>45467</v>
      </c>
      <c r="D1619" s="215" t="s">
        <v>175</v>
      </c>
      <c r="E1619" s="204" t="str">
        <f t="shared" si="229"/>
        <v>تانکر آب</v>
      </c>
      <c r="F1619" s="204" t="str">
        <f t="shared" si="230"/>
        <v>محمدپور</v>
      </c>
      <c r="G1619" s="204" t="str">
        <f t="shared" si="231"/>
        <v>تانکر آب</v>
      </c>
      <c r="H1619" s="204">
        <f t="shared" si="232"/>
        <v>11.2</v>
      </c>
      <c r="I1619" s="204" t="s">
        <v>68</v>
      </c>
      <c r="J1619" s="204">
        <v>4</v>
      </c>
      <c r="K1619" s="204"/>
      <c r="L1619" s="204"/>
      <c r="M1619" s="204"/>
      <c r="N1619" s="204"/>
      <c r="O1619" s="230">
        <f t="shared" si="227"/>
        <v>0</v>
      </c>
      <c r="P1619" s="230">
        <f t="shared" si="228"/>
        <v>0</v>
      </c>
      <c r="Q1619" s="230">
        <f t="shared" si="234"/>
        <v>44.8</v>
      </c>
      <c r="R1619" s="288">
        <f t="shared" si="233"/>
        <v>0</v>
      </c>
      <c r="S1619" s="261"/>
    </row>
    <row r="1620" spans="2:19" s="200" customFormat="1" x14ac:dyDescent="0.25">
      <c r="B1620" s="259">
        <f t="shared" si="235"/>
        <v>1615</v>
      </c>
      <c r="C1620" s="237">
        <v>45467</v>
      </c>
      <c r="D1620" s="215" t="s">
        <v>179</v>
      </c>
      <c r="E1620" s="204" t="str">
        <f t="shared" si="229"/>
        <v>کمپرسی جفت</v>
      </c>
      <c r="F1620" s="204" t="str">
        <f t="shared" si="230"/>
        <v>محمدپور</v>
      </c>
      <c r="G1620" s="204" t="str">
        <f t="shared" si="231"/>
        <v>جفت</v>
      </c>
      <c r="H1620" s="204">
        <f t="shared" si="232"/>
        <v>7</v>
      </c>
      <c r="I1620" s="204" t="s">
        <v>204</v>
      </c>
      <c r="J1620" s="204">
        <v>0</v>
      </c>
      <c r="K1620" s="204">
        <v>0</v>
      </c>
      <c r="L1620" s="204" t="s">
        <v>7</v>
      </c>
      <c r="M1620" s="204">
        <v>723</v>
      </c>
      <c r="N1620" s="204" t="s">
        <v>287</v>
      </c>
      <c r="O1620" s="230">
        <f t="shared" si="227"/>
        <v>0</v>
      </c>
      <c r="P1620" s="230">
        <f t="shared" si="228"/>
        <v>0</v>
      </c>
      <c r="Q1620" s="230">
        <f t="shared" si="234"/>
        <v>0</v>
      </c>
      <c r="R1620" s="288">
        <f t="shared" si="233"/>
        <v>0</v>
      </c>
      <c r="S1620" s="261"/>
    </row>
    <row r="1621" spans="2:19" s="200" customFormat="1" x14ac:dyDescent="0.25">
      <c r="B1621" s="259">
        <f t="shared" si="235"/>
        <v>1616</v>
      </c>
      <c r="C1621" s="237">
        <v>45467</v>
      </c>
      <c r="D1621" s="215" t="s">
        <v>255</v>
      </c>
      <c r="E1621" s="204" t="str">
        <f t="shared" si="229"/>
        <v>کمپرسی جفت</v>
      </c>
      <c r="F1621" s="204" t="str">
        <f t="shared" si="230"/>
        <v>محمدپور</v>
      </c>
      <c r="G1621" s="204" t="str">
        <f t="shared" si="231"/>
        <v>جفت</v>
      </c>
      <c r="H1621" s="204">
        <f t="shared" si="232"/>
        <v>7</v>
      </c>
      <c r="I1621" s="204" t="s">
        <v>204</v>
      </c>
      <c r="J1621" s="204">
        <v>0</v>
      </c>
      <c r="K1621" s="204">
        <v>0</v>
      </c>
      <c r="L1621" s="204" t="s">
        <v>7</v>
      </c>
      <c r="M1621" s="204">
        <v>723</v>
      </c>
      <c r="N1621" s="204" t="s">
        <v>287</v>
      </c>
      <c r="O1621" s="230">
        <f t="shared" si="227"/>
        <v>0</v>
      </c>
      <c r="P1621" s="230">
        <f t="shared" si="228"/>
        <v>0</v>
      </c>
      <c r="Q1621" s="230">
        <f t="shared" si="234"/>
        <v>0</v>
      </c>
      <c r="R1621" s="288">
        <f t="shared" si="233"/>
        <v>0</v>
      </c>
      <c r="S1621" s="261"/>
    </row>
    <row r="1622" spans="2:19" s="200" customFormat="1" x14ac:dyDescent="0.25">
      <c r="B1622" s="259">
        <f t="shared" si="235"/>
        <v>1617</v>
      </c>
      <c r="C1622" s="237">
        <v>45467</v>
      </c>
      <c r="D1622" s="215" t="s">
        <v>181</v>
      </c>
      <c r="E1622" s="204" t="str">
        <f t="shared" si="229"/>
        <v>تانکر آب</v>
      </c>
      <c r="F1622" s="204" t="str">
        <f t="shared" si="230"/>
        <v>گلپایگانی</v>
      </c>
      <c r="G1622" s="204" t="str">
        <f t="shared" si="231"/>
        <v>تانکر آب</v>
      </c>
      <c r="H1622" s="204">
        <f t="shared" si="232"/>
        <v>11.6</v>
      </c>
      <c r="I1622" s="204" t="s">
        <v>68</v>
      </c>
      <c r="J1622" s="204">
        <v>4</v>
      </c>
      <c r="K1622" s="204"/>
      <c r="L1622" s="204"/>
      <c r="M1622" s="204"/>
      <c r="N1622" s="204"/>
      <c r="O1622" s="230">
        <f t="shared" si="227"/>
        <v>0</v>
      </c>
      <c r="P1622" s="230">
        <f t="shared" si="228"/>
        <v>0</v>
      </c>
      <c r="Q1622" s="230">
        <f t="shared" si="234"/>
        <v>46.4</v>
      </c>
      <c r="R1622" s="288">
        <f t="shared" si="233"/>
        <v>0</v>
      </c>
      <c r="S1622" s="261"/>
    </row>
    <row r="1623" spans="2:19" s="200" customFormat="1" x14ac:dyDescent="0.25">
      <c r="B1623" s="259">
        <f t="shared" si="235"/>
        <v>1618</v>
      </c>
      <c r="C1623" s="237">
        <v>45467</v>
      </c>
      <c r="D1623" s="215" t="s">
        <v>244</v>
      </c>
      <c r="E1623" s="204" t="str">
        <f t="shared" si="229"/>
        <v>تانکر آب</v>
      </c>
      <c r="F1623" s="204" t="str">
        <f t="shared" si="230"/>
        <v>محمدپور</v>
      </c>
      <c r="G1623" s="204" t="str">
        <f t="shared" si="231"/>
        <v>تانکر آب</v>
      </c>
      <c r="H1623" s="204">
        <f t="shared" si="232"/>
        <v>10</v>
      </c>
      <c r="I1623" s="204" t="s">
        <v>68</v>
      </c>
      <c r="J1623" s="204">
        <v>4</v>
      </c>
      <c r="K1623" s="204"/>
      <c r="L1623" s="204"/>
      <c r="M1623" s="204"/>
      <c r="N1623" s="204"/>
      <c r="O1623" s="230">
        <f t="shared" ref="O1623:O1683" si="236">IF(I1623=$O$5,J1623*H1623,0)</f>
        <v>0</v>
      </c>
      <c r="P1623" s="230">
        <f t="shared" ref="P1623:P1683" si="237">IF(I1623=$P$5,J1623*H1623,0)*1.15</f>
        <v>0</v>
      </c>
      <c r="Q1623" s="230">
        <f t="shared" si="234"/>
        <v>40</v>
      </c>
      <c r="R1623" s="288">
        <f t="shared" si="233"/>
        <v>0</v>
      </c>
      <c r="S1623" s="261"/>
    </row>
    <row r="1624" spans="2:19" s="200" customFormat="1" x14ac:dyDescent="0.25">
      <c r="B1624" s="259">
        <f t="shared" si="235"/>
        <v>1619</v>
      </c>
      <c r="C1624" s="229">
        <v>45468</v>
      </c>
      <c r="D1624" s="215" t="s">
        <v>93</v>
      </c>
      <c r="E1624" s="204" t="str">
        <f t="shared" si="229"/>
        <v>کامیون کمپرسی</v>
      </c>
      <c r="F1624" s="204" t="str">
        <f t="shared" si="230"/>
        <v>شرکتی</v>
      </c>
      <c r="G1624" s="204" t="str">
        <f t="shared" si="231"/>
        <v>جفت</v>
      </c>
      <c r="H1624" s="204">
        <f t="shared" si="232"/>
        <v>6.65</v>
      </c>
      <c r="I1624" s="204" t="s">
        <v>204</v>
      </c>
      <c r="J1624" s="204">
        <v>10</v>
      </c>
      <c r="K1624" s="204">
        <v>500</v>
      </c>
      <c r="L1624" s="204" t="s">
        <v>64</v>
      </c>
      <c r="M1624" s="204"/>
      <c r="N1624" s="204" t="s">
        <v>287</v>
      </c>
      <c r="O1624" s="230">
        <f>IF(I1624=$O$5,J1624*H1624,0)</f>
        <v>66.5</v>
      </c>
      <c r="P1624" s="230">
        <f t="shared" si="237"/>
        <v>0</v>
      </c>
      <c r="Q1624" s="230">
        <f t="shared" si="234"/>
        <v>0</v>
      </c>
      <c r="R1624" s="288">
        <f t="shared" si="233"/>
        <v>0</v>
      </c>
      <c r="S1624" s="261"/>
    </row>
    <row r="1625" spans="2:19" s="200" customFormat="1" x14ac:dyDescent="0.25">
      <c r="B1625" s="259">
        <f t="shared" si="235"/>
        <v>1620</v>
      </c>
      <c r="C1625" s="229">
        <v>45468</v>
      </c>
      <c r="D1625" s="215" t="s">
        <v>96</v>
      </c>
      <c r="E1625" s="204" t="str">
        <f t="shared" si="229"/>
        <v>کامیون کمپرسی</v>
      </c>
      <c r="F1625" s="204" t="str">
        <f t="shared" si="230"/>
        <v>شرکتی</v>
      </c>
      <c r="G1625" s="204" t="str">
        <f t="shared" si="231"/>
        <v>جفت</v>
      </c>
      <c r="H1625" s="204">
        <f t="shared" si="232"/>
        <v>6.65</v>
      </c>
      <c r="I1625" s="204"/>
      <c r="J1625" s="204"/>
      <c r="K1625" s="204"/>
      <c r="L1625" s="204"/>
      <c r="M1625" s="204"/>
      <c r="N1625" s="204"/>
      <c r="O1625" s="230">
        <f t="shared" si="236"/>
        <v>0</v>
      </c>
      <c r="P1625" s="230">
        <f t="shared" si="237"/>
        <v>0</v>
      </c>
      <c r="Q1625" s="230">
        <f t="shared" si="234"/>
        <v>0</v>
      </c>
      <c r="R1625" s="288">
        <f t="shared" si="233"/>
        <v>0</v>
      </c>
      <c r="S1625" s="261" t="s">
        <v>259</v>
      </c>
    </row>
    <row r="1626" spans="2:19" s="200" customFormat="1" x14ac:dyDescent="0.25">
      <c r="B1626" s="259">
        <f t="shared" si="235"/>
        <v>1621</v>
      </c>
      <c r="C1626" s="229">
        <v>45468</v>
      </c>
      <c r="D1626" s="215" t="s">
        <v>119</v>
      </c>
      <c r="E1626" s="204" t="str">
        <f t="shared" si="229"/>
        <v>کامیون کمپرسی</v>
      </c>
      <c r="F1626" s="204" t="str">
        <f t="shared" si="230"/>
        <v>شرکتی</v>
      </c>
      <c r="G1626" s="204" t="str">
        <f t="shared" si="231"/>
        <v>جفت</v>
      </c>
      <c r="H1626" s="204">
        <f t="shared" si="232"/>
        <v>6.65</v>
      </c>
      <c r="I1626" s="204" t="s">
        <v>276</v>
      </c>
      <c r="J1626" s="204">
        <v>37</v>
      </c>
      <c r="K1626" s="204">
        <v>300</v>
      </c>
      <c r="L1626" s="204" t="s">
        <v>1</v>
      </c>
      <c r="M1626" s="204" t="s">
        <v>2</v>
      </c>
      <c r="N1626" s="204"/>
      <c r="O1626" s="230">
        <f t="shared" si="236"/>
        <v>0</v>
      </c>
      <c r="P1626" s="230">
        <f t="shared" si="237"/>
        <v>0</v>
      </c>
      <c r="Q1626" s="230">
        <f t="shared" si="234"/>
        <v>0</v>
      </c>
      <c r="R1626" s="288">
        <f t="shared" si="233"/>
        <v>0</v>
      </c>
      <c r="S1626" s="261"/>
    </row>
    <row r="1627" spans="2:19" s="200" customFormat="1" x14ac:dyDescent="0.25">
      <c r="B1627" s="259">
        <f t="shared" si="235"/>
        <v>1622</v>
      </c>
      <c r="C1627" s="229">
        <v>45468</v>
      </c>
      <c r="D1627" s="215" t="s">
        <v>132</v>
      </c>
      <c r="E1627" s="204" t="str">
        <f t="shared" si="229"/>
        <v>تانکر آب</v>
      </c>
      <c r="F1627" s="204" t="str">
        <f t="shared" si="230"/>
        <v>شرکتی</v>
      </c>
      <c r="G1627" s="204" t="str">
        <f t="shared" si="231"/>
        <v>تانکر آب</v>
      </c>
      <c r="H1627" s="204">
        <f t="shared" si="232"/>
        <v>11.8</v>
      </c>
      <c r="I1627" s="204" t="s">
        <v>68</v>
      </c>
      <c r="J1627" s="204">
        <v>4</v>
      </c>
      <c r="K1627" s="204"/>
      <c r="L1627" s="204"/>
      <c r="M1627" s="204"/>
      <c r="N1627" s="204"/>
      <c r="O1627" s="230">
        <f t="shared" si="236"/>
        <v>0</v>
      </c>
      <c r="P1627" s="230">
        <f t="shared" si="237"/>
        <v>0</v>
      </c>
      <c r="Q1627" s="230">
        <f t="shared" si="234"/>
        <v>47.2</v>
      </c>
      <c r="R1627" s="288">
        <f t="shared" si="233"/>
        <v>0</v>
      </c>
      <c r="S1627" s="261"/>
    </row>
    <row r="1628" spans="2:19" s="200" customFormat="1" x14ac:dyDescent="0.25">
      <c r="B1628" s="259">
        <f t="shared" si="235"/>
        <v>1623</v>
      </c>
      <c r="C1628" s="229">
        <v>45468</v>
      </c>
      <c r="D1628" s="215" t="s">
        <v>98</v>
      </c>
      <c r="E1628" s="204" t="str">
        <f t="shared" si="229"/>
        <v>تانکر آب</v>
      </c>
      <c r="F1628" s="204" t="str">
        <f t="shared" si="230"/>
        <v>شرکتی</v>
      </c>
      <c r="G1628" s="204" t="str">
        <f t="shared" si="231"/>
        <v>تانکر آب</v>
      </c>
      <c r="H1628" s="204">
        <f t="shared" si="232"/>
        <v>11.8</v>
      </c>
      <c r="I1628" s="204">
        <v>0</v>
      </c>
      <c r="J1628" s="204"/>
      <c r="K1628" s="204"/>
      <c r="L1628" s="204"/>
      <c r="M1628" s="204"/>
      <c r="N1628" s="204"/>
      <c r="O1628" s="230">
        <f t="shared" si="236"/>
        <v>0</v>
      </c>
      <c r="P1628" s="230">
        <f t="shared" si="237"/>
        <v>0</v>
      </c>
      <c r="Q1628" s="230">
        <f t="shared" si="234"/>
        <v>0</v>
      </c>
      <c r="R1628" s="288">
        <f t="shared" si="233"/>
        <v>0</v>
      </c>
      <c r="S1628" s="261"/>
    </row>
    <row r="1629" spans="2:19" s="200" customFormat="1" x14ac:dyDescent="0.25">
      <c r="B1629" s="259">
        <f t="shared" si="235"/>
        <v>1624</v>
      </c>
      <c r="C1629" s="229">
        <v>45468</v>
      </c>
      <c r="D1629" s="215" t="s">
        <v>143</v>
      </c>
      <c r="E1629" s="204" t="str">
        <f t="shared" si="229"/>
        <v>کامیون کمپرسی</v>
      </c>
      <c r="F1629" s="204" t="str">
        <f t="shared" si="230"/>
        <v>انصاری</v>
      </c>
      <c r="G1629" s="204" t="str">
        <f t="shared" si="231"/>
        <v>جفت</v>
      </c>
      <c r="H1629" s="204">
        <f t="shared" si="232"/>
        <v>7</v>
      </c>
      <c r="I1629" s="204" t="s">
        <v>204</v>
      </c>
      <c r="J1629" s="204">
        <v>30</v>
      </c>
      <c r="K1629" s="204">
        <v>450</v>
      </c>
      <c r="L1629" s="204" t="s">
        <v>2</v>
      </c>
      <c r="M1629" s="204"/>
      <c r="N1629" s="204" t="s">
        <v>286</v>
      </c>
      <c r="O1629" s="230">
        <f t="shared" si="236"/>
        <v>210</v>
      </c>
      <c r="P1629" s="230">
        <f t="shared" si="237"/>
        <v>0</v>
      </c>
      <c r="Q1629" s="230">
        <f t="shared" si="234"/>
        <v>0</v>
      </c>
      <c r="R1629" s="288">
        <f t="shared" si="233"/>
        <v>0</v>
      </c>
      <c r="S1629" s="261"/>
    </row>
    <row r="1630" spans="2:19" s="200" customFormat="1" x14ac:dyDescent="0.25">
      <c r="B1630" s="259">
        <f t="shared" si="235"/>
        <v>1625</v>
      </c>
      <c r="C1630" s="229">
        <v>45468</v>
      </c>
      <c r="D1630" s="215" t="s">
        <v>144</v>
      </c>
      <c r="E1630" s="204" t="str">
        <f t="shared" si="229"/>
        <v>کامیون کمپرسی</v>
      </c>
      <c r="F1630" s="204" t="str">
        <f t="shared" si="230"/>
        <v>انصاری</v>
      </c>
      <c r="G1630" s="204" t="str">
        <f t="shared" si="231"/>
        <v>جفت</v>
      </c>
      <c r="H1630" s="204">
        <f t="shared" si="232"/>
        <v>7</v>
      </c>
      <c r="I1630" s="204" t="s">
        <v>204</v>
      </c>
      <c r="J1630" s="204">
        <v>30</v>
      </c>
      <c r="K1630" s="204">
        <v>450</v>
      </c>
      <c r="L1630" s="204" t="s">
        <v>2</v>
      </c>
      <c r="M1630" s="204"/>
      <c r="N1630" s="204" t="s">
        <v>286</v>
      </c>
      <c r="O1630" s="230">
        <f t="shared" si="236"/>
        <v>210</v>
      </c>
      <c r="P1630" s="230">
        <f t="shared" si="237"/>
        <v>0</v>
      </c>
      <c r="Q1630" s="230">
        <f t="shared" si="234"/>
        <v>0</v>
      </c>
      <c r="R1630" s="288">
        <f t="shared" si="233"/>
        <v>0</v>
      </c>
      <c r="S1630" s="261" t="s">
        <v>260</v>
      </c>
    </row>
    <row r="1631" spans="2:19" s="200" customFormat="1" x14ac:dyDescent="0.25">
      <c r="B1631" s="259">
        <f t="shared" si="235"/>
        <v>1626</v>
      </c>
      <c r="C1631" s="229">
        <v>45468</v>
      </c>
      <c r="D1631" s="215" t="s">
        <v>145</v>
      </c>
      <c r="E1631" s="204" t="str">
        <f t="shared" si="229"/>
        <v>کامیون کمپرسی</v>
      </c>
      <c r="F1631" s="204" t="str">
        <f t="shared" si="230"/>
        <v>انصاری</v>
      </c>
      <c r="G1631" s="204" t="str">
        <f t="shared" si="231"/>
        <v>جفت</v>
      </c>
      <c r="H1631" s="204">
        <f t="shared" si="232"/>
        <v>7</v>
      </c>
      <c r="I1631" s="204" t="s">
        <v>204</v>
      </c>
      <c r="J1631" s="204">
        <v>30</v>
      </c>
      <c r="K1631" s="204">
        <v>450</v>
      </c>
      <c r="L1631" s="204" t="s">
        <v>2</v>
      </c>
      <c r="M1631" s="204"/>
      <c r="N1631" s="204" t="s">
        <v>286</v>
      </c>
      <c r="O1631" s="230">
        <f t="shared" si="236"/>
        <v>210</v>
      </c>
      <c r="P1631" s="230">
        <f t="shared" si="237"/>
        <v>0</v>
      </c>
      <c r="Q1631" s="230">
        <f t="shared" si="234"/>
        <v>0</v>
      </c>
      <c r="R1631" s="288">
        <f t="shared" si="233"/>
        <v>0</v>
      </c>
      <c r="S1631" s="261"/>
    </row>
    <row r="1632" spans="2:19" s="200" customFormat="1" x14ac:dyDescent="0.25">
      <c r="B1632" s="259">
        <f t="shared" si="235"/>
        <v>1627</v>
      </c>
      <c r="C1632" s="229">
        <v>45468</v>
      </c>
      <c r="D1632" s="215" t="s">
        <v>152</v>
      </c>
      <c r="E1632" s="204" t="str">
        <f t="shared" si="229"/>
        <v>کامیون کمپرسی</v>
      </c>
      <c r="F1632" s="204" t="str">
        <f t="shared" si="230"/>
        <v>میرزایی</v>
      </c>
      <c r="G1632" s="204" t="str">
        <f t="shared" si="231"/>
        <v>تک</v>
      </c>
      <c r="H1632" s="204">
        <f t="shared" si="232"/>
        <v>4.1500000000000004</v>
      </c>
      <c r="I1632" s="204" t="s">
        <v>205</v>
      </c>
      <c r="J1632" s="204">
        <v>40</v>
      </c>
      <c r="K1632" s="204">
        <v>735</v>
      </c>
      <c r="L1632" s="204" t="s">
        <v>65</v>
      </c>
      <c r="M1632" s="204"/>
      <c r="N1632" s="204" t="s">
        <v>287</v>
      </c>
      <c r="O1632" s="230">
        <f t="shared" si="236"/>
        <v>0</v>
      </c>
      <c r="P1632" s="230">
        <f t="shared" si="237"/>
        <v>190.89999999999998</v>
      </c>
      <c r="Q1632" s="230">
        <f t="shared" si="234"/>
        <v>0</v>
      </c>
      <c r="R1632" s="288">
        <f t="shared" si="233"/>
        <v>0</v>
      </c>
      <c r="S1632" s="261"/>
    </row>
    <row r="1633" spans="2:19" s="200" customFormat="1" x14ac:dyDescent="0.25">
      <c r="B1633" s="259">
        <f t="shared" si="235"/>
        <v>1628</v>
      </c>
      <c r="C1633" s="229">
        <v>45468</v>
      </c>
      <c r="D1633" s="215" t="s">
        <v>154</v>
      </c>
      <c r="E1633" s="204" t="str">
        <f t="shared" si="229"/>
        <v>کامیون کمپرسی</v>
      </c>
      <c r="F1633" s="204" t="str">
        <f t="shared" si="230"/>
        <v>میرزایی</v>
      </c>
      <c r="G1633" s="204" t="str">
        <f t="shared" si="231"/>
        <v>تک</v>
      </c>
      <c r="H1633" s="204">
        <f t="shared" si="232"/>
        <v>4.1500000000000004</v>
      </c>
      <c r="I1633" s="204" t="s">
        <v>205</v>
      </c>
      <c r="J1633" s="204">
        <v>41</v>
      </c>
      <c r="K1633" s="204">
        <v>735</v>
      </c>
      <c r="L1633" s="204" t="s">
        <v>65</v>
      </c>
      <c r="M1633" s="204"/>
      <c r="N1633" s="204" t="s">
        <v>287</v>
      </c>
      <c r="O1633" s="230">
        <f t="shared" si="236"/>
        <v>0</v>
      </c>
      <c r="P1633" s="230">
        <f t="shared" si="237"/>
        <v>195.67249999999999</v>
      </c>
      <c r="Q1633" s="230">
        <f t="shared" si="234"/>
        <v>0</v>
      </c>
      <c r="R1633" s="288">
        <f t="shared" si="233"/>
        <v>0</v>
      </c>
      <c r="S1633" s="261"/>
    </row>
    <row r="1634" spans="2:19" s="200" customFormat="1" x14ac:dyDescent="0.25">
      <c r="B1634" s="259">
        <f t="shared" si="235"/>
        <v>1629</v>
      </c>
      <c r="C1634" s="229">
        <v>45468</v>
      </c>
      <c r="D1634" s="215" t="s">
        <v>155</v>
      </c>
      <c r="E1634" s="204" t="str">
        <f t="shared" si="229"/>
        <v>کامیون کمپرسی</v>
      </c>
      <c r="F1634" s="204" t="str">
        <f t="shared" si="230"/>
        <v>میرزایی</v>
      </c>
      <c r="G1634" s="204" t="str">
        <f t="shared" si="231"/>
        <v>جفت</v>
      </c>
      <c r="H1634" s="204">
        <f t="shared" si="232"/>
        <v>6.65</v>
      </c>
      <c r="I1634" s="204" t="s">
        <v>205</v>
      </c>
      <c r="J1634" s="204">
        <v>41</v>
      </c>
      <c r="K1634" s="204">
        <v>735</v>
      </c>
      <c r="L1634" s="204" t="s">
        <v>65</v>
      </c>
      <c r="M1634" s="204"/>
      <c r="N1634" s="204" t="s">
        <v>287</v>
      </c>
      <c r="O1634" s="230">
        <f t="shared" si="236"/>
        <v>0</v>
      </c>
      <c r="P1634" s="230">
        <f t="shared" si="237"/>
        <v>313.54750000000001</v>
      </c>
      <c r="Q1634" s="230">
        <f t="shared" si="234"/>
        <v>0</v>
      </c>
      <c r="R1634" s="288">
        <f t="shared" si="233"/>
        <v>0</v>
      </c>
      <c r="S1634" s="261"/>
    </row>
    <row r="1635" spans="2:19" s="200" customFormat="1" x14ac:dyDescent="0.25">
      <c r="B1635" s="259">
        <f t="shared" si="235"/>
        <v>1630</v>
      </c>
      <c r="C1635" s="229">
        <v>45468</v>
      </c>
      <c r="D1635" s="215" t="s">
        <v>158</v>
      </c>
      <c r="E1635" s="204" t="str">
        <f t="shared" si="229"/>
        <v>کامیون کمپرسی</v>
      </c>
      <c r="F1635" s="204" t="str">
        <f t="shared" si="230"/>
        <v>صداقت</v>
      </c>
      <c r="G1635" s="204" t="str">
        <f t="shared" si="231"/>
        <v>تک</v>
      </c>
      <c r="H1635" s="204">
        <f t="shared" si="232"/>
        <v>4.1500000000000004</v>
      </c>
      <c r="I1635" s="204" t="s">
        <v>205</v>
      </c>
      <c r="J1635" s="204">
        <v>30</v>
      </c>
      <c r="K1635" s="204">
        <v>500</v>
      </c>
      <c r="L1635" s="204" t="s">
        <v>64</v>
      </c>
      <c r="M1635" s="204"/>
      <c r="N1635" s="204" t="s">
        <v>287</v>
      </c>
      <c r="O1635" s="230">
        <f t="shared" si="236"/>
        <v>0</v>
      </c>
      <c r="P1635" s="230">
        <f t="shared" si="237"/>
        <v>143.17500000000001</v>
      </c>
      <c r="Q1635" s="230">
        <f t="shared" si="234"/>
        <v>0</v>
      </c>
      <c r="R1635" s="288">
        <f t="shared" si="233"/>
        <v>0</v>
      </c>
      <c r="S1635" s="261" t="s">
        <v>262</v>
      </c>
    </row>
    <row r="1636" spans="2:19" s="200" customFormat="1" x14ac:dyDescent="0.25">
      <c r="B1636" s="259">
        <f t="shared" si="235"/>
        <v>1631</v>
      </c>
      <c r="C1636" s="229">
        <v>45468</v>
      </c>
      <c r="D1636" s="215" t="s">
        <v>159</v>
      </c>
      <c r="E1636" s="204" t="str">
        <f t="shared" si="229"/>
        <v>کامیون کمپرسی</v>
      </c>
      <c r="F1636" s="204" t="str">
        <f t="shared" si="230"/>
        <v>صداقت</v>
      </c>
      <c r="G1636" s="204" t="str">
        <f t="shared" si="231"/>
        <v>تک</v>
      </c>
      <c r="H1636" s="204">
        <f t="shared" si="232"/>
        <v>4.1500000000000004</v>
      </c>
      <c r="I1636" s="204" t="s">
        <v>205</v>
      </c>
      <c r="J1636" s="204">
        <v>39</v>
      </c>
      <c r="K1636" s="204">
        <v>500</v>
      </c>
      <c r="L1636" s="204" t="s">
        <v>64</v>
      </c>
      <c r="M1636" s="204"/>
      <c r="N1636" s="204" t="s">
        <v>287</v>
      </c>
      <c r="O1636" s="230">
        <f t="shared" si="236"/>
        <v>0</v>
      </c>
      <c r="P1636" s="230">
        <f t="shared" si="237"/>
        <v>186.1275</v>
      </c>
      <c r="Q1636" s="230">
        <f t="shared" si="234"/>
        <v>0</v>
      </c>
      <c r="R1636" s="288">
        <f t="shared" si="233"/>
        <v>0</v>
      </c>
      <c r="S1636" s="261" t="s">
        <v>263</v>
      </c>
    </row>
    <row r="1637" spans="2:19" s="200" customFormat="1" x14ac:dyDescent="0.25">
      <c r="B1637" s="259">
        <f t="shared" si="235"/>
        <v>1632</v>
      </c>
      <c r="C1637" s="229">
        <v>45468</v>
      </c>
      <c r="D1637" s="215" t="s">
        <v>162</v>
      </c>
      <c r="E1637" s="204" t="str">
        <f t="shared" si="229"/>
        <v>تانکر آب</v>
      </c>
      <c r="F1637" s="204" t="str">
        <f t="shared" si="230"/>
        <v>رضاپور</v>
      </c>
      <c r="G1637" s="204" t="str">
        <f t="shared" si="231"/>
        <v>تانکر آب</v>
      </c>
      <c r="H1637" s="204">
        <f t="shared" si="232"/>
        <v>10</v>
      </c>
      <c r="I1637" s="204" t="s">
        <v>68</v>
      </c>
      <c r="J1637" s="204">
        <v>4</v>
      </c>
      <c r="K1637" s="204"/>
      <c r="L1637" s="204" t="s">
        <v>66</v>
      </c>
      <c r="M1637" s="204"/>
      <c r="N1637" s="204"/>
      <c r="O1637" s="230">
        <f t="shared" si="236"/>
        <v>0</v>
      </c>
      <c r="P1637" s="230">
        <f t="shared" si="237"/>
        <v>0</v>
      </c>
      <c r="Q1637" s="230">
        <f t="shared" si="234"/>
        <v>40</v>
      </c>
      <c r="R1637" s="288">
        <f t="shared" si="233"/>
        <v>0</v>
      </c>
      <c r="S1637" s="261"/>
    </row>
    <row r="1638" spans="2:19" s="200" customFormat="1" x14ac:dyDescent="0.25">
      <c r="B1638" s="259">
        <f t="shared" si="235"/>
        <v>1633</v>
      </c>
      <c r="C1638" s="229">
        <v>45468</v>
      </c>
      <c r="D1638" s="215" t="s">
        <v>175</v>
      </c>
      <c r="E1638" s="204" t="str">
        <f t="shared" si="229"/>
        <v>تانکر آب</v>
      </c>
      <c r="F1638" s="204" t="str">
        <f t="shared" si="230"/>
        <v>محمدپور</v>
      </c>
      <c r="G1638" s="204" t="str">
        <f t="shared" si="231"/>
        <v>تانکر آب</v>
      </c>
      <c r="H1638" s="204">
        <f t="shared" si="232"/>
        <v>11.2</v>
      </c>
      <c r="I1638" s="204" t="s">
        <v>68</v>
      </c>
      <c r="J1638" s="204">
        <v>6</v>
      </c>
      <c r="K1638" s="204"/>
      <c r="L1638" s="204" t="s">
        <v>7</v>
      </c>
      <c r="M1638" s="204">
        <v>723</v>
      </c>
      <c r="N1638" s="204" t="s">
        <v>287</v>
      </c>
      <c r="O1638" s="230">
        <f t="shared" si="236"/>
        <v>0</v>
      </c>
      <c r="P1638" s="230">
        <f t="shared" si="237"/>
        <v>0</v>
      </c>
      <c r="Q1638" s="230">
        <f t="shared" si="234"/>
        <v>67.199999999999989</v>
      </c>
      <c r="R1638" s="288">
        <f t="shared" si="233"/>
        <v>0</v>
      </c>
      <c r="S1638" s="261"/>
    </row>
    <row r="1639" spans="2:19" s="200" customFormat="1" x14ac:dyDescent="0.25">
      <c r="B1639" s="259">
        <f t="shared" si="235"/>
        <v>1634</v>
      </c>
      <c r="C1639" s="229">
        <v>45468</v>
      </c>
      <c r="D1639" s="215" t="s">
        <v>179</v>
      </c>
      <c r="E1639" s="204" t="str">
        <f t="shared" si="229"/>
        <v>کمپرسی جفت</v>
      </c>
      <c r="F1639" s="204" t="str">
        <f t="shared" si="230"/>
        <v>محمدپور</v>
      </c>
      <c r="G1639" s="204" t="str">
        <f t="shared" si="231"/>
        <v>جفت</v>
      </c>
      <c r="H1639" s="204">
        <f t="shared" si="232"/>
        <v>7</v>
      </c>
      <c r="I1639" s="204" t="s">
        <v>204</v>
      </c>
      <c r="J1639" s="204">
        <v>25</v>
      </c>
      <c r="K1639" s="204">
        <v>2000</v>
      </c>
      <c r="L1639" s="204" t="s">
        <v>7</v>
      </c>
      <c r="M1639" s="204">
        <v>723</v>
      </c>
      <c r="N1639" s="204" t="s">
        <v>287</v>
      </c>
      <c r="O1639" s="230">
        <f t="shared" si="236"/>
        <v>175</v>
      </c>
      <c r="P1639" s="230">
        <f t="shared" si="237"/>
        <v>0</v>
      </c>
      <c r="Q1639" s="230">
        <f t="shared" si="234"/>
        <v>0</v>
      </c>
      <c r="R1639" s="288">
        <f t="shared" si="233"/>
        <v>0</v>
      </c>
      <c r="S1639" s="261"/>
    </row>
    <row r="1640" spans="2:19" s="200" customFormat="1" x14ac:dyDescent="0.25">
      <c r="B1640" s="259">
        <f t="shared" si="235"/>
        <v>1635</v>
      </c>
      <c r="C1640" s="229">
        <v>45468</v>
      </c>
      <c r="D1640" s="215" t="s">
        <v>255</v>
      </c>
      <c r="E1640" s="204" t="str">
        <f t="shared" si="229"/>
        <v>کمپرسی جفت</v>
      </c>
      <c r="F1640" s="204" t="str">
        <f t="shared" si="230"/>
        <v>محمدپور</v>
      </c>
      <c r="G1640" s="204" t="str">
        <f t="shared" si="231"/>
        <v>جفت</v>
      </c>
      <c r="H1640" s="204">
        <f t="shared" si="232"/>
        <v>7</v>
      </c>
      <c r="I1640" s="204" t="s">
        <v>204</v>
      </c>
      <c r="J1640" s="204">
        <v>29</v>
      </c>
      <c r="K1640" s="204">
        <v>2000</v>
      </c>
      <c r="L1640" s="204" t="s">
        <v>7</v>
      </c>
      <c r="M1640" s="204">
        <v>723</v>
      </c>
      <c r="N1640" s="204" t="s">
        <v>287</v>
      </c>
      <c r="O1640" s="230">
        <f t="shared" si="236"/>
        <v>203</v>
      </c>
      <c r="P1640" s="230">
        <f t="shared" si="237"/>
        <v>0</v>
      </c>
      <c r="Q1640" s="230">
        <f t="shared" si="234"/>
        <v>0</v>
      </c>
      <c r="R1640" s="288">
        <f t="shared" si="233"/>
        <v>0</v>
      </c>
      <c r="S1640" s="261"/>
    </row>
    <row r="1641" spans="2:19" s="200" customFormat="1" x14ac:dyDescent="0.25">
      <c r="B1641" s="259">
        <f t="shared" si="235"/>
        <v>1636</v>
      </c>
      <c r="C1641" s="229">
        <v>45468</v>
      </c>
      <c r="D1641" s="215" t="s">
        <v>253</v>
      </c>
      <c r="E1641" s="204" t="str">
        <f t="shared" si="229"/>
        <v>کمپرسی تک</v>
      </c>
      <c r="F1641" s="204" t="str">
        <f t="shared" si="230"/>
        <v>محمدپور</v>
      </c>
      <c r="G1641" s="204" t="str">
        <f t="shared" si="231"/>
        <v>تک</v>
      </c>
      <c r="H1641" s="204">
        <f t="shared" si="232"/>
        <v>5</v>
      </c>
      <c r="I1641" s="204" t="s">
        <v>204</v>
      </c>
      <c r="J1641" s="204">
        <v>30</v>
      </c>
      <c r="K1641" s="204">
        <v>2000</v>
      </c>
      <c r="L1641" s="204" t="s">
        <v>8</v>
      </c>
      <c r="M1641" s="204"/>
      <c r="N1641" s="204"/>
      <c r="O1641" s="230">
        <f t="shared" si="236"/>
        <v>150</v>
      </c>
      <c r="P1641" s="230">
        <f t="shared" si="237"/>
        <v>0</v>
      </c>
      <c r="Q1641" s="230">
        <f t="shared" si="234"/>
        <v>0</v>
      </c>
      <c r="R1641" s="288">
        <f t="shared" si="233"/>
        <v>0</v>
      </c>
      <c r="S1641" s="261"/>
    </row>
    <row r="1642" spans="2:19" s="200" customFormat="1" x14ac:dyDescent="0.25">
      <c r="B1642" s="259">
        <f t="shared" si="235"/>
        <v>1637</v>
      </c>
      <c r="C1642" s="229">
        <v>45468</v>
      </c>
      <c r="D1642" s="215" t="s">
        <v>181</v>
      </c>
      <c r="E1642" s="204" t="str">
        <f t="shared" si="229"/>
        <v>تانکر آب</v>
      </c>
      <c r="F1642" s="204" t="str">
        <f t="shared" si="230"/>
        <v>گلپایگانی</v>
      </c>
      <c r="G1642" s="204" t="str">
        <f t="shared" si="231"/>
        <v>تانکر آب</v>
      </c>
      <c r="H1642" s="204">
        <f t="shared" si="232"/>
        <v>11.6</v>
      </c>
      <c r="I1642" s="204" t="s">
        <v>68</v>
      </c>
      <c r="J1642" s="204">
        <v>3</v>
      </c>
      <c r="K1642" s="204"/>
      <c r="L1642" s="204" t="s">
        <v>8</v>
      </c>
      <c r="M1642" s="204"/>
      <c r="N1642" s="204"/>
      <c r="O1642" s="230">
        <f>IF(I1642=$O$5,J1642*H1642,0)</f>
        <v>0</v>
      </c>
      <c r="P1642" s="230">
        <f>IF(I1642=$P$5,J1642*H1642,0)*1.15</f>
        <v>0</v>
      </c>
      <c r="Q1642" s="230">
        <f>IF(I1642=$Q$5,J1642*H1642,0)</f>
        <v>34.799999999999997</v>
      </c>
      <c r="R1642" s="288">
        <f t="shared" si="233"/>
        <v>0</v>
      </c>
      <c r="S1642" s="261"/>
    </row>
    <row r="1643" spans="2:19" s="200" customFormat="1" x14ac:dyDescent="0.25">
      <c r="B1643" s="259">
        <f t="shared" si="235"/>
        <v>1638</v>
      </c>
      <c r="C1643" s="229">
        <v>45468</v>
      </c>
      <c r="D1643" s="215" t="s">
        <v>244</v>
      </c>
      <c r="E1643" s="204" t="str">
        <f t="shared" si="229"/>
        <v>تانکر آب</v>
      </c>
      <c r="F1643" s="204" t="str">
        <f t="shared" si="230"/>
        <v>محمدپور</v>
      </c>
      <c r="G1643" s="204" t="str">
        <f t="shared" si="231"/>
        <v>تانکر آب</v>
      </c>
      <c r="H1643" s="204">
        <f t="shared" si="232"/>
        <v>10</v>
      </c>
      <c r="I1643" s="204" t="s">
        <v>68</v>
      </c>
      <c r="J1643" s="204">
        <v>6</v>
      </c>
      <c r="K1643" s="204"/>
      <c r="L1643" s="204" t="s">
        <v>7</v>
      </c>
      <c r="M1643" s="204">
        <v>723</v>
      </c>
      <c r="N1643" s="204" t="s">
        <v>287</v>
      </c>
      <c r="O1643" s="230">
        <f>IF(I1643=$O$5,J1643*H1643,0)</f>
        <v>0</v>
      </c>
      <c r="P1643" s="230">
        <f>IF(I1643=$P$5,J1643*H1643,0)*1.15</f>
        <v>0</v>
      </c>
      <c r="Q1643" s="230">
        <f>IF(I1643=$Q$5,J1643*H1643,0)</f>
        <v>60</v>
      </c>
      <c r="R1643" s="288">
        <f t="shared" si="233"/>
        <v>0</v>
      </c>
      <c r="S1643" s="261"/>
    </row>
    <row r="1644" spans="2:19" s="200" customFormat="1" x14ac:dyDescent="0.25">
      <c r="B1644" s="259">
        <f t="shared" si="235"/>
        <v>1639</v>
      </c>
      <c r="C1644" s="229">
        <v>45469</v>
      </c>
      <c r="D1644" s="215" t="s">
        <v>93</v>
      </c>
      <c r="E1644" s="204" t="str">
        <f t="shared" si="229"/>
        <v>کامیون کمپرسی</v>
      </c>
      <c r="F1644" s="204" t="str">
        <f t="shared" si="230"/>
        <v>شرکتی</v>
      </c>
      <c r="G1644" s="204" t="str">
        <f t="shared" si="231"/>
        <v>جفت</v>
      </c>
      <c r="H1644" s="204">
        <f t="shared" si="232"/>
        <v>6.65</v>
      </c>
      <c r="I1644" s="204" t="s">
        <v>276</v>
      </c>
      <c r="J1644" s="204">
        <v>27</v>
      </c>
      <c r="K1644" s="204">
        <v>300</v>
      </c>
      <c r="L1644" s="204" t="s">
        <v>1</v>
      </c>
      <c r="M1644" s="204" t="s">
        <v>2</v>
      </c>
      <c r="N1644" s="204"/>
      <c r="O1644" s="230">
        <f t="shared" si="236"/>
        <v>0</v>
      </c>
      <c r="P1644" s="230">
        <f t="shared" si="237"/>
        <v>0</v>
      </c>
      <c r="Q1644" s="230">
        <f t="shared" si="234"/>
        <v>0</v>
      </c>
      <c r="R1644" s="288">
        <f t="shared" si="233"/>
        <v>0</v>
      </c>
      <c r="S1644" s="261"/>
    </row>
    <row r="1645" spans="2:19" s="200" customFormat="1" x14ac:dyDescent="0.25">
      <c r="B1645" s="259">
        <f t="shared" si="235"/>
        <v>1640</v>
      </c>
      <c r="C1645" s="229">
        <v>45469</v>
      </c>
      <c r="D1645" s="215" t="s">
        <v>96</v>
      </c>
      <c r="E1645" s="204" t="str">
        <f t="shared" si="229"/>
        <v>کامیون کمپرسی</v>
      </c>
      <c r="F1645" s="204" t="str">
        <f t="shared" si="230"/>
        <v>شرکتی</v>
      </c>
      <c r="G1645" s="204" t="str">
        <f t="shared" si="231"/>
        <v>جفت</v>
      </c>
      <c r="H1645" s="204">
        <f t="shared" si="232"/>
        <v>6.65</v>
      </c>
      <c r="I1645" s="204"/>
      <c r="J1645" s="204"/>
      <c r="K1645" s="204"/>
      <c r="L1645" s="204"/>
      <c r="M1645" s="204"/>
      <c r="N1645" s="204"/>
      <c r="O1645" s="230">
        <f t="shared" si="236"/>
        <v>0</v>
      </c>
      <c r="P1645" s="230">
        <f t="shared" si="237"/>
        <v>0</v>
      </c>
      <c r="Q1645" s="230">
        <f t="shared" si="234"/>
        <v>0</v>
      </c>
      <c r="R1645" s="288">
        <f t="shared" si="233"/>
        <v>0</v>
      </c>
      <c r="S1645" s="261" t="s">
        <v>259</v>
      </c>
    </row>
    <row r="1646" spans="2:19" s="200" customFormat="1" x14ac:dyDescent="0.25">
      <c r="B1646" s="259">
        <f t="shared" si="235"/>
        <v>1641</v>
      </c>
      <c r="C1646" s="229">
        <v>45469</v>
      </c>
      <c r="D1646" s="215" t="s">
        <v>119</v>
      </c>
      <c r="E1646" s="204" t="str">
        <f t="shared" si="229"/>
        <v>کامیون کمپرسی</v>
      </c>
      <c r="F1646" s="204" t="str">
        <f t="shared" si="230"/>
        <v>شرکتی</v>
      </c>
      <c r="G1646" s="204" t="str">
        <f t="shared" si="231"/>
        <v>جفت</v>
      </c>
      <c r="H1646" s="204">
        <f t="shared" si="232"/>
        <v>6.65</v>
      </c>
      <c r="I1646" s="204" t="s">
        <v>276</v>
      </c>
      <c r="J1646" s="204">
        <v>22</v>
      </c>
      <c r="K1646" s="204">
        <v>300</v>
      </c>
      <c r="L1646" s="204" t="s">
        <v>1</v>
      </c>
      <c r="M1646" s="204" t="s">
        <v>2</v>
      </c>
      <c r="N1646" s="204"/>
      <c r="O1646" s="230">
        <f t="shared" si="236"/>
        <v>0</v>
      </c>
      <c r="P1646" s="230">
        <f t="shared" si="237"/>
        <v>0</v>
      </c>
      <c r="Q1646" s="230">
        <f t="shared" si="234"/>
        <v>0</v>
      </c>
      <c r="R1646" s="288">
        <f t="shared" si="233"/>
        <v>0</v>
      </c>
      <c r="S1646" s="261"/>
    </row>
    <row r="1647" spans="2:19" s="200" customFormat="1" x14ac:dyDescent="0.25">
      <c r="B1647" s="259">
        <f t="shared" si="235"/>
        <v>1642</v>
      </c>
      <c r="C1647" s="229">
        <v>45469</v>
      </c>
      <c r="D1647" s="215" t="s">
        <v>132</v>
      </c>
      <c r="E1647" s="204" t="str">
        <f t="shared" si="229"/>
        <v>تانکر آب</v>
      </c>
      <c r="F1647" s="204" t="str">
        <f t="shared" si="230"/>
        <v>شرکتی</v>
      </c>
      <c r="G1647" s="204" t="str">
        <f t="shared" si="231"/>
        <v>تانکر آب</v>
      </c>
      <c r="H1647" s="204">
        <f t="shared" si="232"/>
        <v>11.8</v>
      </c>
      <c r="I1647" s="204" t="s">
        <v>68</v>
      </c>
      <c r="J1647" s="204">
        <v>4</v>
      </c>
      <c r="K1647" s="204"/>
      <c r="L1647" s="204"/>
      <c r="M1647" s="204"/>
      <c r="N1647" s="204"/>
      <c r="O1647" s="230">
        <f t="shared" si="236"/>
        <v>0</v>
      </c>
      <c r="P1647" s="230">
        <f t="shared" si="237"/>
        <v>0</v>
      </c>
      <c r="Q1647" s="230">
        <f t="shared" si="234"/>
        <v>47.2</v>
      </c>
      <c r="R1647" s="288">
        <f t="shared" si="233"/>
        <v>0</v>
      </c>
      <c r="S1647" s="261"/>
    </row>
    <row r="1648" spans="2:19" s="200" customFormat="1" x14ac:dyDescent="0.25">
      <c r="B1648" s="259">
        <f t="shared" si="235"/>
        <v>1643</v>
      </c>
      <c r="C1648" s="229">
        <v>45469</v>
      </c>
      <c r="D1648" s="215" t="s">
        <v>98</v>
      </c>
      <c r="E1648" s="204" t="str">
        <f t="shared" si="229"/>
        <v>تانکر آب</v>
      </c>
      <c r="F1648" s="204" t="str">
        <f t="shared" si="230"/>
        <v>شرکتی</v>
      </c>
      <c r="G1648" s="204" t="str">
        <f t="shared" si="231"/>
        <v>تانکر آب</v>
      </c>
      <c r="H1648" s="204">
        <f t="shared" si="232"/>
        <v>11.8</v>
      </c>
      <c r="I1648" s="204"/>
      <c r="J1648" s="204"/>
      <c r="K1648" s="204"/>
      <c r="L1648" s="204"/>
      <c r="M1648" s="204"/>
      <c r="N1648" s="204"/>
      <c r="O1648" s="230">
        <f t="shared" si="236"/>
        <v>0</v>
      </c>
      <c r="P1648" s="230">
        <f t="shared" si="237"/>
        <v>0</v>
      </c>
      <c r="Q1648" s="230">
        <f t="shared" si="234"/>
        <v>0</v>
      </c>
      <c r="R1648" s="288">
        <f t="shared" si="233"/>
        <v>0</v>
      </c>
      <c r="S1648" s="261"/>
    </row>
    <row r="1649" spans="2:19" s="200" customFormat="1" x14ac:dyDescent="0.25">
      <c r="B1649" s="259">
        <f t="shared" si="235"/>
        <v>1644</v>
      </c>
      <c r="C1649" s="229">
        <v>45469</v>
      </c>
      <c r="D1649" s="215" t="s">
        <v>143</v>
      </c>
      <c r="E1649" s="204" t="str">
        <f t="shared" si="229"/>
        <v>کامیون کمپرسی</v>
      </c>
      <c r="F1649" s="204" t="str">
        <f t="shared" si="230"/>
        <v>انصاری</v>
      </c>
      <c r="G1649" s="204" t="str">
        <f t="shared" si="231"/>
        <v>جفت</v>
      </c>
      <c r="H1649" s="204">
        <f t="shared" si="232"/>
        <v>7</v>
      </c>
      <c r="I1649" s="204" t="s">
        <v>204</v>
      </c>
      <c r="J1649" s="204">
        <v>30</v>
      </c>
      <c r="K1649" s="204">
        <v>680</v>
      </c>
      <c r="L1649" s="204" t="s">
        <v>2</v>
      </c>
      <c r="M1649" s="204"/>
      <c r="N1649" s="204" t="s">
        <v>286</v>
      </c>
      <c r="O1649" s="230">
        <f t="shared" si="236"/>
        <v>210</v>
      </c>
      <c r="P1649" s="230">
        <f t="shared" si="237"/>
        <v>0</v>
      </c>
      <c r="Q1649" s="230">
        <f t="shared" si="234"/>
        <v>0</v>
      </c>
      <c r="R1649" s="288">
        <f t="shared" si="233"/>
        <v>0</v>
      </c>
      <c r="S1649" s="261"/>
    </row>
    <row r="1650" spans="2:19" s="200" customFormat="1" x14ac:dyDescent="0.25">
      <c r="B1650" s="259">
        <f t="shared" si="235"/>
        <v>1645</v>
      </c>
      <c r="C1650" s="229">
        <v>45469</v>
      </c>
      <c r="D1650" s="215" t="s">
        <v>144</v>
      </c>
      <c r="E1650" s="204" t="str">
        <f t="shared" si="229"/>
        <v>کامیون کمپرسی</v>
      </c>
      <c r="F1650" s="204" t="str">
        <f t="shared" si="230"/>
        <v>انصاری</v>
      </c>
      <c r="G1650" s="204" t="str">
        <f t="shared" si="231"/>
        <v>جفت</v>
      </c>
      <c r="H1650" s="204">
        <f t="shared" si="232"/>
        <v>7</v>
      </c>
      <c r="I1650" s="204" t="s">
        <v>204</v>
      </c>
      <c r="J1650" s="204">
        <v>30</v>
      </c>
      <c r="K1650" s="204">
        <v>680</v>
      </c>
      <c r="L1650" s="204" t="s">
        <v>2</v>
      </c>
      <c r="M1650" s="204"/>
      <c r="N1650" s="204" t="s">
        <v>286</v>
      </c>
      <c r="O1650" s="230">
        <f t="shared" si="236"/>
        <v>210</v>
      </c>
      <c r="P1650" s="230">
        <f t="shared" si="237"/>
        <v>0</v>
      </c>
      <c r="Q1650" s="230">
        <f t="shared" si="234"/>
        <v>0</v>
      </c>
      <c r="R1650" s="288">
        <f t="shared" si="233"/>
        <v>0</v>
      </c>
      <c r="S1650" s="261"/>
    </row>
    <row r="1651" spans="2:19" s="200" customFormat="1" x14ac:dyDescent="0.25">
      <c r="B1651" s="259">
        <f t="shared" si="235"/>
        <v>1646</v>
      </c>
      <c r="C1651" s="229">
        <v>45469</v>
      </c>
      <c r="D1651" s="215" t="s">
        <v>145</v>
      </c>
      <c r="E1651" s="204" t="str">
        <f t="shared" si="229"/>
        <v>کامیون کمپرسی</v>
      </c>
      <c r="F1651" s="204" t="str">
        <f t="shared" si="230"/>
        <v>انصاری</v>
      </c>
      <c r="G1651" s="204" t="str">
        <f t="shared" si="231"/>
        <v>جفت</v>
      </c>
      <c r="H1651" s="204">
        <f t="shared" si="232"/>
        <v>7</v>
      </c>
      <c r="I1651" s="204" t="s">
        <v>204</v>
      </c>
      <c r="J1651" s="204">
        <v>31</v>
      </c>
      <c r="K1651" s="204">
        <v>680</v>
      </c>
      <c r="L1651" s="204" t="s">
        <v>2</v>
      </c>
      <c r="M1651" s="204"/>
      <c r="N1651" s="204" t="s">
        <v>286</v>
      </c>
      <c r="O1651" s="230">
        <f t="shared" si="236"/>
        <v>217</v>
      </c>
      <c r="P1651" s="230">
        <f t="shared" si="237"/>
        <v>0</v>
      </c>
      <c r="Q1651" s="230">
        <f t="shared" si="234"/>
        <v>0</v>
      </c>
      <c r="R1651" s="288">
        <f t="shared" si="233"/>
        <v>0</v>
      </c>
      <c r="S1651" s="261"/>
    </row>
    <row r="1652" spans="2:19" s="200" customFormat="1" x14ac:dyDescent="0.25">
      <c r="B1652" s="259">
        <f t="shared" si="235"/>
        <v>1647</v>
      </c>
      <c r="C1652" s="229">
        <v>45469</v>
      </c>
      <c r="D1652" s="215" t="s">
        <v>152</v>
      </c>
      <c r="E1652" s="204" t="str">
        <f t="shared" si="229"/>
        <v>کامیون کمپرسی</v>
      </c>
      <c r="F1652" s="204" t="str">
        <f t="shared" si="230"/>
        <v>میرزایی</v>
      </c>
      <c r="G1652" s="204" t="str">
        <f t="shared" si="231"/>
        <v>تک</v>
      </c>
      <c r="H1652" s="204">
        <f t="shared" si="232"/>
        <v>4.1500000000000004</v>
      </c>
      <c r="I1652" s="204" t="s">
        <v>205</v>
      </c>
      <c r="J1652" s="204">
        <v>37</v>
      </c>
      <c r="K1652" s="204">
        <v>460</v>
      </c>
      <c r="L1652" s="204" t="s">
        <v>65</v>
      </c>
      <c r="M1652" s="204"/>
      <c r="N1652" s="204" t="s">
        <v>287</v>
      </c>
      <c r="O1652" s="230">
        <f t="shared" si="236"/>
        <v>0</v>
      </c>
      <c r="P1652" s="230">
        <f t="shared" si="237"/>
        <v>176.58250000000001</v>
      </c>
      <c r="Q1652" s="230">
        <f t="shared" si="234"/>
        <v>0</v>
      </c>
      <c r="R1652" s="288">
        <f t="shared" si="233"/>
        <v>0</v>
      </c>
      <c r="S1652" s="261"/>
    </row>
    <row r="1653" spans="2:19" s="200" customFormat="1" x14ac:dyDescent="0.25">
      <c r="B1653" s="259">
        <f t="shared" si="235"/>
        <v>1648</v>
      </c>
      <c r="C1653" s="229">
        <v>45469</v>
      </c>
      <c r="D1653" s="215" t="s">
        <v>154</v>
      </c>
      <c r="E1653" s="204" t="str">
        <f t="shared" si="229"/>
        <v>کامیون کمپرسی</v>
      </c>
      <c r="F1653" s="204" t="str">
        <f t="shared" si="230"/>
        <v>میرزایی</v>
      </c>
      <c r="G1653" s="204" t="str">
        <f t="shared" si="231"/>
        <v>تک</v>
      </c>
      <c r="H1653" s="204">
        <f t="shared" si="232"/>
        <v>4.1500000000000004</v>
      </c>
      <c r="I1653" s="204" t="s">
        <v>205</v>
      </c>
      <c r="J1653" s="204">
        <v>37</v>
      </c>
      <c r="K1653" s="204">
        <v>460</v>
      </c>
      <c r="L1653" s="204" t="s">
        <v>65</v>
      </c>
      <c r="M1653" s="204"/>
      <c r="N1653" s="204" t="s">
        <v>287</v>
      </c>
      <c r="O1653" s="230">
        <f t="shared" si="236"/>
        <v>0</v>
      </c>
      <c r="P1653" s="230">
        <f t="shared" si="237"/>
        <v>176.58250000000001</v>
      </c>
      <c r="Q1653" s="230">
        <f t="shared" si="234"/>
        <v>0</v>
      </c>
      <c r="R1653" s="288">
        <f t="shared" si="233"/>
        <v>0</v>
      </c>
      <c r="S1653" s="261"/>
    </row>
    <row r="1654" spans="2:19" s="200" customFormat="1" x14ac:dyDescent="0.25">
      <c r="B1654" s="259">
        <f t="shared" si="235"/>
        <v>1649</v>
      </c>
      <c r="C1654" s="229">
        <v>45469</v>
      </c>
      <c r="D1654" s="215" t="s">
        <v>155</v>
      </c>
      <c r="E1654" s="204" t="str">
        <f t="shared" si="229"/>
        <v>کامیون کمپرسی</v>
      </c>
      <c r="F1654" s="204" t="str">
        <f t="shared" si="230"/>
        <v>میرزایی</v>
      </c>
      <c r="G1654" s="204" t="str">
        <f t="shared" si="231"/>
        <v>جفت</v>
      </c>
      <c r="H1654" s="204">
        <f t="shared" si="232"/>
        <v>6.65</v>
      </c>
      <c r="I1654" s="204" t="s">
        <v>205</v>
      </c>
      <c r="J1654" s="204">
        <v>37</v>
      </c>
      <c r="K1654" s="204">
        <v>460</v>
      </c>
      <c r="L1654" s="204" t="s">
        <v>65</v>
      </c>
      <c r="M1654" s="204"/>
      <c r="N1654" s="204" t="s">
        <v>287</v>
      </c>
      <c r="O1654" s="230">
        <f t="shared" si="236"/>
        <v>0</v>
      </c>
      <c r="P1654" s="230">
        <f t="shared" si="237"/>
        <v>282.95749999999998</v>
      </c>
      <c r="Q1654" s="230">
        <f t="shared" si="234"/>
        <v>0</v>
      </c>
      <c r="R1654" s="288">
        <f t="shared" si="233"/>
        <v>0</v>
      </c>
      <c r="S1654" s="261"/>
    </row>
    <row r="1655" spans="2:19" s="200" customFormat="1" x14ac:dyDescent="0.25">
      <c r="B1655" s="259">
        <f t="shared" si="235"/>
        <v>1650</v>
      </c>
      <c r="C1655" s="229">
        <v>45469</v>
      </c>
      <c r="D1655" s="215" t="s">
        <v>158</v>
      </c>
      <c r="E1655" s="204" t="str">
        <f t="shared" si="229"/>
        <v>کامیون کمپرسی</v>
      </c>
      <c r="F1655" s="204" t="str">
        <f t="shared" si="230"/>
        <v>صداقت</v>
      </c>
      <c r="G1655" s="204" t="str">
        <f t="shared" si="231"/>
        <v>تک</v>
      </c>
      <c r="H1655" s="204">
        <f t="shared" si="232"/>
        <v>4.1500000000000004</v>
      </c>
      <c r="I1655" s="204" t="s">
        <v>204</v>
      </c>
      <c r="J1655" s="204">
        <v>5</v>
      </c>
      <c r="K1655" s="204">
        <v>400</v>
      </c>
      <c r="L1655" s="204" t="s">
        <v>64</v>
      </c>
      <c r="M1655" s="204"/>
      <c r="N1655" s="204" t="s">
        <v>287</v>
      </c>
      <c r="O1655" s="230">
        <f t="shared" si="236"/>
        <v>20.75</v>
      </c>
      <c r="P1655" s="230">
        <f t="shared" si="237"/>
        <v>0</v>
      </c>
      <c r="Q1655" s="230">
        <f t="shared" si="234"/>
        <v>0</v>
      </c>
      <c r="R1655" s="288">
        <f t="shared" si="233"/>
        <v>0</v>
      </c>
      <c r="S1655" s="261"/>
    </row>
    <row r="1656" spans="2:19" s="200" customFormat="1" x14ac:dyDescent="0.25">
      <c r="B1656" s="259">
        <f t="shared" si="235"/>
        <v>1651</v>
      </c>
      <c r="C1656" s="229">
        <v>45469</v>
      </c>
      <c r="D1656" s="215" t="s">
        <v>159</v>
      </c>
      <c r="E1656" s="204" t="str">
        <f t="shared" si="229"/>
        <v>کامیون کمپرسی</v>
      </c>
      <c r="F1656" s="204" t="str">
        <f t="shared" si="230"/>
        <v>صداقت</v>
      </c>
      <c r="G1656" s="204" t="str">
        <f t="shared" si="231"/>
        <v>تک</v>
      </c>
      <c r="H1656" s="204">
        <f t="shared" si="232"/>
        <v>4.1500000000000004</v>
      </c>
      <c r="I1656" s="204" t="s">
        <v>204</v>
      </c>
      <c r="J1656" s="204">
        <v>5</v>
      </c>
      <c r="K1656" s="204">
        <v>400</v>
      </c>
      <c r="L1656" s="204" t="s">
        <v>64</v>
      </c>
      <c r="M1656" s="204"/>
      <c r="N1656" s="204" t="s">
        <v>287</v>
      </c>
      <c r="O1656" s="230">
        <f t="shared" si="236"/>
        <v>20.75</v>
      </c>
      <c r="P1656" s="230">
        <f t="shared" si="237"/>
        <v>0</v>
      </c>
      <c r="Q1656" s="230">
        <f t="shared" si="234"/>
        <v>0</v>
      </c>
      <c r="R1656" s="288">
        <f t="shared" si="233"/>
        <v>0</v>
      </c>
      <c r="S1656" s="261"/>
    </row>
    <row r="1657" spans="2:19" s="200" customFormat="1" x14ac:dyDescent="0.25">
      <c r="B1657" s="259">
        <f t="shared" si="235"/>
        <v>1652</v>
      </c>
      <c r="C1657" s="229">
        <v>45469</v>
      </c>
      <c r="D1657" s="215" t="s">
        <v>162</v>
      </c>
      <c r="E1657" s="204" t="str">
        <f t="shared" si="229"/>
        <v>تانکر آب</v>
      </c>
      <c r="F1657" s="204" t="str">
        <f t="shared" si="230"/>
        <v>رضاپور</v>
      </c>
      <c r="G1657" s="204" t="str">
        <f t="shared" si="231"/>
        <v>تانکر آب</v>
      </c>
      <c r="H1657" s="204">
        <f t="shared" si="232"/>
        <v>10</v>
      </c>
      <c r="I1657" s="204" t="s">
        <v>68</v>
      </c>
      <c r="J1657" s="204">
        <v>5</v>
      </c>
      <c r="K1657" s="204"/>
      <c r="L1657" s="204" t="s">
        <v>66</v>
      </c>
      <c r="M1657" s="204"/>
      <c r="N1657" s="204"/>
      <c r="O1657" s="230">
        <f t="shared" si="236"/>
        <v>0</v>
      </c>
      <c r="P1657" s="230">
        <f t="shared" si="237"/>
        <v>0</v>
      </c>
      <c r="Q1657" s="230">
        <f t="shared" si="234"/>
        <v>50</v>
      </c>
      <c r="R1657" s="288">
        <f t="shared" si="233"/>
        <v>0</v>
      </c>
      <c r="S1657" s="261"/>
    </row>
    <row r="1658" spans="2:19" s="200" customFormat="1" x14ac:dyDescent="0.25">
      <c r="B1658" s="259">
        <f t="shared" si="235"/>
        <v>1653</v>
      </c>
      <c r="C1658" s="229">
        <v>45469</v>
      </c>
      <c r="D1658" s="215" t="s">
        <v>175</v>
      </c>
      <c r="E1658" s="204" t="str">
        <f t="shared" si="229"/>
        <v>تانکر آب</v>
      </c>
      <c r="F1658" s="204" t="str">
        <f t="shared" si="230"/>
        <v>محمدپور</v>
      </c>
      <c r="G1658" s="204" t="str">
        <f t="shared" si="231"/>
        <v>تانکر آب</v>
      </c>
      <c r="H1658" s="204">
        <f t="shared" si="232"/>
        <v>11.2</v>
      </c>
      <c r="I1658" s="204" t="s">
        <v>68</v>
      </c>
      <c r="J1658" s="204">
        <v>7</v>
      </c>
      <c r="K1658" s="204"/>
      <c r="L1658" s="204" t="s">
        <v>7</v>
      </c>
      <c r="M1658" s="204">
        <v>723</v>
      </c>
      <c r="N1658" s="204" t="s">
        <v>287</v>
      </c>
      <c r="O1658" s="230">
        <f t="shared" si="236"/>
        <v>0</v>
      </c>
      <c r="P1658" s="230">
        <f t="shared" si="237"/>
        <v>0</v>
      </c>
      <c r="Q1658" s="230">
        <f t="shared" si="234"/>
        <v>78.399999999999991</v>
      </c>
      <c r="R1658" s="288">
        <f t="shared" si="233"/>
        <v>0</v>
      </c>
      <c r="S1658" s="261"/>
    </row>
    <row r="1659" spans="2:19" s="200" customFormat="1" x14ac:dyDescent="0.25">
      <c r="B1659" s="259">
        <f t="shared" si="235"/>
        <v>1654</v>
      </c>
      <c r="C1659" s="229">
        <v>45469</v>
      </c>
      <c r="D1659" s="215" t="s">
        <v>179</v>
      </c>
      <c r="E1659" s="204" t="str">
        <f t="shared" si="229"/>
        <v>کمپرسی جفت</v>
      </c>
      <c r="F1659" s="204" t="str">
        <f t="shared" si="230"/>
        <v>محمدپور</v>
      </c>
      <c r="G1659" s="204" t="str">
        <f t="shared" si="231"/>
        <v>جفت</v>
      </c>
      <c r="H1659" s="204">
        <f t="shared" si="232"/>
        <v>7</v>
      </c>
      <c r="I1659" s="204" t="s">
        <v>204</v>
      </c>
      <c r="J1659" s="204">
        <v>25</v>
      </c>
      <c r="K1659" s="204"/>
      <c r="L1659" s="204" t="s">
        <v>7</v>
      </c>
      <c r="M1659" s="204">
        <v>723</v>
      </c>
      <c r="N1659" s="204" t="s">
        <v>287</v>
      </c>
      <c r="O1659" s="230">
        <f t="shared" si="236"/>
        <v>175</v>
      </c>
      <c r="P1659" s="230">
        <f t="shared" si="237"/>
        <v>0</v>
      </c>
      <c r="Q1659" s="230">
        <f t="shared" si="234"/>
        <v>0</v>
      </c>
      <c r="R1659" s="288">
        <f t="shared" si="233"/>
        <v>0</v>
      </c>
      <c r="S1659" s="261"/>
    </row>
    <row r="1660" spans="2:19" s="200" customFormat="1" x14ac:dyDescent="0.25">
      <c r="B1660" s="259">
        <f t="shared" si="235"/>
        <v>1655</v>
      </c>
      <c r="C1660" s="229">
        <v>45469</v>
      </c>
      <c r="D1660" s="215" t="s">
        <v>255</v>
      </c>
      <c r="E1660" s="204" t="str">
        <f t="shared" si="229"/>
        <v>کمپرسی جفت</v>
      </c>
      <c r="F1660" s="204" t="str">
        <f t="shared" si="230"/>
        <v>محمدپور</v>
      </c>
      <c r="G1660" s="204" t="str">
        <f t="shared" si="231"/>
        <v>جفت</v>
      </c>
      <c r="H1660" s="204">
        <f t="shared" si="232"/>
        <v>7</v>
      </c>
      <c r="I1660" s="204" t="s">
        <v>204</v>
      </c>
      <c r="J1660" s="204">
        <v>25</v>
      </c>
      <c r="K1660" s="204"/>
      <c r="L1660" s="204" t="s">
        <v>7</v>
      </c>
      <c r="M1660" s="204">
        <v>723</v>
      </c>
      <c r="N1660" s="204" t="s">
        <v>287</v>
      </c>
      <c r="O1660" s="230">
        <f t="shared" si="236"/>
        <v>175</v>
      </c>
      <c r="P1660" s="230">
        <f t="shared" si="237"/>
        <v>0</v>
      </c>
      <c r="Q1660" s="230">
        <f t="shared" si="234"/>
        <v>0</v>
      </c>
      <c r="R1660" s="288">
        <f t="shared" si="233"/>
        <v>0</v>
      </c>
      <c r="S1660" s="261"/>
    </row>
    <row r="1661" spans="2:19" s="200" customFormat="1" x14ac:dyDescent="0.25">
      <c r="B1661" s="259">
        <f t="shared" si="235"/>
        <v>1656</v>
      </c>
      <c r="C1661" s="229">
        <v>45469</v>
      </c>
      <c r="D1661" s="215" t="s">
        <v>253</v>
      </c>
      <c r="E1661" s="204" t="str">
        <f t="shared" si="229"/>
        <v>کمپرسی تک</v>
      </c>
      <c r="F1661" s="204" t="str">
        <f t="shared" si="230"/>
        <v>محمدپور</v>
      </c>
      <c r="G1661" s="204" t="str">
        <f t="shared" si="231"/>
        <v>تک</v>
      </c>
      <c r="H1661" s="204">
        <f t="shared" si="232"/>
        <v>5</v>
      </c>
      <c r="I1661" s="204" t="s">
        <v>204</v>
      </c>
      <c r="J1661" s="204">
        <v>30</v>
      </c>
      <c r="K1661" s="204"/>
      <c r="L1661" s="204" t="s">
        <v>7</v>
      </c>
      <c r="M1661" s="204">
        <v>723</v>
      </c>
      <c r="N1661" s="204" t="s">
        <v>287</v>
      </c>
      <c r="O1661" s="230">
        <f t="shared" si="236"/>
        <v>150</v>
      </c>
      <c r="P1661" s="230">
        <f t="shared" si="237"/>
        <v>0</v>
      </c>
      <c r="Q1661" s="230">
        <f t="shared" si="234"/>
        <v>0</v>
      </c>
      <c r="R1661" s="288">
        <f t="shared" si="233"/>
        <v>0</v>
      </c>
      <c r="S1661" s="261"/>
    </row>
    <row r="1662" spans="2:19" s="200" customFormat="1" x14ac:dyDescent="0.25">
      <c r="B1662" s="259">
        <f t="shared" si="235"/>
        <v>1657</v>
      </c>
      <c r="C1662" s="229">
        <v>45469</v>
      </c>
      <c r="D1662" s="215" t="s">
        <v>181</v>
      </c>
      <c r="E1662" s="204" t="str">
        <f t="shared" si="229"/>
        <v>تانکر آب</v>
      </c>
      <c r="F1662" s="204" t="str">
        <f t="shared" si="230"/>
        <v>گلپایگانی</v>
      </c>
      <c r="G1662" s="204" t="str">
        <f t="shared" si="231"/>
        <v>تانکر آب</v>
      </c>
      <c r="H1662" s="204">
        <f t="shared" si="232"/>
        <v>11.6</v>
      </c>
      <c r="I1662" s="204" t="s">
        <v>68</v>
      </c>
      <c r="J1662" s="204">
        <v>6</v>
      </c>
      <c r="K1662" s="204"/>
      <c r="L1662" s="204" t="s">
        <v>8</v>
      </c>
      <c r="M1662" s="204"/>
      <c r="N1662" s="204"/>
      <c r="O1662" s="230">
        <f t="shared" si="236"/>
        <v>0</v>
      </c>
      <c r="P1662" s="230">
        <f t="shared" si="237"/>
        <v>0</v>
      </c>
      <c r="Q1662" s="230">
        <f t="shared" si="234"/>
        <v>69.599999999999994</v>
      </c>
      <c r="R1662" s="288">
        <f t="shared" si="233"/>
        <v>0</v>
      </c>
      <c r="S1662" s="261"/>
    </row>
    <row r="1663" spans="2:19" s="200" customFormat="1" x14ac:dyDescent="0.25">
      <c r="B1663" s="259">
        <f t="shared" si="235"/>
        <v>1658</v>
      </c>
      <c r="C1663" s="229">
        <v>45469</v>
      </c>
      <c r="D1663" s="215" t="s">
        <v>244</v>
      </c>
      <c r="E1663" s="204" t="str">
        <f t="shared" si="229"/>
        <v>تانکر آب</v>
      </c>
      <c r="F1663" s="204" t="str">
        <f t="shared" si="230"/>
        <v>محمدپور</v>
      </c>
      <c r="G1663" s="204" t="str">
        <f t="shared" si="231"/>
        <v>تانکر آب</v>
      </c>
      <c r="H1663" s="204">
        <f t="shared" si="232"/>
        <v>10</v>
      </c>
      <c r="I1663" s="204" t="s">
        <v>68</v>
      </c>
      <c r="J1663" s="204">
        <v>0</v>
      </c>
      <c r="K1663" s="204"/>
      <c r="L1663" s="204" t="s">
        <v>7</v>
      </c>
      <c r="M1663" s="204">
        <v>723</v>
      </c>
      <c r="N1663" s="204" t="s">
        <v>287</v>
      </c>
      <c r="O1663" s="230">
        <f t="shared" si="236"/>
        <v>0</v>
      </c>
      <c r="P1663" s="230">
        <f t="shared" si="237"/>
        <v>0</v>
      </c>
      <c r="Q1663" s="230">
        <f t="shared" si="234"/>
        <v>0</v>
      </c>
      <c r="R1663" s="288">
        <f t="shared" si="233"/>
        <v>0</v>
      </c>
      <c r="S1663" s="261"/>
    </row>
    <row r="1664" spans="2:19" s="200" customFormat="1" x14ac:dyDescent="0.25">
      <c r="B1664" s="259">
        <f t="shared" si="235"/>
        <v>1659</v>
      </c>
      <c r="C1664" s="229">
        <v>45470</v>
      </c>
      <c r="D1664" s="215" t="s">
        <v>93</v>
      </c>
      <c r="E1664" s="204" t="str">
        <f t="shared" si="229"/>
        <v>کامیون کمپرسی</v>
      </c>
      <c r="F1664" s="204" t="str">
        <f t="shared" si="230"/>
        <v>شرکتی</v>
      </c>
      <c r="G1664" s="204" t="str">
        <f t="shared" si="231"/>
        <v>جفت</v>
      </c>
      <c r="H1664" s="204">
        <f t="shared" si="232"/>
        <v>6.65</v>
      </c>
      <c r="I1664" s="204" t="s">
        <v>276</v>
      </c>
      <c r="J1664" s="204">
        <v>33</v>
      </c>
      <c r="K1664" s="204">
        <v>100</v>
      </c>
      <c r="L1664" s="204" t="s">
        <v>1</v>
      </c>
      <c r="M1664" s="204" t="s">
        <v>2</v>
      </c>
      <c r="N1664" s="204"/>
      <c r="O1664" s="230">
        <f t="shared" si="236"/>
        <v>0</v>
      </c>
      <c r="P1664" s="230">
        <f t="shared" si="237"/>
        <v>0</v>
      </c>
      <c r="Q1664" s="230">
        <f t="shared" si="234"/>
        <v>0</v>
      </c>
      <c r="R1664" s="288">
        <f t="shared" si="233"/>
        <v>0</v>
      </c>
      <c r="S1664" s="261"/>
    </row>
    <row r="1665" spans="2:19" s="200" customFormat="1" x14ac:dyDescent="0.25">
      <c r="B1665" s="259">
        <f t="shared" si="235"/>
        <v>1660</v>
      </c>
      <c r="C1665" s="229">
        <v>45470</v>
      </c>
      <c r="D1665" s="215" t="s">
        <v>96</v>
      </c>
      <c r="E1665" s="204" t="str">
        <f t="shared" si="229"/>
        <v>کامیون کمپرسی</v>
      </c>
      <c r="F1665" s="204" t="str">
        <f t="shared" si="230"/>
        <v>شرکتی</v>
      </c>
      <c r="G1665" s="204" t="str">
        <f t="shared" si="231"/>
        <v>جفت</v>
      </c>
      <c r="H1665" s="204">
        <f t="shared" si="232"/>
        <v>6.65</v>
      </c>
      <c r="I1665" s="204"/>
      <c r="J1665" s="204"/>
      <c r="K1665" s="204"/>
      <c r="L1665" s="204"/>
      <c r="M1665" s="204"/>
      <c r="N1665" s="204"/>
      <c r="O1665" s="230">
        <f t="shared" si="236"/>
        <v>0</v>
      </c>
      <c r="P1665" s="230">
        <f t="shared" si="237"/>
        <v>0</v>
      </c>
      <c r="Q1665" s="230">
        <f t="shared" si="234"/>
        <v>0</v>
      </c>
      <c r="R1665" s="288">
        <f t="shared" si="233"/>
        <v>0</v>
      </c>
      <c r="S1665" s="261"/>
    </row>
    <row r="1666" spans="2:19" s="200" customFormat="1" x14ac:dyDescent="0.25">
      <c r="B1666" s="259">
        <f t="shared" si="235"/>
        <v>1661</v>
      </c>
      <c r="C1666" s="229">
        <v>45470</v>
      </c>
      <c r="D1666" s="215" t="s">
        <v>119</v>
      </c>
      <c r="E1666" s="204" t="str">
        <f t="shared" si="229"/>
        <v>کامیون کمپرسی</v>
      </c>
      <c r="F1666" s="204" t="str">
        <f t="shared" si="230"/>
        <v>شرکتی</v>
      </c>
      <c r="G1666" s="204" t="str">
        <f t="shared" si="231"/>
        <v>جفت</v>
      </c>
      <c r="H1666" s="204">
        <f t="shared" si="232"/>
        <v>6.65</v>
      </c>
      <c r="I1666" s="204" t="s">
        <v>237</v>
      </c>
      <c r="J1666" s="204">
        <v>30</v>
      </c>
      <c r="K1666" s="204">
        <v>100</v>
      </c>
      <c r="L1666" s="204" t="s">
        <v>1</v>
      </c>
      <c r="M1666" s="204" t="s">
        <v>2</v>
      </c>
      <c r="N1666" s="204"/>
      <c r="O1666" s="230">
        <f t="shared" si="236"/>
        <v>0</v>
      </c>
      <c r="P1666" s="230">
        <f t="shared" si="237"/>
        <v>0</v>
      </c>
      <c r="Q1666" s="230">
        <f t="shared" si="234"/>
        <v>0</v>
      </c>
      <c r="R1666" s="288">
        <f t="shared" si="233"/>
        <v>0</v>
      </c>
      <c r="S1666" s="261" t="s">
        <v>265</v>
      </c>
    </row>
    <row r="1667" spans="2:19" s="200" customFormat="1" x14ac:dyDescent="0.25">
      <c r="B1667" s="259">
        <f t="shared" si="235"/>
        <v>1662</v>
      </c>
      <c r="C1667" s="229">
        <v>45470</v>
      </c>
      <c r="D1667" s="215" t="s">
        <v>132</v>
      </c>
      <c r="E1667" s="204" t="str">
        <f t="shared" si="229"/>
        <v>تانکر آب</v>
      </c>
      <c r="F1667" s="204" t="str">
        <f t="shared" si="230"/>
        <v>شرکتی</v>
      </c>
      <c r="G1667" s="204" t="str">
        <f t="shared" si="231"/>
        <v>تانکر آب</v>
      </c>
      <c r="H1667" s="204">
        <f t="shared" si="232"/>
        <v>11.8</v>
      </c>
      <c r="I1667" s="204" t="s">
        <v>68</v>
      </c>
      <c r="J1667" s="204">
        <v>3</v>
      </c>
      <c r="K1667" s="204"/>
      <c r="L1667" s="204"/>
      <c r="M1667" s="204"/>
      <c r="N1667" s="204"/>
      <c r="O1667" s="230">
        <f t="shared" si="236"/>
        <v>0</v>
      </c>
      <c r="P1667" s="230">
        <f t="shared" si="237"/>
        <v>0</v>
      </c>
      <c r="Q1667" s="230">
        <f t="shared" si="234"/>
        <v>35.400000000000006</v>
      </c>
      <c r="R1667" s="288">
        <f t="shared" si="233"/>
        <v>0</v>
      </c>
      <c r="S1667" s="261"/>
    </row>
    <row r="1668" spans="2:19" s="200" customFormat="1" x14ac:dyDescent="0.25">
      <c r="B1668" s="259">
        <f t="shared" si="235"/>
        <v>1663</v>
      </c>
      <c r="C1668" s="229">
        <v>45470</v>
      </c>
      <c r="D1668" s="215" t="s">
        <v>98</v>
      </c>
      <c r="E1668" s="204" t="str">
        <f t="shared" si="229"/>
        <v>تانکر آب</v>
      </c>
      <c r="F1668" s="204" t="str">
        <f t="shared" si="230"/>
        <v>شرکتی</v>
      </c>
      <c r="G1668" s="204" t="str">
        <f t="shared" si="231"/>
        <v>تانکر آب</v>
      </c>
      <c r="H1668" s="204">
        <f t="shared" si="232"/>
        <v>11.8</v>
      </c>
      <c r="I1668" s="204"/>
      <c r="J1668" s="204"/>
      <c r="K1668" s="204"/>
      <c r="L1668" s="204"/>
      <c r="M1668" s="204"/>
      <c r="N1668" s="204"/>
      <c r="O1668" s="230">
        <f t="shared" si="236"/>
        <v>0</v>
      </c>
      <c r="P1668" s="230">
        <f t="shared" si="237"/>
        <v>0</v>
      </c>
      <c r="Q1668" s="230">
        <f t="shared" ref="Q1668:Q1732" si="238">IF(I1668=$Q$5,J1668*H1668,0)</f>
        <v>0</v>
      </c>
      <c r="R1668" s="288">
        <f t="shared" si="233"/>
        <v>0</v>
      </c>
      <c r="S1668" s="261" t="s">
        <v>259</v>
      </c>
    </row>
    <row r="1669" spans="2:19" s="200" customFormat="1" x14ac:dyDescent="0.25">
      <c r="B1669" s="259">
        <f t="shared" si="235"/>
        <v>1664</v>
      </c>
      <c r="C1669" s="229">
        <v>45470</v>
      </c>
      <c r="D1669" s="215" t="s">
        <v>143</v>
      </c>
      <c r="E1669" s="204" t="str">
        <f t="shared" si="229"/>
        <v>کامیون کمپرسی</v>
      </c>
      <c r="F1669" s="204" t="str">
        <f t="shared" si="230"/>
        <v>انصاری</v>
      </c>
      <c r="G1669" s="204" t="str">
        <f t="shared" si="231"/>
        <v>جفت</v>
      </c>
      <c r="H1669" s="204">
        <f t="shared" si="232"/>
        <v>7</v>
      </c>
      <c r="I1669" s="204" t="s">
        <v>204</v>
      </c>
      <c r="J1669" s="204">
        <v>30</v>
      </c>
      <c r="K1669" s="204">
        <v>550</v>
      </c>
      <c r="L1669" s="204" t="s">
        <v>2</v>
      </c>
      <c r="M1669" s="204">
        <v>713</v>
      </c>
      <c r="N1669" s="204" t="s">
        <v>286</v>
      </c>
      <c r="O1669" s="230">
        <f t="shared" si="236"/>
        <v>210</v>
      </c>
      <c r="P1669" s="230">
        <f t="shared" si="237"/>
        <v>0</v>
      </c>
      <c r="Q1669" s="230">
        <f t="shared" si="238"/>
        <v>0</v>
      </c>
      <c r="R1669" s="288">
        <f t="shared" si="233"/>
        <v>0</v>
      </c>
      <c r="S1669" s="261"/>
    </row>
    <row r="1670" spans="2:19" s="200" customFormat="1" x14ac:dyDescent="0.25">
      <c r="B1670" s="259">
        <f t="shared" si="235"/>
        <v>1665</v>
      </c>
      <c r="C1670" s="229">
        <v>45470</v>
      </c>
      <c r="D1670" s="215" t="s">
        <v>144</v>
      </c>
      <c r="E1670" s="204" t="str">
        <f t="shared" ref="E1670:E1733" si="239">IFERROR(VLOOKUP(D1670,T:X,2,FALSE),"")</f>
        <v>کامیون کمپرسی</v>
      </c>
      <c r="F1670" s="204" t="str">
        <f t="shared" ref="F1670:F1733" si="240">IFERROR(VLOOKUP(D1670,T:X,3,FALSE),"")</f>
        <v>انصاری</v>
      </c>
      <c r="G1670" s="204" t="str">
        <f t="shared" ref="G1670:G1733" si="241">IFERROR(VLOOKUP(D1670,T:X,4,FALSE),"")</f>
        <v>جفت</v>
      </c>
      <c r="H1670" s="204">
        <f t="shared" ref="H1670:H1733" si="242">IFERROR(VLOOKUP(D1670,T:X,5,FALSE),"")</f>
        <v>7</v>
      </c>
      <c r="I1670" s="204" t="s">
        <v>204</v>
      </c>
      <c r="J1670" s="204">
        <v>30</v>
      </c>
      <c r="K1670" s="204">
        <v>550</v>
      </c>
      <c r="L1670" s="204" t="s">
        <v>2</v>
      </c>
      <c r="M1670" s="204">
        <v>713</v>
      </c>
      <c r="N1670" s="204" t="s">
        <v>286</v>
      </c>
      <c r="O1670" s="230">
        <f t="shared" si="236"/>
        <v>210</v>
      </c>
      <c r="P1670" s="230">
        <f t="shared" si="237"/>
        <v>0</v>
      </c>
      <c r="Q1670" s="230">
        <f t="shared" si="238"/>
        <v>0</v>
      </c>
      <c r="R1670" s="288">
        <f t="shared" ref="R1670:R1733" si="243">IF(I1670=$R$5,J1670*H1670,0)</f>
        <v>0</v>
      </c>
      <c r="S1670" s="261"/>
    </row>
    <row r="1671" spans="2:19" s="200" customFormat="1" x14ac:dyDescent="0.25">
      <c r="B1671" s="259">
        <f t="shared" si="235"/>
        <v>1666</v>
      </c>
      <c r="C1671" s="229">
        <v>45470</v>
      </c>
      <c r="D1671" s="215" t="s">
        <v>145</v>
      </c>
      <c r="E1671" s="204" t="str">
        <f t="shared" si="239"/>
        <v>کامیون کمپرسی</v>
      </c>
      <c r="F1671" s="204" t="str">
        <f t="shared" si="240"/>
        <v>انصاری</v>
      </c>
      <c r="G1671" s="204" t="str">
        <f t="shared" si="241"/>
        <v>جفت</v>
      </c>
      <c r="H1671" s="204">
        <f t="shared" si="242"/>
        <v>7</v>
      </c>
      <c r="I1671" s="204" t="s">
        <v>204</v>
      </c>
      <c r="J1671" s="204">
        <v>30</v>
      </c>
      <c r="K1671" s="204">
        <v>550</v>
      </c>
      <c r="L1671" s="204" t="s">
        <v>2</v>
      </c>
      <c r="M1671" s="204">
        <v>713</v>
      </c>
      <c r="N1671" s="204" t="s">
        <v>286</v>
      </c>
      <c r="O1671" s="230">
        <f t="shared" si="236"/>
        <v>210</v>
      </c>
      <c r="P1671" s="230">
        <f t="shared" si="237"/>
        <v>0</v>
      </c>
      <c r="Q1671" s="230">
        <f t="shared" si="238"/>
        <v>0</v>
      </c>
      <c r="R1671" s="288">
        <f t="shared" si="243"/>
        <v>0</v>
      </c>
      <c r="S1671" s="261"/>
    </row>
    <row r="1672" spans="2:19" s="200" customFormat="1" x14ac:dyDescent="0.25">
      <c r="B1672" s="259">
        <f t="shared" si="235"/>
        <v>1667</v>
      </c>
      <c r="C1672" s="229">
        <v>45470</v>
      </c>
      <c r="D1672" s="215" t="s">
        <v>152</v>
      </c>
      <c r="E1672" s="204" t="str">
        <f t="shared" si="239"/>
        <v>کامیون کمپرسی</v>
      </c>
      <c r="F1672" s="204" t="str">
        <f t="shared" si="240"/>
        <v>میرزایی</v>
      </c>
      <c r="G1672" s="204" t="str">
        <f t="shared" si="241"/>
        <v>تک</v>
      </c>
      <c r="H1672" s="204">
        <f t="shared" si="242"/>
        <v>4.1500000000000004</v>
      </c>
      <c r="I1672" s="204" t="s">
        <v>205</v>
      </c>
      <c r="J1672" s="204">
        <v>38</v>
      </c>
      <c r="K1672" s="204">
        <v>635</v>
      </c>
      <c r="L1672" s="204" t="s">
        <v>65</v>
      </c>
      <c r="M1672" s="204">
        <v>714</v>
      </c>
      <c r="N1672" s="204" t="s">
        <v>287</v>
      </c>
      <c r="O1672" s="230">
        <f t="shared" si="236"/>
        <v>0</v>
      </c>
      <c r="P1672" s="230">
        <f t="shared" si="237"/>
        <v>181.35500000000002</v>
      </c>
      <c r="Q1672" s="230">
        <f t="shared" si="238"/>
        <v>0</v>
      </c>
      <c r="R1672" s="288">
        <f t="shared" si="243"/>
        <v>0</v>
      </c>
      <c r="S1672" s="261"/>
    </row>
    <row r="1673" spans="2:19" s="200" customFormat="1" x14ac:dyDescent="0.25">
      <c r="B1673" s="259">
        <f t="shared" ref="B1673:B1737" si="244">ROW()-5</f>
        <v>1668</v>
      </c>
      <c r="C1673" s="229">
        <v>45470</v>
      </c>
      <c r="D1673" s="215" t="s">
        <v>154</v>
      </c>
      <c r="E1673" s="204" t="str">
        <f t="shared" si="239"/>
        <v>کامیون کمپرسی</v>
      </c>
      <c r="F1673" s="204" t="str">
        <f t="shared" si="240"/>
        <v>میرزایی</v>
      </c>
      <c r="G1673" s="204" t="str">
        <f t="shared" si="241"/>
        <v>تک</v>
      </c>
      <c r="H1673" s="204">
        <f t="shared" si="242"/>
        <v>4.1500000000000004</v>
      </c>
      <c r="I1673" s="204" t="s">
        <v>205</v>
      </c>
      <c r="J1673" s="204">
        <v>38</v>
      </c>
      <c r="K1673" s="204">
        <v>635</v>
      </c>
      <c r="L1673" s="204" t="s">
        <v>65</v>
      </c>
      <c r="M1673" s="204">
        <v>714</v>
      </c>
      <c r="N1673" s="204" t="s">
        <v>287</v>
      </c>
      <c r="O1673" s="230">
        <f t="shared" si="236"/>
        <v>0</v>
      </c>
      <c r="P1673" s="230">
        <f t="shared" si="237"/>
        <v>181.35500000000002</v>
      </c>
      <c r="Q1673" s="230">
        <f t="shared" si="238"/>
        <v>0</v>
      </c>
      <c r="R1673" s="288">
        <f t="shared" si="243"/>
        <v>0</v>
      </c>
      <c r="S1673" s="261"/>
    </row>
    <row r="1674" spans="2:19" s="200" customFormat="1" x14ac:dyDescent="0.25">
      <c r="B1674" s="259">
        <f t="shared" si="244"/>
        <v>1669</v>
      </c>
      <c r="C1674" s="229">
        <v>45470</v>
      </c>
      <c r="D1674" s="215" t="s">
        <v>155</v>
      </c>
      <c r="E1674" s="204" t="str">
        <f t="shared" si="239"/>
        <v>کامیون کمپرسی</v>
      </c>
      <c r="F1674" s="204" t="str">
        <f t="shared" si="240"/>
        <v>میرزایی</v>
      </c>
      <c r="G1674" s="204" t="str">
        <f t="shared" si="241"/>
        <v>جفت</v>
      </c>
      <c r="H1674" s="204">
        <f t="shared" si="242"/>
        <v>6.65</v>
      </c>
      <c r="I1674" s="204" t="s">
        <v>205</v>
      </c>
      <c r="J1674" s="204">
        <v>39</v>
      </c>
      <c r="K1674" s="204">
        <v>635</v>
      </c>
      <c r="L1674" s="204" t="s">
        <v>65</v>
      </c>
      <c r="M1674" s="204">
        <v>714</v>
      </c>
      <c r="N1674" s="204" t="s">
        <v>287</v>
      </c>
      <c r="O1674" s="230">
        <f t="shared" si="236"/>
        <v>0</v>
      </c>
      <c r="P1674" s="230">
        <f t="shared" si="237"/>
        <v>298.2525</v>
      </c>
      <c r="Q1674" s="230">
        <f t="shared" si="238"/>
        <v>0</v>
      </c>
      <c r="R1674" s="288">
        <f t="shared" si="243"/>
        <v>0</v>
      </c>
      <c r="S1674" s="261"/>
    </row>
    <row r="1675" spans="2:19" s="200" customFormat="1" x14ac:dyDescent="0.25">
      <c r="B1675" s="259">
        <f t="shared" si="244"/>
        <v>1670</v>
      </c>
      <c r="C1675" s="229">
        <v>45470</v>
      </c>
      <c r="D1675" s="215" t="s">
        <v>158</v>
      </c>
      <c r="E1675" s="204" t="str">
        <f t="shared" si="239"/>
        <v>کامیون کمپرسی</v>
      </c>
      <c r="F1675" s="204" t="str">
        <f t="shared" si="240"/>
        <v>صداقت</v>
      </c>
      <c r="G1675" s="204" t="str">
        <f t="shared" si="241"/>
        <v>تک</v>
      </c>
      <c r="H1675" s="204">
        <f t="shared" si="242"/>
        <v>4.1500000000000004</v>
      </c>
      <c r="I1675" s="204" t="s">
        <v>204</v>
      </c>
      <c r="J1675" s="204">
        <v>58</v>
      </c>
      <c r="K1675" s="204">
        <v>600</v>
      </c>
      <c r="L1675" s="204" t="s">
        <v>64</v>
      </c>
      <c r="M1675" s="204">
        <v>718</v>
      </c>
      <c r="N1675" s="204" t="s">
        <v>287</v>
      </c>
      <c r="O1675" s="230">
        <f t="shared" si="236"/>
        <v>240.70000000000002</v>
      </c>
      <c r="P1675" s="230">
        <f t="shared" si="237"/>
        <v>0</v>
      </c>
      <c r="Q1675" s="230">
        <f t="shared" si="238"/>
        <v>0</v>
      </c>
      <c r="R1675" s="288">
        <f t="shared" si="243"/>
        <v>0</v>
      </c>
      <c r="S1675" s="261"/>
    </row>
    <row r="1676" spans="2:19" s="200" customFormat="1" x14ac:dyDescent="0.25">
      <c r="B1676" s="259">
        <f t="shared" si="244"/>
        <v>1671</v>
      </c>
      <c r="C1676" s="229">
        <v>45470</v>
      </c>
      <c r="D1676" s="215" t="s">
        <v>159</v>
      </c>
      <c r="E1676" s="204" t="str">
        <f t="shared" si="239"/>
        <v>کامیون کمپرسی</v>
      </c>
      <c r="F1676" s="204" t="str">
        <f t="shared" si="240"/>
        <v>صداقت</v>
      </c>
      <c r="G1676" s="204" t="str">
        <f t="shared" si="241"/>
        <v>تک</v>
      </c>
      <c r="H1676" s="204">
        <f t="shared" si="242"/>
        <v>4.1500000000000004</v>
      </c>
      <c r="I1676" s="204" t="s">
        <v>204</v>
      </c>
      <c r="J1676" s="204">
        <v>58</v>
      </c>
      <c r="K1676" s="204">
        <v>600</v>
      </c>
      <c r="L1676" s="204" t="s">
        <v>64</v>
      </c>
      <c r="M1676" s="204">
        <v>718</v>
      </c>
      <c r="N1676" s="204" t="s">
        <v>287</v>
      </c>
      <c r="O1676" s="230">
        <f t="shared" si="236"/>
        <v>240.70000000000002</v>
      </c>
      <c r="P1676" s="230">
        <f t="shared" si="237"/>
        <v>0</v>
      </c>
      <c r="Q1676" s="230">
        <f t="shared" si="238"/>
        <v>0</v>
      </c>
      <c r="R1676" s="288">
        <f t="shared" si="243"/>
        <v>0</v>
      </c>
      <c r="S1676" s="261"/>
    </row>
    <row r="1677" spans="2:19" s="200" customFormat="1" x14ac:dyDescent="0.25">
      <c r="B1677" s="259">
        <f t="shared" si="244"/>
        <v>1672</v>
      </c>
      <c r="C1677" s="229">
        <v>45470</v>
      </c>
      <c r="D1677" s="215" t="s">
        <v>162</v>
      </c>
      <c r="E1677" s="204" t="str">
        <f t="shared" si="239"/>
        <v>تانکر آب</v>
      </c>
      <c r="F1677" s="204" t="str">
        <f t="shared" si="240"/>
        <v>رضاپور</v>
      </c>
      <c r="G1677" s="204" t="str">
        <f t="shared" si="241"/>
        <v>تانکر آب</v>
      </c>
      <c r="H1677" s="204">
        <f t="shared" si="242"/>
        <v>10</v>
      </c>
      <c r="I1677" s="204" t="s">
        <v>68</v>
      </c>
      <c r="J1677" s="204">
        <v>5</v>
      </c>
      <c r="K1677" s="204"/>
      <c r="L1677" s="204"/>
      <c r="M1677" s="204"/>
      <c r="N1677" s="204"/>
      <c r="O1677" s="230">
        <f t="shared" si="236"/>
        <v>0</v>
      </c>
      <c r="P1677" s="230">
        <f t="shared" si="237"/>
        <v>0</v>
      </c>
      <c r="Q1677" s="230">
        <f t="shared" si="238"/>
        <v>50</v>
      </c>
      <c r="R1677" s="288">
        <f t="shared" si="243"/>
        <v>0</v>
      </c>
      <c r="S1677" s="261"/>
    </row>
    <row r="1678" spans="2:19" s="200" customFormat="1" x14ac:dyDescent="0.25">
      <c r="B1678" s="259">
        <f t="shared" si="244"/>
        <v>1673</v>
      </c>
      <c r="C1678" s="229">
        <v>45470</v>
      </c>
      <c r="D1678" s="215" t="s">
        <v>175</v>
      </c>
      <c r="E1678" s="204" t="str">
        <f t="shared" si="239"/>
        <v>تانکر آب</v>
      </c>
      <c r="F1678" s="204" t="str">
        <f t="shared" si="240"/>
        <v>محمدپور</v>
      </c>
      <c r="G1678" s="204" t="str">
        <f t="shared" si="241"/>
        <v>تانکر آب</v>
      </c>
      <c r="H1678" s="204">
        <f t="shared" si="242"/>
        <v>11.2</v>
      </c>
      <c r="I1678" s="204" t="s">
        <v>68</v>
      </c>
      <c r="J1678" s="204">
        <v>1</v>
      </c>
      <c r="K1678" s="204"/>
      <c r="L1678" s="204"/>
      <c r="M1678" s="204"/>
      <c r="N1678" s="204"/>
      <c r="O1678" s="230">
        <f t="shared" si="236"/>
        <v>0</v>
      </c>
      <c r="P1678" s="230">
        <f t="shared" si="237"/>
        <v>0</v>
      </c>
      <c r="Q1678" s="230">
        <f t="shared" si="238"/>
        <v>11.2</v>
      </c>
      <c r="R1678" s="288">
        <f t="shared" si="243"/>
        <v>0</v>
      </c>
      <c r="S1678" s="261" t="s">
        <v>264</v>
      </c>
    </row>
    <row r="1679" spans="2:19" s="200" customFormat="1" x14ac:dyDescent="0.25">
      <c r="B1679" s="259">
        <f t="shared" si="244"/>
        <v>1674</v>
      </c>
      <c r="C1679" s="229">
        <v>45470</v>
      </c>
      <c r="D1679" s="215" t="s">
        <v>179</v>
      </c>
      <c r="E1679" s="204" t="str">
        <f t="shared" si="239"/>
        <v>کمپرسی جفت</v>
      </c>
      <c r="F1679" s="204" t="str">
        <f t="shared" si="240"/>
        <v>محمدپور</v>
      </c>
      <c r="G1679" s="204" t="str">
        <f t="shared" si="241"/>
        <v>جفت</v>
      </c>
      <c r="H1679" s="204">
        <f t="shared" si="242"/>
        <v>7</v>
      </c>
      <c r="I1679" s="204" t="s">
        <v>204</v>
      </c>
      <c r="J1679" s="204">
        <v>27</v>
      </c>
      <c r="K1679" s="204">
        <v>1700</v>
      </c>
      <c r="L1679" s="204" t="s">
        <v>7</v>
      </c>
      <c r="M1679" s="204">
        <v>723</v>
      </c>
      <c r="N1679" s="204" t="s">
        <v>287</v>
      </c>
      <c r="O1679" s="230">
        <f t="shared" si="236"/>
        <v>189</v>
      </c>
      <c r="P1679" s="230">
        <f t="shared" si="237"/>
        <v>0</v>
      </c>
      <c r="Q1679" s="230">
        <f t="shared" si="238"/>
        <v>0</v>
      </c>
      <c r="R1679" s="288">
        <f t="shared" si="243"/>
        <v>0</v>
      </c>
      <c r="S1679" s="261"/>
    </row>
    <row r="1680" spans="2:19" s="200" customFormat="1" x14ac:dyDescent="0.25">
      <c r="B1680" s="259">
        <f t="shared" si="244"/>
        <v>1675</v>
      </c>
      <c r="C1680" s="229">
        <v>45470</v>
      </c>
      <c r="D1680" s="215" t="s">
        <v>255</v>
      </c>
      <c r="E1680" s="204" t="str">
        <f t="shared" si="239"/>
        <v>کمپرسی جفت</v>
      </c>
      <c r="F1680" s="204" t="str">
        <f t="shared" si="240"/>
        <v>محمدپور</v>
      </c>
      <c r="G1680" s="204" t="str">
        <f t="shared" si="241"/>
        <v>جفت</v>
      </c>
      <c r="H1680" s="204">
        <f t="shared" si="242"/>
        <v>7</v>
      </c>
      <c r="I1680" s="204" t="s">
        <v>204</v>
      </c>
      <c r="J1680" s="204">
        <v>27</v>
      </c>
      <c r="K1680" s="204">
        <v>1700</v>
      </c>
      <c r="L1680" s="204" t="s">
        <v>7</v>
      </c>
      <c r="M1680" s="204">
        <v>723</v>
      </c>
      <c r="N1680" s="204" t="s">
        <v>287</v>
      </c>
      <c r="O1680" s="230">
        <f t="shared" si="236"/>
        <v>189</v>
      </c>
      <c r="P1680" s="230">
        <f t="shared" si="237"/>
        <v>0</v>
      </c>
      <c r="Q1680" s="230">
        <f t="shared" si="238"/>
        <v>0</v>
      </c>
      <c r="R1680" s="288">
        <f t="shared" si="243"/>
        <v>0</v>
      </c>
      <c r="S1680" s="261"/>
    </row>
    <row r="1681" spans="2:19" s="200" customFormat="1" x14ac:dyDescent="0.25">
      <c r="B1681" s="259">
        <f t="shared" si="244"/>
        <v>1676</v>
      </c>
      <c r="C1681" s="229">
        <v>45470</v>
      </c>
      <c r="D1681" s="215" t="s">
        <v>253</v>
      </c>
      <c r="E1681" s="204" t="str">
        <f t="shared" si="239"/>
        <v>کمپرسی تک</v>
      </c>
      <c r="F1681" s="204" t="str">
        <f t="shared" si="240"/>
        <v>محمدپور</v>
      </c>
      <c r="G1681" s="204" t="str">
        <f t="shared" si="241"/>
        <v>تک</v>
      </c>
      <c r="H1681" s="204">
        <f t="shared" si="242"/>
        <v>5</v>
      </c>
      <c r="I1681" s="204" t="s">
        <v>204</v>
      </c>
      <c r="J1681" s="204">
        <v>13</v>
      </c>
      <c r="K1681" s="204">
        <v>1700</v>
      </c>
      <c r="L1681" s="204" t="s">
        <v>7</v>
      </c>
      <c r="M1681" s="204">
        <v>723</v>
      </c>
      <c r="N1681" s="204" t="s">
        <v>287</v>
      </c>
      <c r="O1681" s="230">
        <f t="shared" si="236"/>
        <v>65</v>
      </c>
      <c r="P1681" s="230">
        <f t="shared" si="237"/>
        <v>0</v>
      </c>
      <c r="Q1681" s="230">
        <f t="shared" si="238"/>
        <v>0</v>
      </c>
      <c r="R1681" s="288">
        <f t="shared" si="243"/>
        <v>0</v>
      </c>
      <c r="S1681" s="261"/>
    </row>
    <row r="1682" spans="2:19" s="200" customFormat="1" x14ac:dyDescent="0.25">
      <c r="B1682" s="259">
        <f t="shared" si="244"/>
        <v>1677</v>
      </c>
      <c r="C1682" s="229">
        <v>45470</v>
      </c>
      <c r="D1682" s="215" t="s">
        <v>181</v>
      </c>
      <c r="E1682" s="204" t="str">
        <f t="shared" si="239"/>
        <v>تانکر آب</v>
      </c>
      <c r="F1682" s="204" t="str">
        <f t="shared" si="240"/>
        <v>گلپایگانی</v>
      </c>
      <c r="G1682" s="204" t="str">
        <f t="shared" si="241"/>
        <v>تانکر آب</v>
      </c>
      <c r="H1682" s="204">
        <f t="shared" si="242"/>
        <v>11.6</v>
      </c>
      <c r="I1682" s="204" t="s">
        <v>68</v>
      </c>
      <c r="J1682" s="204">
        <v>4</v>
      </c>
      <c r="K1682" s="204"/>
      <c r="L1682" s="204"/>
      <c r="M1682" s="204"/>
      <c r="N1682" s="204"/>
      <c r="O1682" s="230">
        <f t="shared" si="236"/>
        <v>0</v>
      </c>
      <c r="P1682" s="230">
        <f t="shared" si="237"/>
        <v>0</v>
      </c>
      <c r="Q1682" s="230">
        <f t="shared" si="238"/>
        <v>46.4</v>
      </c>
      <c r="R1682" s="288">
        <f t="shared" si="243"/>
        <v>0</v>
      </c>
      <c r="S1682" s="261"/>
    </row>
    <row r="1683" spans="2:19" s="200" customFormat="1" x14ac:dyDescent="0.25">
      <c r="B1683" s="259">
        <f t="shared" si="244"/>
        <v>1678</v>
      </c>
      <c r="C1683" s="229">
        <v>45470</v>
      </c>
      <c r="D1683" s="215" t="s">
        <v>244</v>
      </c>
      <c r="E1683" s="204" t="str">
        <f t="shared" si="239"/>
        <v>تانکر آب</v>
      </c>
      <c r="F1683" s="204" t="str">
        <f t="shared" si="240"/>
        <v>محمدپور</v>
      </c>
      <c r="G1683" s="204" t="str">
        <f t="shared" si="241"/>
        <v>تانکر آب</v>
      </c>
      <c r="H1683" s="204">
        <f t="shared" si="242"/>
        <v>10</v>
      </c>
      <c r="I1683" s="204" t="s">
        <v>68</v>
      </c>
      <c r="J1683" s="240">
        <v>7</v>
      </c>
      <c r="K1683" s="204"/>
      <c r="L1683" s="204"/>
      <c r="M1683" s="204"/>
      <c r="N1683" s="204"/>
      <c r="O1683" s="230">
        <f t="shared" si="236"/>
        <v>0</v>
      </c>
      <c r="P1683" s="230">
        <f t="shared" si="237"/>
        <v>0</v>
      </c>
      <c r="Q1683" s="230">
        <f t="shared" si="238"/>
        <v>70</v>
      </c>
      <c r="R1683" s="288">
        <f t="shared" si="243"/>
        <v>0</v>
      </c>
      <c r="S1683" s="261"/>
    </row>
    <row r="1684" spans="2:19" s="200" customFormat="1" x14ac:dyDescent="0.25">
      <c r="B1684" s="259">
        <f t="shared" si="244"/>
        <v>1679</v>
      </c>
      <c r="C1684" s="237">
        <v>45472</v>
      </c>
      <c r="D1684" s="215" t="s">
        <v>93</v>
      </c>
      <c r="E1684" s="204" t="str">
        <f t="shared" si="239"/>
        <v>کامیون کمپرسی</v>
      </c>
      <c r="F1684" s="204" t="str">
        <f t="shared" si="240"/>
        <v>شرکتی</v>
      </c>
      <c r="G1684" s="204" t="str">
        <f t="shared" si="241"/>
        <v>جفت</v>
      </c>
      <c r="H1684" s="204">
        <f t="shared" si="242"/>
        <v>6.65</v>
      </c>
      <c r="I1684" s="204" t="s">
        <v>276</v>
      </c>
      <c r="J1684" s="204">
        <v>24</v>
      </c>
      <c r="K1684" s="204">
        <v>150</v>
      </c>
      <c r="L1684" s="204" t="s">
        <v>1</v>
      </c>
      <c r="M1684" s="204" t="s">
        <v>2</v>
      </c>
      <c r="N1684" s="204"/>
      <c r="O1684" s="230">
        <f t="shared" ref="O1684:O1748" si="245">IF(I1684=$O$5,J1684*H1684,0)</f>
        <v>0</v>
      </c>
      <c r="P1684" s="230">
        <f t="shared" ref="P1684:P1748" si="246">IF(I1684=$P$5,J1684*H1684,0)*1.15</f>
        <v>0</v>
      </c>
      <c r="Q1684" s="230">
        <f t="shared" si="238"/>
        <v>0</v>
      </c>
      <c r="R1684" s="288">
        <f t="shared" si="243"/>
        <v>0</v>
      </c>
      <c r="S1684" s="261"/>
    </row>
    <row r="1685" spans="2:19" s="200" customFormat="1" x14ac:dyDescent="0.25">
      <c r="B1685" s="259">
        <f t="shared" si="244"/>
        <v>1680</v>
      </c>
      <c r="C1685" s="237">
        <v>45472</v>
      </c>
      <c r="D1685" s="215" t="s">
        <v>96</v>
      </c>
      <c r="E1685" s="204" t="str">
        <f t="shared" si="239"/>
        <v>کامیون کمپرسی</v>
      </c>
      <c r="F1685" s="204" t="str">
        <f t="shared" si="240"/>
        <v>شرکتی</v>
      </c>
      <c r="G1685" s="204" t="str">
        <f t="shared" si="241"/>
        <v>جفت</v>
      </c>
      <c r="H1685" s="204">
        <f t="shared" si="242"/>
        <v>6.65</v>
      </c>
      <c r="I1685" s="204"/>
      <c r="J1685" s="204"/>
      <c r="K1685" s="204"/>
      <c r="L1685" s="204"/>
      <c r="M1685" s="204"/>
      <c r="N1685" s="204"/>
      <c r="O1685" s="230">
        <f t="shared" si="245"/>
        <v>0</v>
      </c>
      <c r="P1685" s="230">
        <f t="shared" si="246"/>
        <v>0</v>
      </c>
      <c r="Q1685" s="230">
        <f t="shared" si="238"/>
        <v>0</v>
      </c>
      <c r="R1685" s="288">
        <f t="shared" si="243"/>
        <v>0</v>
      </c>
      <c r="S1685" s="261" t="s">
        <v>259</v>
      </c>
    </row>
    <row r="1686" spans="2:19" s="200" customFormat="1" x14ac:dyDescent="0.25">
      <c r="B1686" s="259">
        <f t="shared" si="244"/>
        <v>1681</v>
      </c>
      <c r="C1686" s="237">
        <v>45472</v>
      </c>
      <c r="D1686" s="215" t="s">
        <v>119</v>
      </c>
      <c r="E1686" s="204" t="str">
        <f t="shared" si="239"/>
        <v>کامیون کمپرسی</v>
      </c>
      <c r="F1686" s="204" t="str">
        <f t="shared" si="240"/>
        <v>شرکتی</v>
      </c>
      <c r="G1686" s="204" t="str">
        <f t="shared" si="241"/>
        <v>جفت</v>
      </c>
      <c r="H1686" s="204">
        <f t="shared" si="242"/>
        <v>6.65</v>
      </c>
      <c r="I1686" s="204"/>
      <c r="J1686" s="204"/>
      <c r="K1686" s="204"/>
      <c r="L1686" s="204"/>
      <c r="M1686" s="204"/>
      <c r="N1686" s="204"/>
      <c r="O1686" s="230">
        <f t="shared" si="245"/>
        <v>0</v>
      </c>
      <c r="P1686" s="230">
        <f t="shared" si="246"/>
        <v>0</v>
      </c>
      <c r="Q1686" s="230">
        <f t="shared" si="238"/>
        <v>0</v>
      </c>
      <c r="R1686" s="288">
        <f t="shared" si="243"/>
        <v>0</v>
      </c>
      <c r="S1686" s="261" t="s">
        <v>259</v>
      </c>
    </row>
    <row r="1687" spans="2:19" s="200" customFormat="1" x14ac:dyDescent="0.25">
      <c r="B1687" s="259">
        <f t="shared" si="244"/>
        <v>1682</v>
      </c>
      <c r="C1687" s="237">
        <v>45472</v>
      </c>
      <c r="D1687" s="215" t="s">
        <v>132</v>
      </c>
      <c r="E1687" s="204" t="str">
        <f t="shared" si="239"/>
        <v>تانکر آب</v>
      </c>
      <c r="F1687" s="204" t="str">
        <f t="shared" si="240"/>
        <v>شرکتی</v>
      </c>
      <c r="G1687" s="204" t="str">
        <f t="shared" si="241"/>
        <v>تانکر آب</v>
      </c>
      <c r="H1687" s="204">
        <f t="shared" si="242"/>
        <v>11.8</v>
      </c>
      <c r="I1687" s="204" t="s">
        <v>68</v>
      </c>
      <c r="J1687" s="204">
        <v>5</v>
      </c>
      <c r="K1687" s="204"/>
      <c r="L1687" s="204"/>
      <c r="M1687" s="204"/>
      <c r="N1687" s="204"/>
      <c r="O1687" s="230">
        <f t="shared" si="245"/>
        <v>0</v>
      </c>
      <c r="P1687" s="230">
        <f t="shared" si="246"/>
        <v>0</v>
      </c>
      <c r="Q1687" s="230">
        <f t="shared" si="238"/>
        <v>59</v>
      </c>
      <c r="R1687" s="288">
        <f t="shared" si="243"/>
        <v>0</v>
      </c>
      <c r="S1687" s="261"/>
    </row>
    <row r="1688" spans="2:19" s="200" customFormat="1" x14ac:dyDescent="0.25">
      <c r="B1688" s="259">
        <f t="shared" si="244"/>
        <v>1683</v>
      </c>
      <c r="C1688" s="237">
        <v>45472</v>
      </c>
      <c r="D1688" s="215" t="s">
        <v>98</v>
      </c>
      <c r="E1688" s="204" t="str">
        <f t="shared" si="239"/>
        <v>تانکر آب</v>
      </c>
      <c r="F1688" s="204" t="str">
        <f t="shared" si="240"/>
        <v>شرکتی</v>
      </c>
      <c r="G1688" s="204" t="str">
        <f t="shared" si="241"/>
        <v>تانکر آب</v>
      </c>
      <c r="H1688" s="204">
        <f t="shared" si="242"/>
        <v>11.8</v>
      </c>
      <c r="I1688" s="204"/>
      <c r="J1688" s="204"/>
      <c r="K1688" s="204"/>
      <c r="L1688" s="204"/>
      <c r="M1688" s="204"/>
      <c r="N1688" s="204"/>
      <c r="O1688" s="230">
        <f t="shared" si="245"/>
        <v>0</v>
      </c>
      <c r="P1688" s="230">
        <f t="shared" si="246"/>
        <v>0</v>
      </c>
      <c r="Q1688" s="230">
        <f t="shared" si="238"/>
        <v>0</v>
      </c>
      <c r="R1688" s="288">
        <f t="shared" si="243"/>
        <v>0</v>
      </c>
      <c r="S1688" s="261" t="s">
        <v>259</v>
      </c>
    </row>
    <row r="1689" spans="2:19" s="200" customFormat="1" x14ac:dyDescent="0.25">
      <c r="B1689" s="259">
        <f t="shared" si="244"/>
        <v>1684</v>
      </c>
      <c r="C1689" s="237">
        <v>45472</v>
      </c>
      <c r="D1689" s="215" t="s">
        <v>143</v>
      </c>
      <c r="E1689" s="204" t="str">
        <f t="shared" si="239"/>
        <v>کامیون کمپرسی</v>
      </c>
      <c r="F1689" s="204" t="str">
        <f t="shared" si="240"/>
        <v>انصاری</v>
      </c>
      <c r="G1689" s="204" t="str">
        <f t="shared" si="241"/>
        <v>جفت</v>
      </c>
      <c r="H1689" s="204">
        <f t="shared" si="242"/>
        <v>7</v>
      </c>
      <c r="I1689" s="204" t="s">
        <v>204</v>
      </c>
      <c r="J1689" s="204">
        <v>30</v>
      </c>
      <c r="K1689" s="204">
        <v>550</v>
      </c>
      <c r="L1689" s="204" t="s">
        <v>2</v>
      </c>
      <c r="M1689" s="204"/>
      <c r="N1689" s="204" t="s">
        <v>286</v>
      </c>
      <c r="O1689" s="230">
        <f t="shared" si="245"/>
        <v>210</v>
      </c>
      <c r="P1689" s="230">
        <f t="shared" si="246"/>
        <v>0</v>
      </c>
      <c r="Q1689" s="230">
        <f t="shared" si="238"/>
        <v>0</v>
      </c>
      <c r="R1689" s="288">
        <f t="shared" si="243"/>
        <v>0</v>
      </c>
      <c r="S1689" s="261"/>
    </row>
    <row r="1690" spans="2:19" s="200" customFormat="1" x14ac:dyDescent="0.25">
      <c r="B1690" s="259">
        <f t="shared" si="244"/>
        <v>1685</v>
      </c>
      <c r="C1690" s="237">
        <v>45472</v>
      </c>
      <c r="D1690" s="215" t="s">
        <v>144</v>
      </c>
      <c r="E1690" s="204" t="str">
        <f t="shared" si="239"/>
        <v>کامیون کمپرسی</v>
      </c>
      <c r="F1690" s="204" t="str">
        <f t="shared" si="240"/>
        <v>انصاری</v>
      </c>
      <c r="G1690" s="204" t="str">
        <f t="shared" si="241"/>
        <v>جفت</v>
      </c>
      <c r="H1690" s="204">
        <f t="shared" si="242"/>
        <v>7</v>
      </c>
      <c r="I1690" s="204" t="s">
        <v>204</v>
      </c>
      <c r="J1690" s="204">
        <v>30</v>
      </c>
      <c r="K1690" s="204">
        <v>550</v>
      </c>
      <c r="L1690" s="204" t="s">
        <v>2</v>
      </c>
      <c r="M1690" s="204"/>
      <c r="N1690" s="204" t="s">
        <v>286</v>
      </c>
      <c r="O1690" s="230">
        <f t="shared" si="245"/>
        <v>210</v>
      </c>
      <c r="P1690" s="230">
        <f t="shared" si="246"/>
        <v>0</v>
      </c>
      <c r="Q1690" s="230">
        <f t="shared" si="238"/>
        <v>0</v>
      </c>
      <c r="R1690" s="288">
        <f t="shared" si="243"/>
        <v>0</v>
      </c>
      <c r="S1690" s="261"/>
    </row>
    <row r="1691" spans="2:19" s="200" customFormat="1" x14ac:dyDescent="0.25">
      <c r="B1691" s="259">
        <f t="shared" si="244"/>
        <v>1686</v>
      </c>
      <c r="C1691" s="237">
        <v>45472</v>
      </c>
      <c r="D1691" s="215" t="s">
        <v>145</v>
      </c>
      <c r="E1691" s="204" t="str">
        <f t="shared" si="239"/>
        <v>کامیون کمپرسی</v>
      </c>
      <c r="F1691" s="204" t="str">
        <f t="shared" si="240"/>
        <v>انصاری</v>
      </c>
      <c r="G1691" s="204" t="str">
        <f t="shared" si="241"/>
        <v>جفت</v>
      </c>
      <c r="H1691" s="204">
        <f t="shared" si="242"/>
        <v>7</v>
      </c>
      <c r="I1691" s="204" t="s">
        <v>204</v>
      </c>
      <c r="J1691" s="204">
        <v>36</v>
      </c>
      <c r="K1691" s="204">
        <v>550</v>
      </c>
      <c r="L1691" s="204" t="s">
        <v>2</v>
      </c>
      <c r="M1691" s="204"/>
      <c r="N1691" s="204" t="s">
        <v>286</v>
      </c>
      <c r="O1691" s="230">
        <f t="shared" si="245"/>
        <v>252</v>
      </c>
      <c r="P1691" s="230">
        <f t="shared" si="246"/>
        <v>0</v>
      </c>
      <c r="Q1691" s="230">
        <f t="shared" si="238"/>
        <v>0</v>
      </c>
      <c r="R1691" s="288">
        <f t="shared" si="243"/>
        <v>0</v>
      </c>
      <c r="S1691" s="261"/>
    </row>
    <row r="1692" spans="2:19" s="200" customFormat="1" x14ac:dyDescent="0.25">
      <c r="B1692" s="259">
        <f t="shared" si="244"/>
        <v>1687</v>
      </c>
      <c r="C1692" s="237">
        <v>45472</v>
      </c>
      <c r="D1692" s="215" t="s">
        <v>152</v>
      </c>
      <c r="E1692" s="204" t="str">
        <f t="shared" si="239"/>
        <v>کامیون کمپرسی</v>
      </c>
      <c r="F1692" s="204" t="str">
        <f t="shared" si="240"/>
        <v>میرزایی</v>
      </c>
      <c r="G1692" s="204" t="str">
        <f t="shared" si="241"/>
        <v>تک</v>
      </c>
      <c r="H1692" s="204">
        <f t="shared" si="242"/>
        <v>4.1500000000000004</v>
      </c>
      <c r="I1692" s="204" t="s">
        <v>205</v>
      </c>
      <c r="J1692" s="204">
        <v>35</v>
      </c>
      <c r="K1692" s="204">
        <v>750</v>
      </c>
      <c r="L1692" s="204" t="s">
        <v>65</v>
      </c>
      <c r="M1692" s="204">
        <v>714</v>
      </c>
      <c r="N1692" s="204" t="s">
        <v>287</v>
      </c>
      <c r="O1692" s="230">
        <f t="shared" si="245"/>
        <v>0</v>
      </c>
      <c r="P1692" s="230">
        <f t="shared" si="246"/>
        <v>167.03749999999999</v>
      </c>
      <c r="Q1692" s="230">
        <f t="shared" si="238"/>
        <v>0</v>
      </c>
      <c r="R1692" s="288">
        <f t="shared" si="243"/>
        <v>0</v>
      </c>
      <c r="S1692" s="261"/>
    </row>
    <row r="1693" spans="2:19" s="200" customFormat="1" x14ac:dyDescent="0.25">
      <c r="B1693" s="259">
        <f t="shared" si="244"/>
        <v>1688</v>
      </c>
      <c r="C1693" s="237">
        <v>45472</v>
      </c>
      <c r="D1693" s="215" t="s">
        <v>154</v>
      </c>
      <c r="E1693" s="204" t="str">
        <f t="shared" si="239"/>
        <v>کامیون کمپرسی</v>
      </c>
      <c r="F1693" s="204" t="str">
        <f t="shared" si="240"/>
        <v>میرزایی</v>
      </c>
      <c r="G1693" s="204" t="str">
        <f t="shared" si="241"/>
        <v>تک</v>
      </c>
      <c r="H1693" s="204">
        <f t="shared" si="242"/>
        <v>4.1500000000000004</v>
      </c>
      <c r="I1693" s="204" t="s">
        <v>205</v>
      </c>
      <c r="J1693" s="204">
        <v>35</v>
      </c>
      <c r="K1693" s="204">
        <v>750</v>
      </c>
      <c r="L1693" s="204" t="s">
        <v>65</v>
      </c>
      <c r="M1693" s="204">
        <v>714</v>
      </c>
      <c r="N1693" s="204" t="s">
        <v>287</v>
      </c>
      <c r="O1693" s="230">
        <f t="shared" si="245"/>
        <v>0</v>
      </c>
      <c r="P1693" s="230">
        <f t="shared" si="246"/>
        <v>167.03749999999999</v>
      </c>
      <c r="Q1693" s="230">
        <f t="shared" si="238"/>
        <v>0</v>
      </c>
      <c r="R1693" s="288">
        <f t="shared" si="243"/>
        <v>0</v>
      </c>
      <c r="S1693" s="261"/>
    </row>
    <row r="1694" spans="2:19" s="200" customFormat="1" x14ac:dyDescent="0.25">
      <c r="B1694" s="259">
        <f t="shared" si="244"/>
        <v>1689</v>
      </c>
      <c r="C1694" s="237">
        <v>45472</v>
      </c>
      <c r="D1694" s="215" t="s">
        <v>155</v>
      </c>
      <c r="E1694" s="204" t="str">
        <f t="shared" si="239"/>
        <v>کامیون کمپرسی</v>
      </c>
      <c r="F1694" s="204" t="str">
        <f t="shared" si="240"/>
        <v>میرزایی</v>
      </c>
      <c r="G1694" s="204" t="str">
        <f t="shared" si="241"/>
        <v>جفت</v>
      </c>
      <c r="H1694" s="204">
        <f t="shared" si="242"/>
        <v>6.65</v>
      </c>
      <c r="I1694" s="204" t="s">
        <v>205</v>
      </c>
      <c r="J1694" s="204">
        <v>38</v>
      </c>
      <c r="K1694" s="204">
        <v>750</v>
      </c>
      <c r="L1694" s="204" t="s">
        <v>65</v>
      </c>
      <c r="M1694" s="204">
        <v>714</v>
      </c>
      <c r="N1694" s="204" t="s">
        <v>287</v>
      </c>
      <c r="O1694" s="230">
        <f t="shared" si="245"/>
        <v>0</v>
      </c>
      <c r="P1694" s="230">
        <f t="shared" si="246"/>
        <v>290.60500000000002</v>
      </c>
      <c r="Q1694" s="230">
        <f t="shared" si="238"/>
        <v>0</v>
      </c>
      <c r="R1694" s="288">
        <f t="shared" si="243"/>
        <v>0</v>
      </c>
      <c r="S1694" s="261"/>
    </row>
    <row r="1695" spans="2:19" s="200" customFormat="1" x14ac:dyDescent="0.25">
      <c r="B1695" s="259">
        <f t="shared" si="244"/>
        <v>1690</v>
      </c>
      <c r="C1695" s="237">
        <v>45472</v>
      </c>
      <c r="D1695" s="215" t="s">
        <v>158</v>
      </c>
      <c r="E1695" s="204" t="str">
        <f t="shared" si="239"/>
        <v>کامیون کمپرسی</v>
      </c>
      <c r="F1695" s="204" t="str">
        <f t="shared" si="240"/>
        <v>صداقت</v>
      </c>
      <c r="G1695" s="204" t="str">
        <f t="shared" si="241"/>
        <v>تک</v>
      </c>
      <c r="H1695" s="204">
        <f t="shared" si="242"/>
        <v>4.1500000000000004</v>
      </c>
      <c r="I1695" s="204" t="s">
        <v>204</v>
      </c>
      <c r="J1695" s="204">
        <v>31</v>
      </c>
      <c r="K1695" s="204">
        <v>250</v>
      </c>
      <c r="L1695" s="204" t="s">
        <v>64</v>
      </c>
      <c r="M1695" s="204">
        <v>718</v>
      </c>
      <c r="N1695" s="204" t="s">
        <v>287</v>
      </c>
      <c r="O1695" s="230">
        <f t="shared" si="245"/>
        <v>128.65</v>
      </c>
      <c r="P1695" s="230">
        <f t="shared" si="246"/>
        <v>0</v>
      </c>
      <c r="Q1695" s="230">
        <f t="shared" si="238"/>
        <v>0</v>
      </c>
      <c r="R1695" s="288">
        <f t="shared" si="243"/>
        <v>0</v>
      </c>
      <c r="S1695" s="261"/>
    </row>
    <row r="1696" spans="2:19" s="200" customFormat="1" x14ac:dyDescent="0.25">
      <c r="B1696" s="259">
        <f t="shared" si="244"/>
        <v>1691</v>
      </c>
      <c r="C1696" s="237">
        <v>45472</v>
      </c>
      <c r="D1696" s="215" t="s">
        <v>159</v>
      </c>
      <c r="E1696" s="204" t="str">
        <f t="shared" si="239"/>
        <v>کامیون کمپرسی</v>
      </c>
      <c r="F1696" s="204" t="str">
        <f t="shared" si="240"/>
        <v>صداقت</v>
      </c>
      <c r="G1696" s="204" t="str">
        <f t="shared" si="241"/>
        <v>تک</v>
      </c>
      <c r="H1696" s="204">
        <f t="shared" si="242"/>
        <v>4.1500000000000004</v>
      </c>
      <c r="I1696" s="204" t="s">
        <v>204</v>
      </c>
      <c r="J1696" s="204">
        <v>31</v>
      </c>
      <c r="K1696" s="204">
        <v>250</v>
      </c>
      <c r="L1696" s="204" t="s">
        <v>64</v>
      </c>
      <c r="M1696" s="204">
        <v>718</v>
      </c>
      <c r="N1696" s="204" t="s">
        <v>287</v>
      </c>
      <c r="O1696" s="230">
        <f t="shared" si="245"/>
        <v>128.65</v>
      </c>
      <c r="P1696" s="230">
        <f t="shared" si="246"/>
        <v>0</v>
      </c>
      <c r="Q1696" s="230">
        <f t="shared" si="238"/>
        <v>0</v>
      </c>
      <c r="R1696" s="288">
        <f t="shared" si="243"/>
        <v>0</v>
      </c>
      <c r="S1696" s="261"/>
    </row>
    <row r="1697" spans="2:19" s="200" customFormat="1" x14ac:dyDescent="0.25">
      <c r="B1697" s="259">
        <f t="shared" si="244"/>
        <v>1692</v>
      </c>
      <c r="C1697" s="237">
        <v>45472</v>
      </c>
      <c r="D1697" s="215" t="s">
        <v>162</v>
      </c>
      <c r="E1697" s="204" t="str">
        <f t="shared" si="239"/>
        <v>تانکر آب</v>
      </c>
      <c r="F1697" s="204" t="str">
        <f t="shared" si="240"/>
        <v>رضاپور</v>
      </c>
      <c r="G1697" s="204" t="str">
        <f t="shared" si="241"/>
        <v>تانکر آب</v>
      </c>
      <c r="H1697" s="204">
        <f t="shared" si="242"/>
        <v>10</v>
      </c>
      <c r="I1697" s="204" t="s">
        <v>68</v>
      </c>
      <c r="J1697" s="204">
        <v>5</v>
      </c>
      <c r="K1697" s="204"/>
      <c r="L1697" s="204"/>
      <c r="M1697" s="204"/>
      <c r="N1697" s="204"/>
      <c r="O1697" s="230">
        <f t="shared" si="245"/>
        <v>0</v>
      </c>
      <c r="P1697" s="230">
        <f t="shared" si="246"/>
        <v>0</v>
      </c>
      <c r="Q1697" s="230">
        <f t="shared" si="238"/>
        <v>50</v>
      </c>
      <c r="R1697" s="288">
        <f t="shared" si="243"/>
        <v>0</v>
      </c>
      <c r="S1697" s="261"/>
    </row>
    <row r="1698" spans="2:19" s="200" customFormat="1" x14ac:dyDescent="0.25">
      <c r="B1698" s="259">
        <f t="shared" si="244"/>
        <v>1693</v>
      </c>
      <c r="C1698" s="237">
        <v>45472</v>
      </c>
      <c r="D1698" s="215" t="s">
        <v>175</v>
      </c>
      <c r="E1698" s="204" t="str">
        <f t="shared" si="239"/>
        <v>تانکر آب</v>
      </c>
      <c r="F1698" s="204" t="str">
        <f t="shared" si="240"/>
        <v>محمدپور</v>
      </c>
      <c r="G1698" s="204" t="str">
        <f t="shared" si="241"/>
        <v>تانکر آب</v>
      </c>
      <c r="H1698" s="204">
        <f t="shared" si="242"/>
        <v>11.2</v>
      </c>
      <c r="I1698" s="204" t="s">
        <v>68</v>
      </c>
      <c r="J1698" s="204">
        <v>8</v>
      </c>
      <c r="K1698" s="204"/>
      <c r="L1698" s="204"/>
      <c r="M1698" s="204"/>
      <c r="N1698" s="204"/>
      <c r="O1698" s="230">
        <f t="shared" si="245"/>
        <v>0</v>
      </c>
      <c r="P1698" s="230">
        <f t="shared" si="246"/>
        <v>0</v>
      </c>
      <c r="Q1698" s="230">
        <f t="shared" si="238"/>
        <v>89.6</v>
      </c>
      <c r="R1698" s="288">
        <f t="shared" si="243"/>
        <v>0</v>
      </c>
      <c r="S1698" s="261"/>
    </row>
    <row r="1699" spans="2:19" s="200" customFormat="1" x14ac:dyDescent="0.25">
      <c r="B1699" s="259">
        <f t="shared" si="244"/>
        <v>1694</v>
      </c>
      <c r="C1699" s="237">
        <v>45472</v>
      </c>
      <c r="D1699" s="215" t="s">
        <v>179</v>
      </c>
      <c r="E1699" s="204" t="str">
        <f t="shared" si="239"/>
        <v>کمپرسی جفت</v>
      </c>
      <c r="F1699" s="204" t="str">
        <f t="shared" si="240"/>
        <v>محمدپور</v>
      </c>
      <c r="G1699" s="204" t="str">
        <f t="shared" si="241"/>
        <v>جفت</v>
      </c>
      <c r="H1699" s="204">
        <f t="shared" si="242"/>
        <v>7</v>
      </c>
      <c r="I1699" s="204" t="s">
        <v>204</v>
      </c>
      <c r="J1699" s="204">
        <v>22</v>
      </c>
      <c r="K1699" s="204">
        <v>2200</v>
      </c>
      <c r="L1699" s="204" t="s">
        <v>7</v>
      </c>
      <c r="M1699" s="204">
        <v>723</v>
      </c>
      <c r="N1699" s="204" t="s">
        <v>287</v>
      </c>
      <c r="O1699" s="230">
        <f t="shared" si="245"/>
        <v>154</v>
      </c>
      <c r="P1699" s="230">
        <f t="shared" si="246"/>
        <v>0</v>
      </c>
      <c r="Q1699" s="230">
        <f t="shared" si="238"/>
        <v>0</v>
      </c>
      <c r="R1699" s="288">
        <f t="shared" si="243"/>
        <v>0</v>
      </c>
      <c r="S1699" s="261"/>
    </row>
    <row r="1700" spans="2:19" s="200" customFormat="1" x14ac:dyDescent="0.25">
      <c r="B1700" s="259">
        <f t="shared" si="244"/>
        <v>1695</v>
      </c>
      <c r="C1700" s="237">
        <v>45472</v>
      </c>
      <c r="D1700" s="215" t="s">
        <v>255</v>
      </c>
      <c r="E1700" s="204" t="str">
        <f t="shared" si="239"/>
        <v>کمپرسی جفت</v>
      </c>
      <c r="F1700" s="204" t="str">
        <f t="shared" si="240"/>
        <v>محمدپور</v>
      </c>
      <c r="G1700" s="204" t="str">
        <f t="shared" si="241"/>
        <v>جفت</v>
      </c>
      <c r="H1700" s="204">
        <f t="shared" si="242"/>
        <v>7</v>
      </c>
      <c r="I1700" s="204" t="s">
        <v>204</v>
      </c>
      <c r="J1700" s="204">
        <v>23</v>
      </c>
      <c r="K1700" s="204">
        <v>2200</v>
      </c>
      <c r="L1700" s="204" t="s">
        <v>7</v>
      </c>
      <c r="M1700" s="204">
        <v>723</v>
      </c>
      <c r="N1700" s="204" t="s">
        <v>287</v>
      </c>
      <c r="O1700" s="230">
        <f t="shared" si="245"/>
        <v>161</v>
      </c>
      <c r="P1700" s="230">
        <f t="shared" si="246"/>
        <v>0</v>
      </c>
      <c r="Q1700" s="230">
        <f t="shared" si="238"/>
        <v>0</v>
      </c>
      <c r="R1700" s="288">
        <f t="shared" si="243"/>
        <v>0</v>
      </c>
      <c r="S1700" s="261"/>
    </row>
    <row r="1701" spans="2:19" s="200" customFormat="1" x14ac:dyDescent="0.25">
      <c r="B1701" s="259">
        <f t="shared" si="244"/>
        <v>1696</v>
      </c>
      <c r="C1701" s="237">
        <v>45472</v>
      </c>
      <c r="D1701" s="215" t="s">
        <v>253</v>
      </c>
      <c r="E1701" s="204" t="str">
        <f t="shared" si="239"/>
        <v>کمپرسی تک</v>
      </c>
      <c r="F1701" s="204" t="str">
        <f t="shared" si="240"/>
        <v>محمدپور</v>
      </c>
      <c r="G1701" s="204" t="str">
        <f t="shared" si="241"/>
        <v>تک</v>
      </c>
      <c r="H1701" s="204">
        <f t="shared" si="242"/>
        <v>5</v>
      </c>
      <c r="I1701" s="204" t="s">
        <v>204</v>
      </c>
      <c r="J1701" s="204">
        <v>27</v>
      </c>
      <c r="K1701" s="204">
        <v>2200</v>
      </c>
      <c r="L1701" s="204" t="s">
        <v>7</v>
      </c>
      <c r="M1701" s="204">
        <v>723</v>
      </c>
      <c r="N1701" s="204" t="s">
        <v>287</v>
      </c>
      <c r="O1701" s="230">
        <f t="shared" si="245"/>
        <v>135</v>
      </c>
      <c r="P1701" s="230">
        <f t="shared" si="246"/>
        <v>0</v>
      </c>
      <c r="Q1701" s="230">
        <f t="shared" si="238"/>
        <v>0</v>
      </c>
      <c r="R1701" s="288">
        <f t="shared" si="243"/>
        <v>0</v>
      </c>
      <c r="S1701" s="261"/>
    </row>
    <row r="1702" spans="2:19" s="200" customFormat="1" x14ac:dyDescent="0.25">
      <c r="B1702" s="259">
        <f t="shared" si="244"/>
        <v>1697</v>
      </c>
      <c r="C1702" s="237">
        <v>45472</v>
      </c>
      <c r="D1702" s="215" t="s">
        <v>181</v>
      </c>
      <c r="E1702" s="204" t="str">
        <f t="shared" si="239"/>
        <v>تانکر آب</v>
      </c>
      <c r="F1702" s="204" t="str">
        <f t="shared" si="240"/>
        <v>گلپایگانی</v>
      </c>
      <c r="G1702" s="204" t="str">
        <f t="shared" si="241"/>
        <v>تانکر آب</v>
      </c>
      <c r="H1702" s="204">
        <f t="shared" si="242"/>
        <v>11.6</v>
      </c>
      <c r="I1702" s="204" t="s">
        <v>68</v>
      </c>
      <c r="J1702" s="204">
        <v>6</v>
      </c>
      <c r="K1702" s="204"/>
      <c r="L1702" s="204"/>
      <c r="M1702" s="204"/>
      <c r="N1702" s="204"/>
      <c r="O1702" s="230">
        <f t="shared" si="245"/>
        <v>0</v>
      </c>
      <c r="P1702" s="230">
        <f t="shared" si="246"/>
        <v>0</v>
      </c>
      <c r="Q1702" s="230">
        <f t="shared" si="238"/>
        <v>69.599999999999994</v>
      </c>
      <c r="R1702" s="288">
        <f t="shared" si="243"/>
        <v>0</v>
      </c>
      <c r="S1702" s="261"/>
    </row>
    <row r="1703" spans="2:19" s="200" customFormat="1" x14ac:dyDescent="0.25">
      <c r="B1703" s="259">
        <f t="shared" si="244"/>
        <v>1698</v>
      </c>
      <c r="C1703" s="237">
        <v>45472</v>
      </c>
      <c r="D1703" s="215" t="s">
        <v>244</v>
      </c>
      <c r="E1703" s="204" t="str">
        <f t="shared" si="239"/>
        <v>تانکر آب</v>
      </c>
      <c r="F1703" s="204" t="str">
        <f t="shared" si="240"/>
        <v>محمدپور</v>
      </c>
      <c r="G1703" s="204" t="str">
        <f t="shared" si="241"/>
        <v>تانکر آب</v>
      </c>
      <c r="H1703" s="204">
        <f t="shared" si="242"/>
        <v>10</v>
      </c>
      <c r="I1703" s="204"/>
      <c r="J1703" s="204">
        <v>0</v>
      </c>
      <c r="K1703" s="204"/>
      <c r="L1703" s="204"/>
      <c r="M1703" s="204"/>
      <c r="N1703" s="204"/>
      <c r="O1703" s="230">
        <f t="shared" si="245"/>
        <v>0</v>
      </c>
      <c r="P1703" s="230">
        <f t="shared" si="246"/>
        <v>0</v>
      </c>
      <c r="Q1703" s="230">
        <f t="shared" si="238"/>
        <v>0</v>
      </c>
      <c r="R1703" s="288">
        <f t="shared" si="243"/>
        <v>0</v>
      </c>
      <c r="S1703" s="261"/>
    </row>
    <row r="1704" spans="2:19" s="200" customFormat="1" x14ac:dyDescent="0.25">
      <c r="B1704" s="259">
        <f t="shared" si="244"/>
        <v>1699</v>
      </c>
      <c r="C1704" s="237">
        <v>45473</v>
      </c>
      <c r="D1704" s="215" t="s">
        <v>93</v>
      </c>
      <c r="E1704" s="204" t="str">
        <f t="shared" si="239"/>
        <v>کامیون کمپرسی</v>
      </c>
      <c r="F1704" s="204" t="str">
        <f t="shared" si="240"/>
        <v>شرکتی</v>
      </c>
      <c r="G1704" s="204" t="str">
        <f t="shared" si="241"/>
        <v>جفت</v>
      </c>
      <c r="H1704" s="204">
        <f t="shared" si="242"/>
        <v>6.65</v>
      </c>
      <c r="I1704" s="204" t="s">
        <v>276</v>
      </c>
      <c r="J1704" s="204">
        <v>34</v>
      </c>
      <c r="K1704" s="204">
        <v>300</v>
      </c>
      <c r="L1704" s="204" t="s">
        <v>1</v>
      </c>
      <c r="M1704" s="204" t="s">
        <v>2</v>
      </c>
      <c r="N1704" s="204"/>
      <c r="O1704" s="230">
        <f t="shared" ref="O1704:O1724" si="247">IF(I1704=$O$5,J1704*H1704,0)</f>
        <v>0</v>
      </c>
      <c r="P1704" s="230">
        <f t="shared" ref="P1704:P1724" si="248">IF(I1704=$P$5,J1704*H1704,0)*1.15</f>
        <v>0</v>
      </c>
      <c r="Q1704" s="230">
        <f t="shared" ref="Q1704:Q1724" si="249">IF(I1704=$Q$5,J1704*H1704,0)</f>
        <v>0</v>
      </c>
      <c r="R1704" s="288">
        <f t="shared" si="243"/>
        <v>0</v>
      </c>
      <c r="S1704" s="261"/>
    </row>
    <row r="1705" spans="2:19" s="200" customFormat="1" x14ac:dyDescent="0.25">
      <c r="B1705" s="259">
        <f t="shared" si="244"/>
        <v>1700</v>
      </c>
      <c r="C1705" s="237">
        <v>45473</v>
      </c>
      <c r="D1705" s="215" t="s">
        <v>96</v>
      </c>
      <c r="E1705" s="204" t="str">
        <f t="shared" si="239"/>
        <v>کامیون کمپرسی</v>
      </c>
      <c r="F1705" s="204" t="str">
        <f t="shared" si="240"/>
        <v>شرکتی</v>
      </c>
      <c r="G1705" s="204" t="str">
        <f t="shared" si="241"/>
        <v>جفت</v>
      </c>
      <c r="H1705" s="204">
        <f t="shared" si="242"/>
        <v>6.65</v>
      </c>
      <c r="I1705" s="204"/>
      <c r="J1705" s="204"/>
      <c r="K1705" s="204"/>
      <c r="L1705" s="204"/>
      <c r="M1705" s="204"/>
      <c r="N1705" s="204"/>
      <c r="O1705" s="230">
        <f t="shared" si="247"/>
        <v>0</v>
      </c>
      <c r="P1705" s="230">
        <f t="shared" si="248"/>
        <v>0</v>
      </c>
      <c r="Q1705" s="230">
        <f t="shared" si="249"/>
        <v>0</v>
      </c>
      <c r="R1705" s="288">
        <f t="shared" si="243"/>
        <v>0</v>
      </c>
      <c r="S1705" s="261" t="s">
        <v>259</v>
      </c>
    </row>
    <row r="1706" spans="2:19" s="200" customFormat="1" x14ac:dyDescent="0.25">
      <c r="B1706" s="259">
        <f t="shared" si="244"/>
        <v>1701</v>
      </c>
      <c r="C1706" s="237">
        <v>45473</v>
      </c>
      <c r="D1706" s="215" t="s">
        <v>119</v>
      </c>
      <c r="E1706" s="204" t="str">
        <f t="shared" si="239"/>
        <v>کامیون کمپرسی</v>
      </c>
      <c r="F1706" s="204" t="str">
        <f t="shared" si="240"/>
        <v>شرکتی</v>
      </c>
      <c r="G1706" s="204" t="str">
        <f t="shared" si="241"/>
        <v>جفت</v>
      </c>
      <c r="H1706" s="204">
        <f t="shared" si="242"/>
        <v>6.65</v>
      </c>
      <c r="I1706" s="204" t="s">
        <v>204</v>
      </c>
      <c r="J1706" s="204">
        <v>6</v>
      </c>
      <c r="K1706" s="204">
        <v>250</v>
      </c>
      <c r="L1706" s="204" t="s">
        <v>64</v>
      </c>
      <c r="M1706" s="204">
        <v>718</v>
      </c>
      <c r="N1706" s="204" t="s">
        <v>287</v>
      </c>
      <c r="O1706" s="230">
        <f>IF(I1706=$O$5,J1706*H1706,0)</f>
        <v>39.900000000000006</v>
      </c>
      <c r="P1706" s="230">
        <f>IF(I1706=$P$5,J1706*H1706,0)*1.15</f>
        <v>0</v>
      </c>
      <c r="Q1706" s="230">
        <f>IF(I1706=$Q$5,J1706*H1706,0)</f>
        <v>0</v>
      </c>
      <c r="R1706" s="288">
        <f t="shared" si="243"/>
        <v>0</v>
      </c>
      <c r="S1706" s="261"/>
    </row>
    <row r="1707" spans="2:19" s="200" customFormat="1" x14ac:dyDescent="0.25">
      <c r="B1707" s="259">
        <f t="shared" si="244"/>
        <v>1702</v>
      </c>
      <c r="C1707" s="237">
        <v>45473</v>
      </c>
      <c r="D1707" s="215" t="s">
        <v>119</v>
      </c>
      <c r="E1707" s="204" t="str">
        <f t="shared" si="239"/>
        <v>کامیون کمپرسی</v>
      </c>
      <c r="F1707" s="204" t="str">
        <f t="shared" si="240"/>
        <v>شرکتی</v>
      </c>
      <c r="G1707" s="204" t="str">
        <f t="shared" si="241"/>
        <v>جفت</v>
      </c>
      <c r="H1707" s="204">
        <f t="shared" si="242"/>
        <v>6.65</v>
      </c>
      <c r="I1707" s="204" t="s">
        <v>276</v>
      </c>
      <c r="J1707" s="204">
        <v>8</v>
      </c>
      <c r="K1707" s="204">
        <v>300</v>
      </c>
      <c r="L1707" s="204" t="s">
        <v>1</v>
      </c>
      <c r="M1707" s="204" t="s">
        <v>2</v>
      </c>
      <c r="N1707" s="204"/>
      <c r="O1707" s="230">
        <f t="shared" si="247"/>
        <v>0</v>
      </c>
      <c r="P1707" s="230">
        <f t="shared" si="248"/>
        <v>0</v>
      </c>
      <c r="Q1707" s="230">
        <f t="shared" si="249"/>
        <v>0</v>
      </c>
      <c r="R1707" s="288">
        <f t="shared" si="243"/>
        <v>0</v>
      </c>
      <c r="S1707" s="261"/>
    </row>
    <row r="1708" spans="2:19" s="200" customFormat="1" x14ac:dyDescent="0.25">
      <c r="B1708" s="259">
        <f t="shared" si="244"/>
        <v>1703</v>
      </c>
      <c r="C1708" s="237">
        <v>45473</v>
      </c>
      <c r="D1708" s="215" t="s">
        <v>132</v>
      </c>
      <c r="E1708" s="204" t="str">
        <f t="shared" si="239"/>
        <v>تانکر آب</v>
      </c>
      <c r="F1708" s="204" t="str">
        <f t="shared" si="240"/>
        <v>شرکتی</v>
      </c>
      <c r="G1708" s="204" t="str">
        <f t="shared" si="241"/>
        <v>تانکر آب</v>
      </c>
      <c r="H1708" s="204">
        <f t="shared" si="242"/>
        <v>11.8</v>
      </c>
      <c r="I1708" s="204" t="s">
        <v>68</v>
      </c>
      <c r="J1708" s="204">
        <v>5</v>
      </c>
      <c r="K1708" s="204"/>
      <c r="L1708" s="204"/>
      <c r="M1708" s="204"/>
      <c r="N1708" s="204"/>
      <c r="O1708" s="230">
        <f t="shared" si="247"/>
        <v>0</v>
      </c>
      <c r="P1708" s="230">
        <f t="shared" si="248"/>
        <v>0</v>
      </c>
      <c r="Q1708" s="230">
        <f t="shared" si="249"/>
        <v>59</v>
      </c>
      <c r="R1708" s="288">
        <f t="shared" si="243"/>
        <v>0</v>
      </c>
      <c r="S1708" s="261"/>
    </row>
    <row r="1709" spans="2:19" s="200" customFormat="1" x14ac:dyDescent="0.25">
      <c r="B1709" s="259">
        <f t="shared" si="244"/>
        <v>1704</v>
      </c>
      <c r="C1709" s="237">
        <v>45473</v>
      </c>
      <c r="D1709" s="215" t="s">
        <v>98</v>
      </c>
      <c r="E1709" s="204" t="str">
        <f t="shared" si="239"/>
        <v>تانکر آب</v>
      </c>
      <c r="F1709" s="204" t="str">
        <f t="shared" si="240"/>
        <v>شرکتی</v>
      </c>
      <c r="G1709" s="204" t="str">
        <f t="shared" si="241"/>
        <v>تانکر آب</v>
      </c>
      <c r="H1709" s="204">
        <f t="shared" si="242"/>
        <v>11.8</v>
      </c>
      <c r="I1709" s="204"/>
      <c r="J1709" s="204"/>
      <c r="K1709" s="204"/>
      <c r="L1709" s="204"/>
      <c r="M1709" s="204"/>
      <c r="N1709" s="204"/>
      <c r="O1709" s="230">
        <f t="shared" si="247"/>
        <v>0</v>
      </c>
      <c r="P1709" s="230">
        <f t="shared" si="248"/>
        <v>0</v>
      </c>
      <c r="Q1709" s="230">
        <f t="shared" si="249"/>
        <v>0</v>
      </c>
      <c r="R1709" s="288">
        <f t="shared" si="243"/>
        <v>0</v>
      </c>
      <c r="S1709" s="261" t="s">
        <v>259</v>
      </c>
    </row>
    <row r="1710" spans="2:19" s="200" customFormat="1" x14ac:dyDescent="0.25">
      <c r="B1710" s="259">
        <f t="shared" si="244"/>
        <v>1705</v>
      </c>
      <c r="C1710" s="237">
        <v>45473</v>
      </c>
      <c r="D1710" s="215" t="s">
        <v>143</v>
      </c>
      <c r="E1710" s="204" t="str">
        <f t="shared" si="239"/>
        <v>کامیون کمپرسی</v>
      </c>
      <c r="F1710" s="204" t="str">
        <f t="shared" si="240"/>
        <v>انصاری</v>
      </c>
      <c r="G1710" s="204" t="str">
        <f t="shared" si="241"/>
        <v>جفت</v>
      </c>
      <c r="H1710" s="204">
        <f t="shared" si="242"/>
        <v>7</v>
      </c>
      <c r="I1710" s="204" t="s">
        <v>204</v>
      </c>
      <c r="J1710" s="204">
        <v>30</v>
      </c>
      <c r="K1710" s="204">
        <v>900</v>
      </c>
      <c r="L1710" s="204" t="s">
        <v>2</v>
      </c>
      <c r="M1710" s="204">
        <v>713</v>
      </c>
      <c r="N1710" s="204" t="s">
        <v>286</v>
      </c>
      <c r="O1710" s="230">
        <f t="shared" si="247"/>
        <v>210</v>
      </c>
      <c r="P1710" s="230">
        <f t="shared" si="248"/>
        <v>0</v>
      </c>
      <c r="Q1710" s="230">
        <f t="shared" si="249"/>
        <v>0</v>
      </c>
      <c r="R1710" s="288">
        <f t="shared" si="243"/>
        <v>0</v>
      </c>
      <c r="S1710" s="261"/>
    </row>
    <row r="1711" spans="2:19" s="200" customFormat="1" x14ac:dyDescent="0.25">
      <c r="B1711" s="259">
        <f t="shared" si="244"/>
        <v>1706</v>
      </c>
      <c r="C1711" s="237">
        <v>45473</v>
      </c>
      <c r="D1711" s="215" t="s">
        <v>144</v>
      </c>
      <c r="E1711" s="204" t="str">
        <f t="shared" si="239"/>
        <v>کامیون کمپرسی</v>
      </c>
      <c r="F1711" s="204" t="str">
        <f t="shared" si="240"/>
        <v>انصاری</v>
      </c>
      <c r="G1711" s="204" t="str">
        <f t="shared" si="241"/>
        <v>جفت</v>
      </c>
      <c r="H1711" s="204">
        <f t="shared" si="242"/>
        <v>7</v>
      </c>
      <c r="I1711" s="204" t="s">
        <v>204</v>
      </c>
      <c r="J1711" s="204">
        <v>30</v>
      </c>
      <c r="K1711" s="204">
        <v>900</v>
      </c>
      <c r="L1711" s="204" t="s">
        <v>2</v>
      </c>
      <c r="M1711" s="204">
        <v>713</v>
      </c>
      <c r="N1711" s="204" t="s">
        <v>286</v>
      </c>
      <c r="O1711" s="230">
        <f t="shared" si="247"/>
        <v>210</v>
      </c>
      <c r="P1711" s="230">
        <f t="shared" si="248"/>
        <v>0</v>
      </c>
      <c r="Q1711" s="230">
        <f t="shared" si="249"/>
        <v>0</v>
      </c>
      <c r="R1711" s="288">
        <f t="shared" si="243"/>
        <v>0</v>
      </c>
      <c r="S1711" s="261"/>
    </row>
    <row r="1712" spans="2:19" s="200" customFormat="1" x14ac:dyDescent="0.25">
      <c r="B1712" s="259">
        <f t="shared" si="244"/>
        <v>1707</v>
      </c>
      <c r="C1712" s="237">
        <v>45473</v>
      </c>
      <c r="D1712" s="215" t="s">
        <v>145</v>
      </c>
      <c r="E1712" s="204" t="str">
        <f t="shared" si="239"/>
        <v>کامیون کمپرسی</v>
      </c>
      <c r="F1712" s="204" t="str">
        <f t="shared" si="240"/>
        <v>انصاری</v>
      </c>
      <c r="G1712" s="204" t="str">
        <f t="shared" si="241"/>
        <v>جفت</v>
      </c>
      <c r="H1712" s="204">
        <f t="shared" si="242"/>
        <v>7</v>
      </c>
      <c r="I1712" s="204" t="s">
        <v>204</v>
      </c>
      <c r="J1712" s="204">
        <v>27</v>
      </c>
      <c r="K1712" s="204">
        <v>900</v>
      </c>
      <c r="L1712" s="204" t="s">
        <v>2</v>
      </c>
      <c r="M1712" s="204">
        <v>713</v>
      </c>
      <c r="N1712" s="204" t="s">
        <v>286</v>
      </c>
      <c r="O1712" s="230">
        <f t="shared" si="247"/>
        <v>189</v>
      </c>
      <c r="P1712" s="230">
        <f t="shared" si="248"/>
        <v>0</v>
      </c>
      <c r="Q1712" s="230">
        <f t="shared" si="249"/>
        <v>0</v>
      </c>
      <c r="R1712" s="288">
        <f t="shared" si="243"/>
        <v>0</v>
      </c>
      <c r="S1712" s="261"/>
    </row>
    <row r="1713" spans="2:19" s="200" customFormat="1" x14ac:dyDescent="0.25">
      <c r="B1713" s="259">
        <f t="shared" si="244"/>
        <v>1708</v>
      </c>
      <c r="C1713" s="237">
        <v>45473</v>
      </c>
      <c r="D1713" s="215" t="s">
        <v>152</v>
      </c>
      <c r="E1713" s="204" t="str">
        <f t="shared" si="239"/>
        <v>کامیون کمپرسی</v>
      </c>
      <c r="F1713" s="204" t="str">
        <f t="shared" si="240"/>
        <v>میرزایی</v>
      </c>
      <c r="G1713" s="204" t="str">
        <f t="shared" si="241"/>
        <v>تک</v>
      </c>
      <c r="H1713" s="204">
        <f t="shared" si="242"/>
        <v>4.1500000000000004</v>
      </c>
      <c r="I1713" s="204" t="s">
        <v>205</v>
      </c>
      <c r="J1713" s="204">
        <v>9</v>
      </c>
      <c r="K1713" s="204">
        <v>835</v>
      </c>
      <c r="L1713" s="204" t="s">
        <v>65</v>
      </c>
      <c r="M1713" s="204">
        <v>714</v>
      </c>
      <c r="N1713" s="204" t="s">
        <v>287</v>
      </c>
      <c r="O1713" s="230">
        <f t="shared" si="247"/>
        <v>0</v>
      </c>
      <c r="P1713" s="230">
        <f t="shared" si="248"/>
        <v>42.952500000000001</v>
      </c>
      <c r="Q1713" s="230">
        <f t="shared" si="249"/>
        <v>0</v>
      </c>
      <c r="R1713" s="288">
        <f t="shared" si="243"/>
        <v>0</v>
      </c>
      <c r="S1713" s="261"/>
    </row>
    <row r="1714" spans="2:19" s="200" customFormat="1" x14ac:dyDescent="0.25">
      <c r="B1714" s="259">
        <f t="shared" si="244"/>
        <v>1709</v>
      </c>
      <c r="C1714" s="237">
        <v>45473</v>
      </c>
      <c r="D1714" s="215" t="s">
        <v>154</v>
      </c>
      <c r="E1714" s="204" t="str">
        <f t="shared" si="239"/>
        <v>کامیون کمپرسی</v>
      </c>
      <c r="F1714" s="204" t="str">
        <f t="shared" si="240"/>
        <v>میرزایی</v>
      </c>
      <c r="G1714" s="204" t="str">
        <f t="shared" si="241"/>
        <v>تک</v>
      </c>
      <c r="H1714" s="204">
        <f t="shared" si="242"/>
        <v>4.1500000000000004</v>
      </c>
      <c r="I1714" s="204" t="s">
        <v>205</v>
      </c>
      <c r="J1714" s="204">
        <v>14</v>
      </c>
      <c r="K1714" s="204">
        <v>835</v>
      </c>
      <c r="L1714" s="204" t="s">
        <v>65</v>
      </c>
      <c r="M1714" s="204">
        <v>714</v>
      </c>
      <c r="N1714" s="204" t="s">
        <v>287</v>
      </c>
      <c r="O1714" s="230">
        <f t="shared" si="247"/>
        <v>0</v>
      </c>
      <c r="P1714" s="230">
        <f t="shared" si="248"/>
        <v>66.814999999999998</v>
      </c>
      <c r="Q1714" s="230">
        <f t="shared" si="249"/>
        <v>0</v>
      </c>
      <c r="R1714" s="288">
        <f t="shared" si="243"/>
        <v>0</v>
      </c>
      <c r="S1714" s="261"/>
    </row>
    <row r="1715" spans="2:19" s="200" customFormat="1" x14ac:dyDescent="0.25">
      <c r="B1715" s="259">
        <f t="shared" si="244"/>
        <v>1710</v>
      </c>
      <c r="C1715" s="237">
        <v>45473</v>
      </c>
      <c r="D1715" s="215" t="s">
        <v>155</v>
      </c>
      <c r="E1715" s="204" t="str">
        <f t="shared" si="239"/>
        <v>کامیون کمپرسی</v>
      </c>
      <c r="F1715" s="204" t="str">
        <f t="shared" si="240"/>
        <v>میرزایی</v>
      </c>
      <c r="G1715" s="204" t="str">
        <f t="shared" si="241"/>
        <v>جفت</v>
      </c>
      <c r="H1715" s="204">
        <f t="shared" si="242"/>
        <v>6.65</v>
      </c>
      <c r="I1715" s="204" t="s">
        <v>205</v>
      </c>
      <c r="J1715" s="204">
        <v>13</v>
      </c>
      <c r="K1715" s="204">
        <v>835</v>
      </c>
      <c r="L1715" s="204" t="s">
        <v>65</v>
      </c>
      <c r="M1715" s="204">
        <v>714</v>
      </c>
      <c r="N1715" s="204" t="s">
        <v>287</v>
      </c>
      <c r="O1715" s="230">
        <f t="shared" si="247"/>
        <v>0</v>
      </c>
      <c r="P1715" s="230">
        <f t="shared" si="248"/>
        <v>99.41749999999999</v>
      </c>
      <c r="Q1715" s="230">
        <f t="shared" si="249"/>
        <v>0</v>
      </c>
      <c r="R1715" s="288">
        <f t="shared" si="243"/>
        <v>0</v>
      </c>
      <c r="S1715" s="261"/>
    </row>
    <row r="1716" spans="2:19" s="200" customFormat="1" x14ac:dyDescent="0.25">
      <c r="B1716" s="259">
        <f t="shared" si="244"/>
        <v>1711</v>
      </c>
      <c r="C1716" s="237">
        <v>45473</v>
      </c>
      <c r="D1716" s="215" t="s">
        <v>158</v>
      </c>
      <c r="E1716" s="204" t="str">
        <f t="shared" si="239"/>
        <v>کامیون کمپرسی</v>
      </c>
      <c r="F1716" s="204" t="str">
        <f t="shared" si="240"/>
        <v>صداقت</v>
      </c>
      <c r="G1716" s="204" t="str">
        <f t="shared" si="241"/>
        <v>تک</v>
      </c>
      <c r="H1716" s="204">
        <f t="shared" si="242"/>
        <v>4.1500000000000004</v>
      </c>
      <c r="I1716" s="204" t="s">
        <v>204</v>
      </c>
      <c r="J1716" s="204">
        <v>50</v>
      </c>
      <c r="K1716" s="204">
        <v>250</v>
      </c>
      <c r="L1716" s="204" t="s">
        <v>64</v>
      </c>
      <c r="M1716" s="204">
        <v>718</v>
      </c>
      <c r="N1716" s="204" t="s">
        <v>287</v>
      </c>
      <c r="O1716" s="230">
        <f t="shared" si="247"/>
        <v>207.50000000000003</v>
      </c>
      <c r="P1716" s="230">
        <f t="shared" si="248"/>
        <v>0</v>
      </c>
      <c r="Q1716" s="230">
        <f t="shared" si="249"/>
        <v>0</v>
      </c>
      <c r="R1716" s="288">
        <f t="shared" si="243"/>
        <v>0</v>
      </c>
      <c r="S1716" s="261"/>
    </row>
    <row r="1717" spans="2:19" s="200" customFormat="1" x14ac:dyDescent="0.25">
      <c r="B1717" s="259">
        <f t="shared" si="244"/>
        <v>1712</v>
      </c>
      <c r="C1717" s="237">
        <v>45473</v>
      </c>
      <c r="D1717" s="215" t="s">
        <v>159</v>
      </c>
      <c r="E1717" s="204" t="str">
        <f t="shared" si="239"/>
        <v>کامیون کمپرسی</v>
      </c>
      <c r="F1717" s="204" t="str">
        <f t="shared" si="240"/>
        <v>صداقت</v>
      </c>
      <c r="G1717" s="204" t="str">
        <f t="shared" si="241"/>
        <v>تک</v>
      </c>
      <c r="H1717" s="204">
        <f t="shared" si="242"/>
        <v>4.1500000000000004</v>
      </c>
      <c r="I1717" s="204" t="s">
        <v>204</v>
      </c>
      <c r="J1717" s="204">
        <v>50</v>
      </c>
      <c r="K1717" s="204">
        <v>250</v>
      </c>
      <c r="L1717" s="204" t="s">
        <v>64</v>
      </c>
      <c r="M1717" s="204">
        <v>718</v>
      </c>
      <c r="N1717" s="204" t="s">
        <v>287</v>
      </c>
      <c r="O1717" s="230">
        <f t="shared" si="247"/>
        <v>207.50000000000003</v>
      </c>
      <c r="P1717" s="230">
        <f t="shared" si="248"/>
        <v>0</v>
      </c>
      <c r="Q1717" s="230">
        <f t="shared" si="249"/>
        <v>0</v>
      </c>
      <c r="R1717" s="288">
        <f t="shared" si="243"/>
        <v>0</v>
      </c>
      <c r="S1717" s="261"/>
    </row>
    <row r="1718" spans="2:19" s="200" customFormat="1" x14ac:dyDescent="0.25">
      <c r="B1718" s="259">
        <f t="shared" si="244"/>
        <v>1713</v>
      </c>
      <c r="C1718" s="237">
        <v>45473</v>
      </c>
      <c r="D1718" s="215" t="s">
        <v>162</v>
      </c>
      <c r="E1718" s="204" t="str">
        <f t="shared" si="239"/>
        <v>تانکر آب</v>
      </c>
      <c r="F1718" s="204" t="str">
        <f t="shared" si="240"/>
        <v>رضاپور</v>
      </c>
      <c r="G1718" s="204" t="str">
        <f t="shared" si="241"/>
        <v>تانکر آب</v>
      </c>
      <c r="H1718" s="204">
        <f t="shared" si="242"/>
        <v>10</v>
      </c>
      <c r="I1718" s="204" t="s">
        <v>68</v>
      </c>
      <c r="J1718" s="204">
        <v>6</v>
      </c>
      <c r="K1718" s="204"/>
      <c r="L1718" s="204"/>
      <c r="M1718" s="204"/>
      <c r="N1718" s="204"/>
      <c r="O1718" s="230">
        <f t="shared" si="247"/>
        <v>0</v>
      </c>
      <c r="P1718" s="230">
        <f t="shared" si="248"/>
        <v>0</v>
      </c>
      <c r="Q1718" s="230">
        <f t="shared" si="249"/>
        <v>60</v>
      </c>
      <c r="R1718" s="288">
        <f t="shared" si="243"/>
        <v>0</v>
      </c>
      <c r="S1718" s="261"/>
    </row>
    <row r="1719" spans="2:19" s="200" customFormat="1" x14ac:dyDescent="0.25">
      <c r="B1719" s="259">
        <f t="shared" si="244"/>
        <v>1714</v>
      </c>
      <c r="C1719" s="237">
        <v>45473</v>
      </c>
      <c r="D1719" s="215" t="s">
        <v>175</v>
      </c>
      <c r="E1719" s="204" t="str">
        <f t="shared" si="239"/>
        <v>تانکر آب</v>
      </c>
      <c r="F1719" s="204" t="str">
        <f t="shared" si="240"/>
        <v>محمدپور</v>
      </c>
      <c r="G1719" s="204" t="str">
        <f t="shared" si="241"/>
        <v>تانکر آب</v>
      </c>
      <c r="H1719" s="204">
        <f t="shared" si="242"/>
        <v>11.2</v>
      </c>
      <c r="I1719" s="204" t="s">
        <v>68</v>
      </c>
      <c r="J1719" s="204">
        <v>9</v>
      </c>
      <c r="K1719" s="204"/>
      <c r="L1719" s="204"/>
      <c r="M1719" s="204"/>
      <c r="N1719" s="204"/>
      <c r="O1719" s="230">
        <f t="shared" si="247"/>
        <v>0</v>
      </c>
      <c r="P1719" s="230">
        <f t="shared" si="248"/>
        <v>0</v>
      </c>
      <c r="Q1719" s="230">
        <f t="shared" si="249"/>
        <v>100.8</v>
      </c>
      <c r="R1719" s="288">
        <f t="shared" si="243"/>
        <v>0</v>
      </c>
      <c r="S1719" s="261"/>
    </row>
    <row r="1720" spans="2:19" s="200" customFormat="1" x14ac:dyDescent="0.25">
      <c r="B1720" s="259">
        <f t="shared" si="244"/>
        <v>1715</v>
      </c>
      <c r="C1720" s="237">
        <v>45473</v>
      </c>
      <c r="D1720" s="215" t="s">
        <v>179</v>
      </c>
      <c r="E1720" s="204" t="str">
        <f t="shared" si="239"/>
        <v>کمپرسی جفت</v>
      </c>
      <c r="F1720" s="204" t="str">
        <f t="shared" si="240"/>
        <v>محمدپور</v>
      </c>
      <c r="G1720" s="204" t="str">
        <f t="shared" si="241"/>
        <v>جفت</v>
      </c>
      <c r="H1720" s="204">
        <f t="shared" si="242"/>
        <v>7</v>
      </c>
      <c r="I1720" s="204" t="s">
        <v>204</v>
      </c>
      <c r="J1720" s="204">
        <v>31</v>
      </c>
      <c r="K1720" s="204">
        <v>2200</v>
      </c>
      <c r="L1720" s="204" t="s">
        <v>7</v>
      </c>
      <c r="M1720" s="204">
        <v>723</v>
      </c>
      <c r="N1720" s="204" t="s">
        <v>287</v>
      </c>
      <c r="O1720" s="230">
        <f t="shared" si="247"/>
        <v>217</v>
      </c>
      <c r="P1720" s="230">
        <f t="shared" si="248"/>
        <v>0</v>
      </c>
      <c r="Q1720" s="230">
        <f t="shared" si="249"/>
        <v>0</v>
      </c>
      <c r="R1720" s="288">
        <f t="shared" si="243"/>
        <v>0</v>
      </c>
      <c r="S1720" s="261"/>
    </row>
    <row r="1721" spans="2:19" s="200" customFormat="1" x14ac:dyDescent="0.25">
      <c r="B1721" s="259">
        <f t="shared" si="244"/>
        <v>1716</v>
      </c>
      <c r="C1721" s="237">
        <v>45473</v>
      </c>
      <c r="D1721" s="215" t="s">
        <v>255</v>
      </c>
      <c r="E1721" s="204" t="str">
        <f t="shared" si="239"/>
        <v>کمپرسی جفت</v>
      </c>
      <c r="F1721" s="204" t="str">
        <f t="shared" si="240"/>
        <v>محمدپور</v>
      </c>
      <c r="G1721" s="204" t="str">
        <f t="shared" si="241"/>
        <v>جفت</v>
      </c>
      <c r="H1721" s="204">
        <f t="shared" si="242"/>
        <v>7</v>
      </c>
      <c r="I1721" s="204" t="s">
        <v>204</v>
      </c>
      <c r="J1721" s="204">
        <v>34</v>
      </c>
      <c r="K1721" s="204">
        <v>2200</v>
      </c>
      <c r="L1721" s="204" t="s">
        <v>7</v>
      </c>
      <c r="M1721" s="204">
        <v>723</v>
      </c>
      <c r="N1721" s="204" t="s">
        <v>287</v>
      </c>
      <c r="O1721" s="230">
        <f t="shared" si="247"/>
        <v>238</v>
      </c>
      <c r="P1721" s="230">
        <f t="shared" si="248"/>
        <v>0</v>
      </c>
      <c r="Q1721" s="230">
        <f t="shared" si="249"/>
        <v>0</v>
      </c>
      <c r="R1721" s="288">
        <f t="shared" si="243"/>
        <v>0</v>
      </c>
      <c r="S1721" s="261"/>
    </row>
    <row r="1722" spans="2:19" s="200" customFormat="1" x14ac:dyDescent="0.25">
      <c r="B1722" s="259">
        <f t="shared" si="244"/>
        <v>1717</v>
      </c>
      <c r="C1722" s="237">
        <v>45473</v>
      </c>
      <c r="D1722" s="215" t="s">
        <v>253</v>
      </c>
      <c r="E1722" s="204" t="str">
        <f t="shared" si="239"/>
        <v>کمپرسی تک</v>
      </c>
      <c r="F1722" s="204" t="str">
        <f t="shared" si="240"/>
        <v>محمدپور</v>
      </c>
      <c r="G1722" s="204" t="str">
        <f t="shared" si="241"/>
        <v>تک</v>
      </c>
      <c r="H1722" s="204">
        <f t="shared" si="242"/>
        <v>5</v>
      </c>
      <c r="I1722" s="204" t="s">
        <v>204</v>
      </c>
      <c r="J1722" s="204">
        <v>34</v>
      </c>
      <c r="K1722" s="204">
        <v>2200</v>
      </c>
      <c r="L1722" s="204" t="s">
        <v>7</v>
      </c>
      <c r="M1722" s="204">
        <v>723</v>
      </c>
      <c r="N1722" s="204" t="s">
        <v>287</v>
      </c>
      <c r="O1722" s="230">
        <f t="shared" si="247"/>
        <v>170</v>
      </c>
      <c r="P1722" s="230">
        <f t="shared" si="248"/>
        <v>0</v>
      </c>
      <c r="Q1722" s="230">
        <f t="shared" si="249"/>
        <v>0</v>
      </c>
      <c r="R1722" s="288">
        <f t="shared" si="243"/>
        <v>0</v>
      </c>
      <c r="S1722" s="261"/>
    </row>
    <row r="1723" spans="2:19" s="200" customFormat="1" x14ac:dyDescent="0.25">
      <c r="B1723" s="259">
        <f t="shared" si="244"/>
        <v>1718</v>
      </c>
      <c r="C1723" s="237">
        <v>45473</v>
      </c>
      <c r="D1723" s="215" t="s">
        <v>181</v>
      </c>
      <c r="E1723" s="204" t="str">
        <f t="shared" si="239"/>
        <v>تانکر آب</v>
      </c>
      <c r="F1723" s="204" t="str">
        <f t="shared" si="240"/>
        <v>گلپایگانی</v>
      </c>
      <c r="G1723" s="204" t="str">
        <f t="shared" si="241"/>
        <v>تانکر آب</v>
      </c>
      <c r="H1723" s="204">
        <f t="shared" si="242"/>
        <v>11.6</v>
      </c>
      <c r="I1723" s="204" t="s">
        <v>68</v>
      </c>
      <c r="J1723" s="204">
        <v>6</v>
      </c>
      <c r="K1723" s="204"/>
      <c r="L1723" s="204"/>
      <c r="M1723" s="204"/>
      <c r="N1723" s="204"/>
      <c r="O1723" s="230">
        <f t="shared" si="247"/>
        <v>0</v>
      </c>
      <c r="P1723" s="230">
        <f t="shared" si="248"/>
        <v>0</v>
      </c>
      <c r="Q1723" s="230">
        <f t="shared" si="249"/>
        <v>69.599999999999994</v>
      </c>
      <c r="R1723" s="288">
        <f t="shared" si="243"/>
        <v>0</v>
      </c>
      <c r="S1723" s="261"/>
    </row>
    <row r="1724" spans="2:19" s="200" customFormat="1" x14ac:dyDescent="0.25">
      <c r="B1724" s="259">
        <f t="shared" si="244"/>
        <v>1719</v>
      </c>
      <c r="C1724" s="237">
        <v>45473</v>
      </c>
      <c r="D1724" s="215" t="s">
        <v>244</v>
      </c>
      <c r="E1724" s="204" t="str">
        <f t="shared" si="239"/>
        <v>تانکر آب</v>
      </c>
      <c r="F1724" s="204" t="str">
        <f t="shared" si="240"/>
        <v>محمدپور</v>
      </c>
      <c r="G1724" s="204" t="str">
        <f t="shared" si="241"/>
        <v>تانکر آب</v>
      </c>
      <c r="H1724" s="204">
        <f t="shared" si="242"/>
        <v>10</v>
      </c>
      <c r="I1724" s="204"/>
      <c r="J1724" s="204"/>
      <c r="K1724" s="204"/>
      <c r="L1724" s="204"/>
      <c r="M1724" s="204"/>
      <c r="N1724" s="204"/>
      <c r="O1724" s="230">
        <f t="shared" si="247"/>
        <v>0</v>
      </c>
      <c r="P1724" s="230">
        <f t="shared" si="248"/>
        <v>0</v>
      </c>
      <c r="Q1724" s="230">
        <f t="shared" si="249"/>
        <v>0</v>
      </c>
      <c r="R1724" s="288">
        <f t="shared" si="243"/>
        <v>0</v>
      </c>
      <c r="S1724" s="261"/>
    </row>
    <row r="1725" spans="2:19" s="200" customFormat="1" x14ac:dyDescent="0.25">
      <c r="B1725" s="259">
        <f t="shared" si="244"/>
        <v>1720</v>
      </c>
      <c r="C1725" s="237">
        <v>45473</v>
      </c>
      <c r="D1725" s="215" t="s">
        <v>152</v>
      </c>
      <c r="E1725" s="204" t="str">
        <f t="shared" si="239"/>
        <v>کامیون کمپرسی</v>
      </c>
      <c r="F1725" s="204" t="str">
        <f t="shared" si="240"/>
        <v>میرزایی</v>
      </c>
      <c r="G1725" s="204" t="str">
        <f t="shared" si="241"/>
        <v>تک</v>
      </c>
      <c r="H1725" s="204">
        <f t="shared" si="242"/>
        <v>4.1500000000000004</v>
      </c>
      <c r="I1725" s="204" t="s">
        <v>205</v>
      </c>
      <c r="J1725" s="204">
        <v>18</v>
      </c>
      <c r="K1725" s="204">
        <v>1350</v>
      </c>
      <c r="L1725" s="204" t="s">
        <v>65</v>
      </c>
      <c r="M1725" s="204">
        <v>714</v>
      </c>
      <c r="N1725" s="204" t="s">
        <v>287</v>
      </c>
      <c r="O1725" s="230">
        <f>IF(I1725=$O$5,J1725*H1725,0)</f>
        <v>0</v>
      </c>
      <c r="P1725" s="230">
        <f>IF(I1725=$P$5,J1725*H1725,0)*1.15</f>
        <v>85.905000000000001</v>
      </c>
      <c r="Q1725" s="230">
        <f>IF(I1725=$Q$5,J1725*H1725,0)</f>
        <v>0</v>
      </c>
      <c r="R1725" s="288">
        <f t="shared" si="243"/>
        <v>0</v>
      </c>
      <c r="S1725" s="261"/>
    </row>
    <row r="1726" spans="2:19" s="200" customFormat="1" x14ac:dyDescent="0.25">
      <c r="B1726" s="259">
        <f t="shared" si="244"/>
        <v>1721</v>
      </c>
      <c r="C1726" s="237">
        <v>45473</v>
      </c>
      <c r="D1726" s="215" t="s">
        <v>154</v>
      </c>
      <c r="E1726" s="204" t="str">
        <f t="shared" si="239"/>
        <v>کامیون کمپرسی</v>
      </c>
      <c r="F1726" s="204" t="str">
        <f t="shared" si="240"/>
        <v>میرزایی</v>
      </c>
      <c r="G1726" s="204" t="str">
        <f t="shared" si="241"/>
        <v>تک</v>
      </c>
      <c r="H1726" s="204">
        <f t="shared" si="242"/>
        <v>4.1500000000000004</v>
      </c>
      <c r="I1726" s="204" t="s">
        <v>205</v>
      </c>
      <c r="J1726" s="204">
        <v>18</v>
      </c>
      <c r="K1726" s="204">
        <v>1350</v>
      </c>
      <c r="L1726" s="204" t="s">
        <v>65</v>
      </c>
      <c r="M1726" s="204">
        <v>714</v>
      </c>
      <c r="N1726" s="204" t="s">
        <v>287</v>
      </c>
      <c r="O1726" s="230">
        <f>IF(I1726=$O$5,J1726*H1726,0)</f>
        <v>0</v>
      </c>
      <c r="P1726" s="230">
        <f>IF(I1726=$P$5,J1726*H1726,0)*1.15</f>
        <v>85.905000000000001</v>
      </c>
      <c r="Q1726" s="230">
        <f>IF(I1726=$Q$5,J1726*H1726,0)</f>
        <v>0</v>
      </c>
      <c r="R1726" s="288">
        <f t="shared" si="243"/>
        <v>0</v>
      </c>
      <c r="S1726" s="261"/>
    </row>
    <row r="1727" spans="2:19" s="200" customFormat="1" x14ac:dyDescent="0.25">
      <c r="B1727" s="259">
        <f t="shared" si="244"/>
        <v>1722</v>
      </c>
      <c r="C1727" s="237">
        <v>45473</v>
      </c>
      <c r="D1727" s="215" t="s">
        <v>155</v>
      </c>
      <c r="E1727" s="204" t="str">
        <f t="shared" si="239"/>
        <v>کامیون کمپرسی</v>
      </c>
      <c r="F1727" s="204" t="str">
        <f t="shared" si="240"/>
        <v>میرزایی</v>
      </c>
      <c r="G1727" s="204" t="str">
        <f t="shared" si="241"/>
        <v>جفت</v>
      </c>
      <c r="H1727" s="204">
        <f t="shared" si="242"/>
        <v>6.65</v>
      </c>
      <c r="I1727" s="204" t="s">
        <v>205</v>
      </c>
      <c r="J1727" s="204">
        <v>17</v>
      </c>
      <c r="K1727" s="204">
        <v>1350</v>
      </c>
      <c r="L1727" s="204" t="s">
        <v>65</v>
      </c>
      <c r="M1727" s="204">
        <v>714</v>
      </c>
      <c r="N1727" s="204" t="s">
        <v>287</v>
      </c>
      <c r="O1727" s="230">
        <f>IF(I1727=$O$5,J1727*H1727,0)</f>
        <v>0</v>
      </c>
      <c r="P1727" s="230">
        <f>IF(I1727=$P$5,J1727*H1727,0)*1.15</f>
        <v>130.00749999999999</v>
      </c>
      <c r="Q1727" s="230">
        <f>IF(I1727=$Q$5,J1727*H1727,0)</f>
        <v>0</v>
      </c>
      <c r="R1727" s="288">
        <f t="shared" si="243"/>
        <v>0</v>
      </c>
      <c r="S1727" s="261"/>
    </row>
    <row r="1728" spans="2:19" s="200" customFormat="1" x14ac:dyDescent="0.25">
      <c r="B1728" s="259">
        <f t="shared" si="244"/>
        <v>1723</v>
      </c>
      <c r="C1728" s="229">
        <v>45474</v>
      </c>
      <c r="D1728" s="215" t="s">
        <v>93</v>
      </c>
      <c r="E1728" s="204" t="str">
        <f t="shared" si="239"/>
        <v>کامیون کمپرسی</v>
      </c>
      <c r="F1728" s="204" t="str">
        <f t="shared" si="240"/>
        <v>شرکتی</v>
      </c>
      <c r="G1728" s="204" t="str">
        <f t="shared" si="241"/>
        <v>جفت</v>
      </c>
      <c r="H1728" s="204">
        <f t="shared" si="242"/>
        <v>6.65</v>
      </c>
      <c r="I1728" s="204"/>
      <c r="J1728" s="204"/>
      <c r="K1728" s="204"/>
      <c r="L1728" s="204"/>
      <c r="M1728" s="204"/>
      <c r="N1728" s="204"/>
      <c r="O1728" s="230">
        <f t="shared" si="245"/>
        <v>0</v>
      </c>
      <c r="P1728" s="230">
        <f t="shared" si="246"/>
        <v>0</v>
      </c>
      <c r="Q1728" s="230">
        <f t="shared" si="238"/>
        <v>0</v>
      </c>
      <c r="R1728" s="288">
        <f t="shared" si="243"/>
        <v>0</v>
      </c>
      <c r="S1728" s="261" t="s">
        <v>259</v>
      </c>
    </row>
    <row r="1729" spans="2:19" s="200" customFormat="1" x14ac:dyDescent="0.25">
      <c r="B1729" s="259">
        <f t="shared" si="244"/>
        <v>1724</v>
      </c>
      <c r="C1729" s="229">
        <v>45474</v>
      </c>
      <c r="D1729" s="215" t="s">
        <v>96</v>
      </c>
      <c r="E1729" s="204" t="str">
        <f t="shared" si="239"/>
        <v>کامیون کمپرسی</v>
      </c>
      <c r="F1729" s="204" t="str">
        <f t="shared" si="240"/>
        <v>شرکتی</v>
      </c>
      <c r="G1729" s="204" t="str">
        <f t="shared" si="241"/>
        <v>جفت</v>
      </c>
      <c r="H1729" s="204">
        <f t="shared" si="242"/>
        <v>6.65</v>
      </c>
      <c r="I1729" s="204" t="s">
        <v>204</v>
      </c>
      <c r="J1729" s="204">
        <v>21</v>
      </c>
      <c r="K1729" s="204">
        <v>500</v>
      </c>
      <c r="L1729" s="204" t="s">
        <v>64</v>
      </c>
      <c r="M1729" s="204">
        <v>718</v>
      </c>
      <c r="N1729" s="204" t="s">
        <v>287</v>
      </c>
      <c r="O1729" s="230">
        <f t="shared" si="245"/>
        <v>139.65</v>
      </c>
      <c r="P1729" s="230">
        <f t="shared" si="246"/>
        <v>0</v>
      </c>
      <c r="Q1729" s="230">
        <f t="shared" si="238"/>
        <v>0</v>
      </c>
      <c r="R1729" s="288">
        <f t="shared" si="243"/>
        <v>0</v>
      </c>
      <c r="S1729" s="261"/>
    </row>
    <row r="1730" spans="2:19" s="200" customFormat="1" x14ac:dyDescent="0.25">
      <c r="B1730" s="259">
        <f t="shared" si="244"/>
        <v>1725</v>
      </c>
      <c r="C1730" s="229">
        <v>45474</v>
      </c>
      <c r="D1730" s="215" t="s">
        <v>119</v>
      </c>
      <c r="E1730" s="204" t="str">
        <f t="shared" si="239"/>
        <v>کامیون کمپرسی</v>
      </c>
      <c r="F1730" s="204" t="str">
        <f t="shared" si="240"/>
        <v>شرکتی</v>
      </c>
      <c r="G1730" s="204" t="str">
        <f t="shared" si="241"/>
        <v>جفت</v>
      </c>
      <c r="H1730" s="204">
        <f t="shared" si="242"/>
        <v>6.65</v>
      </c>
      <c r="I1730" s="204" t="s">
        <v>276</v>
      </c>
      <c r="J1730" s="204">
        <v>32</v>
      </c>
      <c r="K1730" s="204">
        <v>180</v>
      </c>
      <c r="L1730" s="204" t="s">
        <v>1</v>
      </c>
      <c r="M1730" s="204" t="s">
        <v>2</v>
      </c>
      <c r="N1730" s="204"/>
      <c r="O1730" s="230">
        <f t="shared" si="245"/>
        <v>0</v>
      </c>
      <c r="P1730" s="230">
        <f t="shared" si="246"/>
        <v>0</v>
      </c>
      <c r="Q1730" s="230">
        <f t="shared" si="238"/>
        <v>0</v>
      </c>
      <c r="R1730" s="288">
        <f t="shared" si="243"/>
        <v>0</v>
      </c>
      <c r="S1730" s="261"/>
    </row>
    <row r="1731" spans="2:19" s="200" customFormat="1" x14ac:dyDescent="0.25">
      <c r="B1731" s="259">
        <f t="shared" si="244"/>
        <v>1726</v>
      </c>
      <c r="C1731" s="229">
        <v>45474</v>
      </c>
      <c r="D1731" s="215" t="s">
        <v>132</v>
      </c>
      <c r="E1731" s="204" t="str">
        <f t="shared" si="239"/>
        <v>تانکر آب</v>
      </c>
      <c r="F1731" s="204" t="str">
        <f t="shared" si="240"/>
        <v>شرکتی</v>
      </c>
      <c r="G1731" s="204" t="str">
        <f t="shared" si="241"/>
        <v>تانکر آب</v>
      </c>
      <c r="H1731" s="204">
        <f t="shared" si="242"/>
        <v>11.8</v>
      </c>
      <c r="I1731" s="204" t="s">
        <v>68</v>
      </c>
      <c r="J1731" s="204">
        <v>1</v>
      </c>
      <c r="K1731" s="204"/>
      <c r="L1731" s="204"/>
      <c r="M1731" s="204"/>
      <c r="N1731" s="204"/>
      <c r="O1731" s="230">
        <f t="shared" si="245"/>
        <v>0</v>
      </c>
      <c r="P1731" s="230">
        <f t="shared" si="246"/>
        <v>0</v>
      </c>
      <c r="Q1731" s="230">
        <f t="shared" si="238"/>
        <v>11.8</v>
      </c>
      <c r="R1731" s="288">
        <f t="shared" si="243"/>
        <v>0</v>
      </c>
      <c r="S1731" s="261"/>
    </row>
    <row r="1732" spans="2:19" s="200" customFormat="1" x14ac:dyDescent="0.25">
      <c r="B1732" s="259">
        <f t="shared" si="244"/>
        <v>1727</v>
      </c>
      <c r="C1732" s="229">
        <v>45474</v>
      </c>
      <c r="D1732" s="215" t="s">
        <v>98</v>
      </c>
      <c r="E1732" s="204" t="str">
        <f t="shared" si="239"/>
        <v>تانکر آب</v>
      </c>
      <c r="F1732" s="204" t="str">
        <f t="shared" si="240"/>
        <v>شرکتی</v>
      </c>
      <c r="G1732" s="204" t="str">
        <f t="shared" si="241"/>
        <v>تانکر آب</v>
      </c>
      <c r="H1732" s="204">
        <f t="shared" si="242"/>
        <v>11.8</v>
      </c>
      <c r="I1732" s="204" t="s">
        <v>68</v>
      </c>
      <c r="J1732" s="204">
        <v>6</v>
      </c>
      <c r="K1732" s="204"/>
      <c r="L1732" s="204"/>
      <c r="M1732" s="204"/>
      <c r="N1732" s="204"/>
      <c r="O1732" s="230">
        <f t="shared" si="245"/>
        <v>0</v>
      </c>
      <c r="P1732" s="230">
        <f t="shared" si="246"/>
        <v>0</v>
      </c>
      <c r="Q1732" s="230">
        <f t="shared" si="238"/>
        <v>70.800000000000011</v>
      </c>
      <c r="R1732" s="288">
        <f t="shared" si="243"/>
        <v>0</v>
      </c>
      <c r="S1732" s="261"/>
    </row>
    <row r="1733" spans="2:19" s="200" customFormat="1" x14ac:dyDescent="0.25">
      <c r="B1733" s="259">
        <f t="shared" si="244"/>
        <v>1728</v>
      </c>
      <c r="C1733" s="229">
        <v>45474</v>
      </c>
      <c r="D1733" s="215" t="s">
        <v>143</v>
      </c>
      <c r="E1733" s="204" t="str">
        <f t="shared" si="239"/>
        <v>کامیون کمپرسی</v>
      </c>
      <c r="F1733" s="204" t="str">
        <f t="shared" si="240"/>
        <v>انصاری</v>
      </c>
      <c r="G1733" s="204" t="str">
        <f t="shared" si="241"/>
        <v>جفت</v>
      </c>
      <c r="H1733" s="204">
        <f t="shared" si="242"/>
        <v>7</v>
      </c>
      <c r="I1733" s="204" t="s">
        <v>204</v>
      </c>
      <c r="J1733" s="204">
        <v>30</v>
      </c>
      <c r="K1733" s="204">
        <v>390</v>
      </c>
      <c r="L1733" s="204" t="s">
        <v>2</v>
      </c>
      <c r="M1733" s="204">
        <v>713</v>
      </c>
      <c r="N1733" s="204" t="s">
        <v>286</v>
      </c>
      <c r="O1733" s="230">
        <f t="shared" si="245"/>
        <v>210</v>
      </c>
      <c r="P1733" s="230">
        <f t="shared" si="246"/>
        <v>0</v>
      </c>
      <c r="Q1733" s="230">
        <f t="shared" ref="Q1733:Q1797" si="250">IF(I1733=$Q$5,J1733*H1733,0)</f>
        <v>0</v>
      </c>
      <c r="R1733" s="288">
        <f t="shared" si="243"/>
        <v>0</v>
      </c>
      <c r="S1733" s="261"/>
    </row>
    <row r="1734" spans="2:19" s="200" customFormat="1" x14ac:dyDescent="0.25">
      <c r="B1734" s="259">
        <f t="shared" si="244"/>
        <v>1729</v>
      </c>
      <c r="C1734" s="229">
        <v>45474</v>
      </c>
      <c r="D1734" s="215" t="s">
        <v>144</v>
      </c>
      <c r="E1734" s="204" t="str">
        <f t="shared" ref="E1734:E1797" si="251">IFERROR(VLOOKUP(D1734,T:X,2,FALSE),"")</f>
        <v>کامیون کمپرسی</v>
      </c>
      <c r="F1734" s="204" t="str">
        <f t="shared" ref="F1734:F1797" si="252">IFERROR(VLOOKUP(D1734,T:X,3,FALSE),"")</f>
        <v>انصاری</v>
      </c>
      <c r="G1734" s="204" t="str">
        <f t="shared" ref="G1734:G1797" si="253">IFERROR(VLOOKUP(D1734,T:X,4,FALSE),"")</f>
        <v>جفت</v>
      </c>
      <c r="H1734" s="204">
        <f t="shared" ref="H1734:H1797" si="254">IFERROR(VLOOKUP(D1734,T:X,5,FALSE),"")</f>
        <v>7</v>
      </c>
      <c r="I1734" s="204" t="s">
        <v>204</v>
      </c>
      <c r="J1734" s="204">
        <v>30</v>
      </c>
      <c r="K1734" s="204">
        <v>390</v>
      </c>
      <c r="L1734" s="204" t="s">
        <v>2</v>
      </c>
      <c r="M1734" s="204">
        <v>713</v>
      </c>
      <c r="N1734" s="204" t="s">
        <v>286</v>
      </c>
      <c r="O1734" s="230">
        <f t="shared" si="245"/>
        <v>210</v>
      </c>
      <c r="P1734" s="230">
        <f t="shared" si="246"/>
        <v>0</v>
      </c>
      <c r="Q1734" s="230">
        <f t="shared" si="250"/>
        <v>0</v>
      </c>
      <c r="R1734" s="288">
        <f t="shared" ref="R1734:R1797" si="255">IF(I1734=$R$5,J1734*H1734,0)</f>
        <v>0</v>
      </c>
      <c r="S1734" s="261"/>
    </row>
    <row r="1735" spans="2:19" s="200" customFormat="1" x14ac:dyDescent="0.25">
      <c r="B1735" s="259">
        <f t="shared" si="244"/>
        <v>1730</v>
      </c>
      <c r="C1735" s="229">
        <v>45474</v>
      </c>
      <c r="D1735" s="215" t="s">
        <v>145</v>
      </c>
      <c r="E1735" s="204" t="str">
        <f t="shared" si="251"/>
        <v>کامیون کمپرسی</v>
      </c>
      <c r="F1735" s="204" t="str">
        <f t="shared" si="252"/>
        <v>انصاری</v>
      </c>
      <c r="G1735" s="204" t="str">
        <f t="shared" si="253"/>
        <v>جفت</v>
      </c>
      <c r="H1735" s="204">
        <f t="shared" si="254"/>
        <v>7</v>
      </c>
      <c r="I1735" s="204" t="s">
        <v>204</v>
      </c>
      <c r="J1735" s="204">
        <v>35</v>
      </c>
      <c r="K1735" s="204">
        <v>390</v>
      </c>
      <c r="L1735" s="204" t="s">
        <v>2</v>
      </c>
      <c r="M1735" s="204">
        <v>713</v>
      </c>
      <c r="N1735" s="204" t="s">
        <v>286</v>
      </c>
      <c r="O1735" s="230">
        <f t="shared" si="245"/>
        <v>245</v>
      </c>
      <c r="P1735" s="230">
        <f t="shared" si="246"/>
        <v>0</v>
      </c>
      <c r="Q1735" s="230">
        <f t="shared" si="250"/>
        <v>0</v>
      </c>
      <c r="R1735" s="288">
        <f t="shared" si="255"/>
        <v>0</v>
      </c>
      <c r="S1735" s="261"/>
    </row>
    <row r="1736" spans="2:19" s="200" customFormat="1" x14ac:dyDescent="0.25">
      <c r="B1736" s="259">
        <f t="shared" si="244"/>
        <v>1731</v>
      </c>
      <c r="C1736" s="229">
        <v>45474</v>
      </c>
      <c r="D1736" s="215" t="s">
        <v>152</v>
      </c>
      <c r="E1736" s="204" t="str">
        <f t="shared" si="251"/>
        <v>کامیون کمپرسی</v>
      </c>
      <c r="F1736" s="204" t="str">
        <f t="shared" si="252"/>
        <v>میرزایی</v>
      </c>
      <c r="G1736" s="204" t="str">
        <f t="shared" si="253"/>
        <v>تک</v>
      </c>
      <c r="H1736" s="204">
        <f t="shared" si="254"/>
        <v>4.1500000000000004</v>
      </c>
      <c r="I1736" s="204" t="s">
        <v>205</v>
      </c>
      <c r="J1736" s="204">
        <v>28</v>
      </c>
      <c r="K1736" s="204">
        <v>1270</v>
      </c>
      <c r="L1736" s="204" t="s">
        <v>65</v>
      </c>
      <c r="M1736" s="204">
        <v>714</v>
      </c>
      <c r="N1736" s="204" t="s">
        <v>287</v>
      </c>
      <c r="O1736" s="230">
        <f t="shared" si="245"/>
        <v>0</v>
      </c>
      <c r="P1736" s="230">
        <f t="shared" si="246"/>
        <v>133.63</v>
      </c>
      <c r="Q1736" s="230">
        <f t="shared" si="250"/>
        <v>0</v>
      </c>
      <c r="R1736" s="288">
        <f t="shared" si="255"/>
        <v>0</v>
      </c>
      <c r="S1736" s="261"/>
    </row>
    <row r="1737" spans="2:19" s="200" customFormat="1" x14ac:dyDescent="0.25">
      <c r="B1737" s="259">
        <f t="shared" si="244"/>
        <v>1732</v>
      </c>
      <c r="C1737" s="229">
        <v>45474</v>
      </c>
      <c r="D1737" s="215" t="s">
        <v>154</v>
      </c>
      <c r="E1737" s="204" t="str">
        <f t="shared" si="251"/>
        <v>کامیون کمپرسی</v>
      </c>
      <c r="F1737" s="204" t="str">
        <f t="shared" si="252"/>
        <v>میرزایی</v>
      </c>
      <c r="G1737" s="204" t="str">
        <f t="shared" si="253"/>
        <v>تک</v>
      </c>
      <c r="H1737" s="204">
        <f t="shared" si="254"/>
        <v>4.1500000000000004</v>
      </c>
      <c r="I1737" s="204" t="s">
        <v>205</v>
      </c>
      <c r="J1737" s="204">
        <v>26</v>
      </c>
      <c r="K1737" s="204">
        <v>1270</v>
      </c>
      <c r="L1737" s="204" t="s">
        <v>65</v>
      </c>
      <c r="M1737" s="204">
        <v>714</v>
      </c>
      <c r="N1737" s="204" t="s">
        <v>287</v>
      </c>
      <c r="O1737" s="230">
        <f t="shared" si="245"/>
        <v>0</v>
      </c>
      <c r="P1737" s="230">
        <f t="shared" si="246"/>
        <v>124.08499999999999</v>
      </c>
      <c r="Q1737" s="230">
        <f t="shared" si="250"/>
        <v>0</v>
      </c>
      <c r="R1737" s="288">
        <f t="shared" si="255"/>
        <v>0</v>
      </c>
      <c r="S1737" s="261"/>
    </row>
    <row r="1738" spans="2:19" s="200" customFormat="1" x14ac:dyDescent="0.25">
      <c r="B1738" s="259">
        <f t="shared" ref="B1738:B1802" si="256">ROW()-5</f>
        <v>1733</v>
      </c>
      <c r="C1738" s="229">
        <v>45474</v>
      </c>
      <c r="D1738" s="215" t="s">
        <v>155</v>
      </c>
      <c r="E1738" s="204" t="str">
        <f t="shared" si="251"/>
        <v>کامیون کمپرسی</v>
      </c>
      <c r="F1738" s="204" t="str">
        <f t="shared" si="252"/>
        <v>میرزایی</v>
      </c>
      <c r="G1738" s="204" t="str">
        <f t="shared" si="253"/>
        <v>جفت</v>
      </c>
      <c r="H1738" s="204">
        <f t="shared" si="254"/>
        <v>6.65</v>
      </c>
      <c r="I1738" s="204" t="s">
        <v>205</v>
      </c>
      <c r="J1738" s="204">
        <v>16</v>
      </c>
      <c r="K1738" s="204">
        <v>1270</v>
      </c>
      <c r="L1738" s="204" t="s">
        <v>65</v>
      </c>
      <c r="M1738" s="204">
        <v>714</v>
      </c>
      <c r="N1738" s="204" t="s">
        <v>287</v>
      </c>
      <c r="O1738" s="230">
        <f t="shared" si="245"/>
        <v>0</v>
      </c>
      <c r="P1738" s="230">
        <f t="shared" si="246"/>
        <v>122.36</v>
      </c>
      <c r="Q1738" s="230">
        <f t="shared" si="250"/>
        <v>0</v>
      </c>
      <c r="R1738" s="288">
        <f t="shared" si="255"/>
        <v>0</v>
      </c>
      <c r="S1738" s="261"/>
    </row>
    <row r="1739" spans="2:19" s="200" customFormat="1" x14ac:dyDescent="0.25">
      <c r="B1739" s="259">
        <f t="shared" si="256"/>
        <v>1734</v>
      </c>
      <c r="C1739" s="229">
        <v>45474</v>
      </c>
      <c r="D1739" s="215" t="s">
        <v>158</v>
      </c>
      <c r="E1739" s="204" t="str">
        <f t="shared" si="251"/>
        <v>کامیون کمپرسی</v>
      </c>
      <c r="F1739" s="204" t="str">
        <f t="shared" si="252"/>
        <v>صداقت</v>
      </c>
      <c r="G1739" s="204" t="str">
        <f t="shared" si="253"/>
        <v>تک</v>
      </c>
      <c r="H1739" s="204">
        <f t="shared" si="254"/>
        <v>4.1500000000000004</v>
      </c>
      <c r="I1739" s="204" t="s">
        <v>204</v>
      </c>
      <c r="J1739" s="204">
        <v>60</v>
      </c>
      <c r="K1739" s="204">
        <v>600</v>
      </c>
      <c r="L1739" s="204" t="s">
        <v>64</v>
      </c>
      <c r="M1739" s="204">
        <v>718</v>
      </c>
      <c r="N1739" s="204" t="s">
        <v>287</v>
      </c>
      <c r="O1739" s="230">
        <f t="shared" si="245"/>
        <v>249.00000000000003</v>
      </c>
      <c r="P1739" s="230">
        <f t="shared" si="246"/>
        <v>0</v>
      </c>
      <c r="Q1739" s="230">
        <f t="shared" si="250"/>
        <v>0</v>
      </c>
      <c r="R1739" s="288">
        <f t="shared" si="255"/>
        <v>0</v>
      </c>
      <c r="S1739" s="261"/>
    </row>
    <row r="1740" spans="2:19" s="200" customFormat="1" x14ac:dyDescent="0.25">
      <c r="B1740" s="259">
        <f t="shared" si="256"/>
        <v>1735</v>
      </c>
      <c r="C1740" s="229">
        <v>45474</v>
      </c>
      <c r="D1740" s="215" t="s">
        <v>159</v>
      </c>
      <c r="E1740" s="204" t="str">
        <f t="shared" si="251"/>
        <v>کامیون کمپرسی</v>
      </c>
      <c r="F1740" s="204" t="str">
        <f t="shared" si="252"/>
        <v>صداقت</v>
      </c>
      <c r="G1740" s="204" t="str">
        <f t="shared" si="253"/>
        <v>تک</v>
      </c>
      <c r="H1740" s="204">
        <f t="shared" si="254"/>
        <v>4.1500000000000004</v>
      </c>
      <c r="I1740" s="204" t="s">
        <v>204</v>
      </c>
      <c r="J1740" s="204">
        <v>60</v>
      </c>
      <c r="K1740" s="204">
        <v>600</v>
      </c>
      <c r="L1740" s="204" t="s">
        <v>64</v>
      </c>
      <c r="M1740" s="204">
        <v>718</v>
      </c>
      <c r="N1740" s="204" t="s">
        <v>287</v>
      </c>
      <c r="O1740" s="230">
        <f t="shared" si="245"/>
        <v>249.00000000000003</v>
      </c>
      <c r="P1740" s="230">
        <f t="shared" si="246"/>
        <v>0</v>
      </c>
      <c r="Q1740" s="230">
        <f t="shared" si="250"/>
        <v>0</v>
      </c>
      <c r="R1740" s="288">
        <f t="shared" si="255"/>
        <v>0</v>
      </c>
      <c r="S1740" s="261"/>
    </row>
    <row r="1741" spans="2:19" s="200" customFormat="1" x14ac:dyDescent="0.25">
      <c r="B1741" s="259">
        <f t="shared" si="256"/>
        <v>1736</v>
      </c>
      <c r="C1741" s="229">
        <v>45474</v>
      </c>
      <c r="D1741" s="215" t="s">
        <v>162</v>
      </c>
      <c r="E1741" s="204" t="str">
        <f t="shared" si="251"/>
        <v>تانکر آب</v>
      </c>
      <c r="F1741" s="204" t="str">
        <f t="shared" si="252"/>
        <v>رضاپور</v>
      </c>
      <c r="G1741" s="204" t="str">
        <f t="shared" si="253"/>
        <v>تانکر آب</v>
      </c>
      <c r="H1741" s="204">
        <f t="shared" si="254"/>
        <v>10</v>
      </c>
      <c r="I1741" s="204"/>
      <c r="J1741" s="204">
        <v>0</v>
      </c>
      <c r="K1741" s="204"/>
      <c r="L1741" s="204"/>
      <c r="M1741" s="204"/>
      <c r="N1741" s="204"/>
      <c r="O1741" s="230">
        <f t="shared" si="245"/>
        <v>0</v>
      </c>
      <c r="P1741" s="230">
        <f t="shared" si="246"/>
        <v>0</v>
      </c>
      <c r="Q1741" s="230">
        <f t="shared" si="250"/>
        <v>0</v>
      </c>
      <c r="R1741" s="288">
        <f t="shared" si="255"/>
        <v>0</v>
      </c>
      <c r="S1741" s="261"/>
    </row>
    <row r="1742" spans="2:19" s="200" customFormat="1" x14ac:dyDescent="0.25">
      <c r="B1742" s="259">
        <f t="shared" si="256"/>
        <v>1737</v>
      </c>
      <c r="C1742" s="229">
        <v>45474</v>
      </c>
      <c r="D1742" s="215" t="s">
        <v>175</v>
      </c>
      <c r="E1742" s="204" t="str">
        <f t="shared" si="251"/>
        <v>تانکر آب</v>
      </c>
      <c r="F1742" s="204" t="str">
        <f t="shared" si="252"/>
        <v>محمدپور</v>
      </c>
      <c r="G1742" s="204" t="str">
        <f t="shared" si="253"/>
        <v>تانکر آب</v>
      </c>
      <c r="H1742" s="204">
        <f t="shared" si="254"/>
        <v>11.2</v>
      </c>
      <c r="I1742" s="204" t="s">
        <v>68</v>
      </c>
      <c r="J1742" s="204">
        <v>6</v>
      </c>
      <c r="K1742" s="204"/>
      <c r="L1742" s="204"/>
      <c r="M1742" s="204"/>
      <c r="N1742" s="204"/>
      <c r="O1742" s="230">
        <f t="shared" si="245"/>
        <v>0</v>
      </c>
      <c r="P1742" s="230">
        <f t="shared" si="246"/>
        <v>0</v>
      </c>
      <c r="Q1742" s="230">
        <f t="shared" si="250"/>
        <v>67.199999999999989</v>
      </c>
      <c r="R1742" s="288">
        <f t="shared" si="255"/>
        <v>0</v>
      </c>
      <c r="S1742" s="261" t="s">
        <v>267</v>
      </c>
    </row>
    <row r="1743" spans="2:19" s="200" customFormat="1" x14ac:dyDescent="0.25">
      <c r="B1743" s="259">
        <f t="shared" si="256"/>
        <v>1738</v>
      </c>
      <c r="C1743" s="229">
        <v>45474</v>
      </c>
      <c r="D1743" s="215" t="s">
        <v>179</v>
      </c>
      <c r="E1743" s="204" t="str">
        <f t="shared" si="251"/>
        <v>کمپرسی جفت</v>
      </c>
      <c r="F1743" s="204" t="str">
        <f t="shared" si="252"/>
        <v>محمدپور</v>
      </c>
      <c r="G1743" s="204" t="str">
        <f t="shared" si="253"/>
        <v>جفت</v>
      </c>
      <c r="H1743" s="204">
        <f t="shared" si="254"/>
        <v>7</v>
      </c>
      <c r="I1743" s="204" t="s">
        <v>204</v>
      </c>
      <c r="J1743" s="204">
        <v>28</v>
      </c>
      <c r="K1743" s="204">
        <v>1800</v>
      </c>
      <c r="L1743" s="204" t="s">
        <v>7</v>
      </c>
      <c r="M1743" s="204">
        <v>723</v>
      </c>
      <c r="N1743" s="204" t="s">
        <v>287</v>
      </c>
      <c r="O1743" s="230">
        <f t="shared" si="245"/>
        <v>196</v>
      </c>
      <c r="P1743" s="230">
        <f t="shared" si="246"/>
        <v>0</v>
      </c>
      <c r="Q1743" s="230">
        <f t="shared" si="250"/>
        <v>0</v>
      </c>
      <c r="R1743" s="288">
        <f t="shared" si="255"/>
        <v>0</v>
      </c>
      <c r="S1743" s="261"/>
    </row>
    <row r="1744" spans="2:19" s="200" customFormat="1" x14ac:dyDescent="0.25">
      <c r="B1744" s="259">
        <f t="shared" si="256"/>
        <v>1739</v>
      </c>
      <c r="C1744" s="229">
        <v>45474</v>
      </c>
      <c r="D1744" s="215" t="s">
        <v>255</v>
      </c>
      <c r="E1744" s="204" t="str">
        <f t="shared" si="251"/>
        <v>کمپرسی جفت</v>
      </c>
      <c r="F1744" s="204" t="str">
        <f t="shared" si="252"/>
        <v>محمدپور</v>
      </c>
      <c r="G1744" s="204" t="str">
        <f t="shared" si="253"/>
        <v>جفت</v>
      </c>
      <c r="H1744" s="204">
        <f t="shared" si="254"/>
        <v>7</v>
      </c>
      <c r="I1744" s="204" t="s">
        <v>204</v>
      </c>
      <c r="J1744" s="204">
        <v>29</v>
      </c>
      <c r="K1744" s="204">
        <v>1800</v>
      </c>
      <c r="L1744" s="204" t="s">
        <v>7</v>
      </c>
      <c r="M1744" s="204">
        <v>723</v>
      </c>
      <c r="N1744" s="204" t="s">
        <v>287</v>
      </c>
      <c r="O1744" s="230">
        <f t="shared" si="245"/>
        <v>203</v>
      </c>
      <c r="P1744" s="230">
        <f t="shared" si="246"/>
        <v>0</v>
      </c>
      <c r="Q1744" s="230">
        <f t="shared" si="250"/>
        <v>0</v>
      </c>
      <c r="R1744" s="288">
        <f t="shared" si="255"/>
        <v>0</v>
      </c>
      <c r="S1744" s="261"/>
    </row>
    <row r="1745" spans="2:19" s="200" customFormat="1" x14ac:dyDescent="0.25">
      <c r="B1745" s="259">
        <f t="shared" si="256"/>
        <v>1740</v>
      </c>
      <c r="C1745" s="229">
        <v>45474</v>
      </c>
      <c r="D1745" s="215" t="s">
        <v>253</v>
      </c>
      <c r="E1745" s="204" t="str">
        <f t="shared" si="251"/>
        <v>کمپرسی تک</v>
      </c>
      <c r="F1745" s="204" t="str">
        <f t="shared" si="252"/>
        <v>محمدپور</v>
      </c>
      <c r="G1745" s="204" t="str">
        <f t="shared" si="253"/>
        <v>تک</v>
      </c>
      <c r="H1745" s="204">
        <f t="shared" si="254"/>
        <v>5</v>
      </c>
      <c r="I1745" s="204" t="s">
        <v>204</v>
      </c>
      <c r="J1745" s="204">
        <v>31</v>
      </c>
      <c r="K1745" s="204">
        <v>1800</v>
      </c>
      <c r="L1745" s="204" t="s">
        <v>7</v>
      </c>
      <c r="M1745" s="204">
        <v>723</v>
      </c>
      <c r="N1745" s="204" t="s">
        <v>287</v>
      </c>
      <c r="O1745" s="230">
        <f t="shared" si="245"/>
        <v>155</v>
      </c>
      <c r="P1745" s="230">
        <f t="shared" si="246"/>
        <v>0</v>
      </c>
      <c r="Q1745" s="230">
        <f t="shared" si="250"/>
        <v>0</v>
      </c>
      <c r="R1745" s="288">
        <f t="shared" si="255"/>
        <v>0</v>
      </c>
      <c r="S1745" s="261"/>
    </row>
    <row r="1746" spans="2:19" s="200" customFormat="1" x14ac:dyDescent="0.25">
      <c r="B1746" s="259">
        <f t="shared" si="256"/>
        <v>1741</v>
      </c>
      <c r="C1746" s="229">
        <v>45474</v>
      </c>
      <c r="D1746" s="215" t="s">
        <v>181</v>
      </c>
      <c r="E1746" s="204" t="str">
        <f t="shared" si="251"/>
        <v>تانکر آب</v>
      </c>
      <c r="F1746" s="204" t="str">
        <f t="shared" si="252"/>
        <v>گلپایگانی</v>
      </c>
      <c r="G1746" s="204" t="str">
        <f t="shared" si="253"/>
        <v>تانکر آب</v>
      </c>
      <c r="H1746" s="204">
        <f t="shared" si="254"/>
        <v>11.6</v>
      </c>
      <c r="I1746" s="204" t="s">
        <v>68</v>
      </c>
      <c r="J1746" s="204">
        <v>5</v>
      </c>
      <c r="K1746" s="204"/>
      <c r="L1746" s="204"/>
      <c r="M1746" s="204"/>
      <c r="N1746" s="204"/>
      <c r="O1746" s="230">
        <f t="shared" si="245"/>
        <v>0</v>
      </c>
      <c r="P1746" s="230">
        <f t="shared" si="246"/>
        <v>0</v>
      </c>
      <c r="Q1746" s="230">
        <f t="shared" si="250"/>
        <v>58</v>
      </c>
      <c r="R1746" s="288">
        <f t="shared" si="255"/>
        <v>0</v>
      </c>
      <c r="S1746" s="261"/>
    </row>
    <row r="1747" spans="2:19" s="200" customFormat="1" x14ac:dyDescent="0.25">
      <c r="B1747" s="259">
        <f t="shared" si="256"/>
        <v>1742</v>
      </c>
      <c r="C1747" s="229">
        <v>45474</v>
      </c>
      <c r="D1747" s="215" t="s">
        <v>244</v>
      </c>
      <c r="E1747" s="204" t="str">
        <f t="shared" si="251"/>
        <v>تانکر آب</v>
      </c>
      <c r="F1747" s="204" t="str">
        <f t="shared" si="252"/>
        <v>محمدپور</v>
      </c>
      <c r="G1747" s="204" t="str">
        <f t="shared" si="253"/>
        <v>تانکر آب</v>
      </c>
      <c r="H1747" s="204">
        <f t="shared" si="254"/>
        <v>10</v>
      </c>
      <c r="I1747" s="204" t="s">
        <v>68</v>
      </c>
      <c r="J1747" s="204">
        <v>0</v>
      </c>
      <c r="K1747" s="204"/>
      <c r="L1747" s="204"/>
      <c r="M1747" s="204"/>
      <c r="N1747" s="204"/>
      <c r="O1747" s="230">
        <f t="shared" si="245"/>
        <v>0</v>
      </c>
      <c r="P1747" s="230">
        <f t="shared" si="246"/>
        <v>0</v>
      </c>
      <c r="Q1747" s="230">
        <f t="shared" si="250"/>
        <v>0</v>
      </c>
      <c r="R1747" s="288">
        <f t="shared" si="255"/>
        <v>0</v>
      </c>
      <c r="S1747" s="261"/>
    </row>
    <row r="1748" spans="2:19" s="200" customFormat="1" x14ac:dyDescent="0.25">
      <c r="B1748" s="260">
        <f t="shared" si="256"/>
        <v>1743</v>
      </c>
      <c r="C1748" s="237">
        <v>45474</v>
      </c>
      <c r="D1748" s="215" t="s">
        <v>152</v>
      </c>
      <c r="E1748" s="204" t="str">
        <f t="shared" si="251"/>
        <v>کامیون کمپرسی</v>
      </c>
      <c r="F1748" s="204" t="str">
        <f t="shared" si="252"/>
        <v>میرزایی</v>
      </c>
      <c r="G1748" s="204" t="str">
        <f t="shared" si="253"/>
        <v>تک</v>
      </c>
      <c r="H1748" s="204">
        <f t="shared" si="254"/>
        <v>4.1500000000000004</v>
      </c>
      <c r="I1748" s="204" t="s">
        <v>205</v>
      </c>
      <c r="J1748" s="204">
        <v>7</v>
      </c>
      <c r="K1748" s="204">
        <v>700</v>
      </c>
      <c r="L1748" s="204" t="s">
        <v>65</v>
      </c>
      <c r="M1748" s="204">
        <v>714</v>
      </c>
      <c r="N1748" s="204" t="s">
        <v>287</v>
      </c>
      <c r="O1748" s="230">
        <f t="shared" si="245"/>
        <v>0</v>
      </c>
      <c r="P1748" s="230">
        <f t="shared" si="246"/>
        <v>33.407499999999999</v>
      </c>
      <c r="Q1748" s="230">
        <f t="shared" si="250"/>
        <v>0</v>
      </c>
      <c r="R1748" s="288">
        <f t="shared" si="255"/>
        <v>0</v>
      </c>
      <c r="S1748" s="261"/>
    </row>
    <row r="1749" spans="2:19" s="200" customFormat="1" x14ac:dyDescent="0.25">
      <c r="B1749" s="260">
        <f t="shared" si="256"/>
        <v>1744</v>
      </c>
      <c r="C1749" s="237">
        <v>45474</v>
      </c>
      <c r="D1749" s="215" t="s">
        <v>154</v>
      </c>
      <c r="E1749" s="204" t="str">
        <f t="shared" si="251"/>
        <v>کامیون کمپرسی</v>
      </c>
      <c r="F1749" s="204" t="str">
        <f t="shared" si="252"/>
        <v>میرزایی</v>
      </c>
      <c r="G1749" s="204" t="str">
        <f t="shared" si="253"/>
        <v>تک</v>
      </c>
      <c r="H1749" s="204">
        <f t="shared" si="254"/>
        <v>4.1500000000000004</v>
      </c>
      <c r="I1749" s="204" t="s">
        <v>205</v>
      </c>
      <c r="J1749" s="204">
        <v>0</v>
      </c>
      <c r="K1749" s="204">
        <v>0</v>
      </c>
      <c r="L1749" s="204"/>
      <c r="M1749" s="204"/>
      <c r="N1749" s="204"/>
      <c r="O1749" s="230">
        <f t="shared" ref="O1749:O1816" si="257">IF(I1749=$O$5,J1749*H1749,0)</f>
        <v>0</v>
      </c>
      <c r="P1749" s="230">
        <f t="shared" ref="P1749:P1816" si="258">IF(I1749=$P$5,J1749*H1749,0)*1.15</f>
        <v>0</v>
      </c>
      <c r="Q1749" s="230">
        <f t="shared" si="250"/>
        <v>0</v>
      </c>
      <c r="R1749" s="288">
        <f t="shared" si="255"/>
        <v>0</v>
      </c>
      <c r="S1749" s="261"/>
    </row>
    <row r="1750" spans="2:19" s="200" customFormat="1" x14ac:dyDescent="0.25">
      <c r="B1750" s="260">
        <f t="shared" si="256"/>
        <v>1745</v>
      </c>
      <c r="C1750" s="237">
        <v>45474</v>
      </c>
      <c r="D1750" s="215" t="s">
        <v>155</v>
      </c>
      <c r="E1750" s="204" t="str">
        <f t="shared" si="251"/>
        <v>کامیون کمپرسی</v>
      </c>
      <c r="F1750" s="204" t="str">
        <f t="shared" si="252"/>
        <v>میرزایی</v>
      </c>
      <c r="G1750" s="204" t="str">
        <f t="shared" si="253"/>
        <v>جفت</v>
      </c>
      <c r="H1750" s="204">
        <f t="shared" si="254"/>
        <v>6.65</v>
      </c>
      <c r="I1750" s="204" t="s">
        <v>205</v>
      </c>
      <c r="J1750" s="204">
        <v>5</v>
      </c>
      <c r="K1750" s="204">
        <v>700</v>
      </c>
      <c r="L1750" s="204" t="s">
        <v>65</v>
      </c>
      <c r="M1750" s="204">
        <v>714</v>
      </c>
      <c r="N1750" s="204" t="s">
        <v>287</v>
      </c>
      <c r="O1750" s="230">
        <f t="shared" si="257"/>
        <v>0</v>
      </c>
      <c r="P1750" s="230">
        <f t="shared" si="258"/>
        <v>38.237499999999997</v>
      </c>
      <c r="Q1750" s="230">
        <f t="shared" si="250"/>
        <v>0</v>
      </c>
      <c r="R1750" s="288">
        <f t="shared" si="255"/>
        <v>0</v>
      </c>
      <c r="S1750" s="261"/>
    </row>
    <row r="1751" spans="2:19" s="200" customFormat="1" x14ac:dyDescent="0.25">
      <c r="B1751" s="259">
        <f t="shared" si="256"/>
        <v>1746</v>
      </c>
      <c r="C1751" s="229">
        <v>45475</v>
      </c>
      <c r="D1751" s="215" t="s">
        <v>93</v>
      </c>
      <c r="E1751" s="204" t="str">
        <f t="shared" si="251"/>
        <v>کامیون کمپرسی</v>
      </c>
      <c r="F1751" s="204" t="str">
        <f t="shared" si="252"/>
        <v>شرکتی</v>
      </c>
      <c r="G1751" s="204" t="str">
        <f t="shared" si="253"/>
        <v>جفت</v>
      </c>
      <c r="H1751" s="204">
        <f t="shared" si="254"/>
        <v>6.65</v>
      </c>
      <c r="I1751" s="204"/>
      <c r="J1751" s="204"/>
      <c r="K1751" s="204"/>
      <c r="L1751" s="204"/>
      <c r="M1751" s="204"/>
      <c r="N1751" s="204"/>
      <c r="O1751" s="230">
        <f t="shared" si="257"/>
        <v>0</v>
      </c>
      <c r="P1751" s="230">
        <f t="shared" si="258"/>
        <v>0</v>
      </c>
      <c r="Q1751" s="230">
        <f t="shared" si="250"/>
        <v>0</v>
      </c>
      <c r="R1751" s="288">
        <f t="shared" si="255"/>
        <v>0</v>
      </c>
      <c r="S1751" s="261" t="s">
        <v>259</v>
      </c>
    </row>
    <row r="1752" spans="2:19" s="200" customFormat="1" x14ac:dyDescent="0.25">
      <c r="B1752" s="259">
        <f t="shared" si="256"/>
        <v>1747</v>
      </c>
      <c r="C1752" s="229">
        <v>45475</v>
      </c>
      <c r="D1752" s="215" t="s">
        <v>96</v>
      </c>
      <c r="E1752" s="204" t="str">
        <f t="shared" si="251"/>
        <v>کامیون کمپرسی</v>
      </c>
      <c r="F1752" s="204" t="str">
        <f t="shared" si="252"/>
        <v>شرکتی</v>
      </c>
      <c r="G1752" s="204" t="str">
        <f t="shared" si="253"/>
        <v>جفت</v>
      </c>
      <c r="H1752" s="204">
        <f t="shared" si="254"/>
        <v>6.65</v>
      </c>
      <c r="I1752" s="204" t="s">
        <v>204</v>
      </c>
      <c r="J1752" s="204">
        <v>28</v>
      </c>
      <c r="K1752" s="204">
        <v>1000</v>
      </c>
      <c r="L1752" s="204" t="s">
        <v>64</v>
      </c>
      <c r="M1752" s="204">
        <v>718</v>
      </c>
      <c r="N1752" s="204" t="s">
        <v>287</v>
      </c>
      <c r="O1752" s="230">
        <f t="shared" si="257"/>
        <v>186.20000000000002</v>
      </c>
      <c r="P1752" s="230">
        <f t="shared" si="258"/>
        <v>0</v>
      </c>
      <c r="Q1752" s="230">
        <f t="shared" si="250"/>
        <v>0</v>
      </c>
      <c r="R1752" s="288">
        <f t="shared" si="255"/>
        <v>0</v>
      </c>
      <c r="S1752" s="261" t="s">
        <v>273</v>
      </c>
    </row>
    <row r="1753" spans="2:19" s="200" customFormat="1" x14ac:dyDescent="0.25">
      <c r="B1753" s="259">
        <f t="shared" si="256"/>
        <v>1748</v>
      </c>
      <c r="C1753" s="229">
        <v>45475</v>
      </c>
      <c r="D1753" s="215" t="s">
        <v>119</v>
      </c>
      <c r="E1753" s="204" t="str">
        <f t="shared" si="251"/>
        <v>کامیون کمپرسی</v>
      </c>
      <c r="F1753" s="204" t="str">
        <f t="shared" si="252"/>
        <v>شرکتی</v>
      </c>
      <c r="G1753" s="204" t="str">
        <f t="shared" si="253"/>
        <v>جفت</v>
      </c>
      <c r="H1753" s="204">
        <f t="shared" si="254"/>
        <v>6.65</v>
      </c>
      <c r="I1753" s="204" t="s">
        <v>276</v>
      </c>
      <c r="J1753" s="204">
        <v>16</v>
      </c>
      <c r="K1753" s="204">
        <v>250</v>
      </c>
      <c r="L1753" s="204" t="s">
        <v>1</v>
      </c>
      <c r="M1753" s="204" t="s">
        <v>2</v>
      </c>
      <c r="N1753" s="204"/>
      <c r="O1753" s="230">
        <f t="shared" si="257"/>
        <v>0</v>
      </c>
      <c r="P1753" s="230">
        <f t="shared" si="258"/>
        <v>0</v>
      </c>
      <c r="Q1753" s="230">
        <f t="shared" si="250"/>
        <v>0</v>
      </c>
      <c r="R1753" s="288">
        <f t="shared" si="255"/>
        <v>0</v>
      </c>
      <c r="S1753" s="261"/>
    </row>
    <row r="1754" spans="2:19" s="200" customFormat="1" x14ac:dyDescent="0.25">
      <c r="B1754" s="259">
        <f t="shared" si="256"/>
        <v>1749</v>
      </c>
      <c r="C1754" s="229">
        <v>45475</v>
      </c>
      <c r="D1754" s="215" t="s">
        <v>132</v>
      </c>
      <c r="E1754" s="204" t="str">
        <f t="shared" si="251"/>
        <v>تانکر آب</v>
      </c>
      <c r="F1754" s="204" t="str">
        <f t="shared" si="252"/>
        <v>شرکتی</v>
      </c>
      <c r="G1754" s="204" t="str">
        <f t="shared" si="253"/>
        <v>تانکر آب</v>
      </c>
      <c r="H1754" s="204">
        <f t="shared" si="254"/>
        <v>11.8</v>
      </c>
      <c r="I1754" s="204" t="s">
        <v>68</v>
      </c>
      <c r="J1754" s="204">
        <v>4</v>
      </c>
      <c r="K1754" s="204"/>
      <c r="L1754" s="204"/>
      <c r="M1754" s="204"/>
      <c r="N1754" s="204"/>
      <c r="O1754" s="230">
        <f t="shared" si="257"/>
        <v>0</v>
      </c>
      <c r="P1754" s="230">
        <f t="shared" si="258"/>
        <v>0</v>
      </c>
      <c r="Q1754" s="230">
        <f t="shared" si="250"/>
        <v>47.2</v>
      </c>
      <c r="R1754" s="288">
        <f t="shared" si="255"/>
        <v>0</v>
      </c>
      <c r="S1754" s="261"/>
    </row>
    <row r="1755" spans="2:19" s="200" customFormat="1" x14ac:dyDescent="0.25">
      <c r="B1755" s="259">
        <f t="shared" si="256"/>
        <v>1750</v>
      </c>
      <c r="C1755" s="229">
        <v>45475</v>
      </c>
      <c r="D1755" s="215" t="s">
        <v>98</v>
      </c>
      <c r="E1755" s="204" t="str">
        <f t="shared" si="251"/>
        <v>تانکر آب</v>
      </c>
      <c r="F1755" s="204" t="str">
        <f t="shared" si="252"/>
        <v>شرکتی</v>
      </c>
      <c r="G1755" s="204" t="str">
        <f t="shared" si="253"/>
        <v>تانکر آب</v>
      </c>
      <c r="H1755" s="204">
        <f t="shared" si="254"/>
        <v>11.8</v>
      </c>
      <c r="I1755" s="204" t="s">
        <v>68</v>
      </c>
      <c r="J1755" s="204">
        <v>4</v>
      </c>
      <c r="K1755" s="204"/>
      <c r="L1755" s="204"/>
      <c r="M1755" s="204"/>
      <c r="N1755" s="204"/>
      <c r="O1755" s="230">
        <f t="shared" si="257"/>
        <v>0</v>
      </c>
      <c r="P1755" s="230">
        <f t="shared" si="258"/>
        <v>0</v>
      </c>
      <c r="Q1755" s="230">
        <f t="shared" si="250"/>
        <v>47.2</v>
      </c>
      <c r="R1755" s="288">
        <f t="shared" si="255"/>
        <v>0</v>
      </c>
      <c r="S1755" s="261"/>
    </row>
    <row r="1756" spans="2:19" s="200" customFormat="1" x14ac:dyDescent="0.25">
      <c r="B1756" s="259">
        <f t="shared" si="256"/>
        <v>1751</v>
      </c>
      <c r="C1756" s="229">
        <v>45475</v>
      </c>
      <c r="D1756" s="215" t="s">
        <v>143</v>
      </c>
      <c r="E1756" s="204" t="str">
        <f t="shared" si="251"/>
        <v>کامیون کمپرسی</v>
      </c>
      <c r="F1756" s="204" t="str">
        <f t="shared" si="252"/>
        <v>انصاری</v>
      </c>
      <c r="G1756" s="204" t="str">
        <f t="shared" si="253"/>
        <v>جفت</v>
      </c>
      <c r="H1756" s="204">
        <f t="shared" si="254"/>
        <v>7</v>
      </c>
      <c r="I1756" s="204" t="s">
        <v>204</v>
      </c>
      <c r="J1756" s="204">
        <v>40</v>
      </c>
      <c r="K1756" s="204">
        <v>480</v>
      </c>
      <c r="L1756" s="204" t="s">
        <v>2</v>
      </c>
      <c r="M1756" s="204">
        <v>713</v>
      </c>
      <c r="N1756" s="204" t="s">
        <v>286</v>
      </c>
      <c r="O1756" s="230">
        <f t="shared" si="257"/>
        <v>280</v>
      </c>
      <c r="P1756" s="230">
        <f t="shared" si="258"/>
        <v>0</v>
      </c>
      <c r="Q1756" s="230">
        <f t="shared" si="250"/>
        <v>0</v>
      </c>
      <c r="R1756" s="288">
        <f t="shared" si="255"/>
        <v>0</v>
      </c>
      <c r="S1756" s="261"/>
    </row>
    <row r="1757" spans="2:19" s="200" customFormat="1" x14ac:dyDescent="0.25">
      <c r="B1757" s="259">
        <f t="shared" si="256"/>
        <v>1752</v>
      </c>
      <c r="C1757" s="229">
        <v>45475</v>
      </c>
      <c r="D1757" s="215" t="s">
        <v>144</v>
      </c>
      <c r="E1757" s="204" t="str">
        <f t="shared" si="251"/>
        <v>کامیون کمپرسی</v>
      </c>
      <c r="F1757" s="204" t="str">
        <f t="shared" si="252"/>
        <v>انصاری</v>
      </c>
      <c r="G1757" s="204" t="str">
        <f t="shared" si="253"/>
        <v>جفت</v>
      </c>
      <c r="H1757" s="204">
        <f t="shared" si="254"/>
        <v>7</v>
      </c>
      <c r="I1757" s="204" t="s">
        <v>204</v>
      </c>
      <c r="J1757" s="204">
        <v>40</v>
      </c>
      <c r="K1757" s="204">
        <v>480</v>
      </c>
      <c r="L1757" s="204" t="s">
        <v>2</v>
      </c>
      <c r="M1757" s="204">
        <v>713</v>
      </c>
      <c r="N1757" s="204" t="s">
        <v>286</v>
      </c>
      <c r="O1757" s="230">
        <f t="shared" si="257"/>
        <v>280</v>
      </c>
      <c r="P1757" s="230">
        <f t="shared" si="258"/>
        <v>0</v>
      </c>
      <c r="Q1757" s="230">
        <f t="shared" si="250"/>
        <v>0</v>
      </c>
      <c r="R1757" s="288">
        <f t="shared" si="255"/>
        <v>0</v>
      </c>
      <c r="S1757" s="261"/>
    </row>
    <row r="1758" spans="2:19" s="200" customFormat="1" x14ac:dyDescent="0.25">
      <c r="B1758" s="259">
        <f t="shared" si="256"/>
        <v>1753</v>
      </c>
      <c r="C1758" s="229">
        <v>45475</v>
      </c>
      <c r="D1758" s="215" t="s">
        <v>145</v>
      </c>
      <c r="E1758" s="204" t="str">
        <f t="shared" si="251"/>
        <v>کامیون کمپرسی</v>
      </c>
      <c r="F1758" s="204" t="str">
        <f t="shared" si="252"/>
        <v>انصاری</v>
      </c>
      <c r="G1758" s="204" t="str">
        <f t="shared" si="253"/>
        <v>جفت</v>
      </c>
      <c r="H1758" s="204">
        <f t="shared" si="254"/>
        <v>7</v>
      </c>
      <c r="I1758" s="204" t="s">
        <v>204</v>
      </c>
      <c r="J1758" s="204">
        <v>36</v>
      </c>
      <c r="K1758" s="204">
        <v>480</v>
      </c>
      <c r="L1758" s="204" t="s">
        <v>2</v>
      </c>
      <c r="M1758" s="204">
        <v>713</v>
      </c>
      <c r="N1758" s="204" t="s">
        <v>286</v>
      </c>
      <c r="O1758" s="230">
        <f t="shared" si="257"/>
        <v>252</v>
      </c>
      <c r="P1758" s="230">
        <f t="shared" si="258"/>
        <v>0</v>
      </c>
      <c r="Q1758" s="230">
        <f t="shared" si="250"/>
        <v>0</v>
      </c>
      <c r="R1758" s="288">
        <f t="shared" si="255"/>
        <v>0</v>
      </c>
      <c r="S1758" s="261"/>
    </row>
    <row r="1759" spans="2:19" s="200" customFormat="1" x14ac:dyDescent="0.25">
      <c r="B1759" s="259">
        <f t="shared" si="256"/>
        <v>1754</v>
      </c>
      <c r="C1759" s="229">
        <v>45475</v>
      </c>
      <c r="D1759" s="215" t="s">
        <v>152</v>
      </c>
      <c r="E1759" s="204" t="str">
        <f t="shared" si="251"/>
        <v>کامیون کمپرسی</v>
      </c>
      <c r="F1759" s="204" t="str">
        <f t="shared" si="252"/>
        <v>میرزایی</v>
      </c>
      <c r="G1759" s="204" t="str">
        <f t="shared" si="253"/>
        <v>تک</v>
      </c>
      <c r="H1759" s="204">
        <f t="shared" si="254"/>
        <v>4.1500000000000004</v>
      </c>
      <c r="I1759" s="204" t="s">
        <v>205</v>
      </c>
      <c r="J1759" s="204">
        <v>11</v>
      </c>
      <c r="K1759" s="204">
        <v>1120</v>
      </c>
      <c r="L1759" s="204" t="s">
        <v>65</v>
      </c>
      <c r="M1759" s="204">
        <v>714</v>
      </c>
      <c r="N1759" s="204" t="s">
        <v>287</v>
      </c>
      <c r="O1759" s="230">
        <f t="shared" si="257"/>
        <v>0</v>
      </c>
      <c r="P1759" s="230">
        <f t="shared" si="258"/>
        <v>52.497500000000002</v>
      </c>
      <c r="Q1759" s="230">
        <f t="shared" si="250"/>
        <v>0</v>
      </c>
      <c r="R1759" s="288">
        <f t="shared" si="255"/>
        <v>0</v>
      </c>
      <c r="S1759" s="261"/>
    </row>
    <row r="1760" spans="2:19" s="200" customFormat="1" x14ac:dyDescent="0.25">
      <c r="B1760" s="259">
        <f t="shared" si="256"/>
        <v>1755</v>
      </c>
      <c r="C1760" s="229">
        <v>45475</v>
      </c>
      <c r="D1760" s="215" t="s">
        <v>154</v>
      </c>
      <c r="E1760" s="204" t="str">
        <f t="shared" si="251"/>
        <v>کامیون کمپرسی</v>
      </c>
      <c r="F1760" s="204" t="str">
        <f t="shared" si="252"/>
        <v>میرزایی</v>
      </c>
      <c r="G1760" s="204" t="str">
        <f t="shared" si="253"/>
        <v>تک</v>
      </c>
      <c r="H1760" s="204">
        <f t="shared" si="254"/>
        <v>4.1500000000000004</v>
      </c>
      <c r="I1760" s="204" t="s">
        <v>205</v>
      </c>
      <c r="J1760" s="204">
        <v>12</v>
      </c>
      <c r="K1760" s="204">
        <v>1120</v>
      </c>
      <c r="L1760" s="204" t="s">
        <v>65</v>
      </c>
      <c r="M1760" s="204">
        <v>714</v>
      </c>
      <c r="N1760" s="204" t="s">
        <v>287</v>
      </c>
      <c r="O1760" s="230">
        <f t="shared" si="257"/>
        <v>0</v>
      </c>
      <c r="P1760" s="230">
        <f t="shared" si="258"/>
        <v>57.27</v>
      </c>
      <c r="Q1760" s="230">
        <f t="shared" si="250"/>
        <v>0</v>
      </c>
      <c r="R1760" s="288">
        <f t="shared" si="255"/>
        <v>0</v>
      </c>
      <c r="S1760" s="261" t="s">
        <v>272</v>
      </c>
    </row>
    <row r="1761" spans="2:19" s="200" customFormat="1" x14ac:dyDescent="0.25">
      <c r="B1761" s="259">
        <f t="shared" si="256"/>
        <v>1756</v>
      </c>
      <c r="C1761" s="229">
        <v>45475</v>
      </c>
      <c r="D1761" s="215" t="s">
        <v>155</v>
      </c>
      <c r="E1761" s="204" t="str">
        <f t="shared" si="251"/>
        <v>کامیون کمپرسی</v>
      </c>
      <c r="F1761" s="204" t="str">
        <f t="shared" si="252"/>
        <v>میرزایی</v>
      </c>
      <c r="G1761" s="204" t="str">
        <f t="shared" si="253"/>
        <v>جفت</v>
      </c>
      <c r="H1761" s="204">
        <f t="shared" si="254"/>
        <v>6.65</v>
      </c>
      <c r="I1761" s="204" t="s">
        <v>205</v>
      </c>
      <c r="J1761" s="204">
        <v>13</v>
      </c>
      <c r="K1761" s="204">
        <v>1120</v>
      </c>
      <c r="L1761" s="204" t="s">
        <v>65</v>
      </c>
      <c r="M1761" s="204">
        <v>714</v>
      </c>
      <c r="N1761" s="204" t="s">
        <v>287</v>
      </c>
      <c r="O1761" s="230">
        <f t="shared" si="257"/>
        <v>0</v>
      </c>
      <c r="P1761" s="230">
        <f t="shared" si="258"/>
        <v>99.41749999999999</v>
      </c>
      <c r="Q1761" s="230">
        <f t="shared" si="250"/>
        <v>0</v>
      </c>
      <c r="R1761" s="288">
        <f t="shared" si="255"/>
        <v>0</v>
      </c>
      <c r="S1761" s="261"/>
    </row>
    <row r="1762" spans="2:19" s="200" customFormat="1" x14ac:dyDescent="0.25">
      <c r="B1762" s="259">
        <f t="shared" si="256"/>
        <v>1757</v>
      </c>
      <c r="C1762" s="229">
        <v>45475</v>
      </c>
      <c r="D1762" s="215" t="s">
        <v>158</v>
      </c>
      <c r="E1762" s="204" t="str">
        <f t="shared" si="251"/>
        <v>کامیون کمپرسی</v>
      </c>
      <c r="F1762" s="204" t="str">
        <f t="shared" si="252"/>
        <v>صداقت</v>
      </c>
      <c r="G1762" s="204" t="str">
        <f t="shared" si="253"/>
        <v>تک</v>
      </c>
      <c r="H1762" s="204">
        <f t="shared" si="254"/>
        <v>4.1500000000000004</v>
      </c>
      <c r="I1762" s="204" t="s">
        <v>204</v>
      </c>
      <c r="J1762" s="204">
        <v>40</v>
      </c>
      <c r="K1762" s="204">
        <v>1010</v>
      </c>
      <c r="L1762" s="204" t="s">
        <v>64</v>
      </c>
      <c r="M1762" s="204">
        <v>718</v>
      </c>
      <c r="N1762" s="204" t="s">
        <v>287</v>
      </c>
      <c r="O1762" s="230">
        <f t="shared" si="257"/>
        <v>166</v>
      </c>
      <c r="P1762" s="230">
        <f t="shared" si="258"/>
        <v>0</v>
      </c>
      <c r="Q1762" s="230">
        <f t="shared" si="250"/>
        <v>0</v>
      </c>
      <c r="R1762" s="288">
        <f t="shared" si="255"/>
        <v>0</v>
      </c>
      <c r="S1762" s="261"/>
    </row>
    <row r="1763" spans="2:19" s="200" customFormat="1" x14ac:dyDescent="0.25">
      <c r="B1763" s="259">
        <f t="shared" si="256"/>
        <v>1758</v>
      </c>
      <c r="C1763" s="229">
        <v>45475</v>
      </c>
      <c r="D1763" s="215" t="s">
        <v>159</v>
      </c>
      <c r="E1763" s="204" t="str">
        <f t="shared" si="251"/>
        <v>کامیون کمپرسی</v>
      </c>
      <c r="F1763" s="204" t="str">
        <f t="shared" si="252"/>
        <v>صداقت</v>
      </c>
      <c r="G1763" s="204" t="str">
        <f t="shared" si="253"/>
        <v>تک</v>
      </c>
      <c r="H1763" s="204">
        <f t="shared" si="254"/>
        <v>4.1500000000000004</v>
      </c>
      <c r="I1763" s="204" t="s">
        <v>204</v>
      </c>
      <c r="J1763" s="204">
        <v>40</v>
      </c>
      <c r="K1763" s="204">
        <v>1010</v>
      </c>
      <c r="L1763" s="204" t="s">
        <v>64</v>
      </c>
      <c r="M1763" s="204">
        <v>718</v>
      </c>
      <c r="N1763" s="204" t="s">
        <v>287</v>
      </c>
      <c r="O1763" s="230">
        <f t="shared" si="257"/>
        <v>166</v>
      </c>
      <c r="P1763" s="230">
        <f t="shared" si="258"/>
        <v>0</v>
      </c>
      <c r="Q1763" s="230">
        <f t="shared" si="250"/>
        <v>0</v>
      </c>
      <c r="R1763" s="288">
        <f t="shared" si="255"/>
        <v>0</v>
      </c>
      <c r="S1763" s="261"/>
    </row>
    <row r="1764" spans="2:19" s="200" customFormat="1" x14ac:dyDescent="0.25">
      <c r="B1764" s="259">
        <f t="shared" si="256"/>
        <v>1759</v>
      </c>
      <c r="C1764" s="229">
        <v>45475</v>
      </c>
      <c r="D1764" s="215" t="s">
        <v>162</v>
      </c>
      <c r="E1764" s="204" t="str">
        <f t="shared" si="251"/>
        <v>تانکر آب</v>
      </c>
      <c r="F1764" s="204" t="str">
        <f t="shared" si="252"/>
        <v>رضاپور</v>
      </c>
      <c r="G1764" s="204" t="str">
        <f t="shared" si="253"/>
        <v>تانکر آب</v>
      </c>
      <c r="H1764" s="204">
        <f t="shared" si="254"/>
        <v>10</v>
      </c>
      <c r="I1764" s="204" t="s">
        <v>68</v>
      </c>
      <c r="J1764" s="204">
        <v>4</v>
      </c>
      <c r="K1764" s="204"/>
      <c r="L1764" s="204"/>
      <c r="M1764" s="204"/>
      <c r="N1764" s="204"/>
      <c r="O1764" s="230">
        <f t="shared" si="257"/>
        <v>0</v>
      </c>
      <c r="P1764" s="230">
        <f t="shared" si="258"/>
        <v>0</v>
      </c>
      <c r="Q1764" s="230">
        <f t="shared" si="250"/>
        <v>40</v>
      </c>
      <c r="R1764" s="288">
        <f t="shared" si="255"/>
        <v>0</v>
      </c>
      <c r="S1764" s="261"/>
    </row>
    <row r="1765" spans="2:19" s="200" customFormat="1" x14ac:dyDescent="0.25">
      <c r="B1765" s="259">
        <f t="shared" si="256"/>
        <v>1760</v>
      </c>
      <c r="C1765" s="229">
        <v>45475</v>
      </c>
      <c r="D1765" s="215" t="s">
        <v>175</v>
      </c>
      <c r="E1765" s="204" t="str">
        <f t="shared" si="251"/>
        <v>تانکر آب</v>
      </c>
      <c r="F1765" s="204" t="str">
        <f t="shared" si="252"/>
        <v>محمدپور</v>
      </c>
      <c r="G1765" s="204" t="str">
        <f t="shared" si="253"/>
        <v>تانکر آب</v>
      </c>
      <c r="H1765" s="204">
        <f t="shared" si="254"/>
        <v>11.2</v>
      </c>
      <c r="I1765" s="204" t="s">
        <v>68</v>
      </c>
      <c r="J1765" s="204">
        <v>6</v>
      </c>
      <c r="K1765" s="204"/>
      <c r="L1765" s="204"/>
      <c r="M1765" s="204"/>
      <c r="N1765" s="204"/>
      <c r="O1765" s="230">
        <f t="shared" si="257"/>
        <v>0</v>
      </c>
      <c r="P1765" s="230">
        <f t="shared" si="258"/>
        <v>0</v>
      </c>
      <c r="Q1765" s="230">
        <f t="shared" si="250"/>
        <v>67.199999999999989</v>
      </c>
      <c r="R1765" s="288">
        <f t="shared" si="255"/>
        <v>0</v>
      </c>
      <c r="S1765" s="261"/>
    </row>
    <row r="1766" spans="2:19" s="200" customFormat="1" x14ac:dyDescent="0.25">
      <c r="B1766" s="259">
        <f t="shared" si="256"/>
        <v>1761</v>
      </c>
      <c r="C1766" s="229">
        <v>45475</v>
      </c>
      <c r="D1766" s="215" t="s">
        <v>179</v>
      </c>
      <c r="E1766" s="204" t="str">
        <f t="shared" si="251"/>
        <v>کمپرسی جفت</v>
      </c>
      <c r="F1766" s="204" t="str">
        <f t="shared" si="252"/>
        <v>محمدپور</v>
      </c>
      <c r="G1766" s="204" t="str">
        <f t="shared" si="253"/>
        <v>جفت</v>
      </c>
      <c r="H1766" s="204">
        <f t="shared" si="254"/>
        <v>7</v>
      </c>
      <c r="I1766" s="204" t="s">
        <v>204</v>
      </c>
      <c r="J1766" s="204">
        <v>32</v>
      </c>
      <c r="K1766" s="204">
        <v>2400</v>
      </c>
      <c r="L1766" s="204" t="s">
        <v>7</v>
      </c>
      <c r="M1766" s="204">
        <v>723</v>
      </c>
      <c r="N1766" s="204" t="s">
        <v>287</v>
      </c>
      <c r="O1766" s="230">
        <f t="shared" si="257"/>
        <v>224</v>
      </c>
      <c r="P1766" s="230">
        <f t="shared" si="258"/>
        <v>0</v>
      </c>
      <c r="Q1766" s="230">
        <f t="shared" si="250"/>
        <v>0</v>
      </c>
      <c r="R1766" s="288">
        <f t="shared" si="255"/>
        <v>0</v>
      </c>
      <c r="S1766" s="261"/>
    </row>
    <row r="1767" spans="2:19" s="200" customFormat="1" x14ac:dyDescent="0.25">
      <c r="B1767" s="259">
        <f t="shared" si="256"/>
        <v>1762</v>
      </c>
      <c r="C1767" s="229">
        <v>45475</v>
      </c>
      <c r="D1767" s="215" t="s">
        <v>255</v>
      </c>
      <c r="E1767" s="204" t="str">
        <f t="shared" si="251"/>
        <v>کمپرسی جفت</v>
      </c>
      <c r="F1767" s="204" t="str">
        <f t="shared" si="252"/>
        <v>محمدپور</v>
      </c>
      <c r="G1767" s="204" t="str">
        <f t="shared" si="253"/>
        <v>جفت</v>
      </c>
      <c r="H1767" s="204">
        <f t="shared" si="254"/>
        <v>7</v>
      </c>
      <c r="I1767" s="204" t="s">
        <v>204</v>
      </c>
      <c r="J1767" s="204">
        <v>32</v>
      </c>
      <c r="K1767" s="204">
        <v>2400</v>
      </c>
      <c r="L1767" s="204" t="s">
        <v>7</v>
      </c>
      <c r="M1767" s="204">
        <v>723</v>
      </c>
      <c r="N1767" s="204" t="s">
        <v>287</v>
      </c>
      <c r="O1767" s="230">
        <f t="shared" si="257"/>
        <v>224</v>
      </c>
      <c r="P1767" s="230">
        <f t="shared" si="258"/>
        <v>0</v>
      </c>
      <c r="Q1767" s="230">
        <f t="shared" si="250"/>
        <v>0</v>
      </c>
      <c r="R1767" s="288">
        <f t="shared" si="255"/>
        <v>0</v>
      </c>
      <c r="S1767" s="261"/>
    </row>
    <row r="1768" spans="2:19" s="200" customFormat="1" x14ac:dyDescent="0.25">
      <c r="B1768" s="259">
        <f t="shared" si="256"/>
        <v>1763</v>
      </c>
      <c r="C1768" s="229">
        <v>45475</v>
      </c>
      <c r="D1768" s="215" t="s">
        <v>253</v>
      </c>
      <c r="E1768" s="204" t="str">
        <f t="shared" si="251"/>
        <v>کمپرسی تک</v>
      </c>
      <c r="F1768" s="204" t="str">
        <f t="shared" si="252"/>
        <v>محمدپور</v>
      </c>
      <c r="G1768" s="204" t="str">
        <f t="shared" si="253"/>
        <v>تک</v>
      </c>
      <c r="H1768" s="204">
        <f t="shared" si="254"/>
        <v>5</v>
      </c>
      <c r="I1768" s="204" t="s">
        <v>204</v>
      </c>
      <c r="J1768" s="204">
        <v>9</v>
      </c>
      <c r="K1768" s="204">
        <v>2400</v>
      </c>
      <c r="L1768" s="204" t="s">
        <v>7</v>
      </c>
      <c r="M1768" s="204">
        <v>723</v>
      </c>
      <c r="N1768" s="204" t="s">
        <v>287</v>
      </c>
      <c r="O1768" s="230">
        <f t="shared" si="257"/>
        <v>45</v>
      </c>
      <c r="P1768" s="230">
        <f t="shared" si="258"/>
        <v>0</v>
      </c>
      <c r="Q1768" s="230">
        <f t="shared" si="250"/>
        <v>0</v>
      </c>
      <c r="R1768" s="288">
        <f t="shared" si="255"/>
        <v>0</v>
      </c>
      <c r="S1768" s="261"/>
    </row>
    <row r="1769" spans="2:19" s="200" customFormat="1" x14ac:dyDescent="0.25">
      <c r="B1769" s="259"/>
      <c r="C1769" s="229">
        <v>45475</v>
      </c>
      <c r="D1769" s="215" t="s">
        <v>269</v>
      </c>
      <c r="E1769" s="204" t="str">
        <f t="shared" si="251"/>
        <v>کمپرسی جفت</v>
      </c>
      <c r="F1769" s="204" t="str">
        <f t="shared" si="252"/>
        <v>محمدپور</v>
      </c>
      <c r="G1769" s="204" t="str">
        <f t="shared" si="253"/>
        <v>جفت</v>
      </c>
      <c r="H1769" s="204">
        <f t="shared" si="254"/>
        <v>7</v>
      </c>
      <c r="I1769" s="204" t="s">
        <v>204</v>
      </c>
      <c r="J1769" s="204">
        <v>28</v>
      </c>
      <c r="K1769" s="204">
        <v>2400</v>
      </c>
      <c r="L1769" s="204" t="s">
        <v>7</v>
      </c>
      <c r="M1769" s="204">
        <v>723</v>
      </c>
      <c r="N1769" s="204" t="s">
        <v>287</v>
      </c>
      <c r="O1769" s="230">
        <f t="shared" si="257"/>
        <v>196</v>
      </c>
      <c r="P1769" s="230">
        <f t="shared" si="258"/>
        <v>0</v>
      </c>
      <c r="Q1769" s="230">
        <f t="shared" si="250"/>
        <v>0</v>
      </c>
      <c r="R1769" s="288">
        <f t="shared" si="255"/>
        <v>0</v>
      </c>
      <c r="S1769" s="261"/>
    </row>
    <row r="1770" spans="2:19" s="200" customFormat="1" x14ac:dyDescent="0.25">
      <c r="B1770" s="259">
        <f t="shared" si="256"/>
        <v>1765</v>
      </c>
      <c r="C1770" s="229">
        <v>45475</v>
      </c>
      <c r="D1770" s="215" t="s">
        <v>181</v>
      </c>
      <c r="E1770" s="204" t="str">
        <f t="shared" si="251"/>
        <v>تانکر آب</v>
      </c>
      <c r="F1770" s="204" t="str">
        <f t="shared" si="252"/>
        <v>گلپایگانی</v>
      </c>
      <c r="G1770" s="204" t="str">
        <f t="shared" si="253"/>
        <v>تانکر آب</v>
      </c>
      <c r="H1770" s="204">
        <f t="shared" si="254"/>
        <v>11.6</v>
      </c>
      <c r="I1770" s="204" t="s">
        <v>68</v>
      </c>
      <c r="J1770" s="204">
        <v>4</v>
      </c>
      <c r="K1770" s="204"/>
      <c r="L1770" s="204"/>
      <c r="M1770" s="204"/>
      <c r="N1770" s="204"/>
      <c r="O1770" s="230">
        <f t="shared" si="257"/>
        <v>0</v>
      </c>
      <c r="P1770" s="230">
        <f t="shared" si="258"/>
        <v>0</v>
      </c>
      <c r="Q1770" s="230">
        <f t="shared" si="250"/>
        <v>46.4</v>
      </c>
      <c r="R1770" s="288">
        <f t="shared" si="255"/>
        <v>0</v>
      </c>
      <c r="S1770" s="261"/>
    </row>
    <row r="1771" spans="2:19" s="200" customFormat="1" x14ac:dyDescent="0.25">
      <c r="B1771" s="259">
        <f t="shared" si="256"/>
        <v>1766</v>
      </c>
      <c r="C1771" s="229">
        <v>45475</v>
      </c>
      <c r="D1771" s="215" t="s">
        <v>244</v>
      </c>
      <c r="E1771" s="204" t="str">
        <f t="shared" si="251"/>
        <v>تانکر آب</v>
      </c>
      <c r="F1771" s="204" t="str">
        <f t="shared" si="252"/>
        <v>محمدپور</v>
      </c>
      <c r="G1771" s="204" t="str">
        <f t="shared" si="253"/>
        <v>تانکر آب</v>
      </c>
      <c r="H1771" s="204">
        <f t="shared" si="254"/>
        <v>10</v>
      </c>
      <c r="I1771" s="204" t="s">
        <v>68</v>
      </c>
      <c r="J1771" s="204">
        <v>0</v>
      </c>
      <c r="K1771" s="204"/>
      <c r="L1771" s="204"/>
      <c r="M1771" s="204"/>
      <c r="N1771" s="204"/>
      <c r="O1771" s="230">
        <f t="shared" si="257"/>
        <v>0</v>
      </c>
      <c r="P1771" s="230">
        <f t="shared" si="258"/>
        <v>0</v>
      </c>
      <c r="Q1771" s="230">
        <f t="shared" si="250"/>
        <v>0</v>
      </c>
      <c r="R1771" s="288">
        <f t="shared" si="255"/>
        <v>0</v>
      </c>
      <c r="S1771" s="261"/>
    </row>
    <row r="1772" spans="2:19" s="200" customFormat="1" x14ac:dyDescent="0.25">
      <c r="B1772" s="259">
        <f t="shared" si="256"/>
        <v>1767</v>
      </c>
      <c r="C1772" s="229">
        <v>45476</v>
      </c>
      <c r="D1772" s="215" t="s">
        <v>93</v>
      </c>
      <c r="E1772" s="204" t="str">
        <f t="shared" si="251"/>
        <v>کامیون کمپرسی</v>
      </c>
      <c r="F1772" s="204" t="str">
        <f t="shared" si="252"/>
        <v>شرکتی</v>
      </c>
      <c r="G1772" s="204" t="str">
        <f t="shared" si="253"/>
        <v>جفت</v>
      </c>
      <c r="H1772" s="204">
        <f t="shared" si="254"/>
        <v>6.65</v>
      </c>
      <c r="I1772" s="204"/>
      <c r="J1772" s="204"/>
      <c r="K1772" s="204"/>
      <c r="L1772" s="204"/>
      <c r="M1772" s="204"/>
      <c r="N1772" s="204"/>
      <c r="O1772" s="230">
        <f t="shared" si="257"/>
        <v>0</v>
      </c>
      <c r="P1772" s="230">
        <f t="shared" si="258"/>
        <v>0</v>
      </c>
      <c r="Q1772" s="230">
        <f t="shared" si="250"/>
        <v>0</v>
      </c>
      <c r="R1772" s="288">
        <f t="shared" si="255"/>
        <v>0</v>
      </c>
      <c r="S1772" s="261" t="s">
        <v>259</v>
      </c>
    </row>
    <row r="1773" spans="2:19" s="200" customFormat="1" x14ac:dyDescent="0.25">
      <c r="B1773" s="259">
        <f t="shared" si="256"/>
        <v>1768</v>
      </c>
      <c r="C1773" s="229">
        <v>45476</v>
      </c>
      <c r="D1773" s="215" t="s">
        <v>96</v>
      </c>
      <c r="E1773" s="204" t="str">
        <f t="shared" si="251"/>
        <v>کامیون کمپرسی</v>
      </c>
      <c r="F1773" s="204" t="str">
        <f t="shared" si="252"/>
        <v>شرکتی</v>
      </c>
      <c r="G1773" s="204" t="str">
        <f t="shared" si="253"/>
        <v>جفت</v>
      </c>
      <c r="H1773" s="204">
        <f t="shared" si="254"/>
        <v>6.65</v>
      </c>
      <c r="I1773" s="204" t="s">
        <v>204</v>
      </c>
      <c r="J1773" s="204">
        <v>35</v>
      </c>
      <c r="K1773" s="204">
        <v>1200</v>
      </c>
      <c r="L1773" s="204" t="s">
        <v>64</v>
      </c>
      <c r="M1773" s="204">
        <v>718</v>
      </c>
      <c r="N1773" s="204" t="s">
        <v>287</v>
      </c>
      <c r="O1773" s="230">
        <f t="shared" si="257"/>
        <v>232.75</v>
      </c>
      <c r="P1773" s="230">
        <f t="shared" si="258"/>
        <v>0</v>
      </c>
      <c r="Q1773" s="230">
        <f t="shared" si="250"/>
        <v>0</v>
      </c>
      <c r="R1773" s="288">
        <f t="shared" si="255"/>
        <v>0</v>
      </c>
      <c r="S1773" s="261"/>
    </row>
    <row r="1774" spans="2:19" s="200" customFormat="1" x14ac:dyDescent="0.25">
      <c r="B1774" s="259">
        <f t="shared" si="256"/>
        <v>1769</v>
      </c>
      <c r="C1774" s="229">
        <v>45476</v>
      </c>
      <c r="D1774" s="215" t="s">
        <v>119</v>
      </c>
      <c r="E1774" s="204" t="str">
        <f t="shared" si="251"/>
        <v>کامیون کمپرسی</v>
      </c>
      <c r="F1774" s="204" t="str">
        <f t="shared" si="252"/>
        <v>شرکتی</v>
      </c>
      <c r="G1774" s="204" t="str">
        <f t="shared" si="253"/>
        <v>جفت</v>
      </c>
      <c r="H1774" s="204">
        <f t="shared" si="254"/>
        <v>6.65</v>
      </c>
      <c r="I1774" s="204" t="s">
        <v>276</v>
      </c>
      <c r="J1774" s="204">
        <v>21</v>
      </c>
      <c r="K1774" s="204">
        <v>300</v>
      </c>
      <c r="L1774" s="204" t="s">
        <v>1</v>
      </c>
      <c r="M1774" s="204">
        <v>723</v>
      </c>
      <c r="N1774" s="204"/>
      <c r="O1774" s="230">
        <f t="shared" si="257"/>
        <v>0</v>
      </c>
      <c r="P1774" s="230">
        <f t="shared" si="258"/>
        <v>0</v>
      </c>
      <c r="Q1774" s="230">
        <f t="shared" si="250"/>
        <v>0</v>
      </c>
      <c r="R1774" s="288">
        <f t="shared" si="255"/>
        <v>0</v>
      </c>
      <c r="S1774" s="261" t="s">
        <v>274</v>
      </c>
    </row>
    <row r="1775" spans="2:19" s="200" customFormat="1" x14ac:dyDescent="0.25">
      <c r="B1775" s="259">
        <f t="shared" si="256"/>
        <v>1770</v>
      </c>
      <c r="C1775" s="229">
        <v>45476</v>
      </c>
      <c r="D1775" s="215" t="s">
        <v>132</v>
      </c>
      <c r="E1775" s="204" t="str">
        <f t="shared" si="251"/>
        <v>تانکر آب</v>
      </c>
      <c r="F1775" s="204" t="str">
        <f t="shared" si="252"/>
        <v>شرکتی</v>
      </c>
      <c r="G1775" s="204" t="str">
        <f t="shared" si="253"/>
        <v>تانکر آب</v>
      </c>
      <c r="H1775" s="204">
        <f t="shared" si="254"/>
        <v>11.8</v>
      </c>
      <c r="I1775" s="204" t="s">
        <v>68</v>
      </c>
      <c r="J1775" s="204">
        <v>5</v>
      </c>
      <c r="K1775" s="204"/>
      <c r="L1775" s="204"/>
      <c r="M1775" s="204"/>
      <c r="N1775" s="204"/>
      <c r="O1775" s="230">
        <f t="shared" si="257"/>
        <v>0</v>
      </c>
      <c r="P1775" s="230">
        <f t="shared" si="258"/>
        <v>0</v>
      </c>
      <c r="Q1775" s="230">
        <f t="shared" si="250"/>
        <v>59</v>
      </c>
      <c r="R1775" s="288">
        <f t="shared" si="255"/>
        <v>0</v>
      </c>
      <c r="S1775" s="261"/>
    </row>
    <row r="1776" spans="2:19" s="200" customFormat="1" x14ac:dyDescent="0.25">
      <c r="B1776" s="259">
        <f t="shared" si="256"/>
        <v>1771</v>
      </c>
      <c r="C1776" s="229">
        <v>45476</v>
      </c>
      <c r="D1776" s="215" t="s">
        <v>98</v>
      </c>
      <c r="E1776" s="204" t="str">
        <f t="shared" si="251"/>
        <v>تانکر آب</v>
      </c>
      <c r="F1776" s="204" t="str">
        <f t="shared" si="252"/>
        <v>شرکتی</v>
      </c>
      <c r="G1776" s="204" t="str">
        <f t="shared" si="253"/>
        <v>تانکر آب</v>
      </c>
      <c r="H1776" s="204">
        <f t="shared" si="254"/>
        <v>11.8</v>
      </c>
      <c r="I1776" s="204" t="s">
        <v>68</v>
      </c>
      <c r="J1776" s="204">
        <v>4</v>
      </c>
      <c r="K1776" s="204"/>
      <c r="L1776" s="204"/>
      <c r="M1776" s="204"/>
      <c r="N1776" s="204"/>
      <c r="O1776" s="230">
        <f t="shared" si="257"/>
        <v>0</v>
      </c>
      <c r="P1776" s="230">
        <f t="shared" si="258"/>
        <v>0</v>
      </c>
      <c r="Q1776" s="230">
        <f t="shared" si="250"/>
        <v>47.2</v>
      </c>
      <c r="R1776" s="288">
        <f t="shared" si="255"/>
        <v>0</v>
      </c>
      <c r="S1776" s="261"/>
    </row>
    <row r="1777" spans="2:19" s="200" customFormat="1" x14ac:dyDescent="0.25">
      <c r="B1777" s="259">
        <f t="shared" si="256"/>
        <v>1772</v>
      </c>
      <c r="C1777" s="229">
        <v>45476</v>
      </c>
      <c r="D1777" s="215" t="s">
        <v>143</v>
      </c>
      <c r="E1777" s="204" t="str">
        <f t="shared" si="251"/>
        <v>کامیون کمپرسی</v>
      </c>
      <c r="F1777" s="204" t="str">
        <f t="shared" si="252"/>
        <v>انصاری</v>
      </c>
      <c r="G1777" s="204" t="str">
        <f t="shared" si="253"/>
        <v>جفت</v>
      </c>
      <c r="H1777" s="204">
        <f t="shared" si="254"/>
        <v>7</v>
      </c>
      <c r="I1777" s="204"/>
      <c r="J1777" s="204"/>
      <c r="K1777" s="204"/>
      <c r="L1777" s="204"/>
      <c r="M1777" s="204"/>
      <c r="N1777" s="204"/>
      <c r="O1777" s="230">
        <f t="shared" si="257"/>
        <v>0</v>
      </c>
      <c r="P1777" s="230">
        <f t="shared" si="258"/>
        <v>0</v>
      </c>
      <c r="Q1777" s="230">
        <f t="shared" si="250"/>
        <v>0</v>
      </c>
      <c r="R1777" s="288">
        <f t="shared" si="255"/>
        <v>0</v>
      </c>
      <c r="S1777" s="261" t="s">
        <v>259</v>
      </c>
    </row>
    <row r="1778" spans="2:19" s="200" customFormat="1" x14ac:dyDescent="0.25">
      <c r="B1778" s="259">
        <f t="shared" si="256"/>
        <v>1773</v>
      </c>
      <c r="C1778" s="229">
        <v>45476</v>
      </c>
      <c r="D1778" s="215" t="s">
        <v>144</v>
      </c>
      <c r="E1778" s="204" t="str">
        <f t="shared" si="251"/>
        <v>کامیون کمپرسی</v>
      </c>
      <c r="F1778" s="204" t="str">
        <f t="shared" si="252"/>
        <v>انصاری</v>
      </c>
      <c r="G1778" s="204" t="str">
        <f t="shared" si="253"/>
        <v>جفت</v>
      </c>
      <c r="H1778" s="204">
        <f t="shared" si="254"/>
        <v>7</v>
      </c>
      <c r="I1778" s="204"/>
      <c r="J1778" s="204"/>
      <c r="K1778" s="204"/>
      <c r="L1778" s="204"/>
      <c r="M1778" s="204"/>
      <c r="N1778" s="204"/>
      <c r="O1778" s="230">
        <f t="shared" si="257"/>
        <v>0</v>
      </c>
      <c r="P1778" s="230">
        <f t="shared" si="258"/>
        <v>0</v>
      </c>
      <c r="Q1778" s="230">
        <f t="shared" si="250"/>
        <v>0</v>
      </c>
      <c r="R1778" s="288">
        <f t="shared" si="255"/>
        <v>0</v>
      </c>
      <c r="S1778" s="261" t="s">
        <v>259</v>
      </c>
    </row>
    <row r="1779" spans="2:19" s="200" customFormat="1" x14ac:dyDescent="0.25">
      <c r="B1779" s="259">
        <f t="shared" si="256"/>
        <v>1774</v>
      </c>
      <c r="C1779" s="229">
        <v>45476</v>
      </c>
      <c r="D1779" s="215" t="s">
        <v>145</v>
      </c>
      <c r="E1779" s="204" t="str">
        <f t="shared" si="251"/>
        <v>کامیون کمپرسی</v>
      </c>
      <c r="F1779" s="204" t="str">
        <f t="shared" si="252"/>
        <v>انصاری</v>
      </c>
      <c r="G1779" s="204" t="str">
        <f t="shared" si="253"/>
        <v>جفت</v>
      </c>
      <c r="H1779" s="204">
        <f t="shared" si="254"/>
        <v>7</v>
      </c>
      <c r="I1779" s="204"/>
      <c r="J1779" s="204"/>
      <c r="K1779" s="204"/>
      <c r="L1779" s="204"/>
      <c r="M1779" s="204"/>
      <c r="N1779" s="204"/>
      <c r="O1779" s="230">
        <f t="shared" si="257"/>
        <v>0</v>
      </c>
      <c r="P1779" s="230">
        <f t="shared" si="258"/>
        <v>0</v>
      </c>
      <c r="Q1779" s="230">
        <f t="shared" si="250"/>
        <v>0</v>
      </c>
      <c r="R1779" s="288">
        <f t="shared" si="255"/>
        <v>0</v>
      </c>
      <c r="S1779" s="261" t="s">
        <v>259</v>
      </c>
    </row>
    <row r="1780" spans="2:19" s="200" customFormat="1" x14ac:dyDescent="0.25">
      <c r="B1780" s="259">
        <f t="shared" si="256"/>
        <v>1775</v>
      </c>
      <c r="C1780" s="229">
        <v>45476</v>
      </c>
      <c r="D1780" s="215" t="s">
        <v>152</v>
      </c>
      <c r="E1780" s="204" t="str">
        <f t="shared" si="251"/>
        <v>کامیون کمپرسی</v>
      </c>
      <c r="F1780" s="204" t="str">
        <f t="shared" si="252"/>
        <v>میرزایی</v>
      </c>
      <c r="G1780" s="204" t="str">
        <f t="shared" si="253"/>
        <v>تک</v>
      </c>
      <c r="H1780" s="204">
        <f t="shared" si="254"/>
        <v>4.1500000000000004</v>
      </c>
      <c r="I1780" s="204" t="s">
        <v>205</v>
      </c>
      <c r="J1780" s="204">
        <v>2</v>
      </c>
      <c r="K1780" s="204">
        <v>850</v>
      </c>
      <c r="L1780" s="204" t="s">
        <v>65</v>
      </c>
      <c r="M1780" s="204">
        <v>714</v>
      </c>
      <c r="N1780" s="204" t="s">
        <v>287</v>
      </c>
      <c r="O1780" s="230">
        <f t="shared" si="257"/>
        <v>0</v>
      </c>
      <c r="P1780" s="230">
        <f t="shared" si="258"/>
        <v>9.5449999999999999</v>
      </c>
      <c r="Q1780" s="230">
        <f t="shared" si="250"/>
        <v>0</v>
      </c>
      <c r="R1780" s="288">
        <f t="shared" si="255"/>
        <v>0</v>
      </c>
      <c r="S1780" s="261" t="s">
        <v>259</v>
      </c>
    </row>
    <row r="1781" spans="2:19" s="200" customFormat="1" x14ac:dyDescent="0.25">
      <c r="B1781" s="259">
        <f t="shared" si="256"/>
        <v>1776</v>
      </c>
      <c r="C1781" s="229">
        <v>45476</v>
      </c>
      <c r="D1781" s="215" t="s">
        <v>154</v>
      </c>
      <c r="E1781" s="204" t="str">
        <f t="shared" si="251"/>
        <v>کامیون کمپرسی</v>
      </c>
      <c r="F1781" s="204" t="str">
        <f t="shared" si="252"/>
        <v>میرزایی</v>
      </c>
      <c r="G1781" s="204" t="str">
        <f t="shared" si="253"/>
        <v>تک</v>
      </c>
      <c r="H1781" s="204">
        <f t="shared" si="254"/>
        <v>4.1500000000000004</v>
      </c>
      <c r="I1781" s="204" t="s">
        <v>205</v>
      </c>
      <c r="J1781" s="204">
        <v>0</v>
      </c>
      <c r="K1781" s="204"/>
      <c r="L1781" s="204"/>
      <c r="M1781" s="204"/>
      <c r="N1781" s="204"/>
      <c r="O1781" s="230">
        <f t="shared" si="257"/>
        <v>0</v>
      </c>
      <c r="P1781" s="230">
        <f t="shared" si="258"/>
        <v>0</v>
      </c>
      <c r="Q1781" s="230">
        <f t="shared" si="250"/>
        <v>0</v>
      </c>
      <c r="R1781" s="288">
        <f t="shared" si="255"/>
        <v>0</v>
      </c>
      <c r="S1781" s="261" t="s">
        <v>259</v>
      </c>
    </row>
    <row r="1782" spans="2:19" s="200" customFormat="1" x14ac:dyDescent="0.25">
      <c r="B1782" s="259">
        <f t="shared" si="256"/>
        <v>1777</v>
      </c>
      <c r="C1782" s="229">
        <v>45476</v>
      </c>
      <c r="D1782" s="215" t="s">
        <v>155</v>
      </c>
      <c r="E1782" s="204" t="str">
        <f t="shared" si="251"/>
        <v>کامیون کمپرسی</v>
      </c>
      <c r="F1782" s="204" t="str">
        <f t="shared" si="252"/>
        <v>میرزایی</v>
      </c>
      <c r="G1782" s="204" t="str">
        <f t="shared" si="253"/>
        <v>جفت</v>
      </c>
      <c r="H1782" s="204">
        <f t="shared" si="254"/>
        <v>6.65</v>
      </c>
      <c r="I1782" s="204" t="s">
        <v>205</v>
      </c>
      <c r="J1782" s="204">
        <v>0</v>
      </c>
      <c r="K1782" s="204"/>
      <c r="L1782" s="204"/>
      <c r="M1782" s="204"/>
      <c r="N1782" s="204"/>
      <c r="O1782" s="230">
        <f t="shared" si="257"/>
        <v>0</v>
      </c>
      <c r="P1782" s="230">
        <f t="shared" si="258"/>
        <v>0</v>
      </c>
      <c r="Q1782" s="230">
        <f t="shared" si="250"/>
        <v>0</v>
      </c>
      <c r="R1782" s="288">
        <f t="shared" si="255"/>
        <v>0</v>
      </c>
      <c r="S1782" s="261" t="s">
        <v>259</v>
      </c>
    </row>
    <row r="1783" spans="2:19" s="200" customFormat="1" x14ac:dyDescent="0.25">
      <c r="B1783" s="259">
        <f t="shared" si="256"/>
        <v>1778</v>
      </c>
      <c r="C1783" s="229">
        <v>45476</v>
      </c>
      <c r="D1783" s="215" t="s">
        <v>158</v>
      </c>
      <c r="E1783" s="204" t="str">
        <f t="shared" si="251"/>
        <v>کامیون کمپرسی</v>
      </c>
      <c r="F1783" s="204" t="str">
        <f t="shared" si="252"/>
        <v>صداقت</v>
      </c>
      <c r="G1783" s="204" t="str">
        <f t="shared" si="253"/>
        <v>تک</v>
      </c>
      <c r="H1783" s="204">
        <f t="shared" si="254"/>
        <v>4.1500000000000004</v>
      </c>
      <c r="I1783" s="204" t="s">
        <v>204</v>
      </c>
      <c r="J1783" s="204">
        <v>42</v>
      </c>
      <c r="K1783" s="204">
        <v>1200</v>
      </c>
      <c r="L1783" s="204" t="s">
        <v>64</v>
      </c>
      <c r="M1783" s="204">
        <v>718</v>
      </c>
      <c r="N1783" s="204" t="s">
        <v>287</v>
      </c>
      <c r="O1783" s="230">
        <f t="shared" si="257"/>
        <v>174.3</v>
      </c>
      <c r="P1783" s="230">
        <f t="shared" si="258"/>
        <v>0</v>
      </c>
      <c r="Q1783" s="230">
        <f t="shared" si="250"/>
        <v>0</v>
      </c>
      <c r="R1783" s="288">
        <f t="shared" si="255"/>
        <v>0</v>
      </c>
      <c r="S1783" s="261"/>
    </row>
    <row r="1784" spans="2:19" s="200" customFormat="1" x14ac:dyDescent="0.25">
      <c r="B1784" s="259">
        <f t="shared" si="256"/>
        <v>1779</v>
      </c>
      <c r="C1784" s="229">
        <v>45476</v>
      </c>
      <c r="D1784" s="215" t="s">
        <v>159</v>
      </c>
      <c r="E1784" s="204" t="str">
        <f t="shared" si="251"/>
        <v>کامیون کمپرسی</v>
      </c>
      <c r="F1784" s="204" t="str">
        <f t="shared" si="252"/>
        <v>صداقت</v>
      </c>
      <c r="G1784" s="204" t="str">
        <f t="shared" si="253"/>
        <v>تک</v>
      </c>
      <c r="H1784" s="204">
        <f t="shared" si="254"/>
        <v>4.1500000000000004</v>
      </c>
      <c r="I1784" s="204" t="s">
        <v>204</v>
      </c>
      <c r="J1784" s="204">
        <v>42</v>
      </c>
      <c r="K1784" s="204">
        <v>1200</v>
      </c>
      <c r="L1784" s="204" t="s">
        <v>64</v>
      </c>
      <c r="M1784" s="204">
        <v>718</v>
      </c>
      <c r="N1784" s="204" t="s">
        <v>287</v>
      </c>
      <c r="O1784" s="230">
        <f t="shared" si="257"/>
        <v>174.3</v>
      </c>
      <c r="P1784" s="230">
        <f t="shared" si="258"/>
        <v>0</v>
      </c>
      <c r="Q1784" s="230">
        <f t="shared" si="250"/>
        <v>0</v>
      </c>
      <c r="R1784" s="288">
        <f t="shared" si="255"/>
        <v>0</v>
      </c>
      <c r="S1784" s="261"/>
    </row>
    <row r="1785" spans="2:19" s="200" customFormat="1" x14ac:dyDescent="0.25">
      <c r="B1785" s="259">
        <f t="shared" si="256"/>
        <v>1780</v>
      </c>
      <c r="C1785" s="229">
        <v>45476</v>
      </c>
      <c r="D1785" s="215" t="s">
        <v>162</v>
      </c>
      <c r="E1785" s="204" t="str">
        <f t="shared" si="251"/>
        <v>تانکر آب</v>
      </c>
      <c r="F1785" s="204" t="str">
        <f t="shared" si="252"/>
        <v>رضاپور</v>
      </c>
      <c r="G1785" s="204" t="str">
        <f t="shared" si="253"/>
        <v>تانکر آب</v>
      </c>
      <c r="H1785" s="204">
        <f t="shared" si="254"/>
        <v>10</v>
      </c>
      <c r="I1785" s="204" t="s">
        <v>68</v>
      </c>
      <c r="J1785" s="204">
        <v>5</v>
      </c>
      <c r="K1785" s="204"/>
      <c r="L1785" s="204"/>
      <c r="M1785" s="204"/>
      <c r="N1785" s="204"/>
      <c r="O1785" s="230">
        <f t="shared" si="257"/>
        <v>0</v>
      </c>
      <c r="P1785" s="230">
        <f t="shared" si="258"/>
        <v>0</v>
      </c>
      <c r="Q1785" s="230">
        <f t="shared" si="250"/>
        <v>50</v>
      </c>
      <c r="R1785" s="288">
        <f t="shared" si="255"/>
        <v>0</v>
      </c>
      <c r="S1785" s="261"/>
    </row>
    <row r="1786" spans="2:19" s="200" customFormat="1" x14ac:dyDescent="0.25">
      <c r="B1786" s="259">
        <f t="shared" si="256"/>
        <v>1781</v>
      </c>
      <c r="C1786" s="229">
        <v>45476</v>
      </c>
      <c r="D1786" s="215" t="s">
        <v>175</v>
      </c>
      <c r="E1786" s="204" t="str">
        <f t="shared" si="251"/>
        <v>تانکر آب</v>
      </c>
      <c r="F1786" s="204" t="str">
        <f t="shared" si="252"/>
        <v>محمدپور</v>
      </c>
      <c r="G1786" s="204" t="str">
        <f t="shared" si="253"/>
        <v>تانکر آب</v>
      </c>
      <c r="H1786" s="204">
        <f t="shared" si="254"/>
        <v>11.2</v>
      </c>
      <c r="I1786" s="204" t="s">
        <v>68</v>
      </c>
      <c r="J1786" s="204">
        <v>5</v>
      </c>
      <c r="K1786" s="204"/>
      <c r="L1786" s="204"/>
      <c r="M1786" s="204"/>
      <c r="N1786" s="204"/>
      <c r="O1786" s="230">
        <f t="shared" si="257"/>
        <v>0</v>
      </c>
      <c r="P1786" s="230">
        <f t="shared" si="258"/>
        <v>0</v>
      </c>
      <c r="Q1786" s="230">
        <f t="shared" si="250"/>
        <v>56</v>
      </c>
      <c r="R1786" s="288">
        <f t="shared" si="255"/>
        <v>0</v>
      </c>
      <c r="S1786" s="261"/>
    </row>
    <row r="1787" spans="2:19" s="200" customFormat="1" x14ac:dyDescent="0.25">
      <c r="B1787" s="259">
        <f t="shared" si="256"/>
        <v>1782</v>
      </c>
      <c r="C1787" s="229">
        <v>45476</v>
      </c>
      <c r="D1787" s="215" t="s">
        <v>179</v>
      </c>
      <c r="E1787" s="204" t="str">
        <f t="shared" si="251"/>
        <v>کمپرسی جفت</v>
      </c>
      <c r="F1787" s="204" t="str">
        <f t="shared" si="252"/>
        <v>محمدپور</v>
      </c>
      <c r="G1787" s="204" t="str">
        <f t="shared" si="253"/>
        <v>جفت</v>
      </c>
      <c r="H1787" s="204">
        <f t="shared" si="254"/>
        <v>7</v>
      </c>
      <c r="I1787" s="204" t="s">
        <v>204</v>
      </c>
      <c r="J1787" s="204">
        <v>33</v>
      </c>
      <c r="K1787" s="204">
        <v>2400</v>
      </c>
      <c r="L1787" s="204" t="s">
        <v>7</v>
      </c>
      <c r="M1787" s="204">
        <v>722</v>
      </c>
      <c r="N1787" s="204" t="s">
        <v>287</v>
      </c>
      <c r="O1787" s="230">
        <f t="shared" si="257"/>
        <v>231</v>
      </c>
      <c r="P1787" s="230">
        <f t="shared" si="258"/>
        <v>0</v>
      </c>
      <c r="Q1787" s="230">
        <f t="shared" si="250"/>
        <v>0</v>
      </c>
      <c r="R1787" s="288">
        <f t="shared" si="255"/>
        <v>0</v>
      </c>
      <c r="S1787" s="261"/>
    </row>
    <row r="1788" spans="2:19" s="200" customFormat="1" x14ac:dyDescent="0.25">
      <c r="B1788" s="259">
        <f t="shared" si="256"/>
        <v>1783</v>
      </c>
      <c r="C1788" s="229">
        <v>45476</v>
      </c>
      <c r="D1788" s="215" t="s">
        <v>255</v>
      </c>
      <c r="E1788" s="204" t="str">
        <f t="shared" si="251"/>
        <v>کمپرسی جفت</v>
      </c>
      <c r="F1788" s="204" t="str">
        <f t="shared" si="252"/>
        <v>محمدپور</v>
      </c>
      <c r="G1788" s="204" t="str">
        <f t="shared" si="253"/>
        <v>جفت</v>
      </c>
      <c r="H1788" s="204">
        <f t="shared" si="254"/>
        <v>7</v>
      </c>
      <c r="I1788" s="204" t="s">
        <v>204</v>
      </c>
      <c r="J1788" s="204">
        <v>33</v>
      </c>
      <c r="K1788" s="204">
        <v>2400</v>
      </c>
      <c r="L1788" s="204" t="s">
        <v>7</v>
      </c>
      <c r="M1788" s="204">
        <v>722</v>
      </c>
      <c r="N1788" s="204" t="s">
        <v>287</v>
      </c>
      <c r="O1788" s="230">
        <f t="shared" si="257"/>
        <v>231</v>
      </c>
      <c r="P1788" s="230">
        <f t="shared" si="258"/>
        <v>0</v>
      </c>
      <c r="Q1788" s="230">
        <f t="shared" si="250"/>
        <v>0</v>
      </c>
      <c r="R1788" s="288">
        <f t="shared" si="255"/>
        <v>0</v>
      </c>
      <c r="S1788" s="261"/>
    </row>
    <row r="1789" spans="2:19" s="200" customFormat="1" x14ac:dyDescent="0.25">
      <c r="B1789" s="259">
        <f t="shared" si="256"/>
        <v>1784</v>
      </c>
      <c r="C1789" s="229">
        <v>45476</v>
      </c>
      <c r="D1789" s="215" t="s">
        <v>253</v>
      </c>
      <c r="E1789" s="204" t="str">
        <f t="shared" si="251"/>
        <v>کمپرسی تک</v>
      </c>
      <c r="F1789" s="204" t="str">
        <f t="shared" si="252"/>
        <v>محمدپور</v>
      </c>
      <c r="G1789" s="204" t="str">
        <f t="shared" si="253"/>
        <v>تک</v>
      </c>
      <c r="H1789" s="204">
        <f t="shared" si="254"/>
        <v>5</v>
      </c>
      <c r="I1789" s="204" t="s">
        <v>204</v>
      </c>
      <c r="J1789" s="204">
        <v>0</v>
      </c>
      <c r="K1789" s="204">
        <v>2400</v>
      </c>
      <c r="L1789" s="204" t="s">
        <v>7</v>
      </c>
      <c r="M1789" s="204">
        <v>722</v>
      </c>
      <c r="N1789" s="204" t="s">
        <v>287</v>
      </c>
      <c r="O1789" s="230">
        <f t="shared" si="257"/>
        <v>0</v>
      </c>
      <c r="P1789" s="230">
        <f t="shared" si="258"/>
        <v>0</v>
      </c>
      <c r="Q1789" s="230">
        <f t="shared" si="250"/>
        <v>0</v>
      </c>
      <c r="R1789" s="288">
        <f t="shared" si="255"/>
        <v>0</v>
      </c>
      <c r="S1789" s="261"/>
    </row>
    <row r="1790" spans="2:19" s="200" customFormat="1" x14ac:dyDescent="0.25">
      <c r="B1790" s="259">
        <f t="shared" si="256"/>
        <v>1785</v>
      </c>
      <c r="C1790" s="229">
        <v>45476</v>
      </c>
      <c r="D1790" s="215" t="s">
        <v>269</v>
      </c>
      <c r="E1790" s="204" t="str">
        <f t="shared" si="251"/>
        <v>کمپرسی جفت</v>
      </c>
      <c r="F1790" s="204" t="str">
        <f t="shared" si="252"/>
        <v>محمدپور</v>
      </c>
      <c r="G1790" s="204" t="str">
        <f t="shared" si="253"/>
        <v>جفت</v>
      </c>
      <c r="H1790" s="204">
        <f t="shared" si="254"/>
        <v>7</v>
      </c>
      <c r="I1790" s="204" t="s">
        <v>204</v>
      </c>
      <c r="J1790" s="204">
        <v>33</v>
      </c>
      <c r="K1790" s="204">
        <v>2400</v>
      </c>
      <c r="L1790" s="204" t="s">
        <v>7</v>
      </c>
      <c r="M1790" s="204">
        <v>722</v>
      </c>
      <c r="N1790" s="204" t="s">
        <v>287</v>
      </c>
      <c r="O1790" s="230">
        <f t="shared" si="257"/>
        <v>231</v>
      </c>
      <c r="P1790" s="230">
        <f t="shared" si="258"/>
        <v>0</v>
      </c>
      <c r="Q1790" s="230">
        <f t="shared" si="250"/>
        <v>0</v>
      </c>
      <c r="R1790" s="288">
        <f t="shared" si="255"/>
        <v>0</v>
      </c>
      <c r="S1790" s="261"/>
    </row>
    <row r="1791" spans="2:19" s="200" customFormat="1" x14ac:dyDescent="0.25">
      <c r="B1791" s="259">
        <f t="shared" si="256"/>
        <v>1786</v>
      </c>
      <c r="C1791" s="229">
        <v>45476</v>
      </c>
      <c r="D1791" s="215" t="s">
        <v>181</v>
      </c>
      <c r="E1791" s="204" t="str">
        <f t="shared" si="251"/>
        <v>تانکر آب</v>
      </c>
      <c r="F1791" s="204" t="str">
        <f t="shared" si="252"/>
        <v>گلپایگانی</v>
      </c>
      <c r="G1791" s="204" t="str">
        <f t="shared" si="253"/>
        <v>تانکر آب</v>
      </c>
      <c r="H1791" s="204">
        <f t="shared" si="254"/>
        <v>11.6</v>
      </c>
      <c r="I1791" s="204" t="s">
        <v>68</v>
      </c>
      <c r="J1791" s="204">
        <v>5</v>
      </c>
      <c r="K1791" s="204"/>
      <c r="L1791" s="204"/>
      <c r="M1791" s="204"/>
      <c r="N1791" s="204"/>
      <c r="O1791" s="230">
        <f t="shared" si="257"/>
        <v>0</v>
      </c>
      <c r="P1791" s="230">
        <f t="shared" si="258"/>
        <v>0</v>
      </c>
      <c r="Q1791" s="230">
        <f t="shared" si="250"/>
        <v>58</v>
      </c>
      <c r="R1791" s="288">
        <f t="shared" si="255"/>
        <v>0</v>
      </c>
      <c r="S1791" s="261"/>
    </row>
    <row r="1792" spans="2:19" s="200" customFormat="1" x14ac:dyDescent="0.25">
      <c r="B1792" s="259">
        <f t="shared" si="256"/>
        <v>1787</v>
      </c>
      <c r="C1792" s="229">
        <v>45476</v>
      </c>
      <c r="D1792" s="215" t="s">
        <v>244</v>
      </c>
      <c r="E1792" s="204" t="str">
        <f t="shared" si="251"/>
        <v>تانکر آب</v>
      </c>
      <c r="F1792" s="204" t="str">
        <f t="shared" si="252"/>
        <v>محمدپور</v>
      </c>
      <c r="G1792" s="204" t="str">
        <f t="shared" si="253"/>
        <v>تانکر آب</v>
      </c>
      <c r="H1792" s="204">
        <f t="shared" si="254"/>
        <v>10</v>
      </c>
      <c r="I1792" s="204" t="s">
        <v>68</v>
      </c>
      <c r="J1792" s="204">
        <v>0</v>
      </c>
      <c r="K1792" s="204"/>
      <c r="L1792" s="204"/>
      <c r="M1792" s="204"/>
      <c r="N1792" s="204"/>
      <c r="O1792" s="230">
        <f t="shared" si="257"/>
        <v>0</v>
      </c>
      <c r="P1792" s="230">
        <f t="shared" si="258"/>
        <v>0</v>
      </c>
      <c r="Q1792" s="230">
        <f t="shared" si="250"/>
        <v>0</v>
      </c>
      <c r="R1792" s="288">
        <f t="shared" si="255"/>
        <v>0</v>
      </c>
      <c r="S1792" s="261"/>
    </row>
    <row r="1793" spans="2:19" s="200" customFormat="1" x14ac:dyDescent="0.25">
      <c r="B1793" s="259">
        <f t="shared" si="256"/>
        <v>1788</v>
      </c>
      <c r="C1793" s="229">
        <v>45476</v>
      </c>
      <c r="D1793" s="215" t="s">
        <v>242</v>
      </c>
      <c r="E1793" s="204" t="str">
        <f t="shared" si="251"/>
        <v>کامیون کمپرسی</v>
      </c>
      <c r="F1793" s="204" t="str">
        <f t="shared" si="252"/>
        <v>انصاری</v>
      </c>
      <c r="G1793" s="204" t="str">
        <f t="shared" si="253"/>
        <v>جفت</v>
      </c>
      <c r="H1793" s="204">
        <f t="shared" si="254"/>
        <v>7</v>
      </c>
      <c r="I1793" s="204" t="s">
        <v>204</v>
      </c>
      <c r="J1793" s="204">
        <v>30</v>
      </c>
      <c r="K1793" s="204">
        <v>910</v>
      </c>
      <c r="L1793" s="204" t="s">
        <v>2</v>
      </c>
      <c r="M1793" s="204">
        <v>713</v>
      </c>
      <c r="N1793" s="204" t="s">
        <v>286</v>
      </c>
      <c r="O1793" s="230">
        <f>IF(I1793=$O$5,J1793*H1793,0)</f>
        <v>210</v>
      </c>
      <c r="P1793" s="230">
        <f>IF(I1793=$P$5,J1793*H1793,0)*1.15</f>
        <v>0</v>
      </c>
      <c r="Q1793" s="230">
        <f>IF(I1793=$Q$5,J1793*H1793,0)</f>
        <v>0</v>
      </c>
      <c r="R1793" s="288">
        <f t="shared" si="255"/>
        <v>0</v>
      </c>
      <c r="S1793" s="261"/>
    </row>
    <row r="1794" spans="2:19" s="200" customFormat="1" x14ac:dyDescent="0.25">
      <c r="B1794" s="259">
        <f t="shared" si="256"/>
        <v>1789</v>
      </c>
      <c r="C1794" s="229">
        <v>45476</v>
      </c>
      <c r="D1794" s="215" t="s">
        <v>251</v>
      </c>
      <c r="E1794" s="204" t="str">
        <f t="shared" si="251"/>
        <v>کامیون کمپرسی</v>
      </c>
      <c r="F1794" s="204" t="str">
        <f t="shared" si="252"/>
        <v>انصاری</v>
      </c>
      <c r="G1794" s="204" t="str">
        <f t="shared" si="253"/>
        <v>جفت</v>
      </c>
      <c r="H1794" s="204">
        <f t="shared" si="254"/>
        <v>7</v>
      </c>
      <c r="I1794" s="204" t="s">
        <v>204</v>
      </c>
      <c r="J1794" s="204">
        <v>30</v>
      </c>
      <c r="K1794" s="204">
        <v>910</v>
      </c>
      <c r="L1794" s="204" t="s">
        <v>2</v>
      </c>
      <c r="M1794" s="204">
        <v>713</v>
      </c>
      <c r="N1794" s="204" t="s">
        <v>286</v>
      </c>
      <c r="O1794" s="230">
        <f>IF(I1794=$O$5,J1794*H1794,0)</f>
        <v>210</v>
      </c>
      <c r="P1794" s="230">
        <f>IF(I1794=$P$5,J1794*H1794,0)*1.15</f>
        <v>0</v>
      </c>
      <c r="Q1794" s="230">
        <f>IF(I1794=$Q$5,J1794*H1794,0)</f>
        <v>0</v>
      </c>
      <c r="R1794" s="288">
        <f t="shared" si="255"/>
        <v>0</v>
      </c>
      <c r="S1794" s="261"/>
    </row>
    <row r="1795" spans="2:19" s="200" customFormat="1" x14ac:dyDescent="0.25">
      <c r="B1795" s="259">
        <f t="shared" si="256"/>
        <v>1790</v>
      </c>
      <c r="C1795" s="229">
        <v>45476</v>
      </c>
      <c r="D1795" s="215" t="s">
        <v>252</v>
      </c>
      <c r="E1795" s="204" t="str">
        <f t="shared" si="251"/>
        <v>کامیون کمپرسی</v>
      </c>
      <c r="F1795" s="204" t="str">
        <f t="shared" si="252"/>
        <v>انصاری</v>
      </c>
      <c r="G1795" s="204" t="str">
        <f t="shared" si="253"/>
        <v>جفت</v>
      </c>
      <c r="H1795" s="204">
        <f t="shared" si="254"/>
        <v>7</v>
      </c>
      <c r="I1795" s="204" t="s">
        <v>204</v>
      </c>
      <c r="J1795" s="204">
        <v>31</v>
      </c>
      <c r="K1795" s="204">
        <v>910</v>
      </c>
      <c r="L1795" s="204" t="s">
        <v>2</v>
      </c>
      <c r="M1795" s="204">
        <v>713</v>
      </c>
      <c r="N1795" s="204" t="s">
        <v>286</v>
      </c>
      <c r="O1795" s="230">
        <f>IF(I1795=$O$5,J1795*H1795,0)</f>
        <v>217</v>
      </c>
      <c r="P1795" s="230">
        <f>IF(I1795=$P$5,J1795*H1795,0)*1.15</f>
        <v>0</v>
      </c>
      <c r="Q1795" s="230">
        <f>IF(I1795=$Q$5,J1795*H1795,0)</f>
        <v>0</v>
      </c>
      <c r="R1795" s="288">
        <f t="shared" si="255"/>
        <v>0</v>
      </c>
      <c r="S1795" s="261"/>
    </row>
    <row r="1796" spans="2:19" s="200" customFormat="1" x14ac:dyDescent="0.25">
      <c r="B1796" s="259">
        <f t="shared" si="256"/>
        <v>1791</v>
      </c>
      <c r="C1796" s="229">
        <v>45477</v>
      </c>
      <c r="D1796" s="215" t="s">
        <v>93</v>
      </c>
      <c r="E1796" s="204" t="str">
        <f t="shared" si="251"/>
        <v>کامیون کمپرسی</v>
      </c>
      <c r="F1796" s="204" t="str">
        <f t="shared" si="252"/>
        <v>شرکتی</v>
      </c>
      <c r="G1796" s="204" t="str">
        <f t="shared" si="253"/>
        <v>جفت</v>
      </c>
      <c r="H1796" s="204">
        <f t="shared" si="254"/>
        <v>6.65</v>
      </c>
      <c r="I1796" s="204" t="s">
        <v>204</v>
      </c>
      <c r="J1796" s="204">
        <v>5</v>
      </c>
      <c r="K1796" s="204">
        <v>1100</v>
      </c>
      <c r="L1796" s="204" t="s">
        <v>64</v>
      </c>
      <c r="M1796" s="240">
        <v>718</v>
      </c>
      <c r="N1796" s="204" t="s">
        <v>287</v>
      </c>
      <c r="O1796" s="230">
        <f t="shared" si="257"/>
        <v>33.25</v>
      </c>
      <c r="P1796" s="230">
        <f t="shared" si="258"/>
        <v>0</v>
      </c>
      <c r="Q1796" s="230">
        <f t="shared" si="250"/>
        <v>0</v>
      </c>
      <c r="R1796" s="288">
        <f t="shared" si="255"/>
        <v>0</v>
      </c>
      <c r="S1796" s="261" t="s">
        <v>259</v>
      </c>
    </row>
    <row r="1797" spans="2:19" s="200" customFormat="1" x14ac:dyDescent="0.25">
      <c r="B1797" s="259">
        <f t="shared" si="256"/>
        <v>1792</v>
      </c>
      <c r="C1797" s="229">
        <v>45477</v>
      </c>
      <c r="D1797" s="215" t="s">
        <v>96</v>
      </c>
      <c r="E1797" s="204" t="str">
        <f t="shared" si="251"/>
        <v>کامیون کمپرسی</v>
      </c>
      <c r="F1797" s="204" t="str">
        <f t="shared" si="252"/>
        <v>شرکتی</v>
      </c>
      <c r="G1797" s="204" t="str">
        <f t="shared" si="253"/>
        <v>جفت</v>
      </c>
      <c r="H1797" s="204">
        <f t="shared" si="254"/>
        <v>6.65</v>
      </c>
      <c r="I1797" s="204" t="s">
        <v>204</v>
      </c>
      <c r="J1797" s="204">
        <v>22</v>
      </c>
      <c r="K1797" s="204">
        <v>1100</v>
      </c>
      <c r="L1797" s="204" t="s">
        <v>64</v>
      </c>
      <c r="M1797" s="204">
        <v>718</v>
      </c>
      <c r="N1797" s="204" t="s">
        <v>287</v>
      </c>
      <c r="O1797" s="230">
        <f t="shared" si="257"/>
        <v>146.30000000000001</v>
      </c>
      <c r="P1797" s="230">
        <f t="shared" si="258"/>
        <v>0</v>
      </c>
      <c r="Q1797" s="230">
        <f t="shared" si="250"/>
        <v>0</v>
      </c>
      <c r="R1797" s="288">
        <f t="shared" si="255"/>
        <v>0</v>
      </c>
      <c r="S1797" s="261" t="s">
        <v>277</v>
      </c>
    </row>
    <row r="1798" spans="2:19" s="200" customFormat="1" x14ac:dyDescent="0.25">
      <c r="B1798" s="259">
        <f t="shared" si="256"/>
        <v>1793</v>
      </c>
      <c r="C1798" s="229">
        <v>45477</v>
      </c>
      <c r="D1798" s="215" t="s">
        <v>119</v>
      </c>
      <c r="E1798" s="204" t="str">
        <f t="shared" ref="E1798:E1861" si="259">IFERROR(VLOOKUP(D1798,T:X,2,FALSE),"")</f>
        <v>کامیون کمپرسی</v>
      </c>
      <c r="F1798" s="204" t="str">
        <f t="shared" ref="F1798:F1861" si="260">IFERROR(VLOOKUP(D1798,T:X,3,FALSE),"")</f>
        <v>شرکتی</v>
      </c>
      <c r="G1798" s="204" t="str">
        <f t="shared" ref="G1798:G1861" si="261">IFERROR(VLOOKUP(D1798,T:X,4,FALSE),"")</f>
        <v>جفت</v>
      </c>
      <c r="H1798" s="204">
        <f t="shared" ref="H1798:H1861" si="262">IFERROR(VLOOKUP(D1798,T:X,5,FALSE),"")</f>
        <v>6.65</v>
      </c>
      <c r="I1798" s="204" t="s">
        <v>237</v>
      </c>
      <c r="J1798" s="204">
        <v>27</v>
      </c>
      <c r="K1798" s="204">
        <v>300</v>
      </c>
      <c r="L1798" s="204" t="s">
        <v>1</v>
      </c>
      <c r="M1798" s="204">
        <v>723</v>
      </c>
      <c r="N1798" s="204"/>
      <c r="O1798" s="230">
        <f t="shared" si="257"/>
        <v>0</v>
      </c>
      <c r="P1798" s="230">
        <f t="shared" si="258"/>
        <v>0</v>
      </c>
      <c r="Q1798" s="230">
        <f t="shared" ref="Q1798:Q1861" si="263">IF(I1798=$Q$5,J1798*H1798,0)</f>
        <v>0</v>
      </c>
      <c r="R1798" s="288">
        <f t="shared" ref="R1798:R1861" si="264">IF(I1798=$R$5,J1798*H1798,0)</f>
        <v>0</v>
      </c>
      <c r="S1798" s="261" t="s">
        <v>278</v>
      </c>
    </row>
    <row r="1799" spans="2:19" s="200" customFormat="1" x14ac:dyDescent="0.25">
      <c r="B1799" s="259">
        <f t="shared" si="256"/>
        <v>1794</v>
      </c>
      <c r="C1799" s="229">
        <v>45477</v>
      </c>
      <c r="D1799" s="215" t="s">
        <v>132</v>
      </c>
      <c r="E1799" s="204" t="str">
        <f t="shared" si="259"/>
        <v>تانکر آب</v>
      </c>
      <c r="F1799" s="204" t="str">
        <f t="shared" si="260"/>
        <v>شرکتی</v>
      </c>
      <c r="G1799" s="204" t="str">
        <f t="shared" si="261"/>
        <v>تانکر آب</v>
      </c>
      <c r="H1799" s="204">
        <f t="shared" si="262"/>
        <v>11.8</v>
      </c>
      <c r="I1799" s="204" t="s">
        <v>68</v>
      </c>
      <c r="J1799" s="204">
        <v>5</v>
      </c>
      <c r="K1799" s="204"/>
      <c r="L1799" s="204"/>
      <c r="M1799" s="204"/>
      <c r="N1799" s="204"/>
      <c r="O1799" s="230">
        <f t="shared" si="257"/>
        <v>0</v>
      </c>
      <c r="P1799" s="230">
        <f t="shared" si="258"/>
        <v>0</v>
      </c>
      <c r="Q1799" s="230">
        <f t="shared" si="263"/>
        <v>59</v>
      </c>
      <c r="R1799" s="288">
        <f t="shared" si="264"/>
        <v>0</v>
      </c>
      <c r="S1799" s="261"/>
    </row>
    <row r="1800" spans="2:19" s="200" customFormat="1" x14ac:dyDescent="0.25">
      <c r="B1800" s="259">
        <f t="shared" si="256"/>
        <v>1795</v>
      </c>
      <c r="C1800" s="229">
        <v>45477</v>
      </c>
      <c r="D1800" s="215" t="s">
        <v>98</v>
      </c>
      <c r="E1800" s="204" t="str">
        <f t="shared" si="259"/>
        <v>تانکر آب</v>
      </c>
      <c r="F1800" s="204" t="str">
        <f t="shared" si="260"/>
        <v>شرکتی</v>
      </c>
      <c r="G1800" s="204" t="str">
        <f t="shared" si="261"/>
        <v>تانکر آب</v>
      </c>
      <c r="H1800" s="204">
        <f t="shared" si="262"/>
        <v>11.8</v>
      </c>
      <c r="I1800" s="204" t="s">
        <v>68</v>
      </c>
      <c r="J1800" s="204">
        <v>0</v>
      </c>
      <c r="K1800" s="204"/>
      <c r="L1800" s="204"/>
      <c r="M1800" s="204"/>
      <c r="N1800" s="204"/>
      <c r="O1800" s="230">
        <f t="shared" si="257"/>
        <v>0</v>
      </c>
      <c r="P1800" s="230">
        <f t="shared" si="258"/>
        <v>0</v>
      </c>
      <c r="Q1800" s="230">
        <f t="shared" si="263"/>
        <v>0</v>
      </c>
      <c r="R1800" s="288">
        <f t="shared" si="264"/>
        <v>0</v>
      </c>
      <c r="S1800" s="261"/>
    </row>
    <row r="1801" spans="2:19" s="200" customFormat="1" x14ac:dyDescent="0.25">
      <c r="B1801" s="259">
        <f t="shared" si="256"/>
        <v>1796</v>
      </c>
      <c r="C1801" s="229">
        <v>45477</v>
      </c>
      <c r="D1801" s="215" t="s">
        <v>143</v>
      </c>
      <c r="E1801" s="204" t="str">
        <f t="shared" si="259"/>
        <v>کامیون کمپرسی</v>
      </c>
      <c r="F1801" s="204" t="str">
        <f t="shared" si="260"/>
        <v>انصاری</v>
      </c>
      <c r="G1801" s="204" t="str">
        <f t="shared" si="261"/>
        <v>جفت</v>
      </c>
      <c r="H1801" s="204">
        <f t="shared" si="262"/>
        <v>7</v>
      </c>
      <c r="I1801" s="204" t="s">
        <v>204</v>
      </c>
      <c r="J1801" s="204">
        <v>40</v>
      </c>
      <c r="K1801" s="204">
        <v>350</v>
      </c>
      <c r="L1801" s="204" t="s">
        <v>2</v>
      </c>
      <c r="M1801" s="204">
        <v>712</v>
      </c>
      <c r="N1801" s="204" t="s">
        <v>286</v>
      </c>
      <c r="O1801" s="230">
        <f t="shared" si="257"/>
        <v>280</v>
      </c>
      <c r="P1801" s="230">
        <f t="shared" si="258"/>
        <v>0</v>
      </c>
      <c r="Q1801" s="230">
        <f t="shared" si="263"/>
        <v>0</v>
      </c>
      <c r="R1801" s="288">
        <f t="shared" si="264"/>
        <v>0</v>
      </c>
      <c r="S1801" s="261"/>
    </row>
    <row r="1802" spans="2:19" s="200" customFormat="1" x14ac:dyDescent="0.25">
      <c r="B1802" s="259">
        <f t="shared" si="256"/>
        <v>1797</v>
      </c>
      <c r="C1802" s="229">
        <v>45477</v>
      </c>
      <c r="D1802" s="215" t="s">
        <v>144</v>
      </c>
      <c r="E1802" s="204" t="str">
        <f t="shared" si="259"/>
        <v>کامیون کمپرسی</v>
      </c>
      <c r="F1802" s="204" t="str">
        <f t="shared" si="260"/>
        <v>انصاری</v>
      </c>
      <c r="G1802" s="204" t="str">
        <f t="shared" si="261"/>
        <v>جفت</v>
      </c>
      <c r="H1802" s="204">
        <f t="shared" si="262"/>
        <v>7</v>
      </c>
      <c r="I1802" s="204" t="s">
        <v>204</v>
      </c>
      <c r="J1802" s="204">
        <v>30</v>
      </c>
      <c r="K1802" s="204">
        <v>350</v>
      </c>
      <c r="L1802" s="204" t="s">
        <v>2</v>
      </c>
      <c r="M1802" s="204">
        <v>712</v>
      </c>
      <c r="N1802" s="204" t="s">
        <v>286</v>
      </c>
      <c r="O1802" s="230">
        <f t="shared" si="257"/>
        <v>210</v>
      </c>
      <c r="P1802" s="230">
        <f t="shared" si="258"/>
        <v>0</v>
      </c>
      <c r="Q1802" s="230">
        <f t="shared" si="263"/>
        <v>0</v>
      </c>
      <c r="R1802" s="288">
        <f t="shared" si="264"/>
        <v>0</v>
      </c>
      <c r="S1802" s="261"/>
    </row>
    <row r="1803" spans="2:19" s="200" customFormat="1" x14ac:dyDescent="0.25">
      <c r="B1803" s="259">
        <f t="shared" ref="B1803:B1866" si="265">ROW()-5</f>
        <v>1798</v>
      </c>
      <c r="C1803" s="229">
        <v>45477</v>
      </c>
      <c r="D1803" s="215" t="s">
        <v>145</v>
      </c>
      <c r="E1803" s="204" t="str">
        <f t="shared" si="259"/>
        <v>کامیون کمپرسی</v>
      </c>
      <c r="F1803" s="204" t="str">
        <f t="shared" si="260"/>
        <v>انصاری</v>
      </c>
      <c r="G1803" s="204" t="str">
        <f t="shared" si="261"/>
        <v>جفت</v>
      </c>
      <c r="H1803" s="204">
        <f t="shared" si="262"/>
        <v>7</v>
      </c>
      <c r="I1803" s="204" t="s">
        <v>204</v>
      </c>
      <c r="J1803" s="204">
        <v>0</v>
      </c>
      <c r="K1803" s="204"/>
      <c r="L1803" s="204"/>
      <c r="M1803" s="204"/>
      <c r="N1803" s="204"/>
      <c r="O1803" s="230">
        <f t="shared" si="257"/>
        <v>0</v>
      </c>
      <c r="P1803" s="230">
        <f t="shared" si="258"/>
        <v>0</v>
      </c>
      <c r="Q1803" s="230">
        <f t="shared" si="263"/>
        <v>0</v>
      </c>
      <c r="R1803" s="288">
        <f t="shared" si="264"/>
        <v>0</v>
      </c>
      <c r="S1803" s="261"/>
    </row>
    <row r="1804" spans="2:19" s="200" customFormat="1" x14ac:dyDescent="0.25">
      <c r="B1804" s="259"/>
      <c r="C1804" s="229">
        <v>45477</v>
      </c>
      <c r="D1804" s="215" t="s">
        <v>152</v>
      </c>
      <c r="E1804" s="204" t="str">
        <f t="shared" si="259"/>
        <v>کامیون کمپرسی</v>
      </c>
      <c r="F1804" s="204" t="str">
        <f t="shared" si="260"/>
        <v>میرزایی</v>
      </c>
      <c r="G1804" s="204" t="str">
        <f t="shared" si="261"/>
        <v>تک</v>
      </c>
      <c r="H1804" s="204">
        <f t="shared" si="262"/>
        <v>4.1500000000000004</v>
      </c>
      <c r="I1804" s="204" t="s">
        <v>205</v>
      </c>
      <c r="J1804" s="204">
        <v>14</v>
      </c>
      <c r="K1804" s="204">
        <v>1115</v>
      </c>
      <c r="L1804" s="204" t="s">
        <v>65</v>
      </c>
      <c r="M1804" s="204">
        <v>714</v>
      </c>
      <c r="N1804" s="204" t="s">
        <v>287</v>
      </c>
      <c r="O1804" s="230">
        <f t="shared" si="257"/>
        <v>0</v>
      </c>
      <c r="P1804" s="230">
        <f t="shared" si="258"/>
        <v>66.814999999999998</v>
      </c>
      <c r="Q1804" s="230">
        <f t="shared" si="263"/>
        <v>0</v>
      </c>
      <c r="R1804" s="288">
        <f t="shared" si="264"/>
        <v>0</v>
      </c>
      <c r="S1804" s="261"/>
    </row>
    <row r="1805" spans="2:19" s="200" customFormat="1" x14ac:dyDescent="0.25">
      <c r="B1805" s="259"/>
      <c r="C1805" s="229">
        <v>45477</v>
      </c>
      <c r="D1805" s="215" t="s">
        <v>154</v>
      </c>
      <c r="E1805" s="204" t="str">
        <f t="shared" si="259"/>
        <v>کامیون کمپرسی</v>
      </c>
      <c r="F1805" s="204" t="str">
        <f t="shared" si="260"/>
        <v>میرزایی</v>
      </c>
      <c r="G1805" s="204" t="str">
        <f t="shared" si="261"/>
        <v>تک</v>
      </c>
      <c r="H1805" s="204">
        <f t="shared" si="262"/>
        <v>4.1500000000000004</v>
      </c>
      <c r="I1805" s="204" t="s">
        <v>205</v>
      </c>
      <c r="J1805" s="204">
        <v>14</v>
      </c>
      <c r="K1805" s="204">
        <v>1115</v>
      </c>
      <c r="L1805" s="204" t="s">
        <v>65</v>
      </c>
      <c r="M1805" s="204">
        <v>714</v>
      </c>
      <c r="N1805" s="204" t="s">
        <v>287</v>
      </c>
      <c r="O1805" s="230">
        <f t="shared" si="257"/>
        <v>0</v>
      </c>
      <c r="P1805" s="230">
        <f t="shared" si="258"/>
        <v>66.814999999999998</v>
      </c>
      <c r="Q1805" s="230">
        <f t="shared" si="263"/>
        <v>0</v>
      </c>
      <c r="R1805" s="288">
        <f t="shared" si="264"/>
        <v>0</v>
      </c>
      <c r="S1805" s="261"/>
    </row>
    <row r="1806" spans="2:19" s="200" customFormat="1" x14ac:dyDescent="0.25">
      <c r="B1806" s="259"/>
      <c r="C1806" s="229">
        <v>45477</v>
      </c>
      <c r="D1806" s="215" t="s">
        <v>155</v>
      </c>
      <c r="E1806" s="204" t="str">
        <f t="shared" si="259"/>
        <v>کامیون کمپرسی</v>
      </c>
      <c r="F1806" s="204" t="str">
        <f t="shared" si="260"/>
        <v>میرزایی</v>
      </c>
      <c r="G1806" s="204" t="str">
        <f t="shared" si="261"/>
        <v>جفت</v>
      </c>
      <c r="H1806" s="204">
        <f t="shared" si="262"/>
        <v>6.65</v>
      </c>
      <c r="I1806" s="204" t="s">
        <v>205</v>
      </c>
      <c r="J1806" s="204">
        <v>14</v>
      </c>
      <c r="K1806" s="204">
        <v>1115</v>
      </c>
      <c r="L1806" s="204" t="s">
        <v>65</v>
      </c>
      <c r="M1806" s="204">
        <v>714</v>
      </c>
      <c r="N1806" s="204" t="s">
        <v>287</v>
      </c>
      <c r="O1806" s="230">
        <f t="shared" si="257"/>
        <v>0</v>
      </c>
      <c r="P1806" s="230">
        <f t="shared" si="258"/>
        <v>107.065</v>
      </c>
      <c r="Q1806" s="230">
        <f t="shared" si="263"/>
        <v>0</v>
      </c>
      <c r="R1806" s="288">
        <f t="shared" si="264"/>
        <v>0</v>
      </c>
      <c r="S1806" s="261"/>
    </row>
    <row r="1807" spans="2:19" s="200" customFormat="1" x14ac:dyDescent="0.25">
      <c r="B1807" s="259">
        <f t="shared" si="265"/>
        <v>1802</v>
      </c>
      <c r="C1807" s="229">
        <v>45477</v>
      </c>
      <c r="D1807" s="215" t="s">
        <v>152</v>
      </c>
      <c r="E1807" s="204" t="str">
        <f t="shared" si="259"/>
        <v>کامیون کمپرسی</v>
      </c>
      <c r="F1807" s="204" t="str">
        <f t="shared" si="260"/>
        <v>میرزایی</v>
      </c>
      <c r="G1807" s="204" t="str">
        <f t="shared" si="261"/>
        <v>تک</v>
      </c>
      <c r="H1807" s="204">
        <f t="shared" si="262"/>
        <v>4.1500000000000004</v>
      </c>
      <c r="I1807" s="204" t="s">
        <v>205</v>
      </c>
      <c r="J1807" s="204">
        <v>4</v>
      </c>
      <c r="K1807" s="204">
        <v>490</v>
      </c>
      <c r="L1807" s="204" t="s">
        <v>65</v>
      </c>
      <c r="M1807" s="204">
        <v>714</v>
      </c>
      <c r="N1807" s="204" t="s">
        <v>287</v>
      </c>
      <c r="O1807" s="230">
        <f t="shared" si="257"/>
        <v>0</v>
      </c>
      <c r="P1807" s="230">
        <f t="shared" si="258"/>
        <v>19.09</v>
      </c>
      <c r="Q1807" s="230">
        <f t="shared" si="263"/>
        <v>0</v>
      </c>
      <c r="R1807" s="288">
        <f t="shared" si="264"/>
        <v>0</v>
      </c>
      <c r="S1807" s="261"/>
    </row>
    <row r="1808" spans="2:19" s="200" customFormat="1" x14ac:dyDescent="0.25">
      <c r="B1808" s="259">
        <f t="shared" si="265"/>
        <v>1803</v>
      </c>
      <c r="C1808" s="229">
        <v>45477</v>
      </c>
      <c r="D1808" s="215" t="s">
        <v>154</v>
      </c>
      <c r="E1808" s="204" t="str">
        <f t="shared" si="259"/>
        <v>کامیون کمپرسی</v>
      </c>
      <c r="F1808" s="204" t="str">
        <f t="shared" si="260"/>
        <v>میرزایی</v>
      </c>
      <c r="G1808" s="204" t="str">
        <f t="shared" si="261"/>
        <v>تک</v>
      </c>
      <c r="H1808" s="204">
        <f t="shared" si="262"/>
        <v>4.1500000000000004</v>
      </c>
      <c r="I1808" s="204" t="s">
        <v>205</v>
      </c>
      <c r="J1808" s="204">
        <v>4</v>
      </c>
      <c r="K1808" s="204">
        <v>490</v>
      </c>
      <c r="L1808" s="204" t="s">
        <v>65</v>
      </c>
      <c r="M1808" s="204">
        <v>714</v>
      </c>
      <c r="N1808" s="204" t="s">
        <v>287</v>
      </c>
      <c r="O1808" s="230">
        <f t="shared" si="257"/>
        <v>0</v>
      </c>
      <c r="P1808" s="230">
        <f t="shared" si="258"/>
        <v>19.09</v>
      </c>
      <c r="Q1808" s="230">
        <f t="shared" si="263"/>
        <v>0</v>
      </c>
      <c r="R1808" s="288">
        <f t="shared" si="264"/>
        <v>0</v>
      </c>
      <c r="S1808" s="261"/>
    </row>
    <row r="1809" spans="2:19" s="200" customFormat="1" x14ac:dyDescent="0.25">
      <c r="B1809" s="259">
        <f t="shared" si="265"/>
        <v>1804</v>
      </c>
      <c r="C1809" s="229">
        <v>45477</v>
      </c>
      <c r="D1809" s="215" t="s">
        <v>155</v>
      </c>
      <c r="E1809" s="204" t="str">
        <f t="shared" si="259"/>
        <v>کامیون کمپرسی</v>
      </c>
      <c r="F1809" s="204" t="str">
        <f t="shared" si="260"/>
        <v>میرزایی</v>
      </c>
      <c r="G1809" s="204" t="str">
        <f t="shared" si="261"/>
        <v>جفت</v>
      </c>
      <c r="H1809" s="204">
        <f t="shared" si="262"/>
        <v>6.65</v>
      </c>
      <c r="I1809" s="204" t="s">
        <v>205</v>
      </c>
      <c r="J1809" s="204">
        <v>5</v>
      </c>
      <c r="K1809" s="204">
        <v>490</v>
      </c>
      <c r="L1809" s="204" t="s">
        <v>65</v>
      </c>
      <c r="M1809" s="204">
        <v>714</v>
      </c>
      <c r="N1809" s="204" t="s">
        <v>287</v>
      </c>
      <c r="O1809" s="230">
        <f t="shared" si="257"/>
        <v>0</v>
      </c>
      <c r="P1809" s="230">
        <f t="shared" si="258"/>
        <v>38.237499999999997</v>
      </c>
      <c r="Q1809" s="230">
        <f t="shared" si="263"/>
        <v>0</v>
      </c>
      <c r="R1809" s="288">
        <f t="shared" si="264"/>
        <v>0</v>
      </c>
      <c r="S1809" s="261"/>
    </row>
    <row r="1810" spans="2:19" s="200" customFormat="1" x14ac:dyDescent="0.25">
      <c r="B1810" s="259">
        <f t="shared" si="265"/>
        <v>1805</v>
      </c>
      <c r="C1810" s="229">
        <v>45477</v>
      </c>
      <c r="D1810" s="215" t="s">
        <v>158</v>
      </c>
      <c r="E1810" s="204" t="str">
        <f t="shared" si="259"/>
        <v>کامیون کمپرسی</v>
      </c>
      <c r="F1810" s="204" t="str">
        <f t="shared" si="260"/>
        <v>صداقت</v>
      </c>
      <c r="G1810" s="204" t="str">
        <f t="shared" si="261"/>
        <v>تک</v>
      </c>
      <c r="H1810" s="204">
        <f t="shared" si="262"/>
        <v>4.1500000000000004</v>
      </c>
      <c r="I1810" s="204" t="s">
        <v>204</v>
      </c>
      <c r="J1810" s="204">
        <v>47</v>
      </c>
      <c r="K1810" s="204">
        <v>1100</v>
      </c>
      <c r="L1810" s="204" t="s">
        <v>64</v>
      </c>
      <c r="M1810" s="240">
        <v>718</v>
      </c>
      <c r="N1810" s="204" t="s">
        <v>287</v>
      </c>
      <c r="O1810" s="230">
        <f t="shared" si="257"/>
        <v>195.05</v>
      </c>
      <c r="P1810" s="230">
        <f t="shared" si="258"/>
        <v>0</v>
      </c>
      <c r="Q1810" s="230">
        <f t="shared" si="263"/>
        <v>0</v>
      </c>
      <c r="R1810" s="288">
        <f t="shared" si="264"/>
        <v>0</v>
      </c>
      <c r="S1810" s="261"/>
    </row>
    <row r="1811" spans="2:19" s="200" customFormat="1" x14ac:dyDescent="0.25">
      <c r="B1811" s="259">
        <f t="shared" si="265"/>
        <v>1806</v>
      </c>
      <c r="C1811" s="229">
        <v>45477</v>
      </c>
      <c r="D1811" s="215" t="s">
        <v>159</v>
      </c>
      <c r="E1811" s="204" t="str">
        <f t="shared" si="259"/>
        <v>کامیون کمپرسی</v>
      </c>
      <c r="F1811" s="204" t="str">
        <f t="shared" si="260"/>
        <v>صداقت</v>
      </c>
      <c r="G1811" s="204" t="str">
        <f t="shared" si="261"/>
        <v>تک</v>
      </c>
      <c r="H1811" s="204">
        <f t="shared" si="262"/>
        <v>4.1500000000000004</v>
      </c>
      <c r="I1811" s="204" t="s">
        <v>204</v>
      </c>
      <c r="J1811" s="204">
        <v>47</v>
      </c>
      <c r="K1811" s="204">
        <v>1100</v>
      </c>
      <c r="L1811" s="204" t="s">
        <v>64</v>
      </c>
      <c r="M1811" s="240">
        <v>718</v>
      </c>
      <c r="N1811" s="204" t="s">
        <v>287</v>
      </c>
      <c r="O1811" s="230">
        <f t="shared" si="257"/>
        <v>195.05</v>
      </c>
      <c r="P1811" s="230">
        <f t="shared" si="258"/>
        <v>0</v>
      </c>
      <c r="Q1811" s="230">
        <f t="shared" si="263"/>
        <v>0</v>
      </c>
      <c r="R1811" s="288">
        <f t="shared" si="264"/>
        <v>0</v>
      </c>
      <c r="S1811" s="261"/>
    </row>
    <row r="1812" spans="2:19" s="200" customFormat="1" x14ac:dyDescent="0.25">
      <c r="B1812" s="259">
        <f t="shared" si="265"/>
        <v>1807</v>
      </c>
      <c r="C1812" s="229">
        <v>45477</v>
      </c>
      <c r="D1812" s="215" t="s">
        <v>162</v>
      </c>
      <c r="E1812" s="204" t="str">
        <f t="shared" si="259"/>
        <v>تانکر آب</v>
      </c>
      <c r="F1812" s="204" t="str">
        <f t="shared" si="260"/>
        <v>رضاپور</v>
      </c>
      <c r="G1812" s="204" t="str">
        <f t="shared" si="261"/>
        <v>تانکر آب</v>
      </c>
      <c r="H1812" s="204">
        <f t="shared" si="262"/>
        <v>10</v>
      </c>
      <c r="I1812" s="204" t="s">
        <v>68</v>
      </c>
      <c r="J1812" s="204">
        <v>4</v>
      </c>
      <c r="K1812" s="204"/>
      <c r="L1812" s="204"/>
      <c r="M1812" s="204"/>
      <c r="N1812" s="204"/>
      <c r="O1812" s="230">
        <f t="shared" si="257"/>
        <v>0</v>
      </c>
      <c r="P1812" s="230">
        <f t="shared" si="258"/>
        <v>0</v>
      </c>
      <c r="Q1812" s="230">
        <f t="shared" si="263"/>
        <v>40</v>
      </c>
      <c r="R1812" s="288">
        <f t="shared" si="264"/>
        <v>0</v>
      </c>
      <c r="S1812" s="261"/>
    </row>
    <row r="1813" spans="2:19" s="200" customFormat="1" x14ac:dyDescent="0.25">
      <c r="B1813" s="259">
        <f t="shared" si="265"/>
        <v>1808</v>
      </c>
      <c r="C1813" s="229">
        <v>45477</v>
      </c>
      <c r="D1813" s="215" t="s">
        <v>175</v>
      </c>
      <c r="E1813" s="204" t="str">
        <f t="shared" si="259"/>
        <v>تانکر آب</v>
      </c>
      <c r="F1813" s="204" t="str">
        <f t="shared" si="260"/>
        <v>محمدپور</v>
      </c>
      <c r="G1813" s="204" t="str">
        <f t="shared" si="261"/>
        <v>تانکر آب</v>
      </c>
      <c r="H1813" s="204">
        <f t="shared" si="262"/>
        <v>11.2</v>
      </c>
      <c r="I1813" s="204" t="s">
        <v>68</v>
      </c>
      <c r="J1813" s="204">
        <v>2</v>
      </c>
      <c r="K1813" s="204"/>
      <c r="L1813" s="204"/>
      <c r="M1813" s="204"/>
      <c r="N1813" s="204"/>
      <c r="O1813" s="230">
        <f t="shared" si="257"/>
        <v>0</v>
      </c>
      <c r="P1813" s="230">
        <f t="shared" si="258"/>
        <v>0</v>
      </c>
      <c r="Q1813" s="230">
        <f t="shared" si="263"/>
        <v>22.4</v>
      </c>
      <c r="R1813" s="288">
        <f t="shared" si="264"/>
        <v>0</v>
      </c>
      <c r="S1813" s="261"/>
    </row>
    <row r="1814" spans="2:19" s="200" customFormat="1" x14ac:dyDescent="0.25">
      <c r="B1814" s="259">
        <f t="shared" si="265"/>
        <v>1809</v>
      </c>
      <c r="C1814" s="229">
        <v>45477</v>
      </c>
      <c r="D1814" s="215" t="s">
        <v>179</v>
      </c>
      <c r="E1814" s="204" t="str">
        <f t="shared" si="259"/>
        <v>کمپرسی جفت</v>
      </c>
      <c r="F1814" s="204" t="str">
        <f t="shared" si="260"/>
        <v>محمدپور</v>
      </c>
      <c r="G1814" s="204" t="str">
        <f t="shared" si="261"/>
        <v>جفت</v>
      </c>
      <c r="H1814" s="204">
        <f t="shared" si="262"/>
        <v>7</v>
      </c>
      <c r="I1814" s="204" t="s">
        <v>204</v>
      </c>
      <c r="J1814" s="204">
        <v>53</v>
      </c>
      <c r="K1814" s="204">
        <v>2400</v>
      </c>
      <c r="L1814" s="204" t="s">
        <v>7</v>
      </c>
      <c r="M1814" s="204">
        <v>723</v>
      </c>
      <c r="N1814" s="204" t="s">
        <v>287</v>
      </c>
      <c r="O1814" s="230">
        <f t="shared" si="257"/>
        <v>371</v>
      </c>
      <c r="P1814" s="230">
        <f t="shared" si="258"/>
        <v>0</v>
      </c>
      <c r="Q1814" s="230">
        <f t="shared" si="263"/>
        <v>0</v>
      </c>
      <c r="R1814" s="288">
        <f t="shared" si="264"/>
        <v>0</v>
      </c>
      <c r="S1814" s="261"/>
    </row>
    <row r="1815" spans="2:19" s="200" customFormat="1" x14ac:dyDescent="0.25">
      <c r="B1815" s="259">
        <f t="shared" si="265"/>
        <v>1810</v>
      </c>
      <c r="C1815" s="229">
        <v>45477</v>
      </c>
      <c r="D1815" s="215" t="s">
        <v>255</v>
      </c>
      <c r="E1815" s="204" t="str">
        <f t="shared" si="259"/>
        <v>کمپرسی جفت</v>
      </c>
      <c r="F1815" s="204" t="str">
        <f t="shared" si="260"/>
        <v>محمدپور</v>
      </c>
      <c r="G1815" s="204" t="str">
        <f t="shared" si="261"/>
        <v>جفت</v>
      </c>
      <c r="H1815" s="204">
        <f t="shared" si="262"/>
        <v>7</v>
      </c>
      <c r="I1815" s="204" t="s">
        <v>204</v>
      </c>
      <c r="J1815" s="204">
        <v>53</v>
      </c>
      <c r="K1815" s="204">
        <v>2400</v>
      </c>
      <c r="L1815" s="204" t="s">
        <v>7</v>
      </c>
      <c r="M1815" s="204">
        <v>723</v>
      </c>
      <c r="N1815" s="204" t="s">
        <v>287</v>
      </c>
      <c r="O1815" s="230">
        <f t="shared" si="257"/>
        <v>371</v>
      </c>
      <c r="P1815" s="230">
        <f t="shared" si="258"/>
        <v>0</v>
      </c>
      <c r="Q1815" s="230">
        <f t="shared" si="263"/>
        <v>0</v>
      </c>
      <c r="R1815" s="288">
        <f t="shared" si="264"/>
        <v>0</v>
      </c>
      <c r="S1815" s="261"/>
    </row>
    <row r="1816" spans="2:19" s="200" customFormat="1" x14ac:dyDescent="0.25">
      <c r="B1816" s="259">
        <f t="shared" si="265"/>
        <v>1811</v>
      </c>
      <c r="C1816" s="229">
        <v>45477</v>
      </c>
      <c r="D1816" s="215" t="s">
        <v>253</v>
      </c>
      <c r="E1816" s="204" t="str">
        <f t="shared" si="259"/>
        <v>کمپرسی تک</v>
      </c>
      <c r="F1816" s="204" t="str">
        <f t="shared" si="260"/>
        <v>محمدپور</v>
      </c>
      <c r="G1816" s="204" t="str">
        <f t="shared" si="261"/>
        <v>تک</v>
      </c>
      <c r="H1816" s="204">
        <f t="shared" si="262"/>
        <v>5</v>
      </c>
      <c r="I1816" s="204" t="s">
        <v>204</v>
      </c>
      <c r="J1816" s="204">
        <v>0</v>
      </c>
      <c r="K1816" s="204">
        <v>0</v>
      </c>
      <c r="L1816" s="204"/>
      <c r="M1816" s="204"/>
      <c r="N1816" s="204"/>
      <c r="O1816" s="230">
        <f t="shared" si="257"/>
        <v>0</v>
      </c>
      <c r="P1816" s="230">
        <f t="shared" si="258"/>
        <v>0</v>
      </c>
      <c r="Q1816" s="230">
        <f t="shared" si="263"/>
        <v>0</v>
      </c>
      <c r="R1816" s="288">
        <f t="shared" si="264"/>
        <v>0</v>
      </c>
      <c r="S1816" s="261"/>
    </row>
    <row r="1817" spans="2:19" s="200" customFormat="1" x14ac:dyDescent="0.25">
      <c r="B1817" s="259">
        <f t="shared" si="265"/>
        <v>1812</v>
      </c>
      <c r="C1817" s="229">
        <v>45477</v>
      </c>
      <c r="D1817" s="215" t="s">
        <v>269</v>
      </c>
      <c r="E1817" s="204" t="str">
        <f t="shared" si="259"/>
        <v>کمپرسی جفت</v>
      </c>
      <c r="F1817" s="204" t="str">
        <f t="shared" si="260"/>
        <v>محمدپور</v>
      </c>
      <c r="G1817" s="204" t="str">
        <f t="shared" si="261"/>
        <v>جفت</v>
      </c>
      <c r="H1817" s="204">
        <f t="shared" si="262"/>
        <v>7</v>
      </c>
      <c r="I1817" s="204" t="s">
        <v>204</v>
      </c>
      <c r="J1817" s="204">
        <v>55</v>
      </c>
      <c r="K1817" s="204">
        <v>2400</v>
      </c>
      <c r="L1817" s="204" t="s">
        <v>7</v>
      </c>
      <c r="M1817" s="204">
        <v>723</v>
      </c>
      <c r="N1817" s="204" t="s">
        <v>287</v>
      </c>
      <c r="O1817" s="230">
        <f t="shared" ref="O1817:O1877" si="266">IF(I1817=$O$5,J1817*H1817,0)</f>
        <v>385</v>
      </c>
      <c r="P1817" s="230">
        <f t="shared" ref="P1817:P1877" si="267">IF(I1817=$P$5,J1817*H1817,0)*1.15</f>
        <v>0</v>
      </c>
      <c r="Q1817" s="230">
        <f t="shared" si="263"/>
        <v>0</v>
      </c>
      <c r="R1817" s="288">
        <f t="shared" si="264"/>
        <v>0</v>
      </c>
      <c r="S1817" s="261"/>
    </row>
    <row r="1818" spans="2:19" s="200" customFormat="1" x14ac:dyDescent="0.25">
      <c r="B1818" s="259">
        <f t="shared" si="265"/>
        <v>1813</v>
      </c>
      <c r="C1818" s="229">
        <v>45477</v>
      </c>
      <c r="D1818" s="215" t="s">
        <v>181</v>
      </c>
      <c r="E1818" s="204" t="str">
        <f t="shared" si="259"/>
        <v>تانکر آب</v>
      </c>
      <c r="F1818" s="204" t="str">
        <f t="shared" si="260"/>
        <v>گلپایگانی</v>
      </c>
      <c r="G1818" s="204" t="str">
        <f t="shared" si="261"/>
        <v>تانکر آب</v>
      </c>
      <c r="H1818" s="204">
        <f t="shared" si="262"/>
        <v>11.6</v>
      </c>
      <c r="I1818" s="204" t="s">
        <v>68</v>
      </c>
      <c r="J1818" s="204">
        <v>6</v>
      </c>
      <c r="K1818" s="204"/>
      <c r="L1818" s="204"/>
      <c r="M1818" s="204"/>
      <c r="N1818" s="204"/>
      <c r="O1818" s="230">
        <f t="shared" si="266"/>
        <v>0</v>
      </c>
      <c r="P1818" s="230">
        <f t="shared" si="267"/>
        <v>0</v>
      </c>
      <c r="Q1818" s="230">
        <f t="shared" si="263"/>
        <v>69.599999999999994</v>
      </c>
      <c r="R1818" s="288">
        <f t="shared" si="264"/>
        <v>0</v>
      </c>
      <c r="S1818" s="261"/>
    </row>
    <row r="1819" spans="2:19" s="200" customFormat="1" x14ac:dyDescent="0.25">
      <c r="B1819" s="259">
        <f t="shared" si="265"/>
        <v>1814</v>
      </c>
      <c r="C1819" s="229">
        <v>45477</v>
      </c>
      <c r="D1819" s="215" t="s">
        <v>244</v>
      </c>
      <c r="E1819" s="204" t="str">
        <f t="shared" si="259"/>
        <v>تانکر آب</v>
      </c>
      <c r="F1819" s="204" t="str">
        <f t="shared" si="260"/>
        <v>محمدپور</v>
      </c>
      <c r="G1819" s="204" t="str">
        <f t="shared" si="261"/>
        <v>تانکر آب</v>
      </c>
      <c r="H1819" s="204">
        <f t="shared" si="262"/>
        <v>10</v>
      </c>
      <c r="I1819" s="204" t="s">
        <v>68</v>
      </c>
      <c r="J1819" s="204"/>
      <c r="K1819" s="204"/>
      <c r="L1819" s="204"/>
      <c r="M1819" s="204"/>
      <c r="N1819" s="204"/>
      <c r="O1819" s="230">
        <f t="shared" si="266"/>
        <v>0</v>
      </c>
      <c r="P1819" s="230">
        <f t="shared" si="267"/>
        <v>0</v>
      </c>
      <c r="Q1819" s="230">
        <f t="shared" si="263"/>
        <v>0</v>
      </c>
      <c r="R1819" s="288">
        <f t="shared" si="264"/>
        <v>0</v>
      </c>
      <c r="S1819" s="261"/>
    </row>
    <row r="1820" spans="2:19" s="200" customFormat="1" x14ac:dyDescent="0.25">
      <c r="B1820" s="259">
        <f t="shared" si="265"/>
        <v>1815</v>
      </c>
      <c r="C1820" s="229">
        <v>45477</v>
      </c>
      <c r="D1820" s="215" t="s">
        <v>242</v>
      </c>
      <c r="E1820" s="204" t="str">
        <f t="shared" si="259"/>
        <v>کامیون کمپرسی</v>
      </c>
      <c r="F1820" s="204" t="str">
        <f t="shared" si="260"/>
        <v>انصاری</v>
      </c>
      <c r="G1820" s="204" t="str">
        <f t="shared" si="261"/>
        <v>جفت</v>
      </c>
      <c r="H1820" s="204">
        <f t="shared" si="262"/>
        <v>7</v>
      </c>
      <c r="I1820" s="204" t="s">
        <v>204</v>
      </c>
      <c r="J1820" s="204">
        <v>30</v>
      </c>
      <c r="K1820" s="204">
        <v>350</v>
      </c>
      <c r="L1820" s="204" t="s">
        <v>2</v>
      </c>
      <c r="M1820" s="204">
        <v>712</v>
      </c>
      <c r="N1820" s="204" t="s">
        <v>286</v>
      </c>
      <c r="O1820" s="230">
        <f t="shared" si="266"/>
        <v>210</v>
      </c>
      <c r="P1820" s="230">
        <f t="shared" si="267"/>
        <v>0</v>
      </c>
      <c r="Q1820" s="230">
        <f t="shared" si="263"/>
        <v>0</v>
      </c>
      <c r="R1820" s="288">
        <f t="shared" si="264"/>
        <v>0</v>
      </c>
      <c r="S1820" s="261"/>
    </row>
    <row r="1821" spans="2:19" s="200" customFormat="1" x14ac:dyDescent="0.25">
      <c r="B1821" s="259">
        <f t="shared" si="265"/>
        <v>1816</v>
      </c>
      <c r="C1821" s="229">
        <v>45477</v>
      </c>
      <c r="D1821" s="215" t="s">
        <v>251</v>
      </c>
      <c r="E1821" s="204" t="str">
        <f t="shared" si="259"/>
        <v>کامیون کمپرسی</v>
      </c>
      <c r="F1821" s="204" t="str">
        <f t="shared" si="260"/>
        <v>انصاری</v>
      </c>
      <c r="G1821" s="204" t="str">
        <f t="shared" si="261"/>
        <v>جفت</v>
      </c>
      <c r="H1821" s="204">
        <f t="shared" si="262"/>
        <v>7</v>
      </c>
      <c r="I1821" s="204" t="s">
        <v>204</v>
      </c>
      <c r="J1821" s="204">
        <v>30</v>
      </c>
      <c r="K1821" s="204">
        <v>350</v>
      </c>
      <c r="L1821" s="204" t="s">
        <v>2</v>
      </c>
      <c r="M1821" s="204">
        <v>712</v>
      </c>
      <c r="N1821" s="204" t="s">
        <v>286</v>
      </c>
      <c r="O1821" s="230">
        <f t="shared" si="266"/>
        <v>210</v>
      </c>
      <c r="P1821" s="230">
        <f t="shared" si="267"/>
        <v>0</v>
      </c>
      <c r="Q1821" s="230">
        <f t="shared" si="263"/>
        <v>0</v>
      </c>
      <c r="R1821" s="288">
        <f t="shared" si="264"/>
        <v>0</v>
      </c>
      <c r="S1821" s="261"/>
    </row>
    <row r="1822" spans="2:19" s="200" customFormat="1" x14ac:dyDescent="0.25">
      <c r="B1822" s="259">
        <f t="shared" si="265"/>
        <v>1817</v>
      </c>
      <c r="C1822" s="229">
        <v>45477</v>
      </c>
      <c r="D1822" s="215" t="s">
        <v>252</v>
      </c>
      <c r="E1822" s="204" t="str">
        <f t="shared" si="259"/>
        <v>کامیون کمپرسی</v>
      </c>
      <c r="F1822" s="204" t="str">
        <f t="shared" si="260"/>
        <v>انصاری</v>
      </c>
      <c r="G1822" s="204" t="str">
        <f t="shared" si="261"/>
        <v>جفت</v>
      </c>
      <c r="H1822" s="204">
        <f t="shared" si="262"/>
        <v>7</v>
      </c>
      <c r="I1822" s="204" t="s">
        <v>204</v>
      </c>
      <c r="J1822" s="204">
        <v>0</v>
      </c>
      <c r="K1822" s="204"/>
      <c r="L1822" s="204"/>
      <c r="M1822" s="204"/>
      <c r="N1822" s="204"/>
      <c r="O1822" s="230">
        <f t="shared" si="266"/>
        <v>0</v>
      </c>
      <c r="P1822" s="230">
        <f t="shared" si="267"/>
        <v>0</v>
      </c>
      <c r="Q1822" s="230">
        <f t="shared" si="263"/>
        <v>0</v>
      </c>
      <c r="R1822" s="288">
        <f t="shared" si="264"/>
        <v>0</v>
      </c>
      <c r="S1822" s="261"/>
    </row>
    <row r="1823" spans="2:19" s="200" customFormat="1" x14ac:dyDescent="0.25">
      <c r="B1823" s="259">
        <f t="shared" si="265"/>
        <v>1818</v>
      </c>
      <c r="C1823" s="229">
        <v>45478</v>
      </c>
      <c r="D1823" s="215" t="s">
        <v>93</v>
      </c>
      <c r="E1823" s="204" t="str">
        <f t="shared" si="259"/>
        <v>کامیون کمپرسی</v>
      </c>
      <c r="F1823" s="204" t="str">
        <f t="shared" si="260"/>
        <v>شرکتی</v>
      </c>
      <c r="G1823" s="204" t="str">
        <f t="shared" si="261"/>
        <v>جفت</v>
      </c>
      <c r="H1823" s="204">
        <f t="shared" si="262"/>
        <v>6.65</v>
      </c>
      <c r="I1823" s="204" t="s">
        <v>237</v>
      </c>
      <c r="J1823" s="204">
        <v>22</v>
      </c>
      <c r="K1823" s="204">
        <v>800</v>
      </c>
      <c r="L1823" s="204" t="s">
        <v>1</v>
      </c>
      <c r="M1823" s="204" t="s">
        <v>7</v>
      </c>
      <c r="N1823" s="204"/>
      <c r="O1823" s="230">
        <f t="shared" si="266"/>
        <v>0</v>
      </c>
      <c r="P1823" s="230">
        <f t="shared" si="267"/>
        <v>0</v>
      </c>
      <c r="Q1823" s="230">
        <f t="shared" si="263"/>
        <v>0</v>
      </c>
      <c r="R1823" s="288">
        <f t="shared" si="264"/>
        <v>0</v>
      </c>
      <c r="S1823" s="261"/>
    </row>
    <row r="1824" spans="2:19" s="200" customFormat="1" x14ac:dyDescent="0.25">
      <c r="B1824" s="259">
        <f t="shared" si="265"/>
        <v>1819</v>
      </c>
      <c r="C1824" s="229">
        <v>45478</v>
      </c>
      <c r="D1824" s="215" t="s">
        <v>96</v>
      </c>
      <c r="E1824" s="204" t="str">
        <f t="shared" si="259"/>
        <v>کامیون کمپرسی</v>
      </c>
      <c r="F1824" s="204" t="str">
        <f t="shared" si="260"/>
        <v>شرکتی</v>
      </c>
      <c r="G1824" s="204" t="str">
        <f t="shared" si="261"/>
        <v>جفت</v>
      </c>
      <c r="H1824" s="204">
        <f t="shared" si="262"/>
        <v>6.65</v>
      </c>
      <c r="I1824" s="204" t="s">
        <v>205</v>
      </c>
      <c r="J1824" s="204">
        <v>23</v>
      </c>
      <c r="K1824" s="204">
        <v>975</v>
      </c>
      <c r="L1824" s="204" t="s">
        <v>1</v>
      </c>
      <c r="M1824" s="204">
        <v>716</v>
      </c>
      <c r="N1824" s="204"/>
      <c r="O1824" s="230">
        <f t="shared" si="266"/>
        <v>0</v>
      </c>
      <c r="P1824" s="230">
        <f t="shared" si="267"/>
        <v>175.89250000000001</v>
      </c>
      <c r="Q1824" s="230">
        <f t="shared" si="263"/>
        <v>0</v>
      </c>
      <c r="R1824" s="288">
        <f t="shared" si="264"/>
        <v>0</v>
      </c>
      <c r="S1824" s="261"/>
    </row>
    <row r="1825" spans="2:19" s="200" customFormat="1" x14ac:dyDescent="0.25">
      <c r="B1825" s="259">
        <f t="shared" si="265"/>
        <v>1820</v>
      </c>
      <c r="C1825" s="229">
        <v>45478</v>
      </c>
      <c r="D1825" s="215" t="s">
        <v>119</v>
      </c>
      <c r="E1825" s="204" t="str">
        <f t="shared" si="259"/>
        <v>کامیون کمپرسی</v>
      </c>
      <c r="F1825" s="204" t="str">
        <f t="shared" si="260"/>
        <v>شرکتی</v>
      </c>
      <c r="G1825" s="204" t="str">
        <f t="shared" si="261"/>
        <v>جفت</v>
      </c>
      <c r="H1825" s="204">
        <f t="shared" si="262"/>
        <v>6.65</v>
      </c>
      <c r="I1825" s="204"/>
      <c r="J1825" s="204"/>
      <c r="K1825" s="204"/>
      <c r="L1825" s="204"/>
      <c r="M1825" s="204"/>
      <c r="N1825" s="204"/>
      <c r="O1825" s="230">
        <f t="shared" si="266"/>
        <v>0</v>
      </c>
      <c r="P1825" s="230">
        <f t="shared" si="267"/>
        <v>0</v>
      </c>
      <c r="Q1825" s="230">
        <f t="shared" si="263"/>
        <v>0</v>
      </c>
      <c r="R1825" s="288">
        <f t="shared" si="264"/>
        <v>0</v>
      </c>
      <c r="S1825" s="261" t="s">
        <v>259</v>
      </c>
    </row>
    <row r="1826" spans="2:19" s="200" customFormat="1" x14ac:dyDescent="0.25">
      <c r="B1826" s="259">
        <f t="shared" si="265"/>
        <v>1821</v>
      </c>
      <c r="C1826" s="229">
        <v>45478</v>
      </c>
      <c r="D1826" s="215" t="s">
        <v>132</v>
      </c>
      <c r="E1826" s="204" t="str">
        <f t="shared" si="259"/>
        <v>تانکر آب</v>
      </c>
      <c r="F1826" s="204" t="str">
        <f t="shared" si="260"/>
        <v>شرکتی</v>
      </c>
      <c r="G1826" s="204" t="str">
        <f t="shared" si="261"/>
        <v>تانکر آب</v>
      </c>
      <c r="H1826" s="204">
        <f t="shared" si="262"/>
        <v>11.8</v>
      </c>
      <c r="I1826" s="204" t="s">
        <v>68</v>
      </c>
      <c r="J1826" s="204">
        <v>4</v>
      </c>
      <c r="K1826" s="204"/>
      <c r="L1826" s="204"/>
      <c r="M1826" s="204"/>
      <c r="N1826" s="204"/>
      <c r="O1826" s="230">
        <f t="shared" si="266"/>
        <v>0</v>
      </c>
      <c r="P1826" s="230">
        <f t="shared" si="267"/>
        <v>0</v>
      </c>
      <c r="Q1826" s="230">
        <f t="shared" si="263"/>
        <v>47.2</v>
      </c>
      <c r="R1826" s="288">
        <f t="shared" si="264"/>
        <v>0</v>
      </c>
      <c r="S1826" s="261"/>
    </row>
    <row r="1827" spans="2:19" s="200" customFormat="1" x14ac:dyDescent="0.25">
      <c r="B1827" s="259">
        <f t="shared" si="265"/>
        <v>1822</v>
      </c>
      <c r="C1827" s="229">
        <v>45478</v>
      </c>
      <c r="D1827" s="215" t="s">
        <v>98</v>
      </c>
      <c r="E1827" s="204" t="str">
        <f t="shared" si="259"/>
        <v>تانکر آب</v>
      </c>
      <c r="F1827" s="204" t="str">
        <f t="shared" si="260"/>
        <v>شرکتی</v>
      </c>
      <c r="G1827" s="204" t="str">
        <f t="shared" si="261"/>
        <v>تانکر آب</v>
      </c>
      <c r="H1827" s="204">
        <f t="shared" si="262"/>
        <v>11.8</v>
      </c>
      <c r="I1827" s="204" t="s">
        <v>68</v>
      </c>
      <c r="J1827" s="204">
        <v>3</v>
      </c>
      <c r="K1827" s="204"/>
      <c r="L1827" s="204"/>
      <c r="M1827" s="204"/>
      <c r="N1827" s="204"/>
      <c r="O1827" s="230">
        <f t="shared" si="266"/>
        <v>0</v>
      </c>
      <c r="P1827" s="230">
        <f t="shared" si="267"/>
        <v>0</v>
      </c>
      <c r="Q1827" s="230">
        <f t="shared" si="263"/>
        <v>35.400000000000006</v>
      </c>
      <c r="R1827" s="288">
        <f t="shared" si="264"/>
        <v>0</v>
      </c>
      <c r="S1827" s="261"/>
    </row>
    <row r="1828" spans="2:19" s="200" customFormat="1" x14ac:dyDescent="0.25">
      <c r="B1828" s="259">
        <f t="shared" si="265"/>
        <v>1823</v>
      </c>
      <c r="C1828" s="229">
        <v>45478</v>
      </c>
      <c r="D1828" s="215" t="s">
        <v>143</v>
      </c>
      <c r="E1828" s="204" t="str">
        <f t="shared" si="259"/>
        <v>کامیون کمپرسی</v>
      </c>
      <c r="F1828" s="204" t="str">
        <f t="shared" si="260"/>
        <v>انصاری</v>
      </c>
      <c r="G1828" s="204" t="str">
        <f t="shared" si="261"/>
        <v>جفت</v>
      </c>
      <c r="H1828" s="204">
        <f t="shared" si="262"/>
        <v>7</v>
      </c>
      <c r="I1828" s="204" t="s">
        <v>204</v>
      </c>
      <c r="J1828" s="204">
        <v>45</v>
      </c>
      <c r="K1828" s="204">
        <v>300</v>
      </c>
      <c r="L1828" s="204" t="s">
        <v>2</v>
      </c>
      <c r="M1828" s="204">
        <v>712</v>
      </c>
      <c r="N1828" s="204" t="s">
        <v>286</v>
      </c>
      <c r="O1828" s="230">
        <f t="shared" si="266"/>
        <v>315</v>
      </c>
      <c r="P1828" s="230">
        <f t="shared" si="267"/>
        <v>0</v>
      </c>
      <c r="Q1828" s="230">
        <f t="shared" si="263"/>
        <v>0</v>
      </c>
      <c r="R1828" s="288">
        <f t="shared" si="264"/>
        <v>0</v>
      </c>
      <c r="S1828" s="261"/>
    </row>
    <row r="1829" spans="2:19" s="200" customFormat="1" x14ac:dyDescent="0.25">
      <c r="B1829" s="259">
        <f t="shared" si="265"/>
        <v>1824</v>
      </c>
      <c r="C1829" s="229">
        <v>45478</v>
      </c>
      <c r="D1829" s="215" t="s">
        <v>144</v>
      </c>
      <c r="E1829" s="204" t="str">
        <f t="shared" si="259"/>
        <v>کامیون کمپرسی</v>
      </c>
      <c r="F1829" s="204" t="str">
        <f t="shared" si="260"/>
        <v>انصاری</v>
      </c>
      <c r="G1829" s="204" t="str">
        <f t="shared" si="261"/>
        <v>جفت</v>
      </c>
      <c r="H1829" s="204">
        <f t="shared" si="262"/>
        <v>7</v>
      </c>
      <c r="I1829" s="204" t="s">
        <v>204</v>
      </c>
      <c r="J1829" s="204">
        <v>45</v>
      </c>
      <c r="K1829" s="204">
        <v>300</v>
      </c>
      <c r="L1829" s="204" t="s">
        <v>2</v>
      </c>
      <c r="M1829" s="204">
        <v>712</v>
      </c>
      <c r="N1829" s="204" t="s">
        <v>286</v>
      </c>
      <c r="O1829" s="230">
        <f t="shared" si="266"/>
        <v>315</v>
      </c>
      <c r="P1829" s="230">
        <f t="shared" si="267"/>
        <v>0</v>
      </c>
      <c r="Q1829" s="230">
        <f t="shared" si="263"/>
        <v>0</v>
      </c>
      <c r="R1829" s="288">
        <f t="shared" si="264"/>
        <v>0</v>
      </c>
      <c r="S1829" s="261"/>
    </row>
    <row r="1830" spans="2:19" s="200" customFormat="1" x14ac:dyDescent="0.25">
      <c r="B1830" s="259">
        <f t="shared" si="265"/>
        <v>1825</v>
      </c>
      <c r="C1830" s="229">
        <v>45478</v>
      </c>
      <c r="D1830" s="215" t="s">
        <v>145</v>
      </c>
      <c r="E1830" s="204" t="str">
        <f t="shared" si="259"/>
        <v>کامیون کمپرسی</v>
      </c>
      <c r="F1830" s="204" t="str">
        <f t="shared" si="260"/>
        <v>انصاری</v>
      </c>
      <c r="G1830" s="204" t="str">
        <f t="shared" si="261"/>
        <v>جفت</v>
      </c>
      <c r="H1830" s="204">
        <f t="shared" si="262"/>
        <v>7</v>
      </c>
      <c r="I1830" s="204" t="s">
        <v>204</v>
      </c>
      <c r="J1830" s="204">
        <v>45</v>
      </c>
      <c r="K1830" s="204">
        <v>300</v>
      </c>
      <c r="L1830" s="204" t="s">
        <v>2</v>
      </c>
      <c r="M1830" s="204">
        <v>712</v>
      </c>
      <c r="N1830" s="204" t="s">
        <v>286</v>
      </c>
      <c r="O1830" s="230">
        <f t="shared" si="266"/>
        <v>315</v>
      </c>
      <c r="P1830" s="230">
        <f t="shared" si="267"/>
        <v>0</v>
      </c>
      <c r="Q1830" s="230">
        <f t="shared" si="263"/>
        <v>0</v>
      </c>
      <c r="R1830" s="288">
        <f t="shared" si="264"/>
        <v>0</v>
      </c>
      <c r="S1830" s="261"/>
    </row>
    <row r="1831" spans="2:19" s="200" customFormat="1" x14ac:dyDescent="0.25">
      <c r="B1831" s="259">
        <f t="shared" si="265"/>
        <v>1826</v>
      </c>
      <c r="C1831" s="229">
        <v>45478</v>
      </c>
      <c r="D1831" s="215" t="s">
        <v>152</v>
      </c>
      <c r="E1831" s="204" t="str">
        <f t="shared" si="259"/>
        <v>کامیون کمپرسی</v>
      </c>
      <c r="F1831" s="204" t="str">
        <f t="shared" si="260"/>
        <v>میرزایی</v>
      </c>
      <c r="G1831" s="204" t="str">
        <f t="shared" si="261"/>
        <v>تک</v>
      </c>
      <c r="H1831" s="204">
        <f t="shared" si="262"/>
        <v>4.1500000000000004</v>
      </c>
      <c r="I1831" s="204"/>
      <c r="J1831" s="204">
        <v>0</v>
      </c>
      <c r="K1831" s="204"/>
      <c r="L1831" s="204"/>
      <c r="M1831" s="204"/>
      <c r="N1831" s="204"/>
      <c r="O1831" s="230">
        <f t="shared" si="266"/>
        <v>0</v>
      </c>
      <c r="P1831" s="230">
        <f t="shared" si="267"/>
        <v>0</v>
      </c>
      <c r="Q1831" s="230">
        <f t="shared" si="263"/>
        <v>0</v>
      </c>
      <c r="R1831" s="288">
        <f t="shared" si="264"/>
        <v>0</v>
      </c>
      <c r="S1831" s="261"/>
    </row>
    <row r="1832" spans="2:19" s="200" customFormat="1" x14ac:dyDescent="0.25">
      <c r="B1832" s="259">
        <f t="shared" si="265"/>
        <v>1827</v>
      </c>
      <c r="C1832" s="229">
        <v>45478</v>
      </c>
      <c r="D1832" s="215" t="s">
        <v>154</v>
      </c>
      <c r="E1832" s="204" t="str">
        <f t="shared" si="259"/>
        <v>کامیون کمپرسی</v>
      </c>
      <c r="F1832" s="204" t="str">
        <f t="shared" si="260"/>
        <v>میرزایی</v>
      </c>
      <c r="G1832" s="204" t="str">
        <f t="shared" si="261"/>
        <v>تک</v>
      </c>
      <c r="H1832" s="204">
        <f t="shared" si="262"/>
        <v>4.1500000000000004</v>
      </c>
      <c r="I1832" s="204"/>
      <c r="J1832" s="204">
        <v>0</v>
      </c>
      <c r="K1832" s="204"/>
      <c r="L1832" s="204"/>
      <c r="M1832" s="204"/>
      <c r="N1832" s="204"/>
      <c r="O1832" s="230">
        <f t="shared" si="266"/>
        <v>0</v>
      </c>
      <c r="P1832" s="230">
        <f t="shared" si="267"/>
        <v>0</v>
      </c>
      <c r="Q1832" s="230">
        <f t="shared" si="263"/>
        <v>0</v>
      </c>
      <c r="R1832" s="288">
        <f t="shared" si="264"/>
        <v>0</v>
      </c>
      <c r="S1832" s="261"/>
    </row>
    <row r="1833" spans="2:19" s="200" customFormat="1" x14ac:dyDescent="0.25">
      <c r="B1833" s="259">
        <f t="shared" si="265"/>
        <v>1828</v>
      </c>
      <c r="C1833" s="229">
        <v>45478</v>
      </c>
      <c r="D1833" s="215" t="s">
        <v>155</v>
      </c>
      <c r="E1833" s="204" t="str">
        <f t="shared" si="259"/>
        <v>کامیون کمپرسی</v>
      </c>
      <c r="F1833" s="204" t="str">
        <f t="shared" si="260"/>
        <v>میرزایی</v>
      </c>
      <c r="G1833" s="204" t="str">
        <f t="shared" si="261"/>
        <v>جفت</v>
      </c>
      <c r="H1833" s="204">
        <f t="shared" si="262"/>
        <v>6.65</v>
      </c>
      <c r="I1833" s="204"/>
      <c r="J1833" s="204">
        <v>0</v>
      </c>
      <c r="K1833" s="204"/>
      <c r="L1833" s="204"/>
      <c r="M1833" s="204"/>
      <c r="N1833" s="204"/>
      <c r="O1833" s="230">
        <f t="shared" si="266"/>
        <v>0</v>
      </c>
      <c r="P1833" s="230">
        <f t="shared" si="267"/>
        <v>0</v>
      </c>
      <c r="Q1833" s="230">
        <f t="shared" si="263"/>
        <v>0</v>
      </c>
      <c r="R1833" s="288">
        <f t="shared" si="264"/>
        <v>0</v>
      </c>
      <c r="S1833" s="261"/>
    </row>
    <row r="1834" spans="2:19" s="200" customFormat="1" x14ac:dyDescent="0.25">
      <c r="B1834" s="259">
        <f t="shared" si="265"/>
        <v>1829</v>
      </c>
      <c r="C1834" s="229">
        <v>45478</v>
      </c>
      <c r="D1834" s="215" t="s">
        <v>158</v>
      </c>
      <c r="E1834" s="204" t="str">
        <f t="shared" si="259"/>
        <v>کامیون کمپرسی</v>
      </c>
      <c r="F1834" s="204" t="str">
        <f t="shared" si="260"/>
        <v>صداقت</v>
      </c>
      <c r="G1834" s="204" t="str">
        <f t="shared" si="261"/>
        <v>تک</v>
      </c>
      <c r="H1834" s="204">
        <f t="shared" si="262"/>
        <v>4.1500000000000004</v>
      </c>
      <c r="I1834" s="204"/>
      <c r="J1834" s="204">
        <v>0</v>
      </c>
      <c r="K1834" s="204"/>
      <c r="L1834" s="204"/>
      <c r="M1834" s="204"/>
      <c r="N1834" s="204"/>
      <c r="O1834" s="230">
        <f t="shared" si="266"/>
        <v>0</v>
      </c>
      <c r="P1834" s="230">
        <f t="shared" si="267"/>
        <v>0</v>
      </c>
      <c r="Q1834" s="230">
        <f t="shared" si="263"/>
        <v>0</v>
      </c>
      <c r="R1834" s="288">
        <f t="shared" si="264"/>
        <v>0</v>
      </c>
      <c r="S1834" s="261"/>
    </row>
    <row r="1835" spans="2:19" s="200" customFormat="1" x14ac:dyDescent="0.25">
      <c r="B1835" s="259">
        <f t="shared" si="265"/>
        <v>1830</v>
      </c>
      <c r="C1835" s="229">
        <v>45478</v>
      </c>
      <c r="D1835" s="215" t="s">
        <v>159</v>
      </c>
      <c r="E1835" s="204" t="str">
        <f t="shared" si="259"/>
        <v>کامیون کمپرسی</v>
      </c>
      <c r="F1835" s="204" t="str">
        <f t="shared" si="260"/>
        <v>صداقت</v>
      </c>
      <c r="G1835" s="204" t="str">
        <f t="shared" si="261"/>
        <v>تک</v>
      </c>
      <c r="H1835" s="204">
        <f t="shared" si="262"/>
        <v>4.1500000000000004</v>
      </c>
      <c r="I1835" s="204"/>
      <c r="J1835" s="204">
        <v>0</v>
      </c>
      <c r="K1835" s="204"/>
      <c r="L1835" s="204"/>
      <c r="M1835" s="204"/>
      <c r="N1835" s="204"/>
      <c r="O1835" s="230">
        <f t="shared" si="266"/>
        <v>0</v>
      </c>
      <c r="P1835" s="230">
        <f t="shared" si="267"/>
        <v>0</v>
      </c>
      <c r="Q1835" s="230">
        <f t="shared" si="263"/>
        <v>0</v>
      </c>
      <c r="R1835" s="288">
        <f t="shared" si="264"/>
        <v>0</v>
      </c>
      <c r="S1835" s="261"/>
    </row>
    <row r="1836" spans="2:19" s="200" customFormat="1" x14ac:dyDescent="0.25">
      <c r="B1836" s="259">
        <f t="shared" si="265"/>
        <v>1831</v>
      </c>
      <c r="C1836" s="229">
        <v>45478</v>
      </c>
      <c r="D1836" s="215" t="s">
        <v>162</v>
      </c>
      <c r="E1836" s="204" t="str">
        <f t="shared" si="259"/>
        <v>تانکر آب</v>
      </c>
      <c r="F1836" s="204" t="str">
        <f t="shared" si="260"/>
        <v>رضاپور</v>
      </c>
      <c r="G1836" s="204" t="str">
        <f t="shared" si="261"/>
        <v>تانکر آب</v>
      </c>
      <c r="H1836" s="204">
        <f t="shared" si="262"/>
        <v>10</v>
      </c>
      <c r="I1836" s="204"/>
      <c r="J1836" s="204">
        <v>0</v>
      </c>
      <c r="K1836" s="204"/>
      <c r="L1836" s="204"/>
      <c r="M1836" s="204"/>
      <c r="N1836" s="204"/>
      <c r="O1836" s="230">
        <f t="shared" si="266"/>
        <v>0</v>
      </c>
      <c r="P1836" s="230">
        <f t="shared" si="267"/>
        <v>0</v>
      </c>
      <c r="Q1836" s="230">
        <f t="shared" si="263"/>
        <v>0</v>
      </c>
      <c r="R1836" s="288">
        <f t="shared" si="264"/>
        <v>0</v>
      </c>
      <c r="S1836" s="261"/>
    </row>
    <row r="1837" spans="2:19" s="200" customFormat="1" x14ac:dyDescent="0.25">
      <c r="B1837" s="259">
        <f t="shared" si="265"/>
        <v>1832</v>
      </c>
      <c r="C1837" s="229">
        <v>45478</v>
      </c>
      <c r="D1837" s="215" t="s">
        <v>175</v>
      </c>
      <c r="E1837" s="204" t="str">
        <f t="shared" si="259"/>
        <v>تانکر آب</v>
      </c>
      <c r="F1837" s="204" t="str">
        <f t="shared" si="260"/>
        <v>محمدپور</v>
      </c>
      <c r="G1837" s="204" t="str">
        <f t="shared" si="261"/>
        <v>تانکر آب</v>
      </c>
      <c r="H1837" s="204">
        <f t="shared" si="262"/>
        <v>11.2</v>
      </c>
      <c r="I1837" s="204" t="s">
        <v>68</v>
      </c>
      <c r="J1837" s="204">
        <v>7</v>
      </c>
      <c r="K1837" s="204"/>
      <c r="L1837" s="204"/>
      <c r="M1837" s="204"/>
      <c r="N1837" s="204"/>
      <c r="O1837" s="230">
        <f t="shared" si="266"/>
        <v>0</v>
      </c>
      <c r="P1837" s="230">
        <f t="shared" si="267"/>
        <v>0</v>
      </c>
      <c r="Q1837" s="230">
        <f t="shared" si="263"/>
        <v>78.399999999999991</v>
      </c>
      <c r="R1837" s="288">
        <f t="shared" si="264"/>
        <v>0</v>
      </c>
      <c r="S1837" s="261"/>
    </row>
    <row r="1838" spans="2:19" s="200" customFormat="1" x14ac:dyDescent="0.25">
      <c r="B1838" s="259">
        <f t="shared" si="265"/>
        <v>1833</v>
      </c>
      <c r="C1838" s="229">
        <v>45478</v>
      </c>
      <c r="D1838" s="215" t="s">
        <v>179</v>
      </c>
      <c r="E1838" s="204" t="str">
        <f t="shared" si="259"/>
        <v>کمپرسی جفت</v>
      </c>
      <c r="F1838" s="204" t="str">
        <f t="shared" si="260"/>
        <v>محمدپور</v>
      </c>
      <c r="G1838" s="204" t="str">
        <f t="shared" si="261"/>
        <v>جفت</v>
      </c>
      <c r="H1838" s="204">
        <f t="shared" si="262"/>
        <v>7</v>
      </c>
      <c r="I1838" s="204" t="s">
        <v>204</v>
      </c>
      <c r="J1838" s="204">
        <v>45</v>
      </c>
      <c r="K1838" s="204"/>
      <c r="L1838" s="204"/>
      <c r="M1838" s="204"/>
      <c r="N1838" s="204"/>
      <c r="O1838" s="230">
        <f t="shared" si="266"/>
        <v>315</v>
      </c>
      <c r="P1838" s="230">
        <f t="shared" si="267"/>
        <v>0</v>
      </c>
      <c r="Q1838" s="230">
        <f t="shared" si="263"/>
        <v>0</v>
      </c>
      <c r="R1838" s="288">
        <f t="shared" si="264"/>
        <v>0</v>
      </c>
      <c r="S1838" s="261"/>
    </row>
    <row r="1839" spans="2:19" s="200" customFormat="1" x14ac:dyDescent="0.25">
      <c r="B1839" s="259">
        <f t="shared" si="265"/>
        <v>1834</v>
      </c>
      <c r="C1839" s="229">
        <v>45478</v>
      </c>
      <c r="D1839" s="215" t="s">
        <v>255</v>
      </c>
      <c r="E1839" s="204" t="str">
        <f t="shared" si="259"/>
        <v>کمپرسی جفت</v>
      </c>
      <c r="F1839" s="204" t="str">
        <f t="shared" si="260"/>
        <v>محمدپور</v>
      </c>
      <c r="G1839" s="204" t="str">
        <f t="shared" si="261"/>
        <v>جفت</v>
      </c>
      <c r="H1839" s="204">
        <f t="shared" si="262"/>
        <v>7</v>
      </c>
      <c r="I1839" s="204" t="s">
        <v>204</v>
      </c>
      <c r="J1839" s="204">
        <v>45</v>
      </c>
      <c r="K1839" s="204"/>
      <c r="L1839" s="204"/>
      <c r="M1839" s="204"/>
      <c r="N1839" s="204"/>
      <c r="O1839" s="230">
        <f t="shared" si="266"/>
        <v>315</v>
      </c>
      <c r="P1839" s="230">
        <f t="shared" si="267"/>
        <v>0</v>
      </c>
      <c r="Q1839" s="230">
        <f t="shared" si="263"/>
        <v>0</v>
      </c>
      <c r="R1839" s="288">
        <f t="shared" si="264"/>
        <v>0</v>
      </c>
      <c r="S1839" s="261"/>
    </row>
    <row r="1840" spans="2:19" s="200" customFormat="1" x14ac:dyDescent="0.25">
      <c r="B1840" s="259">
        <f t="shared" si="265"/>
        <v>1835</v>
      </c>
      <c r="C1840" s="229">
        <v>45478</v>
      </c>
      <c r="D1840" s="215" t="s">
        <v>253</v>
      </c>
      <c r="E1840" s="204" t="str">
        <f t="shared" si="259"/>
        <v>کمپرسی تک</v>
      </c>
      <c r="F1840" s="204" t="str">
        <f t="shared" si="260"/>
        <v>محمدپور</v>
      </c>
      <c r="G1840" s="204" t="str">
        <f t="shared" si="261"/>
        <v>تک</v>
      </c>
      <c r="H1840" s="204">
        <f t="shared" si="262"/>
        <v>5</v>
      </c>
      <c r="I1840" s="204" t="s">
        <v>204</v>
      </c>
      <c r="J1840" s="204">
        <v>0</v>
      </c>
      <c r="K1840" s="204"/>
      <c r="L1840" s="204"/>
      <c r="M1840" s="204"/>
      <c r="N1840" s="204"/>
      <c r="O1840" s="230">
        <f t="shared" si="266"/>
        <v>0</v>
      </c>
      <c r="P1840" s="230">
        <f t="shared" si="267"/>
        <v>0</v>
      </c>
      <c r="Q1840" s="230">
        <f t="shared" si="263"/>
        <v>0</v>
      </c>
      <c r="R1840" s="288">
        <f t="shared" si="264"/>
        <v>0</v>
      </c>
      <c r="S1840" s="261"/>
    </row>
    <row r="1841" spans="2:19" s="200" customFormat="1" x14ac:dyDescent="0.25">
      <c r="B1841" s="259">
        <f t="shared" si="265"/>
        <v>1836</v>
      </c>
      <c r="C1841" s="229">
        <v>45478</v>
      </c>
      <c r="D1841" s="215" t="s">
        <v>269</v>
      </c>
      <c r="E1841" s="204" t="str">
        <f t="shared" si="259"/>
        <v>کمپرسی جفت</v>
      </c>
      <c r="F1841" s="204" t="str">
        <f t="shared" si="260"/>
        <v>محمدپور</v>
      </c>
      <c r="G1841" s="204" t="str">
        <f t="shared" si="261"/>
        <v>جفت</v>
      </c>
      <c r="H1841" s="204">
        <f t="shared" si="262"/>
        <v>7</v>
      </c>
      <c r="I1841" s="204" t="s">
        <v>204</v>
      </c>
      <c r="J1841" s="204">
        <v>45</v>
      </c>
      <c r="K1841" s="204"/>
      <c r="L1841" s="204"/>
      <c r="M1841" s="204"/>
      <c r="N1841" s="204"/>
      <c r="O1841" s="230">
        <f t="shared" si="266"/>
        <v>315</v>
      </c>
      <c r="P1841" s="230">
        <f t="shared" si="267"/>
        <v>0</v>
      </c>
      <c r="Q1841" s="230">
        <f t="shared" si="263"/>
        <v>0</v>
      </c>
      <c r="R1841" s="288">
        <f t="shared" si="264"/>
        <v>0</v>
      </c>
      <c r="S1841" s="261"/>
    </row>
    <row r="1842" spans="2:19" s="200" customFormat="1" x14ac:dyDescent="0.25">
      <c r="B1842" s="259">
        <f t="shared" si="265"/>
        <v>1837</v>
      </c>
      <c r="C1842" s="229">
        <v>45478</v>
      </c>
      <c r="D1842" s="215" t="s">
        <v>181</v>
      </c>
      <c r="E1842" s="204" t="str">
        <f t="shared" si="259"/>
        <v>تانکر آب</v>
      </c>
      <c r="F1842" s="204" t="str">
        <f t="shared" si="260"/>
        <v>گلپایگانی</v>
      </c>
      <c r="G1842" s="204" t="str">
        <f t="shared" si="261"/>
        <v>تانکر آب</v>
      </c>
      <c r="H1842" s="204">
        <f t="shared" si="262"/>
        <v>11.6</v>
      </c>
      <c r="I1842" s="204" t="s">
        <v>68</v>
      </c>
      <c r="J1842" s="204">
        <v>6</v>
      </c>
      <c r="K1842" s="204"/>
      <c r="L1842" s="204"/>
      <c r="M1842" s="204"/>
      <c r="N1842" s="204"/>
      <c r="O1842" s="230">
        <f t="shared" si="266"/>
        <v>0</v>
      </c>
      <c r="P1842" s="230">
        <f t="shared" si="267"/>
        <v>0</v>
      </c>
      <c r="Q1842" s="230">
        <f t="shared" si="263"/>
        <v>69.599999999999994</v>
      </c>
      <c r="R1842" s="288">
        <f t="shared" si="264"/>
        <v>0</v>
      </c>
      <c r="S1842" s="261"/>
    </row>
    <row r="1843" spans="2:19" s="200" customFormat="1" x14ac:dyDescent="0.25">
      <c r="B1843" s="259">
        <f t="shared" si="265"/>
        <v>1838</v>
      </c>
      <c r="C1843" s="229">
        <v>45478</v>
      </c>
      <c r="D1843" s="215" t="s">
        <v>244</v>
      </c>
      <c r="E1843" s="204" t="str">
        <f t="shared" si="259"/>
        <v>تانکر آب</v>
      </c>
      <c r="F1843" s="204" t="str">
        <f t="shared" si="260"/>
        <v>محمدپور</v>
      </c>
      <c r="G1843" s="204" t="str">
        <f t="shared" si="261"/>
        <v>تانکر آب</v>
      </c>
      <c r="H1843" s="204">
        <f t="shared" si="262"/>
        <v>10</v>
      </c>
      <c r="I1843" s="204" t="s">
        <v>68</v>
      </c>
      <c r="J1843" s="204">
        <v>0</v>
      </c>
      <c r="K1843" s="204"/>
      <c r="L1843" s="204"/>
      <c r="M1843" s="204"/>
      <c r="N1843" s="204"/>
      <c r="O1843" s="230">
        <f t="shared" si="266"/>
        <v>0</v>
      </c>
      <c r="P1843" s="230">
        <f t="shared" si="267"/>
        <v>0</v>
      </c>
      <c r="Q1843" s="230">
        <f t="shared" si="263"/>
        <v>0</v>
      </c>
      <c r="R1843" s="288">
        <f t="shared" si="264"/>
        <v>0</v>
      </c>
      <c r="S1843" s="261"/>
    </row>
    <row r="1844" spans="2:19" s="200" customFormat="1" x14ac:dyDescent="0.25">
      <c r="B1844" s="259">
        <f t="shared" si="265"/>
        <v>1839</v>
      </c>
      <c r="C1844" s="229">
        <v>45479</v>
      </c>
      <c r="D1844" s="215" t="s">
        <v>93</v>
      </c>
      <c r="E1844" s="204" t="str">
        <f t="shared" si="259"/>
        <v>کامیون کمپرسی</v>
      </c>
      <c r="F1844" s="204" t="str">
        <f t="shared" si="260"/>
        <v>شرکتی</v>
      </c>
      <c r="G1844" s="204" t="str">
        <f t="shared" si="261"/>
        <v>جفت</v>
      </c>
      <c r="H1844" s="204">
        <f t="shared" si="262"/>
        <v>6.65</v>
      </c>
      <c r="I1844" s="204" t="s">
        <v>204</v>
      </c>
      <c r="J1844" s="204">
        <v>24</v>
      </c>
      <c r="K1844" s="204">
        <v>800</v>
      </c>
      <c r="L1844" s="204" t="s">
        <v>1</v>
      </c>
      <c r="M1844" s="204" t="s">
        <v>7</v>
      </c>
      <c r="N1844" s="204"/>
      <c r="O1844" s="230">
        <f t="shared" si="266"/>
        <v>159.60000000000002</v>
      </c>
      <c r="P1844" s="230">
        <f t="shared" si="267"/>
        <v>0</v>
      </c>
      <c r="Q1844" s="230">
        <f t="shared" si="263"/>
        <v>0</v>
      </c>
      <c r="R1844" s="288">
        <f t="shared" si="264"/>
        <v>0</v>
      </c>
      <c r="S1844" s="261" t="s">
        <v>280</v>
      </c>
    </row>
    <row r="1845" spans="2:19" s="200" customFormat="1" x14ac:dyDescent="0.25">
      <c r="B1845" s="259">
        <f t="shared" si="265"/>
        <v>1840</v>
      </c>
      <c r="C1845" s="229">
        <v>45479</v>
      </c>
      <c r="D1845" s="215" t="s">
        <v>96</v>
      </c>
      <c r="E1845" s="204" t="str">
        <f t="shared" si="259"/>
        <v>کامیون کمپرسی</v>
      </c>
      <c r="F1845" s="204" t="str">
        <f t="shared" si="260"/>
        <v>شرکتی</v>
      </c>
      <c r="G1845" s="204" t="str">
        <f t="shared" si="261"/>
        <v>جفت</v>
      </c>
      <c r="H1845" s="204">
        <f t="shared" si="262"/>
        <v>6.65</v>
      </c>
      <c r="I1845" s="204" t="s">
        <v>204</v>
      </c>
      <c r="J1845" s="204">
        <v>25</v>
      </c>
      <c r="K1845" s="204">
        <v>650</v>
      </c>
      <c r="L1845" s="204" t="s">
        <v>64</v>
      </c>
      <c r="M1845" s="204">
        <v>718</v>
      </c>
      <c r="N1845" s="204" t="s">
        <v>287</v>
      </c>
      <c r="O1845" s="230">
        <f t="shared" si="266"/>
        <v>166.25</v>
      </c>
      <c r="P1845" s="230">
        <f t="shared" si="267"/>
        <v>0</v>
      </c>
      <c r="Q1845" s="230">
        <f t="shared" si="263"/>
        <v>0</v>
      </c>
      <c r="R1845" s="288">
        <f t="shared" si="264"/>
        <v>0</v>
      </c>
      <c r="S1845" s="261"/>
    </row>
    <row r="1846" spans="2:19" s="200" customFormat="1" x14ac:dyDescent="0.25">
      <c r="B1846" s="259">
        <f t="shared" si="265"/>
        <v>1841</v>
      </c>
      <c r="C1846" s="229">
        <v>45479</v>
      </c>
      <c r="D1846" s="215" t="s">
        <v>119</v>
      </c>
      <c r="E1846" s="204" t="str">
        <f t="shared" si="259"/>
        <v>کامیون کمپرسی</v>
      </c>
      <c r="F1846" s="204" t="str">
        <f t="shared" si="260"/>
        <v>شرکتی</v>
      </c>
      <c r="G1846" s="204" t="str">
        <f t="shared" si="261"/>
        <v>جفت</v>
      </c>
      <c r="H1846" s="204">
        <f t="shared" si="262"/>
        <v>6.65</v>
      </c>
      <c r="I1846" s="204"/>
      <c r="J1846" s="204"/>
      <c r="K1846" s="204"/>
      <c r="L1846" s="204"/>
      <c r="M1846" s="204"/>
      <c r="N1846" s="204"/>
      <c r="O1846" s="230">
        <f t="shared" si="266"/>
        <v>0</v>
      </c>
      <c r="P1846" s="230">
        <f t="shared" si="267"/>
        <v>0</v>
      </c>
      <c r="Q1846" s="230">
        <f t="shared" si="263"/>
        <v>0</v>
      </c>
      <c r="R1846" s="288">
        <f t="shared" si="264"/>
        <v>0</v>
      </c>
      <c r="S1846" s="261" t="s">
        <v>259</v>
      </c>
    </row>
    <row r="1847" spans="2:19" s="200" customFormat="1" x14ac:dyDescent="0.25">
      <c r="B1847" s="259">
        <f t="shared" si="265"/>
        <v>1842</v>
      </c>
      <c r="C1847" s="229">
        <v>45479</v>
      </c>
      <c r="D1847" s="215" t="s">
        <v>132</v>
      </c>
      <c r="E1847" s="204" t="str">
        <f t="shared" si="259"/>
        <v>تانکر آب</v>
      </c>
      <c r="F1847" s="204" t="str">
        <f t="shared" si="260"/>
        <v>شرکتی</v>
      </c>
      <c r="G1847" s="204" t="str">
        <f t="shared" si="261"/>
        <v>تانکر آب</v>
      </c>
      <c r="H1847" s="204">
        <f t="shared" si="262"/>
        <v>11.8</v>
      </c>
      <c r="I1847" s="204" t="s">
        <v>68</v>
      </c>
      <c r="J1847" s="204">
        <v>3</v>
      </c>
      <c r="K1847" s="204"/>
      <c r="L1847" s="204"/>
      <c r="M1847" s="204"/>
      <c r="N1847" s="204"/>
      <c r="O1847" s="230">
        <f t="shared" si="266"/>
        <v>0</v>
      </c>
      <c r="P1847" s="230">
        <f t="shared" si="267"/>
        <v>0</v>
      </c>
      <c r="Q1847" s="230">
        <f t="shared" si="263"/>
        <v>35.400000000000006</v>
      </c>
      <c r="R1847" s="288">
        <f t="shared" si="264"/>
        <v>0</v>
      </c>
      <c r="S1847" s="261"/>
    </row>
    <row r="1848" spans="2:19" s="200" customFormat="1" x14ac:dyDescent="0.25">
      <c r="B1848" s="259">
        <f t="shared" si="265"/>
        <v>1843</v>
      </c>
      <c r="C1848" s="229">
        <v>45479</v>
      </c>
      <c r="D1848" s="215" t="s">
        <v>98</v>
      </c>
      <c r="E1848" s="204" t="str">
        <f t="shared" si="259"/>
        <v>تانکر آب</v>
      </c>
      <c r="F1848" s="204" t="str">
        <f t="shared" si="260"/>
        <v>شرکتی</v>
      </c>
      <c r="G1848" s="204" t="str">
        <f t="shared" si="261"/>
        <v>تانکر آب</v>
      </c>
      <c r="H1848" s="204">
        <f t="shared" si="262"/>
        <v>11.8</v>
      </c>
      <c r="I1848" s="204" t="s">
        <v>68</v>
      </c>
      <c r="J1848" s="204">
        <v>0</v>
      </c>
      <c r="K1848" s="204"/>
      <c r="L1848" s="204"/>
      <c r="M1848" s="204"/>
      <c r="N1848" s="204"/>
      <c r="O1848" s="230">
        <f t="shared" si="266"/>
        <v>0</v>
      </c>
      <c r="P1848" s="230">
        <f t="shared" si="267"/>
        <v>0</v>
      </c>
      <c r="Q1848" s="230">
        <f t="shared" si="263"/>
        <v>0</v>
      </c>
      <c r="R1848" s="288">
        <f t="shared" si="264"/>
        <v>0</v>
      </c>
      <c r="S1848" s="261"/>
    </row>
    <row r="1849" spans="2:19" s="200" customFormat="1" x14ac:dyDescent="0.25">
      <c r="B1849" s="259">
        <f t="shared" si="265"/>
        <v>1844</v>
      </c>
      <c r="C1849" s="229">
        <v>45479</v>
      </c>
      <c r="D1849" s="215" t="s">
        <v>143</v>
      </c>
      <c r="E1849" s="204" t="str">
        <f t="shared" si="259"/>
        <v>کامیون کمپرسی</v>
      </c>
      <c r="F1849" s="204" t="str">
        <f t="shared" si="260"/>
        <v>انصاری</v>
      </c>
      <c r="G1849" s="204" t="str">
        <f t="shared" si="261"/>
        <v>جفت</v>
      </c>
      <c r="H1849" s="204">
        <f t="shared" si="262"/>
        <v>7</v>
      </c>
      <c r="I1849" s="204" t="s">
        <v>204</v>
      </c>
      <c r="J1849" s="204">
        <v>25</v>
      </c>
      <c r="K1849" s="204">
        <v>650</v>
      </c>
      <c r="L1849" s="204" t="s">
        <v>2</v>
      </c>
      <c r="M1849" s="204">
        <v>713</v>
      </c>
      <c r="N1849" s="204" t="s">
        <v>286</v>
      </c>
      <c r="O1849" s="230">
        <f t="shared" si="266"/>
        <v>175</v>
      </c>
      <c r="P1849" s="230">
        <f t="shared" si="267"/>
        <v>0</v>
      </c>
      <c r="Q1849" s="230">
        <f t="shared" si="263"/>
        <v>0</v>
      </c>
      <c r="R1849" s="288">
        <f t="shared" si="264"/>
        <v>0</v>
      </c>
      <c r="S1849" s="261"/>
    </row>
    <row r="1850" spans="2:19" s="200" customFormat="1" x14ac:dyDescent="0.25">
      <c r="B1850" s="259">
        <f t="shared" si="265"/>
        <v>1845</v>
      </c>
      <c r="C1850" s="229">
        <v>45479</v>
      </c>
      <c r="D1850" s="215" t="s">
        <v>144</v>
      </c>
      <c r="E1850" s="204" t="str">
        <f t="shared" si="259"/>
        <v>کامیون کمپرسی</v>
      </c>
      <c r="F1850" s="204" t="str">
        <f t="shared" si="260"/>
        <v>انصاری</v>
      </c>
      <c r="G1850" s="204" t="str">
        <f t="shared" si="261"/>
        <v>جفت</v>
      </c>
      <c r="H1850" s="204">
        <f t="shared" si="262"/>
        <v>7</v>
      </c>
      <c r="I1850" s="204" t="s">
        <v>204</v>
      </c>
      <c r="J1850" s="204">
        <v>25</v>
      </c>
      <c r="K1850" s="204">
        <v>650</v>
      </c>
      <c r="L1850" s="204" t="s">
        <v>2</v>
      </c>
      <c r="M1850" s="204">
        <v>713</v>
      </c>
      <c r="N1850" s="204" t="s">
        <v>286</v>
      </c>
      <c r="O1850" s="230">
        <f t="shared" si="266"/>
        <v>175</v>
      </c>
      <c r="P1850" s="230">
        <f t="shared" si="267"/>
        <v>0</v>
      </c>
      <c r="Q1850" s="230">
        <f t="shared" si="263"/>
        <v>0</v>
      </c>
      <c r="R1850" s="288">
        <f t="shared" si="264"/>
        <v>0</v>
      </c>
      <c r="S1850" s="261"/>
    </row>
    <row r="1851" spans="2:19" s="200" customFormat="1" x14ac:dyDescent="0.25">
      <c r="B1851" s="259">
        <f t="shared" si="265"/>
        <v>1846</v>
      </c>
      <c r="C1851" s="229">
        <v>45479</v>
      </c>
      <c r="D1851" s="215" t="s">
        <v>145</v>
      </c>
      <c r="E1851" s="204" t="str">
        <f t="shared" si="259"/>
        <v>کامیون کمپرسی</v>
      </c>
      <c r="F1851" s="204" t="str">
        <f t="shared" si="260"/>
        <v>انصاری</v>
      </c>
      <c r="G1851" s="204" t="str">
        <f t="shared" si="261"/>
        <v>جفت</v>
      </c>
      <c r="H1851" s="204">
        <f t="shared" si="262"/>
        <v>7</v>
      </c>
      <c r="I1851" s="204" t="s">
        <v>204</v>
      </c>
      <c r="J1851" s="204">
        <v>24</v>
      </c>
      <c r="K1851" s="204">
        <v>650</v>
      </c>
      <c r="L1851" s="204" t="s">
        <v>2</v>
      </c>
      <c r="M1851" s="204">
        <v>713</v>
      </c>
      <c r="N1851" s="204" t="s">
        <v>286</v>
      </c>
      <c r="O1851" s="230">
        <f t="shared" si="266"/>
        <v>168</v>
      </c>
      <c r="P1851" s="230">
        <f t="shared" si="267"/>
        <v>0</v>
      </c>
      <c r="Q1851" s="230">
        <f t="shared" si="263"/>
        <v>0</v>
      </c>
      <c r="R1851" s="288">
        <f t="shared" si="264"/>
        <v>0</v>
      </c>
      <c r="S1851" s="261"/>
    </row>
    <row r="1852" spans="2:19" s="200" customFormat="1" x14ac:dyDescent="0.25">
      <c r="B1852" s="259">
        <f t="shared" si="265"/>
        <v>1847</v>
      </c>
      <c r="C1852" s="229">
        <v>45479</v>
      </c>
      <c r="D1852" s="215" t="s">
        <v>152</v>
      </c>
      <c r="E1852" s="204" t="str">
        <f t="shared" si="259"/>
        <v>کامیون کمپرسی</v>
      </c>
      <c r="F1852" s="204" t="str">
        <f t="shared" si="260"/>
        <v>میرزایی</v>
      </c>
      <c r="G1852" s="204" t="str">
        <f t="shared" si="261"/>
        <v>تک</v>
      </c>
      <c r="H1852" s="204">
        <f t="shared" si="262"/>
        <v>4.1500000000000004</v>
      </c>
      <c r="I1852" s="204" t="s">
        <v>205</v>
      </c>
      <c r="J1852" s="204">
        <v>18</v>
      </c>
      <c r="K1852" s="204">
        <v>1270</v>
      </c>
      <c r="L1852" s="204" t="s">
        <v>1</v>
      </c>
      <c r="M1852" s="204">
        <v>714</v>
      </c>
      <c r="N1852" s="204"/>
      <c r="O1852" s="230">
        <f t="shared" si="266"/>
        <v>0</v>
      </c>
      <c r="P1852" s="230">
        <f t="shared" si="267"/>
        <v>85.905000000000001</v>
      </c>
      <c r="Q1852" s="230">
        <f t="shared" si="263"/>
        <v>0</v>
      </c>
      <c r="R1852" s="288">
        <f t="shared" si="264"/>
        <v>0</v>
      </c>
      <c r="S1852" s="261"/>
    </row>
    <row r="1853" spans="2:19" s="200" customFormat="1" x14ac:dyDescent="0.25">
      <c r="B1853" s="259">
        <f t="shared" si="265"/>
        <v>1848</v>
      </c>
      <c r="C1853" s="229">
        <v>45479</v>
      </c>
      <c r="D1853" s="215" t="s">
        <v>154</v>
      </c>
      <c r="E1853" s="204" t="str">
        <f t="shared" si="259"/>
        <v>کامیون کمپرسی</v>
      </c>
      <c r="F1853" s="204" t="str">
        <f t="shared" si="260"/>
        <v>میرزایی</v>
      </c>
      <c r="G1853" s="204" t="str">
        <f t="shared" si="261"/>
        <v>تک</v>
      </c>
      <c r="H1853" s="204">
        <f t="shared" si="262"/>
        <v>4.1500000000000004</v>
      </c>
      <c r="I1853" s="204" t="s">
        <v>205</v>
      </c>
      <c r="J1853" s="204">
        <v>17</v>
      </c>
      <c r="K1853" s="204">
        <v>1270</v>
      </c>
      <c r="L1853" s="204" t="s">
        <v>1</v>
      </c>
      <c r="M1853" s="204">
        <v>714</v>
      </c>
      <c r="N1853" s="204"/>
      <c r="O1853" s="230">
        <f t="shared" si="266"/>
        <v>0</v>
      </c>
      <c r="P1853" s="230">
        <f t="shared" si="267"/>
        <v>81.132500000000007</v>
      </c>
      <c r="Q1853" s="230">
        <f t="shared" si="263"/>
        <v>0</v>
      </c>
      <c r="R1853" s="288">
        <f t="shared" si="264"/>
        <v>0</v>
      </c>
      <c r="S1853" s="261"/>
    </row>
    <row r="1854" spans="2:19" s="200" customFormat="1" x14ac:dyDescent="0.25">
      <c r="B1854" s="259">
        <f t="shared" si="265"/>
        <v>1849</v>
      </c>
      <c r="C1854" s="229">
        <v>45479</v>
      </c>
      <c r="D1854" s="215" t="s">
        <v>155</v>
      </c>
      <c r="E1854" s="204" t="str">
        <f t="shared" si="259"/>
        <v>کامیون کمپرسی</v>
      </c>
      <c r="F1854" s="204" t="str">
        <f t="shared" si="260"/>
        <v>میرزایی</v>
      </c>
      <c r="G1854" s="204" t="str">
        <f t="shared" si="261"/>
        <v>جفت</v>
      </c>
      <c r="H1854" s="204">
        <f t="shared" si="262"/>
        <v>6.65</v>
      </c>
      <c r="I1854" s="204" t="s">
        <v>205</v>
      </c>
      <c r="J1854" s="204">
        <v>17</v>
      </c>
      <c r="K1854" s="204">
        <v>1270</v>
      </c>
      <c r="L1854" s="204" t="s">
        <v>1</v>
      </c>
      <c r="M1854" s="204">
        <v>714</v>
      </c>
      <c r="N1854" s="204"/>
      <c r="O1854" s="230">
        <f t="shared" si="266"/>
        <v>0</v>
      </c>
      <c r="P1854" s="230">
        <f t="shared" si="267"/>
        <v>130.00749999999999</v>
      </c>
      <c r="Q1854" s="230">
        <f t="shared" si="263"/>
        <v>0</v>
      </c>
      <c r="R1854" s="288">
        <f t="shared" si="264"/>
        <v>0</v>
      </c>
      <c r="S1854" s="261"/>
    </row>
    <row r="1855" spans="2:19" s="200" customFormat="1" x14ac:dyDescent="0.25">
      <c r="B1855" s="259">
        <f t="shared" si="265"/>
        <v>1850</v>
      </c>
      <c r="C1855" s="229">
        <v>45479</v>
      </c>
      <c r="D1855" s="215" t="s">
        <v>152</v>
      </c>
      <c r="E1855" s="204" t="str">
        <f t="shared" si="259"/>
        <v>کامیون کمپرسی</v>
      </c>
      <c r="F1855" s="204" t="str">
        <f t="shared" si="260"/>
        <v>میرزایی</v>
      </c>
      <c r="G1855" s="204" t="str">
        <f t="shared" si="261"/>
        <v>تک</v>
      </c>
      <c r="H1855" s="204">
        <f t="shared" si="262"/>
        <v>4.1500000000000004</v>
      </c>
      <c r="I1855" s="204" t="s">
        <v>205</v>
      </c>
      <c r="J1855" s="204">
        <v>6</v>
      </c>
      <c r="K1855" s="204">
        <v>690</v>
      </c>
      <c r="L1855" s="204" t="s">
        <v>1</v>
      </c>
      <c r="M1855" s="204">
        <v>714</v>
      </c>
      <c r="N1855" s="204"/>
      <c r="O1855" s="230">
        <f t="shared" si="266"/>
        <v>0</v>
      </c>
      <c r="P1855" s="230">
        <f t="shared" si="267"/>
        <v>28.635000000000002</v>
      </c>
      <c r="Q1855" s="230">
        <f t="shared" si="263"/>
        <v>0</v>
      </c>
      <c r="R1855" s="288">
        <f t="shared" si="264"/>
        <v>0</v>
      </c>
      <c r="S1855" s="261"/>
    </row>
    <row r="1856" spans="2:19" s="200" customFormat="1" x14ac:dyDescent="0.25">
      <c r="B1856" s="259">
        <f t="shared" si="265"/>
        <v>1851</v>
      </c>
      <c r="C1856" s="229">
        <v>45479</v>
      </c>
      <c r="D1856" s="215" t="s">
        <v>154</v>
      </c>
      <c r="E1856" s="204" t="str">
        <f t="shared" si="259"/>
        <v>کامیون کمپرسی</v>
      </c>
      <c r="F1856" s="204" t="str">
        <f t="shared" si="260"/>
        <v>میرزایی</v>
      </c>
      <c r="G1856" s="204" t="str">
        <f t="shared" si="261"/>
        <v>تک</v>
      </c>
      <c r="H1856" s="204">
        <f t="shared" si="262"/>
        <v>4.1500000000000004</v>
      </c>
      <c r="I1856" s="204" t="s">
        <v>205</v>
      </c>
      <c r="J1856" s="204">
        <v>8</v>
      </c>
      <c r="K1856" s="204">
        <v>690</v>
      </c>
      <c r="L1856" s="204" t="s">
        <v>1</v>
      </c>
      <c r="M1856" s="204">
        <v>714</v>
      </c>
      <c r="N1856" s="204"/>
      <c r="O1856" s="230">
        <f t="shared" si="266"/>
        <v>0</v>
      </c>
      <c r="P1856" s="230">
        <f t="shared" si="267"/>
        <v>38.18</v>
      </c>
      <c r="Q1856" s="230">
        <f t="shared" si="263"/>
        <v>0</v>
      </c>
      <c r="R1856" s="288">
        <f t="shared" si="264"/>
        <v>0</v>
      </c>
      <c r="S1856" s="261"/>
    </row>
    <row r="1857" spans="2:20" s="200" customFormat="1" x14ac:dyDescent="0.25">
      <c r="B1857" s="259">
        <f t="shared" si="265"/>
        <v>1852</v>
      </c>
      <c r="C1857" s="229">
        <v>45479</v>
      </c>
      <c r="D1857" s="215" t="s">
        <v>155</v>
      </c>
      <c r="E1857" s="204" t="str">
        <f t="shared" si="259"/>
        <v>کامیون کمپرسی</v>
      </c>
      <c r="F1857" s="204" t="str">
        <f t="shared" si="260"/>
        <v>میرزایی</v>
      </c>
      <c r="G1857" s="204" t="str">
        <f t="shared" si="261"/>
        <v>جفت</v>
      </c>
      <c r="H1857" s="204">
        <f t="shared" si="262"/>
        <v>6.65</v>
      </c>
      <c r="I1857" s="204" t="s">
        <v>205</v>
      </c>
      <c r="J1857" s="204">
        <v>7</v>
      </c>
      <c r="K1857" s="204">
        <v>690</v>
      </c>
      <c r="L1857" s="204" t="s">
        <v>1</v>
      </c>
      <c r="M1857" s="204">
        <v>714</v>
      </c>
      <c r="N1857" s="204"/>
      <c r="O1857" s="230">
        <f t="shared" si="266"/>
        <v>0</v>
      </c>
      <c r="P1857" s="230">
        <f t="shared" si="267"/>
        <v>53.532499999999999</v>
      </c>
      <c r="Q1857" s="230">
        <f t="shared" si="263"/>
        <v>0</v>
      </c>
      <c r="R1857" s="288">
        <f t="shared" si="264"/>
        <v>0</v>
      </c>
      <c r="S1857" s="261"/>
    </row>
    <row r="1858" spans="2:20" s="200" customFormat="1" x14ac:dyDescent="0.25">
      <c r="B1858" s="259">
        <f t="shared" si="265"/>
        <v>1853</v>
      </c>
      <c r="C1858" s="229">
        <v>45479</v>
      </c>
      <c r="D1858" s="215" t="s">
        <v>158</v>
      </c>
      <c r="E1858" s="204" t="str">
        <f t="shared" si="259"/>
        <v>کامیون کمپرسی</v>
      </c>
      <c r="F1858" s="204" t="str">
        <f t="shared" si="260"/>
        <v>صداقت</v>
      </c>
      <c r="G1858" s="204" t="str">
        <f t="shared" si="261"/>
        <v>تک</v>
      </c>
      <c r="H1858" s="204">
        <f t="shared" si="262"/>
        <v>4.1500000000000004</v>
      </c>
      <c r="I1858" s="204" t="s">
        <v>204</v>
      </c>
      <c r="J1858" s="204">
        <v>51</v>
      </c>
      <c r="K1858" s="204">
        <v>650</v>
      </c>
      <c r="L1858" s="204" t="s">
        <v>64</v>
      </c>
      <c r="M1858" s="204">
        <v>718</v>
      </c>
      <c r="N1858" s="204" t="s">
        <v>287</v>
      </c>
      <c r="O1858" s="230">
        <f t="shared" si="266"/>
        <v>211.65</v>
      </c>
      <c r="P1858" s="230">
        <f t="shared" si="267"/>
        <v>0</v>
      </c>
      <c r="Q1858" s="230">
        <f t="shared" si="263"/>
        <v>0</v>
      </c>
      <c r="R1858" s="288">
        <f t="shared" si="264"/>
        <v>0</v>
      </c>
      <c r="S1858" s="261"/>
    </row>
    <row r="1859" spans="2:20" s="200" customFormat="1" x14ac:dyDescent="0.25">
      <c r="B1859" s="259">
        <f t="shared" si="265"/>
        <v>1854</v>
      </c>
      <c r="C1859" s="229">
        <v>45479</v>
      </c>
      <c r="D1859" s="215" t="s">
        <v>159</v>
      </c>
      <c r="E1859" s="204" t="str">
        <f t="shared" si="259"/>
        <v>کامیون کمپرسی</v>
      </c>
      <c r="F1859" s="204" t="str">
        <f t="shared" si="260"/>
        <v>صداقت</v>
      </c>
      <c r="G1859" s="204" t="str">
        <f t="shared" si="261"/>
        <v>تک</v>
      </c>
      <c r="H1859" s="204">
        <f t="shared" si="262"/>
        <v>4.1500000000000004</v>
      </c>
      <c r="I1859" s="204" t="s">
        <v>204</v>
      </c>
      <c r="J1859" s="204">
        <v>51</v>
      </c>
      <c r="K1859" s="204">
        <v>650</v>
      </c>
      <c r="L1859" s="204" t="s">
        <v>64</v>
      </c>
      <c r="M1859" s="204">
        <v>718</v>
      </c>
      <c r="N1859" s="204" t="s">
        <v>287</v>
      </c>
      <c r="O1859" s="230">
        <f t="shared" si="266"/>
        <v>211.65</v>
      </c>
      <c r="P1859" s="230">
        <f t="shared" si="267"/>
        <v>0</v>
      </c>
      <c r="Q1859" s="230">
        <f t="shared" si="263"/>
        <v>0</v>
      </c>
      <c r="R1859" s="288">
        <f t="shared" si="264"/>
        <v>0</v>
      </c>
      <c r="S1859" s="261"/>
    </row>
    <row r="1860" spans="2:20" s="200" customFormat="1" x14ac:dyDescent="0.25">
      <c r="B1860" s="259">
        <f t="shared" si="265"/>
        <v>1855</v>
      </c>
      <c r="C1860" s="229">
        <v>45479</v>
      </c>
      <c r="D1860" s="215" t="s">
        <v>162</v>
      </c>
      <c r="E1860" s="204" t="str">
        <f t="shared" si="259"/>
        <v>تانکر آب</v>
      </c>
      <c r="F1860" s="204" t="str">
        <f t="shared" si="260"/>
        <v>رضاپور</v>
      </c>
      <c r="G1860" s="204" t="str">
        <f t="shared" si="261"/>
        <v>تانکر آب</v>
      </c>
      <c r="H1860" s="204">
        <f t="shared" si="262"/>
        <v>10</v>
      </c>
      <c r="I1860" s="204" t="s">
        <v>68</v>
      </c>
      <c r="J1860" s="204">
        <v>4</v>
      </c>
      <c r="K1860" s="204"/>
      <c r="L1860" s="204"/>
      <c r="M1860" s="204"/>
      <c r="N1860" s="204"/>
      <c r="O1860" s="230">
        <f t="shared" si="266"/>
        <v>0</v>
      </c>
      <c r="P1860" s="230">
        <f t="shared" si="267"/>
        <v>0</v>
      </c>
      <c r="Q1860" s="230">
        <f t="shared" si="263"/>
        <v>40</v>
      </c>
      <c r="R1860" s="288">
        <f t="shared" si="264"/>
        <v>0</v>
      </c>
      <c r="S1860" s="261"/>
    </row>
    <row r="1861" spans="2:20" s="200" customFormat="1" x14ac:dyDescent="0.25">
      <c r="B1861" s="259">
        <f t="shared" si="265"/>
        <v>1856</v>
      </c>
      <c r="C1861" s="229">
        <v>45479</v>
      </c>
      <c r="D1861" s="215" t="s">
        <v>175</v>
      </c>
      <c r="E1861" s="204" t="str">
        <f t="shared" si="259"/>
        <v>تانکر آب</v>
      </c>
      <c r="F1861" s="204" t="str">
        <f t="shared" si="260"/>
        <v>محمدپور</v>
      </c>
      <c r="G1861" s="204" t="str">
        <f t="shared" si="261"/>
        <v>تانکر آب</v>
      </c>
      <c r="H1861" s="204">
        <f t="shared" si="262"/>
        <v>11.2</v>
      </c>
      <c r="I1861" s="204" t="s">
        <v>68</v>
      </c>
      <c r="J1861" s="204">
        <v>4</v>
      </c>
      <c r="K1861" s="204"/>
      <c r="L1861" s="204"/>
      <c r="M1861" s="204"/>
      <c r="N1861" s="204"/>
      <c r="O1861" s="230">
        <f t="shared" si="266"/>
        <v>0</v>
      </c>
      <c r="P1861" s="230">
        <f t="shared" si="267"/>
        <v>0</v>
      </c>
      <c r="Q1861" s="230">
        <f t="shared" si="263"/>
        <v>44.8</v>
      </c>
      <c r="R1861" s="288">
        <f t="shared" si="264"/>
        <v>0</v>
      </c>
      <c r="S1861" s="261"/>
    </row>
    <row r="1862" spans="2:20" s="200" customFormat="1" x14ac:dyDescent="0.25">
      <c r="B1862" s="259">
        <f t="shared" si="265"/>
        <v>1857</v>
      </c>
      <c r="C1862" s="229">
        <v>45479</v>
      </c>
      <c r="D1862" s="215" t="s">
        <v>179</v>
      </c>
      <c r="E1862" s="204" t="str">
        <f t="shared" ref="E1862:E1925" si="268">IFERROR(VLOOKUP(D1862,T:X,2,FALSE),"")</f>
        <v>کمپرسی جفت</v>
      </c>
      <c r="F1862" s="204" t="str">
        <f t="shared" ref="F1862:F1925" si="269">IFERROR(VLOOKUP(D1862,T:X,3,FALSE),"")</f>
        <v>محمدپور</v>
      </c>
      <c r="G1862" s="204" t="str">
        <f t="shared" ref="G1862:G1925" si="270">IFERROR(VLOOKUP(D1862,T:X,4,FALSE),"")</f>
        <v>جفت</v>
      </c>
      <c r="H1862" s="204">
        <f t="shared" ref="H1862:H1925" si="271">IFERROR(VLOOKUP(D1862,T:X,5,FALSE),"")</f>
        <v>7</v>
      </c>
      <c r="I1862" s="204" t="s">
        <v>204</v>
      </c>
      <c r="J1862" s="204">
        <v>39</v>
      </c>
      <c r="K1862" s="204">
        <v>2400</v>
      </c>
      <c r="L1862" s="204" t="s">
        <v>7</v>
      </c>
      <c r="M1862" s="204">
        <v>723</v>
      </c>
      <c r="N1862" s="204" t="s">
        <v>287</v>
      </c>
      <c r="O1862" s="230">
        <f t="shared" si="266"/>
        <v>273</v>
      </c>
      <c r="P1862" s="230">
        <f t="shared" si="267"/>
        <v>0</v>
      </c>
      <c r="Q1862" s="230">
        <f t="shared" ref="Q1862:Q1929" si="272">IF(I1862=$Q$5,J1862*H1862,0)</f>
        <v>0</v>
      </c>
      <c r="R1862" s="288">
        <f t="shared" ref="R1862:R1926" si="273">IF(I1862=$R$5,J1862*H1862,0)</f>
        <v>0</v>
      </c>
      <c r="S1862" s="261"/>
    </row>
    <row r="1863" spans="2:20" s="200" customFormat="1" x14ac:dyDescent="0.25">
      <c r="B1863" s="259">
        <f t="shared" si="265"/>
        <v>1858</v>
      </c>
      <c r="C1863" s="229">
        <v>45479</v>
      </c>
      <c r="D1863" s="215" t="s">
        <v>255</v>
      </c>
      <c r="E1863" s="204" t="str">
        <f t="shared" si="268"/>
        <v>کمپرسی جفت</v>
      </c>
      <c r="F1863" s="204" t="str">
        <f t="shared" si="269"/>
        <v>محمدپور</v>
      </c>
      <c r="G1863" s="204" t="str">
        <f t="shared" si="270"/>
        <v>جفت</v>
      </c>
      <c r="H1863" s="204">
        <f t="shared" si="271"/>
        <v>7</v>
      </c>
      <c r="I1863" s="204" t="s">
        <v>204</v>
      </c>
      <c r="J1863" s="204">
        <v>39</v>
      </c>
      <c r="K1863" s="204">
        <v>2400</v>
      </c>
      <c r="L1863" s="204" t="s">
        <v>7</v>
      </c>
      <c r="M1863" s="204">
        <v>723</v>
      </c>
      <c r="N1863" s="204" t="s">
        <v>287</v>
      </c>
      <c r="O1863" s="230">
        <f t="shared" si="266"/>
        <v>273</v>
      </c>
      <c r="P1863" s="230">
        <f t="shared" si="267"/>
        <v>0</v>
      </c>
      <c r="Q1863" s="230">
        <f t="shared" si="272"/>
        <v>0</v>
      </c>
      <c r="R1863" s="288">
        <f t="shared" si="273"/>
        <v>0</v>
      </c>
      <c r="S1863" s="261"/>
    </row>
    <row r="1864" spans="2:20" s="200" customFormat="1" x14ac:dyDescent="0.25">
      <c r="B1864" s="259">
        <f t="shared" si="265"/>
        <v>1859</v>
      </c>
      <c r="C1864" s="229">
        <v>45479</v>
      </c>
      <c r="D1864" s="215" t="s">
        <v>253</v>
      </c>
      <c r="E1864" s="204" t="str">
        <f t="shared" si="268"/>
        <v>کمپرسی تک</v>
      </c>
      <c r="F1864" s="204" t="str">
        <f t="shared" si="269"/>
        <v>محمدپور</v>
      </c>
      <c r="G1864" s="204" t="str">
        <f t="shared" si="270"/>
        <v>تک</v>
      </c>
      <c r="H1864" s="204">
        <f t="shared" si="271"/>
        <v>5</v>
      </c>
      <c r="I1864" s="204" t="s">
        <v>204</v>
      </c>
      <c r="J1864" s="204">
        <v>57</v>
      </c>
      <c r="K1864" s="204">
        <v>2400</v>
      </c>
      <c r="L1864" s="204" t="s">
        <v>7</v>
      </c>
      <c r="M1864" s="204">
        <v>723</v>
      </c>
      <c r="N1864" s="204" t="s">
        <v>287</v>
      </c>
      <c r="O1864" s="230">
        <f t="shared" si="266"/>
        <v>285</v>
      </c>
      <c r="P1864" s="230">
        <f t="shared" si="267"/>
        <v>0</v>
      </c>
      <c r="Q1864" s="230">
        <f t="shared" si="272"/>
        <v>0</v>
      </c>
      <c r="R1864" s="288">
        <f t="shared" si="273"/>
        <v>0</v>
      </c>
      <c r="S1864" s="261"/>
    </row>
    <row r="1865" spans="2:20" s="200" customFormat="1" x14ac:dyDescent="0.25">
      <c r="B1865" s="259">
        <f t="shared" si="265"/>
        <v>1860</v>
      </c>
      <c r="C1865" s="229">
        <v>45479</v>
      </c>
      <c r="D1865" s="215" t="s">
        <v>269</v>
      </c>
      <c r="E1865" s="204" t="str">
        <f t="shared" si="268"/>
        <v>کمپرسی جفت</v>
      </c>
      <c r="F1865" s="204" t="str">
        <f t="shared" si="269"/>
        <v>محمدپور</v>
      </c>
      <c r="G1865" s="204" t="str">
        <f t="shared" si="270"/>
        <v>جفت</v>
      </c>
      <c r="H1865" s="204">
        <f t="shared" si="271"/>
        <v>7</v>
      </c>
      <c r="I1865" s="204" t="s">
        <v>204</v>
      </c>
      <c r="J1865" s="204">
        <v>40</v>
      </c>
      <c r="K1865" s="204">
        <v>2400</v>
      </c>
      <c r="L1865" s="204" t="s">
        <v>7</v>
      </c>
      <c r="M1865" s="204">
        <v>723</v>
      </c>
      <c r="N1865" s="204" t="s">
        <v>287</v>
      </c>
      <c r="O1865" s="230">
        <f t="shared" si="266"/>
        <v>280</v>
      </c>
      <c r="P1865" s="230">
        <f t="shared" si="267"/>
        <v>0</v>
      </c>
      <c r="Q1865" s="230">
        <f t="shared" si="272"/>
        <v>0</v>
      </c>
      <c r="R1865" s="288">
        <f t="shared" si="273"/>
        <v>0</v>
      </c>
      <c r="S1865" s="261"/>
    </row>
    <row r="1866" spans="2:20" s="200" customFormat="1" x14ac:dyDescent="0.25">
      <c r="B1866" s="259">
        <f t="shared" si="265"/>
        <v>1861</v>
      </c>
      <c r="C1866" s="229">
        <v>45479</v>
      </c>
      <c r="D1866" s="215" t="s">
        <v>181</v>
      </c>
      <c r="E1866" s="204" t="str">
        <f t="shared" si="268"/>
        <v>تانکر آب</v>
      </c>
      <c r="F1866" s="204" t="str">
        <f t="shared" si="269"/>
        <v>گلپایگانی</v>
      </c>
      <c r="G1866" s="204" t="str">
        <f t="shared" si="270"/>
        <v>تانکر آب</v>
      </c>
      <c r="H1866" s="204">
        <f t="shared" si="271"/>
        <v>11.6</v>
      </c>
      <c r="I1866" s="204" t="s">
        <v>68</v>
      </c>
      <c r="J1866" s="204">
        <v>0</v>
      </c>
      <c r="K1866" s="204"/>
      <c r="L1866" s="204"/>
      <c r="M1866" s="204"/>
      <c r="N1866" s="204"/>
      <c r="O1866" s="230">
        <f t="shared" si="266"/>
        <v>0</v>
      </c>
      <c r="P1866" s="230">
        <f t="shared" si="267"/>
        <v>0</v>
      </c>
      <c r="Q1866" s="230">
        <f t="shared" si="272"/>
        <v>0</v>
      </c>
      <c r="R1866" s="288">
        <f t="shared" si="273"/>
        <v>0</v>
      </c>
      <c r="S1866" s="261"/>
    </row>
    <row r="1867" spans="2:20" s="200" customFormat="1" x14ac:dyDescent="0.25">
      <c r="B1867" s="259">
        <f t="shared" ref="B1867:B1931" si="274">ROW()-5</f>
        <v>1862</v>
      </c>
      <c r="C1867" s="229">
        <v>45479</v>
      </c>
      <c r="D1867" s="215" t="s">
        <v>244</v>
      </c>
      <c r="E1867" s="204" t="str">
        <f t="shared" si="268"/>
        <v>تانکر آب</v>
      </c>
      <c r="F1867" s="204" t="str">
        <f t="shared" si="269"/>
        <v>محمدپور</v>
      </c>
      <c r="G1867" s="204" t="str">
        <f t="shared" si="270"/>
        <v>تانکر آب</v>
      </c>
      <c r="H1867" s="204">
        <f t="shared" si="271"/>
        <v>10</v>
      </c>
      <c r="I1867" s="204" t="s">
        <v>68</v>
      </c>
      <c r="J1867" s="204">
        <v>0</v>
      </c>
      <c r="K1867" s="204"/>
      <c r="L1867" s="204"/>
      <c r="M1867" s="204"/>
      <c r="N1867" s="204"/>
      <c r="O1867" s="230">
        <f t="shared" si="266"/>
        <v>0</v>
      </c>
      <c r="P1867" s="230">
        <f t="shared" si="267"/>
        <v>0</v>
      </c>
      <c r="Q1867" s="230">
        <f t="shared" si="272"/>
        <v>0</v>
      </c>
      <c r="R1867" s="288">
        <f t="shared" si="273"/>
        <v>0</v>
      </c>
      <c r="S1867" s="261"/>
    </row>
    <row r="1868" spans="2:20" s="200" customFormat="1" x14ac:dyDescent="0.25">
      <c r="B1868" s="259">
        <f t="shared" si="274"/>
        <v>1863</v>
      </c>
      <c r="C1868" s="229">
        <v>45480</v>
      </c>
      <c r="D1868" s="215" t="s">
        <v>93</v>
      </c>
      <c r="E1868" s="204" t="str">
        <f t="shared" si="268"/>
        <v>کامیون کمپرسی</v>
      </c>
      <c r="F1868" s="204" t="str">
        <f t="shared" si="269"/>
        <v>شرکتی</v>
      </c>
      <c r="G1868" s="204" t="str">
        <f t="shared" si="270"/>
        <v>جفت</v>
      </c>
      <c r="H1868" s="204">
        <f t="shared" si="271"/>
        <v>6.65</v>
      </c>
      <c r="I1868" s="204" t="s">
        <v>276</v>
      </c>
      <c r="J1868" s="204">
        <v>20</v>
      </c>
      <c r="K1868" s="204"/>
      <c r="L1868" s="204"/>
      <c r="M1868" s="204"/>
      <c r="N1868" s="204"/>
      <c r="O1868" s="230">
        <f t="shared" si="266"/>
        <v>0</v>
      </c>
      <c r="P1868" s="230">
        <f t="shared" si="267"/>
        <v>0</v>
      </c>
      <c r="Q1868" s="230">
        <f t="shared" si="272"/>
        <v>0</v>
      </c>
      <c r="R1868" s="288">
        <f t="shared" si="273"/>
        <v>0</v>
      </c>
      <c r="S1868" s="261"/>
    </row>
    <row r="1869" spans="2:20" s="200" customFormat="1" x14ac:dyDescent="0.25">
      <c r="B1869" s="259">
        <f t="shared" si="274"/>
        <v>1864</v>
      </c>
      <c r="C1869" s="229">
        <v>45480</v>
      </c>
      <c r="D1869" s="215" t="s">
        <v>96</v>
      </c>
      <c r="E1869" s="204" t="str">
        <f t="shared" si="268"/>
        <v>کامیون کمپرسی</v>
      </c>
      <c r="F1869" s="204" t="str">
        <f t="shared" si="269"/>
        <v>شرکتی</v>
      </c>
      <c r="G1869" s="204" t="str">
        <f t="shared" si="270"/>
        <v>جفت</v>
      </c>
      <c r="H1869" s="204">
        <f t="shared" si="271"/>
        <v>6.65</v>
      </c>
      <c r="I1869" s="204" t="s">
        <v>276</v>
      </c>
      <c r="J1869" s="204">
        <v>17</v>
      </c>
      <c r="K1869" s="204"/>
      <c r="L1869" s="204"/>
      <c r="M1869" s="204"/>
      <c r="N1869" s="204"/>
      <c r="O1869" s="230">
        <f t="shared" si="266"/>
        <v>0</v>
      </c>
      <c r="P1869" s="230">
        <f t="shared" si="267"/>
        <v>0</v>
      </c>
      <c r="Q1869" s="230">
        <f t="shared" si="272"/>
        <v>0</v>
      </c>
      <c r="R1869" s="288">
        <f t="shared" si="273"/>
        <v>0</v>
      </c>
      <c r="S1869" s="261"/>
    </row>
    <row r="1870" spans="2:20" s="200" customFormat="1" x14ac:dyDescent="0.25">
      <c r="B1870" s="259">
        <f t="shared" si="274"/>
        <v>1865</v>
      </c>
      <c r="C1870" s="229">
        <v>45480</v>
      </c>
      <c r="D1870" s="215" t="s">
        <v>119</v>
      </c>
      <c r="E1870" s="204" t="str">
        <f t="shared" si="268"/>
        <v>کامیون کمپرسی</v>
      </c>
      <c r="F1870" s="204" t="str">
        <f t="shared" si="269"/>
        <v>شرکتی</v>
      </c>
      <c r="G1870" s="204" t="str">
        <f t="shared" si="270"/>
        <v>جفت</v>
      </c>
      <c r="H1870" s="204">
        <f t="shared" si="271"/>
        <v>6.65</v>
      </c>
      <c r="I1870" s="204"/>
      <c r="J1870" s="204"/>
      <c r="K1870" s="204"/>
      <c r="L1870" s="204"/>
      <c r="M1870" s="204"/>
      <c r="N1870" s="204"/>
      <c r="O1870" s="230">
        <f t="shared" si="266"/>
        <v>0</v>
      </c>
      <c r="P1870" s="230">
        <f t="shared" si="267"/>
        <v>0</v>
      </c>
      <c r="Q1870" s="230">
        <f t="shared" si="272"/>
        <v>0</v>
      </c>
      <c r="R1870" s="288">
        <f t="shared" si="273"/>
        <v>0</v>
      </c>
      <c r="S1870" s="261" t="s">
        <v>259</v>
      </c>
    </row>
    <row r="1871" spans="2:20" s="200" customFormat="1" x14ac:dyDescent="0.25">
      <c r="B1871" s="259">
        <f t="shared" si="274"/>
        <v>1866</v>
      </c>
      <c r="C1871" s="229">
        <v>45480</v>
      </c>
      <c r="D1871" s="215" t="s">
        <v>132</v>
      </c>
      <c r="E1871" s="204" t="str">
        <f t="shared" si="268"/>
        <v>تانکر آب</v>
      </c>
      <c r="F1871" s="204" t="str">
        <f t="shared" si="269"/>
        <v>شرکتی</v>
      </c>
      <c r="G1871" s="204" t="str">
        <f t="shared" si="270"/>
        <v>تانکر آب</v>
      </c>
      <c r="H1871" s="204">
        <f t="shared" si="271"/>
        <v>11.8</v>
      </c>
      <c r="I1871" s="204" t="s">
        <v>68</v>
      </c>
      <c r="J1871" s="204"/>
      <c r="K1871" s="204"/>
      <c r="L1871" s="204"/>
      <c r="M1871" s="204"/>
      <c r="N1871" s="204"/>
      <c r="O1871" s="230">
        <f t="shared" si="266"/>
        <v>0</v>
      </c>
      <c r="P1871" s="230">
        <f t="shared" si="267"/>
        <v>0</v>
      </c>
      <c r="Q1871" s="230">
        <f t="shared" si="272"/>
        <v>0</v>
      </c>
      <c r="R1871" s="288">
        <f t="shared" si="273"/>
        <v>0</v>
      </c>
      <c r="S1871" s="261" t="s">
        <v>281</v>
      </c>
    </row>
    <row r="1872" spans="2:20" s="200" customFormat="1" x14ac:dyDescent="0.25">
      <c r="B1872" s="259">
        <f t="shared" si="274"/>
        <v>1867</v>
      </c>
      <c r="C1872" s="229">
        <v>45480</v>
      </c>
      <c r="D1872" s="215" t="s">
        <v>98</v>
      </c>
      <c r="E1872" s="204" t="str">
        <f t="shared" si="268"/>
        <v>تانکر آب</v>
      </c>
      <c r="F1872" s="204" t="str">
        <f t="shared" si="269"/>
        <v>شرکتی</v>
      </c>
      <c r="G1872" s="204" t="str">
        <f t="shared" si="270"/>
        <v>تانکر آب</v>
      </c>
      <c r="H1872" s="204">
        <f t="shared" si="271"/>
        <v>11.8</v>
      </c>
      <c r="I1872" s="204" t="s">
        <v>68</v>
      </c>
      <c r="J1872" s="204"/>
      <c r="K1872" s="204"/>
      <c r="L1872" s="204"/>
      <c r="M1872" s="204"/>
      <c r="N1872" s="204"/>
      <c r="O1872" s="230">
        <f t="shared" si="266"/>
        <v>0</v>
      </c>
      <c r="P1872" s="230">
        <f t="shared" si="267"/>
        <v>0</v>
      </c>
      <c r="Q1872" s="230">
        <f t="shared" si="272"/>
        <v>0</v>
      </c>
      <c r="R1872" s="288">
        <f t="shared" si="273"/>
        <v>0</v>
      </c>
      <c r="S1872" s="261" t="s">
        <v>281</v>
      </c>
      <c r="T1872" s="200" t="s">
        <v>68</v>
      </c>
    </row>
    <row r="1873" spans="2:19" s="200" customFormat="1" x14ac:dyDescent="0.25">
      <c r="B1873" s="259">
        <f t="shared" si="274"/>
        <v>1868</v>
      </c>
      <c r="C1873" s="229">
        <v>45480</v>
      </c>
      <c r="D1873" s="215" t="s">
        <v>143</v>
      </c>
      <c r="E1873" s="204" t="str">
        <f t="shared" si="268"/>
        <v>کامیون کمپرسی</v>
      </c>
      <c r="F1873" s="204" t="str">
        <f t="shared" si="269"/>
        <v>انصاری</v>
      </c>
      <c r="G1873" s="204" t="str">
        <f t="shared" si="270"/>
        <v>جفت</v>
      </c>
      <c r="H1873" s="204">
        <f t="shared" si="271"/>
        <v>7</v>
      </c>
      <c r="I1873" s="204" t="s">
        <v>204</v>
      </c>
      <c r="J1873" s="204">
        <v>25</v>
      </c>
      <c r="K1873" s="204"/>
      <c r="L1873" s="204"/>
      <c r="M1873" s="204"/>
      <c r="N1873" s="204"/>
      <c r="O1873" s="230">
        <f t="shared" si="266"/>
        <v>175</v>
      </c>
      <c r="P1873" s="230">
        <f t="shared" si="267"/>
        <v>0</v>
      </c>
      <c r="Q1873" s="230">
        <f t="shared" si="272"/>
        <v>0</v>
      </c>
      <c r="R1873" s="288">
        <f t="shared" si="273"/>
        <v>0</v>
      </c>
      <c r="S1873" s="261"/>
    </row>
    <row r="1874" spans="2:19" s="200" customFormat="1" x14ac:dyDescent="0.25">
      <c r="B1874" s="259">
        <f t="shared" si="274"/>
        <v>1869</v>
      </c>
      <c r="C1874" s="229">
        <v>45480</v>
      </c>
      <c r="D1874" s="215" t="s">
        <v>144</v>
      </c>
      <c r="E1874" s="204" t="str">
        <f t="shared" si="268"/>
        <v>کامیون کمپرسی</v>
      </c>
      <c r="F1874" s="204" t="str">
        <f t="shared" si="269"/>
        <v>انصاری</v>
      </c>
      <c r="G1874" s="204" t="str">
        <f t="shared" si="270"/>
        <v>جفت</v>
      </c>
      <c r="H1874" s="204">
        <f t="shared" si="271"/>
        <v>7</v>
      </c>
      <c r="I1874" s="204" t="s">
        <v>204</v>
      </c>
      <c r="J1874" s="204">
        <v>25</v>
      </c>
      <c r="K1874" s="204"/>
      <c r="L1874" s="204"/>
      <c r="M1874" s="204"/>
      <c r="N1874" s="204"/>
      <c r="O1874" s="230">
        <f t="shared" si="266"/>
        <v>175</v>
      </c>
      <c r="P1874" s="230">
        <f t="shared" si="267"/>
        <v>0</v>
      </c>
      <c r="Q1874" s="230">
        <f t="shared" si="272"/>
        <v>0</v>
      </c>
      <c r="R1874" s="288">
        <f t="shared" si="273"/>
        <v>0</v>
      </c>
      <c r="S1874" s="261"/>
    </row>
    <row r="1875" spans="2:19" s="200" customFormat="1" x14ac:dyDescent="0.25">
      <c r="B1875" s="259">
        <f t="shared" si="274"/>
        <v>1870</v>
      </c>
      <c r="C1875" s="229">
        <v>45480</v>
      </c>
      <c r="D1875" s="215" t="s">
        <v>145</v>
      </c>
      <c r="E1875" s="204" t="str">
        <f t="shared" si="268"/>
        <v>کامیون کمپرسی</v>
      </c>
      <c r="F1875" s="204" t="str">
        <f t="shared" si="269"/>
        <v>انصاری</v>
      </c>
      <c r="G1875" s="204" t="str">
        <f t="shared" si="270"/>
        <v>جفت</v>
      </c>
      <c r="H1875" s="204">
        <f t="shared" si="271"/>
        <v>7</v>
      </c>
      <c r="I1875" s="204" t="s">
        <v>204</v>
      </c>
      <c r="J1875" s="204">
        <v>20</v>
      </c>
      <c r="K1875" s="204"/>
      <c r="L1875" s="204"/>
      <c r="M1875" s="204"/>
      <c r="N1875" s="204"/>
      <c r="O1875" s="230">
        <f t="shared" si="266"/>
        <v>140</v>
      </c>
      <c r="P1875" s="230">
        <f t="shared" si="267"/>
        <v>0</v>
      </c>
      <c r="Q1875" s="230">
        <f t="shared" si="272"/>
        <v>0</v>
      </c>
      <c r="R1875" s="288">
        <f t="shared" si="273"/>
        <v>0</v>
      </c>
      <c r="S1875" s="261"/>
    </row>
    <row r="1876" spans="2:19" s="200" customFormat="1" x14ac:dyDescent="0.25">
      <c r="B1876" s="259">
        <f t="shared" si="274"/>
        <v>1871</v>
      </c>
      <c r="C1876" s="229">
        <v>45480</v>
      </c>
      <c r="D1876" s="215" t="s">
        <v>152</v>
      </c>
      <c r="E1876" s="204" t="str">
        <f t="shared" si="268"/>
        <v>کامیون کمپرسی</v>
      </c>
      <c r="F1876" s="204" t="str">
        <f t="shared" si="269"/>
        <v>میرزایی</v>
      </c>
      <c r="G1876" s="204" t="str">
        <f t="shared" si="270"/>
        <v>تک</v>
      </c>
      <c r="H1876" s="204">
        <f t="shared" si="271"/>
        <v>4.1500000000000004</v>
      </c>
      <c r="I1876" s="204" t="s">
        <v>205</v>
      </c>
      <c r="J1876" s="204">
        <v>38</v>
      </c>
      <c r="K1876" s="204"/>
      <c r="L1876" s="204"/>
      <c r="M1876" s="204"/>
      <c r="N1876" s="204"/>
      <c r="O1876" s="230">
        <f t="shared" si="266"/>
        <v>0</v>
      </c>
      <c r="P1876" s="230">
        <f t="shared" si="267"/>
        <v>181.35500000000002</v>
      </c>
      <c r="Q1876" s="230">
        <f t="shared" si="272"/>
        <v>0</v>
      </c>
      <c r="R1876" s="288">
        <f t="shared" si="273"/>
        <v>0</v>
      </c>
      <c r="S1876" s="261"/>
    </row>
    <row r="1877" spans="2:19" s="200" customFormat="1" x14ac:dyDescent="0.25">
      <c r="B1877" s="259">
        <f t="shared" si="274"/>
        <v>1872</v>
      </c>
      <c r="C1877" s="229">
        <v>45480</v>
      </c>
      <c r="D1877" s="215" t="s">
        <v>154</v>
      </c>
      <c r="E1877" s="204" t="str">
        <f t="shared" si="268"/>
        <v>کامیون کمپرسی</v>
      </c>
      <c r="F1877" s="204" t="str">
        <f t="shared" si="269"/>
        <v>میرزایی</v>
      </c>
      <c r="G1877" s="204" t="str">
        <f t="shared" si="270"/>
        <v>تک</v>
      </c>
      <c r="H1877" s="204">
        <f t="shared" si="271"/>
        <v>4.1500000000000004</v>
      </c>
      <c r="I1877" s="204" t="s">
        <v>205</v>
      </c>
      <c r="J1877" s="204">
        <v>36</v>
      </c>
      <c r="K1877" s="204"/>
      <c r="L1877" s="204"/>
      <c r="M1877" s="204"/>
      <c r="N1877" s="204"/>
      <c r="O1877" s="230">
        <f t="shared" si="266"/>
        <v>0</v>
      </c>
      <c r="P1877" s="230">
        <f t="shared" si="267"/>
        <v>171.81</v>
      </c>
      <c r="Q1877" s="230">
        <f t="shared" si="272"/>
        <v>0</v>
      </c>
      <c r="R1877" s="288">
        <f t="shared" si="273"/>
        <v>0</v>
      </c>
      <c r="S1877" s="261"/>
    </row>
    <row r="1878" spans="2:19" s="200" customFormat="1" x14ac:dyDescent="0.25">
      <c r="B1878" s="259">
        <f t="shared" si="274"/>
        <v>1873</v>
      </c>
      <c r="C1878" s="229">
        <v>45480</v>
      </c>
      <c r="D1878" s="215" t="s">
        <v>155</v>
      </c>
      <c r="E1878" s="204" t="str">
        <f t="shared" si="268"/>
        <v>کامیون کمپرسی</v>
      </c>
      <c r="F1878" s="204" t="str">
        <f t="shared" si="269"/>
        <v>میرزایی</v>
      </c>
      <c r="G1878" s="204" t="str">
        <f t="shared" si="270"/>
        <v>جفت</v>
      </c>
      <c r="H1878" s="204">
        <f t="shared" si="271"/>
        <v>6.65</v>
      </c>
      <c r="I1878" s="204" t="s">
        <v>205</v>
      </c>
      <c r="J1878" s="204">
        <v>38</v>
      </c>
      <c r="K1878" s="204"/>
      <c r="L1878" s="204"/>
      <c r="M1878" s="204"/>
      <c r="N1878" s="204"/>
      <c r="O1878" s="230">
        <f t="shared" ref="O1878:O1910" si="275">IF(I1878=$O$5,J1878*H1878,0)</f>
        <v>0</v>
      </c>
      <c r="P1878" s="230">
        <f t="shared" ref="P1878:P1910" si="276">IF(I1878=$P$5,J1878*H1878,0)*1.15</f>
        <v>290.60500000000002</v>
      </c>
      <c r="Q1878" s="230">
        <f t="shared" si="272"/>
        <v>0</v>
      </c>
      <c r="R1878" s="288">
        <f t="shared" si="273"/>
        <v>0</v>
      </c>
      <c r="S1878" s="261"/>
    </row>
    <row r="1879" spans="2:19" s="200" customFormat="1" x14ac:dyDescent="0.25">
      <c r="B1879" s="259">
        <f t="shared" si="274"/>
        <v>1874</v>
      </c>
      <c r="C1879" s="229">
        <v>45480</v>
      </c>
      <c r="D1879" s="215" t="s">
        <v>152</v>
      </c>
      <c r="E1879" s="204" t="str">
        <f t="shared" si="268"/>
        <v>کامیون کمپرسی</v>
      </c>
      <c r="F1879" s="204" t="str">
        <f t="shared" si="269"/>
        <v>میرزایی</v>
      </c>
      <c r="G1879" s="204" t="str">
        <f t="shared" si="270"/>
        <v>تک</v>
      </c>
      <c r="H1879" s="204">
        <f t="shared" si="271"/>
        <v>4.1500000000000004</v>
      </c>
      <c r="I1879" s="204" t="s">
        <v>205</v>
      </c>
      <c r="J1879" s="204"/>
      <c r="K1879" s="204"/>
      <c r="L1879" s="204"/>
      <c r="M1879" s="204"/>
      <c r="N1879" s="204"/>
      <c r="O1879" s="230">
        <f t="shared" si="275"/>
        <v>0</v>
      </c>
      <c r="P1879" s="230">
        <f t="shared" si="276"/>
        <v>0</v>
      </c>
      <c r="Q1879" s="230">
        <f t="shared" si="272"/>
        <v>0</v>
      </c>
      <c r="R1879" s="288">
        <f t="shared" si="273"/>
        <v>0</v>
      </c>
      <c r="S1879" s="261"/>
    </row>
    <row r="1880" spans="2:19" s="200" customFormat="1" x14ac:dyDescent="0.25">
      <c r="B1880" s="259">
        <f t="shared" si="274"/>
        <v>1875</v>
      </c>
      <c r="C1880" s="229">
        <v>45480</v>
      </c>
      <c r="D1880" s="215" t="s">
        <v>154</v>
      </c>
      <c r="E1880" s="204" t="str">
        <f t="shared" si="268"/>
        <v>کامیون کمپرسی</v>
      </c>
      <c r="F1880" s="204" t="str">
        <f t="shared" si="269"/>
        <v>میرزایی</v>
      </c>
      <c r="G1880" s="204" t="str">
        <f t="shared" si="270"/>
        <v>تک</v>
      </c>
      <c r="H1880" s="204">
        <f t="shared" si="271"/>
        <v>4.1500000000000004</v>
      </c>
      <c r="I1880" s="204" t="s">
        <v>205</v>
      </c>
      <c r="J1880" s="204"/>
      <c r="K1880" s="204"/>
      <c r="L1880" s="204"/>
      <c r="M1880" s="204"/>
      <c r="N1880" s="204"/>
      <c r="O1880" s="230">
        <f t="shared" si="275"/>
        <v>0</v>
      </c>
      <c r="P1880" s="230">
        <f t="shared" si="276"/>
        <v>0</v>
      </c>
      <c r="Q1880" s="230">
        <f t="shared" si="272"/>
        <v>0</v>
      </c>
      <c r="R1880" s="288">
        <f t="shared" si="273"/>
        <v>0</v>
      </c>
      <c r="S1880" s="261"/>
    </row>
    <row r="1881" spans="2:19" s="200" customFormat="1" x14ac:dyDescent="0.25">
      <c r="B1881" s="259">
        <f t="shared" si="274"/>
        <v>1876</v>
      </c>
      <c r="C1881" s="229">
        <v>45480</v>
      </c>
      <c r="D1881" s="215" t="s">
        <v>155</v>
      </c>
      <c r="E1881" s="204" t="str">
        <f t="shared" si="268"/>
        <v>کامیون کمپرسی</v>
      </c>
      <c r="F1881" s="204" t="str">
        <f t="shared" si="269"/>
        <v>میرزایی</v>
      </c>
      <c r="G1881" s="204" t="str">
        <f t="shared" si="270"/>
        <v>جفت</v>
      </c>
      <c r="H1881" s="204">
        <f t="shared" si="271"/>
        <v>6.65</v>
      </c>
      <c r="I1881" s="204" t="s">
        <v>205</v>
      </c>
      <c r="J1881" s="204"/>
      <c r="K1881" s="204"/>
      <c r="L1881" s="204"/>
      <c r="M1881" s="204"/>
      <c r="N1881" s="204"/>
      <c r="O1881" s="230">
        <f t="shared" si="275"/>
        <v>0</v>
      </c>
      <c r="P1881" s="230">
        <f t="shared" si="276"/>
        <v>0</v>
      </c>
      <c r="Q1881" s="230">
        <f t="shared" si="272"/>
        <v>0</v>
      </c>
      <c r="R1881" s="288">
        <f t="shared" si="273"/>
        <v>0</v>
      </c>
      <c r="S1881" s="261"/>
    </row>
    <row r="1882" spans="2:19" s="200" customFormat="1" x14ac:dyDescent="0.25">
      <c r="B1882" s="259">
        <f t="shared" si="274"/>
        <v>1877</v>
      </c>
      <c r="C1882" s="229">
        <v>45480</v>
      </c>
      <c r="D1882" s="215" t="s">
        <v>158</v>
      </c>
      <c r="E1882" s="204" t="str">
        <f t="shared" si="268"/>
        <v>کامیون کمپرسی</v>
      </c>
      <c r="F1882" s="204" t="str">
        <f t="shared" si="269"/>
        <v>صداقت</v>
      </c>
      <c r="G1882" s="204" t="str">
        <f t="shared" si="270"/>
        <v>تک</v>
      </c>
      <c r="H1882" s="204">
        <f t="shared" si="271"/>
        <v>4.1500000000000004</v>
      </c>
      <c r="I1882" s="204" t="s">
        <v>204</v>
      </c>
      <c r="J1882" s="204">
        <v>44</v>
      </c>
      <c r="K1882" s="204"/>
      <c r="L1882" s="204"/>
      <c r="M1882" s="204"/>
      <c r="N1882" s="204"/>
      <c r="O1882" s="230">
        <f t="shared" si="275"/>
        <v>182.60000000000002</v>
      </c>
      <c r="P1882" s="230">
        <f t="shared" si="276"/>
        <v>0</v>
      </c>
      <c r="Q1882" s="230">
        <f t="shared" si="272"/>
        <v>0</v>
      </c>
      <c r="R1882" s="288">
        <f t="shared" si="273"/>
        <v>0</v>
      </c>
      <c r="S1882" s="261" t="s">
        <v>305</v>
      </c>
    </row>
    <row r="1883" spans="2:19" s="200" customFormat="1" x14ac:dyDescent="0.25">
      <c r="B1883" s="259">
        <f t="shared" si="274"/>
        <v>1878</v>
      </c>
      <c r="C1883" s="229">
        <v>45480</v>
      </c>
      <c r="D1883" s="215" t="s">
        <v>159</v>
      </c>
      <c r="E1883" s="204" t="str">
        <f t="shared" si="268"/>
        <v>کامیون کمپرسی</v>
      </c>
      <c r="F1883" s="204" t="str">
        <f t="shared" si="269"/>
        <v>صداقت</v>
      </c>
      <c r="G1883" s="204" t="str">
        <f t="shared" si="270"/>
        <v>تک</v>
      </c>
      <c r="H1883" s="204">
        <f t="shared" si="271"/>
        <v>4.1500000000000004</v>
      </c>
      <c r="I1883" s="204" t="s">
        <v>204</v>
      </c>
      <c r="J1883" s="204">
        <v>44</v>
      </c>
      <c r="K1883" s="204"/>
      <c r="L1883" s="204"/>
      <c r="M1883" s="204"/>
      <c r="N1883" s="204"/>
      <c r="O1883" s="230">
        <f t="shared" si="275"/>
        <v>182.60000000000002</v>
      </c>
      <c r="P1883" s="230">
        <f t="shared" si="276"/>
        <v>0</v>
      </c>
      <c r="Q1883" s="230">
        <f t="shared" si="272"/>
        <v>0</v>
      </c>
      <c r="R1883" s="288">
        <f t="shared" si="273"/>
        <v>0</v>
      </c>
      <c r="S1883" s="261" t="s">
        <v>305</v>
      </c>
    </row>
    <row r="1884" spans="2:19" s="200" customFormat="1" x14ac:dyDescent="0.25">
      <c r="B1884" s="259">
        <f>ROW()-5</f>
        <v>1879</v>
      </c>
      <c r="C1884" s="229">
        <v>45480</v>
      </c>
      <c r="D1884" s="215" t="s">
        <v>283</v>
      </c>
      <c r="E1884" s="204" t="str">
        <f t="shared" si="268"/>
        <v>کامیون کمپرسی</v>
      </c>
      <c r="F1884" s="204" t="str">
        <f t="shared" si="269"/>
        <v>صداقت</v>
      </c>
      <c r="G1884" s="204" t="str">
        <f t="shared" si="270"/>
        <v>تک</v>
      </c>
      <c r="H1884" s="204">
        <f t="shared" si="271"/>
        <v>4.1500000000000004</v>
      </c>
      <c r="I1884" s="204" t="s">
        <v>204</v>
      </c>
      <c r="J1884" s="204">
        <v>44</v>
      </c>
      <c r="K1884" s="204"/>
      <c r="L1884" s="204"/>
      <c r="M1884" s="204"/>
      <c r="N1884" s="204"/>
      <c r="O1884" s="230">
        <f>IF(I1884=$O$5,J1884*H1884,0)</f>
        <v>182.60000000000002</v>
      </c>
      <c r="P1884" s="230">
        <f>IF(I1884=$P$5,J1884*H1884,0)*1.15</f>
        <v>0</v>
      </c>
      <c r="Q1884" s="230">
        <f>IF(I1884=$Q$5,J1884*H1884,0)</f>
        <v>0</v>
      </c>
      <c r="R1884" s="288">
        <f>IF(I1884=$R$5,J1884*H1884,0)</f>
        <v>0</v>
      </c>
      <c r="S1884" s="261" t="s">
        <v>305</v>
      </c>
    </row>
    <row r="1885" spans="2:19" s="200" customFormat="1" x14ac:dyDescent="0.25">
      <c r="B1885" s="259">
        <f t="shared" si="274"/>
        <v>1880</v>
      </c>
      <c r="C1885" s="229">
        <v>45480</v>
      </c>
      <c r="D1885" s="215" t="s">
        <v>162</v>
      </c>
      <c r="E1885" s="204" t="str">
        <f t="shared" si="268"/>
        <v>تانکر آب</v>
      </c>
      <c r="F1885" s="204" t="str">
        <f t="shared" si="269"/>
        <v>رضاپور</v>
      </c>
      <c r="G1885" s="204" t="str">
        <f t="shared" si="270"/>
        <v>تانکر آب</v>
      </c>
      <c r="H1885" s="204">
        <f t="shared" si="271"/>
        <v>10</v>
      </c>
      <c r="I1885" s="204" t="s">
        <v>68</v>
      </c>
      <c r="J1885" s="204">
        <v>4</v>
      </c>
      <c r="K1885" s="204"/>
      <c r="L1885" s="204"/>
      <c r="M1885" s="204"/>
      <c r="N1885" s="204"/>
      <c r="O1885" s="230">
        <f t="shared" si="275"/>
        <v>0</v>
      </c>
      <c r="P1885" s="230">
        <f t="shared" si="276"/>
        <v>0</v>
      </c>
      <c r="Q1885" s="230">
        <f t="shared" si="272"/>
        <v>40</v>
      </c>
      <c r="R1885" s="288">
        <f t="shared" si="273"/>
        <v>0</v>
      </c>
      <c r="S1885" s="261" t="s">
        <v>305</v>
      </c>
    </row>
    <row r="1886" spans="2:19" s="200" customFormat="1" x14ac:dyDescent="0.25">
      <c r="B1886" s="259">
        <f t="shared" si="274"/>
        <v>1881</v>
      </c>
      <c r="C1886" s="229">
        <v>45480</v>
      </c>
      <c r="D1886" s="215" t="s">
        <v>175</v>
      </c>
      <c r="E1886" s="204" t="str">
        <f t="shared" si="268"/>
        <v>تانکر آب</v>
      </c>
      <c r="F1886" s="204" t="str">
        <f t="shared" si="269"/>
        <v>محمدپور</v>
      </c>
      <c r="G1886" s="204" t="str">
        <f t="shared" si="270"/>
        <v>تانکر آب</v>
      </c>
      <c r="H1886" s="204">
        <f t="shared" si="271"/>
        <v>11.2</v>
      </c>
      <c r="I1886" s="204" t="s">
        <v>68</v>
      </c>
      <c r="J1886" s="204">
        <v>5</v>
      </c>
      <c r="K1886" s="204"/>
      <c r="L1886" s="204"/>
      <c r="M1886" s="204"/>
      <c r="N1886" s="204"/>
      <c r="O1886" s="230">
        <f t="shared" si="275"/>
        <v>0</v>
      </c>
      <c r="P1886" s="230">
        <f t="shared" si="276"/>
        <v>0</v>
      </c>
      <c r="Q1886" s="230">
        <f t="shared" si="272"/>
        <v>56</v>
      </c>
      <c r="R1886" s="288">
        <f t="shared" si="273"/>
        <v>0</v>
      </c>
      <c r="S1886" s="261" t="s">
        <v>305</v>
      </c>
    </row>
    <row r="1887" spans="2:19" s="200" customFormat="1" x14ac:dyDescent="0.25">
      <c r="B1887" s="259">
        <f t="shared" si="274"/>
        <v>1882</v>
      </c>
      <c r="C1887" s="229">
        <v>45480</v>
      </c>
      <c r="D1887" s="215" t="s">
        <v>179</v>
      </c>
      <c r="E1887" s="204" t="str">
        <f t="shared" si="268"/>
        <v>کمپرسی جفت</v>
      </c>
      <c r="F1887" s="204" t="str">
        <f t="shared" si="269"/>
        <v>محمدپور</v>
      </c>
      <c r="G1887" s="204" t="str">
        <f t="shared" si="270"/>
        <v>جفت</v>
      </c>
      <c r="H1887" s="204">
        <f t="shared" si="271"/>
        <v>7</v>
      </c>
      <c r="I1887" s="204" t="s">
        <v>204</v>
      </c>
      <c r="J1887" s="204">
        <v>49</v>
      </c>
      <c r="K1887" s="204"/>
      <c r="L1887" s="204"/>
      <c r="M1887" s="204"/>
      <c r="N1887" s="204"/>
      <c r="O1887" s="230">
        <f t="shared" si="275"/>
        <v>343</v>
      </c>
      <c r="P1887" s="230">
        <f t="shared" si="276"/>
        <v>0</v>
      </c>
      <c r="Q1887" s="230">
        <f t="shared" si="272"/>
        <v>0</v>
      </c>
      <c r="R1887" s="288">
        <f t="shared" si="273"/>
        <v>0</v>
      </c>
      <c r="S1887" s="261" t="s">
        <v>305</v>
      </c>
    </row>
    <row r="1888" spans="2:19" s="200" customFormat="1" x14ac:dyDescent="0.25">
      <c r="B1888" s="259">
        <f t="shared" si="274"/>
        <v>1883</v>
      </c>
      <c r="C1888" s="229">
        <v>45480</v>
      </c>
      <c r="D1888" s="215" t="s">
        <v>255</v>
      </c>
      <c r="E1888" s="204" t="str">
        <f t="shared" si="268"/>
        <v>کمپرسی جفت</v>
      </c>
      <c r="F1888" s="204" t="str">
        <f t="shared" si="269"/>
        <v>محمدپور</v>
      </c>
      <c r="G1888" s="204" t="str">
        <f t="shared" si="270"/>
        <v>جفت</v>
      </c>
      <c r="H1888" s="204">
        <f t="shared" si="271"/>
        <v>7</v>
      </c>
      <c r="I1888" s="204" t="s">
        <v>204</v>
      </c>
      <c r="J1888" s="204">
        <v>0</v>
      </c>
      <c r="K1888" s="204"/>
      <c r="L1888" s="204"/>
      <c r="M1888" s="204"/>
      <c r="N1888" s="204"/>
      <c r="O1888" s="230">
        <f t="shared" si="275"/>
        <v>0</v>
      </c>
      <c r="P1888" s="230">
        <f t="shared" si="276"/>
        <v>0</v>
      </c>
      <c r="Q1888" s="230">
        <f t="shared" si="272"/>
        <v>0</v>
      </c>
      <c r="R1888" s="288">
        <f t="shared" si="273"/>
        <v>0</v>
      </c>
      <c r="S1888" s="261" t="s">
        <v>305</v>
      </c>
    </row>
    <row r="1889" spans="2:19" s="200" customFormat="1" x14ac:dyDescent="0.25">
      <c r="B1889" s="259">
        <f t="shared" si="274"/>
        <v>1884</v>
      </c>
      <c r="C1889" s="229">
        <v>45480</v>
      </c>
      <c r="D1889" s="215" t="s">
        <v>253</v>
      </c>
      <c r="E1889" s="204" t="str">
        <f t="shared" si="268"/>
        <v>کمپرسی تک</v>
      </c>
      <c r="F1889" s="204" t="str">
        <f t="shared" si="269"/>
        <v>محمدپور</v>
      </c>
      <c r="G1889" s="204" t="str">
        <f t="shared" si="270"/>
        <v>تک</v>
      </c>
      <c r="H1889" s="204">
        <f t="shared" si="271"/>
        <v>5</v>
      </c>
      <c r="I1889" s="204" t="s">
        <v>204</v>
      </c>
      <c r="J1889" s="204">
        <v>60</v>
      </c>
      <c r="K1889" s="204"/>
      <c r="L1889" s="204"/>
      <c r="M1889" s="204"/>
      <c r="N1889" s="204"/>
      <c r="O1889" s="230">
        <f t="shared" si="275"/>
        <v>300</v>
      </c>
      <c r="P1889" s="230">
        <f t="shared" si="276"/>
        <v>0</v>
      </c>
      <c r="Q1889" s="230">
        <f t="shared" si="272"/>
        <v>0</v>
      </c>
      <c r="R1889" s="288">
        <f t="shared" si="273"/>
        <v>0</v>
      </c>
      <c r="S1889" s="261" t="s">
        <v>305</v>
      </c>
    </row>
    <row r="1890" spans="2:19" s="200" customFormat="1" x14ac:dyDescent="0.25">
      <c r="B1890" s="259">
        <f t="shared" si="274"/>
        <v>1885</v>
      </c>
      <c r="C1890" s="229">
        <v>45480</v>
      </c>
      <c r="D1890" s="215" t="s">
        <v>269</v>
      </c>
      <c r="E1890" s="204" t="str">
        <f t="shared" si="268"/>
        <v>کمپرسی جفت</v>
      </c>
      <c r="F1890" s="204" t="str">
        <f t="shared" si="269"/>
        <v>محمدپور</v>
      </c>
      <c r="G1890" s="204" t="str">
        <f t="shared" si="270"/>
        <v>جفت</v>
      </c>
      <c r="H1890" s="204">
        <f t="shared" si="271"/>
        <v>7</v>
      </c>
      <c r="I1890" s="204" t="s">
        <v>204</v>
      </c>
      <c r="J1890" s="204">
        <v>49</v>
      </c>
      <c r="K1890" s="204"/>
      <c r="L1890" s="204"/>
      <c r="M1890" s="204"/>
      <c r="N1890" s="204"/>
      <c r="O1890" s="230">
        <f t="shared" si="275"/>
        <v>343</v>
      </c>
      <c r="P1890" s="230">
        <f t="shared" si="276"/>
        <v>0</v>
      </c>
      <c r="Q1890" s="230">
        <f t="shared" si="272"/>
        <v>0</v>
      </c>
      <c r="R1890" s="288">
        <f t="shared" si="273"/>
        <v>0</v>
      </c>
      <c r="S1890" s="261" t="s">
        <v>305</v>
      </c>
    </row>
    <row r="1891" spans="2:19" s="200" customFormat="1" x14ac:dyDescent="0.25">
      <c r="B1891" s="259">
        <f t="shared" si="274"/>
        <v>1886</v>
      </c>
      <c r="C1891" s="229">
        <v>45480</v>
      </c>
      <c r="D1891" s="215" t="s">
        <v>181</v>
      </c>
      <c r="E1891" s="204" t="str">
        <f t="shared" si="268"/>
        <v>تانکر آب</v>
      </c>
      <c r="F1891" s="204" t="str">
        <f t="shared" si="269"/>
        <v>گلپایگانی</v>
      </c>
      <c r="G1891" s="204" t="str">
        <f t="shared" si="270"/>
        <v>تانکر آب</v>
      </c>
      <c r="H1891" s="204">
        <f t="shared" si="271"/>
        <v>11.6</v>
      </c>
      <c r="I1891" s="204" t="s">
        <v>68</v>
      </c>
      <c r="J1891" s="204">
        <v>3</v>
      </c>
      <c r="K1891" s="204"/>
      <c r="L1891" s="204"/>
      <c r="M1891" s="204"/>
      <c r="N1891" s="204"/>
      <c r="O1891" s="230">
        <f t="shared" si="275"/>
        <v>0</v>
      </c>
      <c r="P1891" s="230">
        <f t="shared" si="276"/>
        <v>0</v>
      </c>
      <c r="Q1891" s="230">
        <f t="shared" si="272"/>
        <v>34.799999999999997</v>
      </c>
      <c r="R1891" s="288">
        <f t="shared" si="273"/>
        <v>0</v>
      </c>
      <c r="S1891" s="261" t="s">
        <v>305</v>
      </c>
    </row>
    <row r="1892" spans="2:19" s="200" customFormat="1" x14ac:dyDescent="0.25">
      <c r="B1892" s="259">
        <f t="shared" si="274"/>
        <v>1887</v>
      </c>
      <c r="C1892" s="229">
        <v>45480</v>
      </c>
      <c r="D1892" s="215" t="s">
        <v>244</v>
      </c>
      <c r="E1892" s="204" t="str">
        <f t="shared" si="268"/>
        <v>تانکر آب</v>
      </c>
      <c r="F1892" s="204" t="str">
        <f t="shared" si="269"/>
        <v>محمدپور</v>
      </c>
      <c r="G1892" s="204" t="str">
        <f t="shared" si="270"/>
        <v>تانکر آب</v>
      </c>
      <c r="H1892" s="204">
        <f t="shared" si="271"/>
        <v>10</v>
      </c>
      <c r="I1892" s="204"/>
      <c r="J1892" s="204"/>
      <c r="K1892" s="204"/>
      <c r="L1892" s="204"/>
      <c r="M1892" s="204"/>
      <c r="N1892" s="204"/>
      <c r="O1892" s="230">
        <f t="shared" si="275"/>
        <v>0</v>
      </c>
      <c r="P1892" s="230">
        <f t="shared" si="276"/>
        <v>0</v>
      </c>
      <c r="Q1892" s="230">
        <f t="shared" si="272"/>
        <v>0</v>
      </c>
      <c r="R1892" s="288">
        <f t="shared" si="273"/>
        <v>0</v>
      </c>
      <c r="S1892" s="261" t="s">
        <v>305</v>
      </c>
    </row>
    <row r="1893" spans="2:19" s="200" customFormat="1" x14ac:dyDescent="0.25">
      <c r="B1893" s="259">
        <f t="shared" si="274"/>
        <v>1888</v>
      </c>
      <c r="C1893" s="229">
        <v>45481</v>
      </c>
      <c r="D1893" s="215" t="s">
        <v>93</v>
      </c>
      <c r="E1893" s="204" t="str">
        <f t="shared" si="268"/>
        <v>کامیون کمپرسی</v>
      </c>
      <c r="F1893" s="204" t="str">
        <f t="shared" si="269"/>
        <v>شرکتی</v>
      </c>
      <c r="G1893" s="204" t="str">
        <f t="shared" si="270"/>
        <v>جفت</v>
      </c>
      <c r="H1893" s="204">
        <f t="shared" si="271"/>
        <v>6.65</v>
      </c>
      <c r="I1893" s="204" t="s">
        <v>276</v>
      </c>
      <c r="J1893" s="204">
        <v>20</v>
      </c>
      <c r="K1893" s="204">
        <v>650</v>
      </c>
      <c r="L1893" s="204" t="s">
        <v>1</v>
      </c>
      <c r="M1893" s="204">
        <v>723</v>
      </c>
      <c r="N1893" s="204" t="s">
        <v>287</v>
      </c>
      <c r="O1893" s="230">
        <f t="shared" si="275"/>
        <v>0</v>
      </c>
      <c r="P1893" s="230">
        <f t="shared" si="276"/>
        <v>0</v>
      </c>
      <c r="Q1893" s="230">
        <f t="shared" si="272"/>
        <v>0</v>
      </c>
      <c r="R1893" s="288">
        <f t="shared" si="273"/>
        <v>0</v>
      </c>
      <c r="S1893" s="261"/>
    </row>
    <row r="1894" spans="2:19" s="200" customFormat="1" x14ac:dyDescent="0.25">
      <c r="B1894" s="259">
        <f t="shared" si="274"/>
        <v>1889</v>
      </c>
      <c r="C1894" s="229">
        <v>45481</v>
      </c>
      <c r="D1894" s="215" t="s">
        <v>96</v>
      </c>
      <c r="E1894" s="204" t="str">
        <f t="shared" si="268"/>
        <v>کامیون کمپرسی</v>
      </c>
      <c r="F1894" s="204" t="str">
        <f t="shared" si="269"/>
        <v>شرکتی</v>
      </c>
      <c r="G1894" s="204" t="str">
        <f t="shared" si="270"/>
        <v>جفت</v>
      </c>
      <c r="H1894" s="204">
        <f t="shared" si="271"/>
        <v>6.65</v>
      </c>
      <c r="I1894" s="204" t="s">
        <v>276</v>
      </c>
      <c r="J1894" s="204">
        <v>13</v>
      </c>
      <c r="K1894" s="204">
        <v>650</v>
      </c>
      <c r="L1894" s="204" t="s">
        <v>1</v>
      </c>
      <c r="M1894" s="204">
        <v>723</v>
      </c>
      <c r="N1894" s="204" t="s">
        <v>287</v>
      </c>
      <c r="O1894" s="230">
        <f t="shared" si="275"/>
        <v>0</v>
      </c>
      <c r="P1894" s="230">
        <f t="shared" si="276"/>
        <v>0</v>
      </c>
      <c r="Q1894" s="230">
        <f t="shared" si="272"/>
        <v>0</v>
      </c>
      <c r="R1894" s="288">
        <f t="shared" si="273"/>
        <v>0</v>
      </c>
      <c r="S1894" s="261"/>
    </row>
    <row r="1895" spans="2:19" s="200" customFormat="1" x14ac:dyDescent="0.25">
      <c r="B1895" s="284">
        <f>ROW()-5</f>
        <v>1890</v>
      </c>
      <c r="C1895" s="229">
        <v>45481</v>
      </c>
      <c r="D1895" s="215" t="s">
        <v>93</v>
      </c>
      <c r="E1895" s="204" t="str">
        <f t="shared" si="268"/>
        <v>کامیون کمپرسی</v>
      </c>
      <c r="F1895" s="204" t="str">
        <f t="shared" si="269"/>
        <v>شرکتی</v>
      </c>
      <c r="G1895" s="204" t="str">
        <f t="shared" si="270"/>
        <v>جفت</v>
      </c>
      <c r="H1895" s="204">
        <f t="shared" si="271"/>
        <v>6.65</v>
      </c>
      <c r="I1895" s="204" t="s">
        <v>204</v>
      </c>
      <c r="J1895" s="204">
        <v>20</v>
      </c>
      <c r="K1895" s="204">
        <v>650</v>
      </c>
      <c r="L1895" s="204" t="s">
        <v>1</v>
      </c>
      <c r="M1895" s="204">
        <v>723</v>
      </c>
      <c r="N1895" s="204" t="s">
        <v>287</v>
      </c>
      <c r="O1895" s="230">
        <f t="shared" si="275"/>
        <v>133</v>
      </c>
      <c r="P1895" s="230">
        <f t="shared" si="276"/>
        <v>0</v>
      </c>
      <c r="Q1895" s="230">
        <f>IF(I1895=$Q$5,J1895*H1895,0)</f>
        <v>0</v>
      </c>
      <c r="R1895" s="289">
        <f t="shared" si="273"/>
        <v>0</v>
      </c>
      <c r="S1895" s="285"/>
    </row>
    <row r="1896" spans="2:19" s="200" customFormat="1" x14ac:dyDescent="0.25">
      <c r="B1896" s="282">
        <f>ROW()-5</f>
        <v>1891</v>
      </c>
      <c r="C1896" s="229">
        <v>45481</v>
      </c>
      <c r="D1896" s="215" t="s">
        <v>96</v>
      </c>
      <c r="E1896" s="204" t="str">
        <f t="shared" si="268"/>
        <v>کامیون کمپرسی</v>
      </c>
      <c r="F1896" s="204" t="str">
        <f t="shared" si="269"/>
        <v>شرکتی</v>
      </c>
      <c r="G1896" s="204" t="str">
        <f t="shared" si="270"/>
        <v>جفت</v>
      </c>
      <c r="H1896" s="204">
        <f t="shared" si="271"/>
        <v>6.65</v>
      </c>
      <c r="I1896" s="204" t="s">
        <v>204</v>
      </c>
      <c r="J1896" s="204">
        <v>13</v>
      </c>
      <c r="K1896" s="204">
        <v>650</v>
      </c>
      <c r="L1896" s="204" t="s">
        <v>1</v>
      </c>
      <c r="M1896" s="204">
        <v>723</v>
      </c>
      <c r="N1896" s="204" t="s">
        <v>287</v>
      </c>
      <c r="O1896" s="230">
        <f t="shared" si="275"/>
        <v>86.45</v>
      </c>
      <c r="P1896" s="230">
        <f t="shared" si="276"/>
        <v>0</v>
      </c>
      <c r="Q1896" s="230">
        <f>IF(I1896=$Q$5,J1896*H1896,0)</f>
        <v>0</v>
      </c>
      <c r="R1896" s="290">
        <f t="shared" si="273"/>
        <v>0</v>
      </c>
      <c r="S1896" s="283"/>
    </row>
    <row r="1897" spans="2:19" s="200" customFormat="1" x14ac:dyDescent="0.25">
      <c r="B1897" s="259">
        <f t="shared" si="274"/>
        <v>1892</v>
      </c>
      <c r="C1897" s="229">
        <v>45481</v>
      </c>
      <c r="D1897" s="215" t="s">
        <v>119</v>
      </c>
      <c r="E1897" s="204" t="str">
        <f t="shared" si="268"/>
        <v>کامیون کمپرسی</v>
      </c>
      <c r="F1897" s="204" t="str">
        <f t="shared" si="269"/>
        <v>شرکتی</v>
      </c>
      <c r="G1897" s="204" t="str">
        <f t="shared" si="270"/>
        <v>جفت</v>
      </c>
      <c r="H1897" s="204">
        <f t="shared" si="271"/>
        <v>6.65</v>
      </c>
      <c r="I1897" s="204"/>
      <c r="J1897" s="204"/>
      <c r="K1897" s="204"/>
      <c r="L1897" s="204"/>
      <c r="M1897" s="204"/>
      <c r="N1897" s="204"/>
      <c r="O1897" s="230">
        <f t="shared" si="275"/>
        <v>0</v>
      </c>
      <c r="P1897" s="230">
        <f t="shared" si="276"/>
        <v>0</v>
      </c>
      <c r="Q1897" s="230">
        <f t="shared" si="272"/>
        <v>0</v>
      </c>
      <c r="R1897" s="288">
        <f t="shared" si="273"/>
        <v>0</v>
      </c>
      <c r="S1897" s="261" t="s">
        <v>259</v>
      </c>
    </row>
    <row r="1898" spans="2:19" s="200" customFormat="1" x14ac:dyDescent="0.25">
      <c r="B1898" s="259">
        <f t="shared" si="274"/>
        <v>1893</v>
      </c>
      <c r="C1898" s="229">
        <v>45481</v>
      </c>
      <c r="D1898" s="215" t="s">
        <v>132</v>
      </c>
      <c r="E1898" s="204" t="str">
        <f t="shared" si="268"/>
        <v>تانکر آب</v>
      </c>
      <c r="F1898" s="204" t="str">
        <f t="shared" si="269"/>
        <v>شرکتی</v>
      </c>
      <c r="G1898" s="204" t="str">
        <f t="shared" si="270"/>
        <v>تانکر آب</v>
      </c>
      <c r="H1898" s="204">
        <f t="shared" si="271"/>
        <v>11.8</v>
      </c>
      <c r="I1898" s="204" t="s">
        <v>68</v>
      </c>
      <c r="J1898" s="204">
        <v>2</v>
      </c>
      <c r="K1898" s="204"/>
      <c r="L1898" s="204"/>
      <c r="M1898" s="204"/>
      <c r="N1898" s="204"/>
      <c r="O1898" s="230">
        <f t="shared" si="275"/>
        <v>0</v>
      </c>
      <c r="P1898" s="230">
        <f t="shared" si="276"/>
        <v>0</v>
      </c>
      <c r="Q1898" s="230">
        <f t="shared" si="272"/>
        <v>23.6</v>
      </c>
      <c r="R1898" s="288">
        <f t="shared" si="273"/>
        <v>0</v>
      </c>
      <c r="S1898" s="261"/>
    </row>
    <row r="1899" spans="2:19" s="200" customFormat="1" x14ac:dyDescent="0.25">
      <c r="B1899" s="259">
        <f t="shared" si="274"/>
        <v>1894</v>
      </c>
      <c r="C1899" s="229">
        <v>45481</v>
      </c>
      <c r="D1899" s="215" t="s">
        <v>98</v>
      </c>
      <c r="E1899" s="204" t="str">
        <f t="shared" si="268"/>
        <v>تانکر آب</v>
      </c>
      <c r="F1899" s="204" t="str">
        <f t="shared" si="269"/>
        <v>شرکتی</v>
      </c>
      <c r="G1899" s="204" t="str">
        <f t="shared" si="270"/>
        <v>تانکر آب</v>
      </c>
      <c r="H1899" s="204">
        <f t="shared" si="271"/>
        <v>11.8</v>
      </c>
      <c r="I1899" s="204" t="s">
        <v>68</v>
      </c>
      <c r="J1899" s="204">
        <v>3</v>
      </c>
      <c r="K1899" s="204"/>
      <c r="L1899" s="204"/>
      <c r="M1899" s="204"/>
      <c r="N1899" s="204"/>
      <c r="O1899" s="230">
        <f t="shared" si="275"/>
        <v>0</v>
      </c>
      <c r="P1899" s="230">
        <f t="shared" si="276"/>
        <v>0</v>
      </c>
      <c r="Q1899" s="230">
        <f t="shared" si="272"/>
        <v>35.400000000000006</v>
      </c>
      <c r="R1899" s="288">
        <f t="shared" si="273"/>
        <v>0</v>
      </c>
      <c r="S1899" s="261"/>
    </row>
    <row r="1900" spans="2:19" s="200" customFormat="1" x14ac:dyDescent="0.25">
      <c r="B1900" s="259">
        <f t="shared" si="274"/>
        <v>1895</v>
      </c>
      <c r="C1900" s="229">
        <v>45481</v>
      </c>
      <c r="D1900" s="215" t="s">
        <v>242</v>
      </c>
      <c r="E1900" s="204" t="str">
        <f t="shared" si="268"/>
        <v>کامیون کمپرسی</v>
      </c>
      <c r="F1900" s="204" t="str">
        <f t="shared" si="269"/>
        <v>انصاری</v>
      </c>
      <c r="G1900" s="204" t="str">
        <f t="shared" si="270"/>
        <v>جفت</v>
      </c>
      <c r="H1900" s="204">
        <f t="shared" si="271"/>
        <v>7</v>
      </c>
      <c r="I1900" s="204" t="s">
        <v>204</v>
      </c>
      <c r="J1900" s="204">
        <v>25</v>
      </c>
      <c r="K1900" s="204">
        <v>650</v>
      </c>
      <c r="L1900" s="204" t="s">
        <v>2</v>
      </c>
      <c r="M1900" s="204">
        <v>713</v>
      </c>
      <c r="N1900" s="204" t="s">
        <v>286</v>
      </c>
      <c r="O1900" s="230">
        <f t="shared" si="275"/>
        <v>175</v>
      </c>
      <c r="P1900" s="230">
        <f t="shared" si="276"/>
        <v>0</v>
      </c>
      <c r="Q1900" s="230">
        <f t="shared" si="272"/>
        <v>0</v>
      </c>
      <c r="R1900" s="288">
        <f t="shared" si="273"/>
        <v>0</v>
      </c>
      <c r="S1900" s="261"/>
    </row>
    <row r="1901" spans="2:19" s="200" customFormat="1" x14ac:dyDescent="0.25">
      <c r="B1901" s="259">
        <f t="shared" si="274"/>
        <v>1896</v>
      </c>
      <c r="C1901" s="229">
        <v>45481</v>
      </c>
      <c r="D1901" s="215" t="s">
        <v>251</v>
      </c>
      <c r="E1901" s="204" t="str">
        <f t="shared" si="268"/>
        <v>کامیون کمپرسی</v>
      </c>
      <c r="F1901" s="204" t="str">
        <f t="shared" si="269"/>
        <v>انصاری</v>
      </c>
      <c r="G1901" s="204" t="str">
        <f t="shared" si="270"/>
        <v>جفت</v>
      </c>
      <c r="H1901" s="204">
        <f t="shared" si="271"/>
        <v>7</v>
      </c>
      <c r="I1901" s="204" t="s">
        <v>204</v>
      </c>
      <c r="J1901" s="204">
        <v>25</v>
      </c>
      <c r="K1901" s="204">
        <v>650</v>
      </c>
      <c r="L1901" s="204" t="s">
        <v>2</v>
      </c>
      <c r="M1901" s="204">
        <v>713</v>
      </c>
      <c r="N1901" s="204" t="s">
        <v>286</v>
      </c>
      <c r="O1901" s="230">
        <f t="shared" si="275"/>
        <v>175</v>
      </c>
      <c r="P1901" s="230">
        <f t="shared" si="276"/>
        <v>0</v>
      </c>
      <c r="Q1901" s="230">
        <f t="shared" si="272"/>
        <v>0</v>
      </c>
      <c r="R1901" s="288">
        <f t="shared" si="273"/>
        <v>0</v>
      </c>
      <c r="S1901" s="261"/>
    </row>
    <row r="1902" spans="2:19" s="200" customFormat="1" x14ac:dyDescent="0.25">
      <c r="B1902" s="259">
        <f t="shared" si="274"/>
        <v>1897</v>
      </c>
      <c r="C1902" s="229">
        <v>45481</v>
      </c>
      <c r="D1902" s="215" t="s">
        <v>252</v>
      </c>
      <c r="E1902" s="204" t="str">
        <f t="shared" si="268"/>
        <v>کامیون کمپرسی</v>
      </c>
      <c r="F1902" s="204" t="str">
        <f t="shared" si="269"/>
        <v>انصاری</v>
      </c>
      <c r="G1902" s="204" t="str">
        <f t="shared" si="270"/>
        <v>جفت</v>
      </c>
      <c r="H1902" s="204">
        <f t="shared" si="271"/>
        <v>7</v>
      </c>
      <c r="I1902" s="204" t="s">
        <v>204</v>
      </c>
      <c r="J1902" s="204">
        <v>26</v>
      </c>
      <c r="K1902" s="204">
        <v>650</v>
      </c>
      <c r="L1902" s="204" t="s">
        <v>2</v>
      </c>
      <c r="M1902" s="204">
        <v>713</v>
      </c>
      <c r="N1902" s="204" t="s">
        <v>286</v>
      </c>
      <c r="O1902" s="230">
        <f t="shared" si="275"/>
        <v>182</v>
      </c>
      <c r="P1902" s="230">
        <f t="shared" si="276"/>
        <v>0</v>
      </c>
      <c r="Q1902" s="230">
        <f t="shared" si="272"/>
        <v>0</v>
      </c>
      <c r="R1902" s="288">
        <f t="shared" si="273"/>
        <v>0</v>
      </c>
      <c r="S1902" s="261"/>
    </row>
    <row r="1903" spans="2:19" s="200" customFormat="1" x14ac:dyDescent="0.25">
      <c r="B1903" s="259">
        <f t="shared" si="274"/>
        <v>1898</v>
      </c>
      <c r="C1903" s="229">
        <v>45481</v>
      </c>
      <c r="D1903" s="215" t="s">
        <v>152</v>
      </c>
      <c r="E1903" s="204" t="str">
        <f t="shared" si="268"/>
        <v>کامیون کمپرسی</v>
      </c>
      <c r="F1903" s="204" t="str">
        <f t="shared" si="269"/>
        <v>میرزایی</v>
      </c>
      <c r="G1903" s="204" t="str">
        <f t="shared" si="270"/>
        <v>تک</v>
      </c>
      <c r="H1903" s="204">
        <f t="shared" si="271"/>
        <v>4.1500000000000004</v>
      </c>
      <c r="I1903" s="204" t="s">
        <v>205</v>
      </c>
      <c r="J1903" s="204">
        <v>24</v>
      </c>
      <c r="K1903" s="204">
        <v>690</v>
      </c>
      <c r="L1903" s="204" t="s">
        <v>1</v>
      </c>
      <c r="M1903" s="204">
        <v>714</v>
      </c>
      <c r="N1903" s="204" t="s">
        <v>287</v>
      </c>
      <c r="O1903" s="230">
        <f t="shared" si="275"/>
        <v>0</v>
      </c>
      <c r="P1903" s="230">
        <f t="shared" si="276"/>
        <v>114.54</v>
      </c>
      <c r="Q1903" s="230">
        <f t="shared" si="272"/>
        <v>0</v>
      </c>
      <c r="R1903" s="288">
        <f t="shared" si="273"/>
        <v>0</v>
      </c>
      <c r="S1903" s="261"/>
    </row>
    <row r="1904" spans="2:19" s="200" customFormat="1" x14ac:dyDescent="0.25">
      <c r="B1904" s="259">
        <f t="shared" si="274"/>
        <v>1899</v>
      </c>
      <c r="C1904" s="229">
        <v>45481</v>
      </c>
      <c r="D1904" s="215" t="s">
        <v>154</v>
      </c>
      <c r="E1904" s="204" t="str">
        <f t="shared" si="268"/>
        <v>کامیون کمپرسی</v>
      </c>
      <c r="F1904" s="204" t="str">
        <f t="shared" si="269"/>
        <v>میرزایی</v>
      </c>
      <c r="G1904" s="204" t="str">
        <f t="shared" si="270"/>
        <v>تک</v>
      </c>
      <c r="H1904" s="204">
        <f t="shared" si="271"/>
        <v>4.1500000000000004</v>
      </c>
      <c r="I1904" s="204" t="s">
        <v>205</v>
      </c>
      <c r="J1904" s="204">
        <v>23</v>
      </c>
      <c r="K1904" s="204">
        <v>690</v>
      </c>
      <c r="L1904" s="204" t="s">
        <v>1</v>
      </c>
      <c r="M1904" s="204">
        <v>714</v>
      </c>
      <c r="N1904" s="204" t="s">
        <v>287</v>
      </c>
      <c r="O1904" s="230">
        <f t="shared" si="275"/>
        <v>0</v>
      </c>
      <c r="P1904" s="230">
        <f t="shared" si="276"/>
        <v>109.7675</v>
      </c>
      <c r="Q1904" s="230">
        <f t="shared" si="272"/>
        <v>0</v>
      </c>
      <c r="R1904" s="288">
        <f t="shared" si="273"/>
        <v>0</v>
      </c>
      <c r="S1904" s="261"/>
    </row>
    <row r="1905" spans="2:19" s="200" customFormat="1" x14ac:dyDescent="0.25">
      <c r="B1905" s="259">
        <f t="shared" si="274"/>
        <v>1900</v>
      </c>
      <c r="C1905" s="229">
        <v>45481</v>
      </c>
      <c r="D1905" s="215" t="s">
        <v>155</v>
      </c>
      <c r="E1905" s="204" t="str">
        <f t="shared" si="268"/>
        <v>کامیون کمپرسی</v>
      </c>
      <c r="F1905" s="204" t="str">
        <f t="shared" si="269"/>
        <v>میرزایی</v>
      </c>
      <c r="G1905" s="204" t="str">
        <f t="shared" si="270"/>
        <v>جفت</v>
      </c>
      <c r="H1905" s="204">
        <f t="shared" si="271"/>
        <v>6.65</v>
      </c>
      <c r="I1905" s="204" t="s">
        <v>205</v>
      </c>
      <c r="J1905" s="204">
        <v>25</v>
      </c>
      <c r="K1905" s="204">
        <v>690</v>
      </c>
      <c r="L1905" s="204" t="s">
        <v>1</v>
      </c>
      <c r="M1905" s="204">
        <v>714</v>
      </c>
      <c r="N1905" s="204" t="s">
        <v>287</v>
      </c>
      <c r="O1905" s="230">
        <f t="shared" si="275"/>
        <v>0</v>
      </c>
      <c r="P1905" s="230">
        <f t="shared" si="276"/>
        <v>191.18749999999997</v>
      </c>
      <c r="Q1905" s="230">
        <f t="shared" si="272"/>
        <v>0</v>
      </c>
      <c r="R1905" s="288">
        <f t="shared" si="273"/>
        <v>0</v>
      </c>
      <c r="S1905" s="261"/>
    </row>
    <row r="1906" spans="2:19" s="200" customFormat="1" x14ac:dyDescent="0.25">
      <c r="B1906" s="259">
        <f t="shared" si="274"/>
        <v>1901</v>
      </c>
      <c r="C1906" s="229">
        <v>45481</v>
      </c>
      <c r="D1906" s="215" t="s">
        <v>152</v>
      </c>
      <c r="E1906" s="204" t="str">
        <f t="shared" si="268"/>
        <v>کامیون کمپرسی</v>
      </c>
      <c r="F1906" s="204" t="str">
        <f t="shared" si="269"/>
        <v>میرزایی</v>
      </c>
      <c r="G1906" s="204" t="str">
        <f t="shared" si="270"/>
        <v>تک</v>
      </c>
      <c r="H1906" s="204">
        <f t="shared" si="271"/>
        <v>4.1500000000000004</v>
      </c>
      <c r="I1906" s="204" t="s">
        <v>205</v>
      </c>
      <c r="J1906" s="204">
        <v>7</v>
      </c>
      <c r="K1906" s="204">
        <v>1300</v>
      </c>
      <c r="L1906" s="204" t="s">
        <v>1</v>
      </c>
      <c r="M1906" s="204">
        <v>714</v>
      </c>
      <c r="N1906" s="204" t="s">
        <v>287</v>
      </c>
      <c r="O1906" s="230">
        <f t="shared" si="275"/>
        <v>0</v>
      </c>
      <c r="P1906" s="230">
        <f t="shared" si="276"/>
        <v>33.407499999999999</v>
      </c>
      <c r="Q1906" s="230">
        <f t="shared" si="272"/>
        <v>0</v>
      </c>
      <c r="R1906" s="288">
        <f t="shared" si="273"/>
        <v>0</v>
      </c>
      <c r="S1906" s="261"/>
    </row>
    <row r="1907" spans="2:19" s="200" customFormat="1" x14ac:dyDescent="0.25">
      <c r="B1907" s="259">
        <f t="shared" si="274"/>
        <v>1902</v>
      </c>
      <c r="C1907" s="229">
        <v>45481</v>
      </c>
      <c r="D1907" s="215" t="s">
        <v>154</v>
      </c>
      <c r="E1907" s="204" t="str">
        <f t="shared" si="268"/>
        <v>کامیون کمپرسی</v>
      </c>
      <c r="F1907" s="204" t="str">
        <f t="shared" si="269"/>
        <v>میرزایی</v>
      </c>
      <c r="G1907" s="204" t="str">
        <f t="shared" si="270"/>
        <v>تک</v>
      </c>
      <c r="H1907" s="204">
        <f t="shared" si="271"/>
        <v>4.1500000000000004</v>
      </c>
      <c r="I1907" s="204" t="s">
        <v>205</v>
      </c>
      <c r="J1907" s="204">
        <v>7</v>
      </c>
      <c r="K1907" s="204">
        <v>1300</v>
      </c>
      <c r="L1907" s="204" t="s">
        <v>1</v>
      </c>
      <c r="M1907" s="204">
        <v>714</v>
      </c>
      <c r="N1907" s="204" t="s">
        <v>287</v>
      </c>
      <c r="O1907" s="230">
        <f t="shared" si="275"/>
        <v>0</v>
      </c>
      <c r="P1907" s="230">
        <f t="shared" si="276"/>
        <v>33.407499999999999</v>
      </c>
      <c r="Q1907" s="230">
        <f t="shared" si="272"/>
        <v>0</v>
      </c>
      <c r="R1907" s="288">
        <f t="shared" si="273"/>
        <v>0</v>
      </c>
      <c r="S1907" s="261"/>
    </row>
    <row r="1908" spans="2:19" s="200" customFormat="1" x14ac:dyDescent="0.25">
      <c r="B1908" s="259">
        <f t="shared" si="274"/>
        <v>1903</v>
      </c>
      <c r="C1908" s="229">
        <v>45481</v>
      </c>
      <c r="D1908" s="215" t="s">
        <v>155</v>
      </c>
      <c r="E1908" s="204" t="str">
        <f t="shared" si="268"/>
        <v>کامیون کمپرسی</v>
      </c>
      <c r="F1908" s="204" t="str">
        <f t="shared" si="269"/>
        <v>میرزایی</v>
      </c>
      <c r="G1908" s="204" t="str">
        <f t="shared" si="270"/>
        <v>جفت</v>
      </c>
      <c r="H1908" s="204">
        <f t="shared" si="271"/>
        <v>6.65</v>
      </c>
      <c r="I1908" s="204" t="s">
        <v>205</v>
      </c>
      <c r="J1908" s="204">
        <v>6</v>
      </c>
      <c r="K1908" s="204">
        <v>1300</v>
      </c>
      <c r="L1908" s="204" t="s">
        <v>1</v>
      </c>
      <c r="M1908" s="204">
        <v>714</v>
      </c>
      <c r="N1908" s="204" t="s">
        <v>287</v>
      </c>
      <c r="O1908" s="230">
        <f t="shared" si="275"/>
        <v>0</v>
      </c>
      <c r="P1908" s="230">
        <f t="shared" si="276"/>
        <v>45.885000000000005</v>
      </c>
      <c r="Q1908" s="230">
        <f t="shared" si="272"/>
        <v>0</v>
      </c>
      <c r="R1908" s="288">
        <f t="shared" si="273"/>
        <v>0</v>
      </c>
      <c r="S1908" s="261"/>
    </row>
    <row r="1909" spans="2:19" s="200" customFormat="1" x14ac:dyDescent="0.25">
      <c r="B1909" s="259">
        <f t="shared" si="274"/>
        <v>1904</v>
      </c>
      <c r="C1909" s="229">
        <v>45481</v>
      </c>
      <c r="D1909" s="215" t="s">
        <v>158</v>
      </c>
      <c r="E1909" s="204" t="str">
        <f t="shared" si="268"/>
        <v>کامیون کمپرسی</v>
      </c>
      <c r="F1909" s="204" t="str">
        <f t="shared" si="269"/>
        <v>صداقت</v>
      </c>
      <c r="G1909" s="204" t="str">
        <f t="shared" si="270"/>
        <v>تک</v>
      </c>
      <c r="H1909" s="204">
        <f t="shared" si="271"/>
        <v>4.1500000000000004</v>
      </c>
      <c r="I1909" s="204" t="s">
        <v>204</v>
      </c>
      <c r="J1909" s="204">
        <v>32</v>
      </c>
      <c r="K1909" s="204">
        <v>1400</v>
      </c>
      <c r="L1909" s="204" t="s">
        <v>64</v>
      </c>
      <c r="M1909" s="204">
        <v>718</v>
      </c>
      <c r="N1909" s="204" t="s">
        <v>287</v>
      </c>
      <c r="O1909" s="230">
        <f t="shared" si="275"/>
        <v>132.80000000000001</v>
      </c>
      <c r="P1909" s="230">
        <f t="shared" si="276"/>
        <v>0</v>
      </c>
      <c r="Q1909" s="230">
        <f t="shared" si="272"/>
        <v>0</v>
      </c>
      <c r="R1909" s="288">
        <f t="shared" si="273"/>
        <v>0</v>
      </c>
      <c r="S1909" s="261"/>
    </row>
    <row r="1910" spans="2:19" s="200" customFormat="1" x14ac:dyDescent="0.25">
      <c r="B1910" s="259">
        <f t="shared" si="274"/>
        <v>1905</v>
      </c>
      <c r="C1910" s="229">
        <v>45481</v>
      </c>
      <c r="D1910" s="215" t="s">
        <v>159</v>
      </c>
      <c r="E1910" s="204" t="str">
        <f t="shared" si="268"/>
        <v>کامیون کمپرسی</v>
      </c>
      <c r="F1910" s="204" t="str">
        <f t="shared" si="269"/>
        <v>صداقت</v>
      </c>
      <c r="G1910" s="204" t="str">
        <f t="shared" si="270"/>
        <v>تک</v>
      </c>
      <c r="H1910" s="204">
        <f t="shared" si="271"/>
        <v>4.1500000000000004</v>
      </c>
      <c r="I1910" s="204" t="s">
        <v>204</v>
      </c>
      <c r="J1910" s="204">
        <v>32</v>
      </c>
      <c r="K1910" s="204">
        <v>1400</v>
      </c>
      <c r="L1910" s="204" t="s">
        <v>64</v>
      </c>
      <c r="M1910" s="204">
        <v>718</v>
      </c>
      <c r="N1910" s="204" t="s">
        <v>287</v>
      </c>
      <c r="O1910" s="230">
        <f t="shared" si="275"/>
        <v>132.80000000000001</v>
      </c>
      <c r="P1910" s="230">
        <f t="shared" si="276"/>
        <v>0</v>
      </c>
      <c r="Q1910" s="230">
        <f t="shared" si="272"/>
        <v>0</v>
      </c>
      <c r="R1910" s="288">
        <f t="shared" si="273"/>
        <v>0</v>
      </c>
      <c r="S1910" s="261"/>
    </row>
    <row r="1911" spans="2:19" s="200" customFormat="1" x14ac:dyDescent="0.25">
      <c r="B1911" s="282">
        <f>ROW()-5</f>
        <v>1906</v>
      </c>
      <c r="C1911" s="229">
        <v>45481</v>
      </c>
      <c r="D1911" s="215" t="s">
        <v>283</v>
      </c>
      <c r="E1911" s="204" t="str">
        <f t="shared" si="268"/>
        <v>کامیون کمپرسی</v>
      </c>
      <c r="F1911" s="204" t="str">
        <f t="shared" si="269"/>
        <v>صداقت</v>
      </c>
      <c r="G1911" s="204" t="str">
        <f t="shared" si="270"/>
        <v>تک</v>
      </c>
      <c r="H1911" s="204">
        <f t="shared" si="271"/>
        <v>4.1500000000000004</v>
      </c>
      <c r="I1911" s="204" t="s">
        <v>204</v>
      </c>
      <c r="J1911" s="204">
        <v>32</v>
      </c>
      <c r="K1911" s="204">
        <v>1400</v>
      </c>
      <c r="L1911" s="204" t="s">
        <v>64</v>
      </c>
      <c r="M1911" s="204">
        <v>718</v>
      </c>
      <c r="N1911" s="204" t="s">
        <v>287</v>
      </c>
      <c r="O1911" s="230">
        <f t="shared" ref="O1911:O1944" si="277">IF(I1911=$O$5,J1911*H1911,0)</f>
        <v>132.80000000000001</v>
      </c>
      <c r="P1911" s="230">
        <f t="shared" ref="P1911:P1944" si="278">IF(I1911=$P$5,J1911*H1911,0)*1.15</f>
        <v>0</v>
      </c>
      <c r="Q1911" s="230">
        <f>IF(I1911=$Q$5,J1911*H1911,0)</f>
        <v>0</v>
      </c>
      <c r="R1911" s="290">
        <f t="shared" si="273"/>
        <v>0</v>
      </c>
      <c r="S1911" s="283"/>
    </row>
    <row r="1912" spans="2:19" s="200" customFormat="1" x14ac:dyDescent="0.25">
      <c r="B1912" s="259">
        <f t="shared" si="274"/>
        <v>1907</v>
      </c>
      <c r="C1912" s="229">
        <v>45481</v>
      </c>
      <c r="D1912" s="215" t="s">
        <v>162</v>
      </c>
      <c r="E1912" s="204" t="str">
        <f t="shared" si="268"/>
        <v>تانکر آب</v>
      </c>
      <c r="F1912" s="204" t="str">
        <f t="shared" si="269"/>
        <v>رضاپور</v>
      </c>
      <c r="G1912" s="204" t="str">
        <f t="shared" si="270"/>
        <v>تانکر آب</v>
      </c>
      <c r="H1912" s="204">
        <f t="shared" si="271"/>
        <v>10</v>
      </c>
      <c r="I1912" s="204" t="s">
        <v>68</v>
      </c>
      <c r="J1912" s="204">
        <v>4</v>
      </c>
      <c r="K1912" s="204"/>
      <c r="L1912" s="204"/>
      <c r="M1912" s="204"/>
      <c r="N1912" s="204"/>
      <c r="O1912" s="230">
        <f t="shared" si="277"/>
        <v>0</v>
      </c>
      <c r="P1912" s="230">
        <f t="shared" si="278"/>
        <v>0</v>
      </c>
      <c r="Q1912" s="230">
        <f t="shared" si="272"/>
        <v>40</v>
      </c>
      <c r="R1912" s="288">
        <f t="shared" si="273"/>
        <v>0</v>
      </c>
      <c r="S1912" s="261"/>
    </row>
    <row r="1913" spans="2:19" s="200" customFormat="1" x14ac:dyDescent="0.25">
      <c r="B1913" s="259">
        <f t="shared" si="274"/>
        <v>1908</v>
      </c>
      <c r="C1913" s="229">
        <v>45481</v>
      </c>
      <c r="D1913" s="215" t="s">
        <v>175</v>
      </c>
      <c r="E1913" s="204" t="str">
        <f t="shared" si="268"/>
        <v>تانکر آب</v>
      </c>
      <c r="F1913" s="204" t="str">
        <f t="shared" si="269"/>
        <v>محمدپور</v>
      </c>
      <c r="G1913" s="204" t="str">
        <f t="shared" si="270"/>
        <v>تانکر آب</v>
      </c>
      <c r="H1913" s="204">
        <f t="shared" si="271"/>
        <v>11.2</v>
      </c>
      <c r="I1913" s="204" t="s">
        <v>68</v>
      </c>
      <c r="J1913" s="204">
        <v>6</v>
      </c>
      <c r="K1913" s="204"/>
      <c r="L1913" s="204"/>
      <c r="M1913" s="204"/>
      <c r="N1913" s="204"/>
      <c r="O1913" s="230">
        <f t="shared" si="277"/>
        <v>0</v>
      </c>
      <c r="P1913" s="230">
        <f t="shared" si="278"/>
        <v>0</v>
      </c>
      <c r="Q1913" s="230">
        <f t="shared" si="272"/>
        <v>67.199999999999989</v>
      </c>
      <c r="R1913" s="288">
        <f t="shared" si="273"/>
        <v>0</v>
      </c>
      <c r="S1913" s="261"/>
    </row>
    <row r="1914" spans="2:19" s="200" customFormat="1" x14ac:dyDescent="0.25">
      <c r="B1914" s="259">
        <f t="shared" si="274"/>
        <v>1909</v>
      </c>
      <c r="C1914" s="229">
        <v>45481</v>
      </c>
      <c r="D1914" s="215" t="s">
        <v>179</v>
      </c>
      <c r="E1914" s="204" t="str">
        <f t="shared" si="268"/>
        <v>کمپرسی جفت</v>
      </c>
      <c r="F1914" s="204" t="str">
        <f t="shared" si="269"/>
        <v>محمدپور</v>
      </c>
      <c r="G1914" s="204" t="str">
        <f t="shared" si="270"/>
        <v>جفت</v>
      </c>
      <c r="H1914" s="204">
        <f t="shared" si="271"/>
        <v>7</v>
      </c>
      <c r="I1914" s="204" t="s">
        <v>204</v>
      </c>
      <c r="J1914" s="204">
        <v>51</v>
      </c>
      <c r="K1914" s="204">
        <v>2500</v>
      </c>
      <c r="L1914" s="204" t="s">
        <v>7</v>
      </c>
      <c r="M1914" s="204">
        <v>723</v>
      </c>
      <c r="N1914" s="204" t="s">
        <v>287</v>
      </c>
      <c r="O1914" s="230">
        <f t="shared" si="277"/>
        <v>357</v>
      </c>
      <c r="P1914" s="230">
        <f t="shared" si="278"/>
        <v>0</v>
      </c>
      <c r="Q1914" s="230">
        <f t="shared" si="272"/>
        <v>0</v>
      </c>
      <c r="R1914" s="288">
        <f t="shared" si="273"/>
        <v>0</v>
      </c>
      <c r="S1914" s="261"/>
    </row>
    <row r="1915" spans="2:19" s="200" customFormat="1" x14ac:dyDescent="0.25">
      <c r="B1915" s="259">
        <f t="shared" si="274"/>
        <v>1910</v>
      </c>
      <c r="C1915" s="229">
        <v>45481</v>
      </c>
      <c r="D1915" s="215" t="s">
        <v>255</v>
      </c>
      <c r="E1915" s="204" t="str">
        <f t="shared" si="268"/>
        <v>کمپرسی جفت</v>
      </c>
      <c r="F1915" s="204" t="str">
        <f t="shared" si="269"/>
        <v>محمدپور</v>
      </c>
      <c r="G1915" s="204" t="str">
        <f t="shared" si="270"/>
        <v>جفت</v>
      </c>
      <c r="H1915" s="204">
        <f t="shared" si="271"/>
        <v>7</v>
      </c>
      <c r="I1915" s="204" t="s">
        <v>204</v>
      </c>
      <c r="J1915" s="204">
        <v>51</v>
      </c>
      <c r="K1915" s="204">
        <v>2500</v>
      </c>
      <c r="L1915" s="204" t="s">
        <v>7</v>
      </c>
      <c r="M1915" s="204">
        <v>723</v>
      </c>
      <c r="N1915" s="204" t="s">
        <v>287</v>
      </c>
      <c r="O1915" s="230">
        <f t="shared" si="277"/>
        <v>357</v>
      </c>
      <c r="P1915" s="230">
        <f t="shared" si="278"/>
        <v>0</v>
      </c>
      <c r="Q1915" s="230">
        <f t="shared" si="272"/>
        <v>0</v>
      </c>
      <c r="R1915" s="288">
        <f t="shared" si="273"/>
        <v>0</v>
      </c>
      <c r="S1915" s="261"/>
    </row>
    <row r="1916" spans="2:19" s="200" customFormat="1" x14ac:dyDescent="0.25">
      <c r="B1916" s="259">
        <f t="shared" si="274"/>
        <v>1911</v>
      </c>
      <c r="C1916" s="229">
        <v>45481</v>
      </c>
      <c r="D1916" s="215" t="s">
        <v>253</v>
      </c>
      <c r="E1916" s="204" t="str">
        <f t="shared" si="268"/>
        <v>کمپرسی تک</v>
      </c>
      <c r="F1916" s="204" t="str">
        <f t="shared" si="269"/>
        <v>محمدپور</v>
      </c>
      <c r="G1916" s="204" t="str">
        <f t="shared" si="270"/>
        <v>تک</v>
      </c>
      <c r="H1916" s="204">
        <f t="shared" si="271"/>
        <v>5</v>
      </c>
      <c r="I1916" s="204" t="s">
        <v>204</v>
      </c>
      <c r="J1916" s="204">
        <v>0</v>
      </c>
      <c r="K1916" s="204">
        <v>2500</v>
      </c>
      <c r="L1916" s="204" t="s">
        <v>7</v>
      </c>
      <c r="M1916" s="204">
        <v>723</v>
      </c>
      <c r="N1916" s="204" t="s">
        <v>287</v>
      </c>
      <c r="O1916" s="230">
        <f t="shared" si="277"/>
        <v>0</v>
      </c>
      <c r="P1916" s="230">
        <f t="shared" si="278"/>
        <v>0</v>
      </c>
      <c r="Q1916" s="230">
        <f t="shared" si="272"/>
        <v>0</v>
      </c>
      <c r="R1916" s="288">
        <f t="shared" si="273"/>
        <v>0</v>
      </c>
      <c r="S1916" s="261"/>
    </row>
    <row r="1917" spans="2:19" s="200" customFormat="1" x14ac:dyDescent="0.25">
      <c r="B1917" s="259">
        <f t="shared" si="274"/>
        <v>1912</v>
      </c>
      <c r="C1917" s="229">
        <v>45481</v>
      </c>
      <c r="D1917" s="215" t="s">
        <v>269</v>
      </c>
      <c r="E1917" s="204" t="str">
        <f t="shared" si="268"/>
        <v>کمپرسی جفت</v>
      </c>
      <c r="F1917" s="204" t="str">
        <f t="shared" si="269"/>
        <v>محمدپور</v>
      </c>
      <c r="G1917" s="204" t="str">
        <f t="shared" si="270"/>
        <v>جفت</v>
      </c>
      <c r="H1917" s="204">
        <f t="shared" si="271"/>
        <v>7</v>
      </c>
      <c r="I1917" s="204" t="s">
        <v>204</v>
      </c>
      <c r="J1917" s="204">
        <v>51</v>
      </c>
      <c r="K1917" s="204">
        <v>2500</v>
      </c>
      <c r="L1917" s="204" t="s">
        <v>7</v>
      </c>
      <c r="M1917" s="204">
        <v>723</v>
      </c>
      <c r="N1917" s="204" t="s">
        <v>287</v>
      </c>
      <c r="O1917" s="230">
        <f t="shared" si="277"/>
        <v>357</v>
      </c>
      <c r="P1917" s="230">
        <f t="shared" si="278"/>
        <v>0</v>
      </c>
      <c r="Q1917" s="230">
        <f t="shared" si="272"/>
        <v>0</v>
      </c>
      <c r="R1917" s="288">
        <f t="shared" si="273"/>
        <v>0</v>
      </c>
      <c r="S1917" s="261"/>
    </row>
    <row r="1918" spans="2:19" s="200" customFormat="1" x14ac:dyDescent="0.25">
      <c r="B1918" s="259">
        <f t="shared" si="274"/>
        <v>1913</v>
      </c>
      <c r="C1918" s="229">
        <v>45481</v>
      </c>
      <c r="D1918" s="215" t="s">
        <v>181</v>
      </c>
      <c r="E1918" s="204" t="str">
        <f t="shared" si="268"/>
        <v>تانکر آب</v>
      </c>
      <c r="F1918" s="204" t="str">
        <f t="shared" si="269"/>
        <v>گلپایگانی</v>
      </c>
      <c r="G1918" s="204" t="str">
        <f t="shared" si="270"/>
        <v>تانکر آب</v>
      </c>
      <c r="H1918" s="204">
        <f t="shared" si="271"/>
        <v>11.6</v>
      </c>
      <c r="I1918" s="204" t="s">
        <v>68</v>
      </c>
      <c r="J1918" s="204">
        <v>3</v>
      </c>
      <c r="K1918" s="204"/>
      <c r="L1918" s="204"/>
      <c r="M1918" s="204"/>
      <c r="N1918" s="204"/>
      <c r="O1918" s="230">
        <f t="shared" si="277"/>
        <v>0</v>
      </c>
      <c r="P1918" s="230">
        <f t="shared" si="278"/>
        <v>0</v>
      </c>
      <c r="Q1918" s="230">
        <f t="shared" si="272"/>
        <v>34.799999999999997</v>
      </c>
      <c r="R1918" s="288">
        <f t="shared" si="273"/>
        <v>0</v>
      </c>
      <c r="S1918" s="261"/>
    </row>
    <row r="1919" spans="2:19" s="200" customFormat="1" x14ac:dyDescent="0.25">
      <c r="B1919" s="259">
        <f t="shared" si="274"/>
        <v>1914</v>
      </c>
      <c r="C1919" s="229">
        <v>45481</v>
      </c>
      <c r="D1919" s="215" t="s">
        <v>244</v>
      </c>
      <c r="E1919" s="204" t="str">
        <f t="shared" si="268"/>
        <v>تانکر آب</v>
      </c>
      <c r="F1919" s="204" t="str">
        <f t="shared" si="269"/>
        <v>محمدپور</v>
      </c>
      <c r="G1919" s="204" t="str">
        <f t="shared" si="270"/>
        <v>تانکر آب</v>
      </c>
      <c r="H1919" s="204">
        <f t="shared" si="271"/>
        <v>10</v>
      </c>
      <c r="I1919" s="204" t="s">
        <v>68</v>
      </c>
      <c r="J1919" s="204">
        <v>0</v>
      </c>
      <c r="K1919" s="204"/>
      <c r="L1919" s="204"/>
      <c r="M1919" s="204"/>
      <c r="N1919" s="204"/>
      <c r="O1919" s="230">
        <f t="shared" si="277"/>
        <v>0</v>
      </c>
      <c r="P1919" s="230">
        <f t="shared" si="278"/>
        <v>0</v>
      </c>
      <c r="Q1919" s="230">
        <f t="shared" si="272"/>
        <v>0</v>
      </c>
      <c r="R1919" s="288">
        <f t="shared" si="273"/>
        <v>0</v>
      </c>
      <c r="S1919" s="261"/>
    </row>
    <row r="1920" spans="2:19" s="200" customFormat="1" x14ac:dyDescent="0.25">
      <c r="B1920" s="259">
        <f t="shared" si="274"/>
        <v>1915</v>
      </c>
      <c r="C1920" s="229">
        <v>45482</v>
      </c>
      <c r="D1920" s="215" t="s">
        <v>93</v>
      </c>
      <c r="E1920" s="204" t="str">
        <f t="shared" si="268"/>
        <v>کامیون کمپرسی</v>
      </c>
      <c r="F1920" s="204" t="str">
        <f t="shared" si="269"/>
        <v>شرکتی</v>
      </c>
      <c r="G1920" s="204" t="str">
        <f t="shared" si="270"/>
        <v>جفت</v>
      </c>
      <c r="H1920" s="204">
        <f t="shared" si="271"/>
        <v>6.65</v>
      </c>
      <c r="I1920" s="204" t="s">
        <v>205</v>
      </c>
      <c r="J1920" s="204">
        <v>25</v>
      </c>
      <c r="K1920" s="204">
        <v>1000</v>
      </c>
      <c r="L1920" s="204" t="s">
        <v>1</v>
      </c>
      <c r="M1920" s="204">
        <v>716</v>
      </c>
      <c r="N1920" s="204" t="s">
        <v>286</v>
      </c>
      <c r="O1920" s="230">
        <f t="shared" si="277"/>
        <v>0</v>
      </c>
      <c r="P1920" s="230">
        <f t="shared" si="278"/>
        <v>191.18749999999997</v>
      </c>
      <c r="Q1920" s="230">
        <f t="shared" si="272"/>
        <v>0</v>
      </c>
      <c r="R1920" s="288">
        <f t="shared" si="273"/>
        <v>0</v>
      </c>
      <c r="S1920" s="261"/>
    </row>
    <row r="1921" spans="2:19" s="200" customFormat="1" x14ac:dyDescent="0.25">
      <c r="B1921" s="259">
        <f t="shared" si="274"/>
        <v>1916</v>
      </c>
      <c r="C1921" s="229">
        <v>45482</v>
      </c>
      <c r="D1921" s="215" t="s">
        <v>96</v>
      </c>
      <c r="E1921" s="204" t="str">
        <f t="shared" si="268"/>
        <v>کامیون کمپرسی</v>
      </c>
      <c r="F1921" s="204" t="str">
        <f t="shared" si="269"/>
        <v>شرکتی</v>
      </c>
      <c r="G1921" s="204" t="str">
        <f t="shared" si="270"/>
        <v>جفت</v>
      </c>
      <c r="H1921" s="204">
        <f t="shared" si="271"/>
        <v>6.65</v>
      </c>
      <c r="I1921" s="204" t="s">
        <v>205</v>
      </c>
      <c r="J1921" s="204">
        <v>22</v>
      </c>
      <c r="K1921" s="204">
        <v>1000</v>
      </c>
      <c r="L1921" s="204" t="s">
        <v>1</v>
      </c>
      <c r="M1921" s="204">
        <v>716</v>
      </c>
      <c r="N1921" s="204" t="s">
        <v>286</v>
      </c>
      <c r="O1921" s="230">
        <f t="shared" si="277"/>
        <v>0</v>
      </c>
      <c r="P1921" s="230">
        <f t="shared" si="278"/>
        <v>168.245</v>
      </c>
      <c r="Q1921" s="230">
        <f t="shared" si="272"/>
        <v>0</v>
      </c>
      <c r="R1921" s="288">
        <f t="shared" si="273"/>
        <v>0</v>
      </c>
      <c r="S1921" s="261"/>
    </row>
    <row r="1922" spans="2:19" s="200" customFormat="1" x14ac:dyDescent="0.25">
      <c r="B1922" s="259">
        <f t="shared" si="274"/>
        <v>1917</v>
      </c>
      <c r="C1922" s="229">
        <v>45482</v>
      </c>
      <c r="D1922" s="215" t="s">
        <v>119</v>
      </c>
      <c r="E1922" s="204" t="str">
        <f t="shared" si="268"/>
        <v>کامیون کمپرسی</v>
      </c>
      <c r="F1922" s="204" t="str">
        <f t="shared" si="269"/>
        <v>شرکتی</v>
      </c>
      <c r="G1922" s="204" t="str">
        <f t="shared" si="270"/>
        <v>جفت</v>
      </c>
      <c r="H1922" s="204">
        <f t="shared" si="271"/>
        <v>6.65</v>
      </c>
      <c r="I1922" s="204"/>
      <c r="J1922" s="204"/>
      <c r="K1922" s="204"/>
      <c r="L1922" s="204"/>
      <c r="M1922" s="204"/>
      <c r="N1922" s="204"/>
      <c r="O1922" s="230">
        <f t="shared" si="277"/>
        <v>0</v>
      </c>
      <c r="P1922" s="230">
        <f t="shared" si="278"/>
        <v>0</v>
      </c>
      <c r="Q1922" s="230">
        <f t="shared" si="272"/>
        <v>0</v>
      </c>
      <c r="R1922" s="288">
        <f t="shared" si="273"/>
        <v>0</v>
      </c>
      <c r="S1922" s="261" t="s">
        <v>259</v>
      </c>
    </row>
    <row r="1923" spans="2:19" s="200" customFormat="1" x14ac:dyDescent="0.25">
      <c r="B1923" s="259">
        <f t="shared" si="274"/>
        <v>1918</v>
      </c>
      <c r="C1923" s="229">
        <v>45482</v>
      </c>
      <c r="D1923" s="215" t="s">
        <v>132</v>
      </c>
      <c r="E1923" s="204" t="str">
        <f t="shared" si="268"/>
        <v>تانکر آب</v>
      </c>
      <c r="F1923" s="204" t="str">
        <f t="shared" si="269"/>
        <v>شرکتی</v>
      </c>
      <c r="G1923" s="204" t="str">
        <f t="shared" si="270"/>
        <v>تانکر آب</v>
      </c>
      <c r="H1923" s="204">
        <f t="shared" si="271"/>
        <v>11.8</v>
      </c>
      <c r="I1923" s="204" t="s">
        <v>68</v>
      </c>
      <c r="J1923" s="204">
        <v>1</v>
      </c>
      <c r="K1923" s="204"/>
      <c r="L1923" s="204"/>
      <c r="M1923" s="204"/>
      <c r="N1923" s="204"/>
      <c r="O1923" s="230">
        <f t="shared" si="277"/>
        <v>0</v>
      </c>
      <c r="P1923" s="230">
        <f t="shared" si="278"/>
        <v>0</v>
      </c>
      <c r="Q1923" s="230">
        <f t="shared" si="272"/>
        <v>11.8</v>
      </c>
      <c r="R1923" s="288">
        <f t="shared" si="273"/>
        <v>0</v>
      </c>
      <c r="S1923" s="261"/>
    </row>
    <row r="1924" spans="2:19" s="200" customFormat="1" x14ac:dyDescent="0.25">
      <c r="B1924" s="259">
        <f t="shared" si="274"/>
        <v>1919</v>
      </c>
      <c r="C1924" s="229">
        <v>45482</v>
      </c>
      <c r="D1924" s="215" t="s">
        <v>98</v>
      </c>
      <c r="E1924" s="204" t="str">
        <f t="shared" si="268"/>
        <v>تانکر آب</v>
      </c>
      <c r="F1924" s="204" t="str">
        <f t="shared" si="269"/>
        <v>شرکتی</v>
      </c>
      <c r="G1924" s="204" t="str">
        <f t="shared" si="270"/>
        <v>تانکر آب</v>
      </c>
      <c r="H1924" s="204">
        <f t="shared" si="271"/>
        <v>11.8</v>
      </c>
      <c r="I1924" s="204" t="s">
        <v>68</v>
      </c>
      <c r="J1924" s="204">
        <v>3</v>
      </c>
      <c r="K1924" s="204"/>
      <c r="L1924" s="204"/>
      <c r="M1924" s="204"/>
      <c r="N1924" s="204"/>
      <c r="O1924" s="230">
        <f t="shared" si="277"/>
        <v>0</v>
      </c>
      <c r="P1924" s="230">
        <f t="shared" si="278"/>
        <v>0</v>
      </c>
      <c r="Q1924" s="230">
        <f t="shared" si="272"/>
        <v>35.400000000000006</v>
      </c>
      <c r="R1924" s="288">
        <f t="shared" si="273"/>
        <v>0</v>
      </c>
      <c r="S1924" s="261"/>
    </row>
    <row r="1925" spans="2:19" s="200" customFormat="1" x14ac:dyDescent="0.25">
      <c r="B1925" s="259">
        <f t="shared" si="274"/>
        <v>1920</v>
      </c>
      <c r="C1925" s="229">
        <v>45482</v>
      </c>
      <c r="D1925" s="215" t="s">
        <v>242</v>
      </c>
      <c r="E1925" s="204" t="str">
        <f t="shared" si="268"/>
        <v>کامیون کمپرسی</v>
      </c>
      <c r="F1925" s="204" t="str">
        <f t="shared" si="269"/>
        <v>انصاری</v>
      </c>
      <c r="G1925" s="204" t="str">
        <f t="shared" si="270"/>
        <v>جفت</v>
      </c>
      <c r="H1925" s="204">
        <f t="shared" si="271"/>
        <v>7</v>
      </c>
      <c r="I1925" s="204" t="s">
        <v>204</v>
      </c>
      <c r="J1925" s="204">
        <v>30</v>
      </c>
      <c r="K1925" s="204">
        <v>650</v>
      </c>
      <c r="L1925" s="204" t="s">
        <v>2</v>
      </c>
      <c r="M1925" s="204">
        <v>713</v>
      </c>
      <c r="N1925" s="204" t="s">
        <v>286</v>
      </c>
      <c r="O1925" s="230">
        <f t="shared" si="277"/>
        <v>210</v>
      </c>
      <c r="P1925" s="230">
        <f t="shared" si="278"/>
        <v>0</v>
      </c>
      <c r="Q1925" s="230">
        <f t="shared" si="272"/>
        <v>0</v>
      </c>
      <c r="R1925" s="288">
        <f t="shared" si="273"/>
        <v>0</v>
      </c>
      <c r="S1925" s="261"/>
    </row>
    <row r="1926" spans="2:19" s="200" customFormat="1" x14ac:dyDescent="0.25">
      <c r="B1926" s="259">
        <f t="shared" si="274"/>
        <v>1921</v>
      </c>
      <c r="C1926" s="229">
        <v>45482</v>
      </c>
      <c r="D1926" s="215" t="s">
        <v>251</v>
      </c>
      <c r="E1926" s="204" t="str">
        <f t="shared" ref="E1926:E1989" si="279">IFERROR(VLOOKUP(D1926,T:X,2,FALSE),"")</f>
        <v>کامیون کمپرسی</v>
      </c>
      <c r="F1926" s="204" t="str">
        <f t="shared" ref="F1926:F1989" si="280">IFERROR(VLOOKUP(D1926,T:X,3,FALSE),"")</f>
        <v>انصاری</v>
      </c>
      <c r="G1926" s="204" t="str">
        <f t="shared" ref="G1926:G1989" si="281">IFERROR(VLOOKUP(D1926,T:X,4,FALSE),"")</f>
        <v>جفت</v>
      </c>
      <c r="H1926" s="204">
        <f t="shared" ref="H1926:H1989" si="282">IFERROR(VLOOKUP(D1926,T:X,5,FALSE),"")</f>
        <v>7</v>
      </c>
      <c r="I1926" s="204" t="s">
        <v>204</v>
      </c>
      <c r="J1926" s="204">
        <v>30</v>
      </c>
      <c r="K1926" s="204">
        <v>650</v>
      </c>
      <c r="L1926" s="204" t="s">
        <v>2</v>
      </c>
      <c r="M1926" s="204">
        <v>713</v>
      </c>
      <c r="N1926" s="204" t="s">
        <v>286</v>
      </c>
      <c r="O1926" s="230">
        <f t="shared" si="277"/>
        <v>210</v>
      </c>
      <c r="P1926" s="230">
        <f t="shared" si="278"/>
        <v>0</v>
      </c>
      <c r="Q1926" s="230">
        <f t="shared" si="272"/>
        <v>0</v>
      </c>
      <c r="R1926" s="288">
        <f t="shared" si="273"/>
        <v>0</v>
      </c>
      <c r="S1926" s="261"/>
    </row>
    <row r="1927" spans="2:19" s="200" customFormat="1" x14ac:dyDescent="0.25">
      <c r="B1927" s="259">
        <f t="shared" si="274"/>
        <v>1922</v>
      </c>
      <c r="C1927" s="229">
        <v>45482</v>
      </c>
      <c r="D1927" s="215" t="s">
        <v>252</v>
      </c>
      <c r="E1927" s="204" t="str">
        <f t="shared" si="279"/>
        <v>کامیون کمپرسی</v>
      </c>
      <c r="F1927" s="204" t="str">
        <f t="shared" si="280"/>
        <v>انصاری</v>
      </c>
      <c r="G1927" s="204" t="str">
        <f t="shared" si="281"/>
        <v>جفت</v>
      </c>
      <c r="H1927" s="204">
        <f t="shared" si="282"/>
        <v>7</v>
      </c>
      <c r="I1927" s="204" t="s">
        <v>204</v>
      </c>
      <c r="J1927" s="204">
        <v>30</v>
      </c>
      <c r="K1927" s="204">
        <v>650</v>
      </c>
      <c r="L1927" s="204" t="s">
        <v>2</v>
      </c>
      <c r="M1927" s="204">
        <v>713</v>
      </c>
      <c r="N1927" s="204" t="s">
        <v>286</v>
      </c>
      <c r="O1927" s="230">
        <f t="shared" si="277"/>
        <v>210</v>
      </c>
      <c r="P1927" s="230">
        <f t="shared" si="278"/>
        <v>0</v>
      </c>
      <c r="Q1927" s="230">
        <f t="shared" si="272"/>
        <v>0</v>
      </c>
      <c r="R1927" s="288">
        <f t="shared" ref="R1927:R1991" si="283">IF(I1927=$R$5,J1927*H1927,0)</f>
        <v>0</v>
      </c>
      <c r="S1927" s="261"/>
    </row>
    <row r="1928" spans="2:19" s="200" customFormat="1" x14ac:dyDescent="0.25">
      <c r="B1928" s="259">
        <f t="shared" si="274"/>
        <v>1923</v>
      </c>
      <c r="C1928" s="229">
        <v>45482</v>
      </c>
      <c r="D1928" s="215" t="s">
        <v>152</v>
      </c>
      <c r="E1928" s="204" t="str">
        <f t="shared" si="279"/>
        <v>کامیون کمپرسی</v>
      </c>
      <c r="F1928" s="204" t="str">
        <f t="shared" si="280"/>
        <v>میرزایی</v>
      </c>
      <c r="G1928" s="204" t="str">
        <f t="shared" si="281"/>
        <v>تک</v>
      </c>
      <c r="H1928" s="204">
        <f t="shared" si="282"/>
        <v>4.1500000000000004</v>
      </c>
      <c r="I1928" s="204" t="s">
        <v>205</v>
      </c>
      <c r="J1928" s="204">
        <v>21</v>
      </c>
      <c r="K1928" s="204">
        <v>1300</v>
      </c>
      <c r="L1928" s="204" t="s">
        <v>65</v>
      </c>
      <c r="M1928" s="204">
        <v>717</v>
      </c>
      <c r="N1928" s="204" t="s">
        <v>287</v>
      </c>
      <c r="O1928" s="230">
        <f t="shared" si="277"/>
        <v>0</v>
      </c>
      <c r="P1928" s="230">
        <f t="shared" si="278"/>
        <v>100.2225</v>
      </c>
      <c r="Q1928" s="230">
        <f t="shared" si="272"/>
        <v>0</v>
      </c>
      <c r="R1928" s="288">
        <f t="shared" si="283"/>
        <v>0</v>
      </c>
      <c r="S1928" s="261"/>
    </row>
    <row r="1929" spans="2:19" s="200" customFormat="1" x14ac:dyDescent="0.25">
      <c r="B1929" s="259">
        <f t="shared" si="274"/>
        <v>1924</v>
      </c>
      <c r="C1929" s="229">
        <v>45482</v>
      </c>
      <c r="D1929" s="215" t="s">
        <v>154</v>
      </c>
      <c r="E1929" s="204" t="str">
        <f t="shared" si="279"/>
        <v>کامیون کمپرسی</v>
      </c>
      <c r="F1929" s="204" t="str">
        <f t="shared" si="280"/>
        <v>میرزایی</v>
      </c>
      <c r="G1929" s="204" t="str">
        <f t="shared" si="281"/>
        <v>تک</v>
      </c>
      <c r="H1929" s="204">
        <f t="shared" si="282"/>
        <v>4.1500000000000004</v>
      </c>
      <c r="I1929" s="204" t="s">
        <v>205</v>
      </c>
      <c r="J1929" s="204">
        <v>20</v>
      </c>
      <c r="K1929" s="204">
        <v>1300</v>
      </c>
      <c r="L1929" s="204" t="s">
        <v>65</v>
      </c>
      <c r="M1929" s="204">
        <v>717</v>
      </c>
      <c r="N1929" s="204" t="s">
        <v>287</v>
      </c>
      <c r="O1929" s="230">
        <f t="shared" si="277"/>
        <v>0</v>
      </c>
      <c r="P1929" s="230">
        <f t="shared" si="278"/>
        <v>95.449999999999989</v>
      </c>
      <c r="Q1929" s="230">
        <f t="shared" si="272"/>
        <v>0</v>
      </c>
      <c r="R1929" s="288">
        <f t="shared" si="283"/>
        <v>0</v>
      </c>
      <c r="S1929" s="261"/>
    </row>
    <row r="1930" spans="2:19" s="200" customFormat="1" x14ac:dyDescent="0.25">
      <c r="B1930" s="259">
        <f t="shared" si="274"/>
        <v>1925</v>
      </c>
      <c r="C1930" s="229">
        <v>45482</v>
      </c>
      <c r="D1930" s="215" t="s">
        <v>155</v>
      </c>
      <c r="E1930" s="204" t="str">
        <f t="shared" si="279"/>
        <v>کامیون کمپرسی</v>
      </c>
      <c r="F1930" s="204" t="str">
        <f t="shared" si="280"/>
        <v>میرزایی</v>
      </c>
      <c r="G1930" s="204" t="str">
        <f t="shared" si="281"/>
        <v>جفت</v>
      </c>
      <c r="H1930" s="204">
        <f t="shared" si="282"/>
        <v>6.65</v>
      </c>
      <c r="I1930" s="204" t="s">
        <v>205</v>
      </c>
      <c r="J1930" s="204">
        <v>20</v>
      </c>
      <c r="K1930" s="204">
        <v>1300</v>
      </c>
      <c r="L1930" s="204" t="s">
        <v>65</v>
      </c>
      <c r="M1930" s="204">
        <v>717</v>
      </c>
      <c r="N1930" s="204" t="s">
        <v>287</v>
      </c>
      <c r="O1930" s="230">
        <f t="shared" si="277"/>
        <v>0</v>
      </c>
      <c r="P1930" s="230">
        <f t="shared" si="278"/>
        <v>152.94999999999999</v>
      </c>
      <c r="Q1930" s="230">
        <f t="shared" ref="Q1930:Q1961" si="284">IF(I1930=$Q$5,J1930*H1930,0)</f>
        <v>0</v>
      </c>
      <c r="R1930" s="288">
        <f t="shared" si="283"/>
        <v>0</v>
      </c>
      <c r="S1930" s="261"/>
    </row>
    <row r="1931" spans="2:19" s="200" customFormat="1" x14ac:dyDescent="0.25">
      <c r="B1931" s="259">
        <f t="shared" si="274"/>
        <v>1926</v>
      </c>
      <c r="C1931" s="229">
        <v>45482</v>
      </c>
      <c r="D1931" s="215" t="s">
        <v>158</v>
      </c>
      <c r="E1931" s="204" t="str">
        <f t="shared" si="279"/>
        <v>کامیون کمپرسی</v>
      </c>
      <c r="F1931" s="204" t="str">
        <f t="shared" si="280"/>
        <v>صداقت</v>
      </c>
      <c r="G1931" s="204" t="str">
        <f t="shared" si="281"/>
        <v>تک</v>
      </c>
      <c r="H1931" s="204">
        <f t="shared" si="282"/>
        <v>4.1500000000000004</v>
      </c>
      <c r="I1931" s="204" t="s">
        <v>204</v>
      </c>
      <c r="J1931" s="204">
        <v>49</v>
      </c>
      <c r="K1931" s="204">
        <v>700</v>
      </c>
      <c r="L1931" s="204" t="s">
        <v>64</v>
      </c>
      <c r="M1931" s="204">
        <v>718</v>
      </c>
      <c r="N1931" s="204" t="s">
        <v>287</v>
      </c>
      <c r="O1931" s="230">
        <f t="shared" si="277"/>
        <v>203.35000000000002</v>
      </c>
      <c r="P1931" s="230">
        <f t="shared" si="278"/>
        <v>0</v>
      </c>
      <c r="Q1931" s="230">
        <f t="shared" si="284"/>
        <v>0</v>
      </c>
      <c r="R1931" s="288">
        <f t="shared" si="283"/>
        <v>0</v>
      </c>
      <c r="S1931" s="261"/>
    </row>
    <row r="1932" spans="2:19" s="200" customFormat="1" x14ac:dyDescent="0.25">
      <c r="B1932" s="259">
        <f t="shared" ref="B1932:B1997" si="285">ROW()-5</f>
        <v>1927</v>
      </c>
      <c r="C1932" s="229">
        <v>45482</v>
      </c>
      <c r="D1932" s="215" t="s">
        <v>159</v>
      </c>
      <c r="E1932" s="204" t="str">
        <f t="shared" si="279"/>
        <v>کامیون کمپرسی</v>
      </c>
      <c r="F1932" s="204" t="str">
        <f t="shared" si="280"/>
        <v>صداقت</v>
      </c>
      <c r="G1932" s="204" t="str">
        <f t="shared" si="281"/>
        <v>تک</v>
      </c>
      <c r="H1932" s="204">
        <f t="shared" si="282"/>
        <v>4.1500000000000004</v>
      </c>
      <c r="I1932" s="204" t="s">
        <v>204</v>
      </c>
      <c r="J1932" s="204">
        <v>45</v>
      </c>
      <c r="K1932" s="204">
        <v>700</v>
      </c>
      <c r="L1932" s="204" t="s">
        <v>64</v>
      </c>
      <c r="M1932" s="204">
        <v>718</v>
      </c>
      <c r="N1932" s="204" t="s">
        <v>287</v>
      </c>
      <c r="O1932" s="230">
        <f t="shared" si="277"/>
        <v>186.75000000000003</v>
      </c>
      <c r="P1932" s="230">
        <f t="shared" si="278"/>
        <v>0</v>
      </c>
      <c r="Q1932" s="230">
        <f t="shared" si="284"/>
        <v>0</v>
      </c>
      <c r="R1932" s="288">
        <f t="shared" si="283"/>
        <v>0</v>
      </c>
      <c r="S1932" s="261"/>
    </row>
    <row r="1933" spans="2:19" s="200" customFormat="1" x14ac:dyDescent="0.25">
      <c r="B1933" s="282">
        <f>ROW()-5</f>
        <v>1928</v>
      </c>
      <c r="C1933" s="229">
        <v>45482</v>
      </c>
      <c r="D1933" s="215" t="s">
        <v>283</v>
      </c>
      <c r="E1933" s="204" t="str">
        <f t="shared" si="279"/>
        <v>کامیون کمپرسی</v>
      </c>
      <c r="F1933" s="204" t="str">
        <f t="shared" si="280"/>
        <v>صداقت</v>
      </c>
      <c r="G1933" s="204" t="str">
        <f t="shared" si="281"/>
        <v>تک</v>
      </c>
      <c r="H1933" s="204">
        <f t="shared" si="282"/>
        <v>4.1500000000000004</v>
      </c>
      <c r="I1933" s="204" t="s">
        <v>204</v>
      </c>
      <c r="J1933" s="204">
        <v>49</v>
      </c>
      <c r="K1933" s="204">
        <v>700</v>
      </c>
      <c r="L1933" s="204" t="s">
        <v>64</v>
      </c>
      <c r="M1933" s="204">
        <v>718</v>
      </c>
      <c r="N1933" s="204" t="s">
        <v>287</v>
      </c>
      <c r="O1933" s="230">
        <f t="shared" si="277"/>
        <v>203.35000000000002</v>
      </c>
      <c r="P1933" s="230">
        <f t="shared" si="278"/>
        <v>0</v>
      </c>
      <c r="Q1933" s="230">
        <f t="shared" si="284"/>
        <v>0</v>
      </c>
      <c r="R1933" s="290">
        <f t="shared" si="283"/>
        <v>0</v>
      </c>
      <c r="S1933" s="283"/>
    </row>
    <row r="1934" spans="2:19" s="200" customFormat="1" x14ac:dyDescent="0.25">
      <c r="B1934" s="259">
        <f t="shared" si="285"/>
        <v>1929</v>
      </c>
      <c r="C1934" s="229">
        <v>45482</v>
      </c>
      <c r="D1934" s="215" t="s">
        <v>162</v>
      </c>
      <c r="E1934" s="204" t="str">
        <f t="shared" si="279"/>
        <v>تانکر آب</v>
      </c>
      <c r="F1934" s="204" t="str">
        <f t="shared" si="280"/>
        <v>رضاپور</v>
      </c>
      <c r="G1934" s="204" t="str">
        <f t="shared" si="281"/>
        <v>تانکر آب</v>
      </c>
      <c r="H1934" s="204">
        <f t="shared" si="282"/>
        <v>10</v>
      </c>
      <c r="I1934" s="204" t="s">
        <v>68</v>
      </c>
      <c r="J1934" s="204">
        <v>4</v>
      </c>
      <c r="K1934" s="204"/>
      <c r="L1934" s="204"/>
      <c r="M1934" s="204"/>
      <c r="N1934" s="204"/>
      <c r="O1934" s="230">
        <f t="shared" si="277"/>
        <v>0</v>
      </c>
      <c r="P1934" s="230">
        <f t="shared" si="278"/>
        <v>0</v>
      </c>
      <c r="Q1934" s="230">
        <f t="shared" si="284"/>
        <v>40</v>
      </c>
      <c r="R1934" s="288">
        <f t="shared" si="283"/>
        <v>0</v>
      </c>
      <c r="S1934" s="261"/>
    </row>
    <row r="1935" spans="2:19" s="200" customFormat="1" x14ac:dyDescent="0.25">
      <c r="B1935" s="259">
        <f t="shared" si="285"/>
        <v>1930</v>
      </c>
      <c r="C1935" s="229">
        <v>45482</v>
      </c>
      <c r="D1935" s="215" t="s">
        <v>175</v>
      </c>
      <c r="E1935" s="204" t="str">
        <f t="shared" si="279"/>
        <v>تانکر آب</v>
      </c>
      <c r="F1935" s="204" t="str">
        <f t="shared" si="280"/>
        <v>محمدپور</v>
      </c>
      <c r="G1935" s="204" t="str">
        <f t="shared" si="281"/>
        <v>تانکر آب</v>
      </c>
      <c r="H1935" s="204">
        <f t="shared" si="282"/>
        <v>11.2</v>
      </c>
      <c r="I1935" s="204" t="s">
        <v>68</v>
      </c>
      <c r="J1935" s="204">
        <v>4</v>
      </c>
      <c r="K1935" s="204"/>
      <c r="L1935" s="204"/>
      <c r="M1935" s="204"/>
      <c r="N1935" s="204"/>
      <c r="O1935" s="230">
        <f t="shared" si="277"/>
        <v>0</v>
      </c>
      <c r="P1935" s="230">
        <f t="shared" si="278"/>
        <v>0</v>
      </c>
      <c r="Q1935" s="230">
        <f t="shared" si="284"/>
        <v>44.8</v>
      </c>
      <c r="R1935" s="288">
        <f t="shared" si="283"/>
        <v>0</v>
      </c>
      <c r="S1935" s="261"/>
    </row>
    <row r="1936" spans="2:19" s="200" customFormat="1" x14ac:dyDescent="0.25">
      <c r="B1936" s="259">
        <f t="shared" si="285"/>
        <v>1931</v>
      </c>
      <c r="C1936" s="229">
        <v>45482</v>
      </c>
      <c r="D1936" s="215" t="s">
        <v>179</v>
      </c>
      <c r="E1936" s="204" t="str">
        <f t="shared" si="279"/>
        <v>کمپرسی جفت</v>
      </c>
      <c r="F1936" s="204" t="str">
        <f t="shared" si="280"/>
        <v>محمدپور</v>
      </c>
      <c r="G1936" s="204" t="str">
        <f t="shared" si="281"/>
        <v>جفت</v>
      </c>
      <c r="H1936" s="204">
        <f t="shared" si="282"/>
        <v>7</v>
      </c>
      <c r="I1936" s="204" t="s">
        <v>204</v>
      </c>
      <c r="J1936" s="204">
        <v>50</v>
      </c>
      <c r="K1936" s="204">
        <v>2400</v>
      </c>
      <c r="L1936" s="204" t="s">
        <v>7</v>
      </c>
      <c r="M1936" s="204">
        <v>722</v>
      </c>
      <c r="N1936" s="204" t="s">
        <v>287</v>
      </c>
      <c r="O1936" s="230">
        <f t="shared" si="277"/>
        <v>350</v>
      </c>
      <c r="P1936" s="230">
        <f t="shared" si="278"/>
        <v>0</v>
      </c>
      <c r="Q1936" s="230">
        <f t="shared" si="284"/>
        <v>0</v>
      </c>
      <c r="R1936" s="288">
        <f t="shared" si="283"/>
        <v>0</v>
      </c>
      <c r="S1936" s="261"/>
    </row>
    <row r="1937" spans="2:19" s="200" customFormat="1" x14ac:dyDescent="0.25">
      <c r="B1937" s="259">
        <f t="shared" si="285"/>
        <v>1932</v>
      </c>
      <c r="C1937" s="229">
        <v>45482</v>
      </c>
      <c r="D1937" s="215" t="s">
        <v>255</v>
      </c>
      <c r="E1937" s="204" t="str">
        <f t="shared" si="279"/>
        <v>کمپرسی جفت</v>
      </c>
      <c r="F1937" s="204" t="str">
        <f t="shared" si="280"/>
        <v>محمدپور</v>
      </c>
      <c r="G1937" s="204" t="str">
        <f t="shared" si="281"/>
        <v>جفت</v>
      </c>
      <c r="H1937" s="204">
        <f t="shared" si="282"/>
        <v>7</v>
      </c>
      <c r="I1937" s="204" t="s">
        <v>204</v>
      </c>
      <c r="J1937" s="204">
        <v>50</v>
      </c>
      <c r="K1937" s="204">
        <v>2400</v>
      </c>
      <c r="L1937" s="204" t="s">
        <v>7</v>
      </c>
      <c r="M1937" s="204">
        <v>722</v>
      </c>
      <c r="N1937" s="204" t="s">
        <v>287</v>
      </c>
      <c r="O1937" s="230">
        <f t="shared" si="277"/>
        <v>350</v>
      </c>
      <c r="P1937" s="230">
        <f t="shared" si="278"/>
        <v>0</v>
      </c>
      <c r="Q1937" s="230">
        <f t="shared" si="284"/>
        <v>0</v>
      </c>
      <c r="R1937" s="288">
        <f t="shared" si="283"/>
        <v>0</v>
      </c>
      <c r="S1937" s="261"/>
    </row>
    <row r="1938" spans="2:19" s="200" customFormat="1" x14ac:dyDescent="0.25">
      <c r="B1938" s="259">
        <f t="shared" si="285"/>
        <v>1933</v>
      </c>
      <c r="C1938" s="229">
        <v>45482</v>
      </c>
      <c r="D1938" s="215" t="s">
        <v>253</v>
      </c>
      <c r="E1938" s="204" t="str">
        <f t="shared" si="279"/>
        <v>کمپرسی تک</v>
      </c>
      <c r="F1938" s="204" t="str">
        <f t="shared" si="280"/>
        <v>محمدپور</v>
      </c>
      <c r="G1938" s="204" t="str">
        <f t="shared" si="281"/>
        <v>تک</v>
      </c>
      <c r="H1938" s="204">
        <f t="shared" si="282"/>
        <v>5</v>
      </c>
      <c r="I1938" s="204" t="s">
        <v>204</v>
      </c>
      <c r="J1938" s="204">
        <v>50</v>
      </c>
      <c r="K1938" s="204">
        <v>2400</v>
      </c>
      <c r="L1938" s="204" t="s">
        <v>7</v>
      </c>
      <c r="M1938" s="204">
        <v>722</v>
      </c>
      <c r="N1938" s="204" t="s">
        <v>287</v>
      </c>
      <c r="O1938" s="230">
        <f t="shared" si="277"/>
        <v>250</v>
      </c>
      <c r="P1938" s="230">
        <f t="shared" si="278"/>
        <v>0</v>
      </c>
      <c r="Q1938" s="230">
        <f t="shared" si="284"/>
        <v>0</v>
      </c>
      <c r="R1938" s="288">
        <f t="shared" si="283"/>
        <v>0</v>
      </c>
      <c r="S1938" s="261"/>
    </row>
    <row r="1939" spans="2:19" s="200" customFormat="1" x14ac:dyDescent="0.25">
      <c r="B1939" s="259">
        <f t="shared" si="285"/>
        <v>1934</v>
      </c>
      <c r="C1939" s="229">
        <v>45482</v>
      </c>
      <c r="D1939" s="215" t="s">
        <v>269</v>
      </c>
      <c r="E1939" s="204" t="str">
        <f t="shared" si="279"/>
        <v>کمپرسی جفت</v>
      </c>
      <c r="F1939" s="204" t="str">
        <f t="shared" si="280"/>
        <v>محمدپور</v>
      </c>
      <c r="G1939" s="204" t="str">
        <f t="shared" si="281"/>
        <v>جفت</v>
      </c>
      <c r="H1939" s="204">
        <f t="shared" si="282"/>
        <v>7</v>
      </c>
      <c r="I1939" s="204" t="s">
        <v>204</v>
      </c>
      <c r="J1939" s="204">
        <v>50</v>
      </c>
      <c r="K1939" s="204">
        <v>2400</v>
      </c>
      <c r="L1939" s="204" t="s">
        <v>7</v>
      </c>
      <c r="M1939" s="204">
        <v>722</v>
      </c>
      <c r="N1939" s="204" t="s">
        <v>287</v>
      </c>
      <c r="O1939" s="230">
        <f t="shared" si="277"/>
        <v>350</v>
      </c>
      <c r="P1939" s="230">
        <f t="shared" si="278"/>
        <v>0</v>
      </c>
      <c r="Q1939" s="230">
        <f t="shared" si="284"/>
        <v>0</v>
      </c>
      <c r="R1939" s="288">
        <f t="shared" si="283"/>
        <v>0</v>
      </c>
      <c r="S1939" s="261"/>
    </row>
    <row r="1940" spans="2:19" s="200" customFormat="1" x14ac:dyDescent="0.25">
      <c r="B1940" s="259">
        <f t="shared" si="285"/>
        <v>1935</v>
      </c>
      <c r="C1940" s="229">
        <v>45482</v>
      </c>
      <c r="D1940" s="215" t="s">
        <v>181</v>
      </c>
      <c r="E1940" s="204" t="str">
        <f t="shared" si="279"/>
        <v>تانکر آب</v>
      </c>
      <c r="F1940" s="204" t="str">
        <f t="shared" si="280"/>
        <v>گلپایگانی</v>
      </c>
      <c r="G1940" s="204" t="str">
        <f t="shared" si="281"/>
        <v>تانکر آب</v>
      </c>
      <c r="H1940" s="204">
        <f t="shared" si="282"/>
        <v>11.6</v>
      </c>
      <c r="I1940" s="204" t="s">
        <v>68</v>
      </c>
      <c r="J1940" s="204">
        <v>5</v>
      </c>
      <c r="K1940" s="204"/>
      <c r="L1940" s="204"/>
      <c r="M1940" s="204"/>
      <c r="N1940" s="204"/>
      <c r="O1940" s="230">
        <f t="shared" si="277"/>
        <v>0</v>
      </c>
      <c r="P1940" s="230">
        <f t="shared" si="278"/>
        <v>0</v>
      </c>
      <c r="Q1940" s="230">
        <f t="shared" si="284"/>
        <v>58</v>
      </c>
      <c r="R1940" s="288">
        <f t="shared" si="283"/>
        <v>0</v>
      </c>
      <c r="S1940" s="261"/>
    </row>
    <row r="1941" spans="2:19" s="200" customFormat="1" x14ac:dyDescent="0.25">
      <c r="B1941" s="259">
        <f t="shared" si="285"/>
        <v>1936</v>
      </c>
      <c r="C1941" s="229">
        <v>45482</v>
      </c>
      <c r="D1941" s="215" t="s">
        <v>244</v>
      </c>
      <c r="E1941" s="204" t="str">
        <f t="shared" si="279"/>
        <v>تانکر آب</v>
      </c>
      <c r="F1941" s="204" t="str">
        <f t="shared" si="280"/>
        <v>محمدپور</v>
      </c>
      <c r="G1941" s="204" t="str">
        <f t="shared" si="281"/>
        <v>تانکر آب</v>
      </c>
      <c r="H1941" s="204">
        <f t="shared" si="282"/>
        <v>10</v>
      </c>
      <c r="I1941" s="204" t="s">
        <v>68</v>
      </c>
      <c r="J1941" s="204">
        <v>0</v>
      </c>
      <c r="K1941" s="204"/>
      <c r="L1941" s="204"/>
      <c r="M1941" s="204"/>
      <c r="N1941" s="204"/>
      <c r="O1941" s="230">
        <f t="shared" si="277"/>
        <v>0</v>
      </c>
      <c r="P1941" s="230">
        <f t="shared" si="278"/>
        <v>0</v>
      </c>
      <c r="Q1941" s="230">
        <f t="shared" si="284"/>
        <v>0</v>
      </c>
      <c r="R1941" s="288">
        <f t="shared" si="283"/>
        <v>0</v>
      </c>
      <c r="S1941" s="261"/>
    </row>
    <row r="1942" spans="2:19" s="200" customFormat="1" x14ac:dyDescent="0.25">
      <c r="B1942" s="259">
        <f>ROW()-5</f>
        <v>1937</v>
      </c>
      <c r="C1942" s="229">
        <v>45483</v>
      </c>
      <c r="D1942" s="215" t="s">
        <v>93</v>
      </c>
      <c r="E1942" s="204" t="str">
        <f t="shared" si="279"/>
        <v>کامیون کمپرسی</v>
      </c>
      <c r="F1942" s="204" t="str">
        <f t="shared" si="280"/>
        <v>شرکتی</v>
      </c>
      <c r="G1942" s="204" t="str">
        <f t="shared" si="281"/>
        <v>جفت</v>
      </c>
      <c r="H1942" s="204">
        <f t="shared" si="282"/>
        <v>6.65</v>
      </c>
      <c r="I1942" s="204" t="s">
        <v>204</v>
      </c>
      <c r="J1942" s="204">
        <v>25</v>
      </c>
      <c r="K1942" s="204">
        <v>400</v>
      </c>
      <c r="L1942" s="204" t="s">
        <v>1</v>
      </c>
      <c r="M1942" s="204" t="s">
        <v>7</v>
      </c>
      <c r="N1942" s="204" t="s">
        <v>287</v>
      </c>
      <c r="O1942" s="230">
        <f t="shared" si="277"/>
        <v>166.25</v>
      </c>
      <c r="P1942" s="230">
        <f t="shared" si="278"/>
        <v>0</v>
      </c>
      <c r="Q1942" s="230">
        <f t="shared" si="284"/>
        <v>0</v>
      </c>
      <c r="R1942" s="288">
        <f t="shared" si="283"/>
        <v>0</v>
      </c>
      <c r="S1942" s="261"/>
    </row>
    <row r="1943" spans="2:19" s="200" customFormat="1" x14ac:dyDescent="0.25">
      <c r="B1943" s="259">
        <f t="shared" si="285"/>
        <v>1938</v>
      </c>
      <c r="C1943" s="229">
        <v>45483</v>
      </c>
      <c r="D1943" s="215" t="s">
        <v>93</v>
      </c>
      <c r="E1943" s="204" t="str">
        <f t="shared" si="279"/>
        <v>کامیون کمپرسی</v>
      </c>
      <c r="F1943" s="204" t="str">
        <f t="shared" si="280"/>
        <v>شرکتی</v>
      </c>
      <c r="G1943" s="204" t="str">
        <f t="shared" si="281"/>
        <v>جفت</v>
      </c>
      <c r="H1943" s="204">
        <f t="shared" si="282"/>
        <v>6.65</v>
      </c>
      <c r="I1943" s="204" t="s">
        <v>237</v>
      </c>
      <c r="J1943" s="204">
        <v>25</v>
      </c>
      <c r="K1943" s="204">
        <v>400</v>
      </c>
      <c r="L1943" s="204" t="s">
        <v>1</v>
      </c>
      <c r="M1943" s="204" t="s">
        <v>7</v>
      </c>
      <c r="N1943" s="204"/>
      <c r="O1943" s="230">
        <f t="shared" si="277"/>
        <v>0</v>
      </c>
      <c r="P1943" s="230">
        <f t="shared" si="278"/>
        <v>0</v>
      </c>
      <c r="Q1943" s="230">
        <f t="shared" si="284"/>
        <v>0</v>
      </c>
      <c r="R1943" s="288">
        <f t="shared" si="283"/>
        <v>0</v>
      </c>
      <c r="S1943" s="261"/>
    </row>
    <row r="1944" spans="2:19" s="200" customFormat="1" x14ac:dyDescent="0.25">
      <c r="B1944" s="259">
        <f t="shared" si="285"/>
        <v>1939</v>
      </c>
      <c r="C1944" s="229">
        <v>45483</v>
      </c>
      <c r="D1944" s="215" t="s">
        <v>96</v>
      </c>
      <c r="E1944" s="204" t="str">
        <f t="shared" si="279"/>
        <v>کامیون کمپرسی</v>
      </c>
      <c r="F1944" s="204" t="str">
        <f t="shared" si="280"/>
        <v>شرکتی</v>
      </c>
      <c r="G1944" s="204" t="str">
        <f t="shared" si="281"/>
        <v>جفت</v>
      </c>
      <c r="H1944" s="204">
        <f t="shared" si="282"/>
        <v>6.65</v>
      </c>
      <c r="I1944" s="204" t="s">
        <v>276</v>
      </c>
      <c r="J1944" s="204">
        <v>28</v>
      </c>
      <c r="K1944" s="204">
        <v>300</v>
      </c>
      <c r="L1944" s="204" t="s">
        <v>1</v>
      </c>
      <c r="M1944" s="204" t="s">
        <v>2</v>
      </c>
      <c r="N1944" s="204"/>
      <c r="O1944" s="230">
        <f t="shared" si="277"/>
        <v>0</v>
      </c>
      <c r="P1944" s="230">
        <f t="shared" si="278"/>
        <v>0</v>
      </c>
      <c r="Q1944" s="230">
        <f t="shared" si="284"/>
        <v>0</v>
      </c>
      <c r="R1944" s="288">
        <f t="shared" si="283"/>
        <v>0</v>
      </c>
      <c r="S1944" s="261"/>
    </row>
    <row r="1945" spans="2:19" s="200" customFormat="1" x14ac:dyDescent="0.25">
      <c r="B1945" s="259">
        <f t="shared" si="285"/>
        <v>1940</v>
      </c>
      <c r="C1945" s="229">
        <v>45483</v>
      </c>
      <c r="D1945" s="215" t="s">
        <v>119</v>
      </c>
      <c r="E1945" s="204" t="str">
        <f t="shared" si="279"/>
        <v>کامیون کمپرسی</v>
      </c>
      <c r="F1945" s="204" t="str">
        <f t="shared" si="280"/>
        <v>شرکتی</v>
      </c>
      <c r="G1945" s="204" t="str">
        <f t="shared" si="281"/>
        <v>جفت</v>
      </c>
      <c r="H1945" s="204">
        <f t="shared" si="282"/>
        <v>6.65</v>
      </c>
      <c r="I1945" s="204"/>
      <c r="J1945" s="204">
        <v>0</v>
      </c>
      <c r="K1945" s="204"/>
      <c r="L1945" s="204"/>
      <c r="M1945" s="204"/>
      <c r="N1945" s="204"/>
      <c r="O1945" s="230">
        <f t="shared" ref="O1945:O2008" si="286">IF(I1945=$O$5,J1945*H1945,0)</f>
        <v>0</v>
      </c>
      <c r="P1945" s="230">
        <f t="shared" ref="P1945:P2008" si="287">IF(I1945=$P$5,J1945*H1945,0)*1.15</f>
        <v>0</v>
      </c>
      <c r="Q1945" s="230">
        <f t="shared" si="284"/>
        <v>0</v>
      </c>
      <c r="R1945" s="288">
        <f t="shared" si="283"/>
        <v>0</v>
      </c>
      <c r="S1945" s="261" t="s">
        <v>259</v>
      </c>
    </row>
    <row r="1946" spans="2:19" s="200" customFormat="1" x14ac:dyDescent="0.25">
      <c r="B1946" s="259">
        <f t="shared" si="285"/>
        <v>1941</v>
      </c>
      <c r="C1946" s="229">
        <v>45483</v>
      </c>
      <c r="D1946" s="215" t="s">
        <v>132</v>
      </c>
      <c r="E1946" s="204" t="str">
        <f t="shared" si="279"/>
        <v>تانکر آب</v>
      </c>
      <c r="F1946" s="204" t="str">
        <f t="shared" si="280"/>
        <v>شرکتی</v>
      </c>
      <c r="G1946" s="204" t="str">
        <f t="shared" si="281"/>
        <v>تانکر آب</v>
      </c>
      <c r="H1946" s="204">
        <f t="shared" si="282"/>
        <v>11.8</v>
      </c>
      <c r="I1946" s="204" t="s">
        <v>68</v>
      </c>
      <c r="J1946" s="204">
        <v>4</v>
      </c>
      <c r="K1946" s="204"/>
      <c r="L1946" s="204"/>
      <c r="M1946" s="204"/>
      <c r="N1946" s="204"/>
      <c r="O1946" s="230">
        <f t="shared" si="286"/>
        <v>0</v>
      </c>
      <c r="P1946" s="230">
        <f t="shared" si="287"/>
        <v>0</v>
      </c>
      <c r="Q1946" s="230">
        <f t="shared" si="284"/>
        <v>47.2</v>
      </c>
      <c r="R1946" s="288">
        <f t="shared" si="283"/>
        <v>0</v>
      </c>
      <c r="S1946" s="261"/>
    </row>
    <row r="1947" spans="2:19" s="200" customFormat="1" x14ac:dyDescent="0.25">
      <c r="B1947" s="259">
        <f t="shared" si="285"/>
        <v>1942</v>
      </c>
      <c r="C1947" s="229">
        <v>45483</v>
      </c>
      <c r="D1947" s="215" t="s">
        <v>98</v>
      </c>
      <c r="E1947" s="204" t="str">
        <f t="shared" si="279"/>
        <v>تانکر آب</v>
      </c>
      <c r="F1947" s="204" t="str">
        <f t="shared" si="280"/>
        <v>شرکتی</v>
      </c>
      <c r="G1947" s="204" t="str">
        <f t="shared" si="281"/>
        <v>تانکر آب</v>
      </c>
      <c r="H1947" s="204">
        <f t="shared" si="282"/>
        <v>11.8</v>
      </c>
      <c r="I1947" s="204" t="s">
        <v>68</v>
      </c>
      <c r="J1947" s="204">
        <v>5</v>
      </c>
      <c r="K1947" s="204"/>
      <c r="L1947" s="204"/>
      <c r="M1947" s="204"/>
      <c r="N1947" s="204"/>
      <c r="O1947" s="230">
        <f t="shared" si="286"/>
        <v>0</v>
      </c>
      <c r="P1947" s="230">
        <f t="shared" si="287"/>
        <v>0</v>
      </c>
      <c r="Q1947" s="230">
        <f t="shared" si="284"/>
        <v>59</v>
      </c>
      <c r="R1947" s="288">
        <f t="shared" si="283"/>
        <v>0</v>
      </c>
      <c r="S1947" s="261"/>
    </row>
    <row r="1948" spans="2:19" s="200" customFormat="1" x14ac:dyDescent="0.25">
      <c r="B1948" s="259">
        <f t="shared" si="285"/>
        <v>1943</v>
      </c>
      <c r="C1948" s="229">
        <v>45483</v>
      </c>
      <c r="D1948" s="215" t="s">
        <v>242</v>
      </c>
      <c r="E1948" s="204" t="str">
        <f t="shared" si="279"/>
        <v>کامیون کمپرسی</v>
      </c>
      <c r="F1948" s="204" t="str">
        <f t="shared" si="280"/>
        <v>انصاری</v>
      </c>
      <c r="G1948" s="204" t="str">
        <f t="shared" si="281"/>
        <v>جفت</v>
      </c>
      <c r="H1948" s="204">
        <f t="shared" si="282"/>
        <v>7</v>
      </c>
      <c r="I1948" s="204" t="s">
        <v>204</v>
      </c>
      <c r="J1948" s="204">
        <v>45</v>
      </c>
      <c r="K1948" s="204">
        <v>650</v>
      </c>
      <c r="L1948" s="204" t="s">
        <v>2</v>
      </c>
      <c r="M1948" s="204">
        <v>713</v>
      </c>
      <c r="N1948" s="204" t="s">
        <v>286</v>
      </c>
      <c r="O1948" s="230">
        <f t="shared" si="286"/>
        <v>315</v>
      </c>
      <c r="P1948" s="230">
        <f t="shared" si="287"/>
        <v>0</v>
      </c>
      <c r="Q1948" s="230">
        <f t="shared" si="284"/>
        <v>0</v>
      </c>
      <c r="R1948" s="288">
        <f t="shared" si="283"/>
        <v>0</v>
      </c>
      <c r="S1948" s="261"/>
    </row>
    <row r="1949" spans="2:19" s="200" customFormat="1" x14ac:dyDescent="0.25">
      <c r="B1949" s="259">
        <f t="shared" si="285"/>
        <v>1944</v>
      </c>
      <c r="C1949" s="229">
        <v>45483</v>
      </c>
      <c r="D1949" s="215" t="s">
        <v>251</v>
      </c>
      <c r="E1949" s="204" t="str">
        <f t="shared" si="279"/>
        <v>کامیون کمپرسی</v>
      </c>
      <c r="F1949" s="204" t="str">
        <f t="shared" si="280"/>
        <v>انصاری</v>
      </c>
      <c r="G1949" s="204" t="str">
        <f t="shared" si="281"/>
        <v>جفت</v>
      </c>
      <c r="H1949" s="204">
        <f t="shared" si="282"/>
        <v>7</v>
      </c>
      <c r="I1949" s="204" t="s">
        <v>204</v>
      </c>
      <c r="J1949" s="204">
        <v>45</v>
      </c>
      <c r="K1949" s="204">
        <v>650</v>
      </c>
      <c r="L1949" s="204" t="s">
        <v>2</v>
      </c>
      <c r="M1949" s="204">
        <v>713</v>
      </c>
      <c r="N1949" s="204" t="s">
        <v>286</v>
      </c>
      <c r="O1949" s="230">
        <f t="shared" si="286"/>
        <v>315</v>
      </c>
      <c r="P1949" s="230">
        <f t="shared" si="287"/>
        <v>0</v>
      </c>
      <c r="Q1949" s="230">
        <f t="shared" si="284"/>
        <v>0</v>
      </c>
      <c r="R1949" s="288">
        <f t="shared" si="283"/>
        <v>0</v>
      </c>
      <c r="S1949" s="261"/>
    </row>
    <row r="1950" spans="2:19" s="200" customFormat="1" x14ac:dyDescent="0.25">
      <c r="B1950" s="259">
        <f t="shared" si="285"/>
        <v>1945</v>
      </c>
      <c r="C1950" s="229">
        <v>45483</v>
      </c>
      <c r="D1950" s="215" t="s">
        <v>252</v>
      </c>
      <c r="E1950" s="204" t="str">
        <f t="shared" si="279"/>
        <v>کامیون کمپرسی</v>
      </c>
      <c r="F1950" s="204" t="str">
        <f t="shared" si="280"/>
        <v>انصاری</v>
      </c>
      <c r="G1950" s="204" t="str">
        <f t="shared" si="281"/>
        <v>جفت</v>
      </c>
      <c r="H1950" s="204">
        <f t="shared" si="282"/>
        <v>7</v>
      </c>
      <c r="I1950" s="204" t="s">
        <v>204</v>
      </c>
      <c r="J1950" s="204">
        <v>41</v>
      </c>
      <c r="K1950" s="204">
        <v>650</v>
      </c>
      <c r="L1950" s="204" t="s">
        <v>2</v>
      </c>
      <c r="M1950" s="204">
        <v>713</v>
      </c>
      <c r="N1950" s="204" t="s">
        <v>286</v>
      </c>
      <c r="O1950" s="230">
        <f t="shared" si="286"/>
        <v>287</v>
      </c>
      <c r="P1950" s="230">
        <f t="shared" si="287"/>
        <v>0</v>
      </c>
      <c r="Q1950" s="230">
        <f t="shared" si="284"/>
        <v>0</v>
      </c>
      <c r="R1950" s="288">
        <f t="shared" si="283"/>
        <v>0</v>
      </c>
      <c r="S1950" s="261"/>
    </row>
    <row r="1951" spans="2:19" s="200" customFormat="1" x14ac:dyDescent="0.25">
      <c r="B1951" s="259">
        <f t="shared" si="285"/>
        <v>1946</v>
      </c>
      <c r="C1951" s="229">
        <v>45483</v>
      </c>
      <c r="D1951" s="215" t="s">
        <v>152</v>
      </c>
      <c r="E1951" s="204" t="str">
        <f t="shared" si="279"/>
        <v>کامیون کمپرسی</v>
      </c>
      <c r="F1951" s="204" t="str">
        <f t="shared" si="280"/>
        <v>میرزایی</v>
      </c>
      <c r="G1951" s="204" t="str">
        <f t="shared" si="281"/>
        <v>تک</v>
      </c>
      <c r="H1951" s="204">
        <f t="shared" si="282"/>
        <v>4.1500000000000004</v>
      </c>
      <c r="I1951" s="204" t="s">
        <v>205</v>
      </c>
      <c r="J1951" s="204">
        <v>13</v>
      </c>
      <c r="K1951" s="204">
        <v>1700</v>
      </c>
      <c r="L1951" s="204" t="s">
        <v>65</v>
      </c>
      <c r="M1951" s="204">
        <v>715</v>
      </c>
      <c r="N1951" s="204" t="s">
        <v>287</v>
      </c>
      <c r="O1951" s="230">
        <f t="shared" si="286"/>
        <v>0</v>
      </c>
      <c r="P1951" s="230">
        <f t="shared" si="287"/>
        <v>62.042499999999997</v>
      </c>
      <c r="Q1951" s="230">
        <f t="shared" si="284"/>
        <v>0</v>
      </c>
      <c r="R1951" s="288">
        <f t="shared" si="283"/>
        <v>0</v>
      </c>
      <c r="S1951" s="261"/>
    </row>
    <row r="1952" spans="2:19" s="200" customFormat="1" x14ac:dyDescent="0.25">
      <c r="B1952" s="259">
        <f t="shared" si="285"/>
        <v>1947</v>
      </c>
      <c r="C1952" s="229">
        <v>45483</v>
      </c>
      <c r="D1952" s="215" t="s">
        <v>154</v>
      </c>
      <c r="E1952" s="204" t="str">
        <f t="shared" si="279"/>
        <v>کامیون کمپرسی</v>
      </c>
      <c r="F1952" s="204" t="str">
        <f t="shared" si="280"/>
        <v>میرزایی</v>
      </c>
      <c r="G1952" s="204" t="str">
        <f t="shared" si="281"/>
        <v>تک</v>
      </c>
      <c r="H1952" s="204">
        <f t="shared" si="282"/>
        <v>4.1500000000000004</v>
      </c>
      <c r="I1952" s="204" t="s">
        <v>205</v>
      </c>
      <c r="J1952" s="204">
        <v>17</v>
      </c>
      <c r="K1952" s="204">
        <v>1700</v>
      </c>
      <c r="L1952" s="204" t="s">
        <v>65</v>
      </c>
      <c r="M1952" s="204">
        <v>715</v>
      </c>
      <c r="N1952" s="204" t="s">
        <v>287</v>
      </c>
      <c r="O1952" s="230">
        <f t="shared" si="286"/>
        <v>0</v>
      </c>
      <c r="P1952" s="230">
        <f t="shared" si="287"/>
        <v>81.132500000000007</v>
      </c>
      <c r="Q1952" s="230">
        <f t="shared" si="284"/>
        <v>0</v>
      </c>
      <c r="R1952" s="288">
        <f t="shared" si="283"/>
        <v>0</v>
      </c>
      <c r="S1952" s="261"/>
    </row>
    <row r="1953" spans="2:19" s="200" customFormat="1" x14ac:dyDescent="0.25">
      <c r="B1953" s="259">
        <f t="shared" si="285"/>
        <v>1948</v>
      </c>
      <c r="C1953" s="229">
        <v>45483</v>
      </c>
      <c r="D1953" s="215" t="s">
        <v>155</v>
      </c>
      <c r="E1953" s="204" t="str">
        <f t="shared" si="279"/>
        <v>کامیون کمپرسی</v>
      </c>
      <c r="F1953" s="204" t="str">
        <f t="shared" si="280"/>
        <v>میرزایی</v>
      </c>
      <c r="G1953" s="204" t="str">
        <f t="shared" si="281"/>
        <v>جفت</v>
      </c>
      <c r="H1953" s="204">
        <f t="shared" si="282"/>
        <v>6.65</v>
      </c>
      <c r="I1953" s="204" t="s">
        <v>205</v>
      </c>
      <c r="J1953" s="204">
        <v>19</v>
      </c>
      <c r="K1953" s="204">
        <v>1700</v>
      </c>
      <c r="L1953" s="204" t="s">
        <v>65</v>
      </c>
      <c r="M1953" s="204">
        <v>715</v>
      </c>
      <c r="N1953" s="204" t="s">
        <v>287</v>
      </c>
      <c r="O1953" s="230">
        <f t="shared" si="286"/>
        <v>0</v>
      </c>
      <c r="P1953" s="230">
        <f t="shared" si="287"/>
        <v>145.30250000000001</v>
      </c>
      <c r="Q1953" s="230">
        <f t="shared" si="284"/>
        <v>0</v>
      </c>
      <c r="R1953" s="288">
        <f t="shared" si="283"/>
        <v>0</v>
      </c>
      <c r="S1953" s="261"/>
    </row>
    <row r="1954" spans="2:19" s="200" customFormat="1" x14ac:dyDescent="0.25">
      <c r="B1954" s="259">
        <f t="shared" si="285"/>
        <v>1949</v>
      </c>
      <c r="C1954" s="229">
        <v>45483</v>
      </c>
      <c r="D1954" s="215" t="s">
        <v>158</v>
      </c>
      <c r="E1954" s="204" t="str">
        <f t="shared" si="279"/>
        <v>کامیون کمپرسی</v>
      </c>
      <c r="F1954" s="204" t="str">
        <f t="shared" si="280"/>
        <v>صداقت</v>
      </c>
      <c r="G1954" s="204" t="str">
        <f t="shared" si="281"/>
        <v>تک</v>
      </c>
      <c r="H1954" s="204">
        <f t="shared" si="282"/>
        <v>4.1500000000000004</v>
      </c>
      <c r="I1954" s="204" t="s">
        <v>204</v>
      </c>
      <c r="J1954" s="204">
        <v>58</v>
      </c>
      <c r="K1954" s="204">
        <v>500</v>
      </c>
      <c r="L1954" s="204" t="s">
        <v>64</v>
      </c>
      <c r="M1954" s="204">
        <v>718</v>
      </c>
      <c r="N1954" s="204" t="s">
        <v>287</v>
      </c>
      <c r="O1954" s="230">
        <f t="shared" si="286"/>
        <v>240.70000000000002</v>
      </c>
      <c r="P1954" s="230">
        <f t="shared" si="287"/>
        <v>0</v>
      </c>
      <c r="Q1954" s="230">
        <f t="shared" si="284"/>
        <v>0</v>
      </c>
      <c r="R1954" s="288">
        <f t="shared" si="283"/>
        <v>0</v>
      </c>
      <c r="S1954" s="261"/>
    </row>
    <row r="1955" spans="2:19" s="200" customFormat="1" x14ac:dyDescent="0.25">
      <c r="B1955" s="259">
        <f t="shared" si="285"/>
        <v>1950</v>
      </c>
      <c r="C1955" s="229">
        <v>45483</v>
      </c>
      <c r="D1955" s="215" t="s">
        <v>159</v>
      </c>
      <c r="E1955" s="204" t="str">
        <f t="shared" si="279"/>
        <v>کامیون کمپرسی</v>
      </c>
      <c r="F1955" s="204" t="str">
        <f t="shared" si="280"/>
        <v>صداقت</v>
      </c>
      <c r="G1955" s="204" t="str">
        <f t="shared" si="281"/>
        <v>تک</v>
      </c>
      <c r="H1955" s="204">
        <f t="shared" si="282"/>
        <v>4.1500000000000004</v>
      </c>
      <c r="I1955" s="204" t="s">
        <v>204</v>
      </c>
      <c r="J1955" s="204">
        <v>44</v>
      </c>
      <c r="K1955" s="204">
        <v>500</v>
      </c>
      <c r="L1955" s="204" t="s">
        <v>64</v>
      </c>
      <c r="M1955" s="204">
        <v>718</v>
      </c>
      <c r="N1955" s="204" t="s">
        <v>287</v>
      </c>
      <c r="O1955" s="230">
        <f t="shared" si="286"/>
        <v>182.60000000000002</v>
      </c>
      <c r="P1955" s="230">
        <f t="shared" si="287"/>
        <v>0</v>
      </c>
      <c r="Q1955" s="230">
        <f t="shared" si="284"/>
        <v>0</v>
      </c>
      <c r="R1955" s="288">
        <f t="shared" si="283"/>
        <v>0</v>
      </c>
      <c r="S1955" s="261"/>
    </row>
    <row r="1956" spans="2:19" s="200" customFormat="1" x14ac:dyDescent="0.25">
      <c r="B1956" s="259">
        <f>ROW()-5</f>
        <v>1951</v>
      </c>
      <c r="C1956" s="229">
        <v>45483</v>
      </c>
      <c r="D1956" s="215" t="s">
        <v>283</v>
      </c>
      <c r="E1956" s="204" t="str">
        <f t="shared" si="279"/>
        <v>کامیون کمپرسی</v>
      </c>
      <c r="F1956" s="204" t="str">
        <f t="shared" si="280"/>
        <v>صداقت</v>
      </c>
      <c r="G1956" s="204" t="str">
        <f t="shared" si="281"/>
        <v>تک</v>
      </c>
      <c r="H1956" s="204">
        <f t="shared" si="282"/>
        <v>4.1500000000000004</v>
      </c>
      <c r="I1956" s="204" t="s">
        <v>204</v>
      </c>
      <c r="J1956" s="204">
        <v>44</v>
      </c>
      <c r="K1956" s="204">
        <v>500</v>
      </c>
      <c r="L1956" s="204" t="s">
        <v>64</v>
      </c>
      <c r="M1956" s="204">
        <v>718</v>
      </c>
      <c r="N1956" s="204" t="s">
        <v>287</v>
      </c>
      <c r="O1956" s="230">
        <f>IF(I1956=$O$5,J1956*H1956,0)</f>
        <v>182.60000000000002</v>
      </c>
      <c r="P1956" s="230">
        <f>IF(I1956=$P$5,J1956*H1956,0)*1.15</f>
        <v>0</v>
      </c>
      <c r="Q1956" s="230">
        <f t="shared" si="284"/>
        <v>0</v>
      </c>
      <c r="R1956" s="288">
        <f t="shared" si="283"/>
        <v>0</v>
      </c>
      <c r="S1956" s="261"/>
    </row>
    <row r="1957" spans="2:19" s="200" customFormat="1" x14ac:dyDescent="0.25">
      <c r="B1957" s="259">
        <f t="shared" si="285"/>
        <v>1952</v>
      </c>
      <c r="C1957" s="229">
        <v>45483</v>
      </c>
      <c r="D1957" s="215" t="s">
        <v>162</v>
      </c>
      <c r="E1957" s="204" t="str">
        <f t="shared" si="279"/>
        <v>تانکر آب</v>
      </c>
      <c r="F1957" s="204" t="str">
        <f t="shared" si="280"/>
        <v>رضاپور</v>
      </c>
      <c r="G1957" s="204" t="str">
        <f t="shared" si="281"/>
        <v>تانکر آب</v>
      </c>
      <c r="H1957" s="204">
        <f t="shared" si="282"/>
        <v>10</v>
      </c>
      <c r="I1957" s="204" t="s">
        <v>68</v>
      </c>
      <c r="J1957" s="204">
        <v>4</v>
      </c>
      <c r="K1957" s="204"/>
      <c r="L1957" s="204"/>
      <c r="M1957" s="204"/>
      <c r="N1957" s="204"/>
      <c r="O1957" s="230">
        <f t="shared" si="286"/>
        <v>0</v>
      </c>
      <c r="P1957" s="230">
        <f t="shared" si="287"/>
        <v>0</v>
      </c>
      <c r="Q1957" s="230">
        <f t="shared" si="284"/>
        <v>40</v>
      </c>
      <c r="R1957" s="288">
        <f t="shared" si="283"/>
        <v>0</v>
      </c>
      <c r="S1957" s="261"/>
    </row>
    <row r="1958" spans="2:19" s="200" customFormat="1" x14ac:dyDescent="0.25">
      <c r="B1958" s="259">
        <f t="shared" si="285"/>
        <v>1953</v>
      </c>
      <c r="C1958" s="229">
        <v>45483</v>
      </c>
      <c r="D1958" s="215" t="s">
        <v>175</v>
      </c>
      <c r="E1958" s="204" t="str">
        <f t="shared" si="279"/>
        <v>تانکر آب</v>
      </c>
      <c r="F1958" s="204" t="str">
        <f t="shared" si="280"/>
        <v>محمدپور</v>
      </c>
      <c r="G1958" s="204" t="str">
        <f t="shared" si="281"/>
        <v>تانکر آب</v>
      </c>
      <c r="H1958" s="204">
        <f t="shared" si="282"/>
        <v>11.2</v>
      </c>
      <c r="I1958" s="204" t="s">
        <v>68</v>
      </c>
      <c r="J1958" s="204">
        <v>7</v>
      </c>
      <c r="K1958" s="204"/>
      <c r="L1958" s="204"/>
      <c r="M1958" s="204"/>
      <c r="N1958" s="204"/>
      <c r="O1958" s="230">
        <f t="shared" si="286"/>
        <v>0</v>
      </c>
      <c r="P1958" s="230">
        <f t="shared" si="287"/>
        <v>0</v>
      </c>
      <c r="Q1958" s="230">
        <f t="shared" si="284"/>
        <v>78.399999999999991</v>
      </c>
      <c r="R1958" s="288">
        <f t="shared" si="283"/>
        <v>0</v>
      </c>
      <c r="S1958" s="261"/>
    </row>
    <row r="1959" spans="2:19" s="200" customFormat="1" x14ac:dyDescent="0.25">
      <c r="B1959" s="259">
        <f t="shared" si="285"/>
        <v>1954</v>
      </c>
      <c r="C1959" s="229">
        <v>45483</v>
      </c>
      <c r="D1959" s="215" t="s">
        <v>179</v>
      </c>
      <c r="E1959" s="204" t="str">
        <f t="shared" si="279"/>
        <v>کمپرسی جفت</v>
      </c>
      <c r="F1959" s="204" t="str">
        <f t="shared" si="280"/>
        <v>محمدپور</v>
      </c>
      <c r="G1959" s="204" t="str">
        <f t="shared" si="281"/>
        <v>جفت</v>
      </c>
      <c r="H1959" s="204">
        <f t="shared" si="282"/>
        <v>7</v>
      </c>
      <c r="I1959" s="204" t="s">
        <v>204</v>
      </c>
      <c r="J1959" s="204">
        <v>35</v>
      </c>
      <c r="K1959" s="204">
        <v>2000</v>
      </c>
      <c r="L1959" s="204" t="s">
        <v>7</v>
      </c>
      <c r="M1959" s="204">
        <v>723</v>
      </c>
      <c r="N1959" s="204" t="s">
        <v>287</v>
      </c>
      <c r="O1959" s="230">
        <f t="shared" si="286"/>
        <v>245</v>
      </c>
      <c r="P1959" s="230">
        <f t="shared" si="287"/>
        <v>0</v>
      </c>
      <c r="Q1959" s="230">
        <f t="shared" si="284"/>
        <v>0</v>
      </c>
      <c r="R1959" s="288">
        <f t="shared" si="283"/>
        <v>0</v>
      </c>
      <c r="S1959" s="261"/>
    </row>
    <row r="1960" spans="2:19" s="200" customFormat="1" x14ac:dyDescent="0.25">
      <c r="B1960" s="259">
        <f t="shared" si="285"/>
        <v>1955</v>
      </c>
      <c r="C1960" s="229">
        <v>45483</v>
      </c>
      <c r="D1960" s="215" t="s">
        <v>255</v>
      </c>
      <c r="E1960" s="204" t="str">
        <f t="shared" si="279"/>
        <v>کمپرسی جفت</v>
      </c>
      <c r="F1960" s="204" t="str">
        <f t="shared" si="280"/>
        <v>محمدپور</v>
      </c>
      <c r="G1960" s="204" t="str">
        <f t="shared" si="281"/>
        <v>جفت</v>
      </c>
      <c r="H1960" s="204">
        <f t="shared" si="282"/>
        <v>7</v>
      </c>
      <c r="I1960" s="204" t="s">
        <v>204</v>
      </c>
      <c r="J1960" s="204">
        <v>54</v>
      </c>
      <c r="K1960" s="204">
        <v>2000</v>
      </c>
      <c r="L1960" s="204" t="s">
        <v>7</v>
      </c>
      <c r="M1960" s="204">
        <v>723</v>
      </c>
      <c r="N1960" s="204" t="s">
        <v>287</v>
      </c>
      <c r="O1960" s="230">
        <f t="shared" si="286"/>
        <v>378</v>
      </c>
      <c r="P1960" s="230">
        <f t="shared" si="287"/>
        <v>0</v>
      </c>
      <c r="Q1960" s="230">
        <f t="shared" si="284"/>
        <v>0</v>
      </c>
      <c r="R1960" s="288">
        <f t="shared" si="283"/>
        <v>0</v>
      </c>
      <c r="S1960" s="261"/>
    </row>
    <row r="1961" spans="2:19" s="200" customFormat="1" x14ac:dyDescent="0.25">
      <c r="B1961" s="259">
        <f t="shared" si="285"/>
        <v>1956</v>
      </c>
      <c r="C1961" s="229">
        <v>45483</v>
      </c>
      <c r="D1961" s="215" t="s">
        <v>253</v>
      </c>
      <c r="E1961" s="204" t="str">
        <f t="shared" si="279"/>
        <v>کمپرسی تک</v>
      </c>
      <c r="F1961" s="204" t="str">
        <f t="shared" si="280"/>
        <v>محمدپور</v>
      </c>
      <c r="G1961" s="204" t="str">
        <f t="shared" si="281"/>
        <v>تک</v>
      </c>
      <c r="H1961" s="204">
        <f t="shared" si="282"/>
        <v>5</v>
      </c>
      <c r="I1961" s="204" t="s">
        <v>204</v>
      </c>
      <c r="J1961" s="204">
        <v>55</v>
      </c>
      <c r="K1961" s="204">
        <v>2000</v>
      </c>
      <c r="L1961" s="204" t="s">
        <v>7</v>
      </c>
      <c r="M1961" s="204">
        <v>723</v>
      </c>
      <c r="N1961" s="204" t="s">
        <v>287</v>
      </c>
      <c r="O1961" s="230">
        <f t="shared" si="286"/>
        <v>275</v>
      </c>
      <c r="P1961" s="230">
        <f t="shared" si="287"/>
        <v>0</v>
      </c>
      <c r="Q1961" s="230">
        <f t="shared" si="284"/>
        <v>0</v>
      </c>
      <c r="R1961" s="288">
        <f t="shared" si="283"/>
        <v>0</v>
      </c>
      <c r="S1961" s="261"/>
    </row>
    <row r="1962" spans="2:19" s="200" customFormat="1" x14ac:dyDescent="0.25">
      <c r="B1962" s="259">
        <f t="shared" si="285"/>
        <v>1957</v>
      </c>
      <c r="C1962" s="229">
        <v>45483</v>
      </c>
      <c r="D1962" s="215" t="s">
        <v>269</v>
      </c>
      <c r="E1962" s="204" t="str">
        <f t="shared" si="279"/>
        <v>کمپرسی جفت</v>
      </c>
      <c r="F1962" s="204" t="str">
        <f t="shared" si="280"/>
        <v>محمدپور</v>
      </c>
      <c r="G1962" s="204" t="str">
        <f t="shared" si="281"/>
        <v>جفت</v>
      </c>
      <c r="H1962" s="204">
        <f t="shared" si="282"/>
        <v>7</v>
      </c>
      <c r="I1962" s="204" t="s">
        <v>204</v>
      </c>
      <c r="J1962" s="204">
        <v>53</v>
      </c>
      <c r="K1962" s="204">
        <v>2000</v>
      </c>
      <c r="L1962" s="204" t="s">
        <v>7</v>
      </c>
      <c r="M1962" s="204">
        <v>723</v>
      </c>
      <c r="N1962" s="204" t="s">
        <v>287</v>
      </c>
      <c r="O1962" s="230">
        <f t="shared" si="286"/>
        <v>371</v>
      </c>
      <c r="P1962" s="230">
        <f t="shared" si="287"/>
        <v>0</v>
      </c>
      <c r="Q1962" s="230">
        <f t="shared" ref="Q1962:Q1991" si="288">IF(I1962=$Q$5,J1962*H1962,0)</f>
        <v>0</v>
      </c>
      <c r="R1962" s="288">
        <f t="shared" si="283"/>
        <v>0</v>
      </c>
      <c r="S1962" s="261"/>
    </row>
    <row r="1963" spans="2:19" s="200" customFormat="1" x14ac:dyDescent="0.25">
      <c r="B1963" s="259">
        <f t="shared" si="285"/>
        <v>1958</v>
      </c>
      <c r="C1963" s="229">
        <v>45483</v>
      </c>
      <c r="D1963" s="215" t="s">
        <v>181</v>
      </c>
      <c r="E1963" s="204" t="str">
        <f t="shared" si="279"/>
        <v>تانکر آب</v>
      </c>
      <c r="F1963" s="204" t="str">
        <f t="shared" si="280"/>
        <v>گلپایگانی</v>
      </c>
      <c r="G1963" s="204" t="str">
        <f t="shared" si="281"/>
        <v>تانکر آب</v>
      </c>
      <c r="H1963" s="204">
        <f t="shared" si="282"/>
        <v>11.6</v>
      </c>
      <c r="I1963" s="204" t="s">
        <v>68</v>
      </c>
      <c r="J1963" s="204">
        <v>7</v>
      </c>
      <c r="K1963" s="204"/>
      <c r="L1963" s="204"/>
      <c r="M1963" s="204"/>
      <c r="N1963" s="204"/>
      <c r="O1963" s="230">
        <f t="shared" si="286"/>
        <v>0</v>
      </c>
      <c r="P1963" s="230">
        <f t="shared" si="287"/>
        <v>0</v>
      </c>
      <c r="Q1963" s="230">
        <f t="shared" si="288"/>
        <v>81.2</v>
      </c>
      <c r="R1963" s="288">
        <f t="shared" si="283"/>
        <v>0</v>
      </c>
      <c r="S1963" s="261"/>
    </row>
    <row r="1964" spans="2:19" s="200" customFormat="1" x14ac:dyDescent="0.25">
      <c r="B1964" s="259">
        <f t="shared" si="285"/>
        <v>1959</v>
      </c>
      <c r="C1964" s="229">
        <v>45483</v>
      </c>
      <c r="D1964" s="215" t="s">
        <v>244</v>
      </c>
      <c r="E1964" s="204" t="str">
        <f t="shared" si="279"/>
        <v>تانکر آب</v>
      </c>
      <c r="F1964" s="204" t="str">
        <f t="shared" si="280"/>
        <v>محمدپور</v>
      </c>
      <c r="G1964" s="204" t="str">
        <f t="shared" si="281"/>
        <v>تانکر آب</v>
      </c>
      <c r="H1964" s="204">
        <f t="shared" si="282"/>
        <v>10</v>
      </c>
      <c r="I1964" s="204" t="s">
        <v>68</v>
      </c>
      <c r="J1964" s="204">
        <v>0</v>
      </c>
      <c r="K1964" s="204"/>
      <c r="L1964" s="204"/>
      <c r="M1964" s="204"/>
      <c r="N1964" s="204"/>
      <c r="O1964" s="230">
        <f t="shared" si="286"/>
        <v>0</v>
      </c>
      <c r="P1964" s="230">
        <f t="shared" si="287"/>
        <v>0</v>
      </c>
      <c r="Q1964" s="230">
        <f t="shared" si="288"/>
        <v>0</v>
      </c>
      <c r="R1964" s="288">
        <f t="shared" si="283"/>
        <v>0</v>
      </c>
      <c r="S1964" s="261"/>
    </row>
    <row r="1965" spans="2:19" s="200" customFormat="1" x14ac:dyDescent="0.25">
      <c r="B1965" s="259">
        <f t="shared" si="285"/>
        <v>1960</v>
      </c>
      <c r="C1965" s="229">
        <v>45484</v>
      </c>
      <c r="D1965" s="215" t="s">
        <v>93</v>
      </c>
      <c r="E1965" s="204" t="str">
        <f t="shared" si="279"/>
        <v>کامیون کمپرسی</v>
      </c>
      <c r="F1965" s="204" t="str">
        <f t="shared" si="280"/>
        <v>شرکتی</v>
      </c>
      <c r="G1965" s="204" t="str">
        <f t="shared" si="281"/>
        <v>جفت</v>
      </c>
      <c r="H1965" s="204">
        <f t="shared" si="282"/>
        <v>6.65</v>
      </c>
      <c r="I1965" s="204" t="s">
        <v>204</v>
      </c>
      <c r="J1965" s="204">
        <v>30</v>
      </c>
      <c r="K1965" s="204">
        <v>800</v>
      </c>
      <c r="L1965" s="204" t="s">
        <v>1</v>
      </c>
      <c r="M1965" s="204">
        <v>723</v>
      </c>
      <c r="N1965" s="204" t="s">
        <v>287</v>
      </c>
      <c r="O1965" s="230">
        <f t="shared" si="286"/>
        <v>199.5</v>
      </c>
      <c r="P1965" s="230">
        <f t="shared" si="287"/>
        <v>0</v>
      </c>
      <c r="Q1965" s="230">
        <f t="shared" si="288"/>
        <v>0</v>
      </c>
      <c r="R1965" s="288">
        <f t="shared" si="283"/>
        <v>0</v>
      </c>
      <c r="S1965" s="261" t="s">
        <v>280</v>
      </c>
    </row>
    <row r="1966" spans="2:19" s="200" customFormat="1" x14ac:dyDescent="0.25">
      <c r="B1966" s="259">
        <f t="shared" si="285"/>
        <v>1961</v>
      </c>
      <c r="C1966" s="229">
        <v>45484</v>
      </c>
      <c r="D1966" s="215" t="s">
        <v>96</v>
      </c>
      <c r="E1966" s="204" t="str">
        <f t="shared" si="279"/>
        <v>کامیون کمپرسی</v>
      </c>
      <c r="F1966" s="204" t="str">
        <f t="shared" si="280"/>
        <v>شرکتی</v>
      </c>
      <c r="G1966" s="204" t="str">
        <f t="shared" si="281"/>
        <v>جفت</v>
      </c>
      <c r="H1966" s="204">
        <f t="shared" si="282"/>
        <v>6.65</v>
      </c>
      <c r="I1966" s="204" t="s">
        <v>276</v>
      </c>
      <c r="J1966" s="204">
        <v>12</v>
      </c>
      <c r="K1966" s="204">
        <v>350</v>
      </c>
      <c r="L1966" s="204" t="s">
        <v>1</v>
      </c>
      <c r="M1966" s="204">
        <v>173</v>
      </c>
      <c r="N1966" s="204"/>
      <c r="O1966" s="230">
        <f t="shared" si="286"/>
        <v>0</v>
      </c>
      <c r="P1966" s="230">
        <f t="shared" si="287"/>
        <v>0</v>
      </c>
      <c r="Q1966" s="230">
        <f t="shared" si="288"/>
        <v>0</v>
      </c>
      <c r="R1966" s="288">
        <f t="shared" si="283"/>
        <v>0</v>
      </c>
      <c r="S1966" s="261"/>
    </row>
    <row r="1967" spans="2:19" s="200" customFormat="1" x14ac:dyDescent="0.25">
      <c r="B1967" s="259">
        <f t="shared" si="285"/>
        <v>1962</v>
      </c>
      <c r="C1967" s="229">
        <v>45484</v>
      </c>
      <c r="D1967" s="215" t="s">
        <v>119</v>
      </c>
      <c r="E1967" s="204" t="str">
        <f t="shared" si="279"/>
        <v>کامیون کمپرسی</v>
      </c>
      <c r="F1967" s="204" t="str">
        <f t="shared" si="280"/>
        <v>شرکتی</v>
      </c>
      <c r="G1967" s="204" t="str">
        <f t="shared" si="281"/>
        <v>جفت</v>
      </c>
      <c r="H1967" s="204">
        <f t="shared" si="282"/>
        <v>6.65</v>
      </c>
      <c r="I1967" s="204"/>
      <c r="J1967" s="204"/>
      <c r="K1967" s="204"/>
      <c r="L1967" s="204"/>
      <c r="M1967" s="204"/>
      <c r="N1967" s="204"/>
      <c r="O1967" s="230">
        <f t="shared" si="286"/>
        <v>0</v>
      </c>
      <c r="P1967" s="230">
        <f t="shared" si="287"/>
        <v>0</v>
      </c>
      <c r="Q1967" s="230">
        <f t="shared" si="288"/>
        <v>0</v>
      </c>
      <c r="R1967" s="288">
        <f t="shared" si="283"/>
        <v>0</v>
      </c>
      <c r="S1967" s="261" t="s">
        <v>259</v>
      </c>
    </row>
    <row r="1968" spans="2:19" s="200" customFormat="1" x14ac:dyDescent="0.25">
      <c r="B1968" s="259">
        <f t="shared" si="285"/>
        <v>1963</v>
      </c>
      <c r="C1968" s="229">
        <v>45484</v>
      </c>
      <c r="D1968" s="215" t="s">
        <v>132</v>
      </c>
      <c r="E1968" s="204" t="str">
        <f t="shared" si="279"/>
        <v>تانکر آب</v>
      </c>
      <c r="F1968" s="204" t="str">
        <f t="shared" si="280"/>
        <v>شرکتی</v>
      </c>
      <c r="G1968" s="204" t="str">
        <f t="shared" si="281"/>
        <v>تانکر آب</v>
      </c>
      <c r="H1968" s="204">
        <f t="shared" si="282"/>
        <v>11.8</v>
      </c>
      <c r="I1968" s="204" t="s">
        <v>68</v>
      </c>
      <c r="J1968" s="204">
        <v>3</v>
      </c>
      <c r="K1968" s="204"/>
      <c r="L1968" s="204"/>
      <c r="M1968" s="204"/>
      <c r="N1968" s="204" t="s">
        <v>286</v>
      </c>
      <c r="O1968" s="230">
        <f t="shared" si="286"/>
        <v>0</v>
      </c>
      <c r="P1968" s="230">
        <f t="shared" si="287"/>
        <v>0</v>
      </c>
      <c r="Q1968" s="230">
        <f t="shared" si="288"/>
        <v>35.400000000000006</v>
      </c>
      <c r="R1968" s="288">
        <f t="shared" si="283"/>
        <v>0</v>
      </c>
      <c r="S1968" s="261"/>
    </row>
    <row r="1969" spans="2:19" s="200" customFormat="1" x14ac:dyDescent="0.25">
      <c r="B1969" s="259">
        <f t="shared" si="285"/>
        <v>1964</v>
      </c>
      <c r="C1969" s="229">
        <v>45484</v>
      </c>
      <c r="D1969" s="215" t="s">
        <v>98</v>
      </c>
      <c r="E1969" s="204" t="str">
        <f t="shared" si="279"/>
        <v>تانکر آب</v>
      </c>
      <c r="F1969" s="204" t="str">
        <f t="shared" si="280"/>
        <v>شرکتی</v>
      </c>
      <c r="G1969" s="204" t="str">
        <f t="shared" si="281"/>
        <v>تانکر آب</v>
      </c>
      <c r="H1969" s="204">
        <f t="shared" si="282"/>
        <v>11.8</v>
      </c>
      <c r="I1969" s="204" t="s">
        <v>68</v>
      </c>
      <c r="J1969" s="204">
        <v>3</v>
      </c>
      <c r="K1969" s="204"/>
      <c r="L1969" s="204"/>
      <c r="M1969" s="204"/>
      <c r="N1969" s="204" t="s">
        <v>286</v>
      </c>
      <c r="O1969" s="230">
        <f t="shared" si="286"/>
        <v>0</v>
      </c>
      <c r="P1969" s="230">
        <f t="shared" si="287"/>
        <v>0</v>
      </c>
      <c r="Q1969" s="230">
        <f t="shared" si="288"/>
        <v>35.400000000000006</v>
      </c>
      <c r="R1969" s="288">
        <f t="shared" si="283"/>
        <v>0</v>
      </c>
      <c r="S1969" s="261"/>
    </row>
    <row r="1970" spans="2:19" s="200" customFormat="1" x14ac:dyDescent="0.25">
      <c r="B1970" s="259">
        <f t="shared" si="285"/>
        <v>1965</v>
      </c>
      <c r="C1970" s="229">
        <v>45484</v>
      </c>
      <c r="D1970" s="215" t="s">
        <v>242</v>
      </c>
      <c r="E1970" s="204" t="str">
        <f t="shared" si="279"/>
        <v>کامیون کمپرسی</v>
      </c>
      <c r="F1970" s="204" t="str">
        <f t="shared" si="280"/>
        <v>انصاری</v>
      </c>
      <c r="G1970" s="204" t="str">
        <f t="shared" si="281"/>
        <v>جفت</v>
      </c>
      <c r="H1970" s="204">
        <f t="shared" si="282"/>
        <v>7</v>
      </c>
      <c r="I1970" s="204" t="s">
        <v>204</v>
      </c>
      <c r="J1970" s="204">
        <v>40</v>
      </c>
      <c r="K1970" s="204">
        <v>650</v>
      </c>
      <c r="L1970" s="204" t="s">
        <v>2</v>
      </c>
      <c r="M1970" s="204">
        <v>713</v>
      </c>
      <c r="N1970" s="204" t="s">
        <v>286</v>
      </c>
      <c r="O1970" s="230">
        <f t="shared" si="286"/>
        <v>280</v>
      </c>
      <c r="P1970" s="230">
        <f t="shared" si="287"/>
        <v>0</v>
      </c>
      <c r="Q1970" s="230">
        <f t="shared" si="288"/>
        <v>0</v>
      </c>
      <c r="R1970" s="288">
        <f t="shared" si="283"/>
        <v>0</v>
      </c>
      <c r="S1970" s="261"/>
    </row>
    <row r="1971" spans="2:19" s="200" customFormat="1" x14ac:dyDescent="0.25">
      <c r="B1971" s="259">
        <f t="shared" si="285"/>
        <v>1966</v>
      </c>
      <c r="C1971" s="229">
        <v>45484</v>
      </c>
      <c r="D1971" s="215" t="s">
        <v>251</v>
      </c>
      <c r="E1971" s="204" t="str">
        <f t="shared" si="279"/>
        <v>کامیون کمپرسی</v>
      </c>
      <c r="F1971" s="204" t="str">
        <f t="shared" si="280"/>
        <v>انصاری</v>
      </c>
      <c r="G1971" s="204" t="str">
        <f t="shared" si="281"/>
        <v>جفت</v>
      </c>
      <c r="H1971" s="204">
        <f t="shared" si="282"/>
        <v>7</v>
      </c>
      <c r="I1971" s="204" t="s">
        <v>204</v>
      </c>
      <c r="J1971" s="204">
        <v>45</v>
      </c>
      <c r="K1971" s="204">
        <v>650</v>
      </c>
      <c r="L1971" s="204" t="s">
        <v>2</v>
      </c>
      <c r="M1971" s="204">
        <v>713</v>
      </c>
      <c r="N1971" s="204" t="s">
        <v>286</v>
      </c>
      <c r="O1971" s="230">
        <f t="shared" si="286"/>
        <v>315</v>
      </c>
      <c r="P1971" s="230">
        <f t="shared" si="287"/>
        <v>0</v>
      </c>
      <c r="Q1971" s="230">
        <f t="shared" si="288"/>
        <v>0</v>
      </c>
      <c r="R1971" s="288">
        <f t="shared" si="283"/>
        <v>0</v>
      </c>
      <c r="S1971" s="261"/>
    </row>
    <row r="1972" spans="2:19" s="200" customFormat="1" x14ac:dyDescent="0.25">
      <c r="B1972" s="259">
        <f t="shared" si="285"/>
        <v>1967</v>
      </c>
      <c r="C1972" s="229">
        <v>45484</v>
      </c>
      <c r="D1972" s="215" t="s">
        <v>252</v>
      </c>
      <c r="E1972" s="204" t="str">
        <f t="shared" si="279"/>
        <v>کامیون کمپرسی</v>
      </c>
      <c r="F1972" s="204" t="str">
        <f t="shared" si="280"/>
        <v>انصاری</v>
      </c>
      <c r="G1972" s="204" t="str">
        <f t="shared" si="281"/>
        <v>جفت</v>
      </c>
      <c r="H1972" s="204">
        <f t="shared" si="282"/>
        <v>7</v>
      </c>
      <c r="I1972" s="204" t="s">
        <v>204</v>
      </c>
      <c r="J1972" s="204">
        <v>40</v>
      </c>
      <c r="K1972" s="204">
        <v>650</v>
      </c>
      <c r="L1972" s="204" t="s">
        <v>2</v>
      </c>
      <c r="M1972" s="204">
        <v>713</v>
      </c>
      <c r="N1972" s="204" t="s">
        <v>286</v>
      </c>
      <c r="O1972" s="230">
        <f t="shared" si="286"/>
        <v>280</v>
      </c>
      <c r="P1972" s="230">
        <f t="shared" si="287"/>
        <v>0</v>
      </c>
      <c r="Q1972" s="230">
        <f t="shared" si="288"/>
        <v>0</v>
      </c>
      <c r="R1972" s="288">
        <f t="shared" si="283"/>
        <v>0</v>
      </c>
      <c r="S1972" s="261"/>
    </row>
    <row r="1973" spans="2:19" s="200" customFormat="1" x14ac:dyDescent="0.25">
      <c r="B1973" s="259">
        <f t="shared" si="285"/>
        <v>1968</v>
      </c>
      <c r="C1973" s="229">
        <v>45484</v>
      </c>
      <c r="D1973" s="215" t="s">
        <v>152</v>
      </c>
      <c r="E1973" s="204" t="str">
        <f t="shared" si="279"/>
        <v>کامیون کمپرسی</v>
      </c>
      <c r="F1973" s="204" t="str">
        <f t="shared" si="280"/>
        <v>میرزایی</v>
      </c>
      <c r="G1973" s="204" t="str">
        <f t="shared" si="281"/>
        <v>تک</v>
      </c>
      <c r="H1973" s="204">
        <f t="shared" si="282"/>
        <v>4.1500000000000004</v>
      </c>
      <c r="I1973" s="204" t="s">
        <v>205</v>
      </c>
      <c r="J1973" s="204">
        <v>0</v>
      </c>
      <c r="K1973" s="204">
        <v>650</v>
      </c>
      <c r="L1973" s="204" t="s">
        <v>2</v>
      </c>
      <c r="M1973" s="204">
        <v>713</v>
      </c>
      <c r="N1973" s="204" t="s">
        <v>286</v>
      </c>
      <c r="O1973" s="230">
        <f t="shared" si="286"/>
        <v>0</v>
      </c>
      <c r="P1973" s="230">
        <f t="shared" si="287"/>
        <v>0</v>
      </c>
      <c r="Q1973" s="230">
        <f t="shared" si="288"/>
        <v>0</v>
      </c>
      <c r="R1973" s="288">
        <f t="shared" si="283"/>
        <v>0</v>
      </c>
      <c r="S1973" s="261" t="s">
        <v>259</v>
      </c>
    </row>
    <row r="1974" spans="2:19" s="200" customFormat="1" x14ac:dyDescent="0.25">
      <c r="B1974" s="259">
        <f t="shared" si="285"/>
        <v>1969</v>
      </c>
      <c r="C1974" s="229">
        <v>45484</v>
      </c>
      <c r="D1974" s="215" t="s">
        <v>154</v>
      </c>
      <c r="E1974" s="204" t="str">
        <f t="shared" si="279"/>
        <v>کامیون کمپرسی</v>
      </c>
      <c r="F1974" s="204" t="str">
        <f t="shared" si="280"/>
        <v>میرزایی</v>
      </c>
      <c r="G1974" s="204" t="str">
        <f t="shared" si="281"/>
        <v>تک</v>
      </c>
      <c r="H1974" s="204">
        <f t="shared" si="282"/>
        <v>4.1500000000000004</v>
      </c>
      <c r="I1974" s="204" t="s">
        <v>205</v>
      </c>
      <c r="J1974" s="204">
        <v>20</v>
      </c>
      <c r="K1974" s="204">
        <v>1700</v>
      </c>
      <c r="L1974" s="204" t="s">
        <v>65</v>
      </c>
      <c r="M1974" s="204">
        <v>715</v>
      </c>
      <c r="N1974" s="204" t="s">
        <v>286</v>
      </c>
      <c r="O1974" s="230">
        <f t="shared" si="286"/>
        <v>0</v>
      </c>
      <c r="P1974" s="230">
        <f t="shared" si="287"/>
        <v>95.449999999999989</v>
      </c>
      <c r="Q1974" s="230">
        <f t="shared" si="288"/>
        <v>0</v>
      </c>
      <c r="R1974" s="288">
        <f t="shared" si="283"/>
        <v>0</v>
      </c>
      <c r="S1974" s="261"/>
    </row>
    <row r="1975" spans="2:19" s="200" customFormat="1" x14ac:dyDescent="0.25">
      <c r="B1975" s="259">
        <f t="shared" si="285"/>
        <v>1970</v>
      </c>
      <c r="C1975" s="229">
        <v>45484</v>
      </c>
      <c r="D1975" s="215" t="s">
        <v>155</v>
      </c>
      <c r="E1975" s="204" t="str">
        <f t="shared" si="279"/>
        <v>کامیون کمپرسی</v>
      </c>
      <c r="F1975" s="204" t="str">
        <f t="shared" si="280"/>
        <v>میرزایی</v>
      </c>
      <c r="G1975" s="204" t="str">
        <f t="shared" si="281"/>
        <v>جفت</v>
      </c>
      <c r="H1975" s="204">
        <f t="shared" si="282"/>
        <v>6.65</v>
      </c>
      <c r="I1975" s="204" t="s">
        <v>205</v>
      </c>
      <c r="J1975" s="204">
        <v>20</v>
      </c>
      <c r="K1975" s="204">
        <v>1700</v>
      </c>
      <c r="L1975" s="204" t="s">
        <v>65</v>
      </c>
      <c r="M1975" s="204">
        <v>715</v>
      </c>
      <c r="N1975" s="204" t="s">
        <v>286</v>
      </c>
      <c r="O1975" s="230">
        <f t="shared" si="286"/>
        <v>0</v>
      </c>
      <c r="P1975" s="230">
        <f t="shared" si="287"/>
        <v>152.94999999999999</v>
      </c>
      <c r="Q1975" s="230">
        <f t="shared" si="288"/>
        <v>0</v>
      </c>
      <c r="R1975" s="288">
        <f t="shared" si="283"/>
        <v>0</v>
      </c>
      <c r="S1975" s="261"/>
    </row>
    <row r="1976" spans="2:19" s="200" customFormat="1" x14ac:dyDescent="0.25">
      <c r="B1976" s="259">
        <f>ROW()-5</f>
        <v>1971</v>
      </c>
      <c r="C1976" s="229">
        <v>45484</v>
      </c>
      <c r="D1976" s="215" t="s">
        <v>158</v>
      </c>
      <c r="E1976" s="204" t="str">
        <f t="shared" si="279"/>
        <v>کامیون کمپرسی</v>
      </c>
      <c r="F1976" s="204" t="str">
        <f t="shared" si="280"/>
        <v>صداقت</v>
      </c>
      <c r="G1976" s="204" t="str">
        <f t="shared" si="281"/>
        <v>تک</v>
      </c>
      <c r="H1976" s="204">
        <f t="shared" si="282"/>
        <v>4.1500000000000004</v>
      </c>
      <c r="I1976" s="204" t="s">
        <v>204</v>
      </c>
      <c r="J1976" s="204">
        <v>32</v>
      </c>
      <c r="K1976" s="204">
        <v>450</v>
      </c>
      <c r="L1976" s="204" t="s">
        <v>64</v>
      </c>
      <c r="M1976" s="204">
        <v>718</v>
      </c>
      <c r="N1976" s="204" t="s">
        <v>287</v>
      </c>
      <c r="O1976" s="230">
        <f>IF(I1976=$O$5,J1976*H1976,0)</f>
        <v>132.80000000000001</v>
      </c>
      <c r="P1976" s="230">
        <f>IF(I1976=$P$5,J1976*H1976,0)*1.15</f>
        <v>0</v>
      </c>
      <c r="Q1976" s="230">
        <f>IF(I1976=$Q$5,J1976*H1976,0)</f>
        <v>0</v>
      </c>
      <c r="R1976" s="288">
        <f>IF(I1976=$R$5,J1976*H1976,0)</f>
        <v>0</v>
      </c>
      <c r="S1976" s="261"/>
    </row>
    <row r="1977" spans="2:19" s="200" customFormat="1" x14ac:dyDescent="0.25">
      <c r="B1977" s="259">
        <f>ROW()-5</f>
        <v>1972</v>
      </c>
      <c r="C1977" s="229">
        <v>45484</v>
      </c>
      <c r="D1977" s="215" t="s">
        <v>159</v>
      </c>
      <c r="E1977" s="204" t="str">
        <f t="shared" si="279"/>
        <v>کامیون کمپرسی</v>
      </c>
      <c r="F1977" s="204" t="str">
        <f t="shared" si="280"/>
        <v>صداقت</v>
      </c>
      <c r="G1977" s="204" t="str">
        <f t="shared" si="281"/>
        <v>تک</v>
      </c>
      <c r="H1977" s="204">
        <f t="shared" si="282"/>
        <v>4.1500000000000004</v>
      </c>
      <c r="I1977" s="204" t="s">
        <v>204</v>
      </c>
      <c r="J1977" s="204">
        <v>32</v>
      </c>
      <c r="K1977" s="204">
        <v>450</v>
      </c>
      <c r="L1977" s="204" t="s">
        <v>64</v>
      </c>
      <c r="M1977" s="204">
        <v>718</v>
      </c>
      <c r="N1977" s="204" t="s">
        <v>287</v>
      </c>
      <c r="O1977" s="230">
        <f>IF(I1977=$O$5,J1977*H1977,0)</f>
        <v>132.80000000000001</v>
      </c>
      <c r="P1977" s="230">
        <f>IF(I1977=$P$5,J1977*H1977,0)*1.15</f>
        <v>0</v>
      </c>
      <c r="Q1977" s="230">
        <f>IF(I1977=$Q$5,J1977*H1977,0)</f>
        <v>0</v>
      </c>
      <c r="R1977" s="288">
        <f>IF(I1977=$R$5,J1977*H1977,0)</f>
        <v>0</v>
      </c>
      <c r="S1977" s="261"/>
    </row>
    <row r="1978" spans="2:19" s="200" customFormat="1" x14ac:dyDescent="0.25">
      <c r="B1978" s="259">
        <f>ROW()-5</f>
        <v>1973</v>
      </c>
      <c r="C1978" s="229">
        <v>45484</v>
      </c>
      <c r="D1978" s="215" t="s">
        <v>283</v>
      </c>
      <c r="E1978" s="204" t="str">
        <f t="shared" si="279"/>
        <v>کامیون کمپرسی</v>
      </c>
      <c r="F1978" s="204" t="str">
        <f t="shared" si="280"/>
        <v>صداقت</v>
      </c>
      <c r="G1978" s="204" t="str">
        <f t="shared" si="281"/>
        <v>تک</v>
      </c>
      <c r="H1978" s="204">
        <f t="shared" si="282"/>
        <v>4.1500000000000004</v>
      </c>
      <c r="I1978" s="204" t="s">
        <v>204</v>
      </c>
      <c r="J1978" s="204">
        <v>32</v>
      </c>
      <c r="K1978" s="204">
        <v>450</v>
      </c>
      <c r="L1978" s="204" t="s">
        <v>64</v>
      </c>
      <c r="M1978" s="204">
        <v>718</v>
      </c>
      <c r="N1978" s="204" t="s">
        <v>287</v>
      </c>
      <c r="O1978" s="230">
        <f>IF(I1978=$O$5,J1978*H1978,0)</f>
        <v>132.80000000000001</v>
      </c>
      <c r="P1978" s="230">
        <f>IF(I1978=$P$5,J1978*H1978,0)*1.15</f>
        <v>0</v>
      </c>
      <c r="Q1978" s="230">
        <f>IF(I1978=$Q$5,J1978*H1978,0)</f>
        <v>0</v>
      </c>
      <c r="R1978" s="288">
        <f>IF(I1978=$R$5,J1978*H1978,0)</f>
        <v>0</v>
      </c>
      <c r="S1978" s="261"/>
    </row>
    <row r="1979" spans="2:19" s="200" customFormat="1" ht="20.25" customHeight="1" x14ac:dyDescent="0.25">
      <c r="B1979" s="259">
        <f t="shared" si="285"/>
        <v>1974</v>
      </c>
      <c r="C1979" s="229">
        <v>45484</v>
      </c>
      <c r="D1979" s="215" t="s">
        <v>158</v>
      </c>
      <c r="E1979" s="204" t="str">
        <f t="shared" si="279"/>
        <v>کامیون کمپرسی</v>
      </c>
      <c r="F1979" s="204" t="str">
        <f t="shared" si="280"/>
        <v>صداقت</v>
      </c>
      <c r="G1979" s="204" t="str">
        <f t="shared" si="281"/>
        <v>تک</v>
      </c>
      <c r="H1979" s="204">
        <f t="shared" si="282"/>
        <v>4.1500000000000004</v>
      </c>
      <c r="I1979" s="204" t="s">
        <v>204</v>
      </c>
      <c r="J1979" s="204">
        <v>18</v>
      </c>
      <c r="K1979" s="204">
        <v>1000</v>
      </c>
      <c r="L1979" s="204" t="s">
        <v>64</v>
      </c>
      <c r="M1979" s="204">
        <v>718</v>
      </c>
      <c r="N1979" s="204" t="s">
        <v>287</v>
      </c>
      <c r="O1979" s="230">
        <f t="shared" si="286"/>
        <v>74.7</v>
      </c>
      <c r="P1979" s="230">
        <f t="shared" si="287"/>
        <v>0</v>
      </c>
      <c r="Q1979" s="230">
        <f t="shared" si="288"/>
        <v>0</v>
      </c>
      <c r="R1979" s="288">
        <f t="shared" si="283"/>
        <v>0</v>
      </c>
      <c r="S1979" s="261"/>
    </row>
    <row r="1980" spans="2:19" s="200" customFormat="1" ht="20.25" customHeight="1" x14ac:dyDescent="0.25">
      <c r="B1980" s="259">
        <f t="shared" si="285"/>
        <v>1975</v>
      </c>
      <c r="C1980" s="229">
        <v>45484</v>
      </c>
      <c r="D1980" s="215" t="s">
        <v>159</v>
      </c>
      <c r="E1980" s="204" t="str">
        <f t="shared" si="279"/>
        <v>کامیون کمپرسی</v>
      </c>
      <c r="F1980" s="204" t="str">
        <f t="shared" si="280"/>
        <v>صداقت</v>
      </c>
      <c r="G1980" s="204" t="str">
        <f t="shared" si="281"/>
        <v>تک</v>
      </c>
      <c r="H1980" s="204">
        <f t="shared" si="282"/>
        <v>4.1500000000000004</v>
      </c>
      <c r="I1980" s="204" t="s">
        <v>204</v>
      </c>
      <c r="J1980" s="204">
        <v>15</v>
      </c>
      <c r="K1980" s="204">
        <v>1000</v>
      </c>
      <c r="L1980" s="204" t="s">
        <v>64</v>
      </c>
      <c r="M1980" s="204">
        <v>718</v>
      </c>
      <c r="N1980" s="204" t="s">
        <v>287</v>
      </c>
      <c r="O1980" s="230">
        <f t="shared" si="286"/>
        <v>62.250000000000007</v>
      </c>
      <c r="P1980" s="230">
        <f t="shared" si="287"/>
        <v>0</v>
      </c>
      <c r="Q1980" s="230">
        <f t="shared" si="288"/>
        <v>0</v>
      </c>
      <c r="R1980" s="288">
        <f t="shared" si="283"/>
        <v>0</v>
      </c>
      <c r="S1980" s="261"/>
    </row>
    <row r="1981" spans="2:19" s="200" customFormat="1" x14ac:dyDescent="0.25">
      <c r="B1981" s="259">
        <f t="shared" si="285"/>
        <v>1976</v>
      </c>
      <c r="C1981" s="229">
        <v>45484</v>
      </c>
      <c r="D1981" s="215" t="s">
        <v>283</v>
      </c>
      <c r="E1981" s="204" t="str">
        <f t="shared" si="279"/>
        <v>کامیون کمپرسی</v>
      </c>
      <c r="F1981" s="204" t="str">
        <f t="shared" si="280"/>
        <v>صداقت</v>
      </c>
      <c r="G1981" s="204" t="str">
        <f t="shared" si="281"/>
        <v>تک</v>
      </c>
      <c r="H1981" s="204">
        <f t="shared" si="282"/>
        <v>4.1500000000000004</v>
      </c>
      <c r="I1981" s="204" t="s">
        <v>204</v>
      </c>
      <c r="J1981" s="204">
        <v>18</v>
      </c>
      <c r="K1981" s="204">
        <v>1000</v>
      </c>
      <c r="L1981" s="204" t="s">
        <v>64</v>
      </c>
      <c r="M1981" s="204">
        <v>718</v>
      </c>
      <c r="N1981" s="204" t="s">
        <v>287</v>
      </c>
      <c r="O1981" s="230">
        <f t="shared" si="286"/>
        <v>74.7</v>
      </c>
      <c r="P1981" s="230">
        <f t="shared" si="287"/>
        <v>0</v>
      </c>
      <c r="Q1981" s="230">
        <f t="shared" si="288"/>
        <v>0</v>
      </c>
      <c r="R1981" s="288">
        <f t="shared" si="283"/>
        <v>0</v>
      </c>
      <c r="S1981" s="261"/>
    </row>
    <row r="1982" spans="2:19" s="200" customFormat="1" x14ac:dyDescent="0.25">
      <c r="B1982" s="259">
        <f t="shared" si="285"/>
        <v>1977</v>
      </c>
      <c r="C1982" s="229">
        <v>45484</v>
      </c>
      <c r="D1982" s="215" t="s">
        <v>162</v>
      </c>
      <c r="E1982" s="204" t="str">
        <f t="shared" si="279"/>
        <v>تانکر آب</v>
      </c>
      <c r="F1982" s="204" t="str">
        <f t="shared" si="280"/>
        <v>رضاپور</v>
      </c>
      <c r="G1982" s="204" t="str">
        <f t="shared" si="281"/>
        <v>تانکر آب</v>
      </c>
      <c r="H1982" s="204">
        <f t="shared" si="282"/>
        <v>10</v>
      </c>
      <c r="I1982" s="204" t="s">
        <v>68</v>
      </c>
      <c r="J1982" s="204">
        <v>3</v>
      </c>
      <c r="K1982" s="204"/>
      <c r="L1982" s="204"/>
      <c r="M1982" s="204"/>
      <c r="N1982" s="204"/>
      <c r="O1982" s="230">
        <f t="shared" si="286"/>
        <v>0</v>
      </c>
      <c r="P1982" s="230">
        <f t="shared" si="287"/>
        <v>0</v>
      </c>
      <c r="Q1982" s="230">
        <f t="shared" si="288"/>
        <v>30</v>
      </c>
      <c r="R1982" s="288">
        <f t="shared" si="283"/>
        <v>0</v>
      </c>
      <c r="S1982" s="261"/>
    </row>
    <row r="1983" spans="2:19" s="200" customFormat="1" x14ac:dyDescent="0.25">
      <c r="B1983" s="259">
        <f t="shared" si="285"/>
        <v>1978</v>
      </c>
      <c r="C1983" s="229">
        <v>45484</v>
      </c>
      <c r="D1983" s="215" t="s">
        <v>175</v>
      </c>
      <c r="E1983" s="204" t="str">
        <f t="shared" si="279"/>
        <v>تانکر آب</v>
      </c>
      <c r="F1983" s="204" t="str">
        <f t="shared" si="280"/>
        <v>محمدپور</v>
      </c>
      <c r="G1983" s="204" t="str">
        <f t="shared" si="281"/>
        <v>تانکر آب</v>
      </c>
      <c r="H1983" s="204">
        <f t="shared" si="282"/>
        <v>11.2</v>
      </c>
      <c r="I1983" s="204" t="s">
        <v>68</v>
      </c>
      <c r="J1983" s="204">
        <v>4</v>
      </c>
      <c r="K1983" s="204"/>
      <c r="L1983" s="204"/>
      <c r="M1983" s="204"/>
      <c r="N1983" s="204"/>
      <c r="O1983" s="230">
        <f t="shared" si="286"/>
        <v>0</v>
      </c>
      <c r="P1983" s="230">
        <f t="shared" si="287"/>
        <v>0</v>
      </c>
      <c r="Q1983" s="230">
        <f t="shared" si="288"/>
        <v>44.8</v>
      </c>
      <c r="R1983" s="288">
        <f t="shared" si="283"/>
        <v>0</v>
      </c>
      <c r="S1983" s="261"/>
    </row>
    <row r="1984" spans="2:19" s="200" customFormat="1" x14ac:dyDescent="0.25">
      <c r="B1984" s="259">
        <f t="shared" si="285"/>
        <v>1979</v>
      </c>
      <c r="C1984" s="229">
        <v>45484</v>
      </c>
      <c r="D1984" s="215" t="s">
        <v>179</v>
      </c>
      <c r="E1984" s="204" t="str">
        <f t="shared" si="279"/>
        <v>کمپرسی جفت</v>
      </c>
      <c r="F1984" s="204" t="str">
        <f t="shared" si="280"/>
        <v>محمدپور</v>
      </c>
      <c r="G1984" s="204" t="str">
        <f t="shared" si="281"/>
        <v>جفت</v>
      </c>
      <c r="H1984" s="204">
        <f t="shared" si="282"/>
        <v>7</v>
      </c>
      <c r="I1984" s="204" t="s">
        <v>204</v>
      </c>
      <c r="J1984" s="204">
        <v>31</v>
      </c>
      <c r="K1984" s="204">
        <v>2500</v>
      </c>
      <c r="L1984" s="204" t="s">
        <v>7</v>
      </c>
      <c r="M1984" s="204">
        <v>722</v>
      </c>
      <c r="N1984" s="204" t="s">
        <v>287</v>
      </c>
      <c r="O1984" s="230">
        <f t="shared" si="286"/>
        <v>217</v>
      </c>
      <c r="P1984" s="230">
        <f t="shared" si="287"/>
        <v>0</v>
      </c>
      <c r="Q1984" s="230">
        <f t="shared" si="288"/>
        <v>0</v>
      </c>
      <c r="R1984" s="288">
        <f t="shared" si="283"/>
        <v>0</v>
      </c>
      <c r="S1984" s="261"/>
    </row>
    <row r="1985" spans="2:19" s="200" customFormat="1" x14ac:dyDescent="0.25">
      <c r="B1985" s="259">
        <f t="shared" si="285"/>
        <v>1980</v>
      </c>
      <c r="C1985" s="229">
        <v>45484</v>
      </c>
      <c r="D1985" s="215" t="s">
        <v>255</v>
      </c>
      <c r="E1985" s="204" t="str">
        <f t="shared" si="279"/>
        <v>کمپرسی جفت</v>
      </c>
      <c r="F1985" s="204" t="str">
        <f t="shared" si="280"/>
        <v>محمدپور</v>
      </c>
      <c r="G1985" s="204" t="str">
        <f t="shared" si="281"/>
        <v>جفت</v>
      </c>
      <c r="H1985" s="204">
        <f t="shared" si="282"/>
        <v>7</v>
      </c>
      <c r="I1985" s="204" t="s">
        <v>204</v>
      </c>
      <c r="J1985" s="204">
        <v>10</v>
      </c>
      <c r="K1985" s="204">
        <v>2500</v>
      </c>
      <c r="L1985" s="204" t="s">
        <v>7</v>
      </c>
      <c r="M1985" s="204">
        <v>722</v>
      </c>
      <c r="N1985" s="204" t="s">
        <v>287</v>
      </c>
      <c r="O1985" s="230">
        <f t="shared" si="286"/>
        <v>70</v>
      </c>
      <c r="P1985" s="230">
        <f t="shared" si="287"/>
        <v>0</v>
      </c>
      <c r="Q1985" s="230">
        <f t="shared" si="288"/>
        <v>0</v>
      </c>
      <c r="R1985" s="288">
        <f t="shared" si="283"/>
        <v>0</v>
      </c>
      <c r="S1985" s="261"/>
    </row>
    <row r="1986" spans="2:19" s="200" customFormat="1" x14ac:dyDescent="0.25">
      <c r="B1986" s="259">
        <f t="shared" si="285"/>
        <v>1981</v>
      </c>
      <c r="C1986" s="229">
        <v>45484</v>
      </c>
      <c r="D1986" s="215" t="s">
        <v>253</v>
      </c>
      <c r="E1986" s="204" t="str">
        <f t="shared" si="279"/>
        <v>کمپرسی تک</v>
      </c>
      <c r="F1986" s="204" t="str">
        <f t="shared" si="280"/>
        <v>محمدپور</v>
      </c>
      <c r="G1986" s="204" t="str">
        <f t="shared" si="281"/>
        <v>تک</v>
      </c>
      <c r="H1986" s="204">
        <f t="shared" si="282"/>
        <v>5</v>
      </c>
      <c r="I1986" s="204" t="s">
        <v>204</v>
      </c>
      <c r="J1986" s="204">
        <v>41</v>
      </c>
      <c r="K1986" s="204">
        <v>2500</v>
      </c>
      <c r="L1986" s="204" t="s">
        <v>7</v>
      </c>
      <c r="M1986" s="204">
        <v>722</v>
      </c>
      <c r="N1986" s="204" t="s">
        <v>287</v>
      </c>
      <c r="O1986" s="230">
        <f t="shared" si="286"/>
        <v>205</v>
      </c>
      <c r="P1986" s="230">
        <f t="shared" si="287"/>
        <v>0</v>
      </c>
      <c r="Q1986" s="230">
        <f t="shared" si="288"/>
        <v>0</v>
      </c>
      <c r="R1986" s="288">
        <f t="shared" si="283"/>
        <v>0</v>
      </c>
      <c r="S1986" s="261"/>
    </row>
    <row r="1987" spans="2:19" s="200" customFormat="1" x14ac:dyDescent="0.25">
      <c r="B1987" s="259">
        <f t="shared" si="285"/>
        <v>1982</v>
      </c>
      <c r="C1987" s="229">
        <v>45484</v>
      </c>
      <c r="D1987" s="215" t="s">
        <v>269</v>
      </c>
      <c r="E1987" s="204" t="str">
        <f t="shared" si="279"/>
        <v>کمپرسی جفت</v>
      </c>
      <c r="F1987" s="204" t="str">
        <f t="shared" si="280"/>
        <v>محمدپور</v>
      </c>
      <c r="G1987" s="204" t="str">
        <f t="shared" si="281"/>
        <v>جفت</v>
      </c>
      <c r="H1987" s="204">
        <f t="shared" si="282"/>
        <v>7</v>
      </c>
      <c r="I1987" s="204" t="s">
        <v>204</v>
      </c>
      <c r="J1987" s="204">
        <v>27</v>
      </c>
      <c r="K1987" s="204">
        <v>2500</v>
      </c>
      <c r="L1987" s="204" t="s">
        <v>7</v>
      </c>
      <c r="M1987" s="204">
        <v>722</v>
      </c>
      <c r="N1987" s="204" t="s">
        <v>287</v>
      </c>
      <c r="O1987" s="230">
        <f t="shared" si="286"/>
        <v>189</v>
      </c>
      <c r="P1987" s="230">
        <f t="shared" si="287"/>
        <v>0</v>
      </c>
      <c r="Q1987" s="230">
        <f t="shared" si="288"/>
        <v>0</v>
      </c>
      <c r="R1987" s="288">
        <f t="shared" si="283"/>
        <v>0</v>
      </c>
      <c r="S1987" s="261"/>
    </row>
    <row r="1988" spans="2:19" s="200" customFormat="1" x14ac:dyDescent="0.25">
      <c r="B1988" s="259">
        <f t="shared" si="285"/>
        <v>1983</v>
      </c>
      <c r="C1988" s="229">
        <v>45484</v>
      </c>
      <c r="D1988" s="215" t="s">
        <v>181</v>
      </c>
      <c r="E1988" s="204" t="str">
        <f t="shared" si="279"/>
        <v>تانکر آب</v>
      </c>
      <c r="F1988" s="204" t="str">
        <f t="shared" si="280"/>
        <v>گلپایگانی</v>
      </c>
      <c r="G1988" s="204" t="str">
        <f t="shared" si="281"/>
        <v>تانکر آب</v>
      </c>
      <c r="H1988" s="204">
        <f t="shared" si="282"/>
        <v>11.6</v>
      </c>
      <c r="I1988" s="204" t="s">
        <v>68</v>
      </c>
      <c r="J1988" s="204">
        <v>3</v>
      </c>
      <c r="K1988" s="204"/>
      <c r="L1988" s="204"/>
      <c r="M1988" s="204"/>
      <c r="N1988" s="204"/>
      <c r="O1988" s="230">
        <f t="shared" si="286"/>
        <v>0</v>
      </c>
      <c r="P1988" s="230">
        <f t="shared" si="287"/>
        <v>0</v>
      </c>
      <c r="Q1988" s="230">
        <f t="shared" si="288"/>
        <v>34.799999999999997</v>
      </c>
      <c r="R1988" s="288">
        <f t="shared" si="283"/>
        <v>0</v>
      </c>
      <c r="S1988" s="261"/>
    </row>
    <row r="1989" spans="2:19" s="200" customFormat="1" x14ac:dyDescent="0.25">
      <c r="B1989" s="259">
        <f t="shared" si="285"/>
        <v>1984</v>
      </c>
      <c r="C1989" s="229">
        <v>45484</v>
      </c>
      <c r="D1989" s="215" t="s">
        <v>244</v>
      </c>
      <c r="E1989" s="204" t="str">
        <f t="shared" si="279"/>
        <v>تانکر آب</v>
      </c>
      <c r="F1989" s="204" t="str">
        <f t="shared" si="280"/>
        <v>محمدپور</v>
      </c>
      <c r="G1989" s="204" t="str">
        <f t="shared" si="281"/>
        <v>تانکر آب</v>
      </c>
      <c r="H1989" s="204">
        <f t="shared" si="282"/>
        <v>10</v>
      </c>
      <c r="I1989" s="204" t="s">
        <v>68</v>
      </c>
      <c r="J1989" s="204">
        <v>0</v>
      </c>
      <c r="K1989" s="204"/>
      <c r="L1989" s="204"/>
      <c r="M1989" s="204"/>
      <c r="N1989" s="204"/>
      <c r="O1989" s="230">
        <f t="shared" si="286"/>
        <v>0</v>
      </c>
      <c r="P1989" s="230">
        <f t="shared" si="287"/>
        <v>0</v>
      </c>
      <c r="Q1989" s="230">
        <f t="shared" si="288"/>
        <v>0</v>
      </c>
      <c r="R1989" s="288">
        <f t="shared" si="283"/>
        <v>0</v>
      </c>
      <c r="S1989" s="261"/>
    </row>
    <row r="1990" spans="2:19" s="200" customFormat="1" x14ac:dyDescent="0.25">
      <c r="B1990" s="259">
        <f t="shared" si="285"/>
        <v>1985</v>
      </c>
      <c r="C1990" s="229">
        <v>45484</v>
      </c>
      <c r="D1990" s="215" t="s">
        <v>122</v>
      </c>
      <c r="E1990" s="204" t="str">
        <f t="shared" ref="E1990:E2053" si="289">IFERROR(VLOOKUP(D1990,T:X,2,FALSE),"")</f>
        <v>میکسرآتکو</v>
      </c>
      <c r="F1990" s="204" t="str">
        <f t="shared" ref="F1990:F2053" si="290">IFERROR(VLOOKUP(D1990,T:X,3,FALSE),"")</f>
        <v>شرکتی</v>
      </c>
      <c r="G1990" s="204" t="str">
        <f t="shared" ref="G1990:G2053" si="291">IFERROR(VLOOKUP(D1990,T:X,4,FALSE),"")</f>
        <v>تراک میکسر</v>
      </c>
      <c r="H1990" s="204">
        <f t="shared" ref="H1990:H2053" si="292">IFERROR(VLOOKUP(D1990,T:X,5,FALSE),"")</f>
        <v>6</v>
      </c>
      <c r="I1990" s="204" t="s">
        <v>292</v>
      </c>
      <c r="J1990" s="204">
        <v>2</v>
      </c>
      <c r="K1990" s="204">
        <v>33</v>
      </c>
      <c r="L1990" s="204" t="s">
        <v>293</v>
      </c>
      <c r="M1990" s="204">
        <v>712375</v>
      </c>
      <c r="N1990" s="204"/>
      <c r="O1990" s="230">
        <f t="shared" si="286"/>
        <v>0</v>
      </c>
      <c r="P1990" s="230">
        <f t="shared" si="287"/>
        <v>0</v>
      </c>
      <c r="Q1990" s="230">
        <f t="shared" si="288"/>
        <v>0</v>
      </c>
      <c r="R1990" s="288">
        <f t="shared" si="283"/>
        <v>12</v>
      </c>
      <c r="S1990" s="261"/>
    </row>
    <row r="1991" spans="2:19" s="200" customFormat="1" x14ac:dyDescent="0.25">
      <c r="B1991" s="259">
        <f t="shared" si="285"/>
        <v>1986</v>
      </c>
      <c r="C1991" s="229">
        <v>45484</v>
      </c>
      <c r="D1991" s="215" t="s">
        <v>124</v>
      </c>
      <c r="E1991" s="204" t="str">
        <f t="shared" si="289"/>
        <v>میکسر آمیکو</v>
      </c>
      <c r="F1991" s="204" t="str">
        <f t="shared" si="290"/>
        <v>شرکتی</v>
      </c>
      <c r="G1991" s="204" t="str">
        <f t="shared" si="291"/>
        <v>تراک میکسر</v>
      </c>
      <c r="H1991" s="204">
        <f t="shared" si="292"/>
        <v>6</v>
      </c>
      <c r="I1991" s="204" t="s">
        <v>292</v>
      </c>
      <c r="J1991" s="204">
        <v>2</v>
      </c>
      <c r="K1991" s="204">
        <v>33</v>
      </c>
      <c r="L1991" s="204" t="s">
        <v>293</v>
      </c>
      <c r="M1991" s="204">
        <v>712375</v>
      </c>
      <c r="N1991" s="204"/>
      <c r="O1991" s="230">
        <f t="shared" si="286"/>
        <v>0</v>
      </c>
      <c r="P1991" s="230">
        <f t="shared" si="287"/>
        <v>0</v>
      </c>
      <c r="Q1991" s="230">
        <f t="shared" si="288"/>
        <v>0</v>
      </c>
      <c r="R1991" s="288">
        <f t="shared" si="283"/>
        <v>12</v>
      </c>
      <c r="S1991" s="261"/>
    </row>
    <row r="1992" spans="2:19" s="200" customFormat="1" x14ac:dyDescent="0.25">
      <c r="B1992" s="259">
        <f t="shared" si="285"/>
        <v>1987</v>
      </c>
      <c r="C1992" s="229">
        <v>45484</v>
      </c>
      <c r="D1992" s="203" t="s">
        <v>290</v>
      </c>
      <c r="E1992" s="204" t="str">
        <f t="shared" si="289"/>
        <v>میکسر</v>
      </c>
      <c r="F1992" s="204" t="str">
        <f t="shared" si="290"/>
        <v>عبدالله زاده</v>
      </c>
      <c r="G1992" s="204" t="str">
        <f t="shared" si="291"/>
        <v>میکسر</v>
      </c>
      <c r="H1992" s="204">
        <f t="shared" si="292"/>
        <v>7</v>
      </c>
      <c r="I1992" s="204" t="s">
        <v>292</v>
      </c>
      <c r="J1992" s="204">
        <v>3</v>
      </c>
      <c r="K1992" s="204">
        <v>33</v>
      </c>
      <c r="L1992" s="204" t="s">
        <v>291</v>
      </c>
      <c r="M1992" s="204">
        <v>712375</v>
      </c>
      <c r="N1992" s="204"/>
      <c r="O1992" s="230">
        <f t="shared" si="286"/>
        <v>0</v>
      </c>
      <c r="P1992" s="230">
        <f t="shared" si="287"/>
        <v>0</v>
      </c>
      <c r="Q1992" s="230">
        <f>IF(I1992=$Q$5,J1992*H1992,0)</f>
        <v>0</v>
      </c>
      <c r="R1992" s="288">
        <f>IF(I1992=$R$5,J1992*H1992,0)</f>
        <v>21</v>
      </c>
      <c r="S1992" s="261">
        <v>20.5</v>
      </c>
    </row>
    <row r="1993" spans="2:19" s="200" customFormat="1" x14ac:dyDescent="0.25">
      <c r="B1993" s="259">
        <f t="shared" si="285"/>
        <v>1988</v>
      </c>
      <c r="C1993" s="229">
        <v>45485</v>
      </c>
      <c r="D1993" s="215" t="s">
        <v>93</v>
      </c>
      <c r="E1993" s="204" t="str">
        <f t="shared" si="289"/>
        <v>کامیون کمپرسی</v>
      </c>
      <c r="F1993" s="204" t="str">
        <f t="shared" si="290"/>
        <v>شرکتی</v>
      </c>
      <c r="G1993" s="204" t="str">
        <f t="shared" si="291"/>
        <v>جفت</v>
      </c>
      <c r="H1993" s="204">
        <f t="shared" si="292"/>
        <v>6.65</v>
      </c>
      <c r="I1993" s="204"/>
      <c r="J1993" s="204"/>
      <c r="K1993" s="204"/>
      <c r="L1993" s="204"/>
      <c r="M1993" s="204"/>
      <c r="N1993" s="204"/>
      <c r="O1993" s="230">
        <f t="shared" si="286"/>
        <v>0</v>
      </c>
      <c r="P1993" s="230">
        <f t="shared" si="287"/>
        <v>0</v>
      </c>
      <c r="Q1993" s="230">
        <f t="shared" ref="Q1993:Q2053" si="293">IF(I1993=$Q$5,J1993*H1993,0)</f>
        <v>0</v>
      </c>
      <c r="R1993" s="288">
        <f>IF(I1993=$R$5,J1993*H1993,0)</f>
        <v>0</v>
      </c>
      <c r="S1993" s="261" t="s">
        <v>307</v>
      </c>
    </row>
    <row r="1994" spans="2:19" s="200" customFormat="1" x14ac:dyDescent="0.25">
      <c r="B1994" s="259">
        <f t="shared" si="285"/>
        <v>1989</v>
      </c>
      <c r="C1994" s="229">
        <v>45485</v>
      </c>
      <c r="D1994" s="215" t="s">
        <v>96</v>
      </c>
      <c r="E1994" s="204" t="str">
        <f t="shared" si="289"/>
        <v>کامیون کمپرسی</v>
      </c>
      <c r="F1994" s="204" t="str">
        <f t="shared" si="290"/>
        <v>شرکتی</v>
      </c>
      <c r="G1994" s="204" t="str">
        <f t="shared" si="291"/>
        <v>جفت</v>
      </c>
      <c r="H1994" s="204">
        <f t="shared" si="292"/>
        <v>6.65</v>
      </c>
      <c r="I1994" s="204"/>
      <c r="J1994" s="204"/>
      <c r="K1994" s="204"/>
      <c r="L1994" s="204"/>
      <c r="M1994" s="204"/>
      <c r="N1994" s="204"/>
      <c r="O1994" s="230">
        <f t="shared" si="286"/>
        <v>0</v>
      </c>
      <c r="P1994" s="230">
        <f t="shared" si="287"/>
        <v>0</v>
      </c>
      <c r="Q1994" s="230">
        <f t="shared" si="293"/>
        <v>0</v>
      </c>
      <c r="R1994" s="288">
        <f t="shared" ref="R1994:R2053" si="294">IF(I1994=$R$5,J1994*H1994,0)</f>
        <v>0</v>
      </c>
      <c r="S1994" s="261" t="s">
        <v>307</v>
      </c>
    </row>
    <row r="1995" spans="2:19" s="200" customFormat="1" x14ac:dyDescent="0.25">
      <c r="B1995" s="259">
        <f t="shared" si="285"/>
        <v>1990</v>
      </c>
      <c r="C1995" s="229">
        <v>45485</v>
      </c>
      <c r="D1995" s="215" t="s">
        <v>119</v>
      </c>
      <c r="E1995" s="204" t="str">
        <f t="shared" si="289"/>
        <v>کامیون کمپرسی</v>
      </c>
      <c r="F1995" s="204" t="str">
        <f t="shared" si="290"/>
        <v>شرکتی</v>
      </c>
      <c r="G1995" s="204" t="str">
        <f t="shared" si="291"/>
        <v>جفت</v>
      </c>
      <c r="H1995" s="204">
        <f t="shared" si="292"/>
        <v>6.65</v>
      </c>
      <c r="I1995" s="204"/>
      <c r="J1995" s="204"/>
      <c r="K1995" s="204"/>
      <c r="L1995" s="204"/>
      <c r="M1995" s="204"/>
      <c r="N1995" s="204"/>
      <c r="O1995" s="230">
        <f t="shared" si="286"/>
        <v>0</v>
      </c>
      <c r="P1995" s="230">
        <f t="shared" si="287"/>
        <v>0</v>
      </c>
      <c r="Q1995" s="230">
        <f t="shared" si="293"/>
        <v>0</v>
      </c>
      <c r="R1995" s="288">
        <f t="shared" si="294"/>
        <v>0</v>
      </c>
      <c r="S1995" s="261" t="s">
        <v>259</v>
      </c>
    </row>
    <row r="1996" spans="2:19" s="200" customFormat="1" x14ac:dyDescent="0.25">
      <c r="B1996" s="259">
        <f t="shared" si="285"/>
        <v>1991</v>
      </c>
      <c r="C1996" s="229">
        <v>45485</v>
      </c>
      <c r="D1996" s="215" t="s">
        <v>132</v>
      </c>
      <c r="E1996" s="204" t="str">
        <f t="shared" si="289"/>
        <v>تانکر آب</v>
      </c>
      <c r="F1996" s="204" t="str">
        <f t="shared" si="290"/>
        <v>شرکتی</v>
      </c>
      <c r="G1996" s="204" t="str">
        <f t="shared" si="291"/>
        <v>تانکر آب</v>
      </c>
      <c r="H1996" s="204">
        <f t="shared" si="292"/>
        <v>11.8</v>
      </c>
      <c r="I1996" s="204" t="s">
        <v>68</v>
      </c>
      <c r="J1996" s="204">
        <v>2</v>
      </c>
      <c r="K1996" s="204"/>
      <c r="L1996" s="204"/>
      <c r="M1996" s="204"/>
      <c r="N1996" s="204"/>
      <c r="O1996" s="230">
        <f t="shared" si="286"/>
        <v>0</v>
      </c>
      <c r="P1996" s="230">
        <f t="shared" si="287"/>
        <v>0</v>
      </c>
      <c r="Q1996" s="230">
        <f t="shared" si="293"/>
        <v>23.6</v>
      </c>
      <c r="R1996" s="288">
        <f t="shared" si="294"/>
        <v>0</v>
      </c>
      <c r="S1996" s="261"/>
    </row>
    <row r="1997" spans="2:19" s="200" customFormat="1" x14ac:dyDescent="0.25">
      <c r="B1997" s="259">
        <f t="shared" si="285"/>
        <v>1992</v>
      </c>
      <c r="C1997" s="229">
        <v>45485</v>
      </c>
      <c r="D1997" s="215" t="s">
        <v>98</v>
      </c>
      <c r="E1997" s="204" t="str">
        <f t="shared" si="289"/>
        <v>تانکر آب</v>
      </c>
      <c r="F1997" s="204" t="str">
        <f t="shared" si="290"/>
        <v>شرکتی</v>
      </c>
      <c r="G1997" s="204" t="str">
        <f t="shared" si="291"/>
        <v>تانکر آب</v>
      </c>
      <c r="H1997" s="204">
        <f t="shared" si="292"/>
        <v>11.8</v>
      </c>
      <c r="I1997" s="204" t="s">
        <v>68</v>
      </c>
      <c r="J1997" s="204">
        <v>3</v>
      </c>
      <c r="K1997" s="204"/>
      <c r="L1997" s="204"/>
      <c r="M1997" s="204"/>
      <c r="N1997" s="204"/>
      <c r="O1997" s="230">
        <f t="shared" si="286"/>
        <v>0</v>
      </c>
      <c r="P1997" s="230">
        <f t="shared" si="287"/>
        <v>0</v>
      </c>
      <c r="Q1997" s="230">
        <f t="shared" si="293"/>
        <v>35.400000000000006</v>
      </c>
      <c r="R1997" s="288">
        <f t="shared" si="294"/>
        <v>0</v>
      </c>
      <c r="S1997" s="261"/>
    </row>
    <row r="1998" spans="2:19" s="200" customFormat="1" x14ac:dyDescent="0.25">
      <c r="B1998" s="259">
        <f t="shared" ref="B1998:B2058" si="295">ROW()-5</f>
        <v>1993</v>
      </c>
      <c r="C1998" s="229">
        <v>45485</v>
      </c>
      <c r="D1998" s="215" t="s">
        <v>242</v>
      </c>
      <c r="E1998" s="204" t="str">
        <f t="shared" si="289"/>
        <v>کامیون کمپرسی</v>
      </c>
      <c r="F1998" s="204" t="str">
        <f t="shared" si="290"/>
        <v>انصاری</v>
      </c>
      <c r="G1998" s="204" t="str">
        <f t="shared" si="291"/>
        <v>جفت</v>
      </c>
      <c r="H1998" s="204">
        <f t="shared" si="292"/>
        <v>7</v>
      </c>
      <c r="I1998" s="204" t="s">
        <v>204</v>
      </c>
      <c r="J1998" s="204">
        <v>40</v>
      </c>
      <c r="K1998" s="204">
        <v>850</v>
      </c>
      <c r="L1998" s="204" t="s">
        <v>2</v>
      </c>
      <c r="M1998" s="204">
        <v>713</v>
      </c>
      <c r="N1998" s="204" t="s">
        <v>286</v>
      </c>
      <c r="O1998" s="230">
        <f t="shared" si="286"/>
        <v>280</v>
      </c>
      <c r="P1998" s="230">
        <f t="shared" si="287"/>
        <v>0</v>
      </c>
      <c r="Q1998" s="230">
        <f t="shared" si="293"/>
        <v>0</v>
      </c>
      <c r="R1998" s="288">
        <f t="shared" si="294"/>
        <v>0</v>
      </c>
      <c r="S1998" s="261"/>
    </row>
    <row r="1999" spans="2:19" s="200" customFormat="1" x14ac:dyDescent="0.25">
      <c r="B1999" s="259">
        <f t="shared" si="295"/>
        <v>1994</v>
      </c>
      <c r="C1999" s="229">
        <v>45485</v>
      </c>
      <c r="D1999" s="215" t="s">
        <v>251</v>
      </c>
      <c r="E1999" s="204" t="str">
        <f t="shared" si="289"/>
        <v>کامیون کمپرسی</v>
      </c>
      <c r="F1999" s="204" t="str">
        <f t="shared" si="290"/>
        <v>انصاری</v>
      </c>
      <c r="G1999" s="204" t="str">
        <f t="shared" si="291"/>
        <v>جفت</v>
      </c>
      <c r="H1999" s="204">
        <f t="shared" si="292"/>
        <v>7</v>
      </c>
      <c r="I1999" s="204" t="s">
        <v>204</v>
      </c>
      <c r="J1999" s="204">
        <v>40</v>
      </c>
      <c r="K1999" s="204">
        <v>850</v>
      </c>
      <c r="L1999" s="204" t="s">
        <v>2</v>
      </c>
      <c r="M1999" s="204">
        <v>713</v>
      </c>
      <c r="N1999" s="204" t="s">
        <v>286</v>
      </c>
      <c r="O1999" s="230">
        <f t="shared" si="286"/>
        <v>280</v>
      </c>
      <c r="P1999" s="230">
        <f t="shared" si="287"/>
        <v>0</v>
      </c>
      <c r="Q1999" s="230">
        <f t="shared" si="293"/>
        <v>0</v>
      </c>
      <c r="R1999" s="288">
        <f t="shared" si="294"/>
        <v>0</v>
      </c>
      <c r="S1999" s="261"/>
    </row>
    <row r="2000" spans="2:19" s="200" customFormat="1" x14ac:dyDescent="0.25">
      <c r="B2000" s="259">
        <f t="shared" si="295"/>
        <v>1995</v>
      </c>
      <c r="C2000" s="229">
        <v>45485</v>
      </c>
      <c r="D2000" s="215" t="s">
        <v>252</v>
      </c>
      <c r="E2000" s="204" t="str">
        <f t="shared" si="289"/>
        <v>کامیون کمپرسی</v>
      </c>
      <c r="F2000" s="204" t="str">
        <f t="shared" si="290"/>
        <v>انصاری</v>
      </c>
      <c r="G2000" s="204" t="str">
        <f t="shared" si="291"/>
        <v>جفت</v>
      </c>
      <c r="H2000" s="204">
        <f t="shared" si="292"/>
        <v>7</v>
      </c>
      <c r="I2000" s="204" t="s">
        <v>204</v>
      </c>
      <c r="J2000" s="204">
        <v>40</v>
      </c>
      <c r="K2000" s="204">
        <v>850</v>
      </c>
      <c r="L2000" s="204" t="s">
        <v>2</v>
      </c>
      <c r="M2000" s="204">
        <v>713</v>
      </c>
      <c r="N2000" s="204" t="s">
        <v>286</v>
      </c>
      <c r="O2000" s="230">
        <f t="shared" si="286"/>
        <v>280</v>
      </c>
      <c r="P2000" s="230">
        <f t="shared" si="287"/>
        <v>0</v>
      </c>
      <c r="Q2000" s="230">
        <f t="shared" si="293"/>
        <v>0</v>
      </c>
      <c r="R2000" s="288">
        <f t="shared" si="294"/>
        <v>0</v>
      </c>
      <c r="S2000" s="261"/>
    </row>
    <row r="2001" spans="2:19" s="200" customFormat="1" x14ac:dyDescent="0.25">
      <c r="B2001" s="259">
        <f t="shared" si="295"/>
        <v>1996</v>
      </c>
      <c r="C2001" s="229">
        <v>45485</v>
      </c>
      <c r="D2001" s="215" t="s">
        <v>152</v>
      </c>
      <c r="E2001" s="204" t="str">
        <f t="shared" si="289"/>
        <v>کامیون کمپرسی</v>
      </c>
      <c r="F2001" s="204" t="str">
        <f t="shared" si="290"/>
        <v>میرزایی</v>
      </c>
      <c r="G2001" s="204" t="str">
        <f t="shared" si="291"/>
        <v>تک</v>
      </c>
      <c r="H2001" s="204">
        <f t="shared" si="292"/>
        <v>4.1500000000000004</v>
      </c>
      <c r="I2001" s="204"/>
      <c r="J2001" s="204"/>
      <c r="K2001" s="204"/>
      <c r="L2001" s="204"/>
      <c r="M2001" s="204"/>
      <c r="N2001" s="204"/>
      <c r="O2001" s="230">
        <f t="shared" si="286"/>
        <v>0</v>
      </c>
      <c r="P2001" s="230">
        <f t="shared" si="287"/>
        <v>0</v>
      </c>
      <c r="Q2001" s="230">
        <f t="shared" si="293"/>
        <v>0</v>
      </c>
      <c r="R2001" s="288">
        <f t="shared" si="294"/>
        <v>0</v>
      </c>
      <c r="S2001" s="261" t="s">
        <v>306</v>
      </c>
    </row>
    <row r="2002" spans="2:19" s="200" customFormat="1" x14ac:dyDescent="0.25">
      <c r="B2002" s="259">
        <f t="shared" si="295"/>
        <v>1997</v>
      </c>
      <c r="C2002" s="229">
        <v>45485</v>
      </c>
      <c r="D2002" s="215" t="s">
        <v>154</v>
      </c>
      <c r="E2002" s="204" t="str">
        <f t="shared" si="289"/>
        <v>کامیون کمپرسی</v>
      </c>
      <c r="F2002" s="204" t="str">
        <f t="shared" si="290"/>
        <v>میرزایی</v>
      </c>
      <c r="G2002" s="204" t="str">
        <f t="shared" si="291"/>
        <v>تک</v>
      </c>
      <c r="H2002" s="204">
        <f t="shared" si="292"/>
        <v>4.1500000000000004</v>
      </c>
      <c r="I2002" s="204"/>
      <c r="J2002" s="204"/>
      <c r="K2002" s="204"/>
      <c r="L2002" s="204"/>
      <c r="M2002" s="204"/>
      <c r="N2002" s="204"/>
      <c r="O2002" s="230">
        <f t="shared" si="286"/>
        <v>0</v>
      </c>
      <c r="P2002" s="230">
        <f t="shared" si="287"/>
        <v>0</v>
      </c>
      <c r="Q2002" s="230">
        <f t="shared" si="293"/>
        <v>0</v>
      </c>
      <c r="R2002" s="288">
        <f t="shared" si="294"/>
        <v>0</v>
      </c>
      <c r="S2002" s="261" t="s">
        <v>306</v>
      </c>
    </row>
    <row r="2003" spans="2:19" s="200" customFormat="1" x14ac:dyDescent="0.25">
      <c r="B2003" s="259">
        <f t="shared" si="295"/>
        <v>1998</v>
      </c>
      <c r="C2003" s="229">
        <v>45485</v>
      </c>
      <c r="D2003" s="215" t="s">
        <v>155</v>
      </c>
      <c r="E2003" s="204" t="str">
        <f t="shared" si="289"/>
        <v>کامیون کمپرسی</v>
      </c>
      <c r="F2003" s="204" t="str">
        <f t="shared" si="290"/>
        <v>میرزایی</v>
      </c>
      <c r="G2003" s="204" t="str">
        <f t="shared" si="291"/>
        <v>جفت</v>
      </c>
      <c r="H2003" s="204">
        <f t="shared" si="292"/>
        <v>6.65</v>
      </c>
      <c r="I2003" s="204"/>
      <c r="J2003" s="204"/>
      <c r="K2003" s="204"/>
      <c r="L2003" s="204"/>
      <c r="M2003" s="204"/>
      <c r="N2003" s="204"/>
      <c r="O2003" s="230">
        <f t="shared" si="286"/>
        <v>0</v>
      </c>
      <c r="P2003" s="230">
        <f t="shared" si="287"/>
        <v>0</v>
      </c>
      <c r="Q2003" s="230">
        <f t="shared" si="293"/>
        <v>0</v>
      </c>
      <c r="R2003" s="288">
        <f t="shared" si="294"/>
        <v>0</v>
      </c>
      <c r="S2003" s="261" t="s">
        <v>306</v>
      </c>
    </row>
    <row r="2004" spans="2:19" s="200" customFormat="1" x14ac:dyDescent="0.25">
      <c r="B2004" s="259">
        <f t="shared" si="295"/>
        <v>1999</v>
      </c>
      <c r="C2004" s="229">
        <v>45485</v>
      </c>
      <c r="D2004" s="215" t="s">
        <v>158</v>
      </c>
      <c r="E2004" s="204" t="str">
        <f t="shared" si="289"/>
        <v>کامیون کمپرسی</v>
      </c>
      <c r="F2004" s="204" t="str">
        <f t="shared" si="290"/>
        <v>صداقت</v>
      </c>
      <c r="G2004" s="204" t="str">
        <f t="shared" si="291"/>
        <v>تک</v>
      </c>
      <c r="H2004" s="204">
        <f t="shared" si="292"/>
        <v>4.1500000000000004</v>
      </c>
      <c r="I2004" s="204"/>
      <c r="J2004" s="204"/>
      <c r="K2004" s="204"/>
      <c r="L2004" s="204"/>
      <c r="M2004" s="204"/>
      <c r="N2004" s="204"/>
      <c r="O2004" s="230">
        <f t="shared" si="286"/>
        <v>0</v>
      </c>
      <c r="P2004" s="230">
        <f t="shared" si="287"/>
        <v>0</v>
      </c>
      <c r="Q2004" s="230">
        <f t="shared" si="293"/>
        <v>0</v>
      </c>
      <c r="R2004" s="288">
        <f t="shared" si="294"/>
        <v>0</v>
      </c>
      <c r="S2004" s="261" t="s">
        <v>306</v>
      </c>
    </row>
    <row r="2005" spans="2:19" s="200" customFormat="1" x14ac:dyDescent="0.25">
      <c r="B2005" s="259">
        <f t="shared" si="295"/>
        <v>2000</v>
      </c>
      <c r="C2005" s="229">
        <v>45485</v>
      </c>
      <c r="D2005" s="215" t="s">
        <v>159</v>
      </c>
      <c r="E2005" s="204" t="str">
        <f t="shared" si="289"/>
        <v>کامیون کمپرسی</v>
      </c>
      <c r="F2005" s="204" t="str">
        <f t="shared" si="290"/>
        <v>صداقت</v>
      </c>
      <c r="G2005" s="204" t="str">
        <f t="shared" si="291"/>
        <v>تک</v>
      </c>
      <c r="H2005" s="204">
        <f t="shared" si="292"/>
        <v>4.1500000000000004</v>
      </c>
      <c r="I2005" s="204"/>
      <c r="J2005" s="204"/>
      <c r="K2005" s="204"/>
      <c r="L2005" s="204"/>
      <c r="M2005" s="204"/>
      <c r="N2005" s="204"/>
      <c r="O2005" s="230">
        <f t="shared" si="286"/>
        <v>0</v>
      </c>
      <c r="P2005" s="230">
        <f t="shared" si="287"/>
        <v>0</v>
      </c>
      <c r="Q2005" s="230">
        <f t="shared" si="293"/>
        <v>0</v>
      </c>
      <c r="R2005" s="288">
        <f t="shared" si="294"/>
        <v>0</v>
      </c>
      <c r="S2005" s="261" t="s">
        <v>306</v>
      </c>
    </row>
    <row r="2006" spans="2:19" s="200" customFormat="1" x14ac:dyDescent="0.25">
      <c r="B2006" s="259">
        <f t="shared" si="295"/>
        <v>2001</v>
      </c>
      <c r="C2006" s="229">
        <v>45485</v>
      </c>
      <c r="D2006" s="215" t="s">
        <v>283</v>
      </c>
      <c r="E2006" s="204" t="str">
        <f t="shared" si="289"/>
        <v>کامیون کمپرسی</v>
      </c>
      <c r="F2006" s="204" t="str">
        <f t="shared" si="290"/>
        <v>صداقت</v>
      </c>
      <c r="G2006" s="204" t="str">
        <f t="shared" si="291"/>
        <v>تک</v>
      </c>
      <c r="H2006" s="204">
        <f t="shared" si="292"/>
        <v>4.1500000000000004</v>
      </c>
      <c r="I2006" s="204"/>
      <c r="J2006" s="204"/>
      <c r="K2006" s="204"/>
      <c r="L2006" s="204"/>
      <c r="M2006" s="204"/>
      <c r="N2006" s="204"/>
      <c r="O2006" s="230">
        <f t="shared" si="286"/>
        <v>0</v>
      </c>
      <c r="P2006" s="230">
        <f t="shared" si="287"/>
        <v>0</v>
      </c>
      <c r="Q2006" s="230">
        <f t="shared" si="293"/>
        <v>0</v>
      </c>
      <c r="R2006" s="288">
        <f t="shared" si="294"/>
        <v>0</v>
      </c>
      <c r="S2006" s="261" t="s">
        <v>306</v>
      </c>
    </row>
    <row r="2007" spans="2:19" s="200" customFormat="1" x14ac:dyDescent="0.25">
      <c r="B2007" s="259">
        <f t="shared" si="295"/>
        <v>2002</v>
      </c>
      <c r="C2007" s="229">
        <v>45485</v>
      </c>
      <c r="D2007" s="215" t="s">
        <v>158</v>
      </c>
      <c r="E2007" s="204" t="str">
        <f t="shared" si="289"/>
        <v>کامیون کمپرسی</v>
      </c>
      <c r="F2007" s="204" t="str">
        <f t="shared" si="290"/>
        <v>صداقت</v>
      </c>
      <c r="G2007" s="204" t="str">
        <f t="shared" si="291"/>
        <v>تک</v>
      </c>
      <c r="H2007" s="204">
        <f t="shared" si="292"/>
        <v>4.1500000000000004</v>
      </c>
      <c r="I2007" s="204"/>
      <c r="J2007" s="204"/>
      <c r="K2007" s="204"/>
      <c r="L2007" s="204"/>
      <c r="M2007" s="204"/>
      <c r="N2007" s="204"/>
      <c r="O2007" s="230">
        <f t="shared" si="286"/>
        <v>0</v>
      </c>
      <c r="P2007" s="230">
        <f t="shared" si="287"/>
        <v>0</v>
      </c>
      <c r="Q2007" s="230">
        <f t="shared" si="293"/>
        <v>0</v>
      </c>
      <c r="R2007" s="288">
        <f t="shared" si="294"/>
        <v>0</v>
      </c>
      <c r="S2007" s="261" t="s">
        <v>306</v>
      </c>
    </row>
    <row r="2008" spans="2:19" s="200" customFormat="1" x14ac:dyDescent="0.25">
      <c r="B2008" s="259">
        <f t="shared" si="295"/>
        <v>2003</v>
      </c>
      <c r="C2008" s="229">
        <v>45485</v>
      </c>
      <c r="D2008" s="215" t="s">
        <v>159</v>
      </c>
      <c r="E2008" s="204" t="str">
        <f t="shared" si="289"/>
        <v>کامیون کمپرسی</v>
      </c>
      <c r="F2008" s="204" t="str">
        <f t="shared" si="290"/>
        <v>صداقت</v>
      </c>
      <c r="G2008" s="204" t="str">
        <f t="shared" si="291"/>
        <v>تک</v>
      </c>
      <c r="H2008" s="204">
        <f t="shared" si="292"/>
        <v>4.1500000000000004</v>
      </c>
      <c r="I2008" s="204"/>
      <c r="J2008" s="204"/>
      <c r="K2008" s="204"/>
      <c r="L2008" s="204"/>
      <c r="M2008" s="204"/>
      <c r="N2008" s="204"/>
      <c r="O2008" s="230">
        <f t="shared" si="286"/>
        <v>0</v>
      </c>
      <c r="P2008" s="230">
        <f t="shared" si="287"/>
        <v>0</v>
      </c>
      <c r="Q2008" s="230">
        <f t="shared" si="293"/>
        <v>0</v>
      </c>
      <c r="R2008" s="288">
        <f t="shared" si="294"/>
        <v>0</v>
      </c>
      <c r="S2008" s="261" t="s">
        <v>306</v>
      </c>
    </row>
    <row r="2009" spans="2:19" s="200" customFormat="1" x14ac:dyDescent="0.25">
      <c r="B2009" s="259">
        <f t="shared" si="295"/>
        <v>2004</v>
      </c>
      <c r="C2009" s="229">
        <v>45485</v>
      </c>
      <c r="D2009" s="215" t="s">
        <v>283</v>
      </c>
      <c r="E2009" s="204" t="str">
        <f t="shared" si="289"/>
        <v>کامیون کمپرسی</v>
      </c>
      <c r="F2009" s="204" t="str">
        <f t="shared" si="290"/>
        <v>صداقت</v>
      </c>
      <c r="G2009" s="204" t="str">
        <f t="shared" si="291"/>
        <v>تک</v>
      </c>
      <c r="H2009" s="204">
        <f t="shared" si="292"/>
        <v>4.1500000000000004</v>
      </c>
      <c r="I2009" s="204"/>
      <c r="J2009" s="204"/>
      <c r="K2009" s="204"/>
      <c r="L2009" s="204"/>
      <c r="M2009" s="204"/>
      <c r="N2009" s="204"/>
      <c r="O2009" s="230">
        <f t="shared" ref="O2009:O2069" si="296">IF(I2009=$O$5,J2009*H2009,0)</f>
        <v>0</v>
      </c>
      <c r="P2009" s="230">
        <f t="shared" ref="P2009:P2069" si="297">IF(I2009=$P$5,J2009*H2009,0)*1.15</f>
        <v>0</v>
      </c>
      <c r="Q2009" s="230">
        <f t="shared" si="293"/>
        <v>0</v>
      </c>
      <c r="R2009" s="288">
        <f t="shared" si="294"/>
        <v>0</v>
      </c>
      <c r="S2009" s="261" t="s">
        <v>306</v>
      </c>
    </row>
    <row r="2010" spans="2:19" s="200" customFormat="1" x14ac:dyDescent="0.25">
      <c r="B2010" s="259">
        <f t="shared" si="295"/>
        <v>2005</v>
      </c>
      <c r="C2010" s="229">
        <v>45485</v>
      </c>
      <c r="D2010" s="215" t="s">
        <v>162</v>
      </c>
      <c r="E2010" s="204" t="str">
        <f t="shared" si="289"/>
        <v>تانکر آب</v>
      </c>
      <c r="F2010" s="204" t="str">
        <f t="shared" si="290"/>
        <v>رضاپور</v>
      </c>
      <c r="G2010" s="204" t="str">
        <f t="shared" si="291"/>
        <v>تانکر آب</v>
      </c>
      <c r="H2010" s="204">
        <f t="shared" si="292"/>
        <v>10</v>
      </c>
      <c r="I2010" s="204" t="s">
        <v>68</v>
      </c>
      <c r="J2010" s="204">
        <v>0</v>
      </c>
      <c r="K2010" s="204"/>
      <c r="L2010" s="204"/>
      <c r="M2010" s="204"/>
      <c r="N2010" s="204"/>
      <c r="O2010" s="230">
        <f t="shared" si="296"/>
        <v>0</v>
      </c>
      <c r="P2010" s="230">
        <f t="shared" si="297"/>
        <v>0</v>
      </c>
      <c r="Q2010" s="230">
        <f t="shared" si="293"/>
        <v>0</v>
      </c>
      <c r="R2010" s="288">
        <f t="shared" si="294"/>
        <v>0</v>
      </c>
      <c r="S2010" s="261"/>
    </row>
    <row r="2011" spans="2:19" s="200" customFormat="1" x14ac:dyDescent="0.25">
      <c r="B2011" s="259">
        <f t="shared" si="295"/>
        <v>2006</v>
      </c>
      <c r="C2011" s="229">
        <v>45485</v>
      </c>
      <c r="D2011" s="215" t="s">
        <v>175</v>
      </c>
      <c r="E2011" s="204" t="str">
        <f t="shared" si="289"/>
        <v>تانکر آب</v>
      </c>
      <c r="F2011" s="204" t="str">
        <f t="shared" si="290"/>
        <v>محمدپور</v>
      </c>
      <c r="G2011" s="204" t="str">
        <f t="shared" si="291"/>
        <v>تانکر آب</v>
      </c>
      <c r="H2011" s="204">
        <f t="shared" si="292"/>
        <v>11.2</v>
      </c>
      <c r="I2011" s="204" t="s">
        <v>68</v>
      </c>
      <c r="J2011" s="204">
        <v>4</v>
      </c>
      <c r="K2011" s="204"/>
      <c r="L2011" s="204"/>
      <c r="M2011" s="204"/>
      <c r="N2011" s="204"/>
      <c r="O2011" s="230">
        <f t="shared" si="296"/>
        <v>0</v>
      </c>
      <c r="P2011" s="230">
        <f t="shared" si="297"/>
        <v>0</v>
      </c>
      <c r="Q2011" s="230">
        <f t="shared" si="293"/>
        <v>44.8</v>
      </c>
      <c r="R2011" s="288">
        <f t="shared" si="294"/>
        <v>0</v>
      </c>
      <c r="S2011" s="261"/>
    </row>
    <row r="2012" spans="2:19" s="200" customFormat="1" x14ac:dyDescent="0.25">
      <c r="B2012" s="259">
        <f t="shared" si="295"/>
        <v>2007</v>
      </c>
      <c r="C2012" s="229">
        <v>45485</v>
      </c>
      <c r="D2012" s="215" t="s">
        <v>179</v>
      </c>
      <c r="E2012" s="204" t="str">
        <f t="shared" si="289"/>
        <v>کمپرسی جفت</v>
      </c>
      <c r="F2012" s="204" t="str">
        <f t="shared" si="290"/>
        <v>محمدپور</v>
      </c>
      <c r="G2012" s="204" t="str">
        <f t="shared" si="291"/>
        <v>جفت</v>
      </c>
      <c r="H2012" s="204">
        <f t="shared" si="292"/>
        <v>7</v>
      </c>
      <c r="I2012" s="204" t="s">
        <v>204</v>
      </c>
      <c r="J2012" s="204">
        <v>25</v>
      </c>
      <c r="K2012" s="204"/>
      <c r="L2012" s="204"/>
      <c r="M2012" s="204"/>
      <c r="N2012" s="204"/>
      <c r="O2012" s="230">
        <f t="shared" si="296"/>
        <v>175</v>
      </c>
      <c r="P2012" s="230">
        <f t="shared" si="297"/>
        <v>0</v>
      </c>
      <c r="Q2012" s="230">
        <f t="shared" si="293"/>
        <v>0</v>
      </c>
      <c r="R2012" s="288">
        <f t="shared" si="294"/>
        <v>0</v>
      </c>
      <c r="S2012" s="261"/>
    </row>
    <row r="2013" spans="2:19" s="200" customFormat="1" x14ac:dyDescent="0.25">
      <c r="B2013" s="259">
        <f t="shared" si="295"/>
        <v>2008</v>
      </c>
      <c r="C2013" s="229">
        <v>45485</v>
      </c>
      <c r="D2013" s="215" t="s">
        <v>255</v>
      </c>
      <c r="E2013" s="204" t="str">
        <f t="shared" si="289"/>
        <v>کمپرسی جفت</v>
      </c>
      <c r="F2013" s="204" t="str">
        <f t="shared" si="290"/>
        <v>محمدپور</v>
      </c>
      <c r="G2013" s="204" t="str">
        <f t="shared" si="291"/>
        <v>جفت</v>
      </c>
      <c r="H2013" s="204">
        <f t="shared" si="292"/>
        <v>7</v>
      </c>
      <c r="I2013" s="204" t="s">
        <v>204</v>
      </c>
      <c r="J2013" s="204">
        <v>25</v>
      </c>
      <c r="K2013" s="204"/>
      <c r="L2013" s="204"/>
      <c r="M2013" s="204"/>
      <c r="N2013" s="204"/>
      <c r="O2013" s="230">
        <f t="shared" si="296"/>
        <v>175</v>
      </c>
      <c r="P2013" s="230">
        <f t="shared" si="297"/>
        <v>0</v>
      </c>
      <c r="Q2013" s="230">
        <f t="shared" si="293"/>
        <v>0</v>
      </c>
      <c r="R2013" s="288">
        <f t="shared" si="294"/>
        <v>0</v>
      </c>
      <c r="S2013" s="261"/>
    </row>
    <row r="2014" spans="2:19" s="200" customFormat="1" x14ac:dyDescent="0.25">
      <c r="B2014" s="259">
        <f t="shared" si="295"/>
        <v>2009</v>
      </c>
      <c r="C2014" s="229">
        <v>45485</v>
      </c>
      <c r="D2014" s="215" t="s">
        <v>253</v>
      </c>
      <c r="E2014" s="204" t="str">
        <f t="shared" si="289"/>
        <v>کمپرسی تک</v>
      </c>
      <c r="F2014" s="204" t="str">
        <f t="shared" si="290"/>
        <v>محمدپور</v>
      </c>
      <c r="G2014" s="204" t="str">
        <f t="shared" si="291"/>
        <v>تک</v>
      </c>
      <c r="H2014" s="204">
        <f t="shared" si="292"/>
        <v>5</v>
      </c>
      <c r="I2014" s="204" t="s">
        <v>204</v>
      </c>
      <c r="J2014" s="204">
        <v>37</v>
      </c>
      <c r="K2014" s="204"/>
      <c r="L2014" s="204"/>
      <c r="M2014" s="204"/>
      <c r="N2014" s="204"/>
      <c r="O2014" s="230">
        <f t="shared" si="296"/>
        <v>185</v>
      </c>
      <c r="P2014" s="230">
        <f t="shared" si="297"/>
        <v>0</v>
      </c>
      <c r="Q2014" s="230">
        <f t="shared" si="293"/>
        <v>0</v>
      </c>
      <c r="R2014" s="288">
        <f t="shared" si="294"/>
        <v>0</v>
      </c>
      <c r="S2014" s="261"/>
    </row>
    <row r="2015" spans="2:19" s="200" customFormat="1" x14ac:dyDescent="0.25">
      <c r="B2015" s="259">
        <f t="shared" si="295"/>
        <v>2010</v>
      </c>
      <c r="C2015" s="229">
        <v>45485</v>
      </c>
      <c r="D2015" s="215" t="s">
        <v>269</v>
      </c>
      <c r="E2015" s="204" t="str">
        <f t="shared" si="289"/>
        <v>کمپرسی جفت</v>
      </c>
      <c r="F2015" s="204" t="str">
        <f t="shared" si="290"/>
        <v>محمدپور</v>
      </c>
      <c r="G2015" s="204" t="str">
        <f t="shared" si="291"/>
        <v>جفت</v>
      </c>
      <c r="H2015" s="204">
        <f t="shared" si="292"/>
        <v>7</v>
      </c>
      <c r="I2015" s="204" t="s">
        <v>204</v>
      </c>
      <c r="J2015" s="204">
        <v>28</v>
      </c>
      <c r="K2015" s="204"/>
      <c r="L2015" s="204"/>
      <c r="M2015" s="204"/>
      <c r="N2015" s="204"/>
      <c r="O2015" s="230">
        <f t="shared" si="296"/>
        <v>196</v>
      </c>
      <c r="P2015" s="230">
        <f t="shared" si="297"/>
        <v>0</v>
      </c>
      <c r="Q2015" s="230">
        <f t="shared" si="293"/>
        <v>0</v>
      </c>
      <c r="R2015" s="288">
        <f t="shared" si="294"/>
        <v>0</v>
      </c>
      <c r="S2015" s="261"/>
    </row>
    <row r="2016" spans="2:19" s="200" customFormat="1" x14ac:dyDescent="0.25">
      <c r="B2016" s="259">
        <f t="shared" si="295"/>
        <v>2011</v>
      </c>
      <c r="C2016" s="229">
        <v>45485</v>
      </c>
      <c r="D2016" s="215" t="s">
        <v>181</v>
      </c>
      <c r="E2016" s="204" t="str">
        <f t="shared" si="289"/>
        <v>تانکر آب</v>
      </c>
      <c r="F2016" s="204" t="str">
        <f t="shared" si="290"/>
        <v>گلپایگانی</v>
      </c>
      <c r="G2016" s="204" t="str">
        <f t="shared" si="291"/>
        <v>تانکر آب</v>
      </c>
      <c r="H2016" s="204">
        <f t="shared" si="292"/>
        <v>11.6</v>
      </c>
      <c r="I2016" s="204" t="s">
        <v>68</v>
      </c>
      <c r="J2016" s="204">
        <v>0</v>
      </c>
      <c r="K2016" s="204"/>
      <c r="L2016" s="204"/>
      <c r="M2016" s="204"/>
      <c r="N2016" s="204"/>
      <c r="O2016" s="230">
        <f t="shared" si="296"/>
        <v>0</v>
      </c>
      <c r="P2016" s="230">
        <f t="shared" si="297"/>
        <v>0</v>
      </c>
      <c r="Q2016" s="230">
        <f t="shared" si="293"/>
        <v>0</v>
      </c>
      <c r="R2016" s="288">
        <f t="shared" si="294"/>
        <v>0</v>
      </c>
      <c r="S2016" s="261"/>
    </row>
    <row r="2017" spans="2:19" s="200" customFormat="1" x14ac:dyDescent="0.25">
      <c r="B2017" s="259">
        <f t="shared" si="295"/>
        <v>2012</v>
      </c>
      <c r="C2017" s="229">
        <v>45485</v>
      </c>
      <c r="D2017" s="215" t="s">
        <v>244</v>
      </c>
      <c r="E2017" s="204" t="str">
        <f t="shared" si="289"/>
        <v>تانکر آب</v>
      </c>
      <c r="F2017" s="204" t="str">
        <f t="shared" si="290"/>
        <v>محمدپور</v>
      </c>
      <c r="G2017" s="204" t="str">
        <f t="shared" si="291"/>
        <v>تانکر آب</v>
      </c>
      <c r="H2017" s="204">
        <f t="shared" si="292"/>
        <v>10</v>
      </c>
      <c r="I2017" s="204" t="s">
        <v>68</v>
      </c>
      <c r="J2017" s="204">
        <v>0</v>
      </c>
      <c r="K2017" s="204"/>
      <c r="L2017" s="204"/>
      <c r="M2017" s="204"/>
      <c r="N2017" s="204"/>
      <c r="O2017" s="230">
        <f t="shared" si="296"/>
        <v>0</v>
      </c>
      <c r="P2017" s="230">
        <f t="shared" si="297"/>
        <v>0</v>
      </c>
      <c r="Q2017" s="230">
        <f t="shared" si="293"/>
        <v>0</v>
      </c>
      <c r="R2017" s="288">
        <f t="shared" si="294"/>
        <v>0</v>
      </c>
      <c r="S2017" s="261"/>
    </row>
    <row r="2018" spans="2:19" s="200" customFormat="1" x14ac:dyDescent="0.25">
      <c r="B2018" s="259">
        <f t="shared" si="295"/>
        <v>2013</v>
      </c>
      <c r="C2018" s="229">
        <v>45491</v>
      </c>
      <c r="D2018" s="203"/>
      <c r="E2018" s="204" t="str">
        <f t="shared" si="289"/>
        <v/>
      </c>
      <c r="F2018" s="204" t="str">
        <f t="shared" si="290"/>
        <v/>
      </c>
      <c r="G2018" s="204" t="str">
        <f t="shared" si="291"/>
        <v/>
      </c>
      <c r="H2018" s="204" t="str">
        <f t="shared" si="292"/>
        <v/>
      </c>
      <c r="I2018" s="204"/>
      <c r="J2018" s="204"/>
      <c r="K2018" s="204"/>
      <c r="L2018" s="204"/>
      <c r="M2018" s="204"/>
      <c r="N2018" s="204"/>
      <c r="O2018" s="230">
        <f t="shared" si="296"/>
        <v>0</v>
      </c>
      <c r="P2018" s="230">
        <f t="shared" si="297"/>
        <v>0</v>
      </c>
      <c r="Q2018" s="230">
        <f t="shared" si="293"/>
        <v>0</v>
      </c>
      <c r="R2018" s="288">
        <f t="shared" si="294"/>
        <v>0</v>
      </c>
      <c r="S2018" s="261"/>
    </row>
    <row r="2019" spans="2:19" s="200" customFormat="1" x14ac:dyDescent="0.25">
      <c r="B2019" s="259">
        <f t="shared" si="295"/>
        <v>2014</v>
      </c>
      <c r="C2019" s="229">
        <v>45491</v>
      </c>
      <c r="D2019" s="203"/>
      <c r="E2019" s="204" t="str">
        <f t="shared" si="289"/>
        <v/>
      </c>
      <c r="F2019" s="204" t="str">
        <f t="shared" si="290"/>
        <v/>
      </c>
      <c r="G2019" s="204" t="str">
        <f t="shared" si="291"/>
        <v/>
      </c>
      <c r="H2019" s="204" t="str">
        <f t="shared" si="292"/>
        <v/>
      </c>
      <c r="I2019" s="204"/>
      <c r="J2019" s="204"/>
      <c r="K2019" s="204"/>
      <c r="L2019" s="204"/>
      <c r="M2019" s="204"/>
      <c r="N2019" s="204"/>
      <c r="O2019" s="230">
        <f t="shared" si="296"/>
        <v>0</v>
      </c>
      <c r="P2019" s="230">
        <f t="shared" si="297"/>
        <v>0</v>
      </c>
      <c r="Q2019" s="230">
        <f t="shared" si="293"/>
        <v>0</v>
      </c>
      <c r="R2019" s="288">
        <f t="shared" si="294"/>
        <v>0</v>
      </c>
      <c r="S2019" s="261"/>
    </row>
    <row r="2020" spans="2:19" s="200" customFormat="1" x14ac:dyDescent="0.25">
      <c r="B2020" s="259">
        <f t="shared" si="295"/>
        <v>2015</v>
      </c>
      <c r="C2020" s="229">
        <v>45491</v>
      </c>
      <c r="D2020" s="203"/>
      <c r="E2020" s="204" t="str">
        <f t="shared" si="289"/>
        <v/>
      </c>
      <c r="F2020" s="204" t="str">
        <f t="shared" si="290"/>
        <v/>
      </c>
      <c r="G2020" s="204" t="str">
        <f t="shared" si="291"/>
        <v/>
      </c>
      <c r="H2020" s="204" t="str">
        <f t="shared" si="292"/>
        <v/>
      </c>
      <c r="I2020" s="204"/>
      <c r="J2020" s="204"/>
      <c r="K2020" s="204"/>
      <c r="L2020" s="204"/>
      <c r="M2020" s="204"/>
      <c r="N2020" s="204"/>
      <c r="O2020" s="230">
        <f t="shared" si="296"/>
        <v>0</v>
      </c>
      <c r="P2020" s="230">
        <f t="shared" si="297"/>
        <v>0</v>
      </c>
      <c r="Q2020" s="230">
        <f t="shared" si="293"/>
        <v>0</v>
      </c>
      <c r="R2020" s="288">
        <f t="shared" si="294"/>
        <v>0</v>
      </c>
      <c r="S2020" s="261"/>
    </row>
    <row r="2021" spans="2:19" s="200" customFormat="1" x14ac:dyDescent="0.25">
      <c r="B2021" s="259">
        <f t="shared" si="295"/>
        <v>2016</v>
      </c>
      <c r="C2021" s="229">
        <v>45491</v>
      </c>
      <c r="D2021" s="203"/>
      <c r="E2021" s="204" t="str">
        <f t="shared" si="289"/>
        <v/>
      </c>
      <c r="F2021" s="204" t="str">
        <f t="shared" si="290"/>
        <v/>
      </c>
      <c r="G2021" s="204" t="str">
        <f t="shared" si="291"/>
        <v/>
      </c>
      <c r="H2021" s="204" t="str">
        <f t="shared" si="292"/>
        <v/>
      </c>
      <c r="I2021" s="204"/>
      <c r="J2021" s="204"/>
      <c r="K2021" s="204"/>
      <c r="L2021" s="204"/>
      <c r="M2021" s="204"/>
      <c r="N2021" s="204"/>
      <c r="O2021" s="230">
        <f t="shared" si="296"/>
        <v>0</v>
      </c>
      <c r="P2021" s="230">
        <f t="shared" si="297"/>
        <v>0</v>
      </c>
      <c r="Q2021" s="230">
        <f t="shared" si="293"/>
        <v>0</v>
      </c>
      <c r="R2021" s="288">
        <f t="shared" si="294"/>
        <v>0</v>
      </c>
      <c r="S2021" s="261"/>
    </row>
    <row r="2022" spans="2:19" s="200" customFormat="1" x14ac:dyDescent="0.25">
      <c r="B2022" s="259">
        <f t="shared" si="295"/>
        <v>2017</v>
      </c>
      <c r="C2022" s="229">
        <v>45491</v>
      </c>
      <c r="D2022" s="203"/>
      <c r="E2022" s="204" t="str">
        <f t="shared" si="289"/>
        <v/>
      </c>
      <c r="F2022" s="204" t="str">
        <f t="shared" si="290"/>
        <v/>
      </c>
      <c r="G2022" s="204" t="str">
        <f t="shared" si="291"/>
        <v/>
      </c>
      <c r="H2022" s="204" t="str">
        <f t="shared" si="292"/>
        <v/>
      </c>
      <c r="I2022" s="204"/>
      <c r="J2022" s="204"/>
      <c r="K2022" s="204"/>
      <c r="L2022" s="204"/>
      <c r="M2022" s="204"/>
      <c r="N2022" s="204"/>
      <c r="O2022" s="230">
        <f t="shared" si="296"/>
        <v>0</v>
      </c>
      <c r="P2022" s="230">
        <f t="shared" si="297"/>
        <v>0</v>
      </c>
      <c r="Q2022" s="230">
        <f t="shared" si="293"/>
        <v>0</v>
      </c>
      <c r="R2022" s="288">
        <f t="shared" si="294"/>
        <v>0</v>
      </c>
      <c r="S2022" s="261"/>
    </row>
    <row r="2023" spans="2:19" s="200" customFormat="1" x14ac:dyDescent="0.25">
      <c r="B2023" s="259">
        <f t="shared" si="295"/>
        <v>2018</v>
      </c>
      <c r="C2023" s="229">
        <v>45491</v>
      </c>
      <c r="D2023" s="203"/>
      <c r="E2023" s="204" t="str">
        <f t="shared" si="289"/>
        <v/>
      </c>
      <c r="F2023" s="204" t="str">
        <f t="shared" si="290"/>
        <v/>
      </c>
      <c r="G2023" s="204" t="str">
        <f t="shared" si="291"/>
        <v/>
      </c>
      <c r="H2023" s="204" t="str">
        <f t="shared" si="292"/>
        <v/>
      </c>
      <c r="I2023" s="204"/>
      <c r="J2023" s="204"/>
      <c r="K2023" s="204"/>
      <c r="L2023" s="204"/>
      <c r="M2023" s="204"/>
      <c r="N2023" s="204"/>
      <c r="O2023" s="230">
        <f t="shared" si="296"/>
        <v>0</v>
      </c>
      <c r="P2023" s="230">
        <f t="shared" si="297"/>
        <v>0</v>
      </c>
      <c r="Q2023" s="230">
        <f t="shared" si="293"/>
        <v>0</v>
      </c>
      <c r="R2023" s="288">
        <f t="shared" si="294"/>
        <v>0</v>
      </c>
      <c r="S2023" s="261"/>
    </row>
    <row r="2024" spans="2:19" s="200" customFormat="1" x14ac:dyDescent="0.25">
      <c r="B2024" s="259">
        <f t="shared" si="295"/>
        <v>2019</v>
      </c>
      <c r="C2024" s="229">
        <v>45491</v>
      </c>
      <c r="D2024" s="203"/>
      <c r="E2024" s="204" t="str">
        <f t="shared" si="289"/>
        <v/>
      </c>
      <c r="F2024" s="204" t="str">
        <f t="shared" si="290"/>
        <v/>
      </c>
      <c r="G2024" s="204" t="str">
        <f t="shared" si="291"/>
        <v/>
      </c>
      <c r="H2024" s="204" t="str">
        <f t="shared" si="292"/>
        <v/>
      </c>
      <c r="I2024" s="204"/>
      <c r="J2024" s="204"/>
      <c r="K2024" s="204"/>
      <c r="L2024" s="204"/>
      <c r="M2024" s="204"/>
      <c r="N2024" s="204"/>
      <c r="O2024" s="230">
        <f t="shared" si="296"/>
        <v>0</v>
      </c>
      <c r="P2024" s="230">
        <f t="shared" si="297"/>
        <v>0</v>
      </c>
      <c r="Q2024" s="230">
        <f t="shared" si="293"/>
        <v>0</v>
      </c>
      <c r="R2024" s="288">
        <f t="shared" si="294"/>
        <v>0</v>
      </c>
      <c r="S2024" s="261"/>
    </row>
    <row r="2025" spans="2:19" s="200" customFormat="1" x14ac:dyDescent="0.25">
      <c r="B2025" s="259">
        <f t="shared" si="295"/>
        <v>2020</v>
      </c>
      <c r="C2025" s="229"/>
      <c r="D2025" s="203"/>
      <c r="E2025" s="204" t="str">
        <f t="shared" si="289"/>
        <v/>
      </c>
      <c r="F2025" s="204" t="str">
        <f t="shared" si="290"/>
        <v/>
      </c>
      <c r="G2025" s="204" t="str">
        <f t="shared" si="291"/>
        <v/>
      </c>
      <c r="H2025" s="204" t="str">
        <f t="shared" si="292"/>
        <v/>
      </c>
      <c r="I2025" s="204"/>
      <c r="J2025" s="204"/>
      <c r="K2025" s="204"/>
      <c r="L2025" s="204"/>
      <c r="M2025" s="204"/>
      <c r="N2025" s="204"/>
      <c r="O2025" s="230">
        <f t="shared" si="296"/>
        <v>0</v>
      </c>
      <c r="P2025" s="230">
        <f t="shared" si="297"/>
        <v>0</v>
      </c>
      <c r="Q2025" s="230">
        <f t="shared" si="293"/>
        <v>0</v>
      </c>
      <c r="R2025" s="288">
        <f t="shared" si="294"/>
        <v>0</v>
      </c>
      <c r="S2025" s="261"/>
    </row>
    <row r="2026" spans="2:19" s="200" customFormat="1" x14ac:dyDescent="0.25">
      <c r="B2026" s="259">
        <f t="shared" si="295"/>
        <v>2021</v>
      </c>
      <c r="C2026" s="229"/>
      <c r="D2026" s="203"/>
      <c r="E2026" s="204" t="str">
        <f t="shared" si="289"/>
        <v/>
      </c>
      <c r="F2026" s="204" t="str">
        <f t="shared" si="290"/>
        <v/>
      </c>
      <c r="G2026" s="204" t="str">
        <f t="shared" si="291"/>
        <v/>
      </c>
      <c r="H2026" s="204" t="str">
        <f t="shared" si="292"/>
        <v/>
      </c>
      <c r="I2026" s="204"/>
      <c r="J2026" s="204"/>
      <c r="K2026" s="204"/>
      <c r="L2026" s="204"/>
      <c r="M2026" s="204"/>
      <c r="N2026" s="204"/>
      <c r="O2026" s="230">
        <f t="shared" si="296"/>
        <v>0</v>
      </c>
      <c r="P2026" s="230">
        <f t="shared" si="297"/>
        <v>0</v>
      </c>
      <c r="Q2026" s="230">
        <f t="shared" si="293"/>
        <v>0</v>
      </c>
      <c r="R2026" s="288">
        <f t="shared" si="294"/>
        <v>0</v>
      </c>
      <c r="S2026" s="261"/>
    </row>
    <row r="2027" spans="2:19" s="200" customFormat="1" x14ac:dyDescent="0.25">
      <c r="B2027" s="259">
        <f t="shared" si="295"/>
        <v>2022</v>
      </c>
      <c r="C2027" s="229"/>
      <c r="D2027" s="203"/>
      <c r="E2027" s="204" t="str">
        <f t="shared" si="289"/>
        <v/>
      </c>
      <c r="F2027" s="204" t="str">
        <f t="shared" si="290"/>
        <v/>
      </c>
      <c r="G2027" s="204" t="str">
        <f t="shared" si="291"/>
        <v/>
      </c>
      <c r="H2027" s="204" t="str">
        <f t="shared" si="292"/>
        <v/>
      </c>
      <c r="I2027" s="204"/>
      <c r="J2027" s="204"/>
      <c r="K2027" s="204"/>
      <c r="L2027" s="204"/>
      <c r="M2027" s="204"/>
      <c r="N2027" s="204"/>
      <c r="O2027" s="230">
        <f t="shared" si="296"/>
        <v>0</v>
      </c>
      <c r="P2027" s="230">
        <f t="shared" si="297"/>
        <v>0</v>
      </c>
      <c r="Q2027" s="230">
        <f t="shared" si="293"/>
        <v>0</v>
      </c>
      <c r="R2027" s="288">
        <f t="shared" si="294"/>
        <v>0</v>
      </c>
      <c r="S2027" s="261"/>
    </row>
    <row r="2028" spans="2:19" s="200" customFormat="1" x14ac:dyDescent="0.25">
      <c r="B2028" s="259">
        <f t="shared" si="295"/>
        <v>2023</v>
      </c>
      <c r="C2028" s="229">
        <v>45491</v>
      </c>
      <c r="D2028" s="203"/>
      <c r="E2028" s="204" t="str">
        <f t="shared" si="289"/>
        <v/>
      </c>
      <c r="F2028" s="204" t="str">
        <f t="shared" si="290"/>
        <v/>
      </c>
      <c r="G2028" s="204" t="str">
        <f t="shared" si="291"/>
        <v/>
      </c>
      <c r="H2028" s="204" t="str">
        <f t="shared" si="292"/>
        <v/>
      </c>
      <c r="I2028" s="204"/>
      <c r="J2028" s="204"/>
      <c r="K2028" s="204"/>
      <c r="L2028" s="204"/>
      <c r="M2028" s="204"/>
      <c r="N2028" s="204"/>
      <c r="O2028" s="230">
        <f t="shared" si="296"/>
        <v>0</v>
      </c>
      <c r="P2028" s="230">
        <f t="shared" si="297"/>
        <v>0</v>
      </c>
      <c r="Q2028" s="230">
        <f t="shared" si="293"/>
        <v>0</v>
      </c>
      <c r="R2028" s="288">
        <f t="shared" si="294"/>
        <v>0</v>
      </c>
      <c r="S2028" s="261"/>
    </row>
    <row r="2029" spans="2:19" s="200" customFormat="1" x14ac:dyDescent="0.25">
      <c r="B2029" s="259">
        <f t="shared" si="295"/>
        <v>2024</v>
      </c>
      <c r="C2029" s="229">
        <v>45491</v>
      </c>
      <c r="D2029" s="203"/>
      <c r="E2029" s="204" t="str">
        <f t="shared" si="289"/>
        <v/>
      </c>
      <c r="F2029" s="204" t="str">
        <f t="shared" si="290"/>
        <v/>
      </c>
      <c r="G2029" s="204" t="str">
        <f t="shared" si="291"/>
        <v/>
      </c>
      <c r="H2029" s="204" t="str">
        <f t="shared" si="292"/>
        <v/>
      </c>
      <c r="I2029" s="204"/>
      <c r="J2029" s="204"/>
      <c r="K2029" s="204"/>
      <c r="L2029" s="204"/>
      <c r="M2029" s="204"/>
      <c r="N2029" s="204"/>
      <c r="O2029" s="230">
        <f t="shared" si="296"/>
        <v>0</v>
      </c>
      <c r="P2029" s="230">
        <f t="shared" si="297"/>
        <v>0</v>
      </c>
      <c r="Q2029" s="230">
        <f t="shared" si="293"/>
        <v>0</v>
      </c>
      <c r="R2029" s="288">
        <f t="shared" si="294"/>
        <v>0</v>
      </c>
      <c r="S2029" s="261"/>
    </row>
    <row r="2030" spans="2:19" s="200" customFormat="1" x14ac:dyDescent="0.25">
      <c r="B2030" s="259">
        <f t="shared" si="295"/>
        <v>2025</v>
      </c>
      <c r="C2030" s="229">
        <v>45491</v>
      </c>
      <c r="D2030" s="203"/>
      <c r="E2030" s="204" t="str">
        <f t="shared" si="289"/>
        <v/>
      </c>
      <c r="F2030" s="204" t="str">
        <f t="shared" si="290"/>
        <v/>
      </c>
      <c r="G2030" s="204" t="str">
        <f t="shared" si="291"/>
        <v/>
      </c>
      <c r="H2030" s="204" t="str">
        <f t="shared" si="292"/>
        <v/>
      </c>
      <c r="I2030" s="204"/>
      <c r="J2030" s="204"/>
      <c r="K2030" s="204"/>
      <c r="L2030" s="204"/>
      <c r="M2030" s="204"/>
      <c r="N2030" s="204"/>
      <c r="O2030" s="230">
        <f t="shared" si="296"/>
        <v>0</v>
      </c>
      <c r="P2030" s="230">
        <f t="shared" si="297"/>
        <v>0</v>
      </c>
      <c r="Q2030" s="230">
        <f t="shared" si="293"/>
        <v>0</v>
      </c>
      <c r="R2030" s="288">
        <f t="shared" si="294"/>
        <v>0</v>
      </c>
      <c r="S2030" s="261"/>
    </row>
    <row r="2031" spans="2:19" s="200" customFormat="1" x14ac:dyDescent="0.25">
      <c r="B2031" s="259">
        <f t="shared" si="295"/>
        <v>2026</v>
      </c>
      <c r="C2031" s="229">
        <v>45491</v>
      </c>
      <c r="D2031" s="203"/>
      <c r="E2031" s="204" t="str">
        <f t="shared" si="289"/>
        <v/>
      </c>
      <c r="F2031" s="204" t="str">
        <f t="shared" si="290"/>
        <v/>
      </c>
      <c r="G2031" s="204" t="str">
        <f t="shared" si="291"/>
        <v/>
      </c>
      <c r="H2031" s="204" t="str">
        <f t="shared" si="292"/>
        <v/>
      </c>
      <c r="I2031" s="204"/>
      <c r="J2031" s="204"/>
      <c r="K2031" s="204"/>
      <c r="L2031" s="204"/>
      <c r="M2031" s="204"/>
      <c r="N2031" s="204"/>
      <c r="O2031" s="230">
        <f t="shared" si="296"/>
        <v>0</v>
      </c>
      <c r="P2031" s="230">
        <f t="shared" si="297"/>
        <v>0</v>
      </c>
      <c r="Q2031" s="230">
        <f t="shared" si="293"/>
        <v>0</v>
      </c>
      <c r="R2031" s="288">
        <f t="shared" si="294"/>
        <v>0</v>
      </c>
      <c r="S2031" s="261"/>
    </row>
    <row r="2032" spans="2:19" s="200" customFormat="1" x14ac:dyDescent="0.25">
      <c r="B2032" s="259">
        <f t="shared" si="295"/>
        <v>2027</v>
      </c>
      <c r="C2032" s="229">
        <v>45491</v>
      </c>
      <c r="D2032" s="203"/>
      <c r="E2032" s="204" t="str">
        <f t="shared" si="289"/>
        <v/>
      </c>
      <c r="F2032" s="204" t="str">
        <f t="shared" si="290"/>
        <v/>
      </c>
      <c r="G2032" s="204" t="str">
        <f t="shared" si="291"/>
        <v/>
      </c>
      <c r="H2032" s="204" t="str">
        <f t="shared" si="292"/>
        <v/>
      </c>
      <c r="I2032" s="204"/>
      <c r="J2032" s="204"/>
      <c r="K2032" s="204"/>
      <c r="L2032" s="204"/>
      <c r="M2032" s="204"/>
      <c r="N2032" s="204"/>
      <c r="O2032" s="230">
        <f t="shared" si="296"/>
        <v>0</v>
      </c>
      <c r="P2032" s="230">
        <f t="shared" si="297"/>
        <v>0</v>
      </c>
      <c r="Q2032" s="230">
        <f t="shared" si="293"/>
        <v>0</v>
      </c>
      <c r="R2032" s="288">
        <f t="shared" si="294"/>
        <v>0</v>
      </c>
      <c r="S2032" s="261"/>
    </row>
    <row r="2033" spans="2:19" s="200" customFormat="1" x14ac:dyDescent="0.25">
      <c r="B2033" s="259">
        <f t="shared" si="295"/>
        <v>2028</v>
      </c>
      <c r="C2033" s="229">
        <v>45491</v>
      </c>
      <c r="D2033" s="203"/>
      <c r="E2033" s="204" t="str">
        <f t="shared" si="289"/>
        <v/>
      </c>
      <c r="F2033" s="204" t="str">
        <f t="shared" si="290"/>
        <v/>
      </c>
      <c r="G2033" s="204" t="str">
        <f t="shared" si="291"/>
        <v/>
      </c>
      <c r="H2033" s="204" t="str">
        <f t="shared" si="292"/>
        <v/>
      </c>
      <c r="I2033" s="204"/>
      <c r="J2033" s="204"/>
      <c r="K2033" s="204"/>
      <c r="L2033" s="204"/>
      <c r="M2033" s="204"/>
      <c r="N2033" s="204"/>
      <c r="O2033" s="230">
        <f t="shared" si="296"/>
        <v>0</v>
      </c>
      <c r="P2033" s="230">
        <f t="shared" si="297"/>
        <v>0</v>
      </c>
      <c r="Q2033" s="230">
        <f t="shared" si="293"/>
        <v>0</v>
      </c>
      <c r="R2033" s="288">
        <f t="shared" si="294"/>
        <v>0</v>
      </c>
      <c r="S2033" s="261"/>
    </row>
    <row r="2034" spans="2:19" s="200" customFormat="1" x14ac:dyDescent="0.25">
      <c r="B2034" s="259">
        <f t="shared" si="295"/>
        <v>2029</v>
      </c>
      <c r="C2034" s="229">
        <v>45491</v>
      </c>
      <c r="D2034" s="203"/>
      <c r="E2034" s="204" t="str">
        <f t="shared" si="289"/>
        <v/>
      </c>
      <c r="F2034" s="204" t="str">
        <f t="shared" si="290"/>
        <v/>
      </c>
      <c r="G2034" s="204" t="str">
        <f t="shared" si="291"/>
        <v/>
      </c>
      <c r="H2034" s="204" t="str">
        <f t="shared" si="292"/>
        <v/>
      </c>
      <c r="I2034" s="204"/>
      <c r="J2034" s="204"/>
      <c r="K2034" s="204"/>
      <c r="L2034" s="204"/>
      <c r="M2034" s="204"/>
      <c r="N2034" s="204"/>
      <c r="O2034" s="230">
        <f t="shared" si="296"/>
        <v>0</v>
      </c>
      <c r="P2034" s="230">
        <f t="shared" si="297"/>
        <v>0</v>
      </c>
      <c r="Q2034" s="230">
        <f t="shared" si="293"/>
        <v>0</v>
      </c>
      <c r="R2034" s="288">
        <f t="shared" si="294"/>
        <v>0</v>
      </c>
      <c r="S2034" s="261"/>
    </row>
    <row r="2035" spans="2:19" s="200" customFormat="1" x14ac:dyDescent="0.25">
      <c r="B2035" s="259">
        <f t="shared" si="295"/>
        <v>2030</v>
      </c>
      <c r="C2035" s="229">
        <v>45492</v>
      </c>
      <c r="D2035" s="203"/>
      <c r="E2035" s="204" t="str">
        <f t="shared" si="289"/>
        <v/>
      </c>
      <c r="F2035" s="204" t="str">
        <f t="shared" si="290"/>
        <v/>
      </c>
      <c r="G2035" s="204" t="str">
        <f t="shared" si="291"/>
        <v/>
      </c>
      <c r="H2035" s="204" t="str">
        <f t="shared" si="292"/>
        <v/>
      </c>
      <c r="I2035" s="204"/>
      <c r="J2035" s="204"/>
      <c r="K2035" s="204"/>
      <c r="L2035" s="204"/>
      <c r="M2035" s="204"/>
      <c r="N2035" s="204"/>
      <c r="O2035" s="230">
        <f t="shared" si="296"/>
        <v>0</v>
      </c>
      <c r="P2035" s="230">
        <f t="shared" si="297"/>
        <v>0</v>
      </c>
      <c r="Q2035" s="230">
        <f t="shared" si="293"/>
        <v>0</v>
      </c>
      <c r="R2035" s="288">
        <f t="shared" si="294"/>
        <v>0</v>
      </c>
      <c r="S2035" s="261"/>
    </row>
    <row r="2036" spans="2:19" s="200" customFormat="1" x14ac:dyDescent="0.25">
      <c r="B2036" s="259">
        <f t="shared" si="295"/>
        <v>2031</v>
      </c>
      <c r="C2036" s="229">
        <v>45492</v>
      </c>
      <c r="D2036" s="203"/>
      <c r="E2036" s="204" t="str">
        <f t="shared" si="289"/>
        <v/>
      </c>
      <c r="F2036" s="204" t="str">
        <f t="shared" si="290"/>
        <v/>
      </c>
      <c r="G2036" s="204" t="str">
        <f t="shared" si="291"/>
        <v/>
      </c>
      <c r="H2036" s="204" t="str">
        <f t="shared" si="292"/>
        <v/>
      </c>
      <c r="I2036" s="204"/>
      <c r="J2036" s="204"/>
      <c r="K2036" s="204"/>
      <c r="L2036" s="204"/>
      <c r="M2036" s="204"/>
      <c r="N2036" s="204"/>
      <c r="O2036" s="230">
        <f t="shared" si="296"/>
        <v>0</v>
      </c>
      <c r="P2036" s="230">
        <f t="shared" si="297"/>
        <v>0</v>
      </c>
      <c r="Q2036" s="230">
        <f t="shared" si="293"/>
        <v>0</v>
      </c>
      <c r="R2036" s="288">
        <f t="shared" si="294"/>
        <v>0</v>
      </c>
      <c r="S2036" s="261"/>
    </row>
    <row r="2037" spans="2:19" s="200" customFormat="1" x14ac:dyDescent="0.25">
      <c r="B2037" s="259">
        <f t="shared" si="295"/>
        <v>2032</v>
      </c>
      <c r="C2037" s="229">
        <v>45492</v>
      </c>
      <c r="D2037" s="203"/>
      <c r="E2037" s="204" t="str">
        <f t="shared" si="289"/>
        <v/>
      </c>
      <c r="F2037" s="204" t="str">
        <f t="shared" si="290"/>
        <v/>
      </c>
      <c r="G2037" s="204" t="str">
        <f t="shared" si="291"/>
        <v/>
      </c>
      <c r="H2037" s="204" t="str">
        <f t="shared" si="292"/>
        <v/>
      </c>
      <c r="I2037" s="204"/>
      <c r="J2037" s="204"/>
      <c r="K2037" s="204"/>
      <c r="L2037" s="204"/>
      <c r="M2037" s="204"/>
      <c r="N2037" s="204"/>
      <c r="O2037" s="230">
        <f t="shared" si="296"/>
        <v>0</v>
      </c>
      <c r="P2037" s="230">
        <f t="shared" si="297"/>
        <v>0</v>
      </c>
      <c r="Q2037" s="230">
        <f t="shared" si="293"/>
        <v>0</v>
      </c>
      <c r="R2037" s="288">
        <f t="shared" si="294"/>
        <v>0</v>
      </c>
      <c r="S2037" s="261"/>
    </row>
    <row r="2038" spans="2:19" s="200" customFormat="1" x14ac:dyDescent="0.25">
      <c r="B2038" s="259">
        <f t="shared" si="295"/>
        <v>2033</v>
      </c>
      <c r="C2038" s="229">
        <v>45492</v>
      </c>
      <c r="D2038" s="203"/>
      <c r="E2038" s="204" t="str">
        <f t="shared" si="289"/>
        <v/>
      </c>
      <c r="F2038" s="204" t="str">
        <f t="shared" si="290"/>
        <v/>
      </c>
      <c r="G2038" s="204" t="str">
        <f t="shared" si="291"/>
        <v/>
      </c>
      <c r="H2038" s="204" t="str">
        <f t="shared" si="292"/>
        <v/>
      </c>
      <c r="I2038" s="204"/>
      <c r="J2038" s="204"/>
      <c r="K2038" s="204"/>
      <c r="L2038" s="204"/>
      <c r="M2038" s="204"/>
      <c r="N2038" s="204"/>
      <c r="O2038" s="230">
        <f t="shared" si="296"/>
        <v>0</v>
      </c>
      <c r="P2038" s="230">
        <f t="shared" si="297"/>
        <v>0</v>
      </c>
      <c r="Q2038" s="230">
        <f t="shared" si="293"/>
        <v>0</v>
      </c>
      <c r="R2038" s="288">
        <f t="shared" si="294"/>
        <v>0</v>
      </c>
      <c r="S2038" s="261"/>
    </row>
    <row r="2039" spans="2:19" s="200" customFormat="1" x14ac:dyDescent="0.25">
      <c r="B2039" s="259">
        <f t="shared" si="295"/>
        <v>2034</v>
      </c>
      <c r="C2039" s="229">
        <v>45492</v>
      </c>
      <c r="D2039" s="203"/>
      <c r="E2039" s="204" t="str">
        <f t="shared" si="289"/>
        <v/>
      </c>
      <c r="F2039" s="204" t="str">
        <f t="shared" si="290"/>
        <v/>
      </c>
      <c r="G2039" s="204" t="str">
        <f t="shared" si="291"/>
        <v/>
      </c>
      <c r="H2039" s="204" t="str">
        <f t="shared" si="292"/>
        <v/>
      </c>
      <c r="I2039" s="204"/>
      <c r="J2039" s="204"/>
      <c r="K2039" s="204"/>
      <c r="L2039" s="204"/>
      <c r="M2039" s="204"/>
      <c r="N2039" s="204"/>
      <c r="O2039" s="230">
        <f t="shared" si="296"/>
        <v>0</v>
      </c>
      <c r="P2039" s="230">
        <f t="shared" si="297"/>
        <v>0</v>
      </c>
      <c r="Q2039" s="230">
        <f t="shared" si="293"/>
        <v>0</v>
      </c>
      <c r="R2039" s="288">
        <f t="shared" si="294"/>
        <v>0</v>
      </c>
      <c r="S2039" s="261"/>
    </row>
    <row r="2040" spans="2:19" s="200" customFormat="1" x14ac:dyDescent="0.25">
      <c r="B2040" s="259">
        <f t="shared" si="295"/>
        <v>2035</v>
      </c>
      <c r="C2040" s="229">
        <v>45492</v>
      </c>
      <c r="D2040" s="203"/>
      <c r="E2040" s="204" t="str">
        <f t="shared" si="289"/>
        <v/>
      </c>
      <c r="F2040" s="204" t="str">
        <f t="shared" si="290"/>
        <v/>
      </c>
      <c r="G2040" s="204" t="str">
        <f t="shared" si="291"/>
        <v/>
      </c>
      <c r="H2040" s="204" t="str">
        <f t="shared" si="292"/>
        <v/>
      </c>
      <c r="I2040" s="204"/>
      <c r="J2040" s="204"/>
      <c r="K2040" s="204"/>
      <c r="L2040" s="204"/>
      <c r="M2040" s="204"/>
      <c r="N2040" s="204"/>
      <c r="O2040" s="230">
        <f t="shared" si="296"/>
        <v>0</v>
      </c>
      <c r="P2040" s="230">
        <f t="shared" si="297"/>
        <v>0</v>
      </c>
      <c r="Q2040" s="230">
        <f t="shared" si="293"/>
        <v>0</v>
      </c>
      <c r="R2040" s="288">
        <f t="shared" si="294"/>
        <v>0</v>
      </c>
      <c r="S2040" s="261"/>
    </row>
    <row r="2041" spans="2:19" s="200" customFormat="1" x14ac:dyDescent="0.25">
      <c r="B2041" s="259">
        <f t="shared" si="295"/>
        <v>2036</v>
      </c>
      <c r="C2041" s="229">
        <v>45492</v>
      </c>
      <c r="D2041" s="203"/>
      <c r="E2041" s="204" t="str">
        <f t="shared" si="289"/>
        <v/>
      </c>
      <c r="F2041" s="204" t="str">
        <f t="shared" si="290"/>
        <v/>
      </c>
      <c r="G2041" s="204" t="str">
        <f t="shared" si="291"/>
        <v/>
      </c>
      <c r="H2041" s="204" t="str">
        <f t="shared" si="292"/>
        <v/>
      </c>
      <c r="I2041" s="204"/>
      <c r="J2041" s="204"/>
      <c r="K2041" s="204"/>
      <c r="L2041" s="204"/>
      <c r="M2041" s="204"/>
      <c r="N2041" s="204"/>
      <c r="O2041" s="230">
        <f t="shared" si="296"/>
        <v>0</v>
      </c>
      <c r="P2041" s="230">
        <f t="shared" si="297"/>
        <v>0</v>
      </c>
      <c r="Q2041" s="230">
        <f t="shared" si="293"/>
        <v>0</v>
      </c>
      <c r="R2041" s="288">
        <f t="shared" si="294"/>
        <v>0</v>
      </c>
      <c r="S2041" s="261"/>
    </row>
    <row r="2042" spans="2:19" s="200" customFormat="1" x14ac:dyDescent="0.25">
      <c r="B2042" s="259">
        <f t="shared" si="295"/>
        <v>2037</v>
      </c>
      <c r="C2042" s="229"/>
      <c r="D2042" s="203"/>
      <c r="E2042" s="204" t="str">
        <f t="shared" si="289"/>
        <v/>
      </c>
      <c r="F2042" s="204" t="str">
        <f t="shared" si="290"/>
        <v/>
      </c>
      <c r="G2042" s="204" t="str">
        <f t="shared" si="291"/>
        <v/>
      </c>
      <c r="H2042" s="204" t="str">
        <f t="shared" si="292"/>
        <v/>
      </c>
      <c r="I2042" s="204"/>
      <c r="J2042" s="204"/>
      <c r="K2042" s="204"/>
      <c r="L2042" s="204"/>
      <c r="M2042" s="204"/>
      <c r="N2042" s="204"/>
      <c r="O2042" s="230">
        <f t="shared" si="296"/>
        <v>0</v>
      </c>
      <c r="P2042" s="230">
        <f t="shared" si="297"/>
        <v>0</v>
      </c>
      <c r="Q2042" s="230">
        <f t="shared" si="293"/>
        <v>0</v>
      </c>
      <c r="R2042" s="288">
        <f t="shared" si="294"/>
        <v>0</v>
      </c>
      <c r="S2042" s="261"/>
    </row>
    <row r="2043" spans="2:19" s="200" customFormat="1" x14ac:dyDescent="0.25">
      <c r="B2043" s="259">
        <f t="shared" si="295"/>
        <v>2038</v>
      </c>
      <c r="C2043" s="229"/>
      <c r="D2043" s="203"/>
      <c r="E2043" s="204" t="str">
        <f t="shared" si="289"/>
        <v/>
      </c>
      <c r="F2043" s="204" t="str">
        <f t="shared" si="290"/>
        <v/>
      </c>
      <c r="G2043" s="204" t="str">
        <f t="shared" si="291"/>
        <v/>
      </c>
      <c r="H2043" s="204" t="str">
        <f t="shared" si="292"/>
        <v/>
      </c>
      <c r="I2043" s="204"/>
      <c r="J2043" s="204"/>
      <c r="K2043" s="204"/>
      <c r="L2043" s="204"/>
      <c r="M2043" s="204"/>
      <c r="N2043" s="204"/>
      <c r="O2043" s="230">
        <f t="shared" si="296"/>
        <v>0</v>
      </c>
      <c r="P2043" s="230">
        <f t="shared" si="297"/>
        <v>0</v>
      </c>
      <c r="Q2043" s="230">
        <f t="shared" si="293"/>
        <v>0</v>
      </c>
      <c r="R2043" s="288">
        <f t="shared" si="294"/>
        <v>0</v>
      </c>
      <c r="S2043" s="261"/>
    </row>
    <row r="2044" spans="2:19" s="200" customFormat="1" x14ac:dyDescent="0.25">
      <c r="B2044" s="259">
        <f t="shared" si="295"/>
        <v>2039</v>
      </c>
      <c r="C2044" s="229"/>
      <c r="D2044" s="203"/>
      <c r="E2044" s="204" t="str">
        <f t="shared" si="289"/>
        <v/>
      </c>
      <c r="F2044" s="204" t="str">
        <f t="shared" si="290"/>
        <v/>
      </c>
      <c r="G2044" s="204" t="str">
        <f t="shared" si="291"/>
        <v/>
      </c>
      <c r="H2044" s="204" t="str">
        <f t="shared" si="292"/>
        <v/>
      </c>
      <c r="I2044" s="204"/>
      <c r="J2044" s="204"/>
      <c r="K2044" s="204"/>
      <c r="L2044" s="204"/>
      <c r="M2044" s="204"/>
      <c r="N2044" s="204"/>
      <c r="O2044" s="230">
        <f t="shared" si="296"/>
        <v>0</v>
      </c>
      <c r="P2044" s="230">
        <f t="shared" si="297"/>
        <v>0</v>
      </c>
      <c r="Q2044" s="230">
        <f t="shared" si="293"/>
        <v>0</v>
      </c>
      <c r="R2044" s="288">
        <f t="shared" si="294"/>
        <v>0</v>
      </c>
      <c r="S2044" s="261"/>
    </row>
    <row r="2045" spans="2:19" s="200" customFormat="1" x14ac:dyDescent="0.25">
      <c r="B2045" s="259">
        <f t="shared" si="295"/>
        <v>2040</v>
      </c>
      <c r="C2045" s="229">
        <v>45492</v>
      </c>
      <c r="D2045" s="203"/>
      <c r="E2045" s="204" t="str">
        <f t="shared" si="289"/>
        <v/>
      </c>
      <c r="F2045" s="204" t="str">
        <f t="shared" si="290"/>
        <v/>
      </c>
      <c r="G2045" s="204" t="str">
        <f t="shared" si="291"/>
        <v/>
      </c>
      <c r="H2045" s="204" t="str">
        <f t="shared" si="292"/>
        <v/>
      </c>
      <c r="I2045" s="204"/>
      <c r="J2045" s="204"/>
      <c r="K2045" s="204"/>
      <c r="L2045" s="204"/>
      <c r="M2045" s="204"/>
      <c r="N2045" s="204"/>
      <c r="O2045" s="230">
        <f t="shared" si="296"/>
        <v>0</v>
      </c>
      <c r="P2045" s="230">
        <f t="shared" si="297"/>
        <v>0</v>
      </c>
      <c r="Q2045" s="230">
        <f t="shared" si="293"/>
        <v>0</v>
      </c>
      <c r="R2045" s="288">
        <f t="shared" si="294"/>
        <v>0</v>
      </c>
      <c r="S2045" s="261"/>
    </row>
    <row r="2046" spans="2:19" s="200" customFormat="1" x14ac:dyDescent="0.25">
      <c r="B2046" s="259">
        <f t="shared" si="295"/>
        <v>2041</v>
      </c>
      <c r="C2046" s="229">
        <v>45492</v>
      </c>
      <c r="D2046" s="203"/>
      <c r="E2046" s="204" t="str">
        <f t="shared" si="289"/>
        <v/>
      </c>
      <c r="F2046" s="204" t="str">
        <f t="shared" si="290"/>
        <v/>
      </c>
      <c r="G2046" s="204" t="str">
        <f t="shared" si="291"/>
        <v/>
      </c>
      <c r="H2046" s="204" t="str">
        <f t="shared" si="292"/>
        <v/>
      </c>
      <c r="I2046" s="204"/>
      <c r="J2046" s="204"/>
      <c r="K2046" s="204"/>
      <c r="L2046" s="204"/>
      <c r="M2046" s="204"/>
      <c r="N2046" s="204"/>
      <c r="O2046" s="230">
        <f t="shared" si="296"/>
        <v>0</v>
      </c>
      <c r="P2046" s="230">
        <f t="shared" si="297"/>
        <v>0</v>
      </c>
      <c r="Q2046" s="230">
        <f t="shared" si="293"/>
        <v>0</v>
      </c>
      <c r="R2046" s="288">
        <f t="shared" si="294"/>
        <v>0</v>
      </c>
      <c r="S2046" s="261"/>
    </row>
    <row r="2047" spans="2:19" s="200" customFormat="1" x14ac:dyDescent="0.25">
      <c r="B2047" s="259">
        <f t="shared" si="295"/>
        <v>2042</v>
      </c>
      <c r="C2047" s="229">
        <v>45492</v>
      </c>
      <c r="D2047" s="203"/>
      <c r="E2047" s="204" t="str">
        <f t="shared" si="289"/>
        <v/>
      </c>
      <c r="F2047" s="204" t="str">
        <f t="shared" si="290"/>
        <v/>
      </c>
      <c r="G2047" s="204" t="str">
        <f t="shared" si="291"/>
        <v/>
      </c>
      <c r="H2047" s="204" t="str">
        <f t="shared" si="292"/>
        <v/>
      </c>
      <c r="I2047" s="204"/>
      <c r="J2047" s="204"/>
      <c r="K2047" s="204"/>
      <c r="L2047" s="204"/>
      <c r="M2047" s="204"/>
      <c r="N2047" s="204"/>
      <c r="O2047" s="230">
        <f t="shared" si="296"/>
        <v>0</v>
      </c>
      <c r="P2047" s="230">
        <f t="shared" si="297"/>
        <v>0</v>
      </c>
      <c r="Q2047" s="230">
        <f t="shared" si="293"/>
        <v>0</v>
      </c>
      <c r="R2047" s="288">
        <f t="shared" si="294"/>
        <v>0</v>
      </c>
      <c r="S2047" s="261"/>
    </row>
    <row r="2048" spans="2:19" s="200" customFormat="1" x14ac:dyDescent="0.25">
      <c r="B2048" s="259">
        <f t="shared" si="295"/>
        <v>2043</v>
      </c>
      <c r="C2048" s="229">
        <v>45492</v>
      </c>
      <c r="D2048" s="203"/>
      <c r="E2048" s="204" t="str">
        <f t="shared" si="289"/>
        <v/>
      </c>
      <c r="F2048" s="204" t="str">
        <f t="shared" si="290"/>
        <v/>
      </c>
      <c r="G2048" s="204" t="str">
        <f t="shared" si="291"/>
        <v/>
      </c>
      <c r="H2048" s="204" t="str">
        <f t="shared" si="292"/>
        <v/>
      </c>
      <c r="I2048" s="204"/>
      <c r="J2048" s="204"/>
      <c r="K2048" s="204"/>
      <c r="L2048" s="204"/>
      <c r="M2048" s="204"/>
      <c r="N2048" s="204"/>
      <c r="O2048" s="230">
        <f t="shared" si="296"/>
        <v>0</v>
      </c>
      <c r="P2048" s="230">
        <f t="shared" si="297"/>
        <v>0</v>
      </c>
      <c r="Q2048" s="230">
        <f t="shared" si="293"/>
        <v>0</v>
      </c>
      <c r="R2048" s="288">
        <f t="shared" si="294"/>
        <v>0</v>
      </c>
      <c r="S2048" s="261"/>
    </row>
    <row r="2049" spans="2:19" s="200" customFormat="1" x14ac:dyDescent="0.25">
      <c r="B2049" s="259">
        <f t="shared" si="295"/>
        <v>2044</v>
      </c>
      <c r="C2049" s="229">
        <v>45492</v>
      </c>
      <c r="D2049" s="203"/>
      <c r="E2049" s="204" t="str">
        <f t="shared" si="289"/>
        <v/>
      </c>
      <c r="F2049" s="204" t="str">
        <f t="shared" si="290"/>
        <v/>
      </c>
      <c r="G2049" s="204" t="str">
        <f t="shared" si="291"/>
        <v/>
      </c>
      <c r="H2049" s="204" t="str">
        <f t="shared" si="292"/>
        <v/>
      </c>
      <c r="I2049" s="204"/>
      <c r="J2049" s="204"/>
      <c r="K2049" s="204"/>
      <c r="L2049" s="204"/>
      <c r="M2049" s="204"/>
      <c r="N2049" s="204"/>
      <c r="O2049" s="230">
        <f t="shared" si="296"/>
        <v>0</v>
      </c>
      <c r="P2049" s="230">
        <f t="shared" si="297"/>
        <v>0</v>
      </c>
      <c r="Q2049" s="230">
        <f t="shared" si="293"/>
        <v>0</v>
      </c>
      <c r="R2049" s="288">
        <f t="shared" si="294"/>
        <v>0</v>
      </c>
      <c r="S2049" s="261"/>
    </row>
    <row r="2050" spans="2:19" s="200" customFormat="1" x14ac:dyDescent="0.25">
      <c r="B2050" s="259">
        <f t="shared" si="295"/>
        <v>2045</v>
      </c>
      <c r="C2050" s="229">
        <v>45492</v>
      </c>
      <c r="D2050" s="203"/>
      <c r="E2050" s="204" t="str">
        <f t="shared" si="289"/>
        <v/>
      </c>
      <c r="F2050" s="204" t="str">
        <f t="shared" si="290"/>
        <v/>
      </c>
      <c r="G2050" s="204" t="str">
        <f t="shared" si="291"/>
        <v/>
      </c>
      <c r="H2050" s="204" t="str">
        <f t="shared" si="292"/>
        <v/>
      </c>
      <c r="I2050" s="204"/>
      <c r="J2050" s="204"/>
      <c r="K2050" s="204"/>
      <c r="L2050" s="204"/>
      <c r="M2050" s="204"/>
      <c r="N2050" s="204"/>
      <c r="O2050" s="230">
        <f t="shared" si="296"/>
        <v>0</v>
      </c>
      <c r="P2050" s="230">
        <f t="shared" si="297"/>
        <v>0</v>
      </c>
      <c r="Q2050" s="230">
        <f t="shared" si="293"/>
        <v>0</v>
      </c>
      <c r="R2050" s="288">
        <f t="shared" si="294"/>
        <v>0</v>
      </c>
      <c r="S2050" s="261"/>
    </row>
    <row r="2051" spans="2:19" s="200" customFormat="1" x14ac:dyDescent="0.25">
      <c r="B2051" s="259">
        <f t="shared" si="295"/>
        <v>2046</v>
      </c>
      <c r="C2051" s="229">
        <v>45492</v>
      </c>
      <c r="D2051" s="203"/>
      <c r="E2051" s="204" t="str">
        <f t="shared" si="289"/>
        <v/>
      </c>
      <c r="F2051" s="204" t="str">
        <f t="shared" si="290"/>
        <v/>
      </c>
      <c r="G2051" s="204" t="str">
        <f t="shared" si="291"/>
        <v/>
      </c>
      <c r="H2051" s="204" t="str">
        <f t="shared" si="292"/>
        <v/>
      </c>
      <c r="I2051" s="204"/>
      <c r="J2051" s="204"/>
      <c r="K2051" s="204"/>
      <c r="L2051" s="204"/>
      <c r="M2051" s="204"/>
      <c r="N2051" s="204"/>
      <c r="O2051" s="230">
        <f t="shared" si="296"/>
        <v>0</v>
      </c>
      <c r="P2051" s="230">
        <f t="shared" si="297"/>
        <v>0</v>
      </c>
      <c r="Q2051" s="230">
        <f t="shared" si="293"/>
        <v>0</v>
      </c>
      <c r="R2051" s="288">
        <f t="shared" si="294"/>
        <v>0</v>
      </c>
      <c r="S2051" s="261"/>
    </row>
    <row r="2052" spans="2:19" s="200" customFormat="1" x14ac:dyDescent="0.25">
      <c r="B2052" s="259">
        <f t="shared" si="295"/>
        <v>2047</v>
      </c>
      <c r="C2052" s="229">
        <v>45493</v>
      </c>
      <c r="D2052" s="203"/>
      <c r="E2052" s="204" t="str">
        <f t="shared" si="289"/>
        <v/>
      </c>
      <c r="F2052" s="204" t="str">
        <f t="shared" si="290"/>
        <v/>
      </c>
      <c r="G2052" s="204" t="str">
        <f t="shared" si="291"/>
        <v/>
      </c>
      <c r="H2052" s="204" t="str">
        <f t="shared" si="292"/>
        <v/>
      </c>
      <c r="I2052" s="204"/>
      <c r="J2052" s="204"/>
      <c r="K2052" s="204"/>
      <c r="L2052" s="204"/>
      <c r="M2052" s="204"/>
      <c r="N2052" s="204"/>
      <c r="O2052" s="230">
        <f t="shared" si="296"/>
        <v>0</v>
      </c>
      <c r="P2052" s="230">
        <f t="shared" si="297"/>
        <v>0</v>
      </c>
      <c r="Q2052" s="230">
        <f t="shared" si="293"/>
        <v>0</v>
      </c>
      <c r="R2052" s="288">
        <f t="shared" si="294"/>
        <v>0</v>
      </c>
      <c r="S2052" s="261"/>
    </row>
    <row r="2053" spans="2:19" s="200" customFormat="1" x14ac:dyDescent="0.25">
      <c r="B2053" s="259">
        <f t="shared" si="295"/>
        <v>2048</v>
      </c>
      <c r="C2053" s="229">
        <v>45493</v>
      </c>
      <c r="D2053" s="203"/>
      <c r="E2053" s="204" t="str">
        <f t="shared" si="289"/>
        <v/>
      </c>
      <c r="F2053" s="204" t="str">
        <f t="shared" si="290"/>
        <v/>
      </c>
      <c r="G2053" s="204" t="str">
        <f t="shared" si="291"/>
        <v/>
      </c>
      <c r="H2053" s="204" t="str">
        <f t="shared" si="292"/>
        <v/>
      </c>
      <c r="I2053" s="204"/>
      <c r="J2053" s="204"/>
      <c r="K2053" s="204"/>
      <c r="L2053" s="204"/>
      <c r="M2053" s="204"/>
      <c r="N2053" s="204"/>
      <c r="O2053" s="230">
        <f t="shared" si="296"/>
        <v>0</v>
      </c>
      <c r="P2053" s="230">
        <f t="shared" si="297"/>
        <v>0</v>
      </c>
      <c r="Q2053" s="230">
        <f t="shared" si="293"/>
        <v>0</v>
      </c>
      <c r="R2053" s="288">
        <f t="shared" si="294"/>
        <v>0</v>
      </c>
      <c r="S2053" s="261"/>
    </row>
    <row r="2054" spans="2:19" s="200" customFormat="1" x14ac:dyDescent="0.25">
      <c r="B2054" s="259">
        <f t="shared" si="295"/>
        <v>2049</v>
      </c>
      <c r="C2054" s="229">
        <v>45493</v>
      </c>
      <c r="D2054" s="203"/>
      <c r="E2054" s="204" t="str">
        <f t="shared" ref="E2054:E2117" si="298">IFERROR(VLOOKUP(D2054,T:X,2,FALSE),"")</f>
        <v/>
      </c>
      <c r="F2054" s="204" t="str">
        <f t="shared" ref="F2054:F2117" si="299">IFERROR(VLOOKUP(D2054,T:X,3,FALSE),"")</f>
        <v/>
      </c>
      <c r="G2054" s="204" t="str">
        <f t="shared" ref="G2054:G2117" si="300">IFERROR(VLOOKUP(D2054,T:X,4,FALSE),"")</f>
        <v/>
      </c>
      <c r="H2054" s="204" t="str">
        <f t="shared" ref="H2054:H2117" si="301">IFERROR(VLOOKUP(D2054,T:X,5,FALSE),"")</f>
        <v/>
      </c>
      <c r="I2054" s="204"/>
      <c r="J2054" s="204"/>
      <c r="K2054" s="204"/>
      <c r="L2054" s="204"/>
      <c r="M2054" s="204"/>
      <c r="N2054" s="204"/>
      <c r="O2054" s="230">
        <f t="shared" si="296"/>
        <v>0</v>
      </c>
      <c r="P2054" s="230">
        <f t="shared" si="297"/>
        <v>0</v>
      </c>
      <c r="Q2054" s="230">
        <f t="shared" ref="Q2054:Q2117" si="302">IF(I2054=$Q$5,J2054*H2054,0)</f>
        <v>0</v>
      </c>
      <c r="R2054" s="288">
        <f t="shared" ref="R2054:R2117" si="303">IF(I2054=$R$5,J2054*H2054,0)</f>
        <v>0</v>
      </c>
      <c r="S2054" s="261"/>
    </row>
    <row r="2055" spans="2:19" s="200" customFormat="1" x14ac:dyDescent="0.25">
      <c r="B2055" s="259">
        <f t="shared" si="295"/>
        <v>2050</v>
      </c>
      <c r="C2055" s="229">
        <v>45493</v>
      </c>
      <c r="D2055" s="203"/>
      <c r="E2055" s="204" t="str">
        <f t="shared" si="298"/>
        <v/>
      </c>
      <c r="F2055" s="204" t="str">
        <f t="shared" si="299"/>
        <v/>
      </c>
      <c r="G2055" s="204" t="str">
        <f t="shared" si="300"/>
        <v/>
      </c>
      <c r="H2055" s="204" t="str">
        <f t="shared" si="301"/>
        <v/>
      </c>
      <c r="I2055" s="204"/>
      <c r="J2055" s="204"/>
      <c r="K2055" s="204"/>
      <c r="L2055" s="204"/>
      <c r="M2055" s="204"/>
      <c r="N2055" s="204"/>
      <c r="O2055" s="230">
        <f t="shared" si="296"/>
        <v>0</v>
      </c>
      <c r="P2055" s="230">
        <f t="shared" si="297"/>
        <v>0</v>
      </c>
      <c r="Q2055" s="230">
        <f t="shared" si="302"/>
        <v>0</v>
      </c>
      <c r="R2055" s="288">
        <f t="shared" si="303"/>
        <v>0</v>
      </c>
      <c r="S2055" s="261"/>
    </row>
    <row r="2056" spans="2:19" s="200" customFormat="1" x14ac:dyDescent="0.25">
      <c r="B2056" s="259">
        <f t="shared" si="295"/>
        <v>2051</v>
      </c>
      <c r="C2056" s="229">
        <v>45493</v>
      </c>
      <c r="D2056" s="203"/>
      <c r="E2056" s="204" t="str">
        <f t="shared" si="298"/>
        <v/>
      </c>
      <c r="F2056" s="204" t="str">
        <f t="shared" si="299"/>
        <v/>
      </c>
      <c r="G2056" s="204" t="str">
        <f t="shared" si="300"/>
        <v/>
      </c>
      <c r="H2056" s="204" t="str">
        <f t="shared" si="301"/>
        <v/>
      </c>
      <c r="I2056" s="204"/>
      <c r="J2056" s="204"/>
      <c r="K2056" s="204"/>
      <c r="L2056" s="204"/>
      <c r="M2056" s="204"/>
      <c r="N2056" s="204"/>
      <c r="O2056" s="230">
        <f t="shared" si="296"/>
        <v>0</v>
      </c>
      <c r="P2056" s="230">
        <f t="shared" si="297"/>
        <v>0</v>
      </c>
      <c r="Q2056" s="230">
        <f t="shared" si="302"/>
        <v>0</v>
      </c>
      <c r="R2056" s="288">
        <f t="shared" si="303"/>
        <v>0</v>
      </c>
      <c r="S2056" s="261"/>
    </row>
    <row r="2057" spans="2:19" s="200" customFormat="1" x14ac:dyDescent="0.25">
      <c r="B2057" s="259">
        <f t="shared" si="295"/>
        <v>2052</v>
      </c>
      <c r="C2057" s="229">
        <v>45493</v>
      </c>
      <c r="D2057" s="203"/>
      <c r="E2057" s="204" t="str">
        <f t="shared" si="298"/>
        <v/>
      </c>
      <c r="F2057" s="204" t="str">
        <f t="shared" si="299"/>
        <v/>
      </c>
      <c r="G2057" s="204" t="str">
        <f t="shared" si="300"/>
        <v/>
      </c>
      <c r="H2057" s="204" t="str">
        <f t="shared" si="301"/>
        <v/>
      </c>
      <c r="I2057" s="204"/>
      <c r="J2057" s="204"/>
      <c r="K2057" s="204"/>
      <c r="L2057" s="204"/>
      <c r="M2057" s="204"/>
      <c r="N2057" s="204"/>
      <c r="O2057" s="230">
        <f t="shared" si="296"/>
        <v>0</v>
      </c>
      <c r="P2057" s="230">
        <f t="shared" si="297"/>
        <v>0</v>
      </c>
      <c r="Q2057" s="230">
        <f t="shared" si="302"/>
        <v>0</v>
      </c>
      <c r="R2057" s="288">
        <f t="shared" si="303"/>
        <v>0</v>
      </c>
      <c r="S2057" s="261"/>
    </row>
    <row r="2058" spans="2:19" s="200" customFormat="1" x14ac:dyDescent="0.25">
      <c r="B2058" s="259">
        <f t="shared" si="295"/>
        <v>2053</v>
      </c>
      <c r="C2058" s="229">
        <v>45493</v>
      </c>
      <c r="D2058" s="203"/>
      <c r="E2058" s="204" t="str">
        <f t="shared" si="298"/>
        <v/>
      </c>
      <c r="F2058" s="204" t="str">
        <f t="shared" si="299"/>
        <v/>
      </c>
      <c r="G2058" s="204" t="str">
        <f t="shared" si="300"/>
        <v/>
      </c>
      <c r="H2058" s="204" t="str">
        <f t="shared" si="301"/>
        <v/>
      </c>
      <c r="I2058" s="204"/>
      <c r="J2058" s="204"/>
      <c r="K2058" s="204"/>
      <c r="L2058" s="204"/>
      <c r="M2058" s="204"/>
      <c r="N2058" s="204"/>
      <c r="O2058" s="230">
        <f t="shared" si="296"/>
        <v>0</v>
      </c>
      <c r="P2058" s="230">
        <f t="shared" si="297"/>
        <v>0</v>
      </c>
      <c r="Q2058" s="230">
        <f t="shared" si="302"/>
        <v>0</v>
      </c>
      <c r="R2058" s="288">
        <f t="shared" si="303"/>
        <v>0</v>
      </c>
      <c r="S2058" s="261"/>
    </row>
    <row r="2059" spans="2:19" s="200" customFormat="1" x14ac:dyDescent="0.25">
      <c r="B2059" s="259">
        <f t="shared" ref="B2059:B2122" si="304">ROW()-5</f>
        <v>2054</v>
      </c>
      <c r="C2059" s="229"/>
      <c r="D2059" s="203"/>
      <c r="E2059" s="204" t="str">
        <f t="shared" si="298"/>
        <v/>
      </c>
      <c r="F2059" s="204" t="str">
        <f t="shared" si="299"/>
        <v/>
      </c>
      <c r="G2059" s="204" t="str">
        <f t="shared" si="300"/>
        <v/>
      </c>
      <c r="H2059" s="204" t="str">
        <f t="shared" si="301"/>
        <v/>
      </c>
      <c r="I2059" s="204"/>
      <c r="J2059" s="204"/>
      <c r="K2059" s="204"/>
      <c r="L2059" s="204"/>
      <c r="M2059" s="204"/>
      <c r="N2059" s="204"/>
      <c r="O2059" s="230">
        <f t="shared" si="296"/>
        <v>0</v>
      </c>
      <c r="P2059" s="230">
        <f t="shared" si="297"/>
        <v>0</v>
      </c>
      <c r="Q2059" s="230">
        <f t="shared" si="302"/>
        <v>0</v>
      </c>
      <c r="R2059" s="288">
        <f t="shared" si="303"/>
        <v>0</v>
      </c>
      <c r="S2059" s="261"/>
    </row>
    <row r="2060" spans="2:19" s="200" customFormat="1" x14ac:dyDescent="0.25">
      <c r="B2060" s="259">
        <f t="shared" si="304"/>
        <v>2055</v>
      </c>
      <c r="C2060" s="229"/>
      <c r="D2060" s="203"/>
      <c r="E2060" s="204" t="str">
        <f t="shared" si="298"/>
        <v/>
      </c>
      <c r="F2060" s="204" t="str">
        <f t="shared" si="299"/>
        <v/>
      </c>
      <c r="G2060" s="204" t="str">
        <f t="shared" si="300"/>
        <v/>
      </c>
      <c r="H2060" s="204" t="str">
        <f t="shared" si="301"/>
        <v/>
      </c>
      <c r="I2060" s="204"/>
      <c r="J2060" s="204"/>
      <c r="K2060" s="204"/>
      <c r="L2060" s="204"/>
      <c r="M2060" s="204"/>
      <c r="N2060" s="204"/>
      <c r="O2060" s="230">
        <f t="shared" si="296"/>
        <v>0</v>
      </c>
      <c r="P2060" s="230">
        <f t="shared" si="297"/>
        <v>0</v>
      </c>
      <c r="Q2060" s="230">
        <f t="shared" si="302"/>
        <v>0</v>
      </c>
      <c r="R2060" s="288">
        <f t="shared" si="303"/>
        <v>0</v>
      </c>
      <c r="S2060" s="261"/>
    </row>
    <row r="2061" spans="2:19" s="200" customFormat="1" x14ac:dyDescent="0.25">
      <c r="B2061" s="259">
        <f t="shared" si="304"/>
        <v>2056</v>
      </c>
      <c r="C2061" s="229"/>
      <c r="D2061" s="203"/>
      <c r="E2061" s="204" t="str">
        <f t="shared" si="298"/>
        <v/>
      </c>
      <c r="F2061" s="204" t="str">
        <f t="shared" si="299"/>
        <v/>
      </c>
      <c r="G2061" s="204" t="str">
        <f t="shared" si="300"/>
        <v/>
      </c>
      <c r="H2061" s="204" t="str">
        <f t="shared" si="301"/>
        <v/>
      </c>
      <c r="I2061" s="204"/>
      <c r="J2061" s="204"/>
      <c r="K2061" s="204"/>
      <c r="L2061" s="204"/>
      <c r="M2061" s="204"/>
      <c r="N2061" s="204"/>
      <c r="O2061" s="230">
        <f t="shared" si="296"/>
        <v>0</v>
      </c>
      <c r="P2061" s="230">
        <f t="shared" si="297"/>
        <v>0</v>
      </c>
      <c r="Q2061" s="230">
        <f t="shared" si="302"/>
        <v>0</v>
      </c>
      <c r="R2061" s="288">
        <f t="shared" si="303"/>
        <v>0</v>
      </c>
      <c r="S2061" s="261"/>
    </row>
    <row r="2062" spans="2:19" s="200" customFormat="1" x14ac:dyDescent="0.25">
      <c r="B2062" s="259">
        <f t="shared" si="304"/>
        <v>2057</v>
      </c>
      <c r="C2062" s="229">
        <v>45493</v>
      </c>
      <c r="D2062" s="203"/>
      <c r="E2062" s="204" t="str">
        <f t="shared" si="298"/>
        <v/>
      </c>
      <c r="F2062" s="204" t="str">
        <f t="shared" si="299"/>
        <v/>
      </c>
      <c r="G2062" s="204" t="str">
        <f t="shared" si="300"/>
        <v/>
      </c>
      <c r="H2062" s="204" t="str">
        <f t="shared" si="301"/>
        <v/>
      </c>
      <c r="I2062" s="204"/>
      <c r="J2062" s="204"/>
      <c r="K2062" s="204"/>
      <c r="L2062" s="204"/>
      <c r="M2062" s="204"/>
      <c r="N2062" s="204"/>
      <c r="O2062" s="230">
        <f t="shared" si="296"/>
        <v>0</v>
      </c>
      <c r="P2062" s="230">
        <f t="shared" si="297"/>
        <v>0</v>
      </c>
      <c r="Q2062" s="230">
        <f t="shared" si="302"/>
        <v>0</v>
      </c>
      <c r="R2062" s="288">
        <f t="shared" si="303"/>
        <v>0</v>
      </c>
      <c r="S2062" s="261"/>
    </row>
    <row r="2063" spans="2:19" s="200" customFormat="1" x14ac:dyDescent="0.25">
      <c r="B2063" s="259">
        <f t="shared" si="304"/>
        <v>2058</v>
      </c>
      <c r="C2063" s="229">
        <v>45493</v>
      </c>
      <c r="D2063" s="203"/>
      <c r="E2063" s="204" t="str">
        <f t="shared" si="298"/>
        <v/>
      </c>
      <c r="F2063" s="204" t="str">
        <f t="shared" si="299"/>
        <v/>
      </c>
      <c r="G2063" s="204" t="str">
        <f t="shared" si="300"/>
        <v/>
      </c>
      <c r="H2063" s="204" t="str">
        <f t="shared" si="301"/>
        <v/>
      </c>
      <c r="I2063" s="204"/>
      <c r="J2063" s="204"/>
      <c r="K2063" s="204"/>
      <c r="L2063" s="204"/>
      <c r="M2063" s="204"/>
      <c r="N2063" s="204"/>
      <c r="O2063" s="230">
        <f t="shared" si="296"/>
        <v>0</v>
      </c>
      <c r="P2063" s="230">
        <f t="shared" si="297"/>
        <v>0</v>
      </c>
      <c r="Q2063" s="230">
        <f t="shared" si="302"/>
        <v>0</v>
      </c>
      <c r="R2063" s="288">
        <f t="shared" si="303"/>
        <v>0</v>
      </c>
      <c r="S2063" s="261"/>
    </row>
    <row r="2064" spans="2:19" s="200" customFormat="1" x14ac:dyDescent="0.25">
      <c r="B2064" s="259">
        <f t="shared" si="304"/>
        <v>2059</v>
      </c>
      <c r="C2064" s="229">
        <v>45493</v>
      </c>
      <c r="D2064" s="203"/>
      <c r="E2064" s="204" t="str">
        <f t="shared" si="298"/>
        <v/>
      </c>
      <c r="F2064" s="204" t="str">
        <f t="shared" si="299"/>
        <v/>
      </c>
      <c r="G2064" s="204" t="str">
        <f t="shared" si="300"/>
        <v/>
      </c>
      <c r="H2064" s="204" t="str">
        <f t="shared" si="301"/>
        <v/>
      </c>
      <c r="I2064" s="204"/>
      <c r="J2064" s="204"/>
      <c r="K2064" s="204"/>
      <c r="L2064" s="204"/>
      <c r="M2064" s="204"/>
      <c r="N2064" s="204"/>
      <c r="O2064" s="230">
        <f t="shared" si="296"/>
        <v>0</v>
      </c>
      <c r="P2064" s="230">
        <f t="shared" si="297"/>
        <v>0</v>
      </c>
      <c r="Q2064" s="230">
        <f t="shared" si="302"/>
        <v>0</v>
      </c>
      <c r="R2064" s="288">
        <f t="shared" si="303"/>
        <v>0</v>
      </c>
      <c r="S2064" s="261"/>
    </row>
    <row r="2065" spans="2:19" s="200" customFormat="1" x14ac:dyDescent="0.25">
      <c r="B2065" s="259">
        <f t="shared" si="304"/>
        <v>2060</v>
      </c>
      <c r="C2065" s="229">
        <v>45493</v>
      </c>
      <c r="D2065" s="203"/>
      <c r="E2065" s="204" t="str">
        <f t="shared" si="298"/>
        <v/>
      </c>
      <c r="F2065" s="204" t="str">
        <f t="shared" si="299"/>
        <v/>
      </c>
      <c r="G2065" s="204" t="str">
        <f t="shared" si="300"/>
        <v/>
      </c>
      <c r="H2065" s="204" t="str">
        <f t="shared" si="301"/>
        <v/>
      </c>
      <c r="I2065" s="204"/>
      <c r="J2065" s="204"/>
      <c r="K2065" s="204"/>
      <c r="L2065" s="204"/>
      <c r="M2065" s="204"/>
      <c r="N2065" s="204"/>
      <c r="O2065" s="230">
        <f t="shared" si="296"/>
        <v>0</v>
      </c>
      <c r="P2065" s="230">
        <f t="shared" si="297"/>
        <v>0</v>
      </c>
      <c r="Q2065" s="230">
        <f t="shared" si="302"/>
        <v>0</v>
      </c>
      <c r="R2065" s="288">
        <f t="shared" si="303"/>
        <v>0</v>
      </c>
      <c r="S2065" s="261"/>
    </row>
    <row r="2066" spans="2:19" s="200" customFormat="1" x14ac:dyDescent="0.25">
      <c r="B2066" s="259">
        <f t="shared" si="304"/>
        <v>2061</v>
      </c>
      <c r="C2066" s="229">
        <v>45493</v>
      </c>
      <c r="D2066" s="203"/>
      <c r="E2066" s="204" t="str">
        <f t="shared" si="298"/>
        <v/>
      </c>
      <c r="F2066" s="204" t="str">
        <f t="shared" si="299"/>
        <v/>
      </c>
      <c r="G2066" s="204" t="str">
        <f t="shared" si="300"/>
        <v/>
      </c>
      <c r="H2066" s="204" t="str">
        <f t="shared" si="301"/>
        <v/>
      </c>
      <c r="I2066" s="204"/>
      <c r="J2066" s="204"/>
      <c r="K2066" s="204"/>
      <c r="L2066" s="204"/>
      <c r="M2066" s="204"/>
      <c r="N2066" s="204"/>
      <c r="O2066" s="230">
        <f t="shared" si="296"/>
        <v>0</v>
      </c>
      <c r="P2066" s="230">
        <f t="shared" si="297"/>
        <v>0</v>
      </c>
      <c r="Q2066" s="230">
        <f t="shared" si="302"/>
        <v>0</v>
      </c>
      <c r="R2066" s="288">
        <f t="shared" si="303"/>
        <v>0</v>
      </c>
      <c r="S2066" s="261"/>
    </row>
    <row r="2067" spans="2:19" s="200" customFormat="1" x14ac:dyDescent="0.25">
      <c r="B2067" s="259">
        <f t="shared" si="304"/>
        <v>2062</v>
      </c>
      <c r="C2067" s="229">
        <v>45493</v>
      </c>
      <c r="D2067" s="203"/>
      <c r="E2067" s="204" t="str">
        <f t="shared" si="298"/>
        <v/>
      </c>
      <c r="F2067" s="204" t="str">
        <f t="shared" si="299"/>
        <v/>
      </c>
      <c r="G2067" s="204" t="str">
        <f t="shared" si="300"/>
        <v/>
      </c>
      <c r="H2067" s="204" t="str">
        <f t="shared" si="301"/>
        <v/>
      </c>
      <c r="I2067" s="204"/>
      <c r="J2067" s="204"/>
      <c r="K2067" s="204"/>
      <c r="L2067" s="204"/>
      <c r="M2067" s="204"/>
      <c r="N2067" s="204"/>
      <c r="O2067" s="230">
        <f t="shared" si="296"/>
        <v>0</v>
      </c>
      <c r="P2067" s="230">
        <f t="shared" si="297"/>
        <v>0</v>
      </c>
      <c r="Q2067" s="230">
        <f t="shared" si="302"/>
        <v>0</v>
      </c>
      <c r="R2067" s="288">
        <f t="shared" si="303"/>
        <v>0</v>
      </c>
      <c r="S2067" s="261"/>
    </row>
    <row r="2068" spans="2:19" s="200" customFormat="1" x14ac:dyDescent="0.25">
      <c r="B2068" s="259">
        <f t="shared" si="304"/>
        <v>2063</v>
      </c>
      <c r="C2068" s="229">
        <v>45493</v>
      </c>
      <c r="D2068" s="203"/>
      <c r="E2068" s="204" t="str">
        <f t="shared" si="298"/>
        <v/>
      </c>
      <c r="F2068" s="204" t="str">
        <f t="shared" si="299"/>
        <v/>
      </c>
      <c r="G2068" s="204" t="str">
        <f t="shared" si="300"/>
        <v/>
      </c>
      <c r="H2068" s="204" t="str">
        <f t="shared" si="301"/>
        <v/>
      </c>
      <c r="I2068" s="204"/>
      <c r="J2068" s="204"/>
      <c r="K2068" s="204"/>
      <c r="L2068" s="204"/>
      <c r="M2068" s="204"/>
      <c r="N2068" s="204"/>
      <c r="O2068" s="230">
        <f t="shared" si="296"/>
        <v>0</v>
      </c>
      <c r="P2068" s="230">
        <f t="shared" si="297"/>
        <v>0</v>
      </c>
      <c r="Q2068" s="230">
        <f t="shared" si="302"/>
        <v>0</v>
      </c>
      <c r="R2068" s="288">
        <f t="shared" si="303"/>
        <v>0</v>
      </c>
      <c r="S2068" s="261"/>
    </row>
    <row r="2069" spans="2:19" s="200" customFormat="1" x14ac:dyDescent="0.25">
      <c r="B2069" s="259">
        <f t="shared" si="304"/>
        <v>2064</v>
      </c>
      <c r="C2069" s="229">
        <v>45494</v>
      </c>
      <c r="D2069" s="203"/>
      <c r="E2069" s="204" t="str">
        <f t="shared" si="298"/>
        <v/>
      </c>
      <c r="F2069" s="204" t="str">
        <f t="shared" si="299"/>
        <v/>
      </c>
      <c r="G2069" s="204" t="str">
        <f t="shared" si="300"/>
        <v/>
      </c>
      <c r="H2069" s="204" t="str">
        <f t="shared" si="301"/>
        <v/>
      </c>
      <c r="I2069" s="204"/>
      <c r="J2069" s="204"/>
      <c r="K2069" s="204"/>
      <c r="L2069" s="204"/>
      <c r="M2069" s="204"/>
      <c r="N2069" s="204"/>
      <c r="O2069" s="230">
        <f t="shared" si="296"/>
        <v>0</v>
      </c>
      <c r="P2069" s="230">
        <f t="shared" si="297"/>
        <v>0</v>
      </c>
      <c r="Q2069" s="230">
        <f t="shared" si="302"/>
        <v>0</v>
      </c>
      <c r="R2069" s="288">
        <f t="shared" si="303"/>
        <v>0</v>
      </c>
      <c r="S2069" s="261"/>
    </row>
    <row r="2070" spans="2:19" s="200" customFormat="1" x14ac:dyDescent="0.25">
      <c r="B2070" s="259">
        <f t="shared" si="304"/>
        <v>2065</v>
      </c>
      <c r="C2070" s="229">
        <v>45494</v>
      </c>
      <c r="D2070" s="203"/>
      <c r="E2070" s="204" t="str">
        <f t="shared" si="298"/>
        <v/>
      </c>
      <c r="F2070" s="204" t="str">
        <f t="shared" si="299"/>
        <v/>
      </c>
      <c r="G2070" s="204" t="str">
        <f t="shared" si="300"/>
        <v/>
      </c>
      <c r="H2070" s="204" t="str">
        <f t="shared" si="301"/>
        <v/>
      </c>
      <c r="I2070" s="204"/>
      <c r="J2070" s="204"/>
      <c r="K2070" s="204"/>
      <c r="L2070" s="204"/>
      <c r="M2070" s="204"/>
      <c r="N2070" s="204"/>
      <c r="O2070" s="230">
        <f t="shared" ref="O2070:O2133" si="305">IF(I2070=$O$5,J2070*H2070,0)</f>
        <v>0</v>
      </c>
      <c r="P2070" s="230">
        <f t="shared" ref="P2070:P2133" si="306">IF(I2070=$P$5,J2070*H2070,0)*1.15</f>
        <v>0</v>
      </c>
      <c r="Q2070" s="230">
        <f t="shared" si="302"/>
        <v>0</v>
      </c>
      <c r="R2070" s="288">
        <f t="shared" si="303"/>
        <v>0</v>
      </c>
      <c r="S2070" s="261"/>
    </row>
    <row r="2071" spans="2:19" s="200" customFormat="1" x14ac:dyDescent="0.25">
      <c r="B2071" s="259">
        <f t="shared" si="304"/>
        <v>2066</v>
      </c>
      <c r="C2071" s="229">
        <v>45494</v>
      </c>
      <c r="D2071" s="203"/>
      <c r="E2071" s="204" t="str">
        <f t="shared" si="298"/>
        <v/>
      </c>
      <c r="F2071" s="204" t="str">
        <f t="shared" si="299"/>
        <v/>
      </c>
      <c r="G2071" s="204" t="str">
        <f t="shared" si="300"/>
        <v/>
      </c>
      <c r="H2071" s="204" t="str">
        <f t="shared" si="301"/>
        <v/>
      </c>
      <c r="I2071" s="204"/>
      <c r="J2071" s="204"/>
      <c r="K2071" s="204"/>
      <c r="L2071" s="204"/>
      <c r="M2071" s="204"/>
      <c r="N2071" s="204"/>
      <c r="O2071" s="230">
        <f t="shared" si="305"/>
        <v>0</v>
      </c>
      <c r="P2071" s="230">
        <f t="shared" si="306"/>
        <v>0</v>
      </c>
      <c r="Q2071" s="230">
        <f t="shared" si="302"/>
        <v>0</v>
      </c>
      <c r="R2071" s="288">
        <f t="shared" si="303"/>
        <v>0</v>
      </c>
      <c r="S2071" s="261"/>
    </row>
    <row r="2072" spans="2:19" s="200" customFormat="1" x14ac:dyDescent="0.25">
      <c r="B2072" s="259">
        <f t="shared" si="304"/>
        <v>2067</v>
      </c>
      <c r="C2072" s="229">
        <v>45494</v>
      </c>
      <c r="D2072" s="203"/>
      <c r="E2072" s="204" t="str">
        <f t="shared" si="298"/>
        <v/>
      </c>
      <c r="F2072" s="204" t="str">
        <f t="shared" si="299"/>
        <v/>
      </c>
      <c r="G2072" s="204" t="str">
        <f t="shared" si="300"/>
        <v/>
      </c>
      <c r="H2072" s="204" t="str">
        <f t="shared" si="301"/>
        <v/>
      </c>
      <c r="I2072" s="204"/>
      <c r="J2072" s="204"/>
      <c r="K2072" s="204"/>
      <c r="L2072" s="204"/>
      <c r="M2072" s="204"/>
      <c r="N2072" s="204"/>
      <c r="O2072" s="230">
        <f t="shared" si="305"/>
        <v>0</v>
      </c>
      <c r="P2072" s="230">
        <f t="shared" si="306"/>
        <v>0</v>
      </c>
      <c r="Q2072" s="230">
        <f t="shared" si="302"/>
        <v>0</v>
      </c>
      <c r="R2072" s="288">
        <f t="shared" si="303"/>
        <v>0</v>
      </c>
      <c r="S2072" s="261"/>
    </row>
    <row r="2073" spans="2:19" s="200" customFormat="1" x14ac:dyDescent="0.25">
      <c r="B2073" s="259">
        <f t="shared" si="304"/>
        <v>2068</v>
      </c>
      <c r="C2073" s="229">
        <v>45494</v>
      </c>
      <c r="D2073" s="203"/>
      <c r="E2073" s="204" t="str">
        <f t="shared" si="298"/>
        <v/>
      </c>
      <c r="F2073" s="204" t="str">
        <f t="shared" si="299"/>
        <v/>
      </c>
      <c r="G2073" s="204" t="str">
        <f t="shared" si="300"/>
        <v/>
      </c>
      <c r="H2073" s="204" t="str">
        <f t="shared" si="301"/>
        <v/>
      </c>
      <c r="I2073" s="204"/>
      <c r="J2073" s="204"/>
      <c r="K2073" s="204"/>
      <c r="L2073" s="204"/>
      <c r="M2073" s="204"/>
      <c r="N2073" s="204"/>
      <c r="O2073" s="230">
        <f t="shared" si="305"/>
        <v>0</v>
      </c>
      <c r="P2073" s="230">
        <f t="shared" si="306"/>
        <v>0</v>
      </c>
      <c r="Q2073" s="230">
        <f t="shared" si="302"/>
        <v>0</v>
      </c>
      <c r="R2073" s="288">
        <f t="shared" si="303"/>
        <v>0</v>
      </c>
      <c r="S2073" s="261"/>
    </row>
    <row r="2074" spans="2:19" s="200" customFormat="1" x14ac:dyDescent="0.25">
      <c r="B2074" s="259">
        <f t="shared" si="304"/>
        <v>2069</v>
      </c>
      <c r="C2074" s="229">
        <v>45494</v>
      </c>
      <c r="D2074" s="203"/>
      <c r="E2074" s="204" t="str">
        <f t="shared" si="298"/>
        <v/>
      </c>
      <c r="F2074" s="204" t="str">
        <f t="shared" si="299"/>
        <v/>
      </c>
      <c r="G2074" s="204" t="str">
        <f t="shared" si="300"/>
        <v/>
      </c>
      <c r="H2074" s="204" t="str">
        <f t="shared" si="301"/>
        <v/>
      </c>
      <c r="I2074" s="204"/>
      <c r="J2074" s="204"/>
      <c r="K2074" s="204"/>
      <c r="L2074" s="204"/>
      <c r="M2074" s="204"/>
      <c r="N2074" s="204"/>
      <c r="O2074" s="230">
        <f t="shared" si="305"/>
        <v>0</v>
      </c>
      <c r="P2074" s="230">
        <f t="shared" si="306"/>
        <v>0</v>
      </c>
      <c r="Q2074" s="230">
        <f t="shared" si="302"/>
        <v>0</v>
      </c>
      <c r="R2074" s="288">
        <f t="shared" si="303"/>
        <v>0</v>
      </c>
      <c r="S2074" s="261"/>
    </row>
    <row r="2075" spans="2:19" s="200" customFormat="1" x14ac:dyDescent="0.25">
      <c r="B2075" s="259">
        <f t="shared" si="304"/>
        <v>2070</v>
      </c>
      <c r="C2075" s="229">
        <v>45494</v>
      </c>
      <c r="D2075" s="203"/>
      <c r="E2075" s="204" t="str">
        <f t="shared" si="298"/>
        <v/>
      </c>
      <c r="F2075" s="204" t="str">
        <f t="shared" si="299"/>
        <v/>
      </c>
      <c r="G2075" s="204" t="str">
        <f t="shared" si="300"/>
        <v/>
      </c>
      <c r="H2075" s="204" t="str">
        <f t="shared" si="301"/>
        <v/>
      </c>
      <c r="I2075" s="204"/>
      <c r="J2075" s="204"/>
      <c r="K2075" s="204"/>
      <c r="L2075" s="204"/>
      <c r="M2075" s="204"/>
      <c r="N2075" s="204"/>
      <c r="O2075" s="230">
        <f t="shared" si="305"/>
        <v>0</v>
      </c>
      <c r="P2075" s="230">
        <f t="shared" si="306"/>
        <v>0</v>
      </c>
      <c r="Q2075" s="230">
        <f t="shared" si="302"/>
        <v>0</v>
      </c>
      <c r="R2075" s="288">
        <f t="shared" si="303"/>
        <v>0</v>
      </c>
      <c r="S2075" s="261"/>
    </row>
    <row r="2076" spans="2:19" s="200" customFormat="1" x14ac:dyDescent="0.25">
      <c r="B2076" s="259">
        <f t="shared" si="304"/>
        <v>2071</v>
      </c>
      <c r="C2076" s="229"/>
      <c r="D2076" s="203"/>
      <c r="E2076" s="204" t="str">
        <f t="shared" si="298"/>
        <v/>
      </c>
      <c r="F2076" s="204" t="str">
        <f t="shared" si="299"/>
        <v/>
      </c>
      <c r="G2076" s="204" t="str">
        <f t="shared" si="300"/>
        <v/>
      </c>
      <c r="H2076" s="204" t="str">
        <f t="shared" si="301"/>
        <v/>
      </c>
      <c r="I2076" s="204"/>
      <c r="J2076" s="204"/>
      <c r="K2076" s="204"/>
      <c r="L2076" s="204"/>
      <c r="M2076" s="204"/>
      <c r="N2076" s="204"/>
      <c r="O2076" s="230">
        <f t="shared" si="305"/>
        <v>0</v>
      </c>
      <c r="P2076" s="230">
        <f t="shared" si="306"/>
        <v>0</v>
      </c>
      <c r="Q2076" s="230">
        <f t="shared" si="302"/>
        <v>0</v>
      </c>
      <c r="R2076" s="288">
        <f t="shared" si="303"/>
        <v>0</v>
      </c>
      <c r="S2076" s="261"/>
    </row>
    <row r="2077" spans="2:19" s="200" customFormat="1" x14ac:dyDescent="0.25">
      <c r="B2077" s="259">
        <f t="shared" si="304"/>
        <v>2072</v>
      </c>
      <c r="C2077" s="229"/>
      <c r="D2077" s="203"/>
      <c r="E2077" s="204" t="str">
        <f t="shared" si="298"/>
        <v/>
      </c>
      <c r="F2077" s="204" t="str">
        <f t="shared" si="299"/>
        <v/>
      </c>
      <c r="G2077" s="204" t="str">
        <f t="shared" si="300"/>
        <v/>
      </c>
      <c r="H2077" s="204" t="str">
        <f t="shared" si="301"/>
        <v/>
      </c>
      <c r="I2077" s="204"/>
      <c r="J2077" s="204"/>
      <c r="K2077" s="204"/>
      <c r="L2077" s="204"/>
      <c r="M2077" s="204"/>
      <c r="N2077" s="204"/>
      <c r="O2077" s="230">
        <f t="shared" si="305"/>
        <v>0</v>
      </c>
      <c r="P2077" s="230">
        <f t="shared" si="306"/>
        <v>0</v>
      </c>
      <c r="Q2077" s="230">
        <f t="shared" si="302"/>
        <v>0</v>
      </c>
      <c r="R2077" s="288">
        <f t="shared" si="303"/>
        <v>0</v>
      </c>
      <c r="S2077" s="261"/>
    </row>
    <row r="2078" spans="2:19" s="200" customFormat="1" x14ac:dyDescent="0.25">
      <c r="B2078" s="259">
        <f t="shared" si="304"/>
        <v>2073</v>
      </c>
      <c r="C2078" s="229"/>
      <c r="D2078" s="203"/>
      <c r="E2078" s="204" t="str">
        <f t="shared" si="298"/>
        <v/>
      </c>
      <c r="F2078" s="204" t="str">
        <f t="shared" si="299"/>
        <v/>
      </c>
      <c r="G2078" s="204" t="str">
        <f t="shared" si="300"/>
        <v/>
      </c>
      <c r="H2078" s="204" t="str">
        <f t="shared" si="301"/>
        <v/>
      </c>
      <c r="I2078" s="204"/>
      <c r="J2078" s="204"/>
      <c r="K2078" s="204"/>
      <c r="L2078" s="204"/>
      <c r="M2078" s="204"/>
      <c r="N2078" s="204"/>
      <c r="O2078" s="230">
        <f t="shared" si="305"/>
        <v>0</v>
      </c>
      <c r="P2078" s="230">
        <f t="shared" si="306"/>
        <v>0</v>
      </c>
      <c r="Q2078" s="230">
        <f t="shared" si="302"/>
        <v>0</v>
      </c>
      <c r="R2078" s="288">
        <f t="shared" si="303"/>
        <v>0</v>
      </c>
      <c r="S2078" s="261"/>
    </row>
    <row r="2079" spans="2:19" s="200" customFormat="1" x14ac:dyDescent="0.25">
      <c r="B2079" s="259">
        <f t="shared" si="304"/>
        <v>2074</v>
      </c>
      <c r="C2079" s="229">
        <v>45494</v>
      </c>
      <c r="D2079" s="203"/>
      <c r="E2079" s="204" t="str">
        <f t="shared" si="298"/>
        <v/>
      </c>
      <c r="F2079" s="204" t="str">
        <f t="shared" si="299"/>
        <v/>
      </c>
      <c r="G2079" s="204" t="str">
        <f t="shared" si="300"/>
        <v/>
      </c>
      <c r="H2079" s="204" t="str">
        <f t="shared" si="301"/>
        <v/>
      </c>
      <c r="I2079" s="204"/>
      <c r="J2079" s="204"/>
      <c r="K2079" s="204"/>
      <c r="L2079" s="204"/>
      <c r="M2079" s="204"/>
      <c r="N2079" s="204"/>
      <c r="O2079" s="230">
        <f t="shared" si="305"/>
        <v>0</v>
      </c>
      <c r="P2079" s="230">
        <f t="shared" si="306"/>
        <v>0</v>
      </c>
      <c r="Q2079" s="230">
        <f t="shared" si="302"/>
        <v>0</v>
      </c>
      <c r="R2079" s="288">
        <f t="shared" si="303"/>
        <v>0</v>
      </c>
      <c r="S2079" s="261"/>
    </row>
    <row r="2080" spans="2:19" s="200" customFormat="1" x14ac:dyDescent="0.25">
      <c r="B2080" s="259">
        <f t="shared" si="304"/>
        <v>2075</v>
      </c>
      <c r="C2080" s="229">
        <v>45494</v>
      </c>
      <c r="D2080" s="203"/>
      <c r="E2080" s="204" t="str">
        <f t="shared" si="298"/>
        <v/>
      </c>
      <c r="F2080" s="204" t="str">
        <f t="shared" si="299"/>
        <v/>
      </c>
      <c r="G2080" s="204" t="str">
        <f t="shared" si="300"/>
        <v/>
      </c>
      <c r="H2080" s="204" t="str">
        <f t="shared" si="301"/>
        <v/>
      </c>
      <c r="I2080" s="204"/>
      <c r="J2080" s="204"/>
      <c r="K2080" s="204"/>
      <c r="L2080" s="204"/>
      <c r="M2080" s="204"/>
      <c r="N2080" s="204"/>
      <c r="O2080" s="230">
        <f t="shared" si="305"/>
        <v>0</v>
      </c>
      <c r="P2080" s="230">
        <f t="shared" si="306"/>
        <v>0</v>
      </c>
      <c r="Q2080" s="230">
        <f t="shared" si="302"/>
        <v>0</v>
      </c>
      <c r="R2080" s="288">
        <f t="shared" si="303"/>
        <v>0</v>
      </c>
      <c r="S2080" s="261"/>
    </row>
    <row r="2081" spans="2:19" s="200" customFormat="1" x14ac:dyDescent="0.25">
      <c r="B2081" s="259">
        <f t="shared" si="304"/>
        <v>2076</v>
      </c>
      <c r="C2081" s="229">
        <v>45494</v>
      </c>
      <c r="D2081" s="203"/>
      <c r="E2081" s="204" t="str">
        <f t="shared" si="298"/>
        <v/>
      </c>
      <c r="F2081" s="204" t="str">
        <f t="shared" si="299"/>
        <v/>
      </c>
      <c r="G2081" s="204" t="str">
        <f t="shared" si="300"/>
        <v/>
      </c>
      <c r="H2081" s="204" t="str">
        <f t="shared" si="301"/>
        <v/>
      </c>
      <c r="I2081" s="204"/>
      <c r="J2081" s="204"/>
      <c r="K2081" s="204"/>
      <c r="L2081" s="204"/>
      <c r="M2081" s="204"/>
      <c r="N2081" s="204"/>
      <c r="O2081" s="230">
        <f t="shared" si="305"/>
        <v>0</v>
      </c>
      <c r="P2081" s="230">
        <f t="shared" si="306"/>
        <v>0</v>
      </c>
      <c r="Q2081" s="230">
        <f t="shared" si="302"/>
        <v>0</v>
      </c>
      <c r="R2081" s="288">
        <f t="shared" si="303"/>
        <v>0</v>
      </c>
      <c r="S2081" s="261"/>
    </row>
    <row r="2082" spans="2:19" s="200" customFormat="1" x14ac:dyDescent="0.25">
      <c r="B2082" s="259">
        <f t="shared" si="304"/>
        <v>2077</v>
      </c>
      <c r="C2082" s="229">
        <v>45494</v>
      </c>
      <c r="D2082" s="203"/>
      <c r="E2082" s="204" t="str">
        <f t="shared" si="298"/>
        <v/>
      </c>
      <c r="F2082" s="204" t="str">
        <f t="shared" si="299"/>
        <v/>
      </c>
      <c r="G2082" s="204" t="str">
        <f t="shared" si="300"/>
        <v/>
      </c>
      <c r="H2082" s="204" t="str">
        <f t="shared" si="301"/>
        <v/>
      </c>
      <c r="I2082" s="204"/>
      <c r="J2082" s="204"/>
      <c r="K2082" s="204"/>
      <c r="L2082" s="204"/>
      <c r="M2082" s="204"/>
      <c r="N2082" s="204"/>
      <c r="O2082" s="230">
        <f t="shared" si="305"/>
        <v>0</v>
      </c>
      <c r="P2082" s="230">
        <f t="shared" si="306"/>
        <v>0</v>
      </c>
      <c r="Q2082" s="230">
        <f t="shared" si="302"/>
        <v>0</v>
      </c>
      <c r="R2082" s="288">
        <f t="shared" si="303"/>
        <v>0</v>
      </c>
      <c r="S2082" s="261"/>
    </row>
    <row r="2083" spans="2:19" s="200" customFormat="1" x14ac:dyDescent="0.25">
      <c r="B2083" s="259">
        <f t="shared" si="304"/>
        <v>2078</v>
      </c>
      <c r="C2083" s="229">
        <v>45494</v>
      </c>
      <c r="D2083" s="203"/>
      <c r="E2083" s="204" t="str">
        <f t="shared" si="298"/>
        <v/>
      </c>
      <c r="F2083" s="204" t="str">
        <f t="shared" si="299"/>
        <v/>
      </c>
      <c r="G2083" s="204" t="str">
        <f t="shared" si="300"/>
        <v/>
      </c>
      <c r="H2083" s="204" t="str">
        <f t="shared" si="301"/>
        <v/>
      </c>
      <c r="I2083" s="204"/>
      <c r="J2083" s="204"/>
      <c r="K2083" s="204"/>
      <c r="L2083" s="204"/>
      <c r="M2083" s="204"/>
      <c r="N2083" s="204"/>
      <c r="O2083" s="230">
        <f t="shared" si="305"/>
        <v>0</v>
      </c>
      <c r="P2083" s="230">
        <f t="shared" si="306"/>
        <v>0</v>
      </c>
      <c r="Q2083" s="230">
        <f t="shared" si="302"/>
        <v>0</v>
      </c>
      <c r="R2083" s="288">
        <f t="shared" si="303"/>
        <v>0</v>
      </c>
      <c r="S2083" s="261"/>
    </row>
    <row r="2084" spans="2:19" s="200" customFormat="1" x14ac:dyDescent="0.25">
      <c r="B2084" s="259">
        <f t="shared" si="304"/>
        <v>2079</v>
      </c>
      <c r="C2084" s="229">
        <v>45494</v>
      </c>
      <c r="D2084" s="203"/>
      <c r="E2084" s="204" t="str">
        <f t="shared" si="298"/>
        <v/>
      </c>
      <c r="F2084" s="204" t="str">
        <f t="shared" si="299"/>
        <v/>
      </c>
      <c r="G2084" s="204" t="str">
        <f t="shared" si="300"/>
        <v/>
      </c>
      <c r="H2084" s="204" t="str">
        <f t="shared" si="301"/>
        <v/>
      </c>
      <c r="I2084" s="204"/>
      <c r="J2084" s="204"/>
      <c r="K2084" s="204"/>
      <c r="L2084" s="204"/>
      <c r="M2084" s="204"/>
      <c r="N2084" s="204"/>
      <c r="O2084" s="230">
        <f t="shared" si="305"/>
        <v>0</v>
      </c>
      <c r="P2084" s="230">
        <f t="shared" si="306"/>
        <v>0</v>
      </c>
      <c r="Q2084" s="230">
        <f t="shared" si="302"/>
        <v>0</v>
      </c>
      <c r="R2084" s="288">
        <f t="shared" si="303"/>
        <v>0</v>
      </c>
      <c r="S2084" s="261"/>
    </row>
    <row r="2085" spans="2:19" s="200" customFormat="1" x14ac:dyDescent="0.25">
      <c r="B2085" s="259">
        <f t="shared" si="304"/>
        <v>2080</v>
      </c>
      <c r="C2085" s="229">
        <v>45494</v>
      </c>
      <c r="D2085" s="203"/>
      <c r="E2085" s="204" t="str">
        <f t="shared" si="298"/>
        <v/>
      </c>
      <c r="F2085" s="204" t="str">
        <f t="shared" si="299"/>
        <v/>
      </c>
      <c r="G2085" s="204" t="str">
        <f t="shared" si="300"/>
        <v/>
      </c>
      <c r="H2085" s="204" t="str">
        <f t="shared" si="301"/>
        <v/>
      </c>
      <c r="I2085" s="204"/>
      <c r="J2085" s="204"/>
      <c r="K2085" s="204"/>
      <c r="L2085" s="204"/>
      <c r="M2085" s="204"/>
      <c r="N2085" s="204"/>
      <c r="O2085" s="230">
        <f t="shared" si="305"/>
        <v>0</v>
      </c>
      <c r="P2085" s="230">
        <f t="shared" si="306"/>
        <v>0</v>
      </c>
      <c r="Q2085" s="230">
        <f t="shared" si="302"/>
        <v>0</v>
      </c>
      <c r="R2085" s="288">
        <f t="shared" si="303"/>
        <v>0</v>
      </c>
      <c r="S2085" s="261"/>
    </row>
    <row r="2086" spans="2:19" s="200" customFormat="1" x14ac:dyDescent="0.25">
      <c r="B2086" s="259">
        <f t="shared" si="304"/>
        <v>2081</v>
      </c>
      <c r="C2086" s="229">
        <v>45495</v>
      </c>
      <c r="D2086" s="203"/>
      <c r="E2086" s="204" t="str">
        <f t="shared" si="298"/>
        <v/>
      </c>
      <c r="F2086" s="204" t="str">
        <f t="shared" si="299"/>
        <v/>
      </c>
      <c r="G2086" s="204" t="str">
        <f t="shared" si="300"/>
        <v/>
      </c>
      <c r="H2086" s="204" t="str">
        <f t="shared" si="301"/>
        <v/>
      </c>
      <c r="I2086" s="204"/>
      <c r="J2086" s="204"/>
      <c r="K2086" s="204"/>
      <c r="L2086" s="204"/>
      <c r="M2086" s="204"/>
      <c r="N2086" s="204"/>
      <c r="O2086" s="230">
        <f t="shared" si="305"/>
        <v>0</v>
      </c>
      <c r="P2086" s="230">
        <f t="shared" si="306"/>
        <v>0</v>
      </c>
      <c r="Q2086" s="230">
        <f t="shared" si="302"/>
        <v>0</v>
      </c>
      <c r="R2086" s="288">
        <f t="shared" si="303"/>
        <v>0</v>
      </c>
      <c r="S2086" s="261"/>
    </row>
    <row r="2087" spans="2:19" s="200" customFormat="1" x14ac:dyDescent="0.25">
      <c r="B2087" s="259">
        <f t="shared" si="304"/>
        <v>2082</v>
      </c>
      <c r="C2087" s="229">
        <v>45495</v>
      </c>
      <c r="D2087" s="203"/>
      <c r="E2087" s="204" t="str">
        <f t="shared" si="298"/>
        <v/>
      </c>
      <c r="F2087" s="204" t="str">
        <f t="shared" si="299"/>
        <v/>
      </c>
      <c r="G2087" s="204" t="str">
        <f t="shared" si="300"/>
        <v/>
      </c>
      <c r="H2087" s="204" t="str">
        <f t="shared" si="301"/>
        <v/>
      </c>
      <c r="I2087" s="204"/>
      <c r="J2087" s="204"/>
      <c r="K2087" s="204"/>
      <c r="L2087" s="204"/>
      <c r="M2087" s="204"/>
      <c r="N2087" s="204"/>
      <c r="O2087" s="230">
        <f t="shared" si="305"/>
        <v>0</v>
      </c>
      <c r="P2087" s="230">
        <f t="shared" si="306"/>
        <v>0</v>
      </c>
      <c r="Q2087" s="230">
        <f t="shared" si="302"/>
        <v>0</v>
      </c>
      <c r="R2087" s="288">
        <f t="shared" si="303"/>
        <v>0</v>
      </c>
      <c r="S2087" s="261"/>
    </row>
    <row r="2088" spans="2:19" s="200" customFormat="1" x14ac:dyDescent="0.25">
      <c r="B2088" s="259">
        <f t="shared" si="304"/>
        <v>2083</v>
      </c>
      <c r="C2088" s="229">
        <v>45495</v>
      </c>
      <c r="D2088" s="203"/>
      <c r="E2088" s="204" t="str">
        <f t="shared" si="298"/>
        <v/>
      </c>
      <c r="F2088" s="204" t="str">
        <f t="shared" si="299"/>
        <v/>
      </c>
      <c r="G2088" s="204" t="str">
        <f t="shared" si="300"/>
        <v/>
      </c>
      <c r="H2088" s="204" t="str">
        <f t="shared" si="301"/>
        <v/>
      </c>
      <c r="I2088" s="204"/>
      <c r="J2088" s="204"/>
      <c r="K2088" s="204"/>
      <c r="L2088" s="204"/>
      <c r="M2088" s="204"/>
      <c r="N2088" s="204"/>
      <c r="O2088" s="230">
        <f t="shared" si="305"/>
        <v>0</v>
      </c>
      <c r="P2088" s="230">
        <f t="shared" si="306"/>
        <v>0</v>
      </c>
      <c r="Q2088" s="230">
        <f t="shared" si="302"/>
        <v>0</v>
      </c>
      <c r="R2088" s="288">
        <f t="shared" si="303"/>
        <v>0</v>
      </c>
      <c r="S2088" s="261"/>
    </row>
    <row r="2089" spans="2:19" s="200" customFormat="1" x14ac:dyDescent="0.25">
      <c r="B2089" s="259">
        <f t="shared" si="304"/>
        <v>2084</v>
      </c>
      <c r="C2089" s="229">
        <v>45495</v>
      </c>
      <c r="D2089" s="203"/>
      <c r="E2089" s="204" t="str">
        <f t="shared" si="298"/>
        <v/>
      </c>
      <c r="F2089" s="204" t="str">
        <f t="shared" si="299"/>
        <v/>
      </c>
      <c r="G2089" s="204" t="str">
        <f t="shared" si="300"/>
        <v/>
      </c>
      <c r="H2089" s="204" t="str">
        <f t="shared" si="301"/>
        <v/>
      </c>
      <c r="I2089" s="204"/>
      <c r="J2089" s="204"/>
      <c r="K2089" s="204"/>
      <c r="L2089" s="204"/>
      <c r="M2089" s="204"/>
      <c r="N2089" s="204"/>
      <c r="O2089" s="230">
        <f t="shared" si="305"/>
        <v>0</v>
      </c>
      <c r="P2089" s="230">
        <f t="shared" si="306"/>
        <v>0</v>
      </c>
      <c r="Q2089" s="230">
        <f t="shared" si="302"/>
        <v>0</v>
      </c>
      <c r="R2089" s="288">
        <f t="shared" si="303"/>
        <v>0</v>
      </c>
      <c r="S2089" s="261"/>
    </row>
    <row r="2090" spans="2:19" s="200" customFormat="1" x14ac:dyDescent="0.25">
      <c r="B2090" s="259">
        <f t="shared" si="304"/>
        <v>2085</v>
      </c>
      <c r="C2090" s="229">
        <v>45495</v>
      </c>
      <c r="D2090" s="203"/>
      <c r="E2090" s="204" t="str">
        <f t="shared" si="298"/>
        <v/>
      </c>
      <c r="F2090" s="204" t="str">
        <f t="shared" si="299"/>
        <v/>
      </c>
      <c r="G2090" s="204" t="str">
        <f t="shared" si="300"/>
        <v/>
      </c>
      <c r="H2090" s="204" t="str">
        <f t="shared" si="301"/>
        <v/>
      </c>
      <c r="I2090" s="204"/>
      <c r="J2090" s="204"/>
      <c r="K2090" s="204"/>
      <c r="L2090" s="204"/>
      <c r="M2090" s="204"/>
      <c r="N2090" s="204"/>
      <c r="O2090" s="230">
        <f t="shared" si="305"/>
        <v>0</v>
      </c>
      <c r="P2090" s="230">
        <f t="shared" si="306"/>
        <v>0</v>
      </c>
      <c r="Q2090" s="230">
        <f t="shared" si="302"/>
        <v>0</v>
      </c>
      <c r="R2090" s="288">
        <f t="shared" si="303"/>
        <v>0</v>
      </c>
      <c r="S2090" s="261"/>
    </row>
    <row r="2091" spans="2:19" s="200" customFormat="1" x14ac:dyDescent="0.25">
      <c r="B2091" s="259">
        <f t="shared" si="304"/>
        <v>2086</v>
      </c>
      <c r="C2091" s="229">
        <v>45495</v>
      </c>
      <c r="D2091" s="203"/>
      <c r="E2091" s="204" t="str">
        <f t="shared" si="298"/>
        <v/>
      </c>
      <c r="F2091" s="204" t="str">
        <f t="shared" si="299"/>
        <v/>
      </c>
      <c r="G2091" s="204" t="str">
        <f t="shared" si="300"/>
        <v/>
      </c>
      <c r="H2091" s="204" t="str">
        <f t="shared" si="301"/>
        <v/>
      </c>
      <c r="I2091" s="204"/>
      <c r="J2091" s="204"/>
      <c r="K2091" s="204"/>
      <c r="L2091" s="204"/>
      <c r="M2091" s="204"/>
      <c r="N2091" s="204"/>
      <c r="O2091" s="230">
        <f t="shared" si="305"/>
        <v>0</v>
      </c>
      <c r="P2091" s="230">
        <f t="shared" si="306"/>
        <v>0</v>
      </c>
      <c r="Q2091" s="230">
        <f t="shared" si="302"/>
        <v>0</v>
      </c>
      <c r="R2091" s="288">
        <f t="shared" si="303"/>
        <v>0</v>
      </c>
      <c r="S2091" s="261"/>
    </row>
    <row r="2092" spans="2:19" s="200" customFormat="1" x14ac:dyDescent="0.25">
      <c r="B2092" s="259">
        <f t="shared" si="304"/>
        <v>2087</v>
      </c>
      <c r="C2092" s="229">
        <v>45495</v>
      </c>
      <c r="D2092" s="203"/>
      <c r="E2092" s="204" t="str">
        <f t="shared" si="298"/>
        <v/>
      </c>
      <c r="F2092" s="204" t="str">
        <f t="shared" si="299"/>
        <v/>
      </c>
      <c r="G2092" s="204" t="str">
        <f t="shared" si="300"/>
        <v/>
      </c>
      <c r="H2092" s="204" t="str">
        <f t="shared" si="301"/>
        <v/>
      </c>
      <c r="I2092" s="204"/>
      <c r="J2092" s="204"/>
      <c r="K2092" s="204"/>
      <c r="L2092" s="204"/>
      <c r="M2092" s="204"/>
      <c r="N2092" s="204"/>
      <c r="O2092" s="230">
        <f t="shared" si="305"/>
        <v>0</v>
      </c>
      <c r="P2092" s="230">
        <f t="shared" si="306"/>
        <v>0</v>
      </c>
      <c r="Q2092" s="230">
        <f t="shared" si="302"/>
        <v>0</v>
      </c>
      <c r="R2092" s="288">
        <f t="shared" si="303"/>
        <v>0</v>
      </c>
      <c r="S2092" s="261"/>
    </row>
    <row r="2093" spans="2:19" s="200" customFormat="1" x14ac:dyDescent="0.25">
      <c r="B2093" s="259">
        <f t="shared" si="304"/>
        <v>2088</v>
      </c>
      <c r="C2093" s="229"/>
      <c r="D2093" s="203"/>
      <c r="E2093" s="204" t="str">
        <f t="shared" si="298"/>
        <v/>
      </c>
      <c r="F2093" s="204" t="str">
        <f t="shared" si="299"/>
        <v/>
      </c>
      <c r="G2093" s="204" t="str">
        <f t="shared" si="300"/>
        <v/>
      </c>
      <c r="H2093" s="204" t="str">
        <f t="shared" si="301"/>
        <v/>
      </c>
      <c r="I2093" s="204"/>
      <c r="J2093" s="204"/>
      <c r="K2093" s="204"/>
      <c r="L2093" s="204"/>
      <c r="M2093" s="204"/>
      <c r="N2093" s="204"/>
      <c r="O2093" s="230">
        <f t="shared" si="305"/>
        <v>0</v>
      </c>
      <c r="P2093" s="230">
        <f t="shared" si="306"/>
        <v>0</v>
      </c>
      <c r="Q2093" s="230">
        <f t="shared" si="302"/>
        <v>0</v>
      </c>
      <c r="R2093" s="288">
        <f t="shared" si="303"/>
        <v>0</v>
      </c>
      <c r="S2093" s="261"/>
    </row>
    <row r="2094" spans="2:19" s="200" customFormat="1" x14ac:dyDescent="0.25">
      <c r="B2094" s="259">
        <f t="shared" si="304"/>
        <v>2089</v>
      </c>
      <c r="C2094" s="229"/>
      <c r="D2094" s="203"/>
      <c r="E2094" s="204" t="str">
        <f t="shared" si="298"/>
        <v/>
      </c>
      <c r="F2094" s="204" t="str">
        <f t="shared" si="299"/>
        <v/>
      </c>
      <c r="G2094" s="204" t="str">
        <f t="shared" si="300"/>
        <v/>
      </c>
      <c r="H2094" s="204" t="str">
        <f t="shared" si="301"/>
        <v/>
      </c>
      <c r="I2094" s="204"/>
      <c r="J2094" s="204"/>
      <c r="K2094" s="204"/>
      <c r="L2094" s="204"/>
      <c r="M2094" s="204"/>
      <c r="N2094" s="204"/>
      <c r="O2094" s="230">
        <f t="shared" si="305"/>
        <v>0</v>
      </c>
      <c r="P2094" s="230">
        <f t="shared" si="306"/>
        <v>0</v>
      </c>
      <c r="Q2094" s="230">
        <f t="shared" si="302"/>
        <v>0</v>
      </c>
      <c r="R2094" s="288">
        <f t="shared" si="303"/>
        <v>0</v>
      </c>
      <c r="S2094" s="261"/>
    </row>
    <row r="2095" spans="2:19" s="200" customFormat="1" x14ac:dyDescent="0.25">
      <c r="B2095" s="259">
        <f t="shared" si="304"/>
        <v>2090</v>
      </c>
      <c r="C2095" s="229"/>
      <c r="D2095" s="203"/>
      <c r="E2095" s="204" t="str">
        <f t="shared" si="298"/>
        <v/>
      </c>
      <c r="F2095" s="204" t="str">
        <f t="shared" si="299"/>
        <v/>
      </c>
      <c r="G2095" s="204" t="str">
        <f t="shared" si="300"/>
        <v/>
      </c>
      <c r="H2095" s="204" t="str">
        <f t="shared" si="301"/>
        <v/>
      </c>
      <c r="I2095" s="204"/>
      <c r="J2095" s="204"/>
      <c r="K2095" s="204"/>
      <c r="L2095" s="204"/>
      <c r="M2095" s="204"/>
      <c r="N2095" s="204"/>
      <c r="O2095" s="230">
        <f t="shared" si="305"/>
        <v>0</v>
      </c>
      <c r="P2095" s="230">
        <f t="shared" si="306"/>
        <v>0</v>
      </c>
      <c r="Q2095" s="230">
        <f t="shared" si="302"/>
        <v>0</v>
      </c>
      <c r="R2095" s="288">
        <f t="shared" si="303"/>
        <v>0</v>
      </c>
      <c r="S2095" s="261"/>
    </row>
    <row r="2096" spans="2:19" s="200" customFormat="1" x14ac:dyDescent="0.25">
      <c r="B2096" s="259">
        <f t="shared" si="304"/>
        <v>2091</v>
      </c>
      <c r="C2096" s="229">
        <v>45495</v>
      </c>
      <c r="D2096" s="203"/>
      <c r="E2096" s="204" t="str">
        <f t="shared" si="298"/>
        <v/>
      </c>
      <c r="F2096" s="204" t="str">
        <f t="shared" si="299"/>
        <v/>
      </c>
      <c r="G2096" s="204" t="str">
        <f t="shared" si="300"/>
        <v/>
      </c>
      <c r="H2096" s="204" t="str">
        <f t="shared" si="301"/>
        <v/>
      </c>
      <c r="I2096" s="204"/>
      <c r="J2096" s="204"/>
      <c r="K2096" s="204"/>
      <c r="L2096" s="204"/>
      <c r="M2096" s="204"/>
      <c r="N2096" s="204"/>
      <c r="O2096" s="230">
        <f t="shared" si="305"/>
        <v>0</v>
      </c>
      <c r="P2096" s="230">
        <f t="shared" si="306"/>
        <v>0</v>
      </c>
      <c r="Q2096" s="230">
        <f t="shared" si="302"/>
        <v>0</v>
      </c>
      <c r="R2096" s="288">
        <f t="shared" si="303"/>
        <v>0</v>
      </c>
      <c r="S2096" s="261"/>
    </row>
    <row r="2097" spans="2:19" s="200" customFormat="1" x14ac:dyDescent="0.25">
      <c r="B2097" s="259">
        <f t="shared" si="304"/>
        <v>2092</v>
      </c>
      <c r="C2097" s="229">
        <v>45495</v>
      </c>
      <c r="D2097" s="203"/>
      <c r="E2097" s="204" t="str">
        <f t="shared" si="298"/>
        <v/>
      </c>
      <c r="F2097" s="204" t="str">
        <f t="shared" si="299"/>
        <v/>
      </c>
      <c r="G2097" s="204" t="str">
        <f t="shared" si="300"/>
        <v/>
      </c>
      <c r="H2097" s="204" t="str">
        <f t="shared" si="301"/>
        <v/>
      </c>
      <c r="I2097" s="204"/>
      <c r="J2097" s="204"/>
      <c r="K2097" s="204"/>
      <c r="L2097" s="204"/>
      <c r="M2097" s="204"/>
      <c r="N2097" s="204"/>
      <c r="O2097" s="230">
        <f t="shared" si="305"/>
        <v>0</v>
      </c>
      <c r="P2097" s="230">
        <f t="shared" si="306"/>
        <v>0</v>
      </c>
      <c r="Q2097" s="230">
        <f t="shared" si="302"/>
        <v>0</v>
      </c>
      <c r="R2097" s="288">
        <f t="shared" si="303"/>
        <v>0</v>
      </c>
      <c r="S2097" s="261"/>
    </row>
    <row r="2098" spans="2:19" s="200" customFormat="1" x14ac:dyDescent="0.25">
      <c r="B2098" s="259">
        <f t="shared" si="304"/>
        <v>2093</v>
      </c>
      <c r="C2098" s="229">
        <v>45495</v>
      </c>
      <c r="D2098" s="203"/>
      <c r="E2098" s="204" t="str">
        <f t="shared" si="298"/>
        <v/>
      </c>
      <c r="F2098" s="204" t="str">
        <f t="shared" si="299"/>
        <v/>
      </c>
      <c r="G2098" s="204" t="str">
        <f t="shared" si="300"/>
        <v/>
      </c>
      <c r="H2098" s="204" t="str">
        <f t="shared" si="301"/>
        <v/>
      </c>
      <c r="I2098" s="204"/>
      <c r="J2098" s="204"/>
      <c r="K2098" s="204"/>
      <c r="L2098" s="204"/>
      <c r="M2098" s="204"/>
      <c r="N2098" s="204"/>
      <c r="O2098" s="230">
        <f t="shared" si="305"/>
        <v>0</v>
      </c>
      <c r="P2098" s="230">
        <f t="shared" si="306"/>
        <v>0</v>
      </c>
      <c r="Q2098" s="230">
        <f t="shared" si="302"/>
        <v>0</v>
      </c>
      <c r="R2098" s="288">
        <f t="shared" si="303"/>
        <v>0</v>
      </c>
      <c r="S2098" s="261"/>
    </row>
    <row r="2099" spans="2:19" s="200" customFormat="1" x14ac:dyDescent="0.25">
      <c r="B2099" s="259">
        <f t="shared" si="304"/>
        <v>2094</v>
      </c>
      <c r="C2099" s="229">
        <v>45495</v>
      </c>
      <c r="D2099" s="203"/>
      <c r="E2099" s="204" t="str">
        <f t="shared" si="298"/>
        <v/>
      </c>
      <c r="F2099" s="204" t="str">
        <f t="shared" si="299"/>
        <v/>
      </c>
      <c r="G2099" s="204" t="str">
        <f t="shared" si="300"/>
        <v/>
      </c>
      <c r="H2099" s="204" t="str">
        <f t="shared" si="301"/>
        <v/>
      </c>
      <c r="I2099" s="204"/>
      <c r="J2099" s="204"/>
      <c r="K2099" s="204"/>
      <c r="L2099" s="204"/>
      <c r="M2099" s="204"/>
      <c r="N2099" s="204"/>
      <c r="O2099" s="230">
        <f t="shared" si="305"/>
        <v>0</v>
      </c>
      <c r="P2099" s="230">
        <f t="shared" si="306"/>
        <v>0</v>
      </c>
      <c r="Q2099" s="230">
        <f t="shared" si="302"/>
        <v>0</v>
      </c>
      <c r="R2099" s="288">
        <f t="shared" si="303"/>
        <v>0</v>
      </c>
      <c r="S2099" s="261"/>
    </row>
    <row r="2100" spans="2:19" s="200" customFormat="1" x14ac:dyDescent="0.25">
      <c r="B2100" s="259">
        <f t="shared" si="304"/>
        <v>2095</v>
      </c>
      <c r="C2100" s="229">
        <v>45495</v>
      </c>
      <c r="D2100" s="203"/>
      <c r="E2100" s="204" t="str">
        <f t="shared" si="298"/>
        <v/>
      </c>
      <c r="F2100" s="204" t="str">
        <f t="shared" si="299"/>
        <v/>
      </c>
      <c r="G2100" s="204" t="str">
        <f t="shared" si="300"/>
        <v/>
      </c>
      <c r="H2100" s="204" t="str">
        <f t="shared" si="301"/>
        <v/>
      </c>
      <c r="I2100" s="204"/>
      <c r="J2100" s="204"/>
      <c r="K2100" s="204"/>
      <c r="L2100" s="204"/>
      <c r="M2100" s="204"/>
      <c r="N2100" s="204"/>
      <c r="O2100" s="230">
        <f t="shared" si="305"/>
        <v>0</v>
      </c>
      <c r="P2100" s="230">
        <f t="shared" si="306"/>
        <v>0</v>
      </c>
      <c r="Q2100" s="230">
        <f t="shared" si="302"/>
        <v>0</v>
      </c>
      <c r="R2100" s="288">
        <f t="shared" si="303"/>
        <v>0</v>
      </c>
      <c r="S2100" s="261"/>
    </row>
    <row r="2101" spans="2:19" s="200" customFormat="1" x14ac:dyDescent="0.25">
      <c r="B2101" s="259">
        <f t="shared" si="304"/>
        <v>2096</v>
      </c>
      <c r="C2101" s="229">
        <v>45495</v>
      </c>
      <c r="D2101" s="203"/>
      <c r="E2101" s="204" t="str">
        <f t="shared" si="298"/>
        <v/>
      </c>
      <c r="F2101" s="204" t="str">
        <f t="shared" si="299"/>
        <v/>
      </c>
      <c r="G2101" s="204" t="str">
        <f t="shared" si="300"/>
        <v/>
      </c>
      <c r="H2101" s="204" t="str">
        <f t="shared" si="301"/>
        <v/>
      </c>
      <c r="I2101" s="204"/>
      <c r="J2101" s="204"/>
      <c r="K2101" s="204"/>
      <c r="L2101" s="204"/>
      <c r="M2101" s="204"/>
      <c r="N2101" s="204"/>
      <c r="O2101" s="230">
        <f t="shared" si="305"/>
        <v>0</v>
      </c>
      <c r="P2101" s="230">
        <f t="shared" si="306"/>
        <v>0</v>
      </c>
      <c r="Q2101" s="230">
        <f t="shared" si="302"/>
        <v>0</v>
      </c>
      <c r="R2101" s="288">
        <f t="shared" si="303"/>
        <v>0</v>
      </c>
      <c r="S2101" s="261"/>
    </row>
    <row r="2102" spans="2:19" s="200" customFormat="1" x14ac:dyDescent="0.25">
      <c r="B2102" s="259">
        <f t="shared" si="304"/>
        <v>2097</v>
      </c>
      <c r="C2102" s="229">
        <v>45495</v>
      </c>
      <c r="D2102" s="203"/>
      <c r="E2102" s="204" t="str">
        <f t="shared" si="298"/>
        <v/>
      </c>
      <c r="F2102" s="204" t="str">
        <f t="shared" si="299"/>
        <v/>
      </c>
      <c r="G2102" s="204" t="str">
        <f t="shared" si="300"/>
        <v/>
      </c>
      <c r="H2102" s="204" t="str">
        <f t="shared" si="301"/>
        <v/>
      </c>
      <c r="I2102" s="204"/>
      <c r="J2102" s="204"/>
      <c r="K2102" s="204"/>
      <c r="L2102" s="204"/>
      <c r="M2102" s="204"/>
      <c r="N2102" s="204"/>
      <c r="O2102" s="230">
        <f t="shared" si="305"/>
        <v>0</v>
      </c>
      <c r="P2102" s="230">
        <f t="shared" si="306"/>
        <v>0</v>
      </c>
      <c r="Q2102" s="230">
        <f t="shared" si="302"/>
        <v>0</v>
      </c>
      <c r="R2102" s="288">
        <f t="shared" si="303"/>
        <v>0</v>
      </c>
      <c r="S2102" s="261"/>
    </row>
    <row r="2103" spans="2:19" s="200" customFormat="1" x14ac:dyDescent="0.25">
      <c r="B2103" s="259">
        <f t="shared" si="304"/>
        <v>2098</v>
      </c>
      <c r="C2103" s="229">
        <v>45496</v>
      </c>
      <c r="D2103" s="203"/>
      <c r="E2103" s="204" t="str">
        <f t="shared" si="298"/>
        <v/>
      </c>
      <c r="F2103" s="204" t="str">
        <f t="shared" si="299"/>
        <v/>
      </c>
      <c r="G2103" s="204" t="str">
        <f t="shared" si="300"/>
        <v/>
      </c>
      <c r="H2103" s="204" t="str">
        <f t="shared" si="301"/>
        <v/>
      </c>
      <c r="I2103" s="204"/>
      <c r="J2103" s="204"/>
      <c r="K2103" s="204"/>
      <c r="L2103" s="204"/>
      <c r="M2103" s="204"/>
      <c r="N2103" s="204"/>
      <c r="O2103" s="230">
        <f t="shared" si="305"/>
        <v>0</v>
      </c>
      <c r="P2103" s="230">
        <f t="shared" si="306"/>
        <v>0</v>
      </c>
      <c r="Q2103" s="230">
        <f t="shared" si="302"/>
        <v>0</v>
      </c>
      <c r="R2103" s="288">
        <f t="shared" si="303"/>
        <v>0</v>
      </c>
      <c r="S2103" s="261"/>
    </row>
    <row r="2104" spans="2:19" s="200" customFormat="1" x14ac:dyDescent="0.25">
      <c r="B2104" s="259">
        <f t="shared" si="304"/>
        <v>2099</v>
      </c>
      <c r="C2104" s="229">
        <v>45496</v>
      </c>
      <c r="D2104" s="203"/>
      <c r="E2104" s="204" t="str">
        <f t="shared" si="298"/>
        <v/>
      </c>
      <c r="F2104" s="204" t="str">
        <f t="shared" si="299"/>
        <v/>
      </c>
      <c r="G2104" s="204" t="str">
        <f t="shared" si="300"/>
        <v/>
      </c>
      <c r="H2104" s="204" t="str">
        <f t="shared" si="301"/>
        <v/>
      </c>
      <c r="I2104" s="204"/>
      <c r="J2104" s="204"/>
      <c r="K2104" s="204"/>
      <c r="L2104" s="204"/>
      <c r="M2104" s="204"/>
      <c r="N2104" s="204"/>
      <c r="O2104" s="230">
        <f t="shared" si="305"/>
        <v>0</v>
      </c>
      <c r="P2104" s="230">
        <f t="shared" si="306"/>
        <v>0</v>
      </c>
      <c r="Q2104" s="230">
        <f t="shared" si="302"/>
        <v>0</v>
      </c>
      <c r="R2104" s="288">
        <f t="shared" si="303"/>
        <v>0</v>
      </c>
      <c r="S2104" s="261"/>
    </row>
    <row r="2105" spans="2:19" s="200" customFormat="1" x14ac:dyDescent="0.25">
      <c r="B2105" s="259">
        <f t="shared" si="304"/>
        <v>2100</v>
      </c>
      <c r="C2105" s="229">
        <v>45496</v>
      </c>
      <c r="D2105" s="203"/>
      <c r="E2105" s="204" t="str">
        <f t="shared" si="298"/>
        <v/>
      </c>
      <c r="F2105" s="204" t="str">
        <f t="shared" si="299"/>
        <v/>
      </c>
      <c r="G2105" s="204" t="str">
        <f t="shared" si="300"/>
        <v/>
      </c>
      <c r="H2105" s="204" t="str">
        <f t="shared" si="301"/>
        <v/>
      </c>
      <c r="I2105" s="204"/>
      <c r="J2105" s="204"/>
      <c r="K2105" s="204"/>
      <c r="L2105" s="204"/>
      <c r="M2105" s="204"/>
      <c r="N2105" s="204"/>
      <c r="O2105" s="230">
        <f t="shared" si="305"/>
        <v>0</v>
      </c>
      <c r="P2105" s="230">
        <f t="shared" si="306"/>
        <v>0</v>
      </c>
      <c r="Q2105" s="230">
        <f t="shared" si="302"/>
        <v>0</v>
      </c>
      <c r="R2105" s="288">
        <f t="shared" si="303"/>
        <v>0</v>
      </c>
      <c r="S2105" s="261"/>
    </row>
    <row r="2106" spans="2:19" s="200" customFormat="1" x14ac:dyDescent="0.25">
      <c r="B2106" s="259">
        <f t="shared" si="304"/>
        <v>2101</v>
      </c>
      <c r="C2106" s="229">
        <v>45496</v>
      </c>
      <c r="D2106" s="203"/>
      <c r="E2106" s="204" t="str">
        <f t="shared" si="298"/>
        <v/>
      </c>
      <c r="F2106" s="204" t="str">
        <f t="shared" si="299"/>
        <v/>
      </c>
      <c r="G2106" s="204" t="str">
        <f t="shared" si="300"/>
        <v/>
      </c>
      <c r="H2106" s="204" t="str">
        <f t="shared" si="301"/>
        <v/>
      </c>
      <c r="I2106" s="204"/>
      <c r="J2106" s="204"/>
      <c r="K2106" s="204"/>
      <c r="L2106" s="204"/>
      <c r="M2106" s="204"/>
      <c r="N2106" s="204"/>
      <c r="O2106" s="230">
        <f t="shared" si="305"/>
        <v>0</v>
      </c>
      <c r="P2106" s="230">
        <f t="shared" si="306"/>
        <v>0</v>
      </c>
      <c r="Q2106" s="230">
        <f t="shared" si="302"/>
        <v>0</v>
      </c>
      <c r="R2106" s="288">
        <f t="shared" si="303"/>
        <v>0</v>
      </c>
      <c r="S2106" s="261"/>
    </row>
    <row r="2107" spans="2:19" s="200" customFormat="1" x14ac:dyDescent="0.25">
      <c r="B2107" s="259">
        <f t="shared" si="304"/>
        <v>2102</v>
      </c>
      <c r="C2107" s="229">
        <v>45496</v>
      </c>
      <c r="D2107" s="203"/>
      <c r="E2107" s="204" t="str">
        <f t="shared" si="298"/>
        <v/>
      </c>
      <c r="F2107" s="204" t="str">
        <f t="shared" si="299"/>
        <v/>
      </c>
      <c r="G2107" s="204" t="str">
        <f t="shared" si="300"/>
        <v/>
      </c>
      <c r="H2107" s="204" t="str">
        <f t="shared" si="301"/>
        <v/>
      </c>
      <c r="I2107" s="204"/>
      <c r="J2107" s="204"/>
      <c r="K2107" s="204"/>
      <c r="L2107" s="204"/>
      <c r="M2107" s="204"/>
      <c r="N2107" s="204"/>
      <c r="O2107" s="230">
        <f t="shared" si="305"/>
        <v>0</v>
      </c>
      <c r="P2107" s="230">
        <f t="shared" si="306"/>
        <v>0</v>
      </c>
      <c r="Q2107" s="230">
        <f t="shared" si="302"/>
        <v>0</v>
      </c>
      <c r="R2107" s="288">
        <f t="shared" si="303"/>
        <v>0</v>
      </c>
      <c r="S2107" s="261"/>
    </row>
    <row r="2108" spans="2:19" s="200" customFormat="1" x14ac:dyDescent="0.25">
      <c r="B2108" s="259">
        <f t="shared" si="304"/>
        <v>2103</v>
      </c>
      <c r="C2108" s="229">
        <v>45496</v>
      </c>
      <c r="D2108" s="203"/>
      <c r="E2108" s="204" t="str">
        <f t="shared" si="298"/>
        <v/>
      </c>
      <c r="F2108" s="204" t="str">
        <f t="shared" si="299"/>
        <v/>
      </c>
      <c r="G2108" s="204" t="str">
        <f t="shared" si="300"/>
        <v/>
      </c>
      <c r="H2108" s="204" t="str">
        <f t="shared" si="301"/>
        <v/>
      </c>
      <c r="I2108" s="204"/>
      <c r="J2108" s="204"/>
      <c r="K2108" s="204"/>
      <c r="L2108" s="204"/>
      <c r="M2108" s="204"/>
      <c r="N2108" s="204"/>
      <c r="O2108" s="230">
        <f t="shared" si="305"/>
        <v>0</v>
      </c>
      <c r="P2108" s="230">
        <f t="shared" si="306"/>
        <v>0</v>
      </c>
      <c r="Q2108" s="230">
        <f t="shared" si="302"/>
        <v>0</v>
      </c>
      <c r="R2108" s="288">
        <f t="shared" si="303"/>
        <v>0</v>
      </c>
      <c r="S2108" s="261"/>
    </row>
    <row r="2109" spans="2:19" s="200" customFormat="1" x14ac:dyDescent="0.25">
      <c r="B2109" s="259">
        <f t="shared" si="304"/>
        <v>2104</v>
      </c>
      <c r="C2109" s="229">
        <v>45496</v>
      </c>
      <c r="D2109" s="203"/>
      <c r="E2109" s="204" t="str">
        <f t="shared" si="298"/>
        <v/>
      </c>
      <c r="F2109" s="204" t="str">
        <f t="shared" si="299"/>
        <v/>
      </c>
      <c r="G2109" s="204" t="str">
        <f t="shared" si="300"/>
        <v/>
      </c>
      <c r="H2109" s="204" t="str">
        <f t="shared" si="301"/>
        <v/>
      </c>
      <c r="I2109" s="204"/>
      <c r="J2109" s="204"/>
      <c r="K2109" s="204"/>
      <c r="L2109" s="204"/>
      <c r="M2109" s="204"/>
      <c r="N2109" s="204"/>
      <c r="O2109" s="230">
        <f t="shared" si="305"/>
        <v>0</v>
      </c>
      <c r="P2109" s="230">
        <f t="shared" si="306"/>
        <v>0</v>
      </c>
      <c r="Q2109" s="230">
        <f t="shared" si="302"/>
        <v>0</v>
      </c>
      <c r="R2109" s="288">
        <f t="shared" si="303"/>
        <v>0</v>
      </c>
      <c r="S2109" s="261"/>
    </row>
    <row r="2110" spans="2:19" s="200" customFormat="1" x14ac:dyDescent="0.25">
      <c r="B2110" s="259">
        <f t="shared" si="304"/>
        <v>2105</v>
      </c>
      <c r="C2110" s="229"/>
      <c r="D2110" s="203"/>
      <c r="E2110" s="204" t="str">
        <f t="shared" si="298"/>
        <v/>
      </c>
      <c r="F2110" s="204" t="str">
        <f t="shared" si="299"/>
        <v/>
      </c>
      <c r="G2110" s="204" t="str">
        <f t="shared" si="300"/>
        <v/>
      </c>
      <c r="H2110" s="204" t="str">
        <f t="shared" si="301"/>
        <v/>
      </c>
      <c r="I2110" s="204"/>
      <c r="J2110" s="204"/>
      <c r="K2110" s="204"/>
      <c r="L2110" s="204"/>
      <c r="M2110" s="204"/>
      <c r="N2110" s="204"/>
      <c r="O2110" s="230">
        <f t="shared" si="305"/>
        <v>0</v>
      </c>
      <c r="P2110" s="230">
        <f t="shared" si="306"/>
        <v>0</v>
      </c>
      <c r="Q2110" s="230">
        <f t="shared" si="302"/>
        <v>0</v>
      </c>
      <c r="R2110" s="288">
        <f t="shared" si="303"/>
        <v>0</v>
      </c>
      <c r="S2110" s="261"/>
    </row>
    <row r="2111" spans="2:19" s="200" customFormat="1" x14ac:dyDescent="0.25">
      <c r="B2111" s="259">
        <f t="shared" si="304"/>
        <v>2106</v>
      </c>
      <c r="C2111" s="229"/>
      <c r="D2111" s="203"/>
      <c r="E2111" s="204" t="str">
        <f t="shared" si="298"/>
        <v/>
      </c>
      <c r="F2111" s="204" t="str">
        <f t="shared" si="299"/>
        <v/>
      </c>
      <c r="G2111" s="204" t="str">
        <f t="shared" si="300"/>
        <v/>
      </c>
      <c r="H2111" s="204" t="str">
        <f t="shared" si="301"/>
        <v/>
      </c>
      <c r="I2111" s="204"/>
      <c r="J2111" s="204"/>
      <c r="K2111" s="204"/>
      <c r="L2111" s="204"/>
      <c r="M2111" s="204"/>
      <c r="N2111" s="204"/>
      <c r="O2111" s="230">
        <f t="shared" si="305"/>
        <v>0</v>
      </c>
      <c r="P2111" s="230">
        <f t="shared" si="306"/>
        <v>0</v>
      </c>
      <c r="Q2111" s="230">
        <f t="shared" si="302"/>
        <v>0</v>
      </c>
      <c r="R2111" s="288">
        <f t="shared" si="303"/>
        <v>0</v>
      </c>
      <c r="S2111" s="261"/>
    </row>
    <row r="2112" spans="2:19" s="200" customFormat="1" x14ac:dyDescent="0.25">
      <c r="B2112" s="259">
        <f t="shared" si="304"/>
        <v>2107</v>
      </c>
      <c r="C2112" s="229"/>
      <c r="D2112" s="203"/>
      <c r="E2112" s="204" t="str">
        <f t="shared" si="298"/>
        <v/>
      </c>
      <c r="F2112" s="204" t="str">
        <f t="shared" si="299"/>
        <v/>
      </c>
      <c r="G2112" s="204" t="str">
        <f t="shared" si="300"/>
        <v/>
      </c>
      <c r="H2112" s="204" t="str">
        <f t="shared" si="301"/>
        <v/>
      </c>
      <c r="I2112" s="204"/>
      <c r="J2112" s="204"/>
      <c r="K2112" s="204"/>
      <c r="L2112" s="204"/>
      <c r="M2112" s="204"/>
      <c r="N2112" s="204"/>
      <c r="O2112" s="230">
        <f t="shared" si="305"/>
        <v>0</v>
      </c>
      <c r="P2112" s="230">
        <f t="shared" si="306"/>
        <v>0</v>
      </c>
      <c r="Q2112" s="230">
        <f t="shared" si="302"/>
        <v>0</v>
      </c>
      <c r="R2112" s="288">
        <f t="shared" si="303"/>
        <v>0</v>
      </c>
      <c r="S2112" s="261"/>
    </row>
    <row r="2113" spans="2:19" s="200" customFormat="1" x14ac:dyDescent="0.25">
      <c r="B2113" s="259">
        <f t="shared" si="304"/>
        <v>2108</v>
      </c>
      <c r="C2113" s="229">
        <v>45496</v>
      </c>
      <c r="D2113" s="203"/>
      <c r="E2113" s="204" t="str">
        <f t="shared" si="298"/>
        <v/>
      </c>
      <c r="F2113" s="204" t="str">
        <f t="shared" si="299"/>
        <v/>
      </c>
      <c r="G2113" s="204" t="str">
        <f t="shared" si="300"/>
        <v/>
      </c>
      <c r="H2113" s="204" t="str">
        <f t="shared" si="301"/>
        <v/>
      </c>
      <c r="I2113" s="204"/>
      <c r="J2113" s="204"/>
      <c r="K2113" s="204"/>
      <c r="L2113" s="204"/>
      <c r="M2113" s="204"/>
      <c r="N2113" s="204"/>
      <c r="O2113" s="230">
        <f t="shared" si="305"/>
        <v>0</v>
      </c>
      <c r="P2113" s="230">
        <f t="shared" si="306"/>
        <v>0</v>
      </c>
      <c r="Q2113" s="230">
        <f t="shared" si="302"/>
        <v>0</v>
      </c>
      <c r="R2113" s="288">
        <f t="shared" si="303"/>
        <v>0</v>
      </c>
      <c r="S2113" s="261"/>
    </row>
    <row r="2114" spans="2:19" s="200" customFormat="1" x14ac:dyDescent="0.25">
      <c r="B2114" s="259">
        <f t="shared" si="304"/>
        <v>2109</v>
      </c>
      <c r="C2114" s="229">
        <v>45496</v>
      </c>
      <c r="D2114" s="203"/>
      <c r="E2114" s="204" t="str">
        <f t="shared" si="298"/>
        <v/>
      </c>
      <c r="F2114" s="204" t="str">
        <f t="shared" si="299"/>
        <v/>
      </c>
      <c r="G2114" s="204" t="str">
        <f t="shared" si="300"/>
        <v/>
      </c>
      <c r="H2114" s="204" t="str">
        <f t="shared" si="301"/>
        <v/>
      </c>
      <c r="I2114" s="204"/>
      <c r="J2114" s="204"/>
      <c r="K2114" s="204"/>
      <c r="L2114" s="204"/>
      <c r="M2114" s="204"/>
      <c r="N2114" s="204"/>
      <c r="O2114" s="230">
        <f t="shared" si="305"/>
        <v>0</v>
      </c>
      <c r="P2114" s="230">
        <f t="shared" si="306"/>
        <v>0</v>
      </c>
      <c r="Q2114" s="230">
        <f t="shared" si="302"/>
        <v>0</v>
      </c>
      <c r="R2114" s="288">
        <f t="shared" si="303"/>
        <v>0</v>
      </c>
      <c r="S2114" s="261"/>
    </row>
    <row r="2115" spans="2:19" s="200" customFormat="1" x14ac:dyDescent="0.25">
      <c r="B2115" s="259">
        <f t="shared" si="304"/>
        <v>2110</v>
      </c>
      <c r="C2115" s="229">
        <v>45496</v>
      </c>
      <c r="D2115" s="203"/>
      <c r="E2115" s="204" t="str">
        <f t="shared" si="298"/>
        <v/>
      </c>
      <c r="F2115" s="204" t="str">
        <f t="shared" si="299"/>
        <v/>
      </c>
      <c r="G2115" s="204" t="str">
        <f t="shared" si="300"/>
        <v/>
      </c>
      <c r="H2115" s="204" t="str">
        <f t="shared" si="301"/>
        <v/>
      </c>
      <c r="I2115" s="204"/>
      <c r="J2115" s="204"/>
      <c r="K2115" s="204"/>
      <c r="L2115" s="204"/>
      <c r="M2115" s="204"/>
      <c r="N2115" s="204"/>
      <c r="O2115" s="230">
        <f t="shared" si="305"/>
        <v>0</v>
      </c>
      <c r="P2115" s="230">
        <f t="shared" si="306"/>
        <v>0</v>
      </c>
      <c r="Q2115" s="230">
        <f t="shared" si="302"/>
        <v>0</v>
      </c>
      <c r="R2115" s="288">
        <f t="shared" si="303"/>
        <v>0</v>
      </c>
      <c r="S2115" s="261"/>
    </row>
    <row r="2116" spans="2:19" s="200" customFormat="1" x14ac:dyDescent="0.25">
      <c r="B2116" s="259">
        <f t="shared" si="304"/>
        <v>2111</v>
      </c>
      <c r="C2116" s="229">
        <v>45496</v>
      </c>
      <c r="D2116" s="203"/>
      <c r="E2116" s="204" t="str">
        <f t="shared" si="298"/>
        <v/>
      </c>
      <c r="F2116" s="204" t="str">
        <f t="shared" si="299"/>
        <v/>
      </c>
      <c r="G2116" s="204" t="str">
        <f t="shared" si="300"/>
        <v/>
      </c>
      <c r="H2116" s="204" t="str">
        <f t="shared" si="301"/>
        <v/>
      </c>
      <c r="I2116" s="204"/>
      <c r="J2116" s="204"/>
      <c r="K2116" s="204"/>
      <c r="L2116" s="204"/>
      <c r="M2116" s="204"/>
      <c r="N2116" s="204"/>
      <c r="O2116" s="230">
        <f t="shared" si="305"/>
        <v>0</v>
      </c>
      <c r="P2116" s="230">
        <f t="shared" si="306"/>
        <v>0</v>
      </c>
      <c r="Q2116" s="230">
        <f t="shared" si="302"/>
        <v>0</v>
      </c>
      <c r="R2116" s="288">
        <f t="shared" si="303"/>
        <v>0</v>
      </c>
      <c r="S2116" s="261"/>
    </row>
    <row r="2117" spans="2:19" s="200" customFormat="1" x14ac:dyDescent="0.25">
      <c r="B2117" s="259">
        <f t="shared" si="304"/>
        <v>2112</v>
      </c>
      <c r="C2117" s="229">
        <v>45496</v>
      </c>
      <c r="D2117" s="203"/>
      <c r="E2117" s="204" t="str">
        <f t="shared" si="298"/>
        <v/>
      </c>
      <c r="F2117" s="204" t="str">
        <f t="shared" si="299"/>
        <v/>
      </c>
      <c r="G2117" s="204" t="str">
        <f t="shared" si="300"/>
        <v/>
      </c>
      <c r="H2117" s="204" t="str">
        <f t="shared" si="301"/>
        <v/>
      </c>
      <c r="I2117" s="204"/>
      <c r="J2117" s="204"/>
      <c r="K2117" s="204"/>
      <c r="L2117" s="204"/>
      <c r="M2117" s="204"/>
      <c r="N2117" s="204"/>
      <c r="O2117" s="230">
        <f t="shared" si="305"/>
        <v>0</v>
      </c>
      <c r="P2117" s="230">
        <f t="shared" si="306"/>
        <v>0</v>
      </c>
      <c r="Q2117" s="230">
        <f t="shared" si="302"/>
        <v>0</v>
      </c>
      <c r="R2117" s="288">
        <f t="shared" si="303"/>
        <v>0</v>
      </c>
      <c r="S2117" s="261"/>
    </row>
    <row r="2118" spans="2:19" s="200" customFormat="1" x14ac:dyDescent="0.25">
      <c r="B2118" s="259">
        <f t="shared" si="304"/>
        <v>2113</v>
      </c>
      <c r="C2118" s="229">
        <v>45496</v>
      </c>
      <c r="D2118" s="203"/>
      <c r="E2118" s="204" t="str">
        <f t="shared" ref="E2118:E2181" si="307">IFERROR(VLOOKUP(D2118,T:X,2,FALSE),"")</f>
        <v/>
      </c>
      <c r="F2118" s="204" t="str">
        <f t="shared" ref="F2118:F2181" si="308">IFERROR(VLOOKUP(D2118,T:X,3,FALSE),"")</f>
        <v/>
      </c>
      <c r="G2118" s="204" t="str">
        <f t="shared" ref="G2118:G2181" si="309">IFERROR(VLOOKUP(D2118,T:X,4,FALSE),"")</f>
        <v/>
      </c>
      <c r="H2118" s="204" t="str">
        <f t="shared" ref="H2118:H2181" si="310">IFERROR(VLOOKUP(D2118,T:X,5,FALSE),"")</f>
        <v/>
      </c>
      <c r="I2118" s="204"/>
      <c r="J2118" s="204"/>
      <c r="K2118" s="204"/>
      <c r="L2118" s="204"/>
      <c r="M2118" s="204"/>
      <c r="N2118" s="204"/>
      <c r="O2118" s="230">
        <f t="shared" si="305"/>
        <v>0</v>
      </c>
      <c r="P2118" s="230">
        <f t="shared" si="306"/>
        <v>0</v>
      </c>
      <c r="Q2118" s="230">
        <f t="shared" ref="Q2118:Q2181" si="311">IF(I2118=$Q$5,J2118*H2118,0)</f>
        <v>0</v>
      </c>
      <c r="R2118" s="288">
        <f t="shared" ref="R2118:R2181" si="312">IF(I2118=$R$5,J2118*H2118,0)</f>
        <v>0</v>
      </c>
      <c r="S2118" s="261"/>
    </row>
    <row r="2119" spans="2:19" s="200" customFormat="1" x14ac:dyDescent="0.25">
      <c r="B2119" s="259">
        <f t="shared" si="304"/>
        <v>2114</v>
      </c>
      <c r="C2119" s="229">
        <v>45496</v>
      </c>
      <c r="D2119" s="203"/>
      <c r="E2119" s="204" t="str">
        <f t="shared" si="307"/>
        <v/>
      </c>
      <c r="F2119" s="204" t="str">
        <f t="shared" si="308"/>
        <v/>
      </c>
      <c r="G2119" s="204" t="str">
        <f t="shared" si="309"/>
        <v/>
      </c>
      <c r="H2119" s="204" t="str">
        <f t="shared" si="310"/>
        <v/>
      </c>
      <c r="I2119" s="204"/>
      <c r="J2119" s="204"/>
      <c r="K2119" s="204"/>
      <c r="L2119" s="204"/>
      <c r="M2119" s="204"/>
      <c r="N2119" s="204"/>
      <c r="O2119" s="230">
        <f t="shared" si="305"/>
        <v>0</v>
      </c>
      <c r="P2119" s="230">
        <f t="shared" si="306"/>
        <v>0</v>
      </c>
      <c r="Q2119" s="230">
        <f t="shared" si="311"/>
        <v>0</v>
      </c>
      <c r="R2119" s="288">
        <f t="shared" si="312"/>
        <v>0</v>
      </c>
      <c r="S2119" s="261"/>
    </row>
    <row r="2120" spans="2:19" s="200" customFormat="1" x14ac:dyDescent="0.25">
      <c r="B2120" s="259">
        <f t="shared" si="304"/>
        <v>2115</v>
      </c>
      <c r="C2120" s="229">
        <v>45497</v>
      </c>
      <c r="D2120" s="203"/>
      <c r="E2120" s="204" t="str">
        <f t="shared" si="307"/>
        <v/>
      </c>
      <c r="F2120" s="204" t="str">
        <f t="shared" si="308"/>
        <v/>
      </c>
      <c r="G2120" s="204" t="str">
        <f t="shared" si="309"/>
        <v/>
      </c>
      <c r="H2120" s="204" t="str">
        <f t="shared" si="310"/>
        <v/>
      </c>
      <c r="I2120" s="204"/>
      <c r="J2120" s="204"/>
      <c r="K2120" s="204"/>
      <c r="L2120" s="204"/>
      <c r="M2120" s="204"/>
      <c r="N2120" s="204"/>
      <c r="O2120" s="230">
        <f t="shared" si="305"/>
        <v>0</v>
      </c>
      <c r="P2120" s="230">
        <f t="shared" si="306"/>
        <v>0</v>
      </c>
      <c r="Q2120" s="230">
        <f t="shared" si="311"/>
        <v>0</v>
      </c>
      <c r="R2120" s="288">
        <f t="shared" si="312"/>
        <v>0</v>
      </c>
      <c r="S2120" s="261"/>
    </row>
    <row r="2121" spans="2:19" s="200" customFormat="1" x14ac:dyDescent="0.25">
      <c r="B2121" s="259">
        <f t="shared" si="304"/>
        <v>2116</v>
      </c>
      <c r="C2121" s="229">
        <v>45497</v>
      </c>
      <c r="D2121" s="203"/>
      <c r="E2121" s="204" t="str">
        <f t="shared" si="307"/>
        <v/>
      </c>
      <c r="F2121" s="204" t="str">
        <f t="shared" si="308"/>
        <v/>
      </c>
      <c r="G2121" s="204" t="str">
        <f t="shared" si="309"/>
        <v/>
      </c>
      <c r="H2121" s="204" t="str">
        <f t="shared" si="310"/>
        <v/>
      </c>
      <c r="I2121" s="204"/>
      <c r="J2121" s="204"/>
      <c r="K2121" s="204"/>
      <c r="L2121" s="204"/>
      <c r="M2121" s="204"/>
      <c r="N2121" s="204"/>
      <c r="O2121" s="230">
        <f t="shared" si="305"/>
        <v>0</v>
      </c>
      <c r="P2121" s="230">
        <f t="shared" si="306"/>
        <v>0</v>
      </c>
      <c r="Q2121" s="230">
        <f t="shared" si="311"/>
        <v>0</v>
      </c>
      <c r="R2121" s="288">
        <f t="shared" si="312"/>
        <v>0</v>
      </c>
      <c r="S2121" s="261"/>
    </row>
    <row r="2122" spans="2:19" s="200" customFormat="1" x14ac:dyDescent="0.25">
      <c r="B2122" s="259">
        <f t="shared" si="304"/>
        <v>2117</v>
      </c>
      <c r="C2122" s="229">
        <v>45497</v>
      </c>
      <c r="D2122" s="203"/>
      <c r="E2122" s="204" t="str">
        <f t="shared" si="307"/>
        <v/>
      </c>
      <c r="F2122" s="204" t="str">
        <f t="shared" si="308"/>
        <v/>
      </c>
      <c r="G2122" s="204" t="str">
        <f t="shared" si="309"/>
        <v/>
      </c>
      <c r="H2122" s="204" t="str">
        <f t="shared" si="310"/>
        <v/>
      </c>
      <c r="I2122" s="204"/>
      <c r="J2122" s="204"/>
      <c r="K2122" s="204"/>
      <c r="L2122" s="204"/>
      <c r="M2122" s="204"/>
      <c r="N2122" s="204"/>
      <c r="O2122" s="230">
        <f t="shared" si="305"/>
        <v>0</v>
      </c>
      <c r="P2122" s="230">
        <f t="shared" si="306"/>
        <v>0</v>
      </c>
      <c r="Q2122" s="230">
        <f t="shared" si="311"/>
        <v>0</v>
      </c>
      <c r="R2122" s="288">
        <f t="shared" si="312"/>
        <v>0</v>
      </c>
      <c r="S2122" s="261"/>
    </row>
    <row r="2123" spans="2:19" s="200" customFormat="1" x14ac:dyDescent="0.25">
      <c r="B2123" s="259">
        <f t="shared" ref="B2123:B2186" si="313">ROW()-5</f>
        <v>2118</v>
      </c>
      <c r="C2123" s="229">
        <v>45497</v>
      </c>
      <c r="D2123" s="203"/>
      <c r="E2123" s="204" t="str">
        <f t="shared" si="307"/>
        <v/>
      </c>
      <c r="F2123" s="204" t="str">
        <f t="shared" si="308"/>
        <v/>
      </c>
      <c r="G2123" s="204" t="str">
        <f t="shared" si="309"/>
        <v/>
      </c>
      <c r="H2123" s="204" t="str">
        <f t="shared" si="310"/>
        <v/>
      </c>
      <c r="I2123" s="204"/>
      <c r="J2123" s="204"/>
      <c r="K2123" s="204"/>
      <c r="L2123" s="204"/>
      <c r="M2123" s="204"/>
      <c r="N2123" s="204"/>
      <c r="O2123" s="230">
        <f t="shared" si="305"/>
        <v>0</v>
      </c>
      <c r="P2123" s="230">
        <f t="shared" si="306"/>
        <v>0</v>
      </c>
      <c r="Q2123" s="230">
        <f t="shared" si="311"/>
        <v>0</v>
      </c>
      <c r="R2123" s="288">
        <f t="shared" si="312"/>
        <v>0</v>
      </c>
      <c r="S2123" s="261"/>
    </row>
    <row r="2124" spans="2:19" s="200" customFormat="1" x14ac:dyDescent="0.25">
      <c r="B2124" s="259">
        <f t="shared" si="313"/>
        <v>2119</v>
      </c>
      <c r="C2124" s="229">
        <v>45497</v>
      </c>
      <c r="D2124" s="203"/>
      <c r="E2124" s="204" t="str">
        <f t="shared" si="307"/>
        <v/>
      </c>
      <c r="F2124" s="204" t="str">
        <f t="shared" si="308"/>
        <v/>
      </c>
      <c r="G2124" s="204" t="str">
        <f t="shared" si="309"/>
        <v/>
      </c>
      <c r="H2124" s="204" t="str">
        <f t="shared" si="310"/>
        <v/>
      </c>
      <c r="I2124" s="204"/>
      <c r="J2124" s="204"/>
      <c r="K2124" s="204"/>
      <c r="L2124" s="204"/>
      <c r="M2124" s="204"/>
      <c r="N2124" s="204"/>
      <c r="O2124" s="230">
        <f t="shared" si="305"/>
        <v>0</v>
      </c>
      <c r="P2124" s="230">
        <f t="shared" si="306"/>
        <v>0</v>
      </c>
      <c r="Q2124" s="230">
        <f t="shared" si="311"/>
        <v>0</v>
      </c>
      <c r="R2124" s="288">
        <f t="shared" si="312"/>
        <v>0</v>
      </c>
      <c r="S2124" s="261"/>
    </row>
    <row r="2125" spans="2:19" s="200" customFormat="1" x14ac:dyDescent="0.25">
      <c r="B2125" s="259">
        <f t="shared" si="313"/>
        <v>2120</v>
      </c>
      <c r="C2125" s="229">
        <v>45497</v>
      </c>
      <c r="D2125" s="203"/>
      <c r="E2125" s="204" t="str">
        <f t="shared" si="307"/>
        <v/>
      </c>
      <c r="F2125" s="204" t="str">
        <f t="shared" si="308"/>
        <v/>
      </c>
      <c r="G2125" s="204" t="str">
        <f t="shared" si="309"/>
        <v/>
      </c>
      <c r="H2125" s="204" t="str">
        <f t="shared" si="310"/>
        <v/>
      </c>
      <c r="I2125" s="204"/>
      <c r="J2125" s="204"/>
      <c r="K2125" s="204"/>
      <c r="L2125" s="204"/>
      <c r="M2125" s="204"/>
      <c r="N2125" s="204"/>
      <c r="O2125" s="230">
        <f t="shared" si="305"/>
        <v>0</v>
      </c>
      <c r="P2125" s="230">
        <f t="shared" si="306"/>
        <v>0</v>
      </c>
      <c r="Q2125" s="230">
        <f t="shared" si="311"/>
        <v>0</v>
      </c>
      <c r="R2125" s="288">
        <f t="shared" si="312"/>
        <v>0</v>
      </c>
      <c r="S2125" s="261"/>
    </row>
    <row r="2126" spans="2:19" s="200" customFormat="1" x14ac:dyDescent="0.25">
      <c r="B2126" s="259">
        <f t="shared" si="313"/>
        <v>2121</v>
      </c>
      <c r="C2126" s="229">
        <v>45497</v>
      </c>
      <c r="D2126" s="203"/>
      <c r="E2126" s="204" t="str">
        <f t="shared" si="307"/>
        <v/>
      </c>
      <c r="F2126" s="204" t="str">
        <f t="shared" si="308"/>
        <v/>
      </c>
      <c r="G2126" s="204" t="str">
        <f t="shared" si="309"/>
        <v/>
      </c>
      <c r="H2126" s="204" t="str">
        <f t="shared" si="310"/>
        <v/>
      </c>
      <c r="I2126" s="204"/>
      <c r="J2126" s="204"/>
      <c r="K2126" s="204"/>
      <c r="L2126" s="204"/>
      <c r="M2126" s="204"/>
      <c r="N2126" s="204"/>
      <c r="O2126" s="230">
        <f t="shared" si="305"/>
        <v>0</v>
      </c>
      <c r="P2126" s="230">
        <f t="shared" si="306"/>
        <v>0</v>
      </c>
      <c r="Q2126" s="230">
        <f t="shared" si="311"/>
        <v>0</v>
      </c>
      <c r="R2126" s="288">
        <f t="shared" si="312"/>
        <v>0</v>
      </c>
      <c r="S2126" s="261"/>
    </row>
    <row r="2127" spans="2:19" s="200" customFormat="1" x14ac:dyDescent="0.25">
      <c r="B2127" s="259">
        <f t="shared" si="313"/>
        <v>2122</v>
      </c>
      <c r="C2127" s="229"/>
      <c r="D2127" s="203"/>
      <c r="E2127" s="204" t="str">
        <f t="shared" si="307"/>
        <v/>
      </c>
      <c r="F2127" s="204" t="str">
        <f t="shared" si="308"/>
        <v/>
      </c>
      <c r="G2127" s="204" t="str">
        <f t="shared" si="309"/>
        <v/>
      </c>
      <c r="H2127" s="204" t="str">
        <f t="shared" si="310"/>
        <v/>
      </c>
      <c r="I2127" s="204"/>
      <c r="J2127" s="204"/>
      <c r="K2127" s="204"/>
      <c r="L2127" s="204"/>
      <c r="M2127" s="204"/>
      <c r="N2127" s="204"/>
      <c r="O2127" s="230">
        <f t="shared" si="305"/>
        <v>0</v>
      </c>
      <c r="P2127" s="230">
        <f t="shared" si="306"/>
        <v>0</v>
      </c>
      <c r="Q2127" s="230">
        <f t="shared" si="311"/>
        <v>0</v>
      </c>
      <c r="R2127" s="288">
        <f t="shared" si="312"/>
        <v>0</v>
      </c>
      <c r="S2127" s="261"/>
    </row>
    <row r="2128" spans="2:19" s="200" customFormat="1" x14ac:dyDescent="0.25">
      <c r="B2128" s="259">
        <f t="shared" si="313"/>
        <v>2123</v>
      </c>
      <c r="C2128" s="229"/>
      <c r="D2128" s="203"/>
      <c r="E2128" s="204" t="str">
        <f t="shared" si="307"/>
        <v/>
      </c>
      <c r="F2128" s="204" t="str">
        <f t="shared" si="308"/>
        <v/>
      </c>
      <c r="G2128" s="204" t="str">
        <f t="shared" si="309"/>
        <v/>
      </c>
      <c r="H2128" s="204" t="str">
        <f t="shared" si="310"/>
        <v/>
      </c>
      <c r="I2128" s="204"/>
      <c r="J2128" s="204"/>
      <c r="K2128" s="204"/>
      <c r="L2128" s="204"/>
      <c r="M2128" s="204"/>
      <c r="N2128" s="204"/>
      <c r="O2128" s="230">
        <f t="shared" si="305"/>
        <v>0</v>
      </c>
      <c r="P2128" s="230">
        <f t="shared" si="306"/>
        <v>0</v>
      </c>
      <c r="Q2128" s="230">
        <f t="shared" si="311"/>
        <v>0</v>
      </c>
      <c r="R2128" s="288">
        <f t="shared" si="312"/>
        <v>0</v>
      </c>
      <c r="S2128" s="261"/>
    </row>
    <row r="2129" spans="2:19" s="200" customFormat="1" x14ac:dyDescent="0.25">
      <c r="B2129" s="259">
        <f t="shared" si="313"/>
        <v>2124</v>
      </c>
      <c r="C2129" s="229"/>
      <c r="D2129" s="203"/>
      <c r="E2129" s="204" t="str">
        <f t="shared" si="307"/>
        <v/>
      </c>
      <c r="F2129" s="204" t="str">
        <f t="shared" si="308"/>
        <v/>
      </c>
      <c r="G2129" s="204" t="str">
        <f t="shared" si="309"/>
        <v/>
      </c>
      <c r="H2129" s="204" t="str">
        <f t="shared" si="310"/>
        <v/>
      </c>
      <c r="I2129" s="204"/>
      <c r="J2129" s="204"/>
      <c r="K2129" s="204"/>
      <c r="L2129" s="204"/>
      <c r="M2129" s="204"/>
      <c r="N2129" s="204"/>
      <c r="O2129" s="230">
        <f t="shared" si="305"/>
        <v>0</v>
      </c>
      <c r="P2129" s="230">
        <f t="shared" si="306"/>
        <v>0</v>
      </c>
      <c r="Q2129" s="230">
        <f t="shared" si="311"/>
        <v>0</v>
      </c>
      <c r="R2129" s="288">
        <f t="shared" si="312"/>
        <v>0</v>
      </c>
      <c r="S2129" s="261"/>
    </row>
    <row r="2130" spans="2:19" s="200" customFormat="1" x14ac:dyDescent="0.25">
      <c r="B2130" s="259">
        <f t="shared" si="313"/>
        <v>2125</v>
      </c>
      <c r="C2130" s="229">
        <v>45497</v>
      </c>
      <c r="D2130" s="203"/>
      <c r="E2130" s="204" t="str">
        <f t="shared" si="307"/>
        <v/>
      </c>
      <c r="F2130" s="204" t="str">
        <f t="shared" si="308"/>
        <v/>
      </c>
      <c r="G2130" s="204" t="str">
        <f t="shared" si="309"/>
        <v/>
      </c>
      <c r="H2130" s="204" t="str">
        <f t="shared" si="310"/>
        <v/>
      </c>
      <c r="I2130" s="204"/>
      <c r="J2130" s="204"/>
      <c r="K2130" s="204"/>
      <c r="L2130" s="204"/>
      <c r="M2130" s="204"/>
      <c r="N2130" s="204"/>
      <c r="O2130" s="230">
        <f t="shared" si="305"/>
        <v>0</v>
      </c>
      <c r="P2130" s="230">
        <f t="shared" si="306"/>
        <v>0</v>
      </c>
      <c r="Q2130" s="230">
        <f t="shared" si="311"/>
        <v>0</v>
      </c>
      <c r="R2130" s="288">
        <f t="shared" si="312"/>
        <v>0</v>
      </c>
      <c r="S2130" s="261"/>
    </row>
    <row r="2131" spans="2:19" s="200" customFormat="1" x14ac:dyDescent="0.25">
      <c r="B2131" s="259">
        <f t="shared" si="313"/>
        <v>2126</v>
      </c>
      <c r="C2131" s="229">
        <v>45497</v>
      </c>
      <c r="D2131" s="203"/>
      <c r="E2131" s="204" t="str">
        <f t="shared" si="307"/>
        <v/>
      </c>
      <c r="F2131" s="204" t="str">
        <f t="shared" si="308"/>
        <v/>
      </c>
      <c r="G2131" s="204" t="str">
        <f t="shared" si="309"/>
        <v/>
      </c>
      <c r="H2131" s="204" t="str">
        <f t="shared" si="310"/>
        <v/>
      </c>
      <c r="I2131" s="204"/>
      <c r="J2131" s="204"/>
      <c r="K2131" s="204"/>
      <c r="L2131" s="204"/>
      <c r="M2131" s="204"/>
      <c r="N2131" s="204"/>
      <c r="O2131" s="230">
        <f t="shared" si="305"/>
        <v>0</v>
      </c>
      <c r="P2131" s="230">
        <f t="shared" si="306"/>
        <v>0</v>
      </c>
      <c r="Q2131" s="230">
        <f t="shared" si="311"/>
        <v>0</v>
      </c>
      <c r="R2131" s="288">
        <f t="shared" si="312"/>
        <v>0</v>
      </c>
      <c r="S2131" s="261"/>
    </row>
    <row r="2132" spans="2:19" s="200" customFormat="1" x14ac:dyDescent="0.25">
      <c r="B2132" s="259">
        <f t="shared" si="313"/>
        <v>2127</v>
      </c>
      <c r="C2132" s="229">
        <v>45497</v>
      </c>
      <c r="D2132" s="203"/>
      <c r="E2132" s="204" t="str">
        <f t="shared" si="307"/>
        <v/>
      </c>
      <c r="F2132" s="204" t="str">
        <f t="shared" si="308"/>
        <v/>
      </c>
      <c r="G2132" s="204" t="str">
        <f t="shared" si="309"/>
        <v/>
      </c>
      <c r="H2132" s="204" t="str">
        <f t="shared" si="310"/>
        <v/>
      </c>
      <c r="I2132" s="204"/>
      <c r="J2132" s="204"/>
      <c r="K2132" s="204"/>
      <c r="L2132" s="204"/>
      <c r="M2132" s="204"/>
      <c r="N2132" s="204"/>
      <c r="O2132" s="230">
        <f t="shared" si="305"/>
        <v>0</v>
      </c>
      <c r="P2132" s="230">
        <f t="shared" si="306"/>
        <v>0</v>
      </c>
      <c r="Q2132" s="230">
        <f t="shared" si="311"/>
        <v>0</v>
      </c>
      <c r="R2132" s="288">
        <f t="shared" si="312"/>
        <v>0</v>
      </c>
      <c r="S2132" s="261"/>
    </row>
    <row r="2133" spans="2:19" s="200" customFormat="1" x14ac:dyDescent="0.25">
      <c r="B2133" s="259">
        <f t="shared" si="313"/>
        <v>2128</v>
      </c>
      <c r="C2133" s="229">
        <v>45497</v>
      </c>
      <c r="D2133" s="203"/>
      <c r="E2133" s="204" t="str">
        <f t="shared" si="307"/>
        <v/>
      </c>
      <c r="F2133" s="204" t="str">
        <f t="shared" si="308"/>
        <v/>
      </c>
      <c r="G2133" s="204" t="str">
        <f t="shared" si="309"/>
        <v/>
      </c>
      <c r="H2133" s="204" t="str">
        <f t="shared" si="310"/>
        <v/>
      </c>
      <c r="I2133" s="204"/>
      <c r="J2133" s="204"/>
      <c r="K2133" s="204"/>
      <c r="L2133" s="204"/>
      <c r="M2133" s="204"/>
      <c r="N2133" s="204"/>
      <c r="O2133" s="230">
        <f t="shared" si="305"/>
        <v>0</v>
      </c>
      <c r="P2133" s="230">
        <f t="shared" si="306"/>
        <v>0</v>
      </c>
      <c r="Q2133" s="230">
        <f t="shared" si="311"/>
        <v>0</v>
      </c>
      <c r="R2133" s="288">
        <f t="shared" si="312"/>
        <v>0</v>
      </c>
      <c r="S2133" s="261"/>
    </row>
    <row r="2134" spans="2:19" s="200" customFormat="1" x14ac:dyDescent="0.25">
      <c r="B2134" s="259">
        <f t="shared" si="313"/>
        <v>2129</v>
      </c>
      <c r="C2134" s="229">
        <v>45497</v>
      </c>
      <c r="D2134" s="203"/>
      <c r="E2134" s="204" t="str">
        <f t="shared" si="307"/>
        <v/>
      </c>
      <c r="F2134" s="204" t="str">
        <f t="shared" si="308"/>
        <v/>
      </c>
      <c r="G2134" s="204" t="str">
        <f t="shared" si="309"/>
        <v/>
      </c>
      <c r="H2134" s="204" t="str">
        <f t="shared" si="310"/>
        <v/>
      </c>
      <c r="I2134" s="204"/>
      <c r="J2134" s="204"/>
      <c r="K2134" s="204"/>
      <c r="L2134" s="204"/>
      <c r="M2134" s="204"/>
      <c r="N2134" s="204"/>
      <c r="O2134" s="230">
        <f t="shared" ref="O2134:O2197" si="314">IF(I2134=$O$5,J2134*H2134,0)</f>
        <v>0</v>
      </c>
      <c r="P2134" s="230">
        <f t="shared" ref="P2134:P2197" si="315">IF(I2134=$P$5,J2134*H2134,0)*1.15</f>
        <v>0</v>
      </c>
      <c r="Q2134" s="230">
        <f t="shared" si="311"/>
        <v>0</v>
      </c>
      <c r="R2134" s="288">
        <f t="shared" si="312"/>
        <v>0</v>
      </c>
      <c r="S2134" s="261"/>
    </row>
    <row r="2135" spans="2:19" s="200" customFormat="1" x14ac:dyDescent="0.25">
      <c r="B2135" s="259">
        <f t="shared" si="313"/>
        <v>2130</v>
      </c>
      <c r="C2135" s="229">
        <v>45497</v>
      </c>
      <c r="D2135" s="203"/>
      <c r="E2135" s="204" t="str">
        <f t="shared" si="307"/>
        <v/>
      </c>
      <c r="F2135" s="204" t="str">
        <f t="shared" si="308"/>
        <v/>
      </c>
      <c r="G2135" s="204" t="str">
        <f t="shared" si="309"/>
        <v/>
      </c>
      <c r="H2135" s="204" t="str">
        <f t="shared" si="310"/>
        <v/>
      </c>
      <c r="I2135" s="204"/>
      <c r="J2135" s="204"/>
      <c r="K2135" s="204"/>
      <c r="L2135" s="204"/>
      <c r="M2135" s="204"/>
      <c r="N2135" s="204"/>
      <c r="O2135" s="230">
        <f t="shared" si="314"/>
        <v>0</v>
      </c>
      <c r="P2135" s="230">
        <f t="shared" si="315"/>
        <v>0</v>
      </c>
      <c r="Q2135" s="230">
        <f t="shared" si="311"/>
        <v>0</v>
      </c>
      <c r="R2135" s="288">
        <f t="shared" si="312"/>
        <v>0</v>
      </c>
      <c r="S2135" s="261"/>
    </row>
    <row r="2136" spans="2:19" s="200" customFormat="1" x14ac:dyDescent="0.25">
      <c r="B2136" s="259">
        <f t="shared" si="313"/>
        <v>2131</v>
      </c>
      <c r="C2136" s="229">
        <v>45497</v>
      </c>
      <c r="D2136" s="203"/>
      <c r="E2136" s="204" t="str">
        <f t="shared" si="307"/>
        <v/>
      </c>
      <c r="F2136" s="204" t="str">
        <f t="shared" si="308"/>
        <v/>
      </c>
      <c r="G2136" s="204" t="str">
        <f t="shared" si="309"/>
        <v/>
      </c>
      <c r="H2136" s="204" t="str">
        <f t="shared" si="310"/>
        <v/>
      </c>
      <c r="I2136" s="204"/>
      <c r="J2136" s="204"/>
      <c r="K2136" s="204"/>
      <c r="L2136" s="204"/>
      <c r="M2136" s="204"/>
      <c r="N2136" s="204"/>
      <c r="O2136" s="230">
        <f t="shared" si="314"/>
        <v>0</v>
      </c>
      <c r="P2136" s="230">
        <f t="shared" si="315"/>
        <v>0</v>
      </c>
      <c r="Q2136" s="230">
        <f t="shared" si="311"/>
        <v>0</v>
      </c>
      <c r="R2136" s="288">
        <f t="shared" si="312"/>
        <v>0</v>
      </c>
      <c r="S2136" s="261"/>
    </row>
    <row r="2137" spans="2:19" s="200" customFormat="1" x14ac:dyDescent="0.25">
      <c r="B2137" s="259">
        <f t="shared" si="313"/>
        <v>2132</v>
      </c>
      <c r="C2137" s="229">
        <v>45498</v>
      </c>
      <c r="D2137" s="203"/>
      <c r="E2137" s="204" t="str">
        <f t="shared" si="307"/>
        <v/>
      </c>
      <c r="F2137" s="204" t="str">
        <f t="shared" si="308"/>
        <v/>
      </c>
      <c r="G2137" s="204" t="str">
        <f t="shared" si="309"/>
        <v/>
      </c>
      <c r="H2137" s="204" t="str">
        <f t="shared" si="310"/>
        <v/>
      </c>
      <c r="I2137" s="204"/>
      <c r="J2137" s="204"/>
      <c r="K2137" s="204"/>
      <c r="L2137" s="204"/>
      <c r="M2137" s="204"/>
      <c r="N2137" s="204"/>
      <c r="O2137" s="230">
        <f t="shared" si="314"/>
        <v>0</v>
      </c>
      <c r="P2137" s="230">
        <f t="shared" si="315"/>
        <v>0</v>
      </c>
      <c r="Q2137" s="230">
        <f t="shared" si="311"/>
        <v>0</v>
      </c>
      <c r="R2137" s="288">
        <f t="shared" si="312"/>
        <v>0</v>
      </c>
      <c r="S2137" s="261"/>
    </row>
    <row r="2138" spans="2:19" s="200" customFormat="1" x14ac:dyDescent="0.25">
      <c r="B2138" s="259">
        <f t="shared" si="313"/>
        <v>2133</v>
      </c>
      <c r="C2138" s="229">
        <v>45498</v>
      </c>
      <c r="D2138" s="203"/>
      <c r="E2138" s="204" t="str">
        <f t="shared" si="307"/>
        <v/>
      </c>
      <c r="F2138" s="204" t="str">
        <f t="shared" si="308"/>
        <v/>
      </c>
      <c r="G2138" s="204" t="str">
        <f t="shared" si="309"/>
        <v/>
      </c>
      <c r="H2138" s="204" t="str">
        <f t="shared" si="310"/>
        <v/>
      </c>
      <c r="I2138" s="204"/>
      <c r="J2138" s="204"/>
      <c r="K2138" s="204"/>
      <c r="L2138" s="204"/>
      <c r="M2138" s="204"/>
      <c r="N2138" s="204"/>
      <c r="O2138" s="230">
        <f t="shared" si="314"/>
        <v>0</v>
      </c>
      <c r="P2138" s="230">
        <f t="shared" si="315"/>
        <v>0</v>
      </c>
      <c r="Q2138" s="230">
        <f t="shared" si="311"/>
        <v>0</v>
      </c>
      <c r="R2138" s="288">
        <f t="shared" si="312"/>
        <v>0</v>
      </c>
      <c r="S2138" s="261"/>
    </row>
    <row r="2139" spans="2:19" s="200" customFormat="1" x14ac:dyDescent="0.25">
      <c r="B2139" s="259">
        <f t="shared" si="313"/>
        <v>2134</v>
      </c>
      <c r="C2139" s="229">
        <v>45498</v>
      </c>
      <c r="D2139" s="203"/>
      <c r="E2139" s="204" t="str">
        <f t="shared" si="307"/>
        <v/>
      </c>
      <c r="F2139" s="204" t="str">
        <f t="shared" si="308"/>
        <v/>
      </c>
      <c r="G2139" s="204" t="str">
        <f t="shared" si="309"/>
        <v/>
      </c>
      <c r="H2139" s="204" t="str">
        <f t="shared" si="310"/>
        <v/>
      </c>
      <c r="I2139" s="204"/>
      <c r="J2139" s="204"/>
      <c r="K2139" s="204"/>
      <c r="L2139" s="204"/>
      <c r="M2139" s="204"/>
      <c r="N2139" s="204"/>
      <c r="O2139" s="230">
        <f t="shared" si="314"/>
        <v>0</v>
      </c>
      <c r="P2139" s="230">
        <f t="shared" si="315"/>
        <v>0</v>
      </c>
      <c r="Q2139" s="230">
        <f t="shared" si="311"/>
        <v>0</v>
      </c>
      <c r="R2139" s="288">
        <f t="shared" si="312"/>
        <v>0</v>
      </c>
      <c r="S2139" s="261"/>
    </row>
    <row r="2140" spans="2:19" s="200" customFormat="1" x14ac:dyDescent="0.25">
      <c r="B2140" s="259">
        <f t="shared" si="313"/>
        <v>2135</v>
      </c>
      <c r="C2140" s="229">
        <v>45498</v>
      </c>
      <c r="D2140" s="203"/>
      <c r="E2140" s="204" t="str">
        <f t="shared" si="307"/>
        <v/>
      </c>
      <c r="F2140" s="204" t="str">
        <f t="shared" si="308"/>
        <v/>
      </c>
      <c r="G2140" s="204" t="str">
        <f t="shared" si="309"/>
        <v/>
      </c>
      <c r="H2140" s="204" t="str">
        <f t="shared" si="310"/>
        <v/>
      </c>
      <c r="I2140" s="204"/>
      <c r="J2140" s="204"/>
      <c r="K2140" s="204"/>
      <c r="L2140" s="204"/>
      <c r="M2140" s="204"/>
      <c r="N2140" s="204"/>
      <c r="O2140" s="230">
        <f t="shared" si="314"/>
        <v>0</v>
      </c>
      <c r="P2140" s="230">
        <f t="shared" si="315"/>
        <v>0</v>
      </c>
      <c r="Q2140" s="230">
        <f t="shared" si="311"/>
        <v>0</v>
      </c>
      <c r="R2140" s="288">
        <f t="shared" si="312"/>
        <v>0</v>
      </c>
      <c r="S2140" s="261"/>
    </row>
    <row r="2141" spans="2:19" s="200" customFormat="1" x14ac:dyDescent="0.25">
      <c r="B2141" s="259">
        <f t="shared" si="313"/>
        <v>2136</v>
      </c>
      <c r="C2141" s="229">
        <v>45498</v>
      </c>
      <c r="D2141" s="203"/>
      <c r="E2141" s="204" t="str">
        <f t="shared" si="307"/>
        <v/>
      </c>
      <c r="F2141" s="204" t="str">
        <f t="shared" si="308"/>
        <v/>
      </c>
      <c r="G2141" s="204" t="str">
        <f t="shared" si="309"/>
        <v/>
      </c>
      <c r="H2141" s="204" t="str">
        <f t="shared" si="310"/>
        <v/>
      </c>
      <c r="I2141" s="204"/>
      <c r="J2141" s="204"/>
      <c r="K2141" s="204"/>
      <c r="L2141" s="204"/>
      <c r="M2141" s="204"/>
      <c r="N2141" s="204"/>
      <c r="O2141" s="230">
        <f t="shared" si="314"/>
        <v>0</v>
      </c>
      <c r="P2141" s="230">
        <f t="shared" si="315"/>
        <v>0</v>
      </c>
      <c r="Q2141" s="230">
        <f t="shared" si="311"/>
        <v>0</v>
      </c>
      <c r="R2141" s="288">
        <f t="shared" si="312"/>
        <v>0</v>
      </c>
      <c r="S2141" s="261"/>
    </row>
    <row r="2142" spans="2:19" s="200" customFormat="1" x14ac:dyDescent="0.25">
      <c r="B2142" s="259">
        <f t="shared" si="313"/>
        <v>2137</v>
      </c>
      <c r="C2142" s="229">
        <v>45498</v>
      </c>
      <c r="D2142" s="203"/>
      <c r="E2142" s="204" t="str">
        <f t="shared" si="307"/>
        <v/>
      </c>
      <c r="F2142" s="204" t="str">
        <f t="shared" si="308"/>
        <v/>
      </c>
      <c r="G2142" s="204" t="str">
        <f t="shared" si="309"/>
        <v/>
      </c>
      <c r="H2142" s="204" t="str">
        <f t="shared" si="310"/>
        <v/>
      </c>
      <c r="I2142" s="204"/>
      <c r="J2142" s="204"/>
      <c r="K2142" s="204"/>
      <c r="L2142" s="204"/>
      <c r="M2142" s="204"/>
      <c r="N2142" s="204"/>
      <c r="O2142" s="230">
        <f t="shared" si="314"/>
        <v>0</v>
      </c>
      <c r="P2142" s="230">
        <f t="shared" si="315"/>
        <v>0</v>
      </c>
      <c r="Q2142" s="230">
        <f t="shared" si="311"/>
        <v>0</v>
      </c>
      <c r="R2142" s="288">
        <f t="shared" si="312"/>
        <v>0</v>
      </c>
      <c r="S2142" s="261"/>
    </row>
    <row r="2143" spans="2:19" s="200" customFormat="1" x14ac:dyDescent="0.25">
      <c r="B2143" s="259">
        <f t="shared" si="313"/>
        <v>2138</v>
      </c>
      <c r="C2143" s="229">
        <v>45498</v>
      </c>
      <c r="D2143" s="203"/>
      <c r="E2143" s="204" t="str">
        <f t="shared" si="307"/>
        <v/>
      </c>
      <c r="F2143" s="204" t="str">
        <f t="shared" si="308"/>
        <v/>
      </c>
      <c r="G2143" s="204" t="str">
        <f t="shared" si="309"/>
        <v/>
      </c>
      <c r="H2143" s="204" t="str">
        <f t="shared" si="310"/>
        <v/>
      </c>
      <c r="I2143" s="204"/>
      <c r="J2143" s="204"/>
      <c r="K2143" s="204"/>
      <c r="L2143" s="204"/>
      <c r="M2143" s="204"/>
      <c r="N2143" s="204"/>
      <c r="O2143" s="230">
        <f t="shared" si="314"/>
        <v>0</v>
      </c>
      <c r="P2143" s="230">
        <f t="shared" si="315"/>
        <v>0</v>
      </c>
      <c r="Q2143" s="230">
        <f t="shared" si="311"/>
        <v>0</v>
      </c>
      <c r="R2143" s="288">
        <f t="shared" si="312"/>
        <v>0</v>
      </c>
      <c r="S2143" s="261"/>
    </row>
    <row r="2144" spans="2:19" s="200" customFormat="1" x14ac:dyDescent="0.25">
      <c r="B2144" s="259">
        <f t="shared" si="313"/>
        <v>2139</v>
      </c>
      <c r="C2144" s="229"/>
      <c r="D2144" s="203"/>
      <c r="E2144" s="204" t="str">
        <f t="shared" si="307"/>
        <v/>
      </c>
      <c r="F2144" s="204" t="str">
        <f t="shared" si="308"/>
        <v/>
      </c>
      <c r="G2144" s="204" t="str">
        <f t="shared" si="309"/>
        <v/>
      </c>
      <c r="H2144" s="204" t="str">
        <f t="shared" si="310"/>
        <v/>
      </c>
      <c r="I2144" s="204"/>
      <c r="J2144" s="204"/>
      <c r="K2144" s="204"/>
      <c r="L2144" s="204"/>
      <c r="M2144" s="204"/>
      <c r="N2144" s="204"/>
      <c r="O2144" s="230">
        <f t="shared" si="314"/>
        <v>0</v>
      </c>
      <c r="P2144" s="230">
        <f t="shared" si="315"/>
        <v>0</v>
      </c>
      <c r="Q2144" s="230">
        <f t="shared" si="311"/>
        <v>0</v>
      </c>
      <c r="R2144" s="288">
        <f t="shared" si="312"/>
        <v>0</v>
      </c>
      <c r="S2144" s="261"/>
    </row>
    <row r="2145" spans="2:19" s="200" customFormat="1" x14ac:dyDescent="0.25">
      <c r="B2145" s="259">
        <f t="shared" si="313"/>
        <v>2140</v>
      </c>
      <c r="C2145" s="229"/>
      <c r="D2145" s="203"/>
      <c r="E2145" s="204" t="str">
        <f t="shared" si="307"/>
        <v/>
      </c>
      <c r="F2145" s="204" t="str">
        <f t="shared" si="308"/>
        <v/>
      </c>
      <c r="G2145" s="204" t="str">
        <f t="shared" si="309"/>
        <v/>
      </c>
      <c r="H2145" s="204" t="str">
        <f t="shared" si="310"/>
        <v/>
      </c>
      <c r="I2145" s="204"/>
      <c r="J2145" s="204"/>
      <c r="K2145" s="204"/>
      <c r="L2145" s="204"/>
      <c r="M2145" s="204"/>
      <c r="N2145" s="204"/>
      <c r="O2145" s="230">
        <f t="shared" si="314"/>
        <v>0</v>
      </c>
      <c r="P2145" s="230">
        <f t="shared" si="315"/>
        <v>0</v>
      </c>
      <c r="Q2145" s="230">
        <f t="shared" si="311"/>
        <v>0</v>
      </c>
      <c r="R2145" s="288">
        <f t="shared" si="312"/>
        <v>0</v>
      </c>
      <c r="S2145" s="261"/>
    </row>
    <row r="2146" spans="2:19" s="200" customFormat="1" x14ac:dyDescent="0.25">
      <c r="B2146" s="259">
        <f t="shared" si="313"/>
        <v>2141</v>
      </c>
      <c r="C2146" s="229"/>
      <c r="D2146" s="203"/>
      <c r="E2146" s="204" t="str">
        <f t="shared" si="307"/>
        <v/>
      </c>
      <c r="F2146" s="204" t="str">
        <f t="shared" si="308"/>
        <v/>
      </c>
      <c r="G2146" s="204" t="str">
        <f t="shared" si="309"/>
        <v/>
      </c>
      <c r="H2146" s="204" t="str">
        <f t="shared" si="310"/>
        <v/>
      </c>
      <c r="I2146" s="204"/>
      <c r="J2146" s="204"/>
      <c r="K2146" s="204"/>
      <c r="L2146" s="204"/>
      <c r="M2146" s="204"/>
      <c r="N2146" s="204"/>
      <c r="O2146" s="230">
        <f t="shared" si="314"/>
        <v>0</v>
      </c>
      <c r="P2146" s="230">
        <f t="shared" si="315"/>
        <v>0</v>
      </c>
      <c r="Q2146" s="230">
        <f t="shared" si="311"/>
        <v>0</v>
      </c>
      <c r="R2146" s="288">
        <f t="shared" si="312"/>
        <v>0</v>
      </c>
      <c r="S2146" s="261"/>
    </row>
    <row r="2147" spans="2:19" s="200" customFormat="1" x14ac:dyDescent="0.25">
      <c r="B2147" s="259">
        <f t="shared" si="313"/>
        <v>2142</v>
      </c>
      <c r="C2147" s="229">
        <v>45498</v>
      </c>
      <c r="D2147" s="203"/>
      <c r="E2147" s="204" t="str">
        <f t="shared" si="307"/>
        <v/>
      </c>
      <c r="F2147" s="204" t="str">
        <f t="shared" si="308"/>
        <v/>
      </c>
      <c r="G2147" s="204" t="str">
        <f t="shared" si="309"/>
        <v/>
      </c>
      <c r="H2147" s="204" t="str">
        <f t="shared" si="310"/>
        <v/>
      </c>
      <c r="I2147" s="204"/>
      <c r="J2147" s="204"/>
      <c r="K2147" s="204"/>
      <c r="L2147" s="204"/>
      <c r="M2147" s="204"/>
      <c r="N2147" s="204"/>
      <c r="O2147" s="230">
        <f t="shared" si="314"/>
        <v>0</v>
      </c>
      <c r="P2147" s="230">
        <f t="shared" si="315"/>
        <v>0</v>
      </c>
      <c r="Q2147" s="230">
        <f t="shared" si="311"/>
        <v>0</v>
      </c>
      <c r="R2147" s="288">
        <f t="shared" si="312"/>
        <v>0</v>
      </c>
      <c r="S2147" s="261"/>
    </row>
    <row r="2148" spans="2:19" s="200" customFormat="1" x14ac:dyDescent="0.25">
      <c r="B2148" s="259">
        <f t="shared" si="313"/>
        <v>2143</v>
      </c>
      <c r="C2148" s="229">
        <v>45498</v>
      </c>
      <c r="D2148" s="203"/>
      <c r="E2148" s="204" t="str">
        <f t="shared" si="307"/>
        <v/>
      </c>
      <c r="F2148" s="204" t="str">
        <f t="shared" si="308"/>
        <v/>
      </c>
      <c r="G2148" s="204" t="str">
        <f t="shared" si="309"/>
        <v/>
      </c>
      <c r="H2148" s="204" t="str">
        <f t="shared" si="310"/>
        <v/>
      </c>
      <c r="I2148" s="204"/>
      <c r="J2148" s="204"/>
      <c r="K2148" s="204"/>
      <c r="L2148" s="204"/>
      <c r="M2148" s="204"/>
      <c r="N2148" s="204"/>
      <c r="O2148" s="230">
        <f t="shared" si="314"/>
        <v>0</v>
      </c>
      <c r="P2148" s="230">
        <f t="shared" si="315"/>
        <v>0</v>
      </c>
      <c r="Q2148" s="230">
        <f t="shared" si="311"/>
        <v>0</v>
      </c>
      <c r="R2148" s="288">
        <f t="shared" si="312"/>
        <v>0</v>
      </c>
      <c r="S2148" s="261"/>
    </row>
    <row r="2149" spans="2:19" s="200" customFormat="1" x14ac:dyDescent="0.25">
      <c r="B2149" s="259">
        <f t="shared" si="313"/>
        <v>2144</v>
      </c>
      <c r="C2149" s="229">
        <v>45498</v>
      </c>
      <c r="D2149" s="203"/>
      <c r="E2149" s="204" t="str">
        <f t="shared" si="307"/>
        <v/>
      </c>
      <c r="F2149" s="204" t="str">
        <f t="shared" si="308"/>
        <v/>
      </c>
      <c r="G2149" s="204" t="str">
        <f t="shared" si="309"/>
        <v/>
      </c>
      <c r="H2149" s="204" t="str">
        <f t="shared" si="310"/>
        <v/>
      </c>
      <c r="I2149" s="204"/>
      <c r="J2149" s="204"/>
      <c r="K2149" s="204"/>
      <c r="L2149" s="204"/>
      <c r="M2149" s="204"/>
      <c r="N2149" s="204"/>
      <c r="O2149" s="230">
        <f t="shared" si="314"/>
        <v>0</v>
      </c>
      <c r="P2149" s="230">
        <f t="shared" si="315"/>
        <v>0</v>
      </c>
      <c r="Q2149" s="230">
        <f t="shared" si="311"/>
        <v>0</v>
      </c>
      <c r="R2149" s="288">
        <f t="shared" si="312"/>
        <v>0</v>
      </c>
      <c r="S2149" s="261"/>
    </row>
    <row r="2150" spans="2:19" s="200" customFormat="1" x14ac:dyDescent="0.25">
      <c r="B2150" s="259">
        <f t="shared" si="313"/>
        <v>2145</v>
      </c>
      <c r="C2150" s="229">
        <v>45498</v>
      </c>
      <c r="D2150" s="203"/>
      <c r="E2150" s="204" t="str">
        <f t="shared" si="307"/>
        <v/>
      </c>
      <c r="F2150" s="204" t="str">
        <f t="shared" si="308"/>
        <v/>
      </c>
      <c r="G2150" s="204" t="str">
        <f t="shared" si="309"/>
        <v/>
      </c>
      <c r="H2150" s="204" t="str">
        <f t="shared" si="310"/>
        <v/>
      </c>
      <c r="I2150" s="204"/>
      <c r="J2150" s="204"/>
      <c r="K2150" s="204"/>
      <c r="L2150" s="204"/>
      <c r="M2150" s="204"/>
      <c r="N2150" s="204"/>
      <c r="O2150" s="230">
        <f t="shared" si="314"/>
        <v>0</v>
      </c>
      <c r="P2150" s="230">
        <f t="shared" si="315"/>
        <v>0</v>
      </c>
      <c r="Q2150" s="230">
        <f t="shared" si="311"/>
        <v>0</v>
      </c>
      <c r="R2150" s="288">
        <f t="shared" si="312"/>
        <v>0</v>
      </c>
      <c r="S2150" s="261"/>
    </row>
    <row r="2151" spans="2:19" s="200" customFormat="1" x14ac:dyDescent="0.25">
      <c r="B2151" s="259">
        <f t="shared" si="313"/>
        <v>2146</v>
      </c>
      <c r="C2151" s="229">
        <v>45498</v>
      </c>
      <c r="D2151" s="203"/>
      <c r="E2151" s="204" t="str">
        <f t="shared" si="307"/>
        <v/>
      </c>
      <c r="F2151" s="204" t="str">
        <f t="shared" si="308"/>
        <v/>
      </c>
      <c r="G2151" s="204" t="str">
        <f t="shared" si="309"/>
        <v/>
      </c>
      <c r="H2151" s="204" t="str">
        <f t="shared" si="310"/>
        <v/>
      </c>
      <c r="I2151" s="204"/>
      <c r="J2151" s="204"/>
      <c r="K2151" s="204"/>
      <c r="L2151" s="204"/>
      <c r="M2151" s="204"/>
      <c r="N2151" s="204"/>
      <c r="O2151" s="230">
        <f t="shared" si="314"/>
        <v>0</v>
      </c>
      <c r="P2151" s="230">
        <f t="shared" si="315"/>
        <v>0</v>
      </c>
      <c r="Q2151" s="230">
        <f t="shared" si="311"/>
        <v>0</v>
      </c>
      <c r="R2151" s="288">
        <f t="shared" si="312"/>
        <v>0</v>
      </c>
      <c r="S2151" s="261"/>
    </row>
    <row r="2152" spans="2:19" s="200" customFormat="1" x14ac:dyDescent="0.25">
      <c r="B2152" s="259">
        <f t="shared" si="313"/>
        <v>2147</v>
      </c>
      <c r="C2152" s="229">
        <v>45498</v>
      </c>
      <c r="D2152" s="203"/>
      <c r="E2152" s="204" t="str">
        <f t="shared" si="307"/>
        <v/>
      </c>
      <c r="F2152" s="204" t="str">
        <f t="shared" si="308"/>
        <v/>
      </c>
      <c r="G2152" s="204" t="str">
        <f t="shared" si="309"/>
        <v/>
      </c>
      <c r="H2152" s="204" t="str">
        <f t="shared" si="310"/>
        <v/>
      </c>
      <c r="I2152" s="204"/>
      <c r="J2152" s="204"/>
      <c r="K2152" s="204"/>
      <c r="L2152" s="204"/>
      <c r="M2152" s="204"/>
      <c r="N2152" s="204"/>
      <c r="O2152" s="230">
        <f t="shared" si="314"/>
        <v>0</v>
      </c>
      <c r="P2152" s="230">
        <f t="shared" si="315"/>
        <v>0</v>
      </c>
      <c r="Q2152" s="230">
        <f t="shared" si="311"/>
        <v>0</v>
      </c>
      <c r="R2152" s="288">
        <f t="shared" si="312"/>
        <v>0</v>
      </c>
      <c r="S2152" s="261"/>
    </row>
    <row r="2153" spans="2:19" s="200" customFormat="1" x14ac:dyDescent="0.25">
      <c r="B2153" s="259">
        <f t="shared" si="313"/>
        <v>2148</v>
      </c>
      <c r="C2153" s="229">
        <v>45498</v>
      </c>
      <c r="D2153" s="203"/>
      <c r="E2153" s="204" t="str">
        <f t="shared" si="307"/>
        <v/>
      </c>
      <c r="F2153" s="204" t="str">
        <f t="shared" si="308"/>
        <v/>
      </c>
      <c r="G2153" s="204" t="str">
        <f t="shared" si="309"/>
        <v/>
      </c>
      <c r="H2153" s="204" t="str">
        <f t="shared" si="310"/>
        <v/>
      </c>
      <c r="I2153" s="204"/>
      <c r="J2153" s="204"/>
      <c r="K2153" s="204"/>
      <c r="L2153" s="204"/>
      <c r="M2153" s="204"/>
      <c r="N2153" s="204"/>
      <c r="O2153" s="230">
        <f t="shared" si="314"/>
        <v>0</v>
      </c>
      <c r="P2153" s="230">
        <f t="shared" si="315"/>
        <v>0</v>
      </c>
      <c r="Q2153" s="230">
        <f t="shared" si="311"/>
        <v>0</v>
      </c>
      <c r="R2153" s="288">
        <f t="shared" si="312"/>
        <v>0</v>
      </c>
      <c r="S2153" s="261"/>
    </row>
    <row r="2154" spans="2:19" s="200" customFormat="1" x14ac:dyDescent="0.25">
      <c r="B2154" s="259">
        <f t="shared" si="313"/>
        <v>2149</v>
      </c>
      <c r="C2154" s="229">
        <v>45499</v>
      </c>
      <c r="D2154" s="203"/>
      <c r="E2154" s="204" t="str">
        <f t="shared" si="307"/>
        <v/>
      </c>
      <c r="F2154" s="204" t="str">
        <f t="shared" si="308"/>
        <v/>
      </c>
      <c r="G2154" s="204" t="str">
        <f t="shared" si="309"/>
        <v/>
      </c>
      <c r="H2154" s="204" t="str">
        <f t="shared" si="310"/>
        <v/>
      </c>
      <c r="I2154" s="204"/>
      <c r="J2154" s="204"/>
      <c r="K2154" s="204"/>
      <c r="L2154" s="204"/>
      <c r="M2154" s="204"/>
      <c r="N2154" s="204"/>
      <c r="O2154" s="230">
        <f t="shared" si="314"/>
        <v>0</v>
      </c>
      <c r="P2154" s="230">
        <f t="shared" si="315"/>
        <v>0</v>
      </c>
      <c r="Q2154" s="230">
        <f t="shared" si="311"/>
        <v>0</v>
      </c>
      <c r="R2154" s="288">
        <f t="shared" si="312"/>
        <v>0</v>
      </c>
      <c r="S2154" s="261"/>
    </row>
    <row r="2155" spans="2:19" s="200" customFormat="1" x14ac:dyDescent="0.25">
      <c r="B2155" s="259">
        <f t="shared" si="313"/>
        <v>2150</v>
      </c>
      <c r="C2155" s="229">
        <v>45499</v>
      </c>
      <c r="D2155" s="203"/>
      <c r="E2155" s="204" t="str">
        <f t="shared" si="307"/>
        <v/>
      </c>
      <c r="F2155" s="204" t="str">
        <f t="shared" si="308"/>
        <v/>
      </c>
      <c r="G2155" s="204" t="str">
        <f t="shared" si="309"/>
        <v/>
      </c>
      <c r="H2155" s="204" t="str">
        <f t="shared" si="310"/>
        <v/>
      </c>
      <c r="I2155" s="204"/>
      <c r="J2155" s="204"/>
      <c r="K2155" s="204"/>
      <c r="L2155" s="204"/>
      <c r="M2155" s="204"/>
      <c r="N2155" s="204"/>
      <c r="O2155" s="230">
        <f t="shared" si="314"/>
        <v>0</v>
      </c>
      <c r="P2155" s="230">
        <f t="shared" si="315"/>
        <v>0</v>
      </c>
      <c r="Q2155" s="230">
        <f t="shared" si="311"/>
        <v>0</v>
      </c>
      <c r="R2155" s="288">
        <f t="shared" si="312"/>
        <v>0</v>
      </c>
      <c r="S2155" s="261"/>
    </row>
    <row r="2156" spans="2:19" s="200" customFormat="1" x14ac:dyDescent="0.25">
      <c r="B2156" s="259">
        <f t="shared" si="313"/>
        <v>2151</v>
      </c>
      <c r="C2156" s="229">
        <v>45499</v>
      </c>
      <c r="D2156" s="203"/>
      <c r="E2156" s="204" t="str">
        <f t="shared" si="307"/>
        <v/>
      </c>
      <c r="F2156" s="204" t="str">
        <f t="shared" si="308"/>
        <v/>
      </c>
      <c r="G2156" s="204" t="str">
        <f t="shared" si="309"/>
        <v/>
      </c>
      <c r="H2156" s="204" t="str">
        <f t="shared" si="310"/>
        <v/>
      </c>
      <c r="I2156" s="204"/>
      <c r="J2156" s="204"/>
      <c r="K2156" s="204"/>
      <c r="L2156" s="204"/>
      <c r="M2156" s="204"/>
      <c r="N2156" s="204"/>
      <c r="O2156" s="230">
        <f t="shared" si="314"/>
        <v>0</v>
      </c>
      <c r="P2156" s="230">
        <f t="shared" si="315"/>
        <v>0</v>
      </c>
      <c r="Q2156" s="230">
        <f t="shared" si="311"/>
        <v>0</v>
      </c>
      <c r="R2156" s="288">
        <f t="shared" si="312"/>
        <v>0</v>
      </c>
      <c r="S2156" s="261"/>
    </row>
    <row r="2157" spans="2:19" s="200" customFormat="1" x14ac:dyDescent="0.25">
      <c r="B2157" s="259">
        <f t="shared" si="313"/>
        <v>2152</v>
      </c>
      <c r="C2157" s="229">
        <v>45499</v>
      </c>
      <c r="D2157" s="203"/>
      <c r="E2157" s="204" t="str">
        <f t="shared" si="307"/>
        <v/>
      </c>
      <c r="F2157" s="204" t="str">
        <f t="shared" si="308"/>
        <v/>
      </c>
      <c r="G2157" s="204" t="str">
        <f t="shared" si="309"/>
        <v/>
      </c>
      <c r="H2157" s="204" t="str">
        <f t="shared" si="310"/>
        <v/>
      </c>
      <c r="I2157" s="204"/>
      <c r="J2157" s="204"/>
      <c r="K2157" s="204"/>
      <c r="L2157" s="204"/>
      <c r="M2157" s="204"/>
      <c r="N2157" s="204"/>
      <c r="O2157" s="230">
        <f t="shared" si="314"/>
        <v>0</v>
      </c>
      <c r="P2157" s="230">
        <f t="shared" si="315"/>
        <v>0</v>
      </c>
      <c r="Q2157" s="230">
        <f t="shared" si="311"/>
        <v>0</v>
      </c>
      <c r="R2157" s="288">
        <f t="shared" si="312"/>
        <v>0</v>
      </c>
      <c r="S2157" s="261"/>
    </row>
    <row r="2158" spans="2:19" s="200" customFormat="1" x14ac:dyDescent="0.25">
      <c r="B2158" s="259">
        <f t="shared" si="313"/>
        <v>2153</v>
      </c>
      <c r="C2158" s="229">
        <v>45499</v>
      </c>
      <c r="D2158" s="203"/>
      <c r="E2158" s="204" t="str">
        <f t="shared" si="307"/>
        <v/>
      </c>
      <c r="F2158" s="204" t="str">
        <f t="shared" si="308"/>
        <v/>
      </c>
      <c r="G2158" s="204" t="str">
        <f t="shared" si="309"/>
        <v/>
      </c>
      <c r="H2158" s="204" t="str">
        <f t="shared" si="310"/>
        <v/>
      </c>
      <c r="I2158" s="204"/>
      <c r="J2158" s="204"/>
      <c r="K2158" s="204"/>
      <c r="L2158" s="204"/>
      <c r="M2158" s="204"/>
      <c r="N2158" s="204"/>
      <c r="O2158" s="230">
        <f t="shared" si="314"/>
        <v>0</v>
      </c>
      <c r="P2158" s="230">
        <f t="shared" si="315"/>
        <v>0</v>
      </c>
      <c r="Q2158" s="230">
        <f t="shared" si="311"/>
        <v>0</v>
      </c>
      <c r="R2158" s="288">
        <f t="shared" si="312"/>
        <v>0</v>
      </c>
      <c r="S2158" s="261"/>
    </row>
    <row r="2159" spans="2:19" s="200" customFormat="1" x14ac:dyDescent="0.25">
      <c r="B2159" s="259">
        <f t="shared" si="313"/>
        <v>2154</v>
      </c>
      <c r="C2159" s="229">
        <v>45499</v>
      </c>
      <c r="D2159" s="203"/>
      <c r="E2159" s="204" t="str">
        <f t="shared" si="307"/>
        <v/>
      </c>
      <c r="F2159" s="204" t="str">
        <f t="shared" si="308"/>
        <v/>
      </c>
      <c r="G2159" s="204" t="str">
        <f t="shared" si="309"/>
        <v/>
      </c>
      <c r="H2159" s="204" t="str">
        <f t="shared" si="310"/>
        <v/>
      </c>
      <c r="I2159" s="204"/>
      <c r="J2159" s="204"/>
      <c r="K2159" s="204"/>
      <c r="L2159" s="204"/>
      <c r="M2159" s="204"/>
      <c r="N2159" s="204"/>
      <c r="O2159" s="230">
        <f t="shared" si="314"/>
        <v>0</v>
      </c>
      <c r="P2159" s="230">
        <f t="shared" si="315"/>
        <v>0</v>
      </c>
      <c r="Q2159" s="230">
        <f t="shared" si="311"/>
        <v>0</v>
      </c>
      <c r="R2159" s="288">
        <f t="shared" si="312"/>
        <v>0</v>
      </c>
      <c r="S2159" s="261"/>
    </row>
    <row r="2160" spans="2:19" s="200" customFormat="1" x14ac:dyDescent="0.25">
      <c r="B2160" s="259">
        <f t="shared" si="313"/>
        <v>2155</v>
      </c>
      <c r="C2160" s="229">
        <v>45499</v>
      </c>
      <c r="D2160" s="203"/>
      <c r="E2160" s="204" t="str">
        <f t="shared" si="307"/>
        <v/>
      </c>
      <c r="F2160" s="204" t="str">
        <f t="shared" si="308"/>
        <v/>
      </c>
      <c r="G2160" s="204" t="str">
        <f t="shared" si="309"/>
        <v/>
      </c>
      <c r="H2160" s="204" t="str">
        <f t="shared" si="310"/>
        <v/>
      </c>
      <c r="I2160" s="204"/>
      <c r="J2160" s="204"/>
      <c r="K2160" s="204"/>
      <c r="L2160" s="204"/>
      <c r="M2160" s="204"/>
      <c r="N2160" s="204"/>
      <c r="O2160" s="230">
        <f t="shared" si="314"/>
        <v>0</v>
      </c>
      <c r="P2160" s="230">
        <f t="shared" si="315"/>
        <v>0</v>
      </c>
      <c r="Q2160" s="230">
        <f t="shared" si="311"/>
        <v>0</v>
      </c>
      <c r="R2160" s="288">
        <f t="shared" si="312"/>
        <v>0</v>
      </c>
      <c r="S2160" s="261"/>
    </row>
    <row r="2161" spans="2:19" s="200" customFormat="1" x14ac:dyDescent="0.25">
      <c r="B2161" s="259">
        <f t="shared" si="313"/>
        <v>2156</v>
      </c>
      <c r="C2161" s="229"/>
      <c r="D2161" s="203"/>
      <c r="E2161" s="204" t="str">
        <f t="shared" si="307"/>
        <v/>
      </c>
      <c r="F2161" s="204" t="str">
        <f t="shared" si="308"/>
        <v/>
      </c>
      <c r="G2161" s="204" t="str">
        <f t="shared" si="309"/>
        <v/>
      </c>
      <c r="H2161" s="204" t="str">
        <f t="shared" si="310"/>
        <v/>
      </c>
      <c r="I2161" s="204"/>
      <c r="J2161" s="204"/>
      <c r="K2161" s="204"/>
      <c r="L2161" s="204"/>
      <c r="M2161" s="204"/>
      <c r="N2161" s="204"/>
      <c r="O2161" s="230">
        <f t="shared" si="314"/>
        <v>0</v>
      </c>
      <c r="P2161" s="230">
        <f t="shared" si="315"/>
        <v>0</v>
      </c>
      <c r="Q2161" s="230">
        <f t="shared" si="311"/>
        <v>0</v>
      </c>
      <c r="R2161" s="288">
        <f t="shared" si="312"/>
        <v>0</v>
      </c>
      <c r="S2161" s="261"/>
    </row>
    <row r="2162" spans="2:19" s="200" customFormat="1" x14ac:dyDescent="0.25">
      <c r="B2162" s="259">
        <f t="shared" si="313"/>
        <v>2157</v>
      </c>
      <c r="C2162" s="229"/>
      <c r="D2162" s="203"/>
      <c r="E2162" s="204" t="str">
        <f t="shared" si="307"/>
        <v/>
      </c>
      <c r="F2162" s="204" t="str">
        <f t="shared" si="308"/>
        <v/>
      </c>
      <c r="G2162" s="204" t="str">
        <f t="shared" si="309"/>
        <v/>
      </c>
      <c r="H2162" s="204" t="str">
        <f t="shared" si="310"/>
        <v/>
      </c>
      <c r="I2162" s="204"/>
      <c r="J2162" s="204"/>
      <c r="K2162" s="204"/>
      <c r="L2162" s="204"/>
      <c r="M2162" s="204"/>
      <c r="N2162" s="204"/>
      <c r="O2162" s="230">
        <f t="shared" si="314"/>
        <v>0</v>
      </c>
      <c r="P2162" s="230">
        <f t="shared" si="315"/>
        <v>0</v>
      </c>
      <c r="Q2162" s="230">
        <f t="shared" si="311"/>
        <v>0</v>
      </c>
      <c r="R2162" s="288">
        <f t="shared" si="312"/>
        <v>0</v>
      </c>
      <c r="S2162" s="261"/>
    </row>
    <row r="2163" spans="2:19" s="200" customFormat="1" x14ac:dyDescent="0.25">
      <c r="B2163" s="259">
        <f t="shared" si="313"/>
        <v>2158</v>
      </c>
      <c r="C2163" s="229"/>
      <c r="D2163" s="203"/>
      <c r="E2163" s="204" t="str">
        <f t="shared" si="307"/>
        <v/>
      </c>
      <c r="F2163" s="204" t="str">
        <f t="shared" si="308"/>
        <v/>
      </c>
      <c r="G2163" s="204" t="str">
        <f t="shared" si="309"/>
        <v/>
      </c>
      <c r="H2163" s="204" t="str">
        <f t="shared" si="310"/>
        <v/>
      </c>
      <c r="I2163" s="204"/>
      <c r="J2163" s="204"/>
      <c r="K2163" s="204"/>
      <c r="L2163" s="204"/>
      <c r="M2163" s="204"/>
      <c r="N2163" s="204"/>
      <c r="O2163" s="230">
        <f t="shared" si="314"/>
        <v>0</v>
      </c>
      <c r="P2163" s="230">
        <f t="shared" si="315"/>
        <v>0</v>
      </c>
      <c r="Q2163" s="230">
        <f t="shared" si="311"/>
        <v>0</v>
      </c>
      <c r="R2163" s="288">
        <f t="shared" si="312"/>
        <v>0</v>
      </c>
      <c r="S2163" s="261"/>
    </row>
    <row r="2164" spans="2:19" s="200" customFormat="1" x14ac:dyDescent="0.25">
      <c r="B2164" s="259">
        <f t="shared" si="313"/>
        <v>2159</v>
      </c>
      <c r="C2164" s="229">
        <v>45499</v>
      </c>
      <c r="D2164" s="203"/>
      <c r="E2164" s="204" t="str">
        <f t="shared" si="307"/>
        <v/>
      </c>
      <c r="F2164" s="204" t="str">
        <f t="shared" si="308"/>
        <v/>
      </c>
      <c r="G2164" s="204" t="str">
        <f t="shared" si="309"/>
        <v/>
      </c>
      <c r="H2164" s="204" t="str">
        <f t="shared" si="310"/>
        <v/>
      </c>
      <c r="I2164" s="204"/>
      <c r="J2164" s="204"/>
      <c r="K2164" s="204"/>
      <c r="L2164" s="204"/>
      <c r="M2164" s="204"/>
      <c r="N2164" s="204"/>
      <c r="O2164" s="230">
        <f t="shared" si="314"/>
        <v>0</v>
      </c>
      <c r="P2164" s="230">
        <f t="shared" si="315"/>
        <v>0</v>
      </c>
      <c r="Q2164" s="230">
        <f t="shared" si="311"/>
        <v>0</v>
      </c>
      <c r="R2164" s="288">
        <f t="shared" si="312"/>
        <v>0</v>
      </c>
      <c r="S2164" s="261"/>
    </row>
    <row r="2165" spans="2:19" s="200" customFormat="1" x14ac:dyDescent="0.25">
      <c r="B2165" s="259">
        <f t="shared" si="313"/>
        <v>2160</v>
      </c>
      <c r="C2165" s="229">
        <v>45499</v>
      </c>
      <c r="D2165" s="203"/>
      <c r="E2165" s="204" t="str">
        <f t="shared" si="307"/>
        <v/>
      </c>
      <c r="F2165" s="204" t="str">
        <f t="shared" si="308"/>
        <v/>
      </c>
      <c r="G2165" s="204" t="str">
        <f t="shared" si="309"/>
        <v/>
      </c>
      <c r="H2165" s="204" t="str">
        <f t="shared" si="310"/>
        <v/>
      </c>
      <c r="I2165" s="204"/>
      <c r="J2165" s="204"/>
      <c r="K2165" s="204"/>
      <c r="L2165" s="204"/>
      <c r="M2165" s="204"/>
      <c r="N2165" s="204"/>
      <c r="O2165" s="230">
        <f t="shared" si="314"/>
        <v>0</v>
      </c>
      <c r="P2165" s="230">
        <f t="shared" si="315"/>
        <v>0</v>
      </c>
      <c r="Q2165" s="230">
        <f t="shared" si="311"/>
        <v>0</v>
      </c>
      <c r="R2165" s="288">
        <f t="shared" si="312"/>
        <v>0</v>
      </c>
      <c r="S2165" s="261"/>
    </row>
    <row r="2166" spans="2:19" s="200" customFormat="1" x14ac:dyDescent="0.25">
      <c r="B2166" s="259">
        <f t="shared" si="313"/>
        <v>2161</v>
      </c>
      <c r="C2166" s="229">
        <v>45499</v>
      </c>
      <c r="D2166" s="203"/>
      <c r="E2166" s="204" t="str">
        <f t="shared" si="307"/>
        <v/>
      </c>
      <c r="F2166" s="204" t="str">
        <f t="shared" si="308"/>
        <v/>
      </c>
      <c r="G2166" s="204" t="str">
        <f t="shared" si="309"/>
        <v/>
      </c>
      <c r="H2166" s="204" t="str">
        <f t="shared" si="310"/>
        <v/>
      </c>
      <c r="I2166" s="204"/>
      <c r="J2166" s="204"/>
      <c r="K2166" s="204"/>
      <c r="L2166" s="204"/>
      <c r="M2166" s="204"/>
      <c r="N2166" s="204"/>
      <c r="O2166" s="230">
        <f t="shared" si="314"/>
        <v>0</v>
      </c>
      <c r="P2166" s="230">
        <f t="shared" si="315"/>
        <v>0</v>
      </c>
      <c r="Q2166" s="230">
        <f t="shared" si="311"/>
        <v>0</v>
      </c>
      <c r="R2166" s="288">
        <f t="shared" si="312"/>
        <v>0</v>
      </c>
      <c r="S2166" s="261"/>
    </row>
    <row r="2167" spans="2:19" s="200" customFormat="1" x14ac:dyDescent="0.25">
      <c r="B2167" s="259">
        <f t="shared" si="313"/>
        <v>2162</v>
      </c>
      <c r="C2167" s="229">
        <v>45499</v>
      </c>
      <c r="D2167" s="203"/>
      <c r="E2167" s="204" t="str">
        <f t="shared" si="307"/>
        <v/>
      </c>
      <c r="F2167" s="204" t="str">
        <f t="shared" si="308"/>
        <v/>
      </c>
      <c r="G2167" s="204" t="str">
        <f t="shared" si="309"/>
        <v/>
      </c>
      <c r="H2167" s="204" t="str">
        <f t="shared" si="310"/>
        <v/>
      </c>
      <c r="I2167" s="204"/>
      <c r="J2167" s="204"/>
      <c r="K2167" s="204"/>
      <c r="L2167" s="204"/>
      <c r="M2167" s="204"/>
      <c r="N2167" s="204"/>
      <c r="O2167" s="230">
        <f t="shared" si="314"/>
        <v>0</v>
      </c>
      <c r="P2167" s="230">
        <f t="shared" si="315"/>
        <v>0</v>
      </c>
      <c r="Q2167" s="230">
        <f t="shared" si="311"/>
        <v>0</v>
      </c>
      <c r="R2167" s="288">
        <f t="shared" si="312"/>
        <v>0</v>
      </c>
      <c r="S2167" s="261"/>
    </row>
    <row r="2168" spans="2:19" s="200" customFormat="1" x14ac:dyDescent="0.25">
      <c r="B2168" s="259">
        <f t="shared" si="313"/>
        <v>2163</v>
      </c>
      <c r="C2168" s="229">
        <v>45499</v>
      </c>
      <c r="D2168" s="203"/>
      <c r="E2168" s="204" t="str">
        <f t="shared" si="307"/>
        <v/>
      </c>
      <c r="F2168" s="204" t="str">
        <f t="shared" si="308"/>
        <v/>
      </c>
      <c r="G2168" s="204" t="str">
        <f t="shared" si="309"/>
        <v/>
      </c>
      <c r="H2168" s="204" t="str">
        <f t="shared" si="310"/>
        <v/>
      </c>
      <c r="I2168" s="204"/>
      <c r="J2168" s="204"/>
      <c r="K2168" s="204"/>
      <c r="L2168" s="204"/>
      <c r="M2168" s="204"/>
      <c r="N2168" s="204"/>
      <c r="O2168" s="230">
        <f t="shared" si="314"/>
        <v>0</v>
      </c>
      <c r="P2168" s="230">
        <f t="shared" si="315"/>
        <v>0</v>
      </c>
      <c r="Q2168" s="230">
        <f t="shared" si="311"/>
        <v>0</v>
      </c>
      <c r="R2168" s="288">
        <f t="shared" si="312"/>
        <v>0</v>
      </c>
      <c r="S2168" s="261"/>
    </row>
    <row r="2169" spans="2:19" s="200" customFormat="1" x14ac:dyDescent="0.25">
      <c r="B2169" s="259">
        <f t="shared" si="313"/>
        <v>2164</v>
      </c>
      <c r="C2169" s="229">
        <v>45499</v>
      </c>
      <c r="D2169" s="203"/>
      <c r="E2169" s="204" t="str">
        <f t="shared" si="307"/>
        <v/>
      </c>
      <c r="F2169" s="204" t="str">
        <f t="shared" si="308"/>
        <v/>
      </c>
      <c r="G2169" s="204" t="str">
        <f t="shared" si="309"/>
        <v/>
      </c>
      <c r="H2169" s="204" t="str">
        <f t="shared" si="310"/>
        <v/>
      </c>
      <c r="I2169" s="204"/>
      <c r="J2169" s="204"/>
      <c r="K2169" s="204"/>
      <c r="L2169" s="204"/>
      <c r="M2169" s="204"/>
      <c r="N2169" s="204"/>
      <c r="O2169" s="230">
        <f t="shared" si="314"/>
        <v>0</v>
      </c>
      <c r="P2169" s="230">
        <f t="shared" si="315"/>
        <v>0</v>
      </c>
      <c r="Q2169" s="230">
        <f t="shared" si="311"/>
        <v>0</v>
      </c>
      <c r="R2169" s="288">
        <f t="shared" si="312"/>
        <v>0</v>
      </c>
      <c r="S2169" s="261"/>
    </row>
    <row r="2170" spans="2:19" s="200" customFormat="1" x14ac:dyDescent="0.25">
      <c r="B2170" s="259">
        <f t="shared" si="313"/>
        <v>2165</v>
      </c>
      <c r="C2170" s="229">
        <v>45499</v>
      </c>
      <c r="D2170" s="203"/>
      <c r="E2170" s="204" t="str">
        <f t="shared" si="307"/>
        <v/>
      </c>
      <c r="F2170" s="204" t="str">
        <f t="shared" si="308"/>
        <v/>
      </c>
      <c r="G2170" s="204" t="str">
        <f t="shared" si="309"/>
        <v/>
      </c>
      <c r="H2170" s="204" t="str">
        <f t="shared" si="310"/>
        <v/>
      </c>
      <c r="I2170" s="204"/>
      <c r="J2170" s="204"/>
      <c r="K2170" s="204"/>
      <c r="L2170" s="204"/>
      <c r="M2170" s="204"/>
      <c r="N2170" s="204"/>
      <c r="O2170" s="230">
        <f t="shared" si="314"/>
        <v>0</v>
      </c>
      <c r="P2170" s="230">
        <f t="shared" si="315"/>
        <v>0</v>
      </c>
      <c r="Q2170" s="230">
        <f t="shared" si="311"/>
        <v>0</v>
      </c>
      <c r="R2170" s="288">
        <f t="shared" si="312"/>
        <v>0</v>
      </c>
      <c r="S2170" s="261"/>
    </row>
    <row r="2171" spans="2:19" s="200" customFormat="1" x14ac:dyDescent="0.25">
      <c r="B2171" s="259">
        <f t="shared" si="313"/>
        <v>2166</v>
      </c>
      <c r="C2171" s="229">
        <v>45500</v>
      </c>
      <c r="D2171" s="203"/>
      <c r="E2171" s="204" t="str">
        <f t="shared" si="307"/>
        <v/>
      </c>
      <c r="F2171" s="204" t="str">
        <f t="shared" si="308"/>
        <v/>
      </c>
      <c r="G2171" s="204" t="str">
        <f t="shared" si="309"/>
        <v/>
      </c>
      <c r="H2171" s="204" t="str">
        <f t="shared" si="310"/>
        <v/>
      </c>
      <c r="I2171" s="204"/>
      <c r="J2171" s="204"/>
      <c r="K2171" s="204"/>
      <c r="L2171" s="204"/>
      <c r="M2171" s="204"/>
      <c r="N2171" s="204"/>
      <c r="O2171" s="230">
        <f t="shared" si="314"/>
        <v>0</v>
      </c>
      <c r="P2171" s="230">
        <f t="shared" si="315"/>
        <v>0</v>
      </c>
      <c r="Q2171" s="230">
        <f t="shared" si="311"/>
        <v>0</v>
      </c>
      <c r="R2171" s="288">
        <f t="shared" si="312"/>
        <v>0</v>
      </c>
      <c r="S2171" s="261"/>
    </row>
    <row r="2172" spans="2:19" s="200" customFormat="1" x14ac:dyDescent="0.25">
      <c r="B2172" s="259">
        <f t="shared" si="313"/>
        <v>2167</v>
      </c>
      <c r="C2172" s="229">
        <v>45500</v>
      </c>
      <c r="D2172" s="203"/>
      <c r="E2172" s="204" t="str">
        <f t="shared" si="307"/>
        <v/>
      </c>
      <c r="F2172" s="204" t="str">
        <f t="shared" si="308"/>
        <v/>
      </c>
      <c r="G2172" s="204" t="str">
        <f t="shared" si="309"/>
        <v/>
      </c>
      <c r="H2172" s="204" t="str">
        <f t="shared" si="310"/>
        <v/>
      </c>
      <c r="I2172" s="204"/>
      <c r="J2172" s="204"/>
      <c r="K2172" s="204"/>
      <c r="L2172" s="204"/>
      <c r="M2172" s="204"/>
      <c r="N2172" s="204"/>
      <c r="O2172" s="230">
        <f t="shared" si="314"/>
        <v>0</v>
      </c>
      <c r="P2172" s="230">
        <f t="shared" si="315"/>
        <v>0</v>
      </c>
      <c r="Q2172" s="230">
        <f t="shared" si="311"/>
        <v>0</v>
      </c>
      <c r="R2172" s="288">
        <f t="shared" si="312"/>
        <v>0</v>
      </c>
      <c r="S2172" s="261"/>
    </row>
    <row r="2173" spans="2:19" s="200" customFormat="1" x14ac:dyDescent="0.25">
      <c r="B2173" s="259">
        <f t="shared" si="313"/>
        <v>2168</v>
      </c>
      <c r="C2173" s="229">
        <v>45500</v>
      </c>
      <c r="D2173" s="203"/>
      <c r="E2173" s="204" t="str">
        <f t="shared" si="307"/>
        <v/>
      </c>
      <c r="F2173" s="204" t="str">
        <f t="shared" si="308"/>
        <v/>
      </c>
      <c r="G2173" s="204" t="str">
        <f t="shared" si="309"/>
        <v/>
      </c>
      <c r="H2173" s="204" t="str">
        <f t="shared" si="310"/>
        <v/>
      </c>
      <c r="I2173" s="204"/>
      <c r="J2173" s="204"/>
      <c r="K2173" s="204"/>
      <c r="L2173" s="204"/>
      <c r="M2173" s="204"/>
      <c r="N2173" s="204"/>
      <c r="O2173" s="230">
        <f t="shared" si="314"/>
        <v>0</v>
      </c>
      <c r="P2173" s="230">
        <f t="shared" si="315"/>
        <v>0</v>
      </c>
      <c r="Q2173" s="230">
        <f t="shared" si="311"/>
        <v>0</v>
      </c>
      <c r="R2173" s="288">
        <f t="shared" si="312"/>
        <v>0</v>
      </c>
      <c r="S2173" s="261"/>
    </row>
    <row r="2174" spans="2:19" s="200" customFormat="1" x14ac:dyDescent="0.25">
      <c r="B2174" s="259">
        <f t="shared" si="313"/>
        <v>2169</v>
      </c>
      <c r="C2174" s="229">
        <v>45500</v>
      </c>
      <c r="D2174" s="203"/>
      <c r="E2174" s="204" t="str">
        <f t="shared" si="307"/>
        <v/>
      </c>
      <c r="F2174" s="204" t="str">
        <f t="shared" si="308"/>
        <v/>
      </c>
      <c r="G2174" s="204" t="str">
        <f t="shared" si="309"/>
        <v/>
      </c>
      <c r="H2174" s="204" t="str">
        <f t="shared" si="310"/>
        <v/>
      </c>
      <c r="I2174" s="204"/>
      <c r="J2174" s="204"/>
      <c r="K2174" s="204"/>
      <c r="L2174" s="204"/>
      <c r="M2174" s="204"/>
      <c r="N2174" s="204"/>
      <c r="O2174" s="230">
        <f t="shared" si="314"/>
        <v>0</v>
      </c>
      <c r="P2174" s="230">
        <f t="shared" si="315"/>
        <v>0</v>
      </c>
      <c r="Q2174" s="230">
        <f t="shared" si="311"/>
        <v>0</v>
      </c>
      <c r="R2174" s="288">
        <f t="shared" si="312"/>
        <v>0</v>
      </c>
      <c r="S2174" s="261"/>
    </row>
    <row r="2175" spans="2:19" s="200" customFormat="1" x14ac:dyDescent="0.25">
      <c r="B2175" s="259">
        <f t="shared" si="313"/>
        <v>2170</v>
      </c>
      <c r="C2175" s="229">
        <v>45500</v>
      </c>
      <c r="D2175" s="203"/>
      <c r="E2175" s="204" t="str">
        <f t="shared" si="307"/>
        <v/>
      </c>
      <c r="F2175" s="204" t="str">
        <f t="shared" si="308"/>
        <v/>
      </c>
      <c r="G2175" s="204" t="str">
        <f t="shared" si="309"/>
        <v/>
      </c>
      <c r="H2175" s="204" t="str">
        <f t="shared" si="310"/>
        <v/>
      </c>
      <c r="I2175" s="204"/>
      <c r="J2175" s="204"/>
      <c r="K2175" s="204"/>
      <c r="L2175" s="204"/>
      <c r="M2175" s="204"/>
      <c r="N2175" s="204"/>
      <c r="O2175" s="230">
        <f t="shared" si="314"/>
        <v>0</v>
      </c>
      <c r="P2175" s="230">
        <f t="shared" si="315"/>
        <v>0</v>
      </c>
      <c r="Q2175" s="230">
        <f t="shared" si="311"/>
        <v>0</v>
      </c>
      <c r="R2175" s="288">
        <f t="shared" si="312"/>
        <v>0</v>
      </c>
      <c r="S2175" s="261"/>
    </row>
    <row r="2176" spans="2:19" s="200" customFormat="1" x14ac:dyDescent="0.25">
      <c r="B2176" s="259">
        <f t="shared" si="313"/>
        <v>2171</v>
      </c>
      <c r="C2176" s="229">
        <v>45500</v>
      </c>
      <c r="D2176" s="203"/>
      <c r="E2176" s="204" t="str">
        <f t="shared" si="307"/>
        <v/>
      </c>
      <c r="F2176" s="204" t="str">
        <f t="shared" si="308"/>
        <v/>
      </c>
      <c r="G2176" s="204" t="str">
        <f t="shared" si="309"/>
        <v/>
      </c>
      <c r="H2176" s="204" t="str">
        <f t="shared" si="310"/>
        <v/>
      </c>
      <c r="I2176" s="204"/>
      <c r="J2176" s="204"/>
      <c r="K2176" s="204"/>
      <c r="L2176" s="204"/>
      <c r="M2176" s="204"/>
      <c r="N2176" s="204"/>
      <c r="O2176" s="230">
        <f t="shared" si="314"/>
        <v>0</v>
      </c>
      <c r="P2176" s="230">
        <f t="shared" si="315"/>
        <v>0</v>
      </c>
      <c r="Q2176" s="230">
        <f t="shared" si="311"/>
        <v>0</v>
      </c>
      <c r="R2176" s="288">
        <f t="shared" si="312"/>
        <v>0</v>
      </c>
      <c r="S2176" s="261"/>
    </row>
    <row r="2177" spans="2:19" s="200" customFormat="1" x14ac:dyDescent="0.25">
      <c r="B2177" s="259">
        <f t="shared" si="313"/>
        <v>2172</v>
      </c>
      <c r="C2177" s="229">
        <v>45500</v>
      </c>
      <c r="D2177" s="203"/>
      <c r="E2177" s="204" t="str">
        <f t="shared" si="307"/>
        <v/>
      </c>
      <c r="F2177" s="204" t="str">
        <f t="shared" si="308"/>
        <v/>
      </c>
      <c r="G2177" s="204" t="str">
        <f t="shared" si="309"/>
        <v/>
      </c>
      <c r="H2177" s="204" t="str">
        <f t="shared" si="310"/>
        <v/>
      </c>
      <c r="I2177" s="204"/>
      <c r="J2177" s="204"/>
      <c r="K2177" s="204"/>
      <c r="L2177" s="204"/>
      <c r="M2177" s="204"/>
      <c r="N2177" s="204"/>
      <c r="O2177" s="230">
        <f t="shared" si="314"/>
        <v>0</v>
      </c>
      <c r="P2177" s="230">
        <f t="shared" si="315"/>
        <v>0</v>
      </c>
      <c r="Q2177" s="230">
        <f t="shared" si="311"/>
        <v>0</v>
      </c>
      <c r="R2177" s="288">
        <f t="shared" si="312"/>
        <v>0</v>
      </c>
      <c r="S2177" s="261"/>
    </row>
    <row r="2178" spans="2:19" s="200" customFormat="1" x14ac:dyDescent="0.25">
      <c r="B2178" s="259">
        <f t="shared" si="313"/>
        <v>2173</v>
      </c>
      <c r="C2178" s="229"/>
      <c r="D2178" s="203"/>
      <c r="E2178" s="204" t="str">
        <f t="shared" si="307"/>
        <v/>
      </c>
      <c r="F2178" s="204" t="str">
        <f t="shared" si="308"/>
        <v/>
      </c>
      <c r="G2178" s="204" t="str">
        <f t="shared" si="309"/>
        <v/>
      </c>
      <c r="H2178" s="204" t="str">
        <f t="shared" si="310"/>
        <v/>
      </c>
      <c r="I2178" s="204"/>
      <c r="J2178" s="204"/>
      <c r="K2178" s="204"/>
      <c r="L2178" s="204"/>
      <c r="M2178" s="204"/>
      <c r="N2178" s="204"/>
      <c r="O2178" s="230">
        <f t="shared" si="314"/>
        <v>0</v>
      </c>
      <c r="P2178" s="230">
        <f t="shared" si="315"/>
        <v>0</v>
      </c>
      <c r="Q2178" s="230">
        <f t="shared" si="311"/>
        <v>0</v>
      </c>
      <c r="R2178" s="288">
        <f t="shared" si="312"/>
        <v>0</v>
      </c>
      <c r="S2178" s="261"/>
    </row>
    <row r="2179" spans="2:19" s="200" customFormat="1" x14ac:dyDescent="0.25">
      <c r="B2179" s="259">
        <f t="shared" si="313"/>
        <v>2174</v>
      </c>
      <c r="C2179" s="229"/>
      <c r="D2179" s="203"/>
      <c r="E2179" s="204" t="str">
        <f t="shared" si="307"/>
        <v/>
      </c>
      <c r="F2179" s="204" t="str">
        <f t="shared" si="308"/>
        <v/>
      </c>
      <c r="G2179" s="204" t="str">
        <f t="shared" si="309"/>
        <v/>
      </c>
      <c r="H2179" s="204" t="str">
        <f t="shared" si="310"/>
        <v/>
      </c>
      <c r="I2179" s="204"/>
      <c r="J2179" s="204"/>
      <c r="K2179" s="204"/>
      <c r="L2179" s="204"/>
      <c r="M2179" s="204"/>
      <c r="N2179" s="204"/>
      <c r="O2179" s="230">
        <f t="shared" si="314"/>
        <v>0</v>
      </c>
      <c r="P2179" s="230">
        <f t="shared" si="315"/>
        <v>0</v>
      </c>
      <c r="Q2179" s="230">
        <f t="shared" si="311"/>
        <v>0</v>
      </c>
      <c r="R2179" s="288">
        <f t="shared" si="312"/>
        <v>0</v>
      </c>
      <c r="S2179" s="261"/>
    </row>
    <row r="2180" spans="2:19" s="200" customFormat="1" x14ac:dyDescent="0.25">
      <c r="B2180" s="259">
        <f t="shared" si="313"/>
        <v>2175</v>
      </c>
      <c r="C2180" s="229"/>
      <c r="D2180" s="203"/>
      <c r="E2180" s="204" t="str">
        <f t="shared" si="307"/>
        <v/>
      </c>
      <c r="F2180" s="204" t="str">
        <f t="shared" si="308"/>
        <v/>
      </c>
      <c r="G2180" s="204" t="str">
        <f t="shared" si="309"/>
        <v/>
      </c>
      <c r="H2180" s="204" t="str">
        <f t="shared" si="310"/>
        <v/>
      </c>
      <c r="I2180" s="204"/>
      <c r="J2180" s="204"/>
      <c r="K2180" s="204"/>
      <c r="L2180" s="204"/>
      <c r="M2180" s="204"/>
      <c r="N2180" s="204"/>
      <c r="O2180" s="230">
        <f t="shared" si="314"/>
        <v>0</v>
      </c>
      <c r="P2180" s="230">
        <f t="shared" si="315"/>
        <v>0</v>
      </c>
      <c r="Q2180" s="230">
        <f t="shared" si="311"/>
        <v>0</v>
      </c>
      <c r="R2180" s="288">
        <f t="shared" si="312"/>
        <v>0</v>
      </c>
      <c r="S2180" s="261"/>
    </row>
    <row r="2181" spans="2:19" s="200" customFormat="1" x14ac:dyDescent="0.25">
      <c r="B2181" s="259">
        <f t="shared" si="313"/>
        <v>2176</v>
      </c>
      <c r="C2181" s="229">
        <v>45500</v>
      </c>
      <c r="D2181" s="203"/>
      <c r="E2181" s="204" t="str">
        <f t="shared" si="307"/>
        <v/>
      </c>
      <c r="F2181" s="204" t="str">
        <f t="shared" si="308"/>
        <v/>
      </c>
      <c r="G2181" s="204" t="str">
        <f t="shared" si="309"/>
        <v/>
      </c>
      <c r="H2181" s="204" t="str">
        <f t="shared" si="310"/>
        <v/>
      </c>
      <c r="I2181" s="204"/>
      <c r="J2181" s="204"/>
      <c r="K2181" s="204"/>
      <c r="L2181" s="204"/>
      <c r="M2181" s="204"/>
      <c r="N2181" s="204"/>
      <c r="O2181" s="230">
        <f t="shared" si="314"/>
        <v>0</v>
      </c>
      <c r="P2181" s="230">
        <f t="shared" si="315"/>
        <v>0</v>
      </c>
      <c r="Q2181" s="230">
        <f t="shared" si="311"/>
        <v>0</v>
      </c>
      <c r="R2181" s="288">
        <f t="shared" si="312"/>
        <v>0</v>
      </c>
      <c r="S2181" s="261"/>
    </row>
    <row r="2182" spans="2:19" s="200" customFormat="1" x14ac:dyDescent="0.25">
      <c r="B2182" s="259">
        <f t="shared" si="313"/>
        <v>2177</v>
      </c>
      <c r="C2182" s="229">
        <v>45500</v>
      </c>
      <c r="D2182" s="203"/>
      <c r="E2182" s="204" t="str">
        <f t="shared" ref="E2182:E2245" si="316">IFERROR(VLOOKUP(D2182,T:X,2,FALSE),"")</f>
        <v/>
      </c>
      <c r="F2182" s="204" t="str">
        <f t="shared" ref="F2182:F2245" si="317">IFERROR(VLOOKUP(D2182,T:X,3,FALSE),"")</f>
        <v/>
      </c>
      <c r="G2182" s="204" t="str">
        <f t="shared" ref="G2182:G2245" si="318">IFERROR(VLOOKUP(D2182,T:X,4,FALSE),"")</f>
        <v/>
      </c>
      <c r="H2182" s="204" t="str">
        <f t="shared" ref="H2182:H2245" si="319">IFERROR(VLOOKUP(D2182,T:X,5,FALSE),"")</f>
        <v/>
      </c>
      <c r="I2182" s="204"/>
      <c r="J2182" s="204"/>
      <c r="K2182" s="204"/>
      <c r="L2182" s="204"/>
      <c r="M2182" s="204"/>
      <c r="N2182" s="204"/>
      <c r="O2182" s="230">
        <f t="shared" si="314"/>
        <v>0</v>
      </c>
      <c r="P2182" s="230">
        <f t="shared" si="315"/>
        <v>0</v>
      </c>
      <c r="Q2182" s="230">
        <f t="shared" ref="Q2182:Q2245" si="320">IF(I2182=$Q$5,J2182*H2182,0)</f>
        <v>0</v>
      </c>
      <c r="R2182" s="288">
        <f t="shared" ref="R2182:R2245" si="321">IF(I2182=$R$5,J2182*H2182,0)</f>
        <v>0</v>
      </c>
      <c r="S2182" s="261"/>
    </row>
    <row r="2183" spans="2:19" s="200" customFormat="1" x14ac:dyDescent="0.25">
      <c r="B2183" s="259">
        <f t="shared" si="313"/>
        <v>2178</v>
      </c>
      <c r="C2183" s="229">
        <v>45500</v>
      </c>
      <c r="D2183" s="203"/>
      <c r="E2183" s="204" t="str">
        <f t="shared" si="316"/>
        <v/>
      </c>
      <c r="F2183" s="204" t="str">
        <f t="shared" si="317"/>
        <v/>
      </c>
      <c r="G2183" s="204" t="str">
        <f t="shared" si="318"/>
        <v/>
      </c>
      <c r="H2183" s="204" t="str">
        <f t="shared" si="319"/>
        <v/>
      </c>
      <c r="I2183" s="204"/>
      <c r="J2183" s="204"/>
      <c r="K2183" s="204"/>
      <c r="L2183" s="204"/>
      <c r="M2183" s="204"/>
      <c r="N2183" s="204"/>
      <c r="O2183" s="230">
        <f t="shared" si="314"/>
        <v>0</v>
      </c>
      <c r="P2183" s="230">
        <f t="shared" si="315"/>
        <v>0</v>
      </c>
      <c r="Q2183" s="230">
        <f t="shared" si="320"/>
        <v>0</v>
      </c>
      <c r="R2183" s="288">
        <f t="shared" si="321"/>
        <v>0</v>
      </c>
      <c r="S2183" s="261"/>
    </row>
    <row r="2184" spans="2:19" s="200" customFormat="1" x14ac:dyDescent="0.25">
      <c r="B2184" s="259">
        <f t="shared" si="313"/>
        <v>2179</v>
      </c>
      <c r="C2184" s="229">
        <v>45500</v>
      </c>
      <c r="D2184" s="203"/>
      <c r="E2184" s="204" t="str">
        <f t="shared" si="316"/>
        <v/>
      </c>
      <c r="F2184" s="204" t="str">
        <f t="shared" si="317"/>
        <v/>
      </c>
      <c r="G2184" s="204" t="str">
        <f t="shared" si="318"/>
        <v/>
      </c>
      <c r="H2184" s="204" t="str">
        <f t="shared" si="319"/>
        <v/>
      </c>
      <c r="I2184" s="204"/>
      <c r="J2184" s="204"/>
      <c r="K2184" s="204"/>
      <c r="L2184" s="204"/>
      <c r="M2184" s="204"/>
      <c r="N2184" s="204"/>
      <c r="O2184" s="230">
        <f t="shared" si="314"/>
        <v>0</v>
      </c>
      <c r="P2184" s="230">
        <f t="shared" si="315"/>
        <v>0</v>
      </c>
      <c r="Q2184" s="230">
        <f t="shared" si="320"/>
        <v>0</v>
      </c>
      <c r="R2184" s="288">
        <f t="shared" si="321"/>
        <v>0</v>
      </c>
      <c r="S2184" s="261"/>
    </row>
    <row r="2185" spans="2:19" s="200" customFormat="1" x14ac:dyDescent="0.25">
      <c r="B2185" s="259">
        <f t="shared" si="313"/>
        <v>2180</v>
      </c>
      <c r="C2185" s="229">
        <v>45500</v>
      </c>
      <c r="D2185" s="203"/>
      <c r="E2185" s="204" t="str">
        <f t="shared" si="316"/>
        <v/>
      </c>
      <c r="F2185" s="204" t="str">
        <f t="shared" si="317"/>
        <v/>
      </c>
      <c r="G2185" s="204" t="str">
        <f t="shared" si="318"/>
        <v/>
      </c>
      <c r="H2185" s="204" t="str">
        <f t="shared" si="319"/>
        <v/>
      </c>
      <c r="I2185" s="204"/>
      <c r="J2185" s="204"/>
      <c r="K2185" s="204"/>
      <c r="L2185" s="204"/>
      <c r="M2185" s="204"/>
      <c r="N2185" s="204"/>
      <c r="O2185" s="230">
        <f t="shared" si="314"/>
        <v>0</v>
      </c>
      <c r="P2185" s="230">
        <f t="shared" si="315"/>
        <v>0</v>
      </c>
      <c r="Q2185" s="230">
        <f t="shared" si="320"/>
        <v>0</v>
      </c>
      <c r="R2185" s="288">
        <f t="shared" si="321"/>
        <v>0</v>
      </c>
      <c r="S2185" s="261"/>
    </row>
    <row r="2186" spans="2:19" s="200" customFormat="1" x14ac:dyDescent="0.25">
      <c r="B2186" s="259">
        <f t="shared" si="313"/>
        <v>2181</v>
      </c>
      <c r="C2186" s="229">
        <v>45500</v>
      </c>
      <c r="D2186" s="203"/>
      <c r="E2186" s="204" t="str">
        <f t="shared" si="316"/>
        <v/>
      </c>
      <c r="F2186" s="204" t="str">
        <f t="shared" si="317"/>
        <v/>
      </c>
      <c r="G2186" s="204" t="str">
        <f t="shared" si="318"/>
        <v/>
      </c>
      <c r="H2186" s="204" t="str">
        <f t="shared" si="319"/>
        <v/>
      </c>
      <c r="I2186" s="204"/>
      <c r="J2186" s="204"/>
      <c r="K2186" s="204"/>
      <c r="L2186" s="204"/>
      <c r="M2186" s="204"/>
      <c r="N2186" s="204"/>
      <c r="O2186" s="230">
        <f t="shared" si="314"/>
        <v>0</v>
      </c>
      <c r="P2186" s="230">
        <f t="shared" si="315"/>
        <v>0</v>
      </c>
      <c r="Q2186" s="230">
        <f t="shared" si="320"/>
        <v>0</v>
      </c>
      <c r="R2186" s="288">
        <f t="shared" si="321"/>
        <v>0</v>
      </c>
      <c r="S2186" s="261"/>
    </row>
    <row r="2187" spans="2:19" s="200" customFormat="1" x14ac:dyDescent="0.25">
      <c r="B2187" s="259">
        <f t="shared" ref="B2187:B2250" si="322">ROW()-5</f>
        <v>2182</v>
      </c>
      <c r="C2187" s="229">
        <v>45500</v>
      </c>
      <c r="D2187" s="203"/>
      <c r="E2187" s="204" t="str">
        <f t="shared" si="316"/>
        <v/>
      </c>
      <c r="F2187" s="204" t="str">
        <f t="shared" si="317"/>
        <v/>
      </c>
      <c r="G2187" s="204" t="str">
        <f t="shared" si="318"/>
        <v/>
      </c>
      <c r="H2187" s="204" t="str">
        <f t="shared" si="319"/>
        <v/>
      </c>
      <c r="I2187" s="204"/>
      <c r="J2187" s="204"/>
      <c r="K2187" s="204"/>
      <c r="L2187" s="204"/>
      <c r="M2187" s="204"/>
      <c r="N2187" s="204"/>
      <c r="O2187" s="230">
        <f t="shared" si="314"/>
        <v>0</v>
      </c>
      <c r="P2187" s="230">
        <f t="shared" si="315"/>
        <v>0</v>
      </c>
      <c r="Q2187" s="230">
        <f t="shared" si="320"/>
        <v>0</v>
      </c>
      <c r="R2187" s="288">
        <f t="shared" si="321"/>
        <v>0</v>
      </c>
      <c r="S2187" s="261"/>
    </row>
    <row r="2188" spans="2:19" s="200" customFormat="1" x14ac:dyDescent="0.25">
      <c r="B2188" s="259">
        <f t="shared" si="322"/>
        <v>2183</v>
      </c>
      <c r="C2188" s="229">
        <v>45501</v>
      </c>
      <c r="D2188" s="203"/>
      <c r="E2188" s="204" t="str">
        <f t="shared" si="316"/>
        <v/>
      </c>
      <c r="F2188" s="204" t="str">
        <f t="shared" si="317"/>
        <v/>
      </c>
      <c r="G2188" s="204" t="str">
        <f t="shared" si="318"/>
        <v/>
      </c>
      <c r="H2188" s="204" t="str">
        <f t="shared" si="319"/>
        <v/>
      </c>
      <c r="I2188" s="204"/>
      <c r="J2188" s="204"/>
      <c r="K2188" s="204"/>
      <c r="L2188" s="204"/>
      <c r="M2188" s="204"/>
      <c r="N2188" s="204"/>
      <c r="O2188" s="230">
        <f t="shared" si="314"/>
        <v>0</v>
      </c>
      <c r="P2188" s="230">
        <f t="shared" si="315"/>
        <v>0</v>
      </c>
      <c r="Q2188" s="230">
        <f t="shared" si="320"/>
        <v>0</v>
      </c>
      <c r="R2188" s="288">
        <f t="shared" si="321"/>
        <v>0</v>
      </c>
      <c r="S2188" s="261"/>
    </row>
    <row r="2189" spans="2:19" s="200" customFormat="1" x14ac:dyDescent="0.25">
      <c r="B2189" s="259">
        <f t="shared" si="322"/>
        <v>2184</v>
      </c>
      <c r="C2189" s="229">
        <v>45501</v>
      </c>
      <c r="D2189" s="203"/>
      <c r="E2189" s="204" t="str">
        <f t="shared" si="316"/>
        <v/>
      </c>
      <c r="F2189" s="204" t="str">
        <f t="shared" si="317"/>
        <v/>
      </c>
      <c r="G2189" s="204" t="str">
        <f t="shared" si="318"/>
        <v/>
      </c>
      <c r="H2189" s="204" t="str">
        <f t="shared" si="319"/>
        <v/>
      </c>
      <c r="I2189" s="204"/>
      <c r="J2189" s="204"/>
      <c r="K2189" s="204"/>
      <c r="L2189" s="204"/>
      <c r="M2189" s="204"/>
      <c r="N2189" s="204"/>
      <c r="O2189" s="230">
        <f t="shared" si="314"/>
        <v>0</v>
      </c>
      <c r="P2189" s="230">
        <f t="shared" si="315"/>
        <v>0</v>
      </c>
      <c r="Q2189" s="230">
        <f t="shared" si="320"/>
        <v>0</v>
      </c>
      <c r="R2189" s="288">
        <f t="shared" si="321"/>
        <v>0</v>
      </c>
      <c r="S2189" s="261"/>
    </row>
    <row r="2190" spans="2:19" s="200" customFormat="1" x14ac:dyDescent="0.25">
      <c r="B2190" s="259">
        <f t="shared" si="322"/>
        <v>2185</v>
      </c>
      <c r="C2190" s="229">
        <v>45501</v>
      </c>
      <c r="D2190" s="203"/>
      <c r="E2190" s="204" t="str">
        <f t="shared" si="316"/>
        <v/>
      </c>
      <c r="F2190" s="204" t="str">
        <f t="shared" si="317"/>
        <v/>
      </c>
      <c r="G2190" s="204" t="str">
        <f t="shared" si="318"/>
        <v/>
      </c>
      <c r="H2190" s="204" t="str">
        <f t="shared" si="319"/>
        <v/>
      </c>
      <c r="I2190" s="204"/>
      <c r="J2190" s="204"/>
      <c r="K2190" s="204"/>
      <c r="L2190" s="204"/>
      <c r="M2190" s="204"/>
      <c r="N2190" s="204"/>
      <c r="O2190" s="230">
        <f t="shared" si="314"/>
        <v>0</v>
      </c>
      <c r="P2190" s="230">
        <f t="shared" si="315"/>
        <v>0</v>
      </c>
      <c r="Q2190" s="230">
        <f t="shared" si="320"/>
        <v>0</v>
      </c>
      <c r="R2190" s="288">
        <f t="shared" si="321"/>
        <v>0</v>
      </c>
      <c r="S2190" s="261"/>
    </row>
    <row r="2191" spans="2:19" s="200" customFormat="1" x14ac:dyDescent="0.25">
      <c r="B2191" s="259">
        <f t="shared" si="322"/>
        <v>2186</v>
      </c>
      <c r="C2191" s="229">
        <v>45501</v>
      </c>
      <c r="D2191" s="203"/>
      <c r="E2191" s="204" t="str">
        <f t="shared" si="316"/>
        <v/>
      </c>
      <c r="F2191" s="204" t="str">
        <f t="shared" si="317"/>
        <v/>
      </c>
      <c r="G2191" s="204" t="str">
        <f t="shared" si="318"/>
        <v/>
      </c>
      <c r="H2191" s="204" t="str">
        <f t="shared" si="319"/>
        <v/>
      </c>
      <c r="I2191" s="204"/>
      <c r="J2191" s="204"/>
      <c r="K2191" s="204"/>
      <c r="L2191" s="204"/>
      <c r="M2191" s="204"/>
      <c r="N2191" s="204"/>
      <c r="O2191" s="230">
        <f t="shared" si="314"/>
        <v>0</v>
      </c>
      <c r="P2191" s="230">
        <f t="shared" si="315"/>
        <v>0</v>
      </c>
      <c r="Q2191" s="230">
        <f t="shared" si="320"/>
        <v>0</v>
      </c>
      <c r="R2191" s="288">
        <f t="shared" si="321"/>
        <v>0</v>
      </c>
      <c r="S2191" s="261"/>
    </row>
    <row r="2192" spans="2:19" s="200" customFormat="1" x14ac:dyDescent="0.25">
      <c r="B2192" s="259">
        <f t="shared" si="322"/>
        <v>2187</v>
      </c>
      <c r="C2192" s="229">
        <v>45501</v>
      </c>
      <c r="D2192" s="203"/>
      <c r="E2192" s="204" t="str">
        <f t="shared" si="316"/>
        <v/>
      </c>
      <c r="F2192" s="204" t="str">
        <f t="shared" si="317"/>
        <v/>
      </c>
      <c r="G2192" s="204" t="str">
        <f t="shared" si="318"/>
        <v/>
      </c>
      <c r="H2192" s="204" t="str">
        <f t="shared" si="319"/>
        <v/>
      </c>
      <c r="I2192" s="204"/>
      <c r="J2192" s="204"/>
      <c r="K2192" s="204"/>
      <c r="L2192" s="204"/>
      <c r="M2192" s="204"/>
      <c r="N2192" s="204"/>
      <c r="O2192" s="230">
        <f t="shared" si="314"/>
        <v>0</v>
      </c>
      <c r="P2192" s="230">
        <f t="shared" si="315"/>
        <v>0</v>
      </c>
      <c r="Q2192" s="230">
        <f t="shared" si="320"/>
        <v>0</v>
      </c>
      <c r="R2192" s="288">
        <f t="shared" si="321"/>
        <v>0</v>
      </c>
      <c r="S2192" s="261"/>
    </row>
    <row r="2193" spans="2:19" s="200" customFormat="1" x14ac:dyDescent="0.25">
      <c r="B2193" s="259">
        <f t="shared" si="322"/>
        <v>2188</v>
      </c>
      <c r="C2193" s="229">
        <v>45501</v>
      </c>
      <c r="D2193" s="203"/>
      <c r="E2193" s="204" t="str">
        <f t="shared" si="316"/>
        <v/>
      </c>
      <c r="F2193" s="204" t="str">
        <f t="shared" si="317"/>
        <v/>
      </c>
      <c r="G2193" s="204" t="str">
        <f t="shared" si="318"/>
        <v/>
      </c>
      <c r="H2193" s="204" t="str">
        <f t="shared" si="319"/>
        <v/>
      </c>
      <c r="I2193" s="204"/>
      <c r="J2193" s="204"/>
      <c r="K2193" s="204"/>
      <c r="L2193" s="204"/>
      <c r="M2193" s="204"/>
      <c r="N2193" s="204"/>
      <c r="O2193" s="230">
        <f t="shared" si="314"/>
        <v>0</v>
      </c>
      <c r="P2193" s="230">
        <f t="shared" si="315"/>
        <v>0</v>
      </c>
      <c r="Q2193" s="230">
        <f t="shared" si="320"/>
        <v>0</v>
      </c>
      <c r="R2193" s="288">
        <f t="shared" si="321"/>
        <v>0</v>
      </c>
      <c r="S2193" s="261"/>
    </row>
    <row r="2194" spans="2:19" s="200" customFormat="1" x14ac:dyDescent="0.25">
      <c r="B2194" s="259">
        <f t="shared" si="322"/>
        <v>2189</v>
      </c>
      <c r="C2194" s="229">
        <v>45501</v>
      </c>
      <c r="D2194" s="203"/>
      <c r="E2194" s="204" t="str">
        <f t="shared" si="316"/>
        <v/>
      </c>
      <c r="F2194" s="204" t="str">
        <f t="shared" si="317"/>
        <v/>
      </c>
      <c r="G2194" s="204" t="str">
        <f t="shared" si="318"/>
        <v/>
      </c>
      <c r="H2194" s="204" t="str">
        <f t="shared" si="319"/>
        <v/>
      </c>
      <c r="I2194" s="204"/>
      <c r="J2194" s="204"/>
      <c r="K2194" s="204"/>
      <c r="L2194" s="204"/>
      <c r="M2194" s="204"/>
      <c r="N2194" s="204"/>
      <c r="O2194" s="230">
        <f t="shared" si="314"/>
        <v>0</v>
      </c>
      <c r="P2194" s="230">
        <f t="shared" si="315"/>
        <v>0</v>
      </c>
      <c r="Q2194" s="230">
        <f t="shared" si="320"/>
        <v>0</v>
      </c>
      <c r="R2194" s="288">
        <f t="shared" si="321"/>
        <v>0</v>
      </c>
      <c r="S2194" s="261"/>
    </row>
    <row r="2195" spans="2:19" s="200" customFormat="1" x14ac:dyDescent="0.25">
      <c r="B2195" s="259">
        <f t="shared" si="322"/>
        <v>2190</v>
      </c>
      <c r="C2195" s="229"/>
      <c r="D2195" s="203"/>
      <c r="E2195" s="204" t="str">
        <f t="shared" si="316"/>
        <v/>
      </c>
      <c r="F2195" s="204" t="str">
        <f t="shared" si="317"/>
        <v/>
      </c>
      <c r="G2195" s="204" t="str">
        <f t="shared" si="318"/>
        <v/>
      </c>
      <c r="H2195" s="204" t="str">
        <f t="shared" si="319"/>
        <v/>
      </c>
      <c r="I2195" s="204"/>
      <c r="J2195" s="204"/>
      <c r="K2195" s="204"/>
      <c r="L2195" s="204"/>
      <c r="M2195" s="204"/>
      <c r="N2195" s="204"/>
      <c r="O2195" s="230">
        <f t="shared" si="314"/>
        <v>0</v>
      </c>
      <c r="P2195" s="230">
        <f t="shared" si="315"/>
        <v>0</v>
      </c>
      <c r="Q2195" s="230">
        <f t="shared" si="320"/>
        <v>0</v>
      </c>
      <c r="R2195" s="288">
        <f t="shared" si="321"/>
        <v>0</v>
      </c>
      <c r="S2195" s="261"/>
    </row>
    <row r="2196" spans="2:19" s="200" customFormat="1" x14ac:dyDescent="0.25">
      <c r="B2196" s="259">
        <f t="shared" si="322"/>
        <v>2191</v>
      </c>
      <c r="C2196" s="229"/>
      <c r="D2196" s="203"/>
      <c r="E2196" s="204" t="str">
        <f t="shared" si="316"/>
        <v/>
      </c>
      <c r="F2196" s="204" t="str">
        <f t="shared" si="317"/>
        <v/>
      </c>
      <c r="G2196" s="204" t="str">
        <f t="shared" si="318"/>
        <v/>
      </c>
      <c r="H2196" s="204" t="str">
        <f t="shared" si="319"/>
        <v/>
      </c>
      <c r="I2196" s="204"/>
      <c r="J2196" s="204"/>
      <c r="K2196" s="204"/>
      <c r="L2196" s="204"/>
      <c r="M2196" s="204"/>
      <c r="N2196" s="204"/>
      <c r="O2196" s="230">
        <f t="shared" si="314"/>
        <v>0</v>
      </c>
      <c r="P2196" s="230">
        <f t="shared" si="315"/>
        <v>0</v>
      </c>
      <c r="Q2196" s="230">
        <f t="shared" si="320"/>
        <v>0</v>
      </c>
      <c r="R2196" s="288">
        <f t="shared" si="321"/>
        <v>0</v>
      </c>
      <c r="S2196" s="261"/>
    </row>
    <row r="2197" spans="2:19" s="200" customFormat="1" x14ac:dyDescent="0.25">
      <c r="B2197" s="259">
        <f t="shared" si="322"/>
        <v>2192</v>
      </c>
      <c r="C2197" s="229"/>
      <c r="D2197" s="203"/>
      <c r="E2197" s="204" t="str">
        <f t="shared" si="316"/>
        <v/>
      </c>
      <c r="F2197" s="204" t="str">
        <f t="shared" si="317"/>
        <v/>
      </c>
      <c r="G2197" s="204" t="str">
        <f t="shared" si="318"/>
        <v/>
      </c>
      <c r="H2197" s="204" t="str">
        <f t="shared" si="319"/>
        <v/>
      </c>
      <c r="I2197" s="204"/>
      <c r="J2197" s="204"/>
      <c r="K2197" s="204"/>
      <c r="L2197" s="204"/>
      <c r="M2197" s="204"/>
      <c r="N2197" s="204"/>
      <c r="O2197" s="230">
        <f t="shared" si="314"/>
        <v>0</v>
      </c>
      <c r="P2197" s="230">
        <f t="shared" si="315"/>
        <v>0</v>
      </c>
      <c r="Q2197" s="230">
        <f t="shared" si="320"/>
        <v>0</v>
      </c>
      <c r="R2197" s="288">
        <f t="shared" si="321"/>
        <v>0</v>
      </c>
      <c r="S2197" s="261"/>
    </row>
    <row r="2198" spans="2:19" s="200" customFormat="1" x14ac:dyDescent="0.25">
      <c r="B2198" s="259">
        <f t="shared" si="322"/>
        <v>2193</v>
      </c>
      <c r="C2198" s="229">
        <v>45501</v>
      </c>
      <c r="D2198" s="203"/>
      <c r="E2198" s="204" t="str">
        <f t="shared" si="316"/>
        <v/>
      </c>
      <c r="F2198" s="204" t="str">
        <f t="shared" si="317"/>
        <v/>
      </c>
      <c r="G2198" s="204" t="str">
        <f t="shared" si="318"/>
        <v/>
      </c>
      <c r="H2198" s="204" t="str">
        <f t="shared" si="319"/>
        <v/>
      </c>
      <c r="I2198" s="204"/>
      <c r="J2198" s="204"/>
      <c r="K2198" s="204"/>
      <c r="L2198" s="204"/>
      <c r="M2198" s="204"/>
      <c r="N2198" s="204"/>
      <c r="O2198" s="230">
        <f t="shared" ref="O2198:O2261" si="323">IF(I2198=$O$5,J2198*H2198,0)</f>
        <v>0</v>
      </c>
      <c r="P2198" s="230">
        <f t="shared" ref="P2198:P2261" si="324">IF(I2198=$P$5,J2198*H2198,0)*1.15</f>
        <v>0</v>
      </c>
      <c r="Q2198" s="230">
        <f t="shared" si="320"/>
        <v>0</v>
      </c>
      <c r="R2198" s="288">
        <f t="shared" si="321"/>
        <v>0</v>
      </c>
      <c r="S2198" s="261"/>
    </row>
    <row r="2199" spans="2:19" s="200" customFormat="1" x14ac:dyDescent="0.25">
      <c r="B2199" s="259">
        <f t="shared" si="322"/>
        <v>2194</v>
      </c>
      <c r="C2199" s="229">
        <v>45501</v>
      </c>
      <c r="D2199" s="203"/>
      <c r="E2199" s="204" t="str">
        <f t="shared" si="316"/>
        <v/>
      </c>
      <c r="F2199" s="204" t="str">
        <f t="shared" si="317"/>
        <v/>
      </c>
      <c r="G2199" s="204" t="str">
        <f t="shared" si="318"/>
        <v/>
      </c>
      <c r="H2199" s="204" t="str">
        <f t="shared" si="319"/>
        <v/>
      </c>
      <c r="I2199" s="204"/>
      <c r="J2199" s="204"/>
      <c r="K2199" s="204"/>
      <c r="L2199" s="204"/>
      <c r="M2199" s="204"/>
      <c r="N2199" s="204"/>
      <c r="O2199" s="230">
        <f t="shared" si="323"/>
        <v>0</v>
      </c>
      <c r="P2199" s="230">
        <f t="shared" si="324"/>
        <v>0</v>
      </c>
      <c r="Q2199" s="230">
        <f t="shared" si="320"/>
        <v>0</v>
      </c>
      <c r="R2199" s="288">
        <f t="shared" si="321"/>
        <v>0</v>
      </c>
      <c r="S2199" s="261"/>
    </row>
    <row r="2200" spans="2:19" s="200" customFormat="1" x14ac:dyDescent="0.25">
      <c r="B2200" s="259">
        <f t="shared" si="322"/>
        <v>2195</v>
      </c>
      <c r="C2200" s="229">
        <v>45501</v>
      </c>
      <c r="D2200" s="203"/>
      <c r="E2200" s="204" t="str">
        <f t="shared" si="316"/>
        <v/>
      </c>
      <c r="F2200" s="204" t="str">
        <f t="shared" si="317"/>
        <v/>
      </c>
      <c r="G2200" s="204" t="str">
        <f t="shared" si="318"/>
        <v/>
      </c>
      <c r="H2200" s="204" t="str">
        <f t="shared" si="319"/>
        <v/>
      </c>
      <c r="I2200" s="204"/>
      <c r="J2200" s="204"/>
      <c r="K2200" s="204"/>
      <c r="L2200" s="204"/>
      <c r="M2200" s="204"/>
      <c r="N2200" s="204"/>
      <c r="O2200" s="230">
        <f t="shared" si="323"/>
        <v>0</v>
      </c>
      <c r="P2200" s="230">
        <f t="shared" si="324"/>
        <v>0</v>
      </c>
      <c r="Q2200" s="230">
        <f t="shared" si="320"/>
        <v>0</v>
      </c>
      <c r="R2200" s="288">
        <f t="shared" si="321"/>
        <v>0</v>
      </c>
      <c r="S2200" s="261"/>
    </row>
    <row r="2201" spans="2:19" s="200" customFormat="1" x14ac:dyDescent="0.25">
      <c r="B2201" s="259">
        <f t="shared" si="322"/>
        <v>2196</v>
      </c>
      <c r="C2201" s="229">
        <v>45501</v>
      </c>
      <c r="D2201" s="203"/>
      <c r="E2201" s="204" t="str">
        <f t="shared" si="316"/>
        <v/>
      </c>
      <c r="F2201" s="204" t="str">
        <f t="shared" si="317"/>
        <v/>
      </c>
      <c r="G2201" s="204" t="str">
        <f t="shared" si="318"/>
        <v/>
      </c>
      <c r="H2201" s="204" t="str">
        <f t="shared" si="319"/>
        <v/>
      </c>
      <c r="I2201" s="204"/>
      <c r="J2201" s="204"/>
      <c r="K2201" s="204"/>
      <c r="L2201" s="204"/>
      <c r="M2201" s="204"/>
      <c r="N2201" s="204"/>
      <c r="O2201" s="230">
        <f t="shared" si="323"/>
        <v>0</v>
      </c>
      <c r="P2201" s="230">
        <f t="shared" si="324"/>
        <v>0</v>
      </c>
      <c r="Q2201" s="230">
        <f t="shared" si="320"/>
        <v>0</v>
      </c>
      <c r="R2201" s="288">
        <f t="shared" si="321"/>
        <v>0</v>
      </c>
      <c r="S2201" s="261"/>
    </row>
    <row r="2202" spans="2:19" s="200" customFormat="1" x14ac:dyDescent="0.25">
      <c r="B2202" s="259">
        <f t="shared" si="322"/>
        <v>2197</v>
      </c>
      <c r="C2202" s="229">
        <v>45501</v>
      </c>
      <c r="D2202" s="203"/>
      <c r="E2202" s="204" t="str">
        <f t="shared" si="316"/>
        <v/>
      </c>
      <c r="F2202" s="204" t="str">
        <f t="shared" si="317"/>
        <v/>
      </c>
      <c r="G2202" s="204" t="str">
        <f t="shared" si="318"/>
        <v/>
      </c>
      <c r="H2202" s="204" t="str">
        <f t="shared" si="319"/>
        <v/>
      </c>
      <c r="I2202" s="204"/>
      <c r="J2202" s="204"/>
      <c r="K2202" s="204"/>
      <c r="L2202" s="204"/>
      <c r="M2202" s="204"/>
      <c r="N2202" s="204"/>
      <c r="O2202" s="230">
        <f t="shared" si="323"/>
        <v>0</v>
      </c>
      <c r="P2202" s="230">
        <f t="shared" si="324"/>
        <v>0</v>
      </c>
      <c r="Q2202" s="230">
        <f t="shared" si="320"/>
        <v>0</v>
      </c>
      <c r="R2202" s="288">
        <f t="shared" si="321"/>
        <v>0</v>
      </c>
      <c r="S2202" s="261"/>
    </row>
    <row r="2203" spans="2:19" s="200" customFormat="1" x14ac:dyDescent="0.25">
      <c r="B2203" s="259">
        <f t="shared" si="322"/>
        <v>2198</v>
      </c>
      <c r="C2203" s="229">
        <v>45501</v>
      </c>
      <c r="D2203" s="203"/>
      <c r="E2203" s="204" t="str">
        <f t="shared" si="316"/>
        <v/>
      </c>
      <c r="F2203" s="204" t="str">
        <f t="shared" si="317"/>
        <v/>
      </c>
      <c r="G2203" s="204" t="str">
        <f t="shared" si="318"/>
        <v/>
      </c>
      <c r="H2203" s="204" t="str">
        <f t="shared" si="319"/>
        <v/>
      </c>
      <c r="I2203" s="204"/>
      <c r="J2203" s="204"/>
      <c r="K2203" s="204"/>
      <c r="L2203" s="204"/>
      <c r="M2203" s="204"/>
      <c r="N2203" s="204"/>
      <c r="O2203" s="230">
        <f t="shared" si="323"/>
        <v>0</v>
      </c>
      <c r="P2203" s="230">
        <f t="shared" si="324"/>
        <v>0</v>
      </c>
      <c r="Q2203" s="230">
        <f t="shared" si="320"/>
        <v>0</v>
      </c>
      <c r="R2203" s="288">
        <f t="shared" si="321"/>
        <v>0</v>
      </c>
      <c r="S2203" s="261"/>
    </row>
    <row r="2204" spans="2:19" s="200" customFormat="1" x14ac:dyDescent="0.25">
      <c r="B2204" s="259">
        <f t="shared" si="322"/>
        <v>2199</v>
      </c>
      <c r="C2204" s="229">
        <v>45501</v>
      </c>
      <c r="D2204" s="203"/>
      <c r="E2204" s="204" t="str">
        <f t="shared" si="316"/>
        <v/>
      </c>
      <c r="F2204" s="204" t="str">
        <f t="shared" si="317"/>
        <v/>
      </c>
      <c r="G2204" s="204" t="str">
        <f t="shared" si="318"/>
        <v/>
      </c>
      <c r="H2204" s="204" t="str">
        <f t="shared" si="319"/>
        <v/>
      </c>
      <c r="I2204" s="204"/>
      <c r="J2204" s="204"/>
      <c r="K2204" s="204"/>
      <c r="L2204" s="204"/>
      <c r="M2204" s="204"/>
      <c r="N2204" s="204"/>
      <c r="O2204" s="230">
        <f t="shared" si="323"/>
        <v>0</v>
      </c>
      <c r="P2204" s="230">
        <f t="shared" si="324"/>
        <v>0</v>
      </c>
      <c r="Q2204" s="230">
        <f t="shared" si="320"/>
        <v>0</v>
      </c>
      <c r="R2204" s="288">
        <f t="shared" si="321"/>
        <v>0</v>
      </c>
      <c r="S2204" s="261"/>
    </row>
    <row r="2205" spans="2:19" s="200" customFormat="1" x14ac:dyDescent="0.25">
      <c r="B2205" s="259">
        <f t="shared" si="322"/>
        <v>2200</v>
      </c>
      <c r="C2205" s="229">
        <v>45502</v>
      </c>
      <c r="D2205" s="203"/>
      <c r="E2205" s="204" t="str">
        <f t="shared" si="316"/>
        <v/>
      </c>
      <c r="F2205" s="204" t="str">
        <f t="shared" si="317"/>
        <v/>
      </c>
      <c r="G2205" s="204" t="str">
        <f t="shared" si="318"/>
        <v/>
      </c>
      <c r="H2205" s="204" t="str">
        <f t="shared" si="319"/>
        <v/>
      </c>
      <c r="I2205" s="204"/>
      <c r="J2205" s="204"/>
      <c r="K2205" s="204"/>
      <c r="L2205" s="204"/>
      <c r="M2205" s="204"/>
      <c r="N2205" s="204"/>
      <c r="O2205" s="230">
        <f t="shared" si="323"/>
        <v>0</v>
      </c>
      <c r="P2205" s="230">
        <f t="shared" si="324"/>
        <v>0</v>
      </c>
      <c r="Q2205" s="230">
        <f t="shared" si="320"/>
        <v>0</v>
      </c>
      <c r="R2205" s="288">
        <f t="shared" si="321"/>
        <v>0</v>
      </c>
      <c r="S2205" s="261"/>
    </row>
    <row r="2206" spans="2:19" s="200" customFormat="1" x14ac:dyDescent="0.25">
      <c r="B2206" s="259">
        <f t="shared" si="322"/>
        <v>2201</v>
      </c>
      <c r="C2206" s="229">
        <v>45502</v>
      </c>
      <c r="D2206" s="203"/>
      <c r="E2206" s="204" t="str">
        <f t="shared" si="316"/>
        <v/>
      </c>
      <c r="F2206" s="204" t="str">
        <f t="shared" si="317"/>
        <v/>
      </c>
      <c r="G2206" s="204" t="str">
        <f t="shared" si="318"/>
        <v/>
      </c>
      <c r="H2206" s="204" t="str">
        <f t="shared" si="319"/>
        <v/>
      </c>
      <c r="I2206" s="204"/>
      <c r="J2206" s="204"/>
      <c r="K2206" s="204"/>
      <c r="L2206" s="204"/>
      <c r="M2206" s="204"/>
      <c r="N2206" s="204"/>
      <c r="O2206" s="230">
        <f t="shared" si="323"/>
        <v>0</v>
      </c>
      <c r="P2206" s="230">
        <f t="shared" si="324"/>
        <v>0</v>
      </c>
      <c r="Q2206" s="230">
        <f t="shared" si="320"/>
        <v>0</v>
      </c>
      <c r="R2206" s="288">
        <f t="shared" si="321"/>
        <v>0</v>
      </c>
      <c r="S2206" s="261"/>
    </row>
    <row r="2207" spans="2:19" s="200" customFormat="1" x14ac:dyDescent="0.25">
      <c r="B2207" s="259">
        <f t="shared" si="322"/>
        <v>2202</v>
      </c>
      <c r="C2207" s="229">
        <v>45502</v>
      </c>
      <c r="D2207" s="203"/>
      <c r="E2207" s="204" t="str">
        <f t="shared" si="316"/>
        <v/>
      </c>
      <c r="F2207" s="204" t="str">
        <f t="shared" si="317"/>
        <v/>
      </c>
      <c r="G2207" s="204" t="str">
        <f t="shared" si="318"/>
        <v/>
      </c>
      <c r="H2207" s="204" t="str">
        <f t="shared" si="319"/>
        <v/>
      </c>
      <c r="I2207" s="204"/>
      <c r="J2207" s="204"/>
      <c r="K2207" s="204"/>
      <c r="L2207" s="204"/>
      <c r="M2207" s="204"/>
      <c r="N2207" s="204"/>
      <c r="O2207" s="230">
        <f t="shared" si="323"/>
        <v>0</v>
      </c>
      <c r="P2207" s="230">
        <f t="shared" si="324"/>
        <v>0</v>
      </c>
      <c r="Q2207" s="230">
        <f t="shared" si="320"/>
        <v>0</v>
      </c>
      <c r="R2207" s="288">
        <f t="shared" si="321"/>
        <v>0</v>
      </c>
      <c r="S2207" s="261"/>
    </row>
    <row r="2208" spans="2:19" s="200" customFormat="1" x14ac:dyDescent="0.25">
      <c r="B2208" s="259">
        <f t="shared" si="322"/>
        <v>2203</v>
      </c>
      <c r="C2208" s="229">
        <v>45502</v>
      </c>
      <c r="D2208" s="203"/>
      <c r="E2208" s="204" t="str">
        <f t="shared" si="316"/>
        <v/>
      </c>
      <c r="F2208" s="204" t="str">
        <f t="shared" si="317"/>
        <v/>
      </c>
      <c r="G2208" s="204" t="str">
        <f t="shared" si="318"/>
        <v/>
      </c>
      <c r="H2208" s="204" t="str">
        <f t="shared" si="319"/>
        <v/>
      </c>
      <c r="I2208" s="204"/>
      <c r="J2208" s="204"/>
      <c r="K2208" s="204"/>
      <c r="L2208" s="204"/>
      <c r="M2208" s="204"/>
      <c r="N2208" s="204"/>
      <c r="O2208" s="230">
        <f t="shared" si="323"/>
        <v>0</v>
      </c>
      <c r="P2208" s="230">
        <f t="shared" si="324"/>
        <v>0</v>
      </c>
      <c r="Q2208" s="230">
        <f t="shared" si="320"/>
        <v>0</v>
      </c>
      <c r="R2208" s="288">
        <f t="shared" si="321"/>
        <v>0</v>
      </c>
      <c r="S2208" s="261"/>
    </row>
    <row r="2209" spans="2:19" s="200" customFormat="1" x14ac:dyDescent="0.25">
      <c r="B2209" s="259">
        <f t="shared" si="322"/>
        <v>2204</v>
      </c>
      <c r="C2209" s="229">
        <v>45502</v>
      </c>
      <c r="D2209" s="203"/>
      <c r="E2209" s="204" t="str">
        <f t="shared" si="316"/>
        <v/>
      </c>
      <c r="F2209" s="204" t="str">
        <f t="shared" si="317"/>
        <v/>
      </c>
      <c r="G2209" s="204" t="str">
        <f t="shared" si="318"/>
        <v/>
      </c>
      <c r="H2209" s="204" t="str">
        <f t="shared" si="319"/>
        <v/>
      </c>
      <c r="I2209" s="204"/>
      <c r="J2209" s="204"/>
      <c r="K2209" s="204"/>
      <c r="L2209" s="204"/>
      <c r="M2209" s="204"/>
      <c r="N2209" s="204"/>
      <c r="O2209" s="230">
        <f t="shared" si="323"/>
        <v>0</v>
      </c>
      <c r="P2209" s="230">
        <f t="shared" si="324"/>
        <v>0</v>
      </c>
      <c r="Q2209" s="230">
        <f t="shared" si="320"/>
        <v>0</v>
      </c>
      <c r="R2209" s="288">
        <f t="shared" si="321"/>
        <v>0</v>
      </c>
      <c r="S2209" s="261"/>
    </row>
    <row r="2210" spans="2:19" s="200" customFormat="1" x14ac:dyDescent="0.25">
      <c r="B2210" s="259">
        <f t="shared" si="322"/>
        <v>2205</v>
      </c>
      <c r="C2210" s="229">
        <v>45502</v>
      </c>
      <c r="D2210" s="203"/>
      <c r="E2210" s="204" t="str">
        <f t="shared" si="316"/>
        <v/>
      </c>
      <c r="F2210" s="204" t="str">
        <f t="shared" si="317"/>
        <v/>
      </c>
      <c r="G2210" s="204" t="str">
        <f t="shared" si="318"/>
        <v/>
      </c>
      <c r="H2210" s="204" t="str">
        <f t="shared" si="319"/>
        <v/>
      </c>
      <c r="I2210" s="204"/>
      <c r="J2210" s="204"/>
      <c r="K2210" s="204"/>
      <c r="L2210" s="204"/>
      <c r="M2210" s="204"/>
      <c r="N2210" s="204"/>
      <c r="O2210" s="230">
        <f t="shared" si="323"/>
        <v>0</v>
      </c>
      <c r="P2210" s="230">
        <f t="shared" si="324"/>
        <v>0</v>
      </c>
      <c r="Q2210" s="230">
        <f t="shared" si="320"/>
        <v>0</v>
      </c>
      <c r="R2210" s="288">
        <f t="shared" si="321"/>
        <v>0</v>
      </c>
      <c r="S2210" s="261"/>
    </row>
    <row r="2211" spans="2:19" s="200" customFormat="1" x14ac:dyDescent="0.25">
      <c r="B2211" s="259">
        <f t="shared" si="322"/>
        <v>2206</v>
      </c>
      <c r="C2211" s="229">
        <v>45502</v>
      </c>
      <c r="D2211" s="203"/>
      <c r="E2211" s="204" t="str">
        <f t="shared" si="316"/>
        <v/>
      </c>
      <c r="F2211" s="204" t="str">
        <f t="shared" si="317"/>
        <v/>
      </c>
      <c r="G2211" s="204" t="str">
        <f t="shared" si="318"/>
        <v/>
      </c>
      <c r="H2211" s="204" t="str">
        <f t="shared" si="319"/>
        <v/>
      </c>
      <c r="I2211" s="204"/>
      <c r="J2211" s="204"/>
      <c r="K2211" s="204"/>
      <c r="L2211" s="204"/>
      <c r="M2211" s="204"/>
      <c r="N2211" s="204"/>
      <c r="O2211" s="230">
        <f t="shared" si="323"/>
        <v>0</v>
      </c>
      <c r="P2211" s="230">
        <f t="shared" si="324"/>
        <v>0</v>
      </c>
      <c r="Q2211" s="230">
        <f t="shared" si="320"/>
        <v>0</v>
      </c>
      <c r="R2211" s="288">
        <f t="shared" si="321"/>
        <v>0</v>
      </c>
      <c r="S2211" s="261"/>
    </row>
    <row r="2212" spans="2:19" s="200" customFormat="1" x14ac:dyDescent="0.25">
      <c r="B2212" s="259">
        <f t="shared" si="322"/>
        <v>2207</v>
      </c>
      <c r="C2212" s="229"/>
      <c r="D2212" s="203"/>
      <c r="E2212" s="204" t="str">
        <f t="shared" si="316"/>
        <v/>
      </c>
      <c r="F2212" s="204" t="str">
        <f t="shared" si="317"/>
        <v/>
      </c>
      <c r="G2212" s="204" t="str">
        <f t="shared" si="318"/>
        <v/>
      </c>
      <c r="H2212" s="204" t="str">
        <f t="shared" si="319"/>
        <v/>
      </c>
      <c r="I2212" s="204"/>
      <c r="J2212" s="204"/>
      <c r="K2212" s="204"/>
      <c r="L2212" s="204"/>
      <c r="M2212" s="204"/>
      <c r="N2212" s="204"/>
      <c r="O2212" s="230">
        <f t="shared" si="323"/>
        <v>0</v>
      </c>
      <c r="P2212" s="230">
        <f t="shared" si="324"/>
        <v>0</v>
      </c>
      <c r="Q2212" s="230">
        <f t="shared" si="320"/>
        <v>0</v>
      </c>
      <c r="R2212" s="288">
        <f t="shared" si="321"/>
        <v>0</v>
      </c>
      <c r="S2212" s="261"/>
    </row>
    <row r="2213" spans="2:19" s="200" customFormat="1" x14ac:dyDescent="0.25">
      <c r="B2213" s="259">
        <f t="shared" si="322"/>
        <v>2208</v>
      </c>
      <c r="C2213" s="229"/>
      <c r="D2213" s="203"/>
      <c r="E2213" s="204" t="str">
        <f t="shared" si="316"/>
        <v/>
      </c>
      <c r="F2213" s="204" t="str">
        <f t="shared" si="317"/>
        <v/>
      </c>
      <c r="G2213" s="204" t="str">
        <f t="shared" si="318"/>
        <v/>
      </c>
      <c r="H2213" s="204" t="str">
        <f t="shared" si="319"/>
        <v/>
      </c>
      <c r="I2213" s="204"/>
      <c r="J2213" s="204"/>
      <c r="K2213" s="204"/>
      <c r="L2213" s="204"/>
      <c r="M2213" s="204"/>
      <c r="N2213" s="204"/>
      <c r="O2213" s="230">
        <f t="shared" si="323"/>
        <v>0</v>
      </c>
      <c r="P2213" s="230">
        <f t="shared" si="324"/>
        <v>0</v>
      </c>
      <c r="Q2213" s="230">
        <f t="shared" si="320"/>
        <v>0</v>
      </c>
      <c r="R2213" s="288">
        <f t="shared" si="321"/>
        <v>0</v>
      </c>
      <c r="S2213" s="261"/>
    </row>
    <row r="2214" spans="2:19" s="200" customFormat="1" x14ac:dyDescent="0.25">
      <c r="B2214" s="259">
        <f t="shared" si="322"/>
        <v>2209</v>
      </c>
      <c r="C2214" s="229"/>
      <c r="D2214" s="203"/>
      <c r="E2214" s="204" t="str">
        <f t="shared" si="316"/>
        <v/>
      </c>
      <c r="F2214" s="204" t="str">
        <f t="shared" si="317"/>
        <v/>
      </c>
      <c r="G2214" s="204" t="str">
        <f t="shared" si="318"/>
        <v/>
      </c>
      <c r="H2214" s="204" t="str">
        <f t="shared" si="319"/>
        <v/>
      </c>
      <c r="I2214" s="204"/>
      <c r="J2214" s="204"/>
      <c r="K2214" s="204"/>
      <c r="L2214" s="204"/>
      <c r="M2214" s="204"/>
      <c r="N2214" s="204"/>
      <c r="O2214" s="230">
        <f t="shared" si="323"/>
        <v>0</v>
      </c>
      <c r="P2214" s="230">
        <f t="shared" si="324"/>
        <v>0</v>
      </c>
      <c r="Q2214" s="230">
        <f t="shared" si="320"/>
        <v>0</v>
      </c>
      <c r="R2214" s="288">
        <f t="shared" si="321"/>
        <v>0</v>
      </c>
      <c r="S2214" s="261"/>
    </row>
    <row r="2215" spans="2:19" s="200" customFormat="1" x14ac:dyDescent="0.25">
      <c r="B2215" s="259">
        <f t="shared" si="322"/>
        <v>2210</v>
      </c>
      <c r="C2215" s="229">
        <v>45502</v>
      </c>
      <c r="D2215" s="203"/>
      <c r="E2215" s="204" t="str">
        <f t="shared" si="316"/>
        <v/>
      </c>
      <c r="F2215" s="204" t="str">
        <f t="shared" si="317"/>
        <v/>
      </c>
      <c r="G2215" s="204" t="str">
        <f t="shared" si="318"/>
        <v/>
      </c>
      <c r="H2215" s="204" t="str">
        <f t="shared" si="319"/>
        <v/>
      </c>
      <c r="I2215" s="204"/>
      <c r="J2215" s="204"/>
      <c r="K2215" s="204"/>
      <c r="L2215" s="204"/>
      <c r="M2215" s="204"/>
      <c r="N2215" s="204"/>
      <c r="O2215" s="230">
        <f t="shared" si="323"/>
        <v>0</v>
      </c>
      <c r="P2215" s="230">
        <f t="shared" si="324"/>
        <v>0</v>
      </c>
      <c r="Q2215" s="230">
        <f t="shared" si="320"/>
        <v>0</v>
      </c>
      <c r="R2215" s="288">
        <f t="shared" si="321"/>
        <v>0</v>
      </c>
      <c r="S2215" s="261"/>
    </row>
    <row r="2216" spans="2:19" s="200" customFormat="1" x14ac:dyDescent="0.25">
      <c r="B2216" s="259">
        <f t="shared" si="322"/>
        <v>2211</v>
      </c>
      <c r="C2216" s="229">
        <v>45502</v>
      </c>
      <c r="D2216" s="203"/>
      <c r="E2216" s="204" t="str">
        <f t="shared" si="316"/>
        <v/>
      </c>
      <c r="F2216" s="204" t="str">
        <f t="shared" si="317"/>
        <v/>
      </c>
      <c r="G2216" s="204" t="str">
        <f t="shared" si="318"/>
        <v/>
      </c>
      <c r="H2216" s="204" t="str">
        <f t="shared" si="319"/>
        <v/>
      </c>
      <c r="I2216" s="204"/>
      <c r="J2216" s="204"/>
      <c r="K2216" s="204"/>
      <c r="L2216" s="204"/>
      <c r="M2216" s="204"/>
      <c r="N2216" s="204"/>
      <c r="O2216" s="230">
        <f t="shared" si="323"/>
        <v>0</v>
      </c>
      <c r="P2216" s="230">
        <f t="shared" si="324"/>
        <v>0</v>
      </c>
      <c r="Q2216" s="230">
        <f t="shared" si="320"/>
        <v>0</v>
      </c>
      <c r="R2216" s="288">
        <f t="shared" si="321"/>
        <v>0</v>
      </c>
      <c r="S2216" s="261"/>
    </row>
    <row r="2217" spans="2:19" s="200" customFormat="1" x14ac:dyDescent="0.25">
      <c r="B2217" s="259">
        <f t="shared" si="322"/>
        <v>2212</v>
      </c>
      <c r="C2217" s="229">
        <v>45502</v>
      </c>
      <c r="D2217" s="203"/>
      <c r="E2217" s="204" t="str">
        <f t="shared" si="316"/>
        <v/>
      </c>
      <c r="F2217" s="204" t="str">
        <f t="shared" si="317"/>
        <v/>
      </c>
      <c r="G2217" s="204" t="str">
        <f t="shared" si="318"/>
        <v/>
      </c>
      <c r="H2217" s="204" t="str">
        <f t="shared" si="319"/>
        <v/>
      </c>
      <c r="I2217" s="204"/>
      <c r="J2217" s="204"/>
      <c r="K2217" s="204"/>
      <c r="L2217" s="204"/>
      <c r="M2217" s="204"/>
      <c r="N2217" s="204"/>
      <c r="O2217" s="230">
        <f t="shared" si="323"/>
        <v>0</v>
      </c>
      <c r="P2217" s="230">
        <f t="shared" si="324"/>
        <v>0</v>
      </c>
      <c r="Q2217" s="230">
        <f t="shared" si="320"/>
        <v>0</v>
      </c>
      <c r="R2217" s="288">
        <f t="shared" si="321"/>
        <v>0</v>
      </c>
      <c r="S2217" s="261"/>
    </row>
    <row r="2218" spans="2:19" s="200" customFormat="1" x14ac:dyDescent="0.25">
      <c r="B2218" s="259">
        <f t="shared" si="322"/>
        <v>2213</v>
      </c>
      <c r="C2218" s="229">
        <v>45502</v>
      </c>
      <c r="D2218" s="203"/>
      <c r="E2218" s="204" t="str">
        <f t="shared" si="316"/>
        <v/>
      </c>
      <c r="F2218" s="204" t="str">
        <f t="shared" si="317"/>
        <v/>
      </c>
      <c r="G2218" s="204" t="str">
        <f t="shared" si="318"/>
        <v/>
      </c>
      <c r="H2218" s="204" t="str">
        <f t="shared" si="319"/>
        <v/>
      </c>
      <c r="I2218" s="204"/>
      <c r="J2218" s="204"/>
      <c r="K2218" s="204"/>
      <c r="L2218" s="204"/>
      <c r="M2218" s="204"/>
      <c r="N2218" s="204"/>
      <c r="O2218" s="230">
        <f t="shared" si="323"/>
        <v>0</v>
      </c>
      <c r="P2218" s="230">
        <f t="shared" si="324"/>
        <v>0</v>
      </c>
      <c r="Q2218" s="230">
        <f t="shared" si="320"/>
        <v>0</v>
      </c>
      <c r="R2218" s="288">
        <f t="shared" si="321"/>
        <v>0</v>
      </c>
      <c r="S2218" s="261"/>
    </row>
    <row r="2219" spans="2:19" s="200" customFormat="1" x14ac:dyDescent="0.25">
      <c r="B2219" s="259">
        <f t="shared" si="322"/>
        <v>2214</v>
      </c>
      <c r="C2219" s="229">
        <v>45502</v>
      </c>
      <c r="D2219" s="203"/>
      <c r="E2219" s="204" t="str">
        <f t="shared" si="316"/>
        <v/>
      </c>
      <c r="F2219" s="204" t="str">
        <f t="shared" si="317"/>
        <v/>
      </c>
      <c r="G2219" s="204" t="str">
        <f t="shared" si="318"/>
        <v/>
      </c>
      <c r="H2219" s="204" t="str">
        <f t="shared" si="319"/>
        <v/>
      </c>
      <c r="I2219" s="204"/>
      <c r="J2219" s="204"/>
      <c r="K2219" s="204"/>
      <c r="L2219" s="204"/>
      <c r="M2219" s="204"/>
      <c r="N2219" s="204"/>
      <c r="O2219" s="230">
        <f t="shared" si="323"/>
        <v>0</v>
      </c>
      <c r="P2219" s="230">
        <f t="shared" si="324"/>
        <v>0</v>
      </c>
      <c r="Q2219" s="230">
        <f t="shared" si="320"/>
        <v>0</v>
      </c>
      <c r="R2219" s="288">
        <f t="shared" si="321"/>
        <v>0</v>
      </c>
      <c r="S2219" s="261"/>
    </row>
    <row r="2220" spans="2:19" s="200" customFormat="1" x14ac:dyDescent="0.25">
      <c r="B2220" s="259">
        <f t="shared" si="322"/>
        <v>2215</v>
      </c>
      <c r="C2220" s="229">
        <v>45502</v>
      </c>
      <c r="D2220" s="203"/>
      <c r="E2220" s="204" t="str">
        <f t="shared" si="316"/>
        <v/>
      </c>
      <c r="F2220" s="204" t="str">
        <f t="shared" si="317"/>
        <v/>
      </c>
      <c r="G2220" s="204" t="str">
        <f t="shared" si="318"/>
        <v/>
      </c>
      <c r="H2220" s="204" t="str">
        <f t="shared" si="319"/>
        <v/>
      </c>
      <c r="I2220" s="204"/>
      <c r="J2220" s="204"/>
      <c r="K2220" s="204"/>
      <c r="L2220" s="204"/>
      <c r="M2220" s="204"/>
      <c r="N2220" s="204"/>
      <c r="O2220" s="230">
        <f t="shared" si="323"/>
        <v>0</v>
      </c>
      <c r="P2220" s="230">
        <f t="shared" si="324"/>
        <v>0</v>
      </c>
      <c r="Q2220" s="230">
        <f t="shared" si="320"/>
        <v>0</v>
      </c>
      <c r="R2220" s="288">
        <f t="shared" si="321"/>
        <v>0</v>
      </c>
      <c r="S2220" s="261"/>
    </row>
    <row r="2221" spans="2:19" s="200" customFormat="1" x14ac:dyDescent="0.25">
      <c r="B2221" s="259">
        <f t="shared" si="322"/>
        <v>2216</v>
      </c>
      <c r="C2221" s="229">
        <v>45502</v>
      </c>
      <c r="D2221" s="203"/>
      <c r="E2221" s="204" t="str">
        <f t="shared" si="316"/>
        <v/>
      </c>
      <c r="F2221" s="204" t="str">
        <f t="shared" si="317"/>
        <v/>
      </c>
      <c r="G2221" s="204" t="str">
        <f t="shared" si="318"/>
        <v/>
      </c>
      <c r="H2221" s="204" t="str">
        <f t="shared" si="319"/>
        <v/>
      </c>
      <c r="I2221" s="204"/>
      <c r="J2221" s="204"/>
      <c r="K2221" s="204"/>
      <c r="L2221" s="204"/>
      <c r="M2221" s="204"/>
      <c r="N2221" s="204"/>
      <c r="O2221" s="230">
        <f t="shared" si="323"/>
        <v>0</v>
      </c>
      <c r="P2221" s="230">
        <f t="shared" si="324"/>
        <v>0</v>
      </c>
      <c r="Q2221" s="230">
        <f t="shared" si="320"/>
        <v>0</v>
      </c>
      <c r="R2221" s="288">
        <f t="shared" si="321"/>
        <v>0</v>
      </c>
      <c r="S2221" s="261"/>
    </row>
    <row r="2222" spans="2:19" s="200" customFormat="1" x14ac:dyDescent="0.25">
      <c r="B2222" s="259">
        <f t="shared" si="322"/>
        <v>2217</v>
      </c>
      <c r="C2222" s="229">
        <v>45503</v>
      </c>
      <c r="D2222" s="203"/>
      <c r="E2222" s="204" t="str">
        <f t="shared" si="316"/>
        <v/>
      </c>
      <c r="F2222" s="204" t="str">
        <f t="shared" si="317"/>
        <v/>
      </c>
      <c r="G2222" s="204" t="str">
        <f t="shared" si="318"/>
        <v/>
      </c>
      <c r="H2222" s="204" t="str">
        <f t="shared" si="319"/>
        <v/>
      </c>
      <c r="I2222" s="204"/>
      <c r="J2222" s="204"/>
      <c r="K2222" s="204"/>
      <c r="L2222" s="204"/>
      <c r="M2222" s="204"/>
      <c r="N2222" s="204"/>
      <c r="O2222" s="230">
        <f t="shared" si="323"/>
        <v>0</v>
      </c>
      <c r="P2222" s="230">
        <f t="shared" si="324"/>
        <v>0</v>
      </c>
      <c r="Q2222" s="230">
        <f t="shared" si="320"/>
        <v>0</v>
      </c>
      <c r="R2222" s="288">
        <f t="shared" si="321"/>
        <v>0</v>
      </c>
      <c r="S2222" s="261"/>
    </row>
    <row r="2223" spans="2:19" s="200" customFormat="1" x14ac:dyDescent="0.25">
      <c r="B2223" s="259">
        <f t="shared" si="322"/>
        <v>2218</v>
      </c>
      <c r="C2223" s="229">
        <v>45503</v>
      </c>
      <c r="D2223" s="203"/>
      <c r="E2223" s="204" t="str">
        <f t="shared" si="316"/>
        <v/>
      </c>
      <c r="F2223" s="204" t="str">
        <f t="shared" si="317"/>
        <v/>
      </c>
      <c r="G2223" s="204" t="str">
        <f t="shared" si="318"/>
        <v/>
      </c>
      <c r="H2223" s="204" t="str">
        <f t="shared" si="319"/>
        <v/>
      </c>
      <c r="I2223" s="204"/>
      <c r="J2223" s="204"/>
      <c r="K2223" s="204"/>
      <c r="L2223" s="204"/>
      <c r="M2223" s="204"/>
      <c r="N2223" s="204"/>
      <c r="O2223" s="230">
        <f t="shared" si="323"/>
        <v>0</v>
      </c>
      <c r="P2223" s="230">
        <f t="shared" si="324"/>
        <v>0</v>
      </c>
      <c r="Q2223" s="230">
        <f t="shared" si="320"/>
        <v>0</v>
      </c>
      <c r="R2223" s="288">
        <f t="shared" si="321"/>
        <v>0</v>
      </c>
      <c r="S2223" s="261"/>
    </row>
    <row r="2224" spans="2:19" s="200" customFormat="1" x14ac:dyDescent="0.25">
      <c r="B2224" s="259">
        <f t="shared" si="322"/>
        <v>2219</v>
      </c>
      <c r="C2224" s="229">
        <v>45503</v>
      </c>
      <c r="D2224" s="203"/>
      <c r="E2224" s="204" t="str">
        <f t="shared" si="316"/>
        <v/>
      </c>
      <c r="F2224" s="204" t="str">
        <f t="shared" si="317"/>
        <v/>
      </c>
      <c r="G2224" s="204" t="str">
        <f t="shared" si="318"/>
        <v/>
      </c>
      <c r="H2224" s="204" t="str">
        <f t="shared" si="319"/>
        <v/>
      </c>
      <c r="I2224" s="204"/>
      <c r="J2224" s="204"/>
      <c r="K2224" s="204"/>
      <c r="L2224" s="204"/>
      <c r="M2224" s="204"/>
      <c r="N2224" s="204"/>
      <c r="O2224" s="230">
        <f t="shared" si="323"/>
        <v>0</v>
      </c>
      <c r="P2224" s="230">
        <f t="shared" si="324"/>
        <v>0</v>
      </c>
      <c r="Q2224" s="230">
        <f t="shared" si="320"/>
        <v>0</v>
      </c>
      <c r="R2224" s="288">
        <f t="shared" si="321"/>
        <v>0</v>
      </c>
      <c r="S2224" s="261"/>
    </row>
    <row r="2225" spans="2:19" s="200" customFormat="1" x14ac:dyDescent="0.25">
      <c r="B2225" s="259">
        <f t="shared" si="322"/>
        <v>2220</v>
      </c>
      <c r="C2225" s="229">
        <v>45503</v>
      </c>
      <c r="D2225" s="203"/>
      <c r="E2225" s="204" t="str">
        <f t="shared" si="316"/>
        <v/>
      </c>
      <c r="F2225" s="204" t="str">
        <f t="shared" si="317"/>
        <v/>
      </c>
      <c r="G2225" s="204" t="str">
        <f t="shared" si="318"/>
        <v/>
      </c>
      <c r="H2225" s="204" t="str">
        <f t="shared" si="319"/>
        <v/>
      </c>
      <c r="I2225" s="204"/>
      <c r="J2225" s="204"/>
      <c r="K2225" s="204"/>
      <c r="L2225" s="204"/>
      <c r="M2225" s="204"/>
      <c r="N2225" s="204"/>
      <c r="O2225" s="230">
        <f t="shared" si="323"/>
        <v>0</v>
      </c>
      <c r="P2225" s="230">
        <f t="shared" si="324"/>
        <v>0</v>
      </c>
      <c r="Q2225" s="230">
        <f t="shared" si="320"/>
        <v>0</v>
      </c>
      <c r="R2225" s="288">
        <f t="shared" si="321"/>
        <v>0</v>
      </c>
      <c r="S2225" s="261"/>
    </row>
    <row r="2226" spans="2:19" s="200" customFormat="1" x14ac:dyDescent="0.25">
      <c r="B2226" s="259">
        <f t="shared" si="322"/>
        <v>2221</v>
      </c>
      <c r="C2226" s="229">
        <v>45503</v>
      </c>
      <c r="D2226" s="203"/>
      <c r="E2226" s="204" t="str">
        <f t="shared" si="316"/>
        <v/>
      </c>
      <c r="F2226" s="204" t="str">
        <f t="shared" si="317"/>
        <v/>
      </c>
      <c r="G2226" s="204" t="str">
        <f t="shared" si="318"/>
        <v/>
      </c>
      <c r="H2226" s="204" t="str">
        <f t="shared" si="319"/>
        <v/>
      </c>
      <c r="I2226" s="204"/>
      <c r="J2226" s="204"/>
      <c r="K2226" s="204"/>
      <c r="L2226" s="204"/>
      <c r="M2226" s="204"/>
      <c r="N2226" s="204"/>
      <c r="O2226" s="230">
        <f t="shared" si="323"/>
        <v>0</v>
      </c>
      <c r="P2226" s="230">
        <f t="shared" si="324"/>
        <v>0</v>
      </c>
      <c r="Q2226" s="230">
        <f t="shared" si="320"/>
        <v>0</v>
      </c>
      <c r="R2226" s="288">
        <f t="shared" si="321"/>
        <v>0</v>
      </c>
      <c r="S2226" s="261"/>
    </row>
    <row r="2227" spans="2:19" s="200" customFormat="1" x14ac:dyDescent="0.25">
      <c r="B2227" s="259">
        <f t="shared" si="322"/>
        <v>2222</v>
      </c>
      <c r="C2227" s="229">
        <v>45503</v>
      </c>
      <c r="D2227" s="203"/>
      <c r="E2227" s="204" t="str">
        <f t="shared" si="316"/>
        <v/>
      </c>
      <c r="F2227" s="204" t="str">
        <f t="shared" si="317"/>
        <v/>
      </c>
      <c r="G2227" s="204" t="str">
        <f t="shared" si="318"/>
        <v/>
      </c>
      <c r="H2227" s="204" t="str">
        <f t="shared" si="319"/>
        <v/>
      </c>
      <c r="I2227" s="204"/>
      <c r="J2227" s="204"/>
      <c r="K2227" s="204"/>
      <c r="L2227" s="204"/>
      <c r="M2227" s="204"/>
      <c r="N2227" s="204"/>
      <c r="O2227" s="230">
        <f t="shared" si="323"/>
        <v>0</v>
      </c>
      <c r="P2227" s="230">
        <f t="shared" si="324"/>
        <v>0</v>
      </c>
      <c r="Q2227" s="230">
        <f t="shared" si="320"/>
        <v>0</v>
      </c>
      <c r="R2227" s="288">
        <f t="shared" si="321"/>
        <v>0</v>
      </c>
      <c r="S2227" s="261"/>
    </row>
    <row r="2228" spans="2:19" s="200" customFormat="1" x14ac:dyDescent="0.25">
      <c r="B2228" s="259">
        <f t="shared" si="322"/>
        <v>2223</v>
      </c>
      <c r="C2228" s="229">
        <v>45503</v>
      </c>
      <c r="D2228" s="203"/>
      <c r="E2228" s="204" t="str">
        <f t="shared" si="316"/>
        <v/>
      </c>
      <c r="F2228" s="204" t="str">
        <f t="shared" si="317"/>
        <v/>
      </c>
      <c r="G2228" s="204" t="str">
        <f t="shared" si="318"/>
        <v/>
      </c>
      <c r="H2228" s="204" t="str">
        <f t="shared" si="319"/>
        <v/>
      </c>
      <c r="I2228" s="204"/>
      <c r="J2228" s="204"/>
      <c r="K2228" s="204"/>
      <c r="L2228" s="204"/>
      <c r="M2228" s="204"/>
      <c r="N2228" s="204"/>
      <c r="O2228" s="230">
        <f t="shared" si="323"/>
        <v>0</v>
      </c>
      <c r="P2228" s="230">
        <f t="shared" si="324"/>
        <v>0</v>
      </c>
      <c r="Q2228" s="230">
        <f t="shared" si="320"/>
        <v>0</v>
      </c>
      <c r="R2228" s="288">
        <f t="shared" si="321"/>
        <v>0</v>
      </c>
      <c r="S2228" s="261"/>
    </row>
    <row r="2229" spans="2:19" s="200" customFormat="1" x14ac:dyDescent="0.25">
      <c r="B2229" s="259">
        <f t="shared" si="322"/>
        <v>2224</v>
      </c>
      <c r="C2229" s="229"/>
      <c r="D2229" s="203"/>
      <c r="E2229" s="204" t="str">
        <f t="shared" si="316"/>
        <v/>
      </c>
      <c r="F2229" s="204" t="str">
        <f t="shared" si="317"/>
        <v/>
      </c>
      <c r="G2229" s="204" t="str">
        <f t="shared" si="318"/>
        <v/>
      </c>
      <c r="H2229" s="204" t="str">
        <f t="shared" si="319"/>
        <v/>
      </c>
      <c r="I2229" s="204"/>
      <c r="J2229" s="204"/>
      <c r="K2229" s="204"/>
      <c r="L2229" s="204"/>
      <c r="M2229" s="204"/>
      <c r="N2229" s="204"/>
      <c r="O2229" s="230">
        <f t="shared" si="323"/>
        <v>0</v>
      </c>
      <c r="P2229" s="230">
        <f t="shared" si="324"/>
        <v>0</v>
      </c>
      <c r="Q2229" s="230">
        <f t="shared" si="320"/>
        <v>0</v>
      </c>
      <c r="R2229" s="288">
        <f t="shared" si="321"/>
        <v>0</v>
      </c>
      <c r="S2229" s="261"/>
    </row>
    <row r="2230" spans="2:19" s="200" customFormat="1" x14ac:dyDescent="0.25">
      <c r="B2230" s="259">
        <f t="shared" si="322"/>
        <v>2225</v>
      </c>
      <c r="C2230" s="229"/>
      <c r="D2230" s="203"/>
      <c r="E2230" s="204" t="str">
        <f t="shared" si="316"/>
        <v/>
      </c>
      <c r="F2230" s="204" t="str">
        <f t="shared" si="317"/>
        <v/>
      </c>
      <c r="G2230" s="204" t="str">
        <f t="shared" si="318"/>
        <v/>
      </c>
      <c r="H2230" s="204" t="str">
        <f t="shared" si="319"/>
        <v/>
      </c>
      <c r="I2230" s="204"/>
      <c r="J2230" s="204"/>
      <c r="K2230" s="204"/>
      <c r="L2230" s="204"/>
      <c r="M2230" s="204"/>
      <c r="N2230" s="204"/>
      <c r="O2230" s="230">
        <f t="shared" si="323"/>
        <v>0</v>
      </c>
      <c r="P2230" s="230">
        <f t="shared" si="324"/>
        <v>0</v>
      </c>
      <c r="Q2230" s="230">
        <f t="shared" si="320"/>
        <v>0</v>
      </c>
      <c r="R2230" s="288">
        <f t="shared" si="321"/>
        <v>0</v>
      </c>
      <c r="S2230" s="261"/>
    </row>
    <row r="2231" spans="2:19" s="200" customFormat="1" x14ac:dyDescent="0.25">
      <c r="B2231" s="259">
        <f t="shared" si="322"/>
        <v>2226</v>
      </c>
      <c r="C2231" s="229"/>
      <c r="D2231" s="203"/>
      <c r="E2231" s="204" t="str">
        <f t="shared" si="316"/>
        <v/>
      </c>
      <c r="F2231" s="204" t="str">
        <f t="shared" si="317"/>
        <v/>
      </c>
      <c r="G2231" s="204" t="str">
        <f t="shared" si="318"/>
        <v/>
      </c>
      <c r="H2231" s="204" t="str">
        <f t="shared" si="319"/>
        <v/>
      </c>
      <c r="I2231" s="204"/>
      <c r="J2231" s="204"/>
      <c r="K2231" s="204"/>
      <c r="L2231" s="204"/>
      <c r="M2231" s="204"/>
      <c r="N2231" s="204"/>
      <c r="O2231" s="230">
        <f t="shared" si="323"/>
        <v>0</v>
      </c>
      <c r="P2231" s="230">
        <f t="shared" si="324"/>
        <v>0</v>
      </c>
      <c r="Q2231" s="230">
        <f t="shared" si="320"/>
        <v>0</v>
      </c>
      <c r="R2231" s="288">
        <f t="shared" si="321"/>
        <v>0</v>
      </c>
      <c r="S2231" s="261"/>
    </row>
    <row r="2232" spans="2:19" s="200" customFormat="1" x14ac:dyDescent="0.25">
      <c r="B2232" s="259">
        <f t="shared" si="322"/>
        <v>2227</v>
      </c>
      <c r="C2232" s="229">
        <v>45503</v>
      </c>
      <c r="D2232" s="203"/>
      <c r="E2232" s="204" t="str">
        <f t="shared" si="316"/>
        <v/>
      </c>
      <c r="F2232" s="204" t="str">
        <f t="shared" si="317"/>
        <v/>
      </c>
      <c r="G2232" s="204" t="str">
        <f t="shared" si="318"/>
        <v/>
      </c>
      <c r="H2232" s="204" t="str">
        <f t="shared" si="319"/>
        <v/>
      </c>
      <c r="I2232" s="204"/>
      <c r="J2232" s="204"/>
      <c r="K2232" s="204"/>
      <c r="L2232" s="204"/>
      <c r="M2232" s="204"/>
      <c r="N2232" s="204"/>
      <c r="O2232" s="230">
        <f t="shared" si="323"/>
        <v>0</v>
      </c>
      <c r="P2232" s="230">
        <f t="shared" si="324"/>
        <v>0</v>
      </c>
      <c r="Q2232" s="230">
        <f t="shared" si="320"/>
        <v>0</v>
      </c>
      <c r="R2232" s="288">
        <f t="shared" si="321"/>
        <v>0</v>
      </c>
      <c r="S2232" s="261"/>
    </row>
    <row r="2233" spans="2:19" s="200" customFormat="1" x14ac:dyDescent="0.25">
      <c r="B2233" s="259">
        <f t="shared" si="322"/>
        <v>2228</v>
      </c>
      <c r="C2233" s="229">
        <v>45503</v>
      </c>
      <c r="D2233" s="203"/>
      <c r="E2233" s="204" t="str">
        <f t="shared" si="316"/>
        <v/>
      </c>
      <c r="F2233" s="204" t="str">
        <f t="shared" si="317"/>
        <v/>
      </c>
      <c r="G2233" s="204" t="str">
        <f t="shared" si="318"/>
        <v/>
      </c>
      <c r="H2233" s="204" t="str">
        <f t="shared" si="319"/>
        <v/>
      </c>
      <c r="I2233" s="204"/>
      <c r="J2233" s="204"/>
      <c r="K2233" s="204"/>
      <c r="L2233" s="204"/>
      <c r="M2233" s="204"/>
      <c r="N2233" s="204"/>
      <c r="O2233" s="230">
        <f t="shared" si="323"/>
        <v>0</v>
      </c>
      <c r="P2233" s="230">
        <f t="shared" si="324"/>
        <v>0</v>
      </c>
      <c r="Q2233" s="230">
        <f t="shared" si="320"/>
        <v>0</v>
      </c>
      <c r="R2233" s="288">
        <f t="shared" si="321"/>
        <v>0</v>
      </c>
      <c r="S2233" s="261"/>
    </row>
    <row r="2234" spans="2:19" s="200" customFormat="1" x14ac:dyDescent="0.25">
      <c r="B2234" s="259">
        <f t="shared" si="322"/>
        <v>2229</v>
      </c>
      <c r="C2234" s="229">
        <v>45503</v>
      </c>
      <c r="D2234" s="203"/>
      <c r="E2234" s="204" t="str">
        <f t="shared" si="316"/>
        <v/>
      </c>
      <c r="F2234" s="204" t="str">
        <f t="shared" si="317"/>
        <v/>
      </c>
      <c r="G2234" s="204" t="str">
        <f t="shared" si="318"/>
        <v/>
      </c>
      <c r="H2234" s="204" t="str">
        <f t="shared" si="319"/>
        <v/>
      </c>
      <c r="I2234" s="204"/>
      <c r="J2234" s="204"/>
      <c r="K2234" s="204"/>
      <c r="L2234" s="204"/>
      <c r="M2234" s="204"/>
      <c r="N2234" s="204"/>
      <c r="O2234" s="230">
        <f t="shared" si="323"/>
        <v>0</v>
      </c>
      <c r="P2234" s="230">
        <f t="shared" si="324"/>
        <v>0</v>
      </c>
      <c r="Q2234" s="230">
        <f t="shared" si="320"/>
        <v>0</v>
      </c>
      <c r="R2234" s="288">
        <f t="shared" si="321"/>
        <v>0</v>
      </c>
      <c r="S2234" s="261"/>
    </row>
    <row r="2235" spans="2:19" s="200" customFormat="1" x14ac:dyDescent="0.25">
      <c r="B2235" s="259">
        <f t="shared" si="322"/>
        <v>2230</v>
      </c>
      <c r="C2235" s="229">
        <v>45503</v>
      </c>
      <c r="D2235" s="203"/>
      <c r="E2235" s="204" t="str">
        <f t="shared" si="316"/>
        <v/>
      </c>
      <c r="F2235" s="204" t="str">
        <f t="shared" si="317"/>
        <v/>
      </c>
      <c r="G2235" s="204" t="str">
        <f t="shared" si="318"/>
        <v/>
      </c>
      <c r="H2235" s="204" t="str">
        <f t="shared" si="319"/>
        <v/>
      </c>
      <c r="I2235" s="204"/>
      <c r="J2235" s="204"/>
      <c r="K2235" s="204"/>
      <c r="L2235" s="204"/>
      <c r="M2235" s="204"/>
      <c r="N2235" s="204"/>
      <c r="O2235" s="230">
        <f t="shared" si="323"/>
        <v>0</v>
      </c>
      <c r="P2235" s="230">
        <f t="shared" si="324"/>
        <v>0</v>
      </c>
      <c r="Q2235" s="230">
        <f t="shared" si="320"/>
        <v>0</v>
      </c>
      <c r="R2235" s="288">
        <f t="shared" si="321"/>
        <v>0</v>
      </c>
      <c r="S2235" s="261"/>
    </row>
    <row r="2236" spans="2:19" s="200" customFormat="1" x14ac:dyDescent="0.25">
      <c r="B2236" s="259">
        <f t="shared" si="322"/>
        <v>2231</v>
      </c>
      <c r="C2236" s="229">
        <v>45503</v>
      </c>
      <c r="D2236" s="203"/>
      <c r="E2236" s="204" t="str">
        <f t="shared" si="316"/>
        <v/>
      </c>
      <c r="F2236" s="204" t="str">
        <f t="shared" si="317"/>
        <v/>
      </c>
      <c r="G2236" s="204" t="str">
        <f t="shared" si="318"/>
        <v/>
      </c>
      <c r="H2236" s="204" t="str">
        <f t="shared" si="319"/>
        <v/>
      </c>
      <c r="I2236" s="204"/>
      <c r="J2236" s="204"/>
      <c r="K2236" s="204"/>
      <c r="L2236" s="204"/>
      <c r="M2236" s="204"/>
      <c r="N2236" s="204"/>
      <c r="O2236" s="230">
        <f t="shared" si="323"/>
        <v>0</v>
      </c>
      <c r="P2236" s="230">
        <f t="shared" si="324"/>
        <v>0</v>
      </c>
      <c r="Q2236" s="230">
        <f t="shared" si="320"/>
        <v>0</v>
      </c>
      <c r="R2236" s="288">
        <f t="shared" si="321"/>
        <v>0</v>
      </c>
      <c r="S2236" s="261"/>
    </row>
    <row r="2237" spans="2:19" s="200" customFormat="1" x14ac:dyDescent="0.25">
      <c r="B2237" s="259">
        <f t="shared" si="322"/>
        <v>2232</v>
      </c>
      <c r="C2237" s="229">
        <v>45503</v>
      </c>
      <c r="D2237" s="203"/>
      <c r="E2237" s="204" t="str">
        <f t="shared" si="316"/>
        <v/>
      </c>
      <c r="F2237" s="204" t="str">
        <f t="shared" si="317"/>
        <v/>
      </c>
      <c r="G2237" s="204" t="str">
        <f t="shared" si="318"/>
        <v/>
      </c>
      <c r="H2237" s="204" t="str">
        <f t="shared" si="319"/>
        <v/>
      </c>
      <c r="I2237" s="204"/>
      <c r="J2237" s="204"/>
      <c r="K2237" s="204"/>
      <c r="L2237" s="204"/>
      <c r="M2237" s="204"/>
      <c r="N2237" s="204"/>
      <c r="O2237" s="230">
        <f t="shared" si="323"/>
        <v>0</v>
      </c>
      <c r="P2237" s="230">
        <f t="shared" si="324"/>
        <v>0</v>
      </c>
      <c r="Q2237" s="230">
        <f t="shared" si="320"/>
        <v>0</v>
      </c>
      <c r="R2237" s="288">
        <f t="shared" si="321"/>
        <v>0</v>
      </c>
      <c r="S2237" s="261"/>
    </row>
    <row r="2238" spans="2:19" s="200" customFormat="1" x14ac:dyDescent="0.25">
      <c r="B2238" s="259">
        <f t="shared" si="322"/>
        <v>2233</v>
      </c>
      <c r="C2238" s="229">
        <v>45503</v>
      </c>
      <c r="D2238" s="203"/>
      <c r="E2238" s="204" t="str">
        <f t="shared" si="316"/>
        <v/>
      </c>
      <c r="F2238" s="204" t="str">
        <f t="shared" si="317"/>
        <v/>
      </c>
      <c r="G2238" s="204" t="str">
        <f t="shared" si="318"/>
        <v/>
      </c>
      <c r="H2238" s="204" t="str">
        <f t="shared" si="319"/>
        <v/>
      </c>
      <c r="I2238" s="204"/>
      <c r="J2238" s="204"/>
      <c r="K2238" s="204"/>
      <c r="L2238" s="204"/>
      <c r="M2238" s="204"/>
      <c r="N2238" s="204"/>
      <c r="O2238" s="230">
        <f t="shared" si="323"/>
        <v>0</v>
      </c>
      <c r="P2238" s="230">
        <f t="shared" si="324"/>
        <v>0</v>
      </c>
      <c r="Q2238" s="230">
        <f t="shared" si="320"/>
        <v>0</v>
      </c>
      <c r="R2238" s="288">
        <f t="shared" si="321"/>
        <v>0</v>
      </c>
      <c r="S2238" s="261"/>
    </row>
    <row r="2239" spans="2:19" s="200" customFormat="1" x14ac:dyDescent="0.25">
      <c r="B2239" s="259">
        <f t="shared" si="322"/>
        <v>2234</v>
      </c>
      <c r="C2239" s="229">
        <v>45504</v>
      </c>
      <c r="D2239" s="203"/>
      <c r="E2239" s="204" t="str">
        <f t="shared" si="316"/>
        <v/>
      </c>
      <c r="F2239" s="204" t="str">
        <f t="shared" si="317"/>
        <v/>
      </c>
      <c r="G2239" s="204" t="str">
        <f t="shared" si="318"/>
        <v/>
      </c>
      <c r="H2239" s="204" t="str">
        <f t="shared" si="319"/>
        <v/>
      </c>
      <c r="I2239" s="204"/>
      <c r="J2239" s="204"/>
      <c r="K2239" s="204"/>
      <c r="L2239" s="204"/>
      <c r="M2239" s="204"/>
      <c r="N2239" s="204"/>
      <c r="O2239" s="230">
        <f t="shared" si="323"/>
        <v>0</v>
      </c>
      <c r="P2239" s="230">
        <f t="shared" si="324"/>
        <v>0</v>
      </c>
      <c r="Q2239" s="230">
        <f t="shared" si="320"/>
        <v>0</v>
      </c>
      <c r="R2239" s="288">
        <f t="shared" si="321"/>
        <v>0</v>
      </c>
      <c r="S2239" s="261"/>
    </row>
    <row r="2240" spans="2:19" s="200" customFormat="1" x14ac:dyDescent="0.25">
      <c r="B2240" s="259">
        <f t="shared" si="322"/>
        <v>2235</v>
      </c>
      <c r="C2240" s="229">
        <v>45504</v>
      </c>
      <c r="D2240" s="203"/>
      <c r="E2240" s="204" t="str">
        <f t="shared" si="316"/>
        <v/>
      </c>
      <c r="F2240" s="204" t="str">
        <f t="shared" si="317"/>
        <v/>
      </c>
      <c r="G2240" s="204" t="str">
        <f t="shared" si="318"/>
        <v/>
      </c>
      <c r="H2240" s="204" t="str">
        <f t="shared" si="319"/>
        <v/>
      </c>
      <c r="I2240" s="204"/>
      <c r="J2240" s="204"/>
      <c r="K2240" s="204"/>
      <c r="L2240" s="204"/>
      <c r="M2240" s="204"/>
      <c r="N2240" s="204"/>
      <c r="O2240" s="230">
        <f t="shared" si="323"/>
        <v>0</v>
      </c>
      <c r="P2240" s="230">
        <f t="shared" si="324"/>
        <v>0</v>
      </c>
      <c r="Q2240" s="230">
        <f t="shared" si="320"/>
        <v>0</v>
      </c>
      <c r="R2240" s="288">
        <f t="shared" si="321"/>
        <v>0</v>
      </c>
      <c r="S2240" s="261"/>
    </row>
    <row r="2241" spans="2:19" s="200" customFormat="1" x14ac:dyDescent="0.25">
      <c r="B2241" s="259">
        <f t="shared" si="322"/>
        <v>2236</v>
      </c>
      <c r="C2241" s="229">
        <v>45504</v>
      </c>
      <c r="D2241" s="203"/>
      <c r="E2241" s="204" t="str">
        <f t="shared" si="316"/>
        <v/>
      </c>
      <c r="F2241" s="204" t="str">
        <f t="shared" si="317"/>
        <v/>
      </c>
      <c r="G2241" s="204" t="str">
        <f t="shared" si="318"/>
        <v/>
      </c>
      <c r="H2241" s="204" t="str">
        <f t="shared" si="319"/>
        <v/>
      </c>
      <c r="I2241" s="204"/>
      <c r="J2241" s="204"/>
      <c r="K2241" s="204"/>
      <c r="L2241" s="204"/>
      <c r="M2241" s="204"/>
      <c r="N2241" s="204"/>
      <c r="O2241" s="230">
        <f t="shared" si="323"/>
        <v>0</v>
      </c>
      <c r="P2241" s="230">
        <f t="shared" si="324"/>
        <v>0</v>
      </c>
      <c r="Q2241" s="230">
        <f t="shared" si="320"/>
        <v>0</v>
      </c>
      <c r="R2241" s="288">
        <f t="shared" si="321"/>
        <v>0</v>
      </c>
      <c r="S2241" s="261"/>
    </row>
    <row r="2242" spans="2:19" s="200" customFormat="1" x14ac:dyDescent="0.25">
      <c r="B2242" s="259">
        <f t="shared" si="322"/>
        <v>2237</v>
      </c>
      <c r="C2242" s="229">
        <v>45504</v>
      </c>
      <c r="D2242" s="203"/>
      <c r="E2242" s="204" t="str">
        <f t="shared" si="316"/>
        <v/>
      </c>
      <c r="F2242" s="204" t="str">
        <f t="shared" si="317"/>
        <v/>
      </c>
      <c r="G2242" s="204" t="str">
        <f t="shared" si="318"/>
        <v/>
      </c>
      <c r="H2242" s="204" t="str">
        <f t="shared" si="319"/>
        <v/>
      </c>
      <c r="I2242" s="204"/>
      <c r="J2242" s="204"/>
      <c r="K2242" s="204"/>
      <c r="L2242" s="204"/>
      <c r="M2242" s="204"/>
      <c r="N2242" s="204"/>
      <c r="O2242" s="230">
        <f t="shared" si="323"/>
        <v>0</v>
      </c>
      <c r="P2242" s="230">
        <f t="shared" si="324"/>
        <v>0</v>
      </c>
      <c r="Q2242" s="230">
        <f t="shared" si="320"/>
        <v>0</v>
      </c>
      <c r="R2242" s="288">
        <f t="shared" si="321"/>
        <v>0</v>
      </c>
      <c r="S2242" s="261"/>
    </row>
    <row r="2243" spans="2:19" s="200" customFormat="1" x14ac:dyDescent="0.25">
      <c r="B2243" s="259">
        <f t="shared" si="322"/>
        <v>2238</v>
      </c>
      <c r="C2243" s="229">
        <v>45504</v>
      </c>
      <c r="D2243" s="203"/>
      <c r="E2243" s="204" t="str">
        <f t="shared" si="316"/>
        <v/>
      </c>
      <c r="F2243" s="204" t="str">
        <f t="shared" si="317"/>
        <v/>
      </c>
      <c r="G2243" s="204" t="str">
        <f t="shared" si="318"/>
        <v/>
      </c>
      <c r="H2243" s="204" t="str">
        <f t="shared" si="319"/>
        <v/>
      </c>
      <c r="I2243" s="204"/>
      <c r="J2243" s="204"/>
      <c r="K2243" s="204"/>
      <c r="L2243" s="204"/>
      <c r="M2243" s="204"/>
      <c r="N2243" s="204"/>
      <c r="O2243" s="230">
        <f t="shared" si="323"/>
        <v>0</v>
      </c>
      <c r="P2243" s="230">
        <f t="shared" si="324"/>
        <v>0</v>
      </c>
      <c r="Q2243" s="230">
        <f t="shared" si="320"/>
        <v>0</v>
      </c>
      <c r="R2243" s="288">
        <f t="shared" si="321"/>
        <v>0</v>
      </c>
      <c r="S2243" s="261"/>
    </row>
    <row r="2244" spans="2:19" s="200" customFormat="1" x14ac:dyDescent="0.25">
      <c r="B2244" s="259">
        <f t="shared" si="322"/>
        <v>2239</v>
      </c>
      <c r="C2244" s="229">
        <v>45504</v>
      </c>
      <c r="D2244" s="203"/>
      <c r="E2244" s="204" t="str">
        <f t="shared" si="316"/>
        <v/>
      </c>
      <c r="F2244" s="204" t="str">
        <f t="shared" si="317"/>
        <v/>
      </c>
      <c r="G2244" s="204" t="str">
        <f t="shared" si="318"/>
        <v/>
      </c>
      <c r="H2244" s="204" t="str">
        <f t="shared" si="319"/>
        <v/>
      </c>
      <c r="I2244" s="204"/>
      <c r="J2244" s="204"/>
      <c r="K2244" s="204"/>
      <c r="L2244" s="204"/>
      <c r="M2244" s="204"/>
      <c r="N2244" s="204"/>
      <c r="O2244" s="230">
        <f t="shared" si="323"/>
        <v>0</v>
      </c>
      <c r="P2244" s="230">
        <f t="shared" si="324"/>
        <v>0</v>
      </c>
      <c r="Q2244" s="230">
        <f t="shared" si="320"/>
        <v>0</v>
      </c>
      <c r="R2244" s="288">
        <f t="shared" si="321"/>
        <v>0</v>
      </c>
      <c r="S2244" s="261"/>
    </row>
    <row r="2245" spans="2:19" s="200" customFormat="1" x14ac:dyDescent="0.25">
      <c r="B2245" s="259">
        <f t="shared" si="322"/>
        <v>2240</v>
      </c>
      <c r="C2245" s="229">
        <v>45504</v>
      </c>
      <c r="D2245" s="203"/>
      <c r="E2245" s="204" t="str">
        <f t="shared" si="316"/>
        <v/>
      </c>
      <c r="F2245" s="204" t="str">
        <f t="shared" si="317"/>
        <v/>
      </c>
      <c r="G2245" s="204" t="str">
        <f t="shared" si="318"/>
        <v/>
      </c>
      <c r="H2245" s="204" t="str">
        <f t="shared" si="319"/>
        <v/>
      </c>
      <c r="I2245" s="204"/>
      <c r="J2245" s="204"/>
      <c r="K2245" s="204"/>
      <c r="L2245" s="204"/>
      <c r="M2245" s="204"/>
      <c r="N2245" s="204"/>
      <c r="O2245" s="230">
        <f t="shared" si="323"/>
        <v>0</v>
      </c>
      <c r="P2245" s="230">
        <f t="shared" si="324"/>
        <v>0</v>
      </c>
      <c r="Q2245" s="230">
        <f t="shared" si="320"/>
        <v>0</v>
      </c>
      <c r="R2245" s="288">
        <f t="shared" si="321"/>
        <v>0</v>
      </c>
      <c r="S2245" s="261"/>
    </row>
    <row r="2246" spans="2:19" s="200" customFormat="1" x14ac:dyDescent="0.25">
      <c r="B2246" s="259">
        <f t="shared" si="322"/>
        <v>2241</v>
      </c>
      <c r="C2246" s="229"/>
      <c r="D2246" s="203"/>
      <c r="E2246" s="204" t="str">
        <f t="shared" ref="E2246:E2309" si="325">IFERROR(VLOOKUP(D2246,T:X,2,FALSE),"")</f>
        <v/>
      </c>
      <c r="F2246" s="204" t="str">
        <f t="shared" ref="F2246:F2309" si="326">IFERROR(VLOOKUP(D2246,T:X,3,FALSE),"")</f>
        <v/>
      </c>
      <c r="G2246" s="204" t="str">
        <f t="shared" ref="G2246:G2309" si="327">IFERROR(VLOOKUP(D2246,T:X,4,FALSE),"")</f>
        <v/>
      </c>
      <c r="H2246" s="204" t="str">
        <f t="shared" ref="H2246:H2309" si="328">IFERROR(VLOOKUP(D2246,T:X,5,FALSE),"")</f>
        <v/>
      </c>
      <c r="I2246" s="204"/>
      <c r="J2246" s="204"/>
      <c r="K2246" s="204"/>
      <c r="L2246" s="204"/>
      <c r="M2246" s="204"/>
      <c r="N2246" s="204"/>
      <c r="O2246" s="230">
        <f t="shared" si="323"/>
        <v>0</v>
      </c>
      <c r="P2246" s="230">
        <f t="shared" si="324"/>
        <v>0</v>
      </c>
      <c r="Q2246" s="230">
        <f t="shared" ref="Q2246:Q2309" si="329">IF(I2246=$Q$5,J2246*H2246,0)</f>
        <v>0</v>
      </c>
      <c r="R2246" s="288">
        <f t="shared" ref="R2246:R2309" si="330">IF(I2246=$R$5,J2246*H2246,0)</f>
        <v>0</v>
      </c>
      <c r="S2246" s="261"/>
    </row>
    <row r="2247" spans="2:19" s="200" customFormat="1" x14ac:dyDescent="0.25">
      <c r="B2247" s="259">
        <f t="shared" si="322"/>
        <v>2242</v>
      </c>
      <c r="C2247" s="229"/>
      <c r="D2247" s="203"/>
      <c r="E2247" s="204" t="str">
        <f t="shared" si="325"/>
        <v/>
      </c>
      <c r="F2247" s="204" t="str">
        <f t="shared" si="326"/>
        <v/>
      </c>
      <c r="G2247" s="204" t="str">
        <f t="shared" si="327"/>
        <v/>
      </c>
      <c r="H2247" s="204" t="str">
        <f t="shared" si="328"/>
        <v/>
      </c>
      <c r="I2247" s="204"/>
      <c r="J2247" s="204"/>
      <c r="K2247" s="204"/>
      <c r="L2247" s="204"/>
      <c r="M2247" s="204"/>
      <c r="N2247" s="204"/>
      <c r="O2247" s="230">
        <f t="shared" si="323"/>
        <v>0</v>
      </c>
      <c r="P2247" s="230">
        <f t="shared" si="324"/>
        <v>0</v>
      </c>
      <c r="Q2247" s="230">
        <f t="shared" si="329"/>
        <v>0</v>
      </c>
      <c r="R2247" s="288">
        <f t="shared" si="330"/>
        <v>0</v>
      </c>
      <c r="S2247" s="261"/>
    </row>
    <row r="2248" spans="2:19" s="200" customFormat="1" x14ac:dyDescent="0.25">
      <c r="B2248" s="259">
        <f t="shared" si="322"/>
        <v>2243</v>
      </c>
      <c r="C2248" s="229"/>
      <c r="D2248" s="203"/>
      <c r="E2248" s="204" t="str">
        <f t="shared" si="325"/>
        <v/>
      </c>
      <c r="F2248" s="204" t="str">
        <f t="shared" si="326"/>
        <v/>
      </c>
      <c r="G2248" s="204" t="str">
        <f t="shared" si="327"/>
        <v/>
      </c>
      <c r="H2248" s="204" t="str">
        <f t="shared" si="328"/>
        <v/>
      </c>
      <c r="I2248" s="204"/>
      <c r="J2248" s="204"/>
      <c r="K2248" s="204"/>
      <c r="L2248" s="204"/>
      <c r="M2248" s="204"/>
      <c r="N2248" s="204"/>
      <c r="O2248" s="230">
        <f t="shared" si="323"/>
        <v>0</v>
      </c>
      <c r="P2248" s="230">
        <f t="shared" si="324"/>
        <v>0</v>
      </c>
      <c r="Q2248" s="230">
        <f t="shared" si="329"/>
        <v>0</v>
      </c>
      <c r="R2248" s="288">
        <f t="shared" si="330"/>
        <v>0</v>
      </c>
      <c r="S2248" s="261"/>
    </row>
    <row r="2249" spans="2:19" s="200" customFormat="1" x14ac:dyDescent="0.25">
      <c r="B2249" s="259">
        <f t="shared" si="322"/>
        <v>2244</v>
      </c>
      <c r="C2249" s="229">
        <v>45504</v>
      </c>
      <c r="D2249" s="203"/>
      <c r="E2249" s="204" t="str">
        <f t="shared" si="325"/>
        <v/>
      </c>
      <c r="F2249" s="204" t="str">
        <f t="shared" si="326"/>
        <v/>
      </c>
      <c r="G2249" s="204" t="str">
        <f t="shared" si="327"/>
        <v/>
      </c>
      <c r="H2249" s="204" t="str">
        <f t="shared" si="328"/>
        <v/>
      </c>
      <c r="I2249" s="204"/>
      <c r="J2249" s="204"/>
      <c r="K2249" s="204"/>
      <c r="L2249" s="204"/>
      <c r="M2249" s="204"/>
      <c r="N2249" s="204"/>
      <c r="O2249" s="230">
        <f t="shared" si="323"/>
        <v>0</v>
      </c>
      <c r="P2249" s="230">
        <f t="shared" si="324"/>
        <v>0</v>
      </c>
      <c r="Q2249" s="230">
        <f t="shared" si="329"/>
        <v>0</v>
      </c>
      <c r="R2249" s="288">
        <f t="shared" si="330"/>
        <v>0</v>
      </c>
      <c r="S2249" s="261"/>
    </row>
    <row r="2250" spans="2:19" s="200" customFormat="1" x14ac:dyDescent="0.25">
      <c r="B2250" s="259">
        <f t="shared" si="322"/>
        <v>2245</v>
      </c>
      <c r="C2250" s="229">
        <v>45504</v>
      </c>
      <c r="D2250" s="203"/>
      <c r="E2250" s="204" t="str">
        <f t="shared" si="325"/>
        <v/>
      </c>
      <c r="F2250" s="204" t="str">
        <f t="shared" si="326"/>
        <v/>
      </c>
      <c r="G2250" s="204" t="str">
        <f t="shared" si="327"/>
        <v/>
      </c>
      <c r="H2250" s="204" t="str">
        <f t="shared" si="328"/>
        <v/>
      </c>
      <c r="I2250" s="204"/>
      <c r="J2250" s="204"/>
      <c r="K2250" s="204"/>
      <c r="L2250" s="204"/>
      <c r="M2250" s="204"/>
      <c r="N2250" s="204"/>
      <c r="O2250" s="230">
        <f t="shared" si="323"/>
        <v>0</v>
      </c>
      <c r="P2250" s="230">
        <f t="shared" si="324"/>
        <v>0</v>
      </c>
      <c r="Q2250" s="230">
        <f t="shared" si="329"/>
        <v>0</v>
      </c>
      <c r="R2250" s="288">
        <f t="shared" si="330"/>
        <v>0</v>
      </c>
      <c r="S2250" s="261"/>
    </row>
    <row r="2251" spans="2:19" s="200" customFormat="1" x14ac:dyDescent="0.25">
      <c r="B2251" s="259">
        <f t="shared" ref="B2251:B2314" si="331">ROW()-5</f>
        <v>2246</v>
      </c>
      <c r="C2251" s="229">
        <v>45504</v>
      </c>
      <c r="D2251" s="203"/>
      <c r="E2251" s="204" t="str">
        <f t="shared" si="325"/>
        <v/>
      </c>
      <c r="F2251" s="204" t="str">
        <f t="shared" si="326"/>
        <v/>
      </c>
      <c r="G2251" s="204" t="str">
        <f t="shared" si="327"/>
        <v/>
      </c>
      <c r="H2251" s="204" t="str">
        <f t="shared" si="328"/>
        <v/>
      </c>
      <c r="I2251" s="204"/>
      <c r="J2251" s="204"/>
      <c r="K2251" s="204"/>
      <c r="L2251" s="204"/>
      <c r="M2251" s="204"/>
      <c r="N2251" s="204"/>
      <c r="O2251" s="230">
        <f t="shared" si="323"/>
        <v>0</v>
      </c>
      <c r="P2251" s="230">
        <f t="shared" si="324"/>
        <v>0</v>
      </c>
      <c r="Q2251" s="230">
        <f t="shared" si="329"/>
        <v>0</v>
      </c>
      <c r="R2251" s="288">
        <f t="shared" si="330"/>
        <v>0</v>
      </c>
      <c r="S2251" s="261"/>
    </row>
    <row r="2252" spans="2:19" s="200" customFormat="1" x14ac:dyDescent="0.25">
      <c r="B2252" s="259">
        <f t="shared" si="331"/>
        <v>2247</v>
      </c>
      <c r="C2252" s="229">
        <v>45504</v>
      </c>
      <c r="D2252" s="203"/>
      <c r="E2252" s="204" t="str">
        <f t="shared" si="325"/>
        <v/>
      </c>
      <c r="F2252" s="204" t="str">
        <f t="shared" si="326"/>
        <v/>
      </c>
      <c r="G2252" s="204" t="str">
        <f t="shared" si="327"/>
        <v/>
      </c>
      <c r="H2252" s="204" t="str">
        <f t="shared" si="328"/>
        <v/>
      </c>
      <c r="I2252" s="204"/>
      <c r="J2252" s="204"/>
      <c r="K2252" s="204"/>
      <c r="L2252" s="204"/>
      <c r="M2252" s="204"/>
      <c r="N2252" s="204"/>
      <c r="O2252" s="230">
        <f t="shared" si="323"/>
        <v>0</v>
      </c>
      <c r="P2252" s="230">
        <f t="shared" si="324"/>
        <v>0</v>
      </c>
      <c r="Q2252" s="230">
        <f t="shared" si="329"/>
        <v>0</v>
      </c>
      <c r="R2252" s="288">
        <f t="shared" si="330"/>
        <v>0</v>
      </c>
      <c r="S2252" s="261"/>
    </row>
    <row r="2253" spans="2:19" s="200" customFormat="1" x14ac:dyDescent="0.25">
      <c r="B2253" s="259">
        <f t="shared" si="331"/>
        <v>2248</v>
      </c>
      <c r="C2253" s="229">
        <v>45504</v>
      </c>
      <c r="D2253" s="203"/>
      <c r="E2253" s="204" t="str">
        <f t="shared" si="325"/>
        <v/>
      </c>
      <c r="F2253" s="204" t="str">
        <f t="shared" si="326"/>
        <v/>
      </c>
      <c r="G2253" s="204" t="str">
        <f t="shared" si="327"/>
        <v/>
      </c>
      <c r="H2253" s="204" t="str">
        <f t="shared" si="328"/>
        <v/>
      </c>
      <c r="I2253" s="204"/>
      <c r="J2253" s="204"/>
      <c r="K2253" s="204"/>
      <c r="L2253" s="204"/>
      <c r="M2253" s="204"/>
      <c r="N2253" s="204"/>
      <c r="O2253" s="230">
        <f t="shared" si="323"/>
        <v>0</v>
      </c>
      <c r="P2253" s="230">
        <f t="shared" si="324"/>
        <v>0</v>
      </c>
      <c r="Q2253" s="230">
        <f t="shared" si="329"/>
        <v>0</v>
      </c>
      <c r="R2253" s="288">
        <f t="shared" si="330"/>
        <v>0</v>
      </c>
      <c r="S2253" s="261"/>
    </row>
    <row r="2254" spans="2:19" s="200" customFormat="1" x14ac:dyDescent="0.25">
      <c r="B2254" s="259">
        <f t="shared" si="331"/>
        <v>2249</v>
      </c>
      <c r="C2254" s="229">
        <v>45504</v>
      </c>
      <c r="D2254" s="203"/>
      <c r="E2254" s="204" t="str">
        <f t="shared" si="325"/>
        <v/>
      </c>
      <c r="F2254" s="204" t="str">
        <f t="shared" si="326"/>
        <v/>
      </c>
      <c r="G2254" s="204" t="str">
        <f t="shared" si="327"/>
        <v/>
      </c>
      <c r="H2254" s="204" t="str">
        <f t="shared" si="328"/>
        <v/>
      </c>
      <c r="I2254" s="204"/>
      <c r="J2254" s="204"/>
      <c r="K2254" s="204"/>
      <c r="L2254" s="204"/>
      <c r="M2254" s="204"/>
      <c r="N2254" s="204"/>
      <c r="O2254" s="230">
        <f t="shared" si="323"/>
        <v>0</v>
      </c>
      <c r="P2254" s="230">
        <f t="shared" si="324"/>
        <v>0</v>
      </c>
      <c r="Q2254" s="230">
        <f t="shared" si="329"/>
        <v>0</v>
      </c>
      <c r="R2254" s="288">
        <f t="shared" si="330"/>
        <v>0</v>
      </c>
      <c r="S2254" s="261"/>
    </row>
    <row r="2255" spans="2:19" s="200" customFormat="1" x14ac:dyDescent="0.25">
      <c r="B2255" s="259">
        <f t="shared" si="331"/>
        <v>2250</v>
      </c>
      <c r="C2255" s="229">
        <v>45504</v>
      </c>
      <c r="D2255" s="203"/>
      <c r="E2255" s="204" t="str">
        <f t="shared" si="325"/>
        <v/>
      </c>
      <c r="F2255" s="204" t="str">
        <f t="shared" si="326"/>
        <v/>
      </c>
      <c r="G2255" s="204" t="str">
        <f t="shared" si="327"/>
        <v/>
      </c>
      <c r="H2255" s="204" t="str">
        <f t="shared" si="328"/>
        <v/>
      </c>
      <c r="I2255" s="204"/>
      <c r="J2255" s="204"/>
      <c r="K2255" s="204"/>
      <c r="L2255" s="204"/>
      <c r="M2255" s="204"/>
      <c r="N2255" s="204"/>
      <c r="O2255" s="230">
        <f t="shared" si="323"/>
        <v>0</v>
      </c>
      <c r="P2255" s="230">
        <f t="shared" si="324"/>
        <v>0</v>
      </c>
      <c r="Q2255" s="230">
        <f t="shared" si="329"/>
        <v>0</v>
      </c>
      <c r="R2255" s="288">
        <f t="shared" si="330"/>
        <v>0</v>
      </c>
      <c r="S2255" s="261"/>
    </row>
    <row r="2256" spans="2:19" s="200" customFormat="1" x14ac:dyDescent="0.25">
      <c r="B2256" s="259">
        <f t="shared" si="331"/>
        <v>2251</v>
      </c>
      <c r="C2256" s="229">
        <v>45505</v>
      </c>
      <c r="D2256" s="203"/>
      <c r="E2256" s="204" t="str">
        <f t="shared" si="325"/>
        <v/>
      </c>
      <c r="F2256" s="204" t="str">
        <f t="shared" si="326"/>
        <v/>
      </c>
      <c r="G2256" s="204" t="str">
        <f t="shared" si="327"/>
        <v/>
      </c>
      <c r="H2256" s="204" t="str">
        <f t="shared" si="328"/>
        <v/>
      </c>
      <c r="I2256" s="204"/>
      <c r="J2256" s="204"/>
      <c r="K2256" s="204"/>
      <c r="L2256" s="204"/>
      <c r="M2256" s="204"/>
      <c r="N2256" s="204"/>
      <c r="O2256" s="230">
        <f t="shared" si="323"/>
        <v>0</v>
      </c>
      <c r="P2256" s="230">
        <f t="shared" si="324"/>
        <v>0</v>
      </c>
      <c r="Q2256" s="230">
        <f t="shared" si="329"/>
        <v>0</v>
      </c>
      <c r="R2256" s="288">
        <f t="shared" si="330"/>
        <v>0</v>
      </c>
      <c r="S2256" s="261"/>
    </row>
    <row r="2257" spans="2:19" s="200" customFormat="1" x14ac:dyDescent="0.25">
      <c r="B2257" s="259">
        <f t="shared" si="331"/>
        <v>2252</v>
      </c>
      <c r="C2257" s="229">
        <v>45505</v>
      </c>
      <c r="D2257" s="203"/>
      <c r="E2257" s="204" t="str">
        <f t="shared" si="325"/>
        <v/>
      </c>
      <c r="F2257" s="204" t="str">
        <f t="shared" si="326"/>
        <v/>
      </c>
      <c r="G2257" s="204" t="str">
        <f t="shared" si="327"/>
        <v/>
      </c>
      <c r="H2257" s="204" t="str">
        <f t="shared" si="328"/>
        <v/>
      </c>
      <c r="I2257" s="204"/>
      <c r="J2257" s="204"/>
      <c r="K2257" s="204"/>
      <c r="L2257" s="204"/>
      <c r="M2257" s="204"/>
      <c r="N2257" s="204"/>
      <c r="O2257" s="230">
        <f t="shared" si="323"/>
        <v>0</v>
      </c>
      <c r="P2257" s="230">
        <f t="shared" si="324"/>
        <v>0</v>
      </c>
      <c r="Q2257" s="230">
        <f t="shared" si="329"/>
        <v>0</v>
      </c>
      <c r="R2257" s="288">
        <f t="shared" si="330"/>
        <v>0</v>
      </c>
      <c r="S2257" s="261"/>
    </row>
    <row r="2258" spans="2:19" s="200" customFormat="1" x14ac:dyDescent="0.25">
      <c r="B2258" s="259">
        <f t="shared" si="331"/>
        <v>2253</v>
      </c>
      <c r="C2258" s="229">
        <v>45505</v>
      </c>
      <c r="D2258" s="203"/>
      <c r="E2258" s="204" t="str">
        <f t="shared" si="325"/>
        <v/>
      </c>
      <c r="F2258" s="204" t="str">
        <f t="shared" si="326"/>
        <v/>
      </c>
      <c r="G2258" s="204" t="str">
        <f t="shared" si="327"/>
        <v/>
      </c>
      <c r="H2258" s="204" t="str">
        <f t="shared" si="328"/>
        <v/>
      </c>
      <c r="I2258" s="204"/>
      <c r="J2258" s="204"/>
      <c r="K2258" s="204"/>
      <c r="L2258" s="204"/>
      <c r="M2258" s="204"/>
      <c r="N2258" s="204"/>
      <c r="O2258" s="230">
        <f t="shared" si="323"/>
        <v>0</v>
      </c>
      <c r="P2258" s="230">
        <f t="shared" si="324"/>
        <v>0</v>
      </c>
      <c r="Q2258" s="230">
        <f t="shared" si="329"/>
        <v>0</v>
      </c>
      <c r="R2258" s="288">
        <f t="shared" si="330"/>
        <v>0</v>
      </c>
      <c r="S2258" s="261"/>
    </row>
    <row r="2259" spans="2:19" s="200" customFormat="1" x14ac:dyDescent="0.25">
      <c r="B2259" s="259">
        <f t="shared" si="331"/>
        <v>2254</v>
      </c>
      <c r="C2259" s="229">
        <v>45505</v>
      </c>
      <c r="D2259" s="203"/>
      <c r="E2259" s="204" t="str">
        <f t="shared" si="325"/>
        <v/>
      </c>
      <c r="F2259" s="204" t="str">
        <f t="shared" si="326"/>
        <v/>
      </c>
      <c r="G2259" s="204" t="str">
        <f t="shared" si="327"/>
        <v/>
      </c>
      <c r="H2259" s="204" t="str">
        <f t="shared" si="328"/>
        <v/>
      </c>
      <c r="I2259" s="204"/>
      <c r="J2259" s="204"/>
      <c r="K2259" s="204"/>
      <c r="L2259" s="204"/>
      <c r="M2259" s="204"/>
      <c r="N2259" s="204"/>
      <c r="O2259" s="230">
        <f t="shared" si="323"/>
        <v>0</v>
      </c>
      <c r="P2259" s="230">
        <f t="shared" si="324"/>
        <v>0</v>
      </c>
      <c r="Q2259" s="230">
        <f t="shared" si="329"/>
        <v>0</v>
      </c>
      <c r="R2259" s="288">
        <f t="shared" si="330"/>
        <v>0</v>
      </c>
      <c r="S2259" s="261"/>
    </row>
    <row r="2260" spans="2:19" s="200" customFormat="1" x14ac:dyDescent="0.25">
      <c r="B2260" s="259">
        <f t="shared" si="331"/>
        <v>2255</v>
      </c>
      <c r="C2260" s="229">
        <v>45505</v>
      </c>
      <c r="D2260" s="203"/>
      <c r="E2260" s="204" t="str">
        <f t="shared" si="325"/>
        <v/>
      </c>
      <c r="F2260" s="204" t="str">
        <f t="shared" si="326"/>
        <v/>
      </c>
      <c r="G2260" s="204" t="str">
        <f t="shared" si="327"/>
        <v/>
      </c>
      <c r="H2260" s="204" t="str">
        <f t="shared" si="328"/>
        <v/>
      </c>
      <c r="I2260" s="204"/>
      <c r="J2260" s="204"/>
      <c r="K2260" s="204"/>
      <c r="L2260" s="204"/>
      <c r="M2260" s="204"/>
      <c r="N2260" s="204"/>
      <c r="O2260" s="230">
        <f t="shared" si="323"/>
        <v>0</v>
      </c>
      <c r="P2260" s="230">
        <f t="shared" si="324"/>
        <v>0</v>
      </c>
      <c r="Q2260" s="230">
        <f t="shared" si="329"/>
        <v>0</v>
      </c>
      <c r="R2260" s="288">
        <f t="shared" si="330"/>
        <v>0</v>
      </c>
      <c r="S2260" s="261"/>
    </row>
    <row r="2261" spans="2:19" s="200" customFormat="1" x14ac:dyDescent="0.25">
      <c r="B2261" s="259">
        <f t="shared" si="331"/>
        <v>2256</v>
      </c>
      <c r="C2261" s="229">
        <v>45505</v>
      </c>
      <c r="D2261" s="203"/>
      <c r="E2261" s="204" t="str">
        <f t="shared" si="325"/>
        <v/>
      </c>
      <c r="F2261" s="204" t="str">
        <f t="shared" si="326"/>
        <v/>
      </c>
      <c r="G2261" s="204" t="str">
        <f t="shared" si="327"/>
        <v/>
      </c>
      <c r="H2261" s="204" t="str">
        <f t="shared" si="328"/>
        <v/>
      </c>
      <c r="I2261" s="204"/>
      <c r="J2261" s="204"/>
      <c r="K2261" s="204"/>
      <c r="L2261" s="204"/>
      <c r="M2261" s="204"/>
      <c r="N2261" s="204"/>
      <c r="O2261" s="230">
        <f t="shared" si="323"/>
        <v>0</v>
      </c>
      <c r="P2261" s="230">
        <f t="shared" si="324"/>
        <v>0</v>
      </c>
      <c r="Q2261" s="230">
        <f t="shared" si="329"/>
        <v>0</v>
      </c>
      <c r="R2261" s="288">
        <f t="shared" si="330"/>
        <v>0</v>
      </c>
      <c r="S2261" s="261"/>
    </row>
    <row r="2262" spans="2:19" s="200" customFormat="1" x14ac:dyDescent="0.25">
      <c r="B2262" s="259">
        <f t="shared" si="331"/>
        <v>2257</v>
      </c>
      <c r="C2262" s="229">
        <v>45505</v>
      </c>
      <c r="D2262" s="203"/>
      <c r="E2262" s="204" t="str">
        <f t="shared" si="325"/>
        <v/>
      </c>
      <c r="F2262" s="204" t="str">
        <f t="shared" si="326"/>
        <v/>
      </c>
      <c r="G2262" s="204" t="str">
        <f t="shared" si="327"/>
        <v/>
      </c>
      <c r="H2262" s="204" t="str">
        <f t="shared" si="328"/>
        <v/>
      </c>
      <c r="I2262" s="204"/>
      <c r="J2262" s="204"/>
      <c r="K2262" s="204"/>
      <c r="L2262" s="204"/>
      <c r="M2262" s="204"/>
      <c r="N2262" s="204"/>
      <c r="O2262" s="230">
        <f t="shared" ref="O2262:O2325" si="332">IF(I2262=$O$5,J2262*H2262,0)</f>
        <v>0</v>
      </c>
      <c r="P2262" s="230">
        <f t="shared" ref="P2262:P2325" si="333">IF(I2262=$P$5,J2262*H2262,0)*1.15</f>
        <v>0</v>
      </c>
      <c r="Q2262" s="230">
        <f t="shared" si="329"/>
        <v>0</v>
      </c>
      <c r="R2262" s="288">
        <f t="shared" si="330"/>
        <v>0</v>
      </c>
      <c r="S2262" s="261"/>
    </row>
    <row r="2263" spans="2:19" s="200" customFormat="1" x14ac:dyDescent="0.25">
      <c r="B2263" s="259">
        <f t="shared" si="331"/>
        <v>2258</v>
      </c>
      <c r="C2263" s="229"/>
      <c r="D2263" s="203"/>
      <c r="E2263" s="204" t="str">
        <f t="shared" si="325"/>
        <v/>
      </c>
      <c r="F2263" s="204" t="str">
        <f t="shared" si="326"/>
        <v/>
      </c>
      <c r="G2263" s="204" t="str">
        <f t="shared" si="327"/>
        <v/>
      </c>
      <c r="H2263" s="204" t="str">
        <f t="shared" si="328"/>
        <v/>
      </c>
      <c r="I2263" s="204"/>
      <c r="J2263" s="204"/>
      <c r="K2263" s="204"/>
      <c r="L2263" s="204"/>
      <c r="M2263" s="204"/>
      <c r="N2263" s="204"/>
      <c r="O2263" s="230">
        <f t="shared" si="332"/>
        <v>0</v>
      </c>
      <c r="P2263" s="230">
        <f t="shared" si="333"/>
        <v>0</v>
      </c>
      <c r="Q2263" s="230">
        <f t="shared" si="329"/>
        <v>0</v>
      </c>
      <c r="R2263" s="288">
        <f t="shared" si="330"/>
        <v>0</v>
      </c>
      <c r="S2263" s="261"/>
    </row>
    <row r="2264" spans="2:19" s="200" customFormat="1" x14ac:dyDescent="0.25">
      <c r="B2264" s="259">
        <f t="shared" si="331"/>
        <v>2259</v>
      </c>
      <c r="C2264" s="229"/>
      <c r="D2264" s="203"/>
      <c r="E2264" s="204" t="str">
        <f t="shared" si="325"/>
        <v/>
      </c>
      <c r="F2264" s="204" t="str">
        <f t="shared" si="326"/>
        <v/>
      </c>
      <c r="G2264" s="204" t="str">
        <f t="shared" si="327"/>
        <v/>
      </c>
      <c r="H2264" s="204" t="str">
        <f t="shared" si="328"/>
        <v/>
      </c>
      <c r="I2264" s="204"/>
      <c r="J2264" s="204"/>
      <c r="K2264" s="204"/>
      <c r="L2264" s="204"/>
      <c r="M2264" s="204"/>
      <c r="N2264" s="204"/>
      <c r="O2264" s="230">
        <f t="shared" si="332"/>
        <v>0</v>
      </c>
      <c r="P2264" s="230">
        <f t="shared" si="333"/>
        <v>0</v>
      </c>
      <c r="Q2264" s="230">
        <f t="shared" si="329"/>
        <v>0</v>
      </c>
      <c r="R2264" s="288">
        <f t="shared" si="330"/>
        <v>0</v>
      </c>
      <c r="S2264" s="261"/>
    </row>
    <row r="2265" spans="2:19" s="200" customFormat="1" x14ac:dyDescent="0.25">
      <c r="B2265" s="259">
        <f t="shared" si="331"/>
        <v>2260</v>
      </c>
      <c r="C2265" s="229"/>
      <c r="D2265" s="203"/>
      <c r="E2265" s="204" t="str">
        <f t="shared" si="325"/>
        <v/>
      </c>
      <c r="F2265" s="204" t="str">
        <f t="shared" si="326"/>
        <v/>
      </c>
      <c r="G2265" s="204" t="str">
        <f t="shared" si="327"/>
        <v/>
      </c>
      <c r="H2265" s="204" t="str">
        <f t="shared" si="328"/>
        <v/>
      </c>
      <c r="I2265" s="204"/>
      <c r="J2265" s="204"/>
      <c r="K2265" s="204"/>
      <c r="L2265" s="204"/>
      <c r="M2265" s="204"/>
      <c r="N2265" s="204"/>
      <c r="O2265" s="230">
        <f t="shared" si="332"/>
        <v>0</v>
      </c>
      <c r="P2265" s="230">
        <f t="shared" si="333"/>
        <v>0</v>
      </c>
      <c r="Q2265" s="230">
        <f t="shared" si="329"/>
        <v>0</v>
      </c>
      <c r="R2265" s="288">
        <f t="shared" si="330"/>
        <v>0</v>
      </c>
      <c r="S2265" s="261"/>
    </row>
    <row r="2266" spans="2:19" s="200" customFormat="1" x14ac:dyDescent="0.25">
      <c r="B2266" s="259">
        <f t="shared" si="331"/>
        <v>2261</v>
      </c>
      <c r="C2266" s="229">
        <v>45505</v>
      </c>
      <c r="D2266" s="203"/>
      <c r="E2266" s="204" t="str">
        <f t="shared" si="325"/>
        <v/>
      </c>
      <c r="F2266" s="204" t="str">
        <f t="shared" si="326"/>
        <v/>
      </c>
      <c r="G2266" s="204" t="str">
        <f t="shared" si="327"/>
        <v/>
      </c>
      <c r="H2266" s="204" t="str">
        <f t="shared" si="328"/>
        <v/>
      </c>
      <c r="I2266" s="204"/>
      <c r="J2266" s="204"/>
      <c r="K2266" s="204"/>
      <c r="L2266" s="204"/>
      <c r="M2266" s="204"/>
      <c r="N2266" s="204"/>
      <c r="O2266" s="230">
        <f t="shared" si="332"/>
        <v>0</v>
      </c>
      <c r="P2266" s="230">
        <f t="shared" si="333"/>
        <v>0</v>
      </c>
      <c r="Q2266" s="230">
        <f t="shared" si="329"/>
        <v>0</v>
      </c>
      <c r="R2266" s="288">
        <f t="shared" si="330"/>
        <v>0</v>
      </c>
      <c r="S2266" s="261"/>
    </row>
    <row r="2267" spans="2:19" s="200" customFormat="1" x14ac:dyDescent="0.25">
      <c r="B2267" s="259">
        <f t="shared" si="331"/>
        <v>2262</v>
      </c>
      <c r="C2267" s="229">
        <v>45505</v>
      </c>
      <c r="D2267" s="203"/>
      <c r="E2267" s="204" t="str">
        <f t="shared" si="325"/>
        <v/>
      </c>
      <c r="F2267" s="204" t="str">
        <f t="shared" si="326"/>
        <v/>
      </c>
      <c r="G2267" s="204" t="str">
        <f t="shared" si="327"/>
        <v/>
      </c>
      <c r="H2267" s="204" t="str">
        <f t="shared" si="328"/>
        <v/>
      </c>
      <c r="I2267" s="204"/>
      <c r="J2267" s="204"/>
      <c r="K2267" s="204"/>
      <c r="L2267" s="204"/>
      <c r="M2267" s="204"/>
      <c r="N2267" s="204"/>
      <c r="O2267" s="230">
        <f t="shared" si="332"/>
        <v>0</v>
      </c>
      <c r="P2267" s="230">
        <f t="shared" si="333"/>
        <v>0</v>
      </c>
      <c r="Q2267" s="230">
        <f t="shared" si="329"/>
        <v>0</v>
      </c>
      <c r="R2267" s="288">
        <f t="shared" si="330"/>
        <v>0</v>
      </c>
      <c r="S2267" s="261"/>
    </row>
    <row r="2268" spans="2:19" s="200" customFormat="1" x14ac:dyDescent="0.25">
      <c r="B2268" s="259">
        <f t="shared" si="331"/>
        <v>2263</v>
      </c>
      <c r="C2268" s="229">
        <v>45505</v>
      </c>
      <c r="D2268" s="203"/>
      <c r="E2268" s="204" t="str">
        <f t="shared" si="325"/>
        <v/>
      </c>
      <c r="F2268" s="204" t="str">
        <f t="shared" si="326"/>
        <v/>
      </c>
      <c r="G2268" s="204" t="str">
        <f t="shared" si="327"/>
        <v/>
      </c>
      <c r="H2268" s="204" t="str">
        <f t="shared" si="328"/>
        <v/>
      </c>
      <c r="I2268" s="204"/>
      <c r="J2268" s="204"/>
      <c r="K2268" s="204"/>
      <c r="L2268" s="204"/>
      <c r="M2268" s="204"/>
      <c r="N2268" s="204"/>
      <c r="O2268" s="230">
        <f t="shared" si="332"/>
        <v>0</v>
      </c>
      <c r="P2268" s="230">
        <f t="shared" si="333"/>
        <v>0</v>
      </c>
      <c r="Q2268" s="230">
        <f t="shared" si="329"/>
        <v>0</v>
      </c>
      <c r="R2268" s="288">
        <f t="shared" si="330"/>
        <v>0</v>
      </c>
      <c r="S2268" s="261"/>
    </row>
    <row r="2269" spans="2:19" s="200" customFormat="1" x14ac:dyDescent="0.25">
      <c r="B2269" s="259">
        <f t="shared" si="331"/>
        <v>2264</v>
      </c>
      <c r="C2269" s="229">
        <v>45505</v>
      </c>
      <c r="D2269" s="203"/>
      <c r="E2269" s="204" t="str">
        <f t="shared" si="325"/>
        <v/>
      </c>
      <c r="F2269" s="204" t="str">
        <f t="shared" si="326"/>
        <v/>
      </c>
      <c r="G2269" s="204" t="str">
        <f t="shared" si="327"/>
        <v/>
      </c>
      <c r="H2269" s="204" t="str">
        <f t="shared" si="328"/>
        <v/>
      </c>
      <c r="I2269" s="204"/>
      <c r="J2269" s="204"/>
      <c r="K2269" s="204"/>
      <c r="L2269" s="204"/>
      <c r="M2269" s="204"/>
      <c r="N2269" s="204"/>
      <c r="O2269" s="230">
        <f t="shared" si="332"/>
        <v>0</v>
      </c>
      <c r="P2269" s="230">
        <f t="shared" si="333"/>
        <v>0</v>
      </c>
      <c r="Q2269" s="230">
        <f t="shared" si="329"/>
        <v>0</v>
      </c>
      <c r="R2269" s="288">
        <f t="shared" si="330"/>
        <v>0</v>
      </c>
      <c r="S2269" s="261"/>
    </row>
    <row r="2270" spans="2:19" s="200" customFormat="1" x14ac:dyDescent="0.25">
      <c r="B2270" s="259">
        <f t="shared" si="331"/>
        <v>2265</v>
      </c>
      <c r="C2270" s="229">
        <v>45505</v>
      </c>
      <c r="D2270" s="203"/>
      <c r="E2270" s="204" t="str">
        <f t="shared" si="325"/>
        <v/>
      </c>
      <c r="F2270" s="204" t="str">
        <f t="shared" si="326"/>
        <v/>
      </c>
      <c r="G2270" s="204" t="str">
        <f t="shared" si="327"/>
        <v/>
      </c>
      <c r="H2270" s="204" t="str">
        <f t="shared" si="328"/>
        <v/>
      </c>
      <c r="I2270" s="204"/>
      <c r="J2270" s="204"/>
      <c r="K2270" s="204"/>
      <c r="L2270" s="204"/>
      <c r="M2270" s="204"/>
      <c r="N2270" s="204"/>
      <c r="O2270" s="230">
        <f t="shared" si="332"/>
        <v>0</v>
      </c>
      <c r="P2270" s="230">
        <f t="shared" si="333"/>
        <v>0</v>
      </c>
      <c r="Q2270" s="230">
        <f t="shared" si="329"/>
        <v>0</v>
      </c>
      <c r="R2270" s="288">
        <f t="shared" si="330"/>
        <v>0</v>
      </c>
      <c r="S2270" s="261"/>
    </row>
    <row r="2271" spans="2:19" s="200" customFormat="1" x14ac:dyDescent="0.25">
      <c r="B2271" s="259">
        <f t="shared" si="331"/>
        <v>2266</v>
      </c>
      <c r="C2271" s="229">
        <v>45505</v>
      </c>
      <c r="D2271" s="203"/>
      <c r="E2271" s="204" t="str">
        <f t="shared" si="325"/>
        <v/>
      </c>
      <c r="F2271" s="204" t="str">
        <f t="shared" si="326"/>
        <v/>
      </c>
      <c r="G2271" s="204" t="str">
        <f t="shared" si="327"/>
        <v/>
      </c>
      <c r="H2271" s="204" t="str">
        <f t="shared" si="328"/>
        <v/>
      </c>
      <c r="I2271" s="204"/>
      <c r="J2271" s="204"/>
      <c r="K2271" s="204"/>
      <c r="L2271" s="204"/>
      <c r="M2271" s="204"/>
      <c r="N2271" s="204"/>
      <c r="O2271" s="230">
        <f t="shared" si="332"/>
        <v>0</v>
      </c>
      <c r="P2271" s="230">
        <f t="shared" si="333"/>
        <v>0</v>
      </c>
      <c r="Q2271" s="230">
        <f t="shared" si="329"/>
        <v>0</v>
      </c>
      <c r="R2271" s="288">
        <f t="shared" si="330"/>
        <v>0</v>
      </c>
      <c r="S2271" s="261"/>
    </row>
    <row r="2272" spans="2:19" s="200" customFormat="1" x14ac:dyDescent="0.25">
      <c r="B2272" s="259">
        <f t="shared" si="331"/>
        <v>2267</v>
      </c>
      <c r="C2272" s="229">
        <v>45505</v>
      </c>
      <c r="D2272" s="203"/>
      <c r="E2272" s="204" t="str">
        <f t="shared" si="325"/>
        <v/>
      </c>
      <c r="F2272" s="204" t="str">
        <f t="shared" si="326"/>
        <v/>
      </c>
      <c r="G2272" s="204" t="str">
        <f t="shared" si="327"/>
        <v/>
      </c>
      <c r="H2272" s="204" t="str">
        <f t="shared" si="328"/>
        <v/>
      </c>
      <c r="I2272" s="204"/>
      <c r="J2272" s="204"/>
      <c r="K2272" s="204"/>
      <c r="L2272" s="204"/>
      <c r="M2272" s="204"/>
      <c r="N2272" s="204"/>
      <c r="O2272" s="230">
        <f t="shared" si="332"/>
        <v>0</v>
      </c>
      <c r="P2272" s="230">
        <f t="shared" si="333"/>
        <v>0</v>
      </c>
      <c r="Q2272" s="230">
        <f t="shared" si="329"/>
        <v>0</v>
      </c>
      <c r="R2272" s="288">
        <f t="shared" si="330"/>
        <v>0</v>
      </c>
      <c r="S2272" s="261"/>
    </row>
    <row r="2273" spans="2:19" s="200" customFormat="1" x14ac:dyDescent="0.25">
      <c r="B2273" s="259">
        <f t="shared" si="331"/>
        <v>2268</v>
      </c>
      <c r="C2273" s="229">
        <v>45506</v>
      </c>
      <c r="D2273" s="203"/>
      <c r="E2273" s="204" t="str">
        <f t="shared" si="325"/>
        <v/>
      </c>
      <c r="F2273" s="204" t="str">
        <f t="shared" si="326"/>
        <v/>
      </c>
      <c r="G2273" s="204" t="str">
        <f t="shared" si="327"/>
        <v/>
      </c>
      <c r="H2273" s="204" t="str">
        <f t="shared" si="328"/>
        <v/>
      </c>
      <c r="I2273" s="204"/>
      <c r="J2273" s="204"/>
      <c r="K2273" s="204"/>
      <c r="L2273" s="204"/>
      <c r="M2273" s="204"/>
      <c r="N2273" s="204"/>
      <c r="O2273" s="230">
        <f t="shared" si="332"/>
        <v>0</v>
      </c>
      <c r="P2273" s="230">
        <f t="shared" si="333"/>
        <v>0</v>
      </c>
      <c r="Q2273" s="230">
        <f t="shared" si="329"/>
        <v>0</v>
      </c>
      <c r="R2273" s="288">
        <f t="shared" si="330"/>
        <v>0</v>
      </c>
      <c r="S2273" s="261"/>
    </row>
    <row r="2274" spans="2:19" s="200" customFormat="1" x14ac:dyDescent="0.25">
      <c r="B2274" s="259">
        <f t="shared" si="331"/>
        <v>2269</v>
      </c>
      <c r="C2274" s="229">
        <v>45506</v>
      </c>
      <c r="D2274" s="203"/>
      <c r="E2274" s="204" t="str">
        <f t="shared" si="325"/>
        <v/>
      </c>
      <c r="F2274" s="204" t="str">
        <f t="shared" si="326"/>
        <v/>
      </c>
      <c r="G2274" s="204" t="str">
        <f t="shared" si="327"/>
        <v/>
      </c>
      <c r="H2274" s="204" t="str">
        <f t="shared" si="328"/>
        <v/>
      </c>
      <c r="I2274" s="204"/>
      <c r="J2274" s="204"/>
      <c r="K2274" s="204"/>
      <c r="L2274" s="204"/>
      <c r="M2274" s="204"/>
      <c r="N2274" s="204"/>
      <c r="O2274" s="230">
        <f t="shared" si="332"/>
        <v>0</v>
      </c>
      <c r="P2274" s="230">
        <f t="shared" si="333"/>
        <v>0</v>
      </c>
      <c r="Q2274" s="230">
        <f t="shared" si="329"/>
        <v>0</v>
      </c>
      <c r="R2274" s="288">
        <f t="shared" si="330"/>
        <v>0</v>
      </c>
      <c r="S2274" s="261"/>
    </row>
    <row r="2275" spans="2:19" s="200" customFormat="1" x14ac:dyDescent="0.25">
      <c r="B2275" s="259">
        <f t="shared" si="331"/>
        <v>2270</v>
      </c>
      <c r="C2275" s="229">
        <v>45506</v>
      </c>
      <c r="D2275" s="203"/>
      <c r="E2275" s="204" t="str">
        <f t="shared" si="325"/>
        <v/>
      </c>
      <c r="F2275" s="204" t="str">
        <f t="shared" si="326"/>
        <v/>
      </c>
      <c r="G2275" s="204" t="str">
        <f t="shared" si="327"/>
        <v/>
      </c>
      <c r="H2275" s="204" t="str">
        <f t="shared" si="328"/>
        <v/>
      </c>
      <c r="I2275" s="204"/>
      <c r="J2275" s="204"/>
      <c r="K2275" s="204"/>
      <c r="L2275" s="204"/>
      <c r="M2275" s="204"/>
      <c r="N2275" s="204"/>
      <c r="O2275" s="230">
        <f t="shared" si="332"/>
        <v>0</v>
      </c>
      <c r="P2275" s="230">
        <f t="shared" si="333"/>
        <v>0</v>
      </c>
      <c r="Q2275" s="230">
        <f t="shared" si="329"/>
        <v>0</v>
      </c>
      <c r="R2275" s="288">
        <f t="shared" si="330"/>
        <v>0</v>
      </c>
      <c r="S2275" s="261"/>
    </row>
    <row r="2276" spans="2:19" s="200" customFormat="1" x14ac:dyDescent="0.25">
      <c r="B2276" s="259">
        <f t="shared" si="331"/>
        <v>2271</v>
      </c>
      <c r="C2276" s="229">
        <v>45506</v>
      </c>
      <c r="D2276" s="203"/>
      <c r="E2276" s="204" t="str">
        <f t="shared" si="325"/>
        <v/>
      </c>
      <c r="F2276" s="204" t="str">
        <f t="shared" si="326"/>
        <v/>
      </c>
      <c r="G2276" s="204" t="str">
        <f t="shared" si="327"/>
        <v/>
      </c>
      <c r="H2276" s="204" t="str">
        <f t="shared" si="328"/>
        <v/>
      </c>
      <c r="I2276" s="204"/>
      <c r="J2276" s="204"/>
      <c r="K2276" s="204"/>
      <c r="L2276" s="204"/>
      <c r="M2276" s="204"/>
      <c r="N2276" s="204"/>
      <c r="O2276" s="230">
        <f t="shared" si="332"/>
        <v>0</v>
      </c>
      <c r="P2276" s="230">
        <f t="shared" si="333"/>
        <v>0</v>
      </c>
      <c r="Q2276" s="230">
        <f t="shared" si="329"/>
        <v>0</v>
      </c>
      <c r="R2276" s="288">
        <f t="shared" si="330"/>
        <v>0</v>
      </c>
      <c r="S2276" s="261"/>
    </row>
    <row r="2277" spans="2:19" s="200" customFormat="1" x14ac:dyDescent="0.25">
      <c r="B2277" s="259">
        <f t="shared" si="331"/>
        <v>2272</v>
      </c>
      <c r="C2277" s="229">
        <v>45506</v>
      </c>
      <c r="D2277" s="203"/>
      <c r="E2277" s="204" t="str">
        <f t="shared" si="325"/>
        <v/>
      </c>
      <c r="F2277" s="204" t="str">
        <f t="shared" si="326"/>
        <v/>
      </c>
      <c r="G2277" s="204" t="str">
        <f t="shared" si="327"/>
        <v/>
      </c>
      <c r="H2277" s="204" t="str">
        <f t="shared" si="328"/>
        <v/>
      </c>
      <c r="I2277" s="204"/>
      <c r="J2277" s="204"/>
      <c r="K2277" s="204"/>
      <c r="L2277" s="204"/>
      <c r="M2277" s="204"/>
      <c r="N2277" s="204"/>
      <c r="O2277" s="230">
        <f t="shared" si="332"/>
        <v>0</v>
      </c>
      <c r="P2277" s="230">
        <f t="shared" si="333"/>
        <v>0</v>
      </c>
      <c r="Q2277" s="230">
        <f t="shared" si="329"/>
        <v>0</v>
      </c>
      <c r="R2277" s="288">
        <f t="shared" si="330"/>
        <v>0</v>
      </c>
      <c r="S2277" s="261"/>
    </row>
    <row r="2278" spans="2:19" s="200" customFormat="1" x14ac:dyDescent="0.25">
      <c r="B2278" s="259">
        <f t="shared" si="331"/>
        <v>2273</v>
      </c>
      <c r="C2278" s="229">
        <v>45506</v>
      </c>
      <c r="D2278" s="203"/>
      <c r="E2278" s="204" t="str">
        <f t="shared" si="325"/>
        <v/>
      </c>
      <c r="F2278" s="204" t="str">
        <f t="shared" si="326"/>
        <v/>
      </c>
      <c r="G2278" s="204" t="str">
        <f t="shared" si="327"/>
        <v/>
      </c>
      <c r="H2278" s="204" t="str">
        <f t="shared" si="328"/>
        <v/>
      </c>
      <c r="I2278" s="204"/>
      <c r="J2278" s="204"/>
      <c r="K2278" s="204"/>
      <c r="L2278" s="204"/>
      <c r="M2278" s="204"/>
      <c r="N2278" s="204"/>
      <c r="O2278" s="230">
        <f t="shared" si="332"/>
        <v>0</v>
      </c>
      <c r="P2278" s="230">
        <f t="shared" si="333"/>
        <v>0</v>
      </c>
      <c r="Q2278" s="230">
        <f t="shared" si="329"/>
        <v>0</v>
      </c>
      <c r="R2278" s="288">
        <f t="shared" si="330"/>
        <v>0</v>
      </c>
      <c r="S2278" s="261"/>
    </row>
    <row r="2279" spans="2:19" s="200" customFormat="1" x14ac:dyDescent="0.25">
      <c r="B2279" s="259">
        <f t="shared" si="331"/>
        <v>2274</v>
      </c>
      <c r="C2279" s="229">
        <v>45506</v>
      </c>
      <c r="D2279" s="203"/>
      <c r="E2279" s="204" t="str">
        <f t="shared" si="325"/>
        <v/>
      </c>
      <c r="F2279" s="204" t="str">
        <f t="shared" si="326"/>
        <v/>
      </c>
      <c r="G2279" s="204" t="str">
        <f t="shared" si="327"/>
        <v/>
      </c>
      <c r="H2279" s="204" t="str">
        <f t="shared" si="328"/>
        <v/>
      </c>
      <c r="I2279" s="204"/>
      <c r="J2279" s="204"/>
      <c r="K2279" s="204"/>
      <c r="L2279" s="204"/>
      <c r="M2279" s="204"/>
      <c r="N2279" s="204"/>
      <c r="O2279" s="230">
        <f t="shared" si="332"/>
        <v>0</v>
      </c>
      <c r="P2279" s="230">
        <f t="shared" si="333"/>
        <v>0</v>
      </c>
      <c r="Q2279" s="230">
        <f t="shared" si="329"/>
        <v>0</v>
      </c>
      <c r="R2279" s="288">
        <f t="shared" si="330"/>
        <v>0</v>
      </c>
      <c r="S2279" s="261"/>
    </row>
    <row r="2280" spans="2:19" s="200" customFormat="1" x14ac:dyDescent="0.25">
      <c r="B2280" s="259">
        <f t="shared" si="331"/>
        <v>2275</v>
      </c>
      <c r="C2280" s="229"/>
      <c r="D2280" s="203"/>
      <c r="E2280" s="204" t="str">
        <f t="shared" si="325"/>
        <v/>
      </c>
      <c r="F2280" s="204" t="str">
        <f t="shared" si="326"/>
        <v/>
      </c>
      <c r="G2280" s="204" t="str">
        <f t="shared" si="327"/>
        <v/>
      </c>
      <c r="H2280" s="204" t="str">
        <f t="shared" si="328"/>
        <v/>
      </c>
      <c r="I2280" s="204"/>
      <c r="J2280" s="204"/>
      <c r="K2280" s="204"/>
      <c r="L2280" s="204"/>
      <c r="M2280" s="204"/>
      <c r="N2280" s="204"/>
      <c r="O2280" s="230">
        <f t="shared" si="332"/>
        <v>0</v>
      </c>
      <c r="P2280" s="230">
        <f t="shared" si="333"/>
        <v>0</v>
      </c>
      <c r="Q2280" s="230">
        <f t="shared" si="329"/>
        <v>0</v>
      </c>
      <c r="R2280" s="288">
        <f t="shared" si="330"/>
        <v>0</v>
      </c>
      <c r="S2280" s="261"/>
    </row>
    <row r="2281" spans="2:19" s="200" customFormat="1" x14ac:dyDescent="0.25">
      <c r="B2281" s="259">
        <f t="shared" si="331"/>
        <v>2276</v>
      </c>
      <c r="C2281" s="229"/>
      <c r="D2281" s="203"/>
      <c r="E2281" s="204" t="str">
        <f t="shared" si="325"/>
        <v/>
      </c>
      <c r="F2281" s="204" t="str">
        <f t="shared" si="326"/>
        <v/>
      </c>
      <c r="G2281" s="204" t="str">
        <f t="shared" si="327"/>
        <v/>
      </c>
      <c r="H2281" s="204" t="str">
        <f t="shared" si="328"/>
        <v/>
      </c>
      <c r="I2281" s="204"/>
      <c r="J2281" s="204"/>
      <c r="K2281" s="204"/>
      <c r="L2281" s="204"/>
      <c r="M2281" s="204"/>
      <c r="N2281" s="204"/>
      <c r="O2281" s="230">
        <f t="shared" si="332"/>
        <v>0</v>
      </c>
      <c r="P2281" s="230">
        <f t="shared" si="333"/>
        <v>0</v>
      </c>
      <c r="Q2281" s="230">
        <f t="shared" si="329"/>
        <v>0</v>
      </c>
      <c r="R2281" s="288">
        <f t="shared" si="330"/>
        <v>0</v>
      </c>
      <c r="S2281" s="261"/>
    </row>
    <row r="2282" spans="2:19" s="200" customFormat="1" x14ac:dyDescent="0.25">
      <c r="B2282" s="259">
        <f t="shared" si="331"/>
        <v>2277</v>
      </c>
      <c r="C2282" s="229"/>
      <c r="D2282" s="203"/>
      <c r="E2282" s="204" t="str">
        <f t="shared" si="325"/>
        <v/>
      </c>
      <c r="F2282" s="204" t="str">
        <f t="shared" si="326"/>
        <v/>
      </c>
      <c r="G2282" s="204" t="str">
        <f t="shared" si="327"/>
        <v/>
      </c>
      <c r="H2282" s="204" t="str">
        <f t="shared" si="328"/>
        <v/>
      </c>
      <c r="I2282" s="204"/>
      <c r="J2282" s="204"/>
      <c r="K2282" s="204"/>
      <c r="L2282" s="204"/>
      <c r="M2282" s="204"/>
      <c r="N2282" s="204"/>
      <c r="O2282" s="230">
        <f t="shared" si="332"/>
        <v>0</v>
      </c>
      <c r="P2282" s="230">
        <f t="shared" si="333"/>
        <v>0</v>
      </c>
      <c r="Q2282" s="230">
        <f t="shared" si="329"/>
        <v>0</v>
      </c>
      <c r="R2282" s="288">
        <f t="shared" si="330"/>
        <v>0</v>
      </c>
      <c r="S2282" s="261"/>
    </row>
    <row r="2283" spans="2:19" s="200" customFormat="1" x14ac:dyDescent="0.25">
      <c r="B2283" s="259">
        <f t="shared" si="331"/>
        <v>2278</v>
      </c>
      <c r="C2283" s="229">
        <v>45506</v>
      </c>
      <c r="D2283" s="203"/>
      <c r="E2283" s="204" t="str">
        <f t="shared" si="325"/>
        <v/>
      </c>
      <c r="F2283" s="204" t="str">
        <f t="shared" si="326"/>
        <v/>
      </c>
      <c r="G2283" s="204" t="str">
        <f t="shared" si="327"/>
        <v/>
      </c>
      <c r="H2283" s="204" t="str">
        <f t="shared" si="328"/>
        <v/>
      </c>
      <c r="I2283" s="204"/>
      <c r="J2283" s="204"/>
      <c r="K2283" s="204"/>
      <c r="L2283" s="204"/>
      <c r="M2283" s="204"/>
      <c r="N2283" s="204"/>
      <c r="O2283" s="230">
        <f t="shared" si="332"/>
        <v>0</v>
      </c>
      <c r="P2283" s="230">
        <f t="shared" si="333"/>
        <v>0</v>
      </c>
      <c r="Q2283" s="230">
        <f t="shared" si="329"/>
        <v>0</v>
      </c>
      <c r="R2283" s="288">
        <f t="shared" si="330"/>
        <v>0</v>
      </c>
      <c r="S2283" s="261"/>
    </row>
    <row r="2284" spans="2:19" s="200" customFormat="1" x14ac:dyDescent="0.25">
      <c r="B2284" s="259">
        <f t="shared" si="331"/>
        <v>2279</v>
      </c>
      <c r="C2284" s="229">
        <v>45506</v>
      </c>
      <c r="D2284" s="203"/>
      <c r="E2284" s="204" t="str">
        <f t="shared" si="325"/>
        <v/>
      </c>
      <c r="F2284" s="204" t="str">
        <f t="shared" si="326"/>
        <v/>
      </c>
      <c r="G2284" s="204" t="str">
        <f t="shared" si="327"/>
        <v/>
      </c>
      <c r="H2284" s="204" t="str">
        <f t="shared" si="328"/>
        <v/>
      </c>
      <c r="I2284" s="204"/>
      <c r="J2284" s="204"/>
      <c r="K2284" s="204"/>
      <c r="L2284" s="204"/>
      <c r="M2284" s="204"/>
      <c r="N2284" s="204"/>
      <c r="O2284" s="230">
        <f t="shared" si="332"/>
        <v>0</v>
      </c>
      <c r="P2284" s="230">
        <f t="shared" si="333"/>
        <v>0</v>
      </c>
      <c r="Q2284" s="230">
        <f t="shared" si="329"/>
        <v>0</v>
      </c>
      <c r="R2284" s="288">
        <f t="shared" si="330"/>
        <v>0</v>
      </c>
      <c r="S2284" s="261"/>
    </row>
    <row r="2285" spans="2:19" s="200" customFormat="1" x14ac:dyDescent="0.25">
      <c r="B2285" s="259">
        <f t="shared" si="331"/>
        <v>2280</v>
      </c>
      <c r="C2285" s="229">
        <v>45506</v>
      </c>
      <c r="D2285" s="203"/>
      <c r="E2285" s="204" t="str">
        <f t="shared" si="325"/>
        <v/>
      </c>
      <c r="F2285" s="204" t="str">
        <f t="shared" si="326"/>
        <v/>
      </c>
      <c r="G2285" s="204" t="str">
        <f t="shared" si="327"/>
        <v/>
      </c>
      <c r="H2285" s="204" t="str">
        <f t="shared" si="328"/>
        <v/>
      </c>
      <c r="I2285" s="204"/>
      <c r="J2285" s="204"/>
      <c r="K2285" s="204"/>
      <c r="L2285" s="204"/>
      <c r="M2285" s="204"/>
      <c r="N2285" s="204"/>
      <c r="O2285" s="230">
        <f t="shared" si="332"/>
        <v>0</v>
      </c>
      <c r="P2285" s="230">
        <f t="shared" si="333"/>
        <v>0</v>
      </c>
      <c r="Q2285" s="230">
        <f t="shared" si="329"/>
        <v>0</v>
      </c>
      <c r="R2285" s="288">
        <f t="shared" si="330"/>
        <v>0</v>
      </c>
      <c r="S2285" s="261"/>
    </row>
    <row r="2286" spans="2:19" s="200" customFormat="1" x14ac:dyDescent="0.25">
      <c r="B2286" s="259">
        <f t="shared" si="331"/>
        <v>2281</v>
      </c>
      <c r="C2286" s="229">
        <v>45506</v>
      </c>
      <c r="D2286" s="203"/>
      <c r="E2286" s="204" t="str">
        <f t="shared" si="325"/>
        <v/>
      </c>
      <c r="F2286" s="204" t="str">
        <f t="shared" si="326"/>
        <v/>
      </c>
      <c r="G2286" s="204" t="str">
        <f t="shared" si="327"/>
        <v/>
      </c>
      <c r="H2286" s="204" t="str">
        <f t="shared" si="328"/>
        <v/>
      </c>
      <c r="I2286" s="204"/>
      <c r="J2286" s="204"/>
      <c r="K2286" s="204"/>
      <c r="L2286" s="204"/>
      <c r="M2286" s="204"/>
      <c r="N2286" s="204"/>
      <c r="O2286" s="230">
        <f t="shared" si="332"/>
        <v>0</v>
      </c>
      <c r="P2286" s="230">
        <f t="shared" si="333"/>
        <v>0</v>
      </c>
      <c r="Q2286" s="230">
        <f t="shared" si="329"/>
        <v>0</v>
      </c>
      <c r="R2286" s="288">
        <f t="shared" si="330"/>
        <v>0</v>
      </c>
      <c r="S2286" s="261"/>
    </row>
    <row r="2287" spans="2:19" s="200" customFormat="1" x14ac:dyDescent="0.25">
      <c r="B2287" s="259">
        <f t="shared" si="331"/>
        <v>2282</v>
      </c>
      <c r="C2287" s="229">
        <v>45506</v>
      </c>
      <c r="D2287" s="203"/>
      <c r="E2287" s="204" t="str">
        <f t="shared" si="325"/>
        <v/>
      </c>
      <c r="F2287" s="204" t="str">
        <f t="shared" si="326"/>
        <v/>
      </c>
      <c r="G2287" s="204" t="str">
        <f t="shared" si="327"/>
        <v/>
      </c>
      <c r="H2287" s="204" t="str">
        <f t="shared" si="328"/>
        <v/>
      </c>
      <c r="I2287" s="204"/>
      <c r="J2287" s="204"/>
      <c r="K2287" s="204"/>
      <c r="L2287" s="204"/>
      <c r="M2287" s="204"/>
      <c r="N2287" s="204"/>
      <c r="O2287" s="230">
        <f t="shared" si="332"/>
        <v>0</v>
      </c>
      <c r="P2287" s="230">
        <f t="shared" si="333"/>
        <v>0</v>
      </c>
      <c r="Q2287" s="230">
        <f t="shared" si="329"/>
        <v>0</v>
      </c>
      <c r="R2287" s="288">
        <f t="shared" si="330"/>
        <v>0</v>
      </c>
      <c r="S2287" s="261"/>
    </row>
    <row r="2288" spans="2:19" s="200" customFormat="1" x14ac:dyDescent="0.25">
      <c r="B2288" s="259">
        <f t="shared" si="331"/>
        <v>2283</v>
      </c>
      <c r="C2288" s="229">
        <v>45506</v>
      </c>
      <c r="D2288" s="203"/>
      <c r="E2288" s="204" t="str">
        <f t="shared" si="325"/>
        <v/>
      </c>
      <c r="F2288" s="204" t="str">
        <f t="shared" si="326"/>
        <v/>
      </c>
      <c r="G2288" s="204" t="str">
        <f t="shared" si="327"/>
        <v/>
      </c>
      <c r="H2288" s="204" t="str">
        <f t="shared" si="328"/>
        <v/>
      </c>
      <c r="I2288" s="204"/>
      <c r="J2288" s="204"/>
      <c r="K2288" s="204"/>
      <c r="L2288" s="204"/>
      <c r="M2288" s="204"/>
      <c r="N2288" s="204"/>
      <c r="O2288" s="230">
        <f t="shared" si="332"/>
        <v>0</v>
      </c>
      <c r="P2288" s="230">
        <f t="shared" si="333"/>
        <v>0</v>
      </c>
      <c r="Q2288" s="230">
        <f t="shared" si="329"/>
        <v>0</v>
      </c>
      <c r="R2288" s="288">
        <f t="shared" si="330"/>
        <v>0</v>
      </c>
      <c r="S2288" s="261"/>
    </row>
    <row r="2289" spans="2:19" s="200" customFormat="1" x14ac:dyDescent="0.25">
      <c r="B2289" s="259">
        <f t="shared" si="331"/>
        <v>2284</v>
      </c>
      <c r="C2289" s="229">
        <v>45506</v>
      </c>
      <c r="D2289" s="203"/>
      <c r="E2289" s="204" t="str">
        <f t="shared" si="325"/>
        <v/>
      </c>
      <c r="F2289" s="204" t="str">
        <f t="shared" si="326"/>
        <v/>
      </c>
      <c r="G2289" s="204" t="str">
        <f t="shared" si="327"/>
        <v/>
      </c>
      <c r="H2289" s="204" t="str">
        <f t="shared" si="328"/>
        <v/>
      </c>
      <c r="I2289" s="204"/>
      <c r="J2289" s="204"/>
      <c r="K2289" s="204"/>
      <c r="L2289" s="204"/>
      <c r="M2289" s="204"/>
      <c r="N2289" s="204"/>
      <c r="O2289" s="230">
        <f t="shared" si="332"/>
        <v>0</v>
      </c>
      <c r="P2289" s="230">
        <f t="shared" si="333"/>
        <v>0</v>
      </c>
      <c r="Q2289" s="230">
        <f t="shared" si="329"/>
        <v>0</v>
      </c>
      <c r="R2289" s="288">
        <f t="shared" si="330"/>
        <v>0</v>
      </c>
      <c r="S2289" s="261"/>
    </row>
    <row r="2290" spans="2:19" s="200" customFormat="1" x14ac:dyDescent="0.25">
      <c r="B2290" s="259">
        <f t="shared" si="331"/>
        <v>2285</v>
      </c>
      <c r="C2290" s="229">
        <v>45507</v>
      </c>
      <c r="D2290" s="203"/>
      <c r="E2290" s="204" t="str">
        <f t="shared" si="325"/>
        <v/>
      </c>
      <c r="F2290" s="204" t="str">
        <f t="shared" si="326"/>
        <v/>
      </c>
      <c r="G2290" s="204" t="str">
        <f t="shared" si="327"/>
        <v/>
      </c>
      <c r="H2290" s="204" t="str">
        <f t="shared" si="328"/>
        <v/>
      </c>
      <c r="I2290" s="204"/>
      <c r="J2290" s="204"/>
      <c r="K2290" s="204"/>
      <c r="L2290" s="204"/>
      <c r="M2290" s="204"/>
      <c r="N2290" s="204"/>
      <c r="O2290" s="230">
        <f t="shared" si="332"/>
        <v>0</v>
      </c>
      <c r="P2290" s="230">
        <f t="shared" si="333"/>
        <v>0</v>
      </c>
      <c r="Q2290" s="230">
        <f t="shared" si="329"/>
        <v>0</v>
      </c>
      <c r="R2290" s="288">
        <f t="shared" si="330"/>
        <v>0</v>
      </c>
      <c r="S2290" s="261"/>
    </row>
    <row r="2291" spans="2:19" s="200" customFormat="1" x14ac:dyDescent="0.25">
      <c r="B2291" s="259">
        <f t="shared" si="331"/>
        <v>2286</v>
      </c>
      <c r="C2291" s="229">
        <v>45507</v>
      </c>
      <c r="D2291" s="203"/>
      <c r="E2291" s="204" t="str">
        <f t="shared" si="325"/>
        <v/>
      </c>
      <c r="F2291" s="204" t="str">
        <f t="shared" si="326"/>
        <v/>
      </c>
      <c r="G2291" s="204" t="str">
        <f t="shared" si="327"/>
        <v/>
      </c>
      <c r="H2291" s="204" t="str">
        <f t="shared" si="328"/>
        <v/>
      </c>
      <c r="I2291" s="204"/>
      <c r="J2291" s="204"/>
      <c r="K2291" s="204"/>
      <c r="L2291" s="204"/>
      <c r="M2291" s="204"/>
      <c r="N2291" s="204"/>
      <c r="O2291" s="230">
        <f t="shared" si="332"/>
        <v>0</v>
      </c>
      <c r="P2291" s="230">
        <f t="shared" si="333"/>
        <v>0</v>
      </c>
      <c r="Q2291" s="230">
        <f t="shared" si="329"/>
        <v>0</v>
      </c>
      <c r="R2291" s="288">
        <f t="shared" si="330"/>
        <v>0</v>
      </c>
      <c r="S2291" s="261"/>
    </row>
    <row r="2292" spans="2:19" s="200" customFormat="1" x14ac:dyDescent="0.25">
      <c r="B2292" s="259">
        <f t="shared" si="331"/>
        <v>2287</v>
      </c>
      <c r="C2292" s="229">
        <v>45507</v>
      </c>
      <c r="D2292" s="203"/>
      <c r="E2292" s="204" t="str">
        <f t="shared" si="325"/>
        <v/>
      </c>
      <c r="F2292" s="204" t="str">
        <f t="shared" si="326"/>
        <v/>
      </c>
      <c r="G2292" s="204" t="str">
        <f t="shared" si="327"/>
        <v/>
      </c>
      <c r="H2292" s="204" t="str">
        <f t="shared" si="328"/>
        <v/>
      </c>
      <c r="I2292" s="204"/>
      <c r="J2292" s="204"/>
      <c r="K2292" s="204"/>
      <c r="L2292" s="204"/>
      <c r="M2292" s="204"/>
      <c r="N2292" s="204"/>
      <c r="O2292" s="230">
        <f t="shared" si="332"/>
        <v>0</v>
      </c>
      <c r="P2292" s="230">
        <f t="shared" si="333"/>
        <v>0</v>
      </c>
      <c r="Q2292" s="230">
        <f t="shared" si="329"/>
        <v>0</v>
      </c>
      <c r="R2292" s="288">
        <f t="shared" si="330"/>
        <v>0</v>
      </c>
      <c r="S2292" s="261"/>
    </row>
    <row r="2293" spans="2:19" s="200" customFormat="1" x14ac:dyDescent="0.25">
      <c r="B2293" s="259">
        <f t="shared" si="331"/>
        <v>2288</v>
      </c>
      <c r="C2293" s="229">
        <v>45507</v>
      </c>
      <c r="D2293" s="203"/>
      <c r="E2293" s="204" t="str">
        <f t="shared" si="325"/>
        <v/>
      </c>
      <c r="F2293" s="204" t="str">
        <f t="shared" si="326"/>
        <v/>
      </c>
      <c r="G2293" s="204" t="str">
        <f t="shared" si="327"/>
        <v/>
      </c>
      <c r="H2293" s="204" t="str">
        <f t="shared" si="328"/>
        <v/>
      </c>
      <c r="I2293" s="204"/>
      <c r="J2293" s="204"/>
      <c r="K2293" s="204"/>
      <c r="L2293" s="204"/>
      <c r="M2293" s="204"/>
      <c r="N2293" s="204"/>
      <c r="O2293" s="230">
        <f t="shared" si="332"/>
        <v>0</v>
      </c>
      <c r="P2293" s="230">
        <f t="shared" si="333"/>
        <v>0</v>
      </c>
      <c r="Q2293" s="230">
        <f t="shared" si="329"/>
        <v>0</v>
      </c>
      <c r="R2293" s="288">
        <f t="shared" si="330"/>
        <v>0</v>
      </c>
      <c r="S2293" s="261"/>
    </row>
    <row r="2294" spans="2:19" s="200" customFormat="1" x14ac:dyDescent="0.25">
      <c r="B2294" s="259">
        <f t="shared" si="331"/>
        <v>2289</v>
      </c>
      <c r="C2294" s="229">
        <v>45507</v>
      </c>
      <c r="D2294" s="203"/>
      <c r="E2294" s="204" t="str">
        <f t="shared" si="325"/>
        <v/>
      </c>
      <c r="F2294" s="204" t="str">
        <f t="shared" si="326"/>
        <v/>
      </c>
      <c r="G2294" s="204" t="str">
        <f t="shared" si="327"/>
        <v/>
      </c>
      <c r="H2294" s="204" t="str">
        <f t="shared" si="328"/>
        <v/>
      </c>
      <c r="I2294" s="204"/>
      <c r="J2294" s="204"/>
      <c r="K2294" s="204"/>
      <c r="L2294" s="204"/>
      <c r="M2294" s="204"/>
      <c r="N2294" s="204"/>
      <c r="O2294" s="230">
        <f t="shared" si="332"/>
        <v>0</v>
      </c>
      <c r="P2294" s="230">
        <f t="shared" si="333"/>
        <v>0</v>
      </c>
      <c r="Q2294" s="230">
        <f t="shared" si="329"/>
        <v>0</v>
      </c>
      <c r="R2294" s="288">
        <f t="shared" si="330"/>
        <v>0</v>
      </c>
      <c r="S2294" s="261"/>
    </row>
    <row r="2295" spans="2:19" s="200" customFormat="1" x14ac:dyDescent="0.25">
      <c r="B2295" s="259">
        <f t="shared" si="331"/>
        <v>2290</v>
      </c>
      <c r="C2295" s="229">
        <v>45507</v>
      </c>
      <c r="D2295" s="203"/>
      <c r="E2295" s="204" t="str">
        <f t="shared" si="325"/>
        <v/>
      </c>
      <c r="F2295" s="204" t="str">
        <f t="shared" si="326"/>
        <v/>
      </c>
      <c r="G2295" s="204" t="str">
        <f t="shared" si="327"/>
        <v/>
      </c>
      <c r="H2295" s="204" t="str">
        <f t="shared" si="328"/>
        <v/>
      </c>
      <c r="I2295" s="204"/>
      <c r="J2295" s="204"/>
      <c r="K2295" s="204"/>
      <c r="L2295" s="204"/>
      <c r="M2295" s="204"/>
      <c r="N2295" s="204"/>
      <c r="O2295" s="230">
        <f t="shared" si="332"/>
        <v>0</v>
      </c>
      <c r="P2295" s="230">
        <f t="shared" si="333"/>
        <v>0</v>
      </c>
      <c r="Q2295" s="230">
        <f t="shared" si="329"/>
        <v>0</v>
      </c>
      <c r="R2295" s="288">
        <f t="shared" si="330"/>
        <v>0</v>
      </c>
      <c r="S2295" s="261"/>
    </row>
    <row r="2296" spans="2:19" s="200" customFormat="1" x14ac:dyDescent="0.25">
      <c r="B2296" s="259">
        <f t="shared" si="331"/>
        <v>2291</v>
      </c>
      <c r="C2296" s="229">
        <v>45507</v>
      </c>
      <c r="D2296" s="203"/>
      <c r="E2296" s="204" t="str">
        <f t="shared" si="325"/>
        <v/>
      </c>
      <c r="F2296" s="204" t="str">
        <f t="shared" si="326"/>
        <v/>
      </c>
      <c r="G2296" s="204" t="str">
        <f t="shared" si="327"/>
        <v/>
      </c>
      <c r="H2296" s="204" t="str">
        <f t="shared" si="328"/>
        <v/>
      </c>
      <c r="I2296" s="204"/>
      <c r="J2296" s="204"/>
      <c r="K2296" s="204"/>
      <c r="L2296" s="204"/>
      <c r="M2296" s="204"/>
      <c r="N2296" s="204"/>
      <c r="O2296" s="230">
        <f t="shared" si="332"/>
        <v>0</v>
      </c>
      <c r="P2296" s="230">
        <f t="shared" si="333"/>
        <v>0</v>
      </c>
      <c r="Q2296" s="230">
        <f t="shared" si="329"/>
        <v>0</v>
      </c>
      <c r="R2296" s="288">
        <f t="shared" si="330"/>
        <v>0</v>
      </c>
      <c r="S2296" s="261"/>
    </row>
    <row r="2297" spans="2:19" s="200" customFormat="1" x14ac:dyDescent="0.25">
      <c r="B2297" s="259">
        <f t="shared" si="331"/>
        <v>2292</v>
      </c>
      <c r="C2297" s="229"/>
      <c r="D2297" s="203"/>
      <c r="E2297" s="204" t="str">
        <f t="shared" si="325"/>
        <v/>
      </c>
      <c r="F2297" s="204" t="str">
        <f t="shared" si="326"/>
        <v/>
      </c>
      <c r="G2297" s="204" t="str">
        <f t="shared" si="327"/>
        <v/>
      </c>
      <c r="H2297" s="204" t="str">
        <f t="shared" si="328"/>
        <v/>
      </c>
      <c r="I2297" s="204"/>
      <c r="J2297" s="204"/>
      <c r="K2297" s="204"/>
      <c r="L2297" s="204"/>
      <c r="M2297" s="204"/>
      <c r="N2297" s="204"/>
      <c r="O2297" s="230">
        <f t="shared" si="332"/>
        <v>0</v>
      </c>
      <c r="P2297" s="230">
        <f t="shared" si="333"/>
        <v>0</v>
      </c>
      <c r="Q2297" s="230">
        <f t="shared" si="329"/>
        <v>0</v>
      </c>
      <c r="R2297" s="288">
        <f t="shared" si="330"/>
        <v>0</v>
      </c>
      <c r="S2297" s="261"/>
    </row>
    <row r="2298" spans="2:19" s="200" customFormat="1" x14ac:dyDescent="0.25">
      <c r="B2298" s="259">
        <f t="shared" si="331"/>
        <v>2293</v>
      </c>
      <c r="C2298" s="229"/>
      <c r="D2298" s="203"/>
      <c r="E2298" s="204" t="str">
        <f t="shared" si="325"/>
        <v/>
      </c>
      <c r="F2298" s="204" t="str">
        <f t="shared" si="326"/>
        <v/>
      </c>
      <c r="G2298" s="204" t="str">
        <f t="shared" si="327"/>
        <v/>
      </c>
      <c r="H2298" s="204" t="str">
        <f t="shared" si="328"/>
        <v/>
      </c>
      <c r="I2298" s="204"/>
      <c r="J2298" s="204"/>
      <c r="K2298" s="204"/>
      <c r="L2298" s="204"/>
      <c r="M2298" s="204"/>
      <c r="N2298" s="204"/>
      <c r="O2298" s="230">
        <f t="shared" si="332"/>
        <v>0</v>
      </c>
      <c r="P2298" s="230">
        <f t="shared" si="333"/>
        <v>0</v>
      </c>
      <c r="Q2298" s="230">
        <f t="shared" si="329"/>
        <v>0</v>
      </c>
      <c r="R2298" s="288">
        <f t="shared" si="330"/>
        <v>0</v>
      </c>
      <c r="S2298" s="261"/>
    </row>
    <row r="2299" spans="2:19" s="200" customFormat="1" x14ac:dyDescent="0.25">
      <c r="B2299" s="259">
        <f t="shared" si="331"/>
        <v>2294</v>
      </c>
      <c r="C2299" s="229"/>
      <c r="D2299" s="203"/>
      <c r="E2299" s="204" t="str">
        <f t="shared" si="325"/>
        <v/>
      </c>
      <c r="F2299" s="204" t="str">
        <f t="shared" si="326"/>
        <v/>
      </c>
      <c r="G2299" s="204" t="str">
        <f t="shared" si="327"/>
        <v/>
      </c>
      <c r="H2299" s="204" t="str">
        <f t="shared" si="328"/>
        <v/>
      </c>
      <c r="I2299" s="204"/>
      <c r="J2299" s="204"/>
      <c r="K2299" s="204"/>
      <c r="L2299" s="204"/>
      <c r="M2299" s="204"/>
      <c r="N2299" s="204"/>
      <c r="O2299" s="230">
        <f t="shared" si="332"/>
        <v>0</v>
      </c>
      <c r="P2299" s="230">
        <f t="shared" si="333"/>
        <v>0</v>
      </c>
      <c r="Q2299" s="230">
        <f t="shared" si="329"/>
        <v>0</v>
      </c>
      <c r="R2299" s="288">
        <f t="shared" si="330"/>
        <v>0</v>
      </c>
      <c r="S2299" s="261"/>
    </row>
    <row r="2300" spans="2:19" s="200" customFormat="1" x14ac:dyDescent="0.25">
      <c r="B2300" s="259">
        <f t="shared" si="331"/>
        <v>2295</v>
      </c>
      <c r="C2300" s="229">
        <v>45507</v>
      </c>
      <c r="D2300" s="203"/>
      <c r="E2300" s="204" t="str">
        <f t="shared" si="325"/>
        <v/>
      </c>
      <c r="F2300" s="204" t="str">
        <f t="shared" si="326"/>
        <v/>
      </c>
      <c r="G2300" s="204" t="str">
        <f t="shared" si="327"/>
        <v/>
      </c>
      <c r="H2300" s="204" t="str">
        <f t="shared" si="328"/>
        <v/>
      </c>
      <c r="I2300" s="204"/>
      <c r="J2300" s="204"/>
      <c r="K2300" s="204"/>
      <c r="L2300" s="204"/>
      <c r="M2300" s="204"/>
      <c r="N2300" s="204"/>
      <c r="O2300" s="230">
        <f t="shared" si="332"/>
        <v>0</v>
      </c>
      <c r="P2300" s="230">
        <f t="shared" si="333"/>
        <v>0</v>
      </c>
      <c r="Q2300" s="230">
        <f t="shared" si="329"/>
        <v>0</v>
      </c>
      <c r="R2300" s="288">
        <f t="shared" si="330"/>
        <v>0</v>
      </c>
      <c r="S2300" s="261"/>
    </row>
    <row r="2301" spans="2:19" s="200" customFormat="1" x14ac:dyDescent="0.25">
      <c r="B2301" s="259">
        <f t="shared" si="331"/>
        <v>2296</v>
      </c>
      <c r="C2301" s="229">
        <v>45507</v>
      </c>
      <c r="D2301" s="203"/>
      <c r="E2301" s="204" t="str">
        <f t="shared" si="325"/>
        <v/>
      </c>
      <c r="F2301" s="204" t="str">
        <f t="shared" si="326"/>
        <v/>
      </c>
      <c r="G2301" s="204" t="str">
        <f t="shared" si="327"/>
        <v/>
      </c>
      <c r="H2301" s="204" t="str">
        <f t="shared" si="328"/>
        <v/>
      </c>
      <c r="I2301" s="204"/>
      <c r="J2301" s="204"/>
      <c r="K2301" s="204"/>
      <c r="L2301" s="204"/>
      <c r="M2301" s="204"/>
      <c r="N2301" s="204"/>
      <c r="O2301" s="230">
        <f t="shared" si="332"/>
        <v>0</v>
      </c>
      <c r="P2301" s="230">
        <f t="shared" si="333"/>
        <v>0</v>
      </c>
      <c r="Q2301" s="230">
        <f t="shared" si="329"/>
        <v>0</v>
      </c>
      <c r="R2301" s="288">
        <f t="shared" si="330"/>
        <v>0</v>
      </c>
      <c r="S2301" s="261"/>
    </row>
    <row r="2302" spans="2:19" s="200" customFormat="1" x14ac:dyDescent="0.25">
      <c r="B2302" s="259">
        <f t="shared" si="331"/>
        <v>2297</v>
      </c>
      <c r="C2302" s="229">
        <v>45507</v>
      </c>
      <c r="D2302" s="203"/>
      <c r="E2302" s="204" t="str">
        <f t="shared" si="325"/>
        <v/>
      </c>
      <c r="F2302" s="204" t="str">
        <f t="shared" si="326"/>
        <v/>
      </c>
      <c r="G2302" s="204" t="str">
        <f t="shared" si="327"/>
        <v/>
      </c>
      <c r="H2302" s="204" t="str">
        <f t="shared" si="328"/>
        <v/>
      </c>
      <c r="I2302" s="204"/>
      <c r="J2302" s="204"/>
      <c r="K2302" s="204"/>
      <c r="L2302" s="204"/>
      <c r="M2302" s="204"/>
      <c r="N2302" s="204"/>
      <c r="O2302" s="230">
        <f t="shared" si="332"/>
        <v>0</v>
      </c>
      <c r="P2302" s="230">
        <f t="shared" si="333"/>
        <v>0</v>
      </c>
      <c r="Q2302" s="230">
        <f t="shared" si="329"/>
        <v>0</v>
      </c>
      <c r="R2302" s="288">
        <f t="shared" si="330"/>
        <v>0</v>
      </c>
      <c r="S2302" s="261"/>
    </row>
    <row r="2303" spans="2:19" s="200" customFormat="1" x14ac:dyDescent="0.25">
      <c r="B2303" s="259">
        <f t="shared" si="331"/>
        <v>2298</v>
      </c>
      <c r="C2303" s="229">
        <v>45507</v>
      </c>
      <c r="D2303" s="203"/>
      <c r="E2303" s="204" t="str">
        <f t="shared" si="325"/>
        <v/>
      </c>
      <c r="F2303" s="204" t="str">
        <f t="shared" si="326"/>
        <v/>
      </c>
      <c r="G2303" s="204" t="str">
        <f t="shared" si="327"/>
        <v/>
      </c>
      <c r="H2303" s="204" t="str">
        <f t="shared" si="328"/>
        <v/>
      </c>
      <c r="I2303" s="204"/>
      <c r="J2303" s="204"/>
      <c r="K2303" s="204"/>
      <c r="L2303" s="204"/>
      <c r="M2303" s="204"/>
      <c r="N2303" s="204"/>
      <c r="O2303" s="230">
        <f t="shared" si="332"/>
        <v>0</v>
      </c>
      <c r="P2303" s="230">
        <f t="shared" si="333"/>
        <v>0</v>
      </c>
      <c r="Q2303" s="230">
        <f t="shared" si="329"/>
        <v>0</v>
      </c>
      <c r="R2303" s="288">
        <f t="shared" si="330"/>
        <v>0</v>
      </c>
      <c r="S2303" s="261"/>
    </row>
    <row r="2304" spans="2:19" s="200" customFormat="1" x14ac:dyDescent="0.25">
      <c r="B2304" s="259">
        <f t="shared" si="331"/>
        <v>2299</v>
      </c>
      <c r="C2304" s="229">
        <v>45507</v>
      </c>
      <c r="D2304" s="203"/>
      <c r="E2304" s="204" t="str">
        <f t="shared" si="325"/>
        <v/>
      </c>
      <c r="F2304" s="204" t="str">
        <f t="shared" si="326"/>
        <v/>
      </c>
      <c r="G2304" s="204" t="str">
        <f t="shared" si="327"/>
        <v/>
      </c>
      <c r="H2304" s="204" t="str">
        <f t="shared" si="328"/>
        <v/>
      </c>
      <c r="I2304" s="204"/>
      <c r="J2304" s="204"/>
      <c r="K2304" s="204"/>
      <c r="L2304" s="204"/>
      <c r="M2304" s="204"/>
      <c r="N2304" s="204"/>
      <c r="O2304" s="230">
        <f t="shared" si="332"/>
        <v>0</v>
      </c>
      <c r="P2304" s="230">
        <f t="shared" si="333"/>
        <v>0</v>
      </c>
      <c r="Q2304" s="230">
        <f t="shared" si="329"/>
        <v>0</v>
      </c>
      <c r="R2304" s="288">
        <f t="shared" si="330"/>
        <v>0</v>
      </c>
      <c r="S2304" s="261"/>
    </row>
    <row r="2305" spans="2:19" s="200" customFormat="1" x14ac:dyDescent="0.25">
      <c r="B2305" s="259">
        <f t="shared" si="331"/>
        <v>2300</v>
      </c>
      <c r="C2305" s="229">
        <v>45507</v>
      </c>
      <c r="D2305" s="203"/>
      <c r="E2305" s="204" t="str">
        <f t="shared" si="325"/>
        <v/>
      </c>
      <c r="F2305" s="204" t="str">
        <f t="shared" si="326"/>
        <v/>
      </c>
      <c r="G2305" s="204" t="str">
        <f t="shared" si="327"/>
        <v/>
      </c>
      <c r="H2305" s="204" t="str">
        <f t="shared" si="328"/>
        <v/>
      </c>
      <c r="I2305" s="204"/>
      <c r="J2305" s="204"/>
      <c r="K2305" s="204"/>
      <c r="L2305" s="204"/>
      <c r="M2305" s="204"/>
      <c r="N2305" s="204"/>
      <c r="O2305" s="230">
        <f t="shared" si="332"/>
        <v>0</v>
      </c>
      <c r="P2305" s="230">
        <f t="shared" si="333"/>
        <v>0</v>
      </c>
      <c r="Q2305" s="230">
        <f t="shared" si="329"/>
        <v>0</v>
      </c>
      <c r="R2305" s="288">
        <f t="shared" si="330"/>
        <v>0</v>
      </c>
      <c r="S2305" s="261"/>
    </row>
    <row r="2306" spans="2:19" s="200" customFormat="1" x14ac:dyDescent="0.25">
      <c r="B2306" s="259">
        <f t="shared" si="331"/>
        <v>2301</v>
      </c>
      <c r="C2306" s="229">
        <v>45507</v>
      </c>
      <c r="D2306" s="203"/>
      <c r="E2306" s="204" t="str">
        <f t="shared" si="325"/>
        <v/>
      </c>
      <c r="F2306" s="204" t="str">
        <f t="shared" si="326"/>
        <v/>
      </c>
      <c r="G2306" s="204" t="str">
        <f t="shared" si="327"/>
        <v/>
      </c>
      <c r="H2306" s="204" t="str">
        <f t="shared" si="328"/>
        <v/>
      </c>
      <c r="I2306" s="204"/>
      <c r="J2306" s="204"/>
      <c r="K2306" s="204"/>
      <c r="L2306" s="204"/>
      <c r="M2306" s="204"/>
      <c r="N2306" s="204"/>
      <c r="O2306" s="230">
        <f t="shared" si="332"/>
        <v>0</v>
      </c>
      <c r="P2306" s="230">
        <f t="shared" si="333"/>
        <v>0</v>
      </c>
      <c r="Q2306" s="230">
        <f t="shared" si="329"/>
        <v>0</v>
      </c>
      <c r="R2306" s="288">
        <f t="shared" si="330"/>
        <v>0</v>
      </c>
      <c r="S2306" s="261"/>
    </row>
    <row r="2307" spans="2:19" s="200" customFormat="1" x14ac:dyDescent="0.25">
      <c r="B2307" s="259">
        <f t="shared" si="331"/>
        <v>2302</v>
      </c>
      <c r="C2307" s="229">
        <v>45508</v>
      </c>
      <c r="D2307" s="203"/>
      <c r="E2307" s="204" t="str">
        <f t="shared" si="325"/>
        <v/>
      </c>
      <c r="F2307" s="204" t="str">
        <f t="shared" si="326"/>
        <v/>
      </c>
      <c r="G2307" s="204" t="str">
        <f t="shared" si="327"/>
        <v/>
      </c>
      <c r="H2307" s="204" t="str">
        <f t="shared" si="328"/>
        <v/>
      </c>
      <c r="I2307" s="204"/>
      <c r="J2307" s="204"/>
      <c r="K2307" s="204"/>
      <c r="L2307" s="204"/>
      <c r="M2307" s="204"/>
      <c r="N2307" s="204"/>
      <c r="O2307" s="230">
        <f t="shared" si="332"/>
        <v>0</v>
      </c>
      <c r="P2307" s="230">
        <f t="shared" si="333"/>
        <v>0</v>
      </c>
      <c r="Q2307" s="230">
        <f t="shared" si="329"/>
        <v>0</v>
      </c>
      <c r="R2307" s="288">
        <f t="shared" si="330"/>
        <v>0</v>
      </c>
      <c r="S2307" s="261"/>
    </row>
    <row r="2308" spans="2:19" s="200" customFormat="1" x14ac:dyDescent="0.25">
      <c r="B2308" s="259">
        <f t="shared" si="331"/>
        <v>2303</v>
      </c>
      <c r="C2308" s="229">
        <v>45508</v>
      </c>
      <c r="D2308" s="203"/>
      <c r="E2308" s="204" t="str">
        <f t="shared" si="325"/>
        <v/>
      </c>
      <c r="F2308" s="204" t="str">
        <f t="shared" si="326"/>
        <v/>
      </c>
      <c r="G2308" s="204" t="str">
        <f t="shared" si="327"/>
        <v/>
      </c>
      <c r="H2308" s="204" t="str">
        <f t="shared" si="328"/>
        <v/>
      </c>
      <c r="I2308" s="204"/>
      <c r="J2308" s="204"/>
      <c r="K2308" s="204"/>
      <c r="L2308" s="204"/>
      <c r="M2308" s="204"/>
      <c r="N2308" s="204"/>
      <c r="O2308" s="230">
        <f t="shared" si="332"/>
        <v>0</v>
      </c>
      <c r="P2308" s="230">
        <f t="shared" si="333"/>
        <v>0</v>
      </c>
      <c r="Q2308" s="230">
        <f t="shared" si="329"/>
        <v>0</v>
      </c>
      <c r="R2308" s="288">
        <f t="shared" si="330"/>
        <v>0</v>
      </c>
      <c r="S2308" s="261"/>
    </row>
    <row r="2309" spans="2:19" s="200" customFormat="1" x14ac:dyDescent="0.25">
      <c r="B2309" s="259">
        <f t="shared" si="331"/>
        <v>2304</v>
      </c>
      <c r="C2309" s="229">
        <v>45508</v>
      </c>
      <c r="D2309" s="203"/>
      <c r="E2309" s="204" t="str">
        <f t="shared" si="325"/>
        <v/>
      </c>
      <c r="F2309" s="204" t="str">
        <f t="shared" si="326"/>
        <v/>
      </c>
      <c r="G2309" s="204" t="str">
        <f t="shared" si="327"/>
        <v/>
      </c>
      <c r="H2309" s="204" t="str">
        <f t="shared" si="328"/>
        <v/>
      </c>
      <c r="I2309" s="204"/>
      <c r="J2309" s="204"/>
      <c r="K2309" s="204"/>
      <c r="L2309" s="204"/>
      <c r="M2309" s="204"/>
      <c r="N2309" s="204"/>
      <c r="O2309" s="230">
        <f t="shared" si="332"/>
        <v>0</v>
      </c>
      <c r="P2309" s="230">
        <f t="shared" si="333"/>
        <v>0</v>
      </c>
      <c r="Q2309" s="230">
        <f t="shared" si="329"/>
        <v>0</v>
      </c>
      <c r="R2309" s="288">
        <f t="shared" si="330"/>
        <v>0</v>
      </c>
      <c r="S2309" s="261"/>
    </row>
    <row r="2310" spans="2:19" s="200" customFormat="1" x14ac:dyDescent="0.25">
      <c r="B2310" s="259">
        <f t="shared" si="331"/>
        <v>2305</v>
      </c>
      <c r="C2310" s="229">
        <v>45508</v>
      </c>
      <c r="D2310" s="203"/>
      <c r="E2310" s="204" t="str">
        <f t="shared" ref="E2310:E2373" si="334">IFERROR(VLOOKUP(D2310,T:X,2,FALSE),"")</f>
        <v/>
      </c>
      <c r="F2310" s="204" t="str">
        <f t="shared" ref="F2310:F2373" si="335">IFERROR(VLOOKUP(D2310,T:X,3,FALSE),"")</f>
        <v/>
      </c>
      <c r="G2310" s="204" t="str">
        <f t="shared" ref="G2310:G2373" si="336">IFERROR(VLOOKUP(D2310,T:X,4,FALSE),"")</f>
        <v/>
      </c>
      <c r="H2310" s="204" t="str">
        <f t="shared" ref="H2310:H2373" si="337">IFERROR(VLOOKUP(D2310,T:X,5,FALSE),"")</f>
        <v/>
      </c>
      <c r="I2310" s="204"/>
      <c r="J2310" s="204"/>
      <c r="K2310" s="204"/>
      <c r="L2310" s="204"/>
      <c r="M2310" s="204"/>
      <c r="N2310" s="204"/>
      <c r="O2310" s="230">
        <f t="shared" si="332"/>
        <v>0</v>
      </c>
      <c r="P2310" s="230">
        <f t="shared" si="333"/>
        <v>0</v>
      </c>
      <c r="Q2310" s="230">
        <f t="shared" ref="Q2310:Q2373" si="338">IF(I2310=$Q$5,J2310*H2310,0)</f>
        <v>0</v>
      </c>
      <c r="R2310" s="288">
        <f t="shared" ref="R2310:R2373" si="339">IF(I2310=$R$5,J2310*H2310,0)</f>
        <v>0</v>
      </c>
      <c r="S2310" s="261"/>
    </row>
    <row r="2311" spans="2:19" s="200" customFormat="1" x14ac:dyDescent="0.25">
      <c r="B2311" s="259">
        <f t="shared" si="331"/>
        <v>2306</v>
      </c>
      <c r="C2311" s="229">
        <v>45508</v>
      </c>
      <c r="D2311" s="203"/>
      <c r="E2311" s="204" t="str">
        <f t="shared" si="334"/>
        <v/>
      </c>
      <c r="F2311" s="204" t="str">
        <f t="shared" si="335"/>
        <v/>
      </c>
      <c r="G2311" s="204" t="str">
        <f t="shared" si="336"/>
        <v/>
      </c>
      <c r="H2311" s="204" t="str">
        <f t="shared" si="337"/>
        <v/>
      </c>
      <c r="I2311" s="204"/>
      <c r="J2311" s="204"/>
      <c r="K2311" s="204"/>
      <c r="L2311" s="204"/>
      <c r="M2311" s="204"/>
      <c r="N2311" s="204"/>
      <c r="O2311" s="230">
        <f t="shared" si="332"/>
        <v>0</v>
      </c>
      <c r="P2311" s="230">
        <f t="shared" si="333"/>
        <v>0</v>
      </c>
      <c r="Q2311" s="230">
        <f t="shared" si="338"/>
        <v>0</v>
      </c>
      <c r="R2311" s="288">
        <f t="shared" si="339"/>
        <v>0</v>
      </c>
      <c r="S2311" s="261"/>
    </row>
    <row r="2312" spans="2:19" s="200" customFormat="1" x14ac:dyDescent="0.25">
      <c r="B2312" s="259">
        <f t="shared" si="331"/>
        <v>2307</v>
      </c>
      <c r="C2312" s="229">
        <v>45508</v>
      </c>
      <c r="D2312" s="203"/>
      <c r="E2312" s="204" t="str">
        <f t="shared" si="334"/>
        <v/>
      </c>
      <c r="F2312" s="204" t="str">
        <f t="shared" si="335"/>
        <v/>
      </c>
      <c r="G2312" s="204" t="str">
        <f t="shared" si="336"/>
        <v/>
      </c>
      <c r="H2312" s="204" t="str">
        <f t="shared" si="337"/>
        <v/>
      </c>
      <c r="I2312" s="204"/>
      <c r="J2312" s="204"/>
      <c r="K2312" s="204"/>
      <c r="L2312" s="204"/>
      <c r="M2312" s="204"/>
      <c r="N2312" s="204"/>
      <c r="O2312" s="230">
        <f t="shared" si="332"/>
        <v>0</v>
      </c>
      <c r="P2312" s="230">
        <f t="shared" si="333"/>
        <v>0</v>
      </c>
      <c r="Q2312" s="230">
        <f t="shared" si="338"/>
        <v>0</v>
      </c>
      <c r="R2312" s="288">
        <f t="shared" si="339"/>
        <v>0</v>
      </c>
      <c r="S2312" s="261"/>
    </row>
    <row r="2313" spans="2:19" s="200" customFormat="1" x14ac:dyDescent="0.25">
      <c r="B2313" s="259">
        <f t="shared" si="331"/>
        <v>2308</v>
      </c>
      <c r="C2313" s="229">
        <v>45508</v>
      </c>
      <c r="D2313" s="203"/>
      <c r="E2313" s="204" t="str">
        <f t="shared" si="334"/>
        <v/>
      </c>
      <c r="F2313" s="204" t="str">
        <f t="shared" si="335"/>
        <v/>
      </c>
      <c r="G2313" s="204" t="str">
        <f t="shared" si="336"/>
        <v/>
      </c>
      <c r="H2313" s="204" t="str">
        <f t="shared" si="337"/>
        <v/>
      </c>
      <c r="I2313" s="204"/>
      <c r="J2313" s="204"/>
      <c r="K2313" s="204"/>
      <c r="L2313" s="204"/>
      <c r="M2313" s="204"/>
      <c r="N2313" s="204"/>
      <c r="O2313" s="230">
        <f t="shared" si="332"/>
        <v>0</v>
      </c>
      <c r="P2313" s="230">
        <f t="shared" si="333"/>
        <v>0</v>
      </c>
      <c r="Q2313" s="230">
        <f t="shared" si="338"/>
        <v>0</v>
      </c>
      <c r="R2313" s="288">
        <f t="shared" si="339"/>
        <v>0</v>
      </c>
      <c r="S2313" s="261"/>
    </row>
    <row r="2314" spans="2:19" s="200" customFormat="1" x14ac:dyDescent="0.25">
      <c r="B2314" s="259">
        <f t="shared" si="331"/>
        <v>2309</v>
      </c>
      <c r="C2314" s="229"/>
      <c r="D2314" s="203"/>
      <c r="E2314" s="204" t="str">
        <f t="shared" si="334"/>
        <v/>
      </c>
      <c r="F2314" s="204" t="str">
        <f t="shared" si="335"/>
        <v/>
      </c>
      <c r="G2314" s="204" t="str">
        <f t="shared" si="336"/>
        <v/>
      </c>
      <c r="H2314" s="204" t="str">
        <f t="shared" si="337"/>
        <v/>
      </c>
      <c r="I2314" s="204"/>
      <c r="J2314" s="204"/>
      <c r="K2314" s="204"/>
      <c r="L2314" s="204"/>
      <c r="M2314" s="204"/>
      <c r="N2314" s="204"/>
      <c r="O2314" s="230">
        <f t="shared" si="332"/>
        <v>0</v>
      </c>
      <c r="P2314" s="230">
        <f t="shared" si="333"/>
        <v>0</v>
      </c>
      <c r="Q2314" s="230">
        <f t="shared" si="338"/>
        <v>0</v>
      </c>
      <c r="R2314" s="288">
        <f t="shared" si="339"/>
        <v>0</v>
      </c>
      <c r="S2314" s="261"/>
    </row>
    <row r="2315" spans="2:19" s="200" customFormat="1" x14ac:dyDescent="0.25">
      <c r="B2315" s="259">
        <f t="shared" ref="B2315:B2378" si="340">ROW()-5</f>
        <v>2310</v>
      </c>
      <c r="C2315" s="229"/>
      <c r="D2315" s="203"/>
      <c r="E2315" s="204" t="str">
        <f t="shared" si="334"/>
        <v/>
      </c>
      <c r="F2315" s="204" t="str">
        <f t="shared" si="335"/>
        <v/>
      </c>
      <c r="G2315" s="204" t="str">
        <f t="shared" si="336"/>
        <v/>
      </c>
      <c r="H2315" s="204" t="str">
        <f t="shared" si="337"/>
        <v/>
      </c>
      <c r="I2315" s="204"/>
      <c r="J2315" s="204"/>
      <c r="K2315" s="204"/>
      <c r="L2315" s="204"/>
      <c r="M2315" s="204"/>
      <c r="N2315" s="204"/>
      <c r="O2315" s="230">
        <f t="shared" si="332"/>
        <v>0</v>
      </c>
      <c r="P2315" s="230">
        <f t="shared" si="333"/>
        <v>0</v>
      </c>
      <c r="Q2315" s="230">
        <f t="shared" si="338"/>
        <v>0</v>
      </c>
      <c r="R2315" s="288">
        <f t="shared" si="339"/>
        <v>0</v>
      </c>
      <c r="S2315" s="261"/>
    </row>
    <row r="2316" spans="2:19" s="200" customFormat="1" x14ac:dyDescent="0.25">
      <c r="B2316" s="259">
        <f t="shared" si="340"/>
        <v>2311</v>
      </c>
      <c r="C2316" s="229"/>
      <c r="D2316" s="203"/>
      <c r="E2316" s="204" t="str">
        <f t="shared" si="334"/>
        <v/>
      </c>
      <c r="F2316" s="204" t="str">
        <f t="shared" si="335"/>
        <v/>
      </c>
      <c r="G2316" s="204" t="str">
        <f t="shared" si="336"/>
        <v/>
      </c>
      <c r="H2316" s="204" t="str">
        <f t="shared" si="337"/>
        <v/>
      </c>
      <c r="I2316" s="204"/>
      <c r="J2316" s="204"/>
      <c r="K2316" s="204"/>
      <c r="L2316" s="204"/>
      <c r="M2316" s="204"/>
      <c r="N2316" s="204"/>
      <c r="O2316" s="230">
        <f t="shared" si="332"/>
        <v>0</v>
      </c>
      <c r="P2316" s="230">
        <f t="shared" si="333"/>
        <v>0</v>
      </c>
      <c r="Q2316" s="230">
        <f t="shared" si="338"/>
        <v>0</v>
      </c>
      <c r="R2316" s="288">
        <f t="shared" si="339"/>
        <v>0</v>
      </c>
      <c r="S2316" s="261"/>
    </row>
    <row r="2317" spans="2:19" s="200" customFormat="1" x14ac:dyDescent="0.25">
      <c r="B2317" s="259">
        <f t="shared" si="340"/>
        <v>2312</v>
      </c>
      <c r="C2317" s="229">
        <v>45508</v>
      </c>
      <c r="D2317" s="203"/>
      <c r="E2317" s="204" t="str">
        <f t="shared" si="334"/>
        <v/>
      </c>
      <c r="F2317" s="204" t="str">
        <f t="shared" si="335"/>
        <v/>
      </c>
      <c r="G2317" s="204" t="str">
        <f t="shared" si="336"/>
        <v/>
      </c>
      <c r="H2317" s="204" t="str">
        <f t="shared" si="337"/>
        <v/>
      </c>
      <c r="I2317" s="204"/>
      <c r="J2317" s="204"/>
      <c r="K2317" s="204"/>
      <c r="L2317" s="204"/>
      <c r="M2317" s="204"/>
      <c r="N2317" s="204"/>
      <c r="O2317" s="230">
        <f t="shared" si="332"/>
        <v>0</v>
      </c>
      <c r="P2317" s="230">
        <f t="shared" si="333"/>
        <v>0</v>
      </c>
      <c r="Q2317" s="230">
        <f t="shared" si="338"/>
        <v>0</v>
      </c>
      <c r="R2317" s="288">
        <f t="shared" si="339"/>
        <v>0</v>
      </c>
      <c r="S2317" s="261"/>
    </row>
    <row r="2318" spans="2:19" s="200" customFormat="1" x14ac:dyDescent="0.25">
      <c r="B2318" s="259">
        <f t="shared" si="340"/>
        <v>2313</v>
      </c>
      <c r="C2318" s="229">
        <v>45508</v>
      </c>
      <c r="D2318" s="203"/>
      <c r="E2318" s="204" t="str">
        <f t="shared" si="334"/>
        <v/>
      </c>
      <c r="F2318" s="204" t="str">
        <f t="shared" si="335"/>
        <v/>
      </c>
      <c r="G2318" s="204" t="str">
        <f t="shared" si="336"/>
        <v/>
      </c>
      <c r="H2318" s="204" t="str">
        <f t="shared" si="337"/>
        <v/>
      </c>
      <c r="I2318" s="204"/>
      <c r="J2318" s="204"/>
      <c r="K2318" s="204"/>
      <c r="L2318" s="204"/>
      <c r="M2318" s="204"/>
      <c r="N2318" s="204"/>
      <c r="O2318" s="230">
        <f t="shared" si="332"/>
        <v>0</v>
      </c>
      <c r="P2318" s="230">
        <f t="shared" si="333"/>
        <v>0</v>
      </c>
      <c r="Q2318" s="230">
        <f t="shared" si="338"/>
        <v>0</v>
      </c>
      <c r="R2318" s="288">
        <f t="shared" si="339"/>
        <v>0</v>
      </c>
      <c r="S2318" s="261"/>
    </row>
    <row r="2319" spans="2:19" s="200" customFormat="1" x14ac:dyDescent="0.25">
      <c r="B2319" s="259">
        <f t="shared" si="340"/>
        <v>2314</v>
      </c>
      <c r="C2319" s="229">
        <v>45508</v>
      </c>
      <c r="D2319" s="203"/>
      <c r="E2319" s="204" t="str">
        <f t="shared" si="334"/>
        <v/>
      </c>
      <c r="F2319" s="204" t="str">
        <f t="shared" si="335"/>
        <v/>
      </c>
      <c r="G2319" s="204" t="str">
        <f t="shared" si="336"/>
        <v/>
      </c>
      <c r="H2319" s="204" t="str">
        <f t="shared" si="337"/>
        <v/>
      </c>
      <c r="I2319" s="204"/>
      <c r="J2319" s="204"/>
      <c r="K2319" s="204"/>
      <c r="L2319" s="204"/>
      <c r="M2319" s="204"/>
      <c r="N2319" s="204"/>
      <c r="O2319" s="230">
        <f t="shared" si="332"/>
        <v>0</v>
      </c>
      <c r="P2319" s="230">
        <f t="shared" si="333"/>
        <v>0</v>
      </c>
      <c r="Q2319" s="230">
        <f t="shared" si="338"/>
        <v>0</v>
      </c>
      <c r="R2319" s="288">
        <f t="shared" si="339"/>
        <v>0</v>
      </c>
      <c r="S2319" s="261"/>
    </row>
    <row r="2320" spans="2:19" s="200" customFormat="1" x14ac:dyDescent="0.25">
      <c r="B2320" s="259">
        <f t="shared" si="340"/>
        <v>2315</v>
      </c>
      <c r="C2320" s="229">
        <v>45508</v>
      </c>
      <c r="D2320" s="203"/>
      <c r="E2320" s="204" t="str">
        <f t="shared" si="334"/>
        <v/>
      </c>
      <c r="F2320" s="204" t="str">
        <f t="shared" si="335"/>
        <v/>
      </c>
      <c r="G2320" s="204" t="str">
        <f t="shared" si="336"/>
        <v/>
      </c>
      <c r="H2320" s="204" t="str">
        <f t="shared" si="337"/>
        <v/>
      </c>
      <c r="I2320" s="204"/>
      <c r="J2320" s="204"/>
      <c r="K2320" s="204"/>
      <c r="L2320" s="204"/>
      <c r="M2320" s="204"/>
      <c r="N2320" s="204"/>
      <c r="O2320" s="230">
        <f t="shared" si="332"/>
        <v>0</v>
      </c>
      <c r="P2320" s="230">
        <f t="shared" si="333"/>
        <v>0</v>
      </c>
      <c r="Q2320" s="230">
        <f t="shared" si="338"/>
        <v>0</v>
      </c>
      <c r="R2320" s="288">
        <f t="shared" si="339"/>
        <v>0</v>
      </c>
      <c r="S2320" s="261"/>
    </row>
    <row r="2321" spans="2:19" s="200" customFormat="1" x14ac:dyDescent="0.25">
      <c r="B2321" s="259">
        <f t="shared" si="340"/>
        <v>2316</v>
      </c>
      <c r="C2321" s="229">
        <v>45508</v>
      </c>
      <c r="D2321" s="203"/>
      <c r="E2321" s="204" t="str">
        <f t="shared" si="334"/>
        <v/>
      </c>
      <c r="F2321" s="204" t="str">
        <f t="shared" si="335"/>
        <v/>
      </c>
      <c r="G2321" s="204" t="str">
        <f t="shared" si="336"/>
        <v/>
      </c>
      <c r="H2321" s="204" t="str">
        <f t="shared" si="337"/>
        <v/>
      </c>
      <c r="I2321" s="204"/>
      <c r="J2321" s="204"/>
      <c r="K2321" s="204"/>
      <c r="L2321" s="204"/>
      <c r="M2321" s="204"/>
      <c r="N2321" s="204"/>
      <c r="O2321" s="230">
        <f t="shared" si="332"/>
        <v>0</v>
      </c>
      <c r="P2321" s="230">
        <f t="shared" si="333"/>
        <v>0</v>
      </c>
      <c r="Q2321" s="230">
        <f t="shared" si="338"/>
        <v>0</v>
      </c>
      <c r="R2321" s="288">
        <f t="shared" si="339"/>
        <v>0</v>
      </c>
      <c r="S2321" s="261"/>
    </row>
    <row r="2322" spans="2:19" s="200" customFormat="1" x14ac:dyDescent="0.25">
      <c r="B2322" s="259">
        <f t="shared" si="340"/>
        <v>2317</v>
      </c>
      <c r="C2322" s="229">
        <v>45508</v>
      </c>
      <c r="D2322" s="203"/>
      <c r="E2322" s="204" t="str">
        <f t="shared" si="334"/>
        <v/>
      </c>
      <c r="F2322" s="204" t="str">
        <f t="shared" si="335"/>
        <v/>
      </c>
      <c r="G2322" s="204" t="str">
        <f t="shared" si="336"/>
        <v/>
      </c>
      <c r="H2322" s="204" t="str">
        <f t="shared" si="337"/>
        <v/>
      </c>
      <c r="I2322" s="204"/>
      <c r="J2322" s="204"/>
      <c r="K2322" s="204"/>
      <c r="L2322" s="204"/>
      <c r="M2322" s="204"/>
      <c r="N2322" s="204"/>
      <c r="O2322" s="230">
        <f t="shared" si="332"/>
        <v>0</v>
      </c>
      <c r="P2322" s="230">
        <f t="shared" si="333"/>
        <v>0</v>
      </c>
      <c r="Q2322" s="230">
        <f t="shared" si="338"/>
        <v>0</v>
      </c>
      <c r="R2322" s="288">
        <f t="shared" si="339"/>
        <v>0</v>
      </c>
      <c r="S2322" s="261"/>
    </row>
    <row r="2323" spans="2:19" s="200" customFormat="1" x14ac:dyDescent="0.25">
      <c r="B2323" s="259">
        <f t="shared" si="340"/>
        <v>2318</v>
      </c>
      <c r="C2323" s="229">
        <v>45508</v>
      </c>
      <c r="D2323" s="203"/>
      <c r="E2323" s="204" t="str">
        <f t="shared" si="334"/>
        <v/>
      </c>
      <c r="F2323" s="204" t="str">
        <f t="shared" si="335"/>
        <v/>
      </c>
      <c r="G2323" s="204" t="str">
        <f t="shared" si="336"/>
        <v/>
      </c>
      <c r="H2323" s="204" t="str">
        <f t="shared" si="337"/>
        <v/>
      </c>
      <c r="I2323" s="204"/>
      <c r="J2323" s="204"/>
      <c r="K2323" s="204"/>
      <c r="L2323" s="204"/>
      <c r="M2323" s="204"/>
      <c r="N2323" s="204"/>
      <c r="O2323" s="230">
        <f t="shared" si="332"/>
        <v>0</v>
      </c>
      <c r="P2323" s="230">
        <f t="shared" si="333"/>
        <v>0</v>
      </c>
      <c r="Q2323" s="230">
        <f t="shared" si="338"/>
        <v>0</v>
      </c>
      <c r="R2323" s="288">
        <f t="shared" si="339"/>
        <v>0</v>
      </c>
      <c r="S2323" s="261"/>
    </row>
    <row r="2324" spans="2:19" s="200" customFormat="1" x14ac:dyDescent="0.25">
      <c r="B2324" s="259">
        <f t="shared" si="340"/>
        <v>2319</v>
      </c>
      <c r="C2324" s="229">
        <v>45509</v>
      </c>
      <c r="D2324" s="203"/>
      <c r="E2324" s="204" t="str">
        <f t="shared" si="334"/>
        <v/>
      </c>
      <c r="F2324" s="204" t="str">
        <f t="shared" si="335"/>
        <v/>
      </c>
      <c r="G2324" s="204" t="str">
        <f t="shared" si="336"/>
        <v/>
      </c>
      <c r="H2324" s="204" t="str">
        <f t="shared" si="337"/>
        <v/>
      </c>
      <c r="I2324" s="204"/>
      <c r="J2324" s="204"/>
      <c r="K2324" s="204"/>
      <c r="L2324" s="204"/>
      <c r="M2324" s="204"/>
      <c r="N2324" s="204"/>
      <c r="O2324" s="230">
        <f t="shared" si="332"/>
        <v>0</v>
      </c>
      <c r="P2324" s="230">
        <f t="shared" si="333"/>
        <v>0</v>
      </c>
      <c r="Q2324" s="230">
        <f t="shared" si="338"/>
        <v>0</v>
      </c>
      <c r="R2324" s="288">
        <f t="shared" si="339"/>
        <v>0</v>
      </c>
      <c r="S2324" s="261"/>
    </row>
    <row r="2325" spans="2:19" s="200" customFormat="1" x14ac:dyDescent="0.25">
      <c r="B2325" s="259">
        <f t="shared" si="340"/>
        <v>2320</v>
      </c>
      <c r="C2325" s="229">
        <v>45509</v>
      </c>
      <c r="D2325" s="203"/>
      <c r="E2325" s="204" t="str">
        <f t="shared" si="334"/>
        <v/>
      </c>
      <c r="F2325" s="204" t="str">
        <f t="shared" si="335"/>
        <v/>
      </c>
      <c r="G2325" s="204" t="str">
        <f t="shared" si="336"/>
        <v/>
      </c>
      <c r="H2325" s="204" t="str">
        <f t="shared" si="337"/>
        <v/>
      </c>
      <c r="I2325" s="204"/>
      <c r="J2325" s="204"/>
      <c r="K2325" s="204"/>
      <c r="L2325" s="204"/>
      <c r="M2325" s="204"/>
      <c r="N2325" s="204"/>
      <c r="O2325" s="230">
        <f t="shared" si="332"/>
        <v>0</v>
      </c>
      <c r="P2325" s="230">
        <f t="shared" si="333"/>
        <v>0</v>
      </c>
      <c r="Q2325" s="230">
        <f t="shared" si="338"/>
        <v>0</v>
      </c>
      <c r="R2325" s="288">
        <f t="shared" si="339"/>
        <v>0</v>
      </c>
      <c r="S2325" s="261"/>
    </row>
    <row r="2326" spans="2:19" s="200" customFormat="1" x14ac:dyDescent="0.25">
      <c r="B2326" s="259">
        <f t="shared" si="340"/>
        <v>2321</v>
      </c>
      <c r="C2326" s="229">
        <v>45509</v>
      </c>
      <c r="D2326" s="203"/>
      <c r="E2326" s="204" t="str">
        <f t="shared" si="334"/>
        <v/>
      </c>
      <c r="F2326" s="204" t="str">
        <f t="shared" si="335"/>
        <v/>
      </c>
      <c r="G2326" s="204" t="str">
        <f t="shared" si="336"/>
        <v/>
      </c>
      <c r="H2326" s="204" t="str">
        <f t="shared" si="337"/>
        <v/>
      </c>
      <c r="I2326" s="204"/>
      <c r="J2326" s="204"/>
      <c r="K2326" s="204"/>
      <c r="L2326" s="204"/>
      <c r="M2326" s="204"/>
      <c r="N2326" s="204"/>
      <c r="O2326" s="230">
        <f t="shared" ref="O2326:O2389" si="341">IF(I2326=$O$5,J2326*H2326,0)</f>
        <v>0</v>
      </c>
      <c r="P2326" s="230">
        <f t="shared" ref="P2326:P2389" si="342">IF(I2326=$P$5,J2326*H2326,0)*1.15</f>
        <v>0</v>
      </c>
      <c r="Q2326" s="230">
        <f t="shared" si="338"/>
        <v>0</v>
      </c>
      <c r="R2326" s="288">
        <f t="shared" si="339"/>
        <v>0</v>
      </c>
      <c r="S2326" s="261"/>
    </row>
    <row r="2327" spans="2:19" s="200" customFormat="1" x14ac:dyDescent="0.25">
      <c r="B2327" s="259">
        <f t="shared" si="340"/>
        <v>2322</v>
      </c>
      <c r="C2327" s="229">
        <v>45509</v>
      </c>
      <c r="D2327" s="203"/>
      <c r="E2327" s="204" t="str">
        <f t="shared" si="334"/>
        <v/>
      </c>
      <c r="F2327" s="204" t="str">
        <f t="shared" si="335"/>
        <v/>
      </c>
      <c r="G2327" s="204" t="str">
        <f t="shared" si="336"/>
        <v/>
      </c>
      <c r="H2327" s="204" t="str">
        <f t="shared" si="337"/>
        <v/>
      </c>
      <c r="I2327" s="204"/>
      <c r="J2327" s="204"/>
      <c r="K2327" s="204"/>
      <c r="L2327" s="204"/>
      <c r="M2327" s="204"/>
      <c r="N2327" s="204"/>
      <c r="O2327" s="230">
        <f t="shared" si="341"/>
        <v>0</v>
      </c>
      <c r="P2327" s="230">
        <f t="shared" si="342"/>
        <v>0</v>
      </c>
      <c r="Q2327" s="230">
        <f t="shared" si="338"/>
        <v>0</v>
      </c>
      <c r="R2327" s="288">
        <f t="shared" si="339"/>
        <v>0</v>
      </c>
      <c r="S2327" s="261"/>
    </row>
    <row r="2328" spans="2:19" s="200" customFormat="1" x14ac:dyDescent="0.25">
      <c r="B2328" s="259">
        <f t="shared" si="340"/>
        <v>2323</v>
      </c>
      <c r="C2328" s="229">
        <v>45509</v>
      </c>
      <c r="D2328" s="203"/>
      <c r="E2328" s="204" t="str">
        <f t="shared" si="334"/>
        <v/>
      </c>
      <c r="F2328" s="204" t="str">
        <f t="shared" si="335"/>
        <v/>
      </c>
      <c r="G2328" s="204" t="str">
        <f t="shared" si="336"/>
        <v/>
      </c>
      <c r="H2328" s="204" t="str">
        <f t="shared" si="337"/>
        <v/>
      </c>
      <c r="I2328" s="204"/>
      <c r="J2328" s="204"/>
      <c r="K2328" s="204"/>
      <c r="L2328" s="204"/>
      <c r="M2328" s="204"/>
      <c r="N2328" s="204"/>
      <c r="O2328" s="230">
        <f t="shared" si="341"/>
        <v>0</v>
      </c>
      <c r="P2328" s="230">
        <f t="shared" si="342"/>
        <v>0</v>
      </c>
      <c r="Q2328" s="230">
        <f t="shared" si="338"/>
        <v>0</v>
      </c>
      <c r="R2328" s="288">
        <f t="shared" si="339"/>
        <v>0</v>
      </c>
      <c r="S2328" s="261"/>
    </row>
    <row r="2329" spans="2:19" s="200" customFormat="1" x14ac:dyDescent="0.25">
      <c r="B2329" s="259">
        <f t="shared" si="340"/>
        <v>2324</v>
      </c>
      <c r="C2329" s="229">
        <v>45509</v>
      </c>
      <c r="D2329" s="203"/>
      <c r="E2329" s="204" t="str">
        <f t="shared" si="334"/>
        <v/>
      </c>
      <c r="F2329" s="204" t="str">
        <f t="shared" si="335"/>
        <v/>
      </c>
      <c r="G2329" s="204" t="str">
        <f t="shared" si="336"/>
        <v/>
      </c>
      <c r="H2329" s="204" t="str">
        <f t="shared" si="337"/>
        <v/>
      </c>
      <c r="I2329" s="204"/>
      <c r="J2329" s="204"/>
      <c r="K2329" s="204"/>
      <c r="L2329" s="204"/>
      <c r="M2329" s="204"/>
      <c r="N2329" s="204"/>
      <c r="O2329" s="230">
        <f t="shared" si="341"/>
        <v>0</v>
      </c>
      <c r="P2329" s="230">
        <f t="shared" si="342"/>
        <v>0</v>
      </c>
      <c r="Q2329" s="230">
        <f t="shared" si="338"/>
        <v>0</v>
      </c>
      <c r="R2329" s="288">
        <f t="shared" si="339"/>
        <v>0</v>
      </c>
      <c r="S2329" s="261"/>
    </row>
    <row r="2330" spans="2:19" s="200" customFormat="1" x14ac:dyDescent="0.25">
      <c r="B2330" s="259">
        <f t="shared" si="340"/>
        <v>2325</v>
      </c>
      <c r="C2330" s="229">
        <v>45509</v>
      </c>
      <c r="D2330" s="203"/>
      <c r="E2330" s="204" t="str">
        <f t="shared" si="334"/>
        <v/>
      </c>
      <c r="F2330" s="204" t="str">
        <f t="shared" si="335"/>
        <v/>
      </c>
      <c r="G2330" s="204" t="str">
        <f t="shared" si="336"/>
        <v/>
      </c>
      <c r="H2330" s="204" t="str">
        <f t="shared" si="337"/>
        <v/>
      </c>
      <c r="I2330" s="204"/>
      <c r="J2330" s="204"/>
      <c r="K2330" s="204"/>
      <c r="L2330" s="204"/>
      <c r="M2330" s="204"/>
      <c r="N2330" s="204"/>
      <c r="O2330" s="230">
        <f t="shared" si="341"/>
        <v>0</v>
      </c>
      <c r="P2330" s="230">
        <f t="shared" si="342"/>
        <v>0</v>
      </c>
      <c r="Q2330" s="230">
        <f t="shared" si="338"/>
        <v>0</v>
      </c>
      <c r="R2330" s="288">
        <f t="shared" si="339"/>
        <v>0</v>
      </c>
      <c r="S2330" s="261"/>
    </row>
    <row r="2331" spans="2:19" s="200" customFormat="1" x14ac:dyDescent="0.25">
      <c r="B2331" s="259">
        <f t="shared" si="340"/>
        <v>2326</v>
      </c>
      <c r="C2331" s="229"/>
      <c r="D2331" s="203"/>
      <c r="E2331" s="204" t="str">
        <f t="shared" si="334"/>
        <v/>
      </c>
      <c r="F2331" s="204" t="str">
        <f t="shared" si="335"/>
        <v/>
      </c>
      <c r="G2331" s="204" t="str">
        <f t="shared" si="336"/>
        <v/>
      </c>
      <c r="H2331" s="204" t="str">
        <f t="shared" si="337"/>
        <v/>
      </c>
      <c r="I2331" s="204"/>
      <c r="J2331" s="204"/>
      <c r="K2331" s="204"/>
      <c r="L2331" s="204"/>
      <c r="M2331" s="204"/>
      <c r="N2331" s="204"/>
      <c r="O2331" s="230">
        <f t="shared" si="341"/>
        <v>0</v>
      </c>
      <c r="P2331" s="230">
        <f t="shared" si="342"/>
        <v>0</v>
      </c>
      <c r="Q2331" s="230">
        <f t="shared" si="338"/>
        <v>0</v>
      </c>
      <c r="R2331" s="288">
        <f t="shared" si="339"/>
        <v>0</v>
      </c>
      <c r="S2331" s="261"/>
    </row>
    <row r="2332" spans="2:19" s="200" customFormat="1" x14ac:dyDescent="0.25">
      <c r="B2332" s="259">
        <f t="shared" si="340"/>
        <v>2327</v>
      </c>
      <c r="C2332" s="229"/>
      <c r="D2332" s="203"/>
      <c r="E2332" s="204" t="str">
        <f t="shared" si="334"/>
        <v/>
      </c>
      <c r="F2332" s="204" t="str">
        <f t="shared" si="335"/>
        <v/>
      </c>
      <c r="G2332" s="204" t="str">
        <f t="shared" si="336"/>
        <v/>
      </c>
      <c r="H2332" s="204" t="str">
        <f t="shared" si="337"/>
        <v/>
      </c>
      <c r="I2332" s="204"/>
      <c r="J2332" s="204"/>
      <c r="K2332" s="204"/>
      <c r="L2332" s="204"/>
      <c r="M2332" s="204"/>
      <c r="N2332" s="204"/>
      <c r="O2332" s="230">
        <f t="shared" si="341"/>
        <v>0</v>
      </c>
      <c r="P2332" s="230">
        <f t="shared" si="342"/>
        <v>0</v>
      </c>
      <c r="Q2332" s="230">
        <f t="shared" si="338"/>
        <v>0</v>
      </c>
      <c r="R2332" s="288">
        <f t="shared" si="339"/>
        <v>0</v>
      </c>
      <c r="S2332" s="261"/>
    </row>
    <row r="2333" spans="2:19" s="200" customFormat="1" x14ac:dyDescent="0.25">
      <c r="B2333" s="259">
        <f t="shared" si="340"/>
        <v>2328</v>
      </c>
      <c r="C2333" s="229"/>
      <c r="D2333" s="203"/>
      <c r="E2333" s="204" t="str">
        <f t="shared" si="334"/>
        <v/>
      </c>
      <c r="F2333" s="204" t="str">
        <f t="shared" si="335"/>
        <v/>
      </c>
      <c r="G2333" s="204" t="str">
        <f t="shared" si="336"/>
        <v/>
      </c>
      <c r="H2333" s="204" t="str">
        <f t="shared" si="337"/>
        <v/>
      </c>
      <c r="I2333" s="204"/>
      <c r="J2333" s="204"/>
      <c r="K2333" s="204"/>
      <c r="L2333" s="204"/>
      <c r="M2333" s="204"/>
      <c r="N2333" s="204"/>
      <c r="O2333" s="230">
        <f t="shared" si="341"/>
        <v>0</v>
      </c>
      <c r="P2333" s="230">
        <f t="shared" si="342"/>
        <v>0</v>
      </c>
      <c r="Q2333" s="230">
        <f t="shared" si="338"/>
        <v>0</v>
      </c>
      <c r="R2333" s="288">
        <f t="shared" si="339"/>
        <v>0</v>
      </c>
      <c r="S2333" s="261"/>
    </row>
    <row r="2334" spans="2:19" s="200" customFormat="1" x14ac:dyDescent="0.25">
      <c r="B2334" s="259">
        <f t="shared" si="340"/>
        <v>2329</v>
      </c>
      <c r="C2334" s="229">
        <v>45509</v>
      </c>
      <c r="D2334" s="203"/>
      <c r="E2334" s="204" t="str">
        <f t="shared" si="334"/>
        <v/>
      </c>
      <c r="F2334" s="204" t="str">
        <f t="shared" si="335"/>
        <v/>
      </c>
      <c r="G2334" s="204" t="str">
        <f t="shared" si="336"/>
        <v/>
      </c>
      <c r="H2334" s="204" t="str">
        <f t="shared" si="337"/>
        <v/>
      </c>
      <c r="I2334" s="204"/>
      <c r="J2334" s="204"/>
      <c r="K2334" s="204"/>
      <c r="L2334" s="204"/>
      <c r="M2334" s="204"/>
      <c r="N2334" s="204"/>
      <c r="O2334" s="230">
        <f t="shared" si="341"/>
        <v>0</v>
      </c>
      <c r="P2334" s="230">
        <f t="shared" si="342"/>
        <v>0</v>
      </c>
      <c r="Q2334" s="230">
        <f t="shared" si="338"/>
        <v>0</v>
      </c>
      <c r="R2334" s="288">
        <f t="shared" si="339"/>
        <v>0</v>
      </c>
      <c r="S2334" s="261"/>
    </row>
    <row r="2335" spans="2:19" s="200" customFormat="1" x14ac:dyDescent="0.25">
      <c r="B2335" s="259">
        <f t="shared" si="340"/>
        <v>2330</v>
      </c>
      <c r="C2335" s="229">
        <v>45509</v>
      </c>
      <c r="D2335" s="203"/>
      <c r="E2335" s="204" t="str">
        <f t="shared" si="334"/>
        <v/>
      </c>
      <c r="F2335" s="204" t="str">
        <f t="shared" si="335"/>
        <v/>
      </c>
      <c r="G2335" s="204" t="str">
        <f t="shared" si="336"/>
        <v/>
      </c>
      <c r="H2335" s="204" t="str">
        <f t="shared" si="337"/>
        <v/>
      </c>
      <c r="I2335" s="204"/>
      <c r="J2335" s="204"/>
      <c r="K2335" s="204"/>
      <c r="L2335" s="204"/>
      <c r="M2335" s="204"/>
      <c r="N2335" s="204"/>
      <c r="O2335" s="230">
        <f t="shared" si="341"/>
        <v>0</v>
      </c>
      <c r="P2335" s="230">
        <f t="shared" si="342"/>
        <v>0</v>
      </c>
      <c r="Q2335" s="230">
        <f t="shared" si="338"/>
        <v>0</v>
      </c>
      <c r="R2335" s="288">
        <f t="shared" si="339"/>
        <v>0</v>
      </c>
      <c r="S2335" s="261"/>
    </row>
    <row r="2336" spans="2:19" s="200" customFormat="1" x14ac:dyDescent="0.25">
      <c r="B2336" s="259">
        <f t="shared" si="340"/>
        <v>2331</v>
      </c>
      <c r="C2336" s="229">
        <v>45509</v>
      </c>
      <c r="D2336" s="203"/>
      <c r="E2336" s="204" t="str">
        <f t="shared" si="334"/>
        <v/>
      </c>
      <c r="F2336" s="204" t="str">
        <f t="shared" si="335"/>
        <v/>
      </c>
      <c r="G2336" s="204" t="str">
        <f t="shared" si="336"/>
        <v/>
      </c>
      <c r="H2336" s="204" t="str">
        <f t="shared" si="337"/>
        <v/>
      </c>
      <c r="I2336" s="204"/>
      <c r="J2336" s="204"/>
      <c r="K2336" s="204"/>
      <c r="L2336" s="204"/>
      <c r="M2336" s="204"/>
      <c r="N2336" s="204"/>
      <c r="O2336" s="230">
        <f t="shared" si="341"/>
        <v>0</v>
      </c>
      <c r="P2336" s="230">
        <f t="shared" si="342"/>
        <v>0</v>
      </c>
      <c r="Q2336" s="230">
        <f t="shared" si="338"/>
        <v>0</v>
      </c>
      <c r="R2336" s="288">
        <f t="shared" si="339"/>
        <v>0</v>
      </c>
      <c r="S2336" s="261"/>
    </row>
    <row r="2337" spans="2:19" s="200" customFormat="1" x14ac:dyDescent="0.25">
      <c r="B2337" s="259">
        <f t="shared" si="340"/>
        <v>2332</v>
      </c>
      <c r="C2337" s="229">
        <v>45509</v>
      </c>
      <c r="D2337" s="203"/>
      <c r="E2337" s="204" t="str">
        <f t="shared" si="334"/>
        <v/>
      </c>
      <c r="F2337" s="204" t="str">
        <f t="shared" si="335"/>
        <v/>
      </c>
      <c r="G2337" s="204" t="str">
        <f t="shared" si="336"/>
        <v/>
      </c>
      <c r="H2337" s="204" t="str">
        <f t="shared" si="337"/>
        <v/>
      </c>
      <c r="I2337" s="204"/>
      <c r="J2337" s="204"/>
      <c r="K2337" s="204"/>
      <c r="L2337" s="204"/>
      <c r="M2337" s="204"/>
      <c r="N2337" s="204"/>
      <c r="O2337" s="230">
        <f t="shared" si="341"/>
        <v>0</v>
      </c>
      <c r="P2337" s="230">
        <f t="shared" si="342"/>
        <v>0</v>
      </c>
      <c r="Q2337" s="230">
        <f t="shared" si="338"/>
        <v>0</v>
      </c>
      <c r="R2337" s="288">
        <f t="shared" si="339"/>
        <v>0</v>
      </c>
      <c r="S2337" s="261"/>
    </row>
    <row r="2338" spans="2:19" s="200" customFormat="1" x14ac:dyDescent="0.25">
      <c r="B2338" s="259">
        <f t="shared" si="340"/>
        <v>2333</v>
      </c>
      <c r="C2338" s="229">
        <v>45509</v>
      </c>
      <c r="D2338" s="203"/>
      <c r="E2338" s="204" t="str">
        <f t="shared" si="334"/>
        <v/>
      </c>
      <c r="F2338" s="204" t="str">
        <f t="shared" si="335"/>
        <v/>
      </c>
      <c r="G2338" s="204" t="str">
        <f t="shared" si="336"/>
        <v/>
      </c>
      <c r="H2338" s="204" t="str">
        <f t="shared" si="337"/>
        <v/>
      </c>
      <c r="I2338" s="204"/>
      <c r="J2338" s="204"/>
      <c r="K2338" s="204"/>
      <c r="L2338" s="204"/>
      <c r="M2338" s="204"/>
      <c r="N2338" s="204"/>
      <c r="O2338" s="230">
        <f t="shared" si="341"/>
        <v>0</v>
      </c>
      <c r="P2338" s="230">
        <f t="shared" si="342"/>
        <v>0</v>
      </c>
      <c r="Q2338" s="230">
        <f t="shared" si="338"/>
        <v>0</v>
      </c>
      <c r="R2338" s="288">
        <f t="shared" si="339"/>
        <v>0</v>
      </c>
      <c r="S2338" s="261"/>
    </row>
    <row r="2339" spans="2:19" s="200" customFormat="1" x14ac:dyDescent="0.25">
      <c r="B2339" s="259">
        <f t="shared" si="340"/>
        <v>2334</v>
      </c>
      <c r="C2339" s="229">
        <v>45509</v>
      </c>
      <c r="D2339" s="203"/>
      <c r="E2339" s="204" t="str">
        <f t="shared" si="334"/>
        <v/>
      </c>
      <c r="F2339" s="204" t="str">
        <f t="shared" si="335"/>
        <v/>
      </c>
      <c r="G2339" s="204" t="str">
        <f t="shared" si="336"/>
        <v/>
      </c>
      <c r="H2339" s="204" t="str">
        <f t="shared" si="337"/>
        <v/>
      </c>
      <c r="I2339" s="204"/>
      <c r="J2339" s="204"/>
      <c r="K2339" s="204"/>
      <c r="L2339" s="204"/>
      <c r="M2339" s="204"/>
      <c r="N2339" s="204"/>
      <c r="O2339" s="230">
        <f t="shared" si="341"/>
        <v>0</v>
      </c>
      <c r="P2339" s="230">
        <f t="shared" si="342"/>
        <v>0</v>
      </c>
      <c r="Q2339" s="230">
        <f t="shared" si="338"/>
        <v>0</v>
      </c>
      <c r="R2339" s="288">
        <f t="shared" si="339"/>
        <v>0</v>
      </c>
      <c r="S2339" s="261"/>
    </row>
    <row r="2340" spans="2:19" s="200" customFormat="1" x14ac:dyDescent="0.25">
      <c r="B2340" s="259">
        <f t="shared" si="340"/>
        <v>2335</v>
      </c>
      <c r="C2340" s="229">
        <v>45509</v>
      </c>
      <c r="D2340" s="203"/>
      <c r="E2340" s="204" t="str">
        <f t="shared" si="334"/>
        <v/>
      </c>
      <c r="F2340" s="204" t="str">
        <f t="shared" si="335"/>
        <v/>
      </c>
      <c r="G2340" s="204" t="str">
        <f t="shared" si="336"/>
        <v/>
      </c>
      <c r="H2340" s="204" t="str">
        <f t="shared" si="337"/>
        <v/>
      </c>
      <c r="I2340" s="204"/>
      <c r="J2340" s="204"/>
      <c r="K2340" s="204"/>
      <c r="L2340" s="204"/>
      <c r="M2340" s="204"/>
      <c r="N2340" s="204"/>
      <c r="O2340" s="230">
        <f t="shared" si="341"/>
        <v>0</v>
      </c>
      <c r="P2340" s="230">
        <f t="shared" si="342"/>
        <v>0</v>
      </c>
      <c r="Q2340" s="230">
        <f t="shared" si="338"/>
        <v>0</v>
      </c>
      <c r="R2340" s="288">
        <f t="shared" si="339"/>
        <v>0</v>
      </c>
      <c r="S2340" s="261"/>
    </row>
    <row r="2341" spans="2:19" s="200" customFormat="1" x14ac:dyDescent="0.25">
      <c r="B2341" s="259">
        <f t="shared" si="340"/>
        <v>2336</v>
      </c>
      <c r="C2341" s="229">
        <v>45510</v>
      </c>
      <c r="D2341" s="203"/>
      <c r="E2341" s="204" t="str">
        <f t="shared" si="334"/>
        <v/>
      </c>
      <c r="F2341" s="204" t="str">
        <f t="shared" si="335"/>
        <v/>
      </c>
      <c r="G2341" s="204" t="str">
        <f t="shared" si="336"/>
        <v/>
      </c>
      <c r="H2341" s="204" t="str">
        <f t="shared" si="337"/>
        <v/>
      </c>
      <c r="I2341" s="204"/>
      <c r="J2341" s="204"/>
      <c r="K2341" s="204"/>
      <c r="L2341" s="204"/>
      <c r="M2341" s="204"/>
      <c r="N2341" s="204"/>
      <c r="O2341" s="230">
        <f t="shared" si="341"/>
        <v>0</v>
      </c>
      <c r="P2341" s="230">
        <f t="shared" si="342"/>
        <v>0</v>
      </c>
      <c r="Q2341" s="230">
        <f t="shared" si="338"/>
        <v>0</v>
      </c>
      <c r="R2341" s="288">
        <f t="shared" si="339"/>
        <v>0</v>
      </c>
      <c r="S2341" s="261"/>
    </row>
    <row r="2342" spans="2:19" s="200" customFormat="1" x14ac:dyDescent="0.25">
      <c r="B2342" s="259">
        <f t="shared" si="340"/>
        <v>2337</v>
      </c>
      <c r="C2342" s="229">
        <v>45510</v>
      </c>
      <c r="D2342" s="203"/>
      <c r="E2342" s="204" t="str">
        <f t="shared" si="334"/>
        <v/>
      </c>
      <c r="F2342" s="204" t="str">
        <f t="shared" si="335"/>
        <v/>
      </c>
      <c r="G2342" s="204" t="str">
        <f t="shared" si="336"/>
        <v/>
      </c>
      <c r="H2342" s="204" t="str">
        <f t="shared" si="337"/>
        <v/>
      </c>
      <c r="I2342" s="204"/>
      <c r="J2342" s="204"/>
      <c r="K2342" s="204"/>
      <c r="L2342" s="204"/>
      <c r="M2342" s="204"/>
      <c r="N2342" s="204"/>
      <c r="O2342" s="230">
        <f t="shared" si="341"/>
        <v>0</v>
      </c>
      <c r="P2342" s="230">
        <f t="shared" si="342"/>
        <v>0</v>
      </c>
      <c r="Q2342" s="230">
        <f t="shared" si="338"/>
        <v>0</v>
      </c>
      <c r="R2342" s="288">
        <f t="shared" si="339"/>
        <v>0</v>
      </c>
      <c r="S2342" s="261"/>
    </row>
    <row r="2343" spans="2:19" s="200" customFormat="1" x14ac:dyDescent="0.25">
      <c r="B2343" s="259">
        <f t="shared" si="340"/>
        <v>2338</v>
      </c>
      <c r="C2343" s="229">
        <v>45510</v>
      </c>
      <c r="D2343" s="203"/>
      <c r="E2343" s="204" t="str">
        <f t="shared" si="334"/>
        <v/>
      </c>
      <c r="F2343" s="204" t="str">
        <f t="shared" si="335"/>
        <v/>
      </c>
      <c r="G2343" s="204" t="str">
        <f t="shared" si="336"/>
        <v/>
      </c>
      <c r="H2343" s="204" t="str">
        <f t="shared" si="337"/>
        <v/>
      </c>
      <c r="I2343" s="204"/>
      <c r="J2343" s="204"/>
      <c r="K2343" s="204"/>
      <c r="L2343" s="204"/>
      <c r="M2343" s="204"/>
      <c r="N2343" s="204"/>
      <c r="O2343" s="230">
        <f t="shared" si="341"/>
        <v>0</v>
      </c>
      <c r="P2343" s="230">
        <f t="shared" si="342"/>
        <v>0</v>
      </c>
      <c r="Q2343" s="230">
        <f t="shared" si="338"/>
        <v>0</v>
      </c>
      <c r="R2343" s="288">
        <f t="shared" si="339"/>
        <v>0</v>
      </c>
      <c r="S2343" s="261"/>
    </row>
    <row r="2344" spans="2:19" s="200" customFormat="1" x14ac:dyDescent="0.25">
      <c r="B2344" s="259">
        <f t="shared" si="340"/>
        <v>2339</v>
      </c>
      <c r="C2344" s="229">
        <v>45510</v>
      </c>
      <c r="D2344" s="203"/>
      <c r="E2344" s="204" t="str">
        <f t="shared" si="334"/>
        <v/>
      </c>
      <c r="F2344" s="204" t="str">
        <f t="shared" si="335"/>
        <v/>
      </c>
      <c r="G2344" s="204" t="str">
        <f t="shared" si="336"/>
        <v/>
      </c>
      <c r="H2344" s="204" t="str">
        <f t="shared" si="337"/>
        <v/>
      </c>
      <c r="I2344" s="204"/>
      <c r="J2344" s="204"/>
      <c r="K2344" s="204"/>
      <c r="L2344" s="204"/>
      <c r="M2344" s="204"/>
      <c r="N2344" s="204"/>
      <c r="O2344" s="230">
        <f t="shared" si="341"/>
        <v>0</v>
      </c>
      <c r="P2344" s="230">
        <f t="shared" si="342"/>
        <v>0</v>
      </c>
      <c r="Q2344" s="230">
        <f t="shared" si="338"/>
        <v>0</v>
      </c>
      <c r="R2344" s="288">
        <f t="shared" si="339"/>
        <v>0</v>
      </c>
      <c r="S2344" s="261"/>
    </row>
    <row r="2345" spans="2:19" s="200" customFormat="1" x14ac:dyDescent="0.25">
      <c r="B2345" s="259">
        <f t="shared" si="340"/>
        <v>2340</v>
      </c>
      <c r="C2345" s="229">
        <v>45510</v>
      </c>
      <c r="D2345" s="203"/>
      <c r="E2345" s="204" t="str">
        <f t="shared" si="334"/>
        <v/>
      </c>
      <c r="F2345" s="204" t="str">
        <f t="shared" si="335"/>
        <v/>
      </c>
      <c r="G2345" s="204" t="str">
        <f t="shared" si="336"/>
        <v/>
      </c>
      <c r="H2345" s="204" t="str">
        <f t="shared" si="337"/>
        <v/>
      </c>
      <c r="I2345" s="204"/>
      <c r="J2345" s="204"/>
      <c r="K2345" s="204"/>
      <c r="L2345" s="204"/>
      <c r="M2345" s="204"/>
      <c r="N2345" s="204"/>
      <c r="O2345" s="230">
        <f t="shared" si="341"/>
        <v>0</v>
      </c>
      <c r="P2345" s="230">
        <f t="shared" si="342"/>
        <v>0</v>
      </c>
      <c r="Q2345" s="230">
        <f t="shared" si="338"/>
        <v>0</v>
      </c>
      <c r="R2345" s="288">
        <f t="shared" si="339"/>
        <v>0</v>
      </c>
      <c r="S2345" s="261"/>
    </row>
    <row r="2346" spans="2:19" s="200" customFormat="1" x14ac:dyDescent="0.25">
      <c r="B2346" s="259">
        <f t="shared" si="340"/>
        <v>2341</v>
      </c>
      <c r="C2346" s="229">
        <v>45510</v>
      </c>
      <c r="D2346" s="203"/>
      <c r="E2346" s="204" t="str">
        <f t="shared" si="334"/>
        <v/>
      </c>
      <c r="F2346" s="204" t="str">
        <f t="shared" si="335"/>
        <v/>
      </c>
      <c r="G2346" s="204" t="str">
        <f t="shared" si="336"/>
        <v/>
      </c>
      <c r="H2346" s="204" t="str">
        <f t="shared" si="337"/>
        <v/>
      </c>
      <c r="I2346" s="204"/>
      <c r="J2346" s="204"/>
      <c r="K2346" s="204"/>
      <c r="L2346" s="204"/>
      <c r="M2346" s="204"/>
      <c r="N2346" s="204"/>
      <c r="O2346" s="230">
        <f t="shared" si="341"/>
        <v>0</v>
      </c>
      <c r="P2346" s="230">
        <f t="shared" si="342"/>
        <v>0</v>
      </c>
      <c r="Q2346" s="230">
        <f t="shared" si="338"/>
        <v>0</v>
      </c>
      <c r="R2346" s="288">
        <f t="shared" si="339"/>
        <v>0</v>
      </c>
      <c r="S2346" s="261"/>
    </row>
    <row r="2347" spans="2:19" s="200" customFormat="1" x14ac:dyDescent="0.25">
      <c r="B2347" s="259">
        <f t="shared" si="340"/>
        <v>2342</v>
      </c>
      <c r="C2347" s="229">
        <v>45510</v>
      </c>
      <c r="D2347" s="203"/>
      <c r="E2347" s="204" t="str">
        <f t="shared" si="334"/>
        <v/>
      </c>
      <c r="F2347" s="204" t="str">
        <f t="shared" si="335"/>
        <v/>
      </c>
      <c r="G2347" s="204" t="str">
        <f t="shared" si="336"/>
        <v/>
      </c>
      <c r="H2347" s="204" t="str">
        <f t="shared" si="337"/>
        <v/>
      </c>
      <c r="I2347" s="204"/>
      <c r="J2347" s="204"/>
      <c r="K2347" s="204"/>
      <c r="L2347" s="204"/>
      <c r="M2347" s="204"/>
      <c r="N2347" s="204"/>
      <c r="O2347" s="230">
        <f t="shared" si="341"/>
        <v>0</v>
      </c>
      <c r="P2347" s="230">
        <f t="shared" si="342"/>
        <v>0</v>
      </c>
      <c r="Q2347" s="230">
        <f t="shared" si="338"/>
        <v>0</v>
      </c>
      <c r="R2347" s="288">
        <f t="shared" si="339"/>
        <v>0</v>
      </c>
      <c r="S2347" s="261"/>
    </row>
    <row r="2348" spans="2:19" s="200" customFormat="1" x14ac:dyDescent="0.25">
      <c r="B2348" s="259">
        <f t="shared" si="340"/>
        <v>2343</v>
      </c>
      <c r="C2348" s="229"/>
      <c r="D2348" s="203"/>
      <c r="E2348" s="204" t="str">
        <f t="shared" si="334"/>
        <v/>
      </c>
      <c r="F2348" s="204" t="str">
        <f t="shared" si="335"/>
        <v/>
      </c>
      <c r="G2348" s="204" t="str">
        <f t="shared" si="336"/>
        <v/>
      </c>
      <c r="H2348" s="204" t="str">
        <f t="shared" si="337"/>
        <v/>
      </c>
      <c r="I2348" s="204"/>
      <c r="J2348" s="204"/>
      <c r="K2348" s="204"/>
      <c r="L2348" s="204"/>
      <c r="M2348" s="204"/>
      <c r="N2348" s="204"/>
      <c r="O2348" s="230">
        <f t="shared" si="341"/>
        <v>0</v>
      </c>
      <c r="P2348" s="230">
        <f t="shared" si="342"/>
        <v>0</v>
      </c>
      <c r="Q2348" s="230">
        <f t="shared" si="338"/>
        <v>0</v>
      </c>
      <c r="R2348" s="288">
        <f t="shared" si="339"/>
        <v>0</v>
      </c>
      <c r="S2348" s="261"/>
    </row>
    <row r="2349" spans="2:19" s="200" customFormat="1" x14ac:dyDescent="0.25">
      <c r="B2349" s="259">
        <f t="shared" si="340"/>
        <v>2344</v>
      </c>
      <c r="C2349" s="229"/>
      <c r="D2349" s="203"/>
      <c r="E2349" s="204" t="str">
        <f t="shared" si="334"/>
        <v/>
      </c>
      <c r="F2349" s="204" t="str">
        <f t="shared" si="335"/>
        <v/>
      </c>
      <c r="G2349" s="204" t="str">
        <f t="shared" si="336"/>
        <v/>
      </c>
      <c r="H2349" s="204" t="str">
        <f t="shared" si="337"/>
        <v/>
      </c>
      <c r="I2349" s="204"/>
      <c r="J2349" s="204"/>
      <c r="K2349" s="204"/>
      <c r="L2349" s="204"/>
      <c r="M2349" s="204"/>
      <c r="N2349" s="204"/>
      <c r="O2349" s="230">
        <f t="shared" si="341"/>
        <v>0</v>
      </c>
      <c r="P2349" s="230">
        <f t="shared" si="342"/>
        <v>0</v>
      </c>
      <c r="Q2349" s="230">
        <f t="shared" si="338"/>
        <v>0</v>
      </c>
      <c r="R2349" s="288">
        <f t="shared" si="339"/>
        <v>0</v>
      </c>
      <c r="S2349" s="261"/>
    </row>
    <row r="2350" spans="2:19" s="200" customFormat="1" x14ac:dyDescent="0.25">
      <c r="B2350" s="259">
        <f t="shared" si="340"/>
        <v>2345</v>
      </c>
      <c r="C2350" s="229"/>
      <c r="D2350" s="203"/>
      <c r="E2350" s="204" t="str">
        <f t="shared" si="334"/>
        <v/>
      </c>
      <c r="F2350" s="204" t="str">
        <f t="shared" si="335"/>
        <v/>
      </c>
      <c r="G2350" s="204" t="str">
        <f t="shared" si="336"/>
        <v/>
      </c>
      <c r="H2350" s="204" t="str">
        <f t="shared" si="337"/>
        <v/>
      </c>
      <c r="I2350" s="204"/>
      <c r="J2350" s="204"/>
      <c r="K2350" s="204"/>
      <c r="L2350" s="204"/>
      <c r="M2350" s="204"/>
      <c r="N2350" s="204"/>
      <c r="O2350" s="230">
        <f t="shared" si="341"/>
        <v>0</v>
      </c>
      <c r="P2350" s="230">
        <f t="shared" si="342"/>
        <v>0</v>
      </c>
      <c r="Q2350" s="230">
        <f t="shared" si="338"/>
        <v>0</v>
      </c>
      <c r="R2350" s="288">
        <f t="shared" si="339"/>
        <v>0</v>
      </c>
      <c r="S2350" s="261"/>
    </row>
    <row r="2351" spans="2:19" s="200" customFormat="1" x14ac:dyDescent="0.25">
      <c r="B2351" s="259">
        <f t="shared" si="340"/>
        <v>2346</v>
      </c>
      <c r="C2351" s="229">
        <v>45510</v>
      </c>
      <c r="D2351" s="203"/>
      <c r="E2351" s="204" t="str">
        <f t="shared" si="334"/>
        <v/>
      </c>
      <c r="F2351" s="204" t="str">
        <f t="shared" si="335"/>
        <v/>
      </c>
      <c r="G2351" s="204" t="str">
        <f t="shared" si="336"/>
        <v/>
      </c>
      <c r="H2351" s="204" t="str">
        <f t="shared" si="337"/>
        <v/>
      </c>
      <c r="I2351" s="204"/>
      <c r="J2351" s="204"/>
      <c r="K2351" s="204"/>
      <c r="L2351" s="204"/>
      <c r="M2351" s="204"/>
      <c r="N2351" s="204"/>
      <c r="O2351" s="230">
        <f t="shared" si="341"/>
        <v>0</v>
      </c>
      <c r="P2351" s="230">
        <f t="shared" si="342"/>
        <v>0</v>
      </c>
      <c r="Q2351" s="230">
        <f t="shared" si="338"/>
        <v>0</v>
      </c>
      <c r="R2351" s="288">
        <f t="shared" si="339"/>
        <v>0</v>
      </c>
      <c r="S2351" s="261"/>
    </row>
    <row r="2352" spans="2:19" s="200" customFormat="1" x14ac:dyDescent="0.25">
      <c r="B2352" s="259">
        <f t="shared" si="340"/>
        <v>2347</v>
      </c>
      <c r="C2352" s="229">
        <v>45510</v>
      </c>
      <c r="D2352" s="203"/>
      <c r="E2352" s="204" t="str">
        <f t="shared" si="334"/>
        <v/>
      </c>
      <c r="F2352" s="204" t="str">
        <f t="shared" si="335"/>
        <v/>
      </c>
      <c r="G2352" s="204" t="str">
        <f t="shared" si="336"/>
        <v/>
      </c>
      <c r="H2352" s="204" t="str">
        <f t="shared" si="337"/>
        <v/>
      </c>
      <c r="I2352" s="204"/>
      <c r="J2352" s="204"/>
      <c r="K2352" s="204"/>
      <c r="L2352" s="204"/>
      <c r="M2352" s="204"/>
      <c r="N2352" s="204"/>
      <c r="O2352" s="230">
        <f t="shared" si="341"/>
        <v>0</v>
      </c>
      <c r="P2352" s="230">
        <f t="shared" si="342"/>
        <v>0</v>
      </c>
      <c r="Q2352" s="230">
        <f t="shared" si="338"/>
        <v>0</v>
      </c>
      <c r="R2352" s="288">
        <f t="shared" si="339"/>
        <v>0</v>
      </c>
      <c r="S2352" s="261"/>
    </row>
    <row r="2353" spans="2:19" s="200" customFormat="1" x14ac:dyDescent="0.25">
      <c r="B2353" s="259">
        <f t="shared" si="340"/>
        <v>2348</v>
      </c>
      <c r="C2353" s="229">
        <v>45510</v>
      </c>
      <c r="D2353" s="203"/>
      <c r="E2353" s="204" t="str">
        <f t="shared" si="334"/>
        <v/>
      </c>
      <c r="F2353" s="204" t="str">
        <f t="shared" si="335"/>
        <v/>
      </c>
      <c r="G2353" s="204" t="str">
        <f t="shared" si="336"/>
        <v/>
      </c>
      <c r="H2353" s="204" t="str">
        <f t="shared" si="337"/>
        <v/>
      </c>
      <c r="I2353" s="204"/>
      <c r="J2353" s="204"/>
      <c r="K2353" s="204"/>
      <c r="L2353" s="204"/>
      <c r="M2353" s="204"/>
      <c r="N2353" s="204"/>
      <c r="O2353" s="230">
        <f t="shared" si="341"/>
        <v>0</v>
      </c>
      <c r="P2353" s="230">
        <f t="shared" si="342"/>
        <v>0</v>
      </c>
      <c r="Q2353" s="230">
        <f t="shared" si="338"/>
        <v>0</v>
      </c>
      <c r="R2353" s="288">
        <f t="shared" si="339"/>
        <v>0</v>
      </c>
      <c r="S2353" s="261"/>
    </row>
    <row r="2354" spans="2:19" s="200" customFormat="1" x14ac:dyDescent="0.25">
      <c r="B2354" s="259">
        <f t="shared" si="340"/>
        <v>2349</v>
      </c>
      <c r="C2354" s="229">
        <v>45510</v>
      </c>
      <c r="D2354" s="203"/>
      <c r="E2354" s="204" t="str">
        <f t="shared" si="334"/>
        <v/>
      </c>
      <c r="F2354" s="204" t="str">
        <f t="shared" si="335"/>
        <v/>
      </c>
      <c r="G2354" s="204" t="str">
        <f t="shared" si="336"/>
        <v/>
      </c>
      <c r="H2354" s="204" t="str">
        <f t="shared" si="337"/>
        <v/>
      </c>
      <c r="I2354" s="204"/>
      <c r="J2354" s="204"/>
      <c r="K2354" s="204"/>
      <c r="L2354" s="204"/>
      <c r="M2354" s="204"/>
      <c r="N2354" s="204"/>
      <c r="O2354" s="230">
        <f t="shared" si="341"/>
        <v>0</v>
      </c>
      <c r="P2354" s="230">
        <f t="shared" si="342"/>
        <v>0</v>
      </c>
      <c r="Q2354" s="230">
        <f t="shared" si="338"/>
        <v>0</v>
      </c>
      <c r="R2354" s="288">
        <f t="shared" si="339"/>
        <v>0</v>
      </c>
      <c r="S2354" s="261"/>
    </row>
    <row r="2355" spans="2:19" s="200" customFormat="1" x14ac:dyDescent="0.25">
      <c r="B2355" s="259">
        <f t="shared" si="340"/>
        <v>2350</v>
      </c>
      <c r="C2355" s="229">
        <v>45510</v>
      </c>
      <c r="D2355" s="203"/>
      <c r="E2355" s="204" t="str">
        <f t="shared" si="334"/>
        <v/>
      </c>
      <c r="F2355" s="204" t="str">
        <f t="shared" si="335"/>
        <v/>
      </c>
      <c r="G2355" s="204" t="str">
        <f t="shared" si="336"/>
        <v/>
      </c>
      <c r="H2355" s="204" t="str">
        <f t="shared" si="337"/>
        <v/>
      </c>
      <c r="I2355" s="204"/>
      <c r="J2355" s="204"/>
      <c r="K2355" s="204"/>
      <c r="L2355" s="204"/>
      <c r="M2355" s="204"/>
      <c r="N2355" s="204"/>
      <c r="O2355" s="230">
        <f t="shared" si="341"/>
        <v>0</v>
      </c>
      <c r="P2355" s="230">
        <f t="shared" si="342"/>
        <v>0</v>
      </c>
      <c r="Q2355" s="230">
        <f t="shared" si="338"/>
        <v>0</v>
      </c>
      <c r="R2355" s="288">
        <f t="shared" si="339"/>
        <v>0</v>
      </c>
      <c r="S2355" s="261"/>
    </row>
    <row r="2356" spans="2:19" s="200" customFormat="1" x14ac:dyDescent="0.25">
      <c r="B2356" s="259">
        <f t="shared" si="340"/>
        <v>2351</v>
      </c>
      <c r="C2356" s="229">
        <v>45510</v>
      </c>
      <c r="D2356" s="203"/>
      <c r="E2356" s="204" t="str">
        <f t="shared" si="334"/>
        <v/>
      </c>
      <c r="F2356" s="204" t="str">
        <f t="shared" si="335"/>
        <v/>
      </c>
      <c r="G2356" s="204" t="str">
        <f t="shared" si="336"/>
        <v/>
      </c>
      <c r="H2356" s="204" t="str">
        <f t="shared" si="337"/>
        <v/>
      </c>
      <c r="I2356" s="204"/>
      <c r="J2356" s="204"/>
      <c r="K2356" s="204"/>
      <c r="L2356" s="204"/>
      <c r="M2356" s="204"/>
      <c r="N2356" s="204"/>
      <c r="O2356" s="230">
        <f t="shared" si="341"/>
        <v>0</v>
      </c>
      <c r="P2356" s="230">
        <f t="shared" si="342"/>
        <v>0</v>
      </c>
      <c r="Q2356" s="230">
        <f t="shared" si="338"/>
        <v>0</v>
      </c>
      <c r="R2356" s="288">
        <f t="shared" si="339"/>
        <v>0</v>
      </c>
      <c r="S2356" s="261"/>
    </row>
    <row r="2357" spans="2:19" s="200" customFormat="1" x14ac:dyDescent="0.25">
      <c r="B2357" s="259">
        <f t="shared" si="340"/>
        <v>2352</v>
      </c>
      <c r="C2357" s="229">
        <v>45510</v>
      </c>
      <c r="D2357" s="203"/>
      <c r="E2357" s="204" t="str">
        <f t="shared" si="334"/>
        <v/>
      </c>
      <c r="F2357" s="204" t="str">
        <f t="shared" si="335"/>
        <v/>
      </c>
      <c r="G2357" s="204" t="str">
        <f t="shared" si="336"/>
        <v/>
      </c>
      <c r="H2357" s="204" t="str">
        <f t="shared" si="337"/>
        <v/>
      </c>
      <c r="I2357" s="204"/>
      <c r="J2357" s="204"/>
      <c r="K2357" s="204"/>
      <c r="L2357" s="204"/>
      <c r="M2357" s="204"/>
      <c r="N2357" s="204"/>
      <c r="O2357" s="230">
        <f t="shared" si="341"/>
        <v>0</v>
      </c>
      <c r="P2357" s="230">
        <f t="shared" si="342"/>
        <v>0</v>
      </c>
      <c r="Q2357" s="230">
        <f t="shared" si="338"/>
        <v>0</v>
      </c>
      <c r="R2357" s="288">
        <f t="shared" si="339"/>
        <v>0</v>
      </c>
      <c r="S2357" s="261"/>
    </row>
    <row r="2358" spans="2:19" s="200" customFormat="1" x14ac:dyDescent="0.25">
      <c r="B2358" s="259">
        <f t="shared" si="340"/>
        <v>2353</v>
      </c>
      <c r="C2358" s="229">
        <v>45511</v>
      </c>
      <c r="D2358" s="203"/>
      <c r="E2358" s="204" t="str">
        <f t="shared" si="334"/>
        <v/>
      </c>
      <c r="F2358" s="204" t="str">
        <f t="shared" si="335"/>
        <v/>
      </c>
      <c r="G2358" s="204" t="str">
        <f t="shared" si="336"/>
        <v/>
      </c>
      <c r="H2358" s="204" t="str">
        <f t="shared" si="337"/>
        <v/>
      </c>
      <c r="I2358" s="204"/>
      <c r="J2358" s="204"/>
      <c r="K2358" s="204"/>
      <c r="L2358" s="204"/>
      <c r="M2358" s="204"/>
      <c r="N2358" s="204"/>
      <c r="O2358" s="230">
        <f t="shared" si="341"/>
        <v>0</v>
      </c>
      <c r="P2358" s="230">
        <f t="shared" si="342"/>
        <v>0</v>
      </c>
      <c r="Q2358" s="230">
        <f t="shared" si="338"/>
        <v>0</v>
      </c>
      <c r="R2358" s="288">
        <f t="shared" si="339"/>
        <v>0</v>
      </c>
      <c r="S2358" s="261"/>
    </row>
    <row r="2359" spans="2:19" s="200" customFormat="1" x14ac:dyDescent="0.25">
      <c r="B2359" s="259">
        <f t="shared" si="340"/>
        <v>2354</v>
      </c>
      <c r="C2359" s="229">
        <v>45511</v>
      </c>
      <c r="D2359" s="203"/>
      <c r="E2359" s="204" t="str">
        <f t="shared" si="334"/>
        <v/>
      </c>
      <c r="F2359" s="204" t="str">
        <f t="shared" si="335"/>
        <v/>
      </c>
      <c r="G2359" s="204" t="str">
        <f t="shared" si="336"/>
        <v/>
      </c>
      <c r="H2359" s="204" t="str">
        <f t="shared" si="337"/>
        <v/>
      </c>
      <c r="I2359" s="204"/>
      <c r="J2359" s="204"/>
      <c r="K2359" s="204"/>
      <c r="L2359" s="204"/>
      <c r="M2359" s="204"/>
      <c r="N2359" s="204"/>
      <c r="O2359" s="230">
        <f t="shared" si="341"/>
        <v>0</v>
      </c>
      <c r="P2359" s="230">
        <f t="shared" si="342"/>
        <v>0</v>
      </c>
      <c r="Q2359" s="230">
        <f t="shared" si="338"/>
        <v>0</v>
      </c>
      <c r="R2359" s="288">
        <f t="shared" si="339"/>
        <v>0</v>
      </c>
      <c r="S2359" s="261"/>
    </row>
    <row r="2360" spans="2:19" s="200" customFormat="1" x14ac:dyDescent="0.25">
      <c r="B2360" s="259">
        <f t="shared" si="340"/>
        <v>2355</v>
      </c>
      <c r="C2360" s="229">
        <v>45511</v>
      </c>
      <c r="D2360" s="203"/>
      <c r="E2360" s="204" t="str">
        <f t="shared" si="334"/>
        <v/>
      </c>
      <c r="F2360" s="204" t="str">
        <f t="shared" si="335"/>
        <v/>
      </c>
      <c r="G2360" s="204" t="str">
        <f t="shared" si="336"/>
        <v/>
      </c>
      <c r="H2360" s="204" t="str">
        <f t="shared" si="337"/>
        <v/>
      </c>
      <c r="I2360" s="204"/>
      <c r="J2360" s="204"/>
      <c r="K2360" s="204"/>
      <c r="L2360" s="204"/>
      <c r="M2360" s="204"/>
      <c r="N2360" s="204"/>
      <c r="O2360" s="230">
        <f t="shared" si="341"/>
        <v>0</v>
      </c>
      <c r="P2360" s="230">
        <f t="shared" si="342"/>
        <v>0</v>
      </c>
      <c r="Q2360" s="230">
        <f t="shared" si="338"/>
        <v>0</v>
      </c>
      <c r="R2360" s="288">
        <f t="shared" si="339"/>
        <v>0</v>
      </c>
      <c r="S2360" s="261"/>
    </row>
    <row r="2361" spans="2:19" s="200" customFormat="1" x14ac:dyDescent="0.25">
      <c r="B2361" s="259">
        <f t="shared" si="340"/>
        <v>2356</v>
      </c>
      <c r="C2361" s="229">
        <v>45511</v>
      </c>
      <c r="D2361" s="203"/>
      <c r="E2361" s="204" t="str">
        <f t="shared" si="334"/>
        <v/>
      </c>
      <c r="F2361" s="204" t="str">
        <f t="shared" si="335"/>
        <v/>
      </c>
      <c r="G2361" s="204" t="str">
        <f t="shared" si="336"/>
        <v/>
      </c>
      <c r="H2361" s="204" t="str">
        <f t="shared" si="337"/>
        <v/>
      </c>
      <c r="I2361" s="204"/>
      <c r="J2361" s="204"/>
      <c r="K2361" s="204"/>
      <c r="L2361" s="204"/>
      <c r="M2361" s="204"/>
      <c r="N2361" s="204"/>
      <c r="O2361" s="230">
        <f t="shared" si="341"/>
        <v>0</v>
      </c>
      <c r="P2361" s="230">
        <f t="shared" si="342"/>
        <v>0</v>
      </c>
      <c r="Q2361" s="230">
        <f t="shared" si="338"/>
        <v>0</v>
      </c>
      <c r="R2361" s="288">
        <f t="shared" si="339"/>
        <v>0</v>
      </c>
      <c r="S2361" s="261"/>
    </row>
    <row r="2362" spans="2:19" s="200" customFormat="1" x14ac:dyDescent="0.25">
      <c r="B2362" s="259">
        <f t="shared" si="340"/>
        <v>2357</v>
      </c>
      <c r="C2362" s="229">
        <v>45511</v>
      </c>
      <c r="D2362" s="203"/>
      <c r="E2362" s="204" t="str">
        <f t="shared" si="334"/>
        <v/>
      </c>
      <c r="F2362" s="204" t="str">
        <f t="shared" si="335"/>
        <v/>
      </c>
      <c r="G2362" s="204" t="str">
        <f t="shared" si="336"/>
        <v/>
      </c>
      <c r="H2362" s="204" t="str">
        <f t="shared" si="337"/>
        <v/>
      </c>
      <c r="I2362" s="204"/>
      <c r="J2362" s="204"/>
      <c r="K2362" s="204"/>
      <c r="L2362" s="204"/>
      <c r="M2362" s="204"/>
      <c r="N2362" s="204"/>
      <c r="O2362" s="230">
        <f t="shared" si="341"/>
        <v>0</v>
      </c>
      <c r="P2362" s="230">
        <f t="shared" si="342"/>
        <v>0</v>
      </c>
      <c r="Q2362" s="230">
        <f t="shared" si="338"/>
        <v>0</v>
      </c>
      <c r="R2362" s="288">
        <f t="shared" si="339"/>
        <v>0</v>
      </c>
      <c r="S2362" s="261"/>
    </row>
    <row r="2363" spans="2:19" s="200" customFormat="1" x14ac:dyDescent="0.25">
      <c r="B2363" s="259">
        <f t="shared" si="340"/>
        <v>2358</v>
      </c>
      <c r="C2363" s="229">
        <v>45511</v>
      </c>
      <c r="D2363" s="203"/>
      <c r="E2363" s="204" t="str">
        <f t="shared" si="334"/>
        <v/>
      </c>
      <c r="F2363" s="204" t="str">
        <f t="shared" si="335"/>
        <v/>
      </c>
      <c r="G2363" s="204" t="str">
        <f t="shared" si="336"/>
        <v/>
      </c>
      <c r="H2363" s="204" t="str">
        <f t="shared" si="337"/>
        <v/>
      </c>
      <c r="I2363" s="204"/>
      <c r="J2363" s="204"/>
      <c r="K2363" s="204"/>
      <c r="L2363" s="204"/>
      <c r="M2363" s="204"/>
      <c r="N2363" s="204"/>
      <c r="O2363" s="230">
        <f t="shared" si="341"/>
        <v>0</v>
      </c>
      <c r="P2363" s="230">
        <f t="shared" si="342"/>
        <v>0</v>
      </c>
      <c r="Q2363" s="230">
        <f t="shared" si="338"/>
        <v>0</v>
      </c>
      <c r="R2363" s="288">
        <f t="shared" si="339"/>
        <v>0</v>
      </c>
      <c r="S2363" s="261"/>
    </row>
    <row r="2364" spans="2:19" s="200" customFormat="1" x14ac:dyDescent="0.25">
      <c r="B2364" s="259">
        <f t="shared" si="340"/>
        <v>2359</v>
      </c>
      <c r="C2364" s="229">
        <v>45511</v>
      </c>
      <c r="D2364" s="203"/>
      <c r="E2364" s="204" t="str">
        <f t="shared" si="334"/>
        <v/>
      </c>
      <c r="F2364" s="204" t="str">
        <f t="shared" si="335"/>
        <v/>
      </c>
      <c r="G2364" s="204" t="str">
        <f t="shared" si="336"/>
        <v/>
      </c>
      <c r="H2364" s="204" t="str">
        <f t="shared" si="337"/>
        <v/>
      </c>
      <c r="I2364" s="204"/>
      <c r="J2364" s="204"/>
      <c r="K2364" s="204"/>
      <c r="L2364" s="204"/>
      <c r="M2364" s="204"/>
      <c r="N2364" s="204"/>
      <c r="O2364" s="230">
        <f t="shared" si="341"/>
        <v>0</v>
      </c>
      <c r="P2364" s="230">
        <f t="shared" si="342"/>
        <v>0</v>
      </c>
      <c r="Q2364" s="230">
        <f t="shared" si="338"/>
        <v>0</v>
      </c>
      <c r="R2364" s="288">
        <f t="shared" si="339"/>
        <v>0</v>
      </c>
      <c r="S2364" s="261"/>
    </row>
    <row r="2365" spans="2:19" s="200" customFormat="1" x14ac:dyDescent="0.25">
      <c r="B2365" s="259">
        <f t="shared" si="340"/>
        <v>2360</v>
      </c>
      <c r="C2365" s="229"/>
      <c r="D2365" s="203"/>
      <c r="E2365" s="204" t="str">
        <f t="shared" si="334"/>
        <v/>
      </c>
      <c r="F2365" s="204" t="str">
        <f t="shared" si="335"/>
        <v/>
      </c>
      <c r="G2365" s="204" t="str">
        <f t="shared" si="336"/>
        <v/>
      </c>
      <c r="H2365" s="204" t="str">
        <f t="shared" si="337"/>
        <v/>
      </c>
      <c r="I2365" s="204"/>
      <c r="J2365" s="204"/>
      <c r="K2365" s="204"/>
      <c r="L2365" s="204"/>
      <c r="M2365" s="204"/>
      <c r="N2365" s="204"/>
      <c r="O2365" s="230">
        <f t="shared" si="341"/>
        <v>0</v>
      </c>
      <c r="P2365" s="230">
        <f t="shared" si="342"/>
        <v>0</v>
      </c>
      <c r="Q2365" s="230">
        <f t="shared" si="338"/>
        <v>0</v>
      </c>
      <c r="R2365" s="288">
        <f t="shared" si="339"/>
        <v>0</v>
      </c>
      <c r="S2365" s="261"/>
    </row>
    <row r="2366" spans="2:19" s="200" customFormat="1" x14ac:dyDescent="0.25">
      <c r="B2366" s="259">
        <f t="shared" si="340"/>
        <v>2361</v>
      </c>
      <c r="C2366" s="229"/>
      <c r="D2366" s="203"/>
      <c r="E2366" s="204" t="str">
        <f t="shared" si="334"/>
        <v/>
      </c>
      <c r="F2366" s="204" t="str">
        <f t="shared" si="335"/>
        <v/>
      </c>
      <c r="G2366" s="204" t="str">
        <f t="shared" si="336"/>
        <v/>
      </c>
      <c r="H2366" s="204" t="str">
        <f t="shared" si="337"/>
        <v/>
      </c>
      <c r="I2366" s="204"/>
      <c r="J2366" s="204"/>
      <c r="K2366" s="204"/>
      <c r="L2366" s="204"/>
      <c r="M2366" s="204"/>
      <c r="N2366" s="204"/>
      <c r="O2366" s="230">
        <f t="shared" si="341"/>
        <v>0</v>
      </c>
      <c r="P2366" s="230">
        <f t="shared" si="342"/>
        <v>0</v>
      </c>
      <c r="Q2366" s="230">
        <f t="shared" si="338"/>
        <v>0</v>
      </c>
      <c r="R2366" s="288">
        <f t="shared" si="339"/>
        <v>0</v>
      </c>
      <c r="S2366" s="261"/>
    </row>
    <row r="2367" spans="2:19" s="200" customFormat="1" x14ac:dyDescent="0.25">
      <c r="B2367" s="259">
        <f t="shared" si="340"/>
        <v>2362</v>
      </c>
      <c r="C2367" s="229"/>
      <c r="D2367" s="203"/>
      <c r="E2367" s="204" t="str">
        <f t="shared" si="334"/>
        <v/>
      </c>
      <c r="F2367" s="204" t="str">
        <f t="shared" si="335"/>
        <v/>
      </c>
      <c r="G2367" s="204" t="str">
        <f t="shared" si="336"/>
        <v/>
      </c>
      <c r="H2367" s="204" t="str">
        <f t="shared" si="337"/>
        <v/>
      </c>
      <c r="I2367" s="204"/>
      <c r="J2367" s="204"/>
      <c r="K2367" s="204"/>
      <c r="L2367" s="204"/>
      <c r="M2367" s="204"/>
      <c r="N2367" s="204"/>
      <c r="O2367" s="230">
        <f t="shared" si="341"/>
        <v>0</v>
      </c>
      <c r="P2367" s="230">
        <f t="shared" si="342"/>
        <v>0</v>
      </c>
      <c r="Q2367" s="230">
        <f t="shared" si="338"/>
        <v>0</v>
      </c>
      <c r="R2367" s="288">
        <f t="shared" si="339"/>
        <v>0</v>
      </c>
      <c r="S2367" s="261"/>
    </row>
    <row r="2368" spans="2:19" s="200" customFormat="1" x14ac:dyDescent="0.25">
      <c r="B2368" s="259">
        <f t="shared" si="340"/>
        <v>2363</v>
      </c>
      <c r="C2368" s="229">
        <v>45511</v>
      </c>
      <c r="D2368" s="203"/>
      <c r="E2368" s="204" t="str">
        <f t="shared" si="334"/>
        <v/>
      </c>
      <c r="F2368" s="204" t="str">
        <f t="shared" si="335"/>
        <v/>
      </c>
      <c r="G2368" s="204" t="str">
        <f t="shared" si="336"/>
        <v/>
      </c>
      <c r="H2368" s="204" t="str">
        <f t="shared" si="337"/>
        <v/>
      </c>
      <c r="I2368" s="204"/>
      <c r="J2368" s="204"/>
      <c r="K2368" s="204"/>
      <c r="L2368" s="204"/>
      <c r="M2368" s="204"/>
      <c r="N2368" s="204"/>
      <c r="O2368" s="230">
        <f t="shared" si="341"/>
        <v>0</v>
      </c>
      <c r="P2368" s="230">
        <f t="shared" si="342"/>
        <v>0</v>
      </c>
      <c r="Q2368" s="230">
        <f t="shared" si="338"/>
        <v>0</v>
      </c>
      <c r="R2368" s="288">
        <f t="shared" si="339"/>
        <v>0</v>
      </c>
      <c r="S2368" s="261"/>
    </row>
    <row r="2369" spans="2:19" s="200" customFormat="1" x14ac:dyDescent="0.25">
      <c r="B2369" s="259">
        <f t="shared" si="340"/>
        <v>2364</v>
      </c>
      <c r="C2369" s="229">
        <v>45511</v>
      </c>
      <c r="D2369" s="203"/>
      <c r="E2369" s="204" t="str">
        <f t="shared" si="334"/>
        <v/>
      </c>
      <c r="F2369" s="204" t="str">
        <f t="shared" si="335"/>
        <v/>
      </c>
      <c r="G2369" s="204" t="str">
        <f t="shared" si="336"/>
        <v/>
      </c>
      <c r="H2369" s="204" t="str">
        <f t="shared" si="337"/>
        <v/>
      </c>
      <c r="I2369" s="204"/>
      <c r="J2369" s="204"/>
      <c r="K2369" s="204"/>
      <c r="L2369" s="204"/>
      <c r="M2369" s="204"/>
      <c r="N2369" s="204"/>
      <c r="O2369" s="230">
        <f t="shared" si="341"/>
        <v>0</v>
      </c>
      <c r="P2369" s="230">
        <f t="shared" si="342"/>
        <v>0</v>
      </c>
      <c r="Q2369" s="230">
        <f t="shared" si="338"/>
        <v>0</v>
      </c>
      <c r="R2369" s="288">
        <f t="shared" si="339"/>
        <v>0</v>
      </c>
      <c r="S2369" s="261"/>
    </row>
    <row r="2370" spans="2:19" s="200" customFormat="1" x14ac:dyDescent="0.25">
      <c r="B2370" s="259">
        <f t="shared" si="340"/>
        <v>2365</v>
      </c>
      <c r="C2370" s="229">
        <v>45511</v>
      </c>
      <c r="D2370" s="203"/>
      <c r="E2370" s="204" t="str">
        <f t="shared" si="334"/>
        <v/>
      </c>
      <c r="F2370" s="204" t="str">
        <f t="shared" si="335"/>
        <v/>
      </c>
      <c r="G2370" s="204" t="str">
        <f t="shared" si="336"/>
        <v/>
      </c>
      <c r="H2370" s="204" t="str">
        <f t="shared" si="337"/>
        <v/>
      </c>
      <c r="I2370" s="204"/>
      <c r="J2370" s="204"/>
      <c r="K2370" s="204"/>
      <c r="L2370" s="204"/>
      <c r="M2370" s="204"/>
      <c r="N2370" s="204"/>
      <c r="O2370" s="230">
        <f t="shared" si="341"/>
        <v>0</v>
      </c>
      <c r="P2370" s="230">
        <f t="shared" si="342"/>
        <v>0</v>
      </c>
      <c r="Q2370" s="230">
        <f t="shared" si="338"/>
        <v>0</v>
      </c>
      <c r="R2370" s="288">
        <f t="shared" si="339"/>
        <v>0</v>
      </c>
      <c r="S2370" s="261"/>
    </row>
    <row r="2371" spans="2:19" s="200" customFormat="1" x14ac:dyDescent="0.25">
      <c r="B2371" s="259">
        <f t="shared" si="340"/>
        <v>2366</v>
      </c>
      <c r="C2371" s="229">
        <v>45511</v>
      </c>
      <c r="D2371" s="203"/>
      <c r="E2371" s="204" t="str">
        <f t="shared" si="334"/>
        <v/>
      </c>
      <c r="F2371" s="204" t="str">
        <f t="shared" si="335"/>
        <v/>
      </c>
      <c r="G2371" s="204" t="str">
        <f t="shared" si="336"/>
        <v/>
      </c>
      <c r="H2371" s="204" t="str">
        <f t="shared" si="337"/>
        <v/>
      </c>
      <c r="I2371" s="204"/>
      <c r="J2371" s="204"/>
      <c r="K2371" s="204"/>
      <c r="L2371" s="204"/>
      <c r="M2371" s="204"/>
      <c r="N2371" s="204"/>
      <c r="O2371" s="230">
        <f t="shared" si="341"/>
        <v>0</v>
      </c>
      <c r="P2371" s="230">
        <f t="shared" si="342"/>
        <v>0</v>
      </c>
      <c r="Q2371" s="230">
        <f t="shared" si="338"/>
        <v>0</v>
      </c>
      <c r="R2371" s="288">
        <f t="shared" si="339"/>
        <v>0</v>
      </c>
      <c r="S2371" s="261"/>
    </row>
    <row r="2372" spans="2:19" s="200" customFormat="1" x14ac:dyDescent="0.25">
      <c r="B2372" s="259">
        <f t="shared" si="340"/>
        <v>2367</v>
      </c>
      <c r="C2372" s="229">
        <v>45511</v>
      </c>
      <c r="D2372" s="203"/>
      <c r="E2372" s="204" t="str">
        <f t="shared" si="334"/>
        <v/>
      </c>
      <c r="F2372" s="204" t="str">
        <f t="shared" si="335"/>
        <v/>
      </c>
      <c r="G2372" s="204" t="str">
        <f t="shared" si="336"/>
        <v/>
      </c>
      <c r="H2372" s="204" t="str">
        <f t="shared" si="337"/>
        <v/>
      </c>
      <c r="I2372" s="204"/>
      <c r="J2372" s="204"/>
      <c r="K2372" s="204"/>
      <c r="L2372" s="204"/>
      <c r="M2372" s="204"/>
      <c r="N2372" s="204"/>
      <c r="O2372" s="230">
        <f t="shared" si="341"/>
        <v>0</v>
      </c>
      <c r="P2372" s="230">
        <f t="shared" si="342"/>
        <v>0</v>
      </c>
      <c r="Q2372" s="230">
        <f t="shared" si="338"/>
        <v>0</v>
      </c>
      <c r="R2372" s="288">
        <f t="shared" si="339"/>
        <v>0</v>
      </c>
      <c r="S2372" s="261"/>
    </row>
    <row r="2373" spans="2:19" s="200" customFormat="1" x14ac:dyDescent="0.25">
      <c r="B2373" s="259">
        <f t="shared" si="340"/>
        <v>2368</v>
      </c>
      <c r="C2373" s="229">
        <v>45511</v>
      </c>
      <c r="D2373" s="203"/>
      <c r="E2373" s="204" t="str">
        <f t="shared" si="334"/>
        <v/>
      </c>
      <c r="F2373" s="204" t="str">
        <f t="shared" si="335"/>
        <v/>
      </c>
      <c r="G2373" s="204" t="str">
        <f t="shared" si="336"/>
        <v/>
      </c>
      <c r="H2373" s="204" t="str">
        <f t="shared" si="337"/>
        <v/>
      </c>
      <c r="I2373" s="204"/>
      <c r="J2373" s="204"/>
      <c r="K2373" s="204"/>
      <c r="L2373" s="204"/>
      <c r="M2373" s="204"/>
      <c r="N2373" s="204"/>
      <c r="O2373" s="230">
        <f t="shared" si="341"/>
        <v>0</v>
      </c>
      <c r="P2373" s="230">
        <f t="shared" si="342"/>
        <v>0</v>
      </c>
      <c r="Q2373" s="230">
        <f t="shared" si="338"/>
        <v>0</v>
      </c>
      <c r="R2373" s="288">
        <f t="shared" si="339"/>
        <v>0</v>
      </c>
      <c r="S2373" s="261"/>
    </row>
    <row r="2374" spans="2:19" s="200" customFormat="1" x14ac:dyDescent="0.25">
      <c r="B2374" s="259">
        <f t="shared" si="340"/>
        <v>2369</v>
      </c>
      <c r="C2374" s="229">
        <v>45511</v>
      </c>
      <c r="D2374" s="203"/>
      <c r="E2374" s="204" t="str">
        <f t="shared" ref="E2374:E2437" si="343">IFERROR(VLOOKUP(D2374,T:X,2,FALSE),"")</f>
        <v/>
      </c>
      <c r="F2374" s="204" t="str">
        <f t="shared" ref="F2374:F2437" si="344">IFERROR(VLOOKUP(D2374,T:X,3,FALSE),"")</f>
        <v/>
      </c>
      <c r="G2374" s="204" t="str">
        <f t="shared" ref="G2374:G2437" si="345">IFERROR(VLOOKUP(D2374,T:X,4,FALSE),"")</f>
        <v/>
      </c>
      <c r="H2374" s="204" t="str">
        <f t="shared" ref="H2374:H2437" si="346">IFERROR(VLOOKUP(D2374,T:X,5,FALSE),"")</f>
        <v/>
      </c>
      <c r="I2374" s="204"/>
      <c r="J2374" s="204"/>
      <c r="K2374" s="204"/>
      <c r="L2374" s="204"/>
      <c r="M2374" s="204"/>
      <c r="N2374" s="204"/>
      <c r="O2374" s="230">
        <f t="shared" si="341"/>
        <v>0</v>
      </c>
      <c r="P2374" s="230">
        <f t="shared" si="342"/>
        <v>0</v>
      </c>
      <c r="Q2374" s="230">
        <f t="shared" ref="Q2374:Q2437" si="347">IF(I2374=$Q$5,J2374*H2374,0)</f>
        <v>0</v>
      </c>
      <c r="R2374" s="288">
        <f t="shared" ref="R2374:R2437" si="348">IF(I2374=$R$5,J2374*H2374,0)</f>
        <v>0</v>
      </c>
      <c r="S2374" s="261"/>
    </row>
    <row r="2375" spans="2:19" s="200" customFormat="1" x14ac:dyDescent="0.25">
      <c r="B2375" s="259">
        <f t="shared" si="340"/>
        <v>2370</v>
      </c>
      <c r="C2375" s="229">
        <v>45512</v>
      </c>
      <c r="D2375" s="203"/>
      <c r="E2375" s="204" t="str">
        <f t="shared" si="343"/>
        <v/>
      </c>
      <c r="F2375" s="204" t="str">
        <f t="shared" si="344"/>
        <v/>
      </c>
      <c r="G2375" s="204" t="str">
        <f t="shared" si="345"/>
        <v/>
      </c>
      <c r="H2375" s="204" t="str">
        <f t="shared" si="346"/>
        <v/>
      </c>
      <c r="I2375" s="204"/>
      <c r="J2375" s="204"/>
      <c r="K2375" s="204"/>
      <c r="L2375" s="204"/>
      <c r="M2375" s="204"/>
      <c r="N2375" s="204"/>
      <c r="O2375" s="230">
        <f t="shared" si="341"/>
        <v>0</v>
      </c>
      <c r="P2375" s="230">
        <f t="shared" si="342"/>
        <v>0</v>
      </c>
      <c r="Q2375" s="230">
        <f t="shared" si="347"/>
        <v>0</v>
      </c>
      <c r="R2375" s="288">
        <f t="shared" si="348"/>
        <v>0</v>
      </c>
      <c r="S2375" s="261"/>
    </row>
    <row r="2376" spans="2:19" s="200" customFormat="1" x14ac:dyDescent="0.25">
      <c r="B2376" s="259">
        <f t="shared" si="340"/>
        <v>2371</v>
      </c>
      <c r="C2376" s="229">
        <v>45512</v>
      </c>
      <c r="D2376" s="203"/>
      <c r="E2376" s="204" t="str">
        <f t="shared" si="343"/>
        <v/>
      </c>
      <c r="F2376" s="204" t="str">
        <f t="shared" si="344"/>
        <v/>
      </c>
      <c r="G2376" s="204" t="str">
        <f t="shared" si="345"/>
        <v/>
      </c>
      <c r="H2376" s="204" t="str">
        <f t="shared" si="346"/>
        <v/>
      </c>
      <c r="I2376" s="204"/>
      <c r="J2376" s="204"/>
      <c r="K2376" s="204"/>
      <c r="L2376" s="204"/>
      <c r="M2376" s="204"/>
      <c r="N2376" s="204"/>
      <c r="O2376" s="230">
        <f t="shared" si="341"/>
        <v>0</v>
      </c>
      <c r="P2376" s="230">
        <f t="shared" si="342"/>
        <v>0</v>
      </c>
      <c r="Q2376" s="230">
        <f t="shared" si="347"/>
        <v>0</v>
      </c>
      <c r="R2376" s="288">
        <f t="shared" si="348"/>
        <v>0</v>
      </c>
      <c r="S2376" s="261"/>
    </row>
    <row r="2377" spans="2:19" s="200" customFormat="1" x14ac:dyDescent="0.25">
      <c r="B2377" s="259">
        <f t="shared" si="340"/>
        <v>2372</v>
      </c>
      <c r="C2377" s="229">
        <v>45512</v>
      </c>
      <c r="D2377" s="203"/>
      <c r="E2377" s="204" t="str">
        <f t="shared" si="343"/>
        <v/>
      </c>
      <c r="F2377" s="204" t="str">
        <f t="shared" si="344"/>
        <v/>
      </c>
      <c r="G2377" s="204" t="str">
        <f t="shared" si="345"/>
        <v/>
      </c>
      <c r="H2377" s="204" t="str">
        <f t="shared" si="346"/>
        <v/>
      </c>
      <c r="I2377" s="204"/>
      <c r="J2377" s="204"/>
      <c r="K2377" s="204"/>
      <c r="L2377" s="204"/>
      <c r="M2377" s="204"/>
      <c r="N2377" s="204"/>
      <c r="O2377" s="230">
        <f t="shared" si="341"/>
        <v>0</v>
      </c>
      <c r="P2377" s="230">
        <f t="shared" si="342"/>
        <v>0</v>
      </c>
      <c r="Q2377" s="230">
        <f t="shared" si="347"/>
        <v>0</v>
      </c>
      <c r="R2377" s="288">
        <f t="shared" si="348"/>
        <v>0</v>
      </c>
      <c r="S2377" s="261"/>
    </row>
    <row r="2378" spans="2:19" s="200" customFormat="1" x14ac:dyDescent="0.25">
      <c r="B2378" s="259">
        <f t="shared" si="340"/>
        <v>2373</v>
      </c>
      <c r="C2378" s="229">
        <v>45512</v>
      </c>
      <c r="D2378" s="203"/>
      <c r="E2378" s="204" t="str">
        <f t="shared" si="343"/>
        <v/>
      </c>
      <c r="F2378" s="204" t="str">
        <f t="shared" si="344"/>
        <v/>
      </c>
      <c r="G2378" s="204" t="str">
        <f t="shared" si="345"/>
        <v/>
      </c>
      <c r="H2378" s="204" t="str">
        <f t="shared" si="346"/>
        <v/>
      </c>
      <c r="I2378" s="204"/>
      <c r="J2378" s="204"/>
      <c r="K2378" s="204"/>
      <c r="L2378" s="204"/>
      <c r="M2378" s="204"/>
      <c r="N2378" s="204"/>
      <c r="O2378" s="230">
        <f t="shared" si="341"/>
        <v>0</v>
      </c>
      <c r="P2378" s="230">
        <f t="shared" si="342"/>
        <v>0</v>
      </c>
      <c r="Q2378" s="230">
        <f t="shared" si="347"/>
        <v>0</v>
      </c>
      <c r="R2378" s="288">
        <f t="shared" si="348"/>
        <v>0</v>
      </c>
      <c r="S2378" s="261"/>
    </row>
    <row r="2379" spans="2:19" s="200" customFormat="1" x14ac:dyDescent="0.25">
      <c r="B2379" s="259">
        <f t="shared" ref="B2379:B2442" si="349">ROW()-5</f>
        <v>2374</v>
      </c>
      <c r="C2379" s="229">
        <v>45512</v>
      </c>
      <c r="D2379" s="203"/>
      <c r="E2379" s="204" t="str">
        <f t="shared" si="343"/>
        <v/>
      </c>
      <c r="F2379" s="204" t="str">
        <f t="shared" si="344"/>
        <v/>
      </c>
      <c r="G2379" s="204" t="str">
        <f t="shared" si="345"/>
        <v/>
      </c>
      <c r="H2379" s="204" t="str">
        <f t="shared" si="346"/>
        <v/>
      </c>
      <c r="I2379" s="204"/>
      <c r="J2379" s="204"/>
      <c r="K2379" s="204"/>
      <c r="L2379" s="204"/>
      <c r="M2379" s="204"/>
      <c r="N2379" s="204"/>
      <c r="O2379" s="230">
        <f t="shared" si="341"/>
        <v>0</v>
      </c>
      <c r="P2379" s="230">
        <f t="shared" si="342"/>
        <v>0</v>
      </c>
      <c r="Q2379" s="230">
        <f t="shared" si="347"/>
        <v>0</v>
      </c>
      <c r="R2379" s="288">
        <f t="shared" si="348"/>
        <v>0</v>
      </c>
      <c r="S2379" s="261"/>
    </row>
    <row r="2380" spans="2:19" s="200" customFormat="1" x14ac:dyDescent="0.25">
      <c r="B2380" s="259">
        <f t="shared" si="349"/>
        <v>2375</v>
      </c>
      <c r="C2380" s="229">
        <v>45512</v>
      </c>
      <c r="D2380" s="203"/>
      <c r="E2380" s="204" t="str">
        <f t="shared" si="343"/>
        <v/>
      </c>
      <c r="F2380" s="204" t="str">
        <f t="shared" si="344"/>
        <v/>
      </c>
      <c r="G2380" s="204" t="str">
        <f t="shared" si="345"/>
        <v/>
      </c>
      <c r="H2380" s="204" t="str">
        <f t="shared" si="346"/>
        <v/>
      </c>
      <c r="I2380" s="204"/>
      <c r="J2380" s="204"/>
      <c r="K2380" s="204"/>
      <c r="L2380" s="204"/>
      <c r="M2380" s="204"/>
      <c r="N2380" s="204"/>
      <c r="O2380" s="230">
        <f t="shared" si="341"/>
        <v>0</v>
      </c>
      <c r="P2380" s="230">
        <f t="shared" si="342"/>
        <v>0</v>
      </c>
      <c r="Q2380" s="230">
        <f t="shared" si="347"/>
        <v>0</v>
      </c>
      <c r="R2380" s="288">
        <f t="shared" si="348"/>
        <v>0</v>
      </c>
      <c r="S2380" s="261"/>
    </row>
    <row r="2381" spans="2:19" s="200" customFormat="1" x14ac:dyDescent="0.25">
      <c r="B2381" s="259">
        <f t="shared" si="349"/>
        <v>2376</v>
      </c>
      <c r="C2381" s="229">
        <v>45512</v>
      </c>
      <c r="D2381" s="203"/>
      <c r="E2381" s="204" t="str">
        <f t="shared" si="343"/>
        <v/>
      </c>
      <c r="F2381" s="204" t="str">
        <f t="shared" si="344"/>
        <v/>
      </c>
      <c r="G2381" s="204" t="str">
        <f t="shared" si="345"/>
        <v/>
      </c>
      <c r="H2381" s="204" t="str">
        <f t="shared" si="346"/>
        <v/>
      </c>
      <c r="I2381" s="204"/>
      <c r="J2381" s="204"/>
      <c r="K2381" s="204"/>
      <c r="L2381" s="204"/>
      <c r="M2381" s="204"/>
      <c r="N2381" s="204"/>
      <c r="O2381" s="230">
        <f t="shared" si="341"/>
        <v>0</v>
      </c>
      <c r="P2381" s="230">
        <f t="shared" si="342"/>
        <v>0</v>
      </c>
      <c r="Q2381" s="230">
        <f t="shared" si="347"/>
        <v>0</v>
      </c>
      <c r="R2381" s="288">
        <f t="shared" si="348"/>
        <v>0</v>
      </c>
      <c r="S2381" s="261"/>
    </row>
    <row r="2382" spans="2:19" s="200" customFormat="1" x14ac:dyDescent="0.25">
      <c r="B2382" s="259">
        <f t="shared" si="349"/>
        <v>2377</v>
      </c>
      <c r="C2382" s="229"/>
      <c r="D2382" s="203"/>
      <c r="E2382" s="204" t="str">
        <f t="shared" si="343"/>
        <v/>
      </c>
      <c r="F2382" s="204" t="str">
        <f t="shared" si="344"/>
        <v/>
      </c>
      <c r="G2382" s="204" t="str">
        <f t="shared" si="345"/>
        <v/>
      </c>
      <c r="H2382" s="204" t="str">
        <f t="shared" si="346"/>
        <v/>
      </c>
      <c r="I2382" s="204"/>
      <c r="J2382" s="204"/>
      <c r="K2382" s="204"/>
      <c r="L2382" s="204"/>
      <c r="M2382" s="204"/>
      <c r="N2382" s="204"/>
      <c r="O2382" s="230">
        <f t="shared" si="341"/>
        <v>0</v>
      </c>
      <c r="P2382" s="230">
        <f t="shared" si="342"/>
        <v>0</v>
      </c>
      <c r="Q2382" s="230">
        <f t="shared" si="347"/>
        <v>0</v>
      </c>
      <c r="R2382" s="288">
        <f t="shared" si="348"/>
        <v>0</v>
      </c>
      <c r="S2382" s="261"/>
    </row>
    <row r="2383" spans="2:19" s="200" customFormat="1" x14ac:dyDescent="0.25">
      <c r="B2383" s="259">
        <f t="shared" si="349"/>
        <v>2378</v>
      </c>
      <c r="C2383" s="229"/>
      <c r="D2383" s="203"/>
      <c r="E2383" s="204" t="str">
        <f t="shared" si="343"/>
        <v/>
      </c>
      <c r="F2383" s="204" t="str">
        <f t="shared" si="344"/>
        <v/>
      </c>
      <c r="G2383" s="204" t="str">
        <f t="shared" si="345"/>
        <v/>
      </c>
      <c r="H2383" s="204" t="str">
        <f t="shared" si="346"/>
        <v/>
      </c>
      <c r="I2383" s="204"/>
      <c r="J2383" s="204"/>
      <c r="K2383" s="204"/>
      <c r="L2383" s="204"/>
      <c r="M2383" s="204"/>
      <c r="N2383" s="204"/>
      <c r="O2383" s="230">
        <f t="shared" si="341"/>
        <v>0</v>
      </c>
      <c r="P2383" s="230">
        <f t="shared" si="342"/>
        <v>0</v>
      </c>
      <c r="Q2383" s="230">
        <f t="shared" si="347"/>
        <v>0</v>
      </c>
      <c r="R2383" s="288">
        <f t="shared" si="348"/>
        <v>0</v>
      </c>
      <c r="S2383" s="261"/>
    </row>
    <row r="2384" spans="2:19" s="200" customFormat="1" x14ac:dyDescent="0.25">
      <c r="B2384" s="259">
        <f t="shared" si="349"/>
        <v>2379</v>
      </c>
      <c r="C2384" s="229"/>
      <c r="D2384" s="203"/>
      <c r="E2384" s="204" t="str">
        <f t="shared" si="343"/>
        <v/>
      </c>
      <c r="F2384" s="204" t="str">
        <f t="shared" si="344"/>
        <v/>
      </c>
      <c r="G2384" s="204" t="str">
        <f t="shared" si="345"/>
        <v/>
      </c>
      <c r="H2384" s="204" t="str">
        <f t="shared" si="346"/>
        <v/>
      </c>
      <c r="I2384" s="204"/>
      <c r="J2384" s="204"/>
      <c r="K2384" s="204"/>
      <c r="L2384" s="204"/>
      <c r="M2384" s="204"/>
      <c r="N2384" s="204"/>
      <c r="O2384" s="230">
        <f t="shared" si="341"/>
        <v>0</v>
      </c>
      <c r="P2384" s="230">
        <f t="shared" si="342"/>
        <v>0</v>
      </c>
      <c r="Q2384" s="230">
        <f t="shared" si="347"/>
        <v>0</v>
      </c>
      <c r="R2384" s="288">
        <f t="shared" si="348"/>
        <v>0</v>
      </c>
      <c r="S2384" s="261"/>
    </row>
    <row r="2385" spans="2:19" s="200" customFormat="1" x14ac:dyDescent="0.25">
      <c r="B2385" s="259">
        <f t="shared" si="349"/>
        <v>2380</v>
      </c>
      <c r="C2385" s="229">
        <v>45512</v>
      </c>
      <c r="D2385" s="203"/>
      <c r="E2385" s="204" t="str">
        <f t="shared" si="343"/>
        <v/>
      </c>
      <c r="F2385" s="204" t="str">
        <f t="shared" si="344"/>
        <v/>
      </c>
      <c r="G2385" s="204" t="str">
        <f t="shared" si="345"/>
        <v/>
      </c>
      <c r="H2385" s="204" t="str">
        <f t="shared" si="346"/>
        <v/>
      </c>
      <c r="I2385" s="204"/>
      <c r="J2385" s="204"/>
      <c r="K2385" s="204"/>
      <c r="L2385" s="204"/>
      <c r="M2385" s="204"/>
      <c r="N2385" s="204"/>
      <c r="O2385" s="230">
        <f t="shared" si="341"/>
        <v>0</v>
      </c>
      <c r="P2385" s="230">
        <f t="shared" si="342"/>
        <v>0</v>
      </c>
      <c r="Q2385" s="230">
        <f t="shared" si="347"/>
        <v>0</v>
      </c>
      <c r="R2385" s="288">
        <f t="shared" si="348"/>
        <v>0</v>
      </c>
      <c r="S2385" s="261"/>
    </row>
    <row r="2386" spans="2:19" s="200" customFormat="1" x14ac:dyDescent="0.25">
      <c r="B2386" s="259">
        <f t="shared" si="349"/>
        <v>2381</v>
      </c>
      <c r="C2386" s="229">
        <v>45512</v>
      </c>
      <c r="D2386" s="203"/>
      <c r="E2386" s="204" t="str">
        <f t="shared" si="343"/>
        <v/>
      </c>
      <c r="F2386" s="204" t="str">
        <f t="shared" si="344"/>
        <v/>
      </c>
      <c r="G2386" s="204" t="str">
        <f t="shared" si="345"/>
        <v/>
      </c>
      <c r="H2386" s="204" t="str">
        <f t="shared" si="346"/>
        <v/>
      </c>
      <c r="I2386" s="204"/>
      <c r="J2386" s="204"/>
      <c r="K2386" s="204"/>
      <c r="L2386" s="204"/>
      <c r="M2386" s="204"/>
      <c r="N2386" s="204"/>
      <c r="O2386" s="230">
        <f t="shared" si="341"/>
        <v>0</v>
      </c>
      <c r="P2386" s="230">
        <f t="shared" si="342"/>
        <v>0</v>
      </c>
      <c r="Q2386" s="230">
        <f t="shared" si="347"/>
        <v>0</v>
      </c>
      <c r="R2386" s="288">
        <f t="shared" si="348"/>
        <v>0</v>
      </c>
      <c r="S2386" s="261"/>
    </row>
    <row r="2387" spans="2:19" s="200" customFormat="1" x14ac:dyDescent="0.25">
      <c r="B2387" s="259">
        <f t="shared" si="349"/>
        <v>2382</v>
      </c>
      <c r="C2387" s="229">
        <v>45512</v>
      </c>
      <c r="D2387" s="203"/>
      <c r="E2387" s="204" t="str">
        <f t="shared" si="343"/>
        <v/>
      </c>
      <c r="F2387" s="204" t="str">
        <f t="shared" si="344"/>
        <v/>
      </c>
      <c r="G2387" s="204" t="str">
        <f t="shared" si="345"/>
        <v/>
      </c>
      <c r="H2387" s="204" t="str">
        <f t="shared" si="346"/>
        <v/>
      </c>
      <c r="I2387" s="204"/>
      <c r="J2387" s="204"/>
      <c r="K2387" s="204"/>
      <c r="L2387" s="204"/>
      <c r="M2387" s="204"/>
      <c r="N2387" s="204"/>
      <c r="O2387" s="230">
        <f t="shared" si="341"/>
        <v>0</v>
      </c>
      <c r="P2387" s="230">
        <f t="shared" si="342"/>
        <v>0</v>
      </c>
      <c r="Q2387" s="230">
        <f t="shared" si="347"/>
        <v>0</v>
      </c>
      <c r="R2387" s="288">
        <f t="shared" si="348"/>
        <v>0</v>
      </c>
      <c r="S2387" s="261"/>
    </row>
    <row r="2388" spans="2:19" s="200" customFormat="1" x14ac:dyDescent="0.25">
      <c r="B2388" s="259">
        <f t="shared" si="349"/>
        <v>2383</v>
      </c>
      <c r="C2388" s="229">
        <v>45512</v>
      </c>
      <c r="D2388" s="203"/>
      <c r="E2388" s="204" t="str">
        <f t="shared" si="343"/>
        <v/>
      </c>
      <c r="F2388" s="204" t="str">
        <f t="shared" si="344"/>
        <v/>
      </c>
      <c r="G2388" s="204" t="str">
        <f t="shared" si="345"/>
        <v/>
      </c>
      <c r="H2388" s="204" t="str">
        <f t="shared" si="346"/>
        <v/>
      </c>
      <c r="I2388" s="204"/>
      <c r="J2388" s="204"/>
      <c r="K2388" s="204"/>
      <c r="L2388" s="204"/>
      <c r="M2388" s="204"/>
      <c r="N2388" s="204"/>
      <c r="O2388" s="230">
        <f t="shared" si="341"/>
        <v>0</v>
      </c>
      <c r="P2388" s="230">
        <f t="shared" si="342"/>
        <v>0</v>
      </c>
      <c r="Q2388" s="230">
        <f t="shared" si="347"/>
        <v>0</v>
      </c>
      <c r="R2388" s="288">
        <f t="shared" si="348"/>
        <v>0</v>
      </c>
      <c r="S2388" s="261"/>
    </row>
    <row r="2389" spans="2:19" s="200" customFormat="1" x14ac:dyDescent="0.25">
      <c r="B2389" s="259">
        <f t="shared" si="349"/>
        <v>2384</v>
      </c>
      <c r="C2389" s="229">
        <v>45512</v>
      </c>
      <c r="D2389" s="203"/>
      <c r="E2389" s="204" t="str">
        <f t="shared" si="343"/>
        <v/>
      </c>
      <c r="F2389" s="204" t="str">
        <f t="shared" si="344"/>
        <v/>
      </c>
      <c r="G2389" s="204" t="str">
        <f t="shared" si="345"/>
        <v/>
      </c>
      <c r="H2389" s="204" t="str">
        <f t="shared" si="346"/>
        <v/>
      </c>
      <c r="I2389" s="204"/>
      <c r="J2389" s="204"/>
      <c r="K2389" s="204"/>
      <c r="L2389" s="204"/>
      <c r="M2389" s="204"/>
      <c r="N2389" s="204"/>
      <c r="O2389" s="230">
        <f t="shared" si="341"/>
        <v>0</v>
      </c>
      <c r="P2389" s="230">
        <f t="shared" si="342"/>
        <v>0</v>
      </c>
      <c r="Q2389" s="230">
        <f t="shared" si="347"/>
        <v>0</v>
      </c>
      <c r="R2389" s="288">
        <f t="shared" si="348"/>
        <v>0</v>
      </c>
      <c r="S2389" s="261"/>
    </row>
    <row r="2390" spans="2:19" s="200" customFormat="1" x14ac:dyDescent="0.25">
      <c r="B2390" s="259">
        <f t="shared" si="349"/>
        <v>2385</v>
      </c>
      <c r="C2390" s="229">
        <v>45512</v>
      </c>
      <c r="D2390" s="203"/>
      <c r="E2390" s="204" t="str">
        <f t="shared" si="343"/>
        <v/>
      </c>
      <c r="F2390" s="204" t="str">
        <f t="shared" si="344"/>
        <v/>
      </c>
      <c r="G2390" s="204" t="str">
        <f t="shared" si="345"/>
        <v/>
      </c>
      <c r="H2390" s="204" t="str">
        <f t="shared" si="346"/>
        <v/>
      </c>
      <c r="I2390" s="204"/>
      <c r="J2390" s="204"/>
      <c r="K2390" s="204"/>
      <c r="L2390" s="204"/>
      <c r="M2390" s="204"/>
      <c r="N2390" s="204"/>
      <c r="O2390" s="230">
        <f t="shared" ref="O2390:O2453" si="350">IF(I2390=$O$5,J2390*H2390,0)</f>
        <v>0</v>
      </c>
      <c r="P2390" s="230">
        <f t="shared" ref="P2390:P2453" si="351">IF(I2390=$P$5,J2390*H2390,0)*1.15</f>
        <v>0</v>
      </c>
      <c r="Q2390" s="230">
        <f t="shared" si="347"/>
        <v>0</v>
      </c>
      <c r="R2390" s="288">
        <f t="shared" si="348"/>
        <v>0</v>
      </c>
      <c r="S2390" s="261"/>
    </row>
    <row r="2391" spans="2:19" s="200" customFormat="1" x14ac:dyDescent="0.25">
      <c r="B2391" s="259">
        <f t="shared" si="349"/>
        <v>2386</v>
      </c>
      <c r="C2391" s="229">
        <v>45512</v>
      </c>
      <c r="D2391" s="203"/>
      <c r="E2391" s="204" t="str">
        <f t="shared" si="343"/>
        <v/>
      </c>
      <c r="F2391" s="204" t="str">
        <f t="shared" si="344"/>
        <v/>
      </c>
      <c r="G2391" s="204" t="str">
        <f t="shared" si="345"/>
        <v/>
      </c>
      <c r="H2391" s="204" t="str">
        <f t="shared" si="346"/>
        <v/>
      </c>
      <c r="I2391" s="204"/>
      <c r="J2391" s="204"/>
      <c r="K2391" s="204"/>
      <c r="L2391" s="204"/>
      <c r="M2391" s="204"/>
      <c r="N2391" s="204"/>
      <c r="O2391" s="230">
        <f t="shared" si="350"/>
        <v>0</v>
      </c>
      <c r="P2391" s="230">
        <f t="shared" si="351"/>
        <v>0</v>
      </c>
      <c r="Q2391" s="230">
        <f t="shared" si="347"/>
        <v>0</v>
      </c>
      <c r="R2391" s="288">
        <f t="shared" si="348"/>
        <v>0</v>
      </c>
      <c r="S2391" s="261"/>
    </row>
    <row r="2392" spans="2:19" s="200" customFormat="1" x14ac:dyDescent="0.25">
      <c r="B2392" s="259">
        <f t="shared" si="349"/>
        <v>2387</v>
      </c>
      <c r="C2392" s="229">
        <v>45513</v>
      </c>
      <c r="D2392" s="203"/>
      <c r="E2392" s="204" t="str">
        <f t="shared" si="343"/>
        <v/>
      </c>
      <c r="F2392" s="204" t="str">
        <f t="shared" si="344"/>
        <v/>
      </c>
      <c r="G2392" s="204" t="str">
        <f t="shared" si="345"/>
        <v/>
      </c>
      <c r="H2392" s="204" t="str">
        <f t="shared" si="346"/>
        <v/>
      </c>
      <c r="I2392" s="204"/>
      <c r="J2392" s="204"/>
      <c r="K2392" s="204"/>
      <c r="L2392" s="204"/>
      <c r="M2392" s="204"/>
      <c r="N2392" s="204"/>
      <c r="O2392" s="230">
        <f t="shared" si="350"/>
        <v>0</v>
      </c>
      <c r="P2392" s="230">
        <f t="shared" si="351"/>
        <v>0</v>
      </c>
      <c r="Q2392" s="230">
        <f t="shared" si="347"/>
        <v>0</v>
      </c>
      <c r="R2392" s="288">
        <f t="shared" si="348"/>
        <v>0</v>
      </c>
      <c r="S2392" s="261"/>
    </row>
    <row r="2393" spans="2:19" s="200" customFormat="1" x14ac:dyDescent="0.25">
      <c r="B2393" s="259">
        <f t="shared" si="349"/>
        <v>2388</v>
      </c>
      <c r="C2393" s="229">
        <v>45513</v>
      </c>
      <c r="D2393" s="203"/>
      <c r="E2393" s="204" t="str">
        <f t="shared" si="343"/>
        <v/>
      </c>
      <c r="F2393" s="204" t="str">
        <f t="shared" si="344"/>
        <v/>
      </c>
      <c r="G2393" s="204" t="str">
        <f t="shared" si="345"/>
        <v/>
      </c>
      <c r="H2393" s="204" t="str">
        <f t="shared" si="346"/>
        <v/>
      </c>
      <c r="I2393" s="204"/>
      <c r="J2393" s="204"/>
      <c r="K2393" s="204"/>
      <c r="L2393" s="204"/>
      <c r="M2393" s="204"/>
      <c r="N2393" s="204"/>
      <c r="O2393" s="230">
        <f t="shared" si="350"/>
        <v>0</v>
      </c>
      <c r="P2393" s="230">
        <f t="shared" si="351"/>
        <v>0</v>
      </c>
      <c r="Q2393" s="230">
        <f t="shared" si="347"/>
        <v>0</v>
      </c>
      <c r="R2393" s="288">
        <f t="shared" si="348"/>
        <v>0</v>
      </c>
      <c r="S2393" s="261"/>
    </row>
    <row r="2394" spans="2:19" s="200" customFormat="1" x14ac:dyDescent="0.25">
      <c r="B2394" s="259">
        <f t="shared" si="349"/>
        <v>2389</v>
      </c>
      <c r="C2394" s="229">
        <v>45513</v>
      </c>
      <c r="D2394" s="203"/>
      <c r="E2394" s="204" t="str">
        <f t="shared" si="343"/>
        <v/>
      </c>
      <c r="F2394" s="204" t="str">
        <f t="shared" si="344"/>
        <v/>
      </c>
      <c r="G2394" s="204" t="str">
        <f t="shared" si="345"/>
        <v/>
      </c>
      <c r="H2394" s="204" t="str">
        <f t="shared" si="346"/>
        <v/>
      </c>
      <c r="I2394" s="204"/>
      <c r="J2394" s="204"/>
      <c r="K2394" s="204"/>
      <c r="L2394" s="204"/>
      <c r="M2394" s="204"/>
      <c r="N2394" s="204"/>
      <c r="O2394" s="230">
        <f t="shared" si="350"/>
        <v>0</v>
      </c>
      <c r="P2394" s="230">
        <f t="shared" si="351"/>
        <v>0</v>
      </c>
      <c r="Q2394" s="230">
        <f t="shared" si="347"/>
        <v>0</v>
      </c>
      <c r="R2394" s="288">
        <f t="shared" si="348"/>
        <v>0</v>
      </c>
      <c r="S2394" s="261"/>
    </row>
    <row r="2395" spans="2:19" s="200" customFormat="1" x14ac:dyDescent="0.25">
      <c r="B2395" s="259">
        <f t="shared" si="349"/>
        <v>2390</v>
      </c>
      <c r="C2395" s="229">
        <v>45513</v>
      </c>
      <c r="D2395" s="203"/>
      <c r="E2395" s="204" t="str">
        <f t="shared" si="343"/>
        <v/>
      </c>
      <c r="F2395" s="204" t="str">
        <f t="shared" si="344"/>
        <v/>
      </c>
      <c r="G2395" s="204" t="str">
        <f t="shared" si="345"/>
        <v/>
      </c>
      <c r="H2395" s="204" t="str">
        <f t="shared" si="346"/>
        <v/>
      </c>
      <c r="I2395" s="204"/>
      <c r="J2395" s="204"/>
      <c r="K2395" s="204"/>
      <c r="L2395" s="204"/>
      <c r="M2395" s="204"/>
      <c r="N2395" s="204"/>
      <c r="O2395" s="230">
        <f t="shared" si="350"/>
        <v>0</v>
      </c>
      <c r="P2395" s="230">
        <f t="shared" si="351"/>
        <v>0</v>
      </c>
      <c r="Q2395" s="230">
        <f t="shared" si="347"/>
        <v>0</v>
      </c>
      <c r="R2395" s="288">
        <f t="shared" si="348"/>
        <v>0</v>
      </c>
      <c r="S2395" s="261"/>
    </row>
    <row r="2396" spans="2:19" s="200" customFormat="1" x14ac:dyDescent="0.25">
      <c r="B2396" s="259">
        <f t="shared" si="349"/>
        <v>2391</v>
      </c>
      <c r="C2396" s="229">
        <v>45513</v>
      </c>
      <c r="D2396" s="203"/>
      <c r="E2396" s="204" t="str">
        <f t="shared" si="343"/>
        <v/>
      </c>
      <c r="F2396" s="204" t="str">
        <f t="shared" si="344"/>
        <v/>
      </c>
      <c r="G2396" s="204" t="str">
        <f t="shared" si="345"/>
        <v/>
      </c>
      <c r="H2396" s="204" t="str">
        <f t="shared" si="346"/>
        <v/>
      </c>
      <c r="I2396" s="204"/>
      <c r="J2396" s="204"/>
      <c r="K2396" s="204"/>
      <c r="L2396" s="204"/>
      <c r="M2396" s="204"/>
      <c r="N2396" s="204"/>
      <c r="O2396" s="230">
        <f t="shared" si="350"/>
        <v>0</v>
      </c>
      <c r="P2396" s="230">
        <f t="shared" si="351"/>
        <v>0</v>
      </c>
      <c r="Q2396" s="230">
        <f t="shared" si="347"/>
        <v>0</v>
      </c>
      <c r="R2396" s="288">
        <f t="shared" si="348"/>
        <v>0</v>
      </c>
      <c r="S2396" s="261"/>
    </row>
    <row r="2397" spans="2:19" s="200" customFormat="1" x14ac:dyDescent="0.25">
      <c r="B2397" s="259">
        <f t="shared" si="349"/>
        <v>2392</v>
      </c>
      <c r="C2397" s="229">
        <v>45513</v>
      </c>
      <c r="D2397" s="203"/>
      <c r="E2397" s="204" t="str">
        <f t="shared" si="343"/>
        <v/>
      </c>
      <c r="F2397" s="204" t="str">
        <f t="shared" si="344"/>
        <v/>
      </c>
      <c r="G2397" s="204" t="str">
        <f t="shared" si="345"/>
        <v/>
      </c>
      <c r="H2397" s="204" t="str">
        <f t="shared" si="346"/>
        <v/>
      </c>
      <c r="I2397" s="204"/>
      <c r="J2397" s="204"/>
      <c r="K2397" s="204"/>
      <c r="L2397" s="204"/>
      <c r="M2397" s="204"/>
      <c r="N2397" s="204"/>
      <c r="O2397" s="230">
        <f t="shared" si="350"/>
        <v>0</v>
      </c>
      <c r="P2397" s="230">
        <f t="shared" si="351"/>
        <v>0</v>
      </c>
      <c r="Q2397" s="230">
        <f t="shared" si="347"/>
        <v>0</v>
      </c>
      <c r="R2397" s="288">
        <f t="shared" si="348"/>
        <v>0</v>
      </c>
      <c r="S2397" s="261"/>
    </row>
    <row r="2398" spans="2:19" s="200" customFormat="1" x14ac:dyDescent="0.25">
      <c r="B2398" s="259">
        <f t="shared" si="349"/>
        <v>2393</v>
      </c>
      <c r="C2398" s="229">
        <v>45513</v>
      </c>
      <c r="D2398" s="203"/>
      <c r="E2398" s="204" t="str">
        <f t="shared" si="343"/>
        <v/>
      </c>
      <c r="F2398" s="204" t="str">
        <f t="shared" si="344"/>
        <v/>
      </c>
      <c r="G2398" s="204" t="str">
        <f t="shared" si="345"/>
        <v/>
      </c>
      <c r="H2398" s="204" t="str">
        <f t="shared" si="346"/>
        <v/>
      </c>
      <c r="I2398" s="204"/>
      <c r="J2398" s="204"/>
      <c r="K2398" s="204"/>
      <c r="L2398" s="204"/>
      <c r="M2398" s="204"/>
      <c r="N2398" s="204"/>
      <c r="O2398" s="230">
        <f t="shared" si="350"/>
        <v>0</v>
      </c>
      <c r="P2398" s="230">
        <f t="shared" si="351"/>
        <v>0</v>
      </c>
      <c r="Q2398" s="230">
        <f t="shared" si="347"/>
        <v>0</v>
      </c>
      <c r="R2398" s="288">
        <f t="shared" si="348"/>
        <v>0</v>
      </c>
      <c r="S2398" s="261"/>
    </row>
    <row r="2399" spans="2:19" s="200" customFormat="1" x14ac:dyDescent="0.25">
      <c r="B2399" s="259">
        <f t="shared" si="349"/>
        <v>2394</v>
      </c>
      <c r="C2399" s="229"/>
      <c r="D2399" s="203"/>
      <c r="E2399" s="204" t="str">
        <f t="shared" si="343"/>
        <v/>
      </c>
      <c r="F2399" s="204" t="str">
        <f t="shared" si="344"/>
        <v/>
      </c>
      <c r="G2399" s="204" t="str">
        <f t="shared" si="345"/>
        <v/>
      </c>
      <c r="H2399" s="204" t="str">
        <f t="shared" si="346"/>
        <v/>
      </c>
      <c r="I2399" s="204"/>
      <c r="J2399" s="204"/>
      <c r="K2399" s="204"/>
      <c r="L2399" s="204"/>
      <c r="M2399" s="204"/>
      <c r="N2399" s="204"/>
      <c r="O2399" s="230">
        <f t="shared" si="350"/>
        <v>0</v>
      </c>
      <c r="P2399" s="230">
        <f t="shared" si="351"/>
        <v>0</v>
      </c>
      <c r="Q2399" s="230">
        <f t="shared" si="347"/>
        <v>0</v>
      </c>
      <c r="R2399" s="288">
        <f t="shared" si="348"/>
        <v>0</v>
      </c>
      <c r="S2399" s="261"/>
    </row>
    <row r="2400" spans="2:19" s="200" customFormat="1" x14ac:dyDescent="0.25">
      <c r="B2400" s="259">
        <f t="shared" si="349"/>
        <v>2395</v>
      </c>
      <c r="C2400" s="229"/>
      <c r="D2400" s="203"/>
      <c r="E2400" s="204" t="str">
        <f t="shared" si="343"/>
        <v/>
      </c>
      <c r="F2400" s="204" t="str">
        <f t="shared" si="344"/>
        <v/>
      </c>
      <c r="G2400" s="204" t="str">
        <f t="shared" si="345"/>
        <v/>
      </c>
      <c r="H2400" s="204" t="str">
        <f t="shared" si="346"/>
        <v/>
      </c>
      <c r="I2400" s="204"/>
      <c r="J2400" s="204"/>
      <c r="K2400" s="204"/>
      <c r="L2400" s="204"/>
      <c r="M2400" s="204"/>
      <c r="N2400" s="204"/>
      <c r="O2400" s="230">
        <f t="shared" si="350"/>
        <v>0</v>
      </c>
      <c r="P2400" s="230">
        <f t="shared" si="351"/>
        <v>0</v>
      </c>
      <c r="Q2400" s="230">
        <f t="shared" si="347"/>
        <v>0</v>
      </c>
      <c r="R2400" s="288">
        <f t="shared" si="348"/>
        <v>0</v>
      </c>
      <c r="S2400" s="261"/>
    </row>
    <row r="2401" spans="2:19" s="200" customFormat="1" x14ac:dyDescent="0.25">
      <c r="B2401" s="259">
        <f t="shared" si="349"/>
        <v>2396</v>
      </c>
      <c r="C2401" s="229"/>
      <c r="D2401" s="203"/>
      <c r="E2401" s="204" t="str">
        <f t="shared" si="343"/>
        <v/>
      </c>
      <c r="F2401" s="204" t="str">
        <f t="shared" si="344"/>
        <v/>
      </c>
      <c r="G2401" s="204" t="str">
        <f t="shared" si="345"/>
        <v/>
      </c>
      <c r="H2401" s="204" t="str">
        <f t="shared" si="346"/>
        <v/>
      </c>
      <c r="I2401" s="204"/>
      <c r="J2401" s="204"/>
      <c r="K2401" s="204"/>
      <c r="L2401" s="204"/>
      <c r="M2401" s="204"/>
      <c r="N2401" s="204"/>
      <c r="O2401" s="230">
        <f t="shared" si="350"/>
        <v>0</v>
      </c>
      <c r="P2401" s="230">
        <f t="shared" si="351"/>
        <v>0</v>
      </c>
      <c r="Q2401" s="230">
        <f t="shared" si="347"/>
        <v>0</v>
      </c>
      <c r="R2401" s="288">
        <f t="shared" si="348"/>
        <v>0</v>
      </c>
      <c r="S2401" s="261"/>
    </row>
    <row r="2402" spans="2:19" s="200" customFormat="1" x14ac:dyDescent="0.25">
      <c r="B2402" s="259">
        <f t="shared" si="349"/>
        <v>2397</v>
      </c>
      <c r="C2402" s="229">
        <v>45513</v>
      </c>
      <c r="D2402" s="203"/>
      <c r="E2402" s="204" t="str">
        <f t="shared" si="343"/>
        <v/>
      </c>
      <c r="F2402" s="204" t="str">
        <f t="shared" si="344"/>
        <v/>
      </c>
      <c r="G2402" s="204" t="str">
        <f t="shared" si="345"/>
        <v/>
      </c>
      <c r="H2402" s="204" t="str">
        <f t="shared" si="346"/>
        <v/>
      </c>
      <c r="I2402" s="204"/>
      <c r="J2402" s="204"/>
      <c r="K2402" s="204"/>
      <c r="L2402" s="204"/>
      <c r="M2402" s="204"/>
      <c r="N2402" s="204"/>
      <c r="O2402" s="230">
        <f t="shared" si="350"/>
        <v>0</v>
      </c>
      <c r="P2402" s="230">
        <f t="shared" si="351"/>
        <v>0</v>
      </c>
      <c r="Q2402" s="230">
        <f t="shared" si="347"/>
        <v>0</v>
      </c>
      <c r="R2402" s="288">
        <f t="shared" si="348"/>
        <v>0</v>
      </c>
      <c r="S2402" s="261"/>
    </row>
    <row r="2403" spans="2:19" s="200" customFormat="1" x14ac:dyDescent="0.25">
      <c r="B2403" s="259">
        <f t="shared" si="349"/>
        <v>2398</v>
      </c>
      <c r="C2403" s="229">
        <v>45513</v>
      </c>
      <c r="D2403" s="203"/>
      <c r="E2403" s="204" t="str">
        <f t="shared" si="343"/>
        <v/>
      </c>
      <c r="F2403" s="204" t="str">
        <f t="shared" si="344"/>
        <v/>
      </c>
      <c r="G2403" s="204" t="str">
        <f t="shared" si="345"/>
        <v/>
      </c>
      <c r="H2403" s="204" t="str">
        <f t="shared" si="346"/>
        <v/>
      </c>
      <c r="I2403" s="204"/>
      <c r="J2403" s="204"/>
      <c r="K2403" s="204"/>
      <c r="L2403" s="204"/>
      <c r="M2403" s="204"/>
      <c r="N2403" s="204"/>
      <c r="O2403" s="230">
        <f t="shared" si="350"/>
        <v>0</v>
      </c>
      <c r="P2403" s="230">
        <f t="shared" si="351"/>
        <v>0</v>
      </c>
      <c r="Q2403" s="230">
        <f t="shared" si="347"/>
        <v>0</v>
      </c>
      <c r="R2403" s="288">
        <f t="shared" si="348"/>
        <v>0</v>
      </c>
      <c r="S2403" s="261"/>
    </row>
    <row r="2404" spans="2:19" s="200" customFormat="1" x14ac:dyDescent="0.25">
      <c r="B2404" s="259">
        <f t="shared" si="349"/>
        <v>2399</v>
      </c>
      <c r="C2404" s="229">
        <v>45513</v>
      </c>
      <c r="D2404" s="203"/>
      <c r="E2404" s="204" t="str">
        <f t="shared" si="343"/>
        <v/>
      </c>
      <c r="F2404" s="204" t="str">
        <f t="shared" si="344"/>
        <v/>
      </c>
      <c r="G2404" s="204" t="str">
        <f t="shared" si="345"/>
        <v/>
      </c>
      <c r="H2404" s="204" t="str">
        <f t="shared" si="346"/>
        <v/>
      </c>
      <c r="I2404" s="204"/>
      <c r="J2404" s="204"/>
      <c r="K2404" s="204"/>
      <c r="L2404" s="204"/>
      <c r="M2404" s="204"/>
      <c r="N2404" s="204"/>
      <c r="O2404" s="230">
        <f t="shared" si="350"/>
        <v>0</v>
      </c>
      <c r="P2404" s="230">
        <f t="shared" si="351"/>
        <v>0</v>
      </c>
      <c r="Q2404" s="230">
        <f t="shared" si="347"/>
        <v>0</v>
      </c>
      <c r="R2404" s="288">
        <f t="shared" si="348"/>
        <v>0</v>
      </c>
      <c r="S2404" s="261"/>
    </row>
    <row r="2405" spans="2:19" s="200" customFormat="1" x14ac:dyDescent="0.25">
      <c r="B2405" s="259">
        <f t="shared" si="349"/>
        <v>2400</v>
      </c>
      <c r="C2405" s="229">
        <v>45513</v>
      </c>
      <c r="D2405" s="203"/>
      <c r="E2405" s="204" t="str">
        <f t="shared" si="343"/>
        <v/>
      </c>
      <c r="F2405" s="204" t="str">
        <f t="shared" si="344"/>
        <v/>
      </c>
      <c r="G2405" s="204" t="str">
        <f t="shared" si="345"/>
        <v/>
      </c>
      <c r="H2405" s="204" t="str">
        <f t="shared" si="346"/>
        <v/>
      </c>
      <c r="I2405" s="204"/>
      <c r="J2405" s="204"/>
      <c r="K2405" s="204"/>
      <c r="L2405" s="204"/>
      <c r="M2405" s="204"/>
      <c r="N2405" s="204"/>
      <c r="O2405" s="230">
        <f t="shared" si="350"/>
        <v>0</v>
      </c>
      <c r="P2405" s="230">
        <f t="shared" si="351"/>
        <v>0</v>
      </c>
      <c r="Q2405" s="230">
        <f t="shared" si="347"/>
        <v>0</v>
      </c>
      <c r="R2405" s="288">
        <f t="shared" si="348"/>
        <v>0</v>
      </c>
      <c r="S2405" s="261"/>
    </row>
    <row r="2406" spans="2:19" s="200" customFormat="1" x14ac:dyDescent="0.25">
      <c r="B2406" s="259">
        <f t="shared" si="349"/>
        <v>2401</v>
      </c>
      <c r="C2406" s="229">
        <v>45513</v>
      </c>
      <c r="D2406" s="203"/>
      <c r="E2406" s="204" t="str">
        <f t="shared" si="343"/>
        <v/>
      </c>
      <c r="F2406" s="204" t="str">
        <f t="shared" si="344"/>
        <v/>
      </c>
      <c r="G2406" s="204" t="str">
        <f t="shared" si="345"/>
        <v/>
      </c>
      <c r="H2406" s="204" t="str">
        <f t="shared" si="346"/>
        <v/>
      </c>
      <c r="I2406" s="204"/>
      <c r="J2406" s="204"/>
      <c r="K2406" s="204"/>
      <c r="L2406" s="204"/>
      <c r="M2406" s="204"/>
      <c r="N2406" s="204"/>
      <c r="O2406" s="230">
        <f t="shared" si="350"/>
        <v>0</v>
      </c>
      <c r="P2406" s="230">
        <f t="shared" si="351"/>
        <v>0</v>
      </c>
      <c r="Q2406" s="230">
        <f t="shared" si="347"/>
        <v>0</v>
      </c>
      <c r="R2406" s="288">
        <f t="shared" si="348"/>
        <v>0</v>
      </c>
      <c r="S2406" s="261"/>
    </row>
    <row r="2407" spans="2:19" s="200" customFormat="1" x14ac:dyDescent="0.25">
      <c r="B2407" s="259">
        <f t="shared" si="349"/>
        <v>2402</v>
      </c>
      <c r="C2407" s="229">
        <v>45513</v>
      </c>
      <c r="D2407" s="203"/>
      <c r="E2407" s="204" t="str">
        <f t="shared" si="343"/>
        <v/>
      </c>
      <c r="F2407" s="204" t="str">
        <f t="shared" si="344"/>
        <v/>
      </c>
      <c r="G2407" s="204" t="str">
        <f t="shared" si="345"/>
        <v/>
      </c>
      <c r="H2407" s="204" t="str">
        <f t="shared" si="346"/>
        <v/>
      </c>
      <c r="I2407" s="204"/>
      <c r="J2407" s="204"/>
      <c r="K2407" s="204"/>
      <c r="L2407" s="204"/>
      <c r="M2407" s="204"/>
      <c r="N2407" s="204"/>
      <c r="O2407" s="230">
        <f t="shared" si="350"/>
        <v>0</v>
      </c>
      <c r="P2407" s="230">
        <f t="shared" si="351"/>
        <v>0</v>
      </c>
      <c r="Q2407" s="230">
        <f t="shared" si="347"/>
        <v>0</v>
      </c>
      <c r="R2407" s="288">
        <f t="shared" si="348"/>
        <v>0</v>
      </c>
      <c r="S2407" s="261"/>
    </row>
    <row r="2408" spans="2:19" s="200" customFormat="1" x14ac:dyDescent="0.25">
      <c r="B2408" s="259">
        <f t="shared" si="349"/>
        <v>2403</v>
      </c>
      <c r="C2408" s="229">
        <v>45513</v>
      </c>
      <c r="D2408" s="203"/>
      <c r="E2408" s="204" t="str">
        <f t="shared" si="343"/>
        <v/>
      </c>
      <c r="F2408" s="204" t="str">
        <f t="shared" si="344"/>
        <v/>
      </c>
      <c r="G2408" s="204" t="str">
        <f t="shared" si="345"/>
        <v/>
      </c>
      <c r="H2408" s="204" t="str">
        <f t="shared" si="346"/>
        <v/>
      </c>
      <c r="I2408" s="204"/>
      <c r="J2408" s="204"/>
      <c r="K2408" s="204"/>
      <c r="L2408" s="204"/>
      <c r="M2408" s="204"/>
      <c r="N2408" s="204"/>
      <c r="O2408" s="230">
        <f t="shared" si="350"/>
        <v>0</v>
      </c>
      <c r="P2408" s="230">
        <f t="shared" si="351"/>
        <v>0</v>
      </c>
      <c r="Q2408" s="230">
        <f t="shared" si="347"/>
        <v>0</v>
      </c>
      <c r="R2408" s="288">
        <f t="shared" si="348"/>
        <v>0</v>
      </c>
      <c r="S2408" s="261"/>
    </row>
    <row r="2409" spans="2:19" s="200" customFormat="1" x14ac:dyDescent="0.25">
      <c r="B2409" s="259">
        <f t="shared" si="349"/>
        <v>2404</v>
      </c>
      <c r="C2409" s="229">
        <v>45514</v>
      </c>
      <c r="D2409" s="203"/>
      <c r="E2409" s="204" t="str">
        <f t="shared" si="343"/>
        <v/>
      </c>
      <c r="F2409" s="204" t="str">
        <f t="shared" si="344"/>
        <v/>
      </c>
      <c r="G2409" s="204" t="str">
        <f t="shared" si="345"/>
        <v/>
      </c>
      <c r="H2409" s="204" t="str">
        <f t="shared" si="346"/>
        <v/>
      </c>
      <c r="I2409" s="204"/>
      <c r="J2409" s="204"/>
      <c r="K2409" s="204"/>
      <c r="L2409" s="204"/>
      <c r="M2409" s="204"/>
      <c r="N2409" s="204"/>
      <c r="O2409" s="230">
        <f t="shared" si="350"/>
        <v>0</v>
      </c>
      <c r="P2409" s="230">
        <f t="shared" si="351"/>
        <v>0</v>
      </c>
      <c r="Q2409" s="230">
        <f t="shared" si="347"/>
        <v>0</v>
      </c>
      <c r="R2409" s="288">
        <f t="shared" si="348"/>
        <v>0</v>
      </c>
      <c r="S2409" s="261"/>
    </row>
    <row r="2410" spans="2:19" s="200" customFormat="1" x14ac:dyDescent="0.25">
      <c r="B2410" s="259">
        <f t="shared" si="349"/>
        <v>2405</v>
      </c>
      <c r="C2410" s="229">
        <v>45514</v>
      </c>
      <c r="D2410" s="203"/>
      <c r="E2410" s="204" t="str">
        <f t="shared" si="343"/>
        <v/>
      </c>
      <c r="F2410" s="204" t="str">
        <f t="shared" si="344"/>
        <v/>
      </c>
      <c r="G2410" s="204" t="str">
        <f t="shared" si="345"/>
        <v/>
      </c>
      <c r="H2410" s="204" t="str">
        <f t="shared" si="346"/>
        <v/>
      </c>
      <c r="I2410" s="204"/>
      <c r="J2410" s="204"/>
      <c r="K2410" s="204"/>
      <c r="L2410" s="204"/>
      <c r="M2410" s="204"/>
      <c r="N2410" s="204"/>
      <c r="O2410" s="230">
        <f t="shared" si="350"/>
        <v>0</v>
      </c>
      <c r="P2410" s="230">
        <f t="shared" si="351"/>
        <v>0</v>
      </c>
      <c r="Q2410" s="230">
        <f t="shared" si="347"/>
        <v>0</v>
      </c>
      <c r="R2410" s="288">
        <f t="shared" si="348"/>
        <v>0</v>
      </c>
      <c r="S2410" s="261"/>
    </row>
    <row r="2411" spans="2:19" s="200" customFormat="1" x14ac:dyDescent="0.25">
      <c r="B2411" s="259">
        <f t="shared" si="349"/>
        <v>2406</v>
      </c>
      <c r="C2411" s="229">
        <v>45514</v>
      </c>
      <c r="D2411" s="203"/>
      <c r="E2411" s="204" t="str">
        <f t="shared" si="343"/>
        <v/>
      </c>
      <c r="F2411" s="204" t="str">
        <f t="shared" si="344"/>
        <v/>
      </c>
      <c r="G2411" s="204" t="str">
        <f t="shared" si="345"/>
        <v/>
      </c>
      <c r="H2411" s="204" t="str">
        <f t="shared" si="346"/>
        <v/>
      </c>
      <c r="I2411" s="204"/>
      <c r="J2411" s="204"/>
      <c r="K2411" s="204"/>
      <c r="L2411" s="204"/>
      <c r="M2411" s="204"/>
      <c r="N2411" s="204"/>
      <c r="O2411" s="230">
        <f t="shared" si="350"/>
        <v>0</v>
      </c>
      <c r="P2411" s="230">
        <f t="shared" si="351"/>
        <v>0</v>
      </c>
      <c r="Q2411" s="230">
        <f t="shared" si="347"/>
        <v>0</v>
      </c>
      <c r="R2411" s="288">
        <f t="shared" si="348"/>
        <v>0</v>
      </c>
      <c r="S2411" s="261"/>
    </row>
    <row r="2412" spans="2:19" s="200" customFormat="1" x14ac:dyDescent="0.25">
      <c r="B2412" s="259">
        <f t="shared" si="349"/>
        <v>2407</v>
      </c>
      <c r="C2412" s="229">
        <v>45514</v>
      </c>
      <c r="D2412" s="203"/>
      <c r="E2412" s="204" t="str">
        <f t="shared" si="343"/>
        <v/>
      </c>
      <c r="F2412" s="204" t="str">
        <f t="shared" si="344"/>
        <v/>
      </c>
      <c r="G2412" s="204" t="str">
        <f t="shared" si="345"/>
        <v/>
      </c>
      <c r="H2412" s="204" t="str">
        <f t="shared" si="346"/>
        <v/>
      </c>
      <c r="I2412" s="204"/>
      <c r="J2412" s="204"/>
      <c r="K2412" s="204"/>
      <c r="L2412" s="204"/>
      <c r="M2412" s="204"/>
      <c r="N2412" s="204"/>
      <c r="O2412" s="230">
        <f t="shared" si="350"/>
        <v>0</v>
      </c>
      <c r="P2412" s="230">
        <f t="shared" si="351"/>
        <v>0</v>
      </c>
      <c r="Q2412" s="230">
        <f t="shared" si="347"/>
        <v>0</v>
      </c>
      <c r="R2412" s="288">
        <f t="shared" si="348"/>
        <v>0</v>
      </c>
      <c r="S2412" s="261"/>
    </row>
    <row r="2413" spans="2:19" s="200" customFormat="1" x14ac:dyDescent="0.25">
      <c r="B2413" s="259">
        <f t="shared" si="349"/>
        <v>2408</v>
      </c>
      <c r="C2413" s="229">
        <v>45514</v>
      </c>
      <c r="D2413" s="203"/>
      <c r="E2413" s="204" t="str">
        <f t="shared" si="343"/>
        <v/>
      </c>
      <c r="F2413" s="204" t="str">
        <f t="shared" si="344"/>
        <v/>
      </c>
      <c r="G2413" s="204" t="str">
        <f t="shared" si="345"/>
        <v/>
      </c>
      <c r="H2413" s="204" t="str">
        <f t="shared" si="346"/>
        <v/>
      </c>
      <c r="I2413" s="204"/>
      <c r="J2413" s="204"/>
      <c r="K2413" s="204"/>
      <c r="L2413" s="204"/>
      <c r="M2413" s="204"/>
      <c r="N2413" s="204"/>
      <c r="O2413" s="230">
        <f t="shared" si="350"/>
        <v>0</v>
      </c>
      <c r="P2413" s="230">
        <f t="shared" si="351"/>
        <v>0</v>
      </c>
      <c r="Q2413" s="230">
        <f t="shared" si="347"/>
        <v>0</v>
      </c>
      <c r="R2413" s="288">
        <f t="shared" si="348"/>
        <v>0</v>
      </c>
      <c r="S2413" s="261"/>
    </row>
    <row r="2414" spans="2:19" s="200" customFormat="1" x14ac:dyDescent="0.25">
      <c r="B2414" s="259">
        <f t="shared" si="349"/>
        <v>2409</v>
      </c>
      <c r="C2414" s="229">
        <v>45514</v>
      </c>
      <c r="D2414" s="203"/>
      <c r="E2414" s="204" t="str">
        <f t="shared" si="343"/>
        <v/>
      </c>
      <c r="F2414" s="204" t="str">
        <f t="shared" si="344"/>
        <v/>
      </c>
      <c r="G2414" s="204" t="str">
        <f t="shared" si="345"/>
        <v/>
      </c>
      <c r="H2414" s="204" t="str">
        <f t="shared" si="346"/>
        <v/>
      </c>
      <c r="I2414" s="204"/>
      <c r="J2414" s="204"/>
      <c r="K2414" s="204"/>
      <c r="L2414" s="204"/>
      <c r="M2414" s="204"/>
      <c r="N2414" s="204"/>
      <c r="O2414" s="230">
        <f t="shared" si="350"/>
        <v>0</v>
      </c>
      <c r="P2414" s="230">
        <f t="shared" si="351"/>
        <v>0</v>
      </c>
      <c r="Q2414" s="230">
        <f t="shared" si="347"/>
        <v>0</v>
      </c>
      <c r="R2414" s="288">
        <f t="shared" si="348"/>
        <v>0</v>
      </c>
      <c r="S2414" s="261"/>
    </row>
    <row r="2415" spans="2:19" s="200" customFormat="1" x14ac:dyDescent="0.25">
      <c r="B2415" s="259">
        <f t="shared" si="349"/>
        <v>2410</v>
      </c>
      <c r="C2415" s="229">
        <v>45514</v>
      </c>
      <c r="D2415" s="203"/>
      <c r="E2415" s="204" t="str">
        <f t="shared" si="343"/>
        <v/>
      </c>
      <c r="F2415" s="204" t="str">
        <f t="shared" si="344"/>
        <v/>
      </c>
      <c r="G2415" s="204" t="str">
        <f t="shared" si="345"/>
        <v/>
      </c>
      <c r="H2415" s="204" t="str">
        <f t="shared" si="346"/>
        <v/>
      </c>
      <c r="I2415" s="204"/>
      <c r="J2415" s="204"/>
      <c r="K2415" s="204"/>
      <c r="L2415" s="204"/>
      <c r="M2415" s="204"/>
      <c r="N2415" s="204"/>
      <c r="O2415" s="230">
        <f t="shared" si="350"/>
        <v>0</v>
      </c>
      <c r="P2415" s="230">
        <f t="shared" si="351"/>
        <v>0</v>
      </c>
      <c r="Q2415" s="230">
        <f t="shared" si="347"/>
        <v>0</v>
      </c>
      <c r="R2415" s="288">
        <f t="shared" si="348"/>
        <v>0</v>
      </c>
      <c r="S2415" s="261"/>
    </row>
    <row r="2416" spans="2:19" s="200" customFormat="1" x14ac:dyDescent="0.25">
      <c r="B2416" s="259">
        <f t="shared" si="349"/>
        <v>2411</v>
      </c>
      <c r="C2416" s="229"/>
      <c r="D2416" s="203"/>
      <c r="E2416" s="204" t="str">
        <f t="shared" si="343"/>
        <v/>
      </c>
      <c r="F2416" s="204" t="str">
        <f t="shared" si="344"/>
        <v/>
      </c>
      <c r="G2416" s="204" t="str">
        <f t="shared" si="345"/>
        <v/>
      </c>
      <c r="H2416" s="204" t="str">
        <f t="shared" si="346"/>
        <v/>
      </c>
      <c r="I2416" s="204"/>
      <c r="J2416" s="204"/>
      <c r="K2416" s="204"/>
      <c r="L2416" s="204"/>
      <c r="M2416" s="204"/>
      <c r="N2416" s="204"/>
      <c r="O2416" s="230">
        <f t="shared" si="350"/>
        <v>0</v>
      </c>
      <c r="P2416" s="230">
        <f t="shared" si="351"/>
        <v>0</v>
      </c>
      <c r="Q2416" s="230">
        <f t="shared" si="347"/>
        <v>0</v>
      </c>
      <c r="R2416" s="288">
        <f t="shared" si="348"/>
        <v>0</v>
      </c>
      <c r="S2416" s="261"/>
    </row>
    <row r="2417" spans="2:19" s="200" customFormat="1" x14ac:dyDescent="0.25">
      <c r="B2417" s="259">
        <f t="shared" si="349"/>
        <v>2412</v>
      </c>
      <c r="C2417" s="229"/>
      <c r="D2417" s="203"/>
      <c r="E2417" s="204" t="str">
        <f t="shared" si="343"/>
        <v/>
      </c>
      <c r="F2417" s="204" t="str">
        <f t="shared" si="344"/>
        <v/>
      </c>
      <c r="G2417" s="204" t="str">
        <f t="shared" si="345"/>
        <v/>
      </c>
      <c r="H2417" s="204" t="str">
        <f t="shared" si="346"/>
        <v/>
      </c>
      <c r="I2417" s="204"/>
      <c r="J2417" s="204"/>
      <c r="K2417" s="204"/>
      <c r="L2417" s="204"/>
      <c r="M2417" s="204"/>
      <c r="N2417" s="204"/>
      <c r="O2417" s="230">
        <f t="shared" si="350"/>
        <v>0</v>
      </c>
      <c r="P2417" s="230">
        <f t="shared" si="351"/>
        <v>0</v>
      </c>
      <c r="Q2417" s="230">
        <f t="shared" si="347"/>
        <v>0</v>
      </c>
      <c r="R2417" s="288">
        <f t="shared" si="348"/>
        <v>0</v>
      </c>
      <c r="S2417" s="261"/>
    </row>
    <row r="2418" spans="2:19" s="200" customFormat="1" x14ac:dyDescent="0.25">
      <c r="B2418" s="259">
        <f t="shared" si="349"/>
        <v>2413</v>
      </c>
      <c r="C2418" s="229"/>
      <c r="D2418" s="203"/>
      <c r="E2418" s="204" t="str">
        <f t="shared" si="343"/>
        <v/>
      </c>
      <c r="F2418" s="204" t="str">
        <f t="shared" si="344"/>
        <v/>
      </c>
      <c r="G2418" s="204" t="str">
        <f t="shared" si="345"/>
        <v/>
      </c>
      <c r="H2418" s="204" t="str">
        <f t="shared" si="346"/>
        <v/>
      </c>
      <c r="I2418" s="204"/>
      <c r="J2418" s="204"/>
      <c r="K2418" s="204"/>
      <c r="L2418" s="204"/>
      <c r="M2418" s="204"/>
      <c r="N2418" s="204"/>
      <c r="O2418" s="230">
        <f t="shared" si="350"/>
        <v>0</v>
      </c>
      <c r="P2418" s="230">
        <f t="shared" si="351"/>
        <v>0</v>
      </c>
      <c r="Q2418" s="230">
        <f t="shared" si="347"/>
        <v>0</v>
      </c>
      <c r="R2418" s="288">
        <f t="shared" si="348"/>
        <v>0</v>
      </c>
      <c r="S2418" s="261"/>
    </row>
    <row r="2419" spans="2:19" s="200" customFormat="1" x14ac:dyDescent="0.25">
      <c r="B2419" s="259">
        <f t="shared" si="349"/>
        <v>2414</v>
      </c>
      <c r="C2419" s="229">
        <v>45514</v>
      </c>
      <c r="D2419" s="203"/>
      <c r="E2419" s="204" t="str">
        <f t="shared" si="343"/>
        <v/>
      </c>
      <c r="F2419" s="204" t="str">
        <f t="shared" si="344"/>
        <v/>
      </c>
      <c r="G2419" s="204" t="str">
        <f t="shared" si="345"/>
        <v/>
      </c>
      <c r="H2419" s="204" t="str">
        <f t="shared" si="346"/>
        <v/>
      </c>
      <c r="I2419" s="204"/>
      <c r="J2419" s="204"/>
      <c r="K2419" s="204"/>
      <c r="L2419" s="204"/>
      <c r="M2419" s="204"/>
      <c r="N2419" s="204"/>
      <c r="O2419" s="230">
        <f t="shared" si="350"/>
        <v>0</v>
      </c>
      <c r="P2419" s="230">
        <f t="shared" si="351"/>
        <v>0</v>
      </c>
      <c r="Q2419" s="230">
        <f t="shared" si="347"/>
        <v>0</v>
      </c>
      <c r="R2419" s="288">
        <f t="shared" si="348"/>
        <v>0</v>
      </c>
      <c r="S2419" s="261"/>
    </row>
    <row r="2420" spans="2:19" s="200" customFormat="1" x14ac:dyDescent="0.25">
      <c r="B2420" s="259">
        <f t="shared" si="349"/>
        <v>2415</v>
      </c>
      <c r="C2420" s="229">
        <v>45514</v>
      </c>
      <c r="D2420" s="203"/>
      <c r="E2420" s="204" t="str">
        <f t="shared" si="343"/>
        <v/>
      </c>
      <c r="F2420" s="204" t="str">
        <f t="shared" si="344"/>
        <v/>
      </c>
      <c r="G2420" s="204" t="str">
        <f t="shared" si="345"/>
        <v/>
      </c>
      <c r="H2420" s="204" t="str">
        <f t="shared" si="346"/>
        <v/>
      </c>
      <c r="I2420" s="204"/>
      <c r="J2420" s="204"/>
      <c r="K2420" s="204"/>
      <c r="L2420" s="204"/>
      <c r="M2420" s="204"/>
      <c r="N2420" s="204"/>
      <c r="O2420" s="230">
        <f t="shared" si="350"/>
        <v>0</v>
      </c>
      <c r="P2420" s="230">
        <f t="shared" si="351"/>
        <v>0</v>
      </c>
      <c r="Q2420" s="230">
        <f t="shared" si="347"/>
        <v>0</v>
      </c>
      <c r="R2420" s="288">
        <f t="shared" si="348"/>
        <v>0</v>
      </c>
      <c r="S2420" s="261"/>
    </row>
    <row r="2421" spans="2:19" s="200" customFormat="1" x14ac:dyDescent="0.25">
      <c r="B2421" s="259">
        <f t="shared" si="349"/>
        <v>2416</v>
      </c>
      <c r="C2421" s="229">
        <v>45514</v>
      </c>
      <c r="D2421" s="203"/>
      <c r="E2421" s="204" t="str">
        <f t="shared" si="343"/>
        <v/>
      </c>
      <c r="F2421" s="204" t="str">
        <f t="shared" si="344"/>
        <v/>
      </c>
      <c r="G2421" s="204" t="str">
        <f t="shared" si="345"/>
        <v/>
      </c>
      <c r="H2421" s="204" t="str">
        <f t="shared" si="346"/>
        <v/>
      </c>
      <c r="I2421" s="204"/>
      <c r="J2421" s="204"/>
      <c r="K2421" s="204"/>
      <c r="L2421" s="204"/>
      <c r="M2421" s="204"/>
      <c r="N2421" s="204"/>
      <c r="O2421" s="230">
        <f t="shared" si="350"/>
        <v>0</v>
      </c>
      <c r="P2421" s="230">
        <f t="shared" si="351"/>
        <v>0</v>
      </c>
      <c r="Q2421" s="230">
        <f t="shared" si="347"/>
        <v>0</v>
      </c>
      <c r="R2421" s="288">
        <f t="shared" si="348"/>
        <v>0</v>
      </c>
      <c r="S2421" s="261"/>
    </row>
    <row r="2422" spans="2:19" s="200" customFormat="1" x14ac:dyDescent="0.25">
      <c r="B2422" s="259">
        <f t="shared" si="349"/>
        <v>2417</v>
      </c>
      <c r="C2422" s="229">
        <v>45514</v>
      </c>
      <c r="D2422" s="203"/>
      <c r="E2422" s="204" t="str">
        <f t="shared" si="343"/>
        <v/>
      </c>
      <c r="F2422" s="204" t="str">
        <f t="shared" si="344"/>
        <v/>
      </c>
      <c r="G2422" s="204" t="str">
        <f t="shared" si="345"/>
        <v/>
      </c>
      <c r="H2422" s="204" t="str">
        <f t="shared" si="346"/>
        <v/>
      </c>
      <c r="I2422" s="204"/>
      <c r="J2422" s="204"/>
      <c r="K2422" s="204"/>
      <c r="L2422" s="204"/>
      <c r="M2422" s="204"/>
      <c r="N2422" s="204"/>
      <c r="O2422" s="230">
        <f t="shared" si="350"/>
        <v>0</v>
      </c>
      <c r="P2422" s="230">
        <f t="shared" si="351"/>
        <v>0</v>
      </c>
      <c r="Q2422" s="230">
        <f t="shared" si="347"/>
        <v>0</v>
      </c>
      <c r="R2422" s="288">
        <f t="shared" si="348"/>
        <v>0</v>
      </c>
      <c r="S2422" s="261"/>
    </row>
    <row r="2423" spans="2:19" s="200" customFormat="1" x14ac:dyDescent="0.25">
      <c r="B2423" s="259">
        <f t="shared" si="349"/>
        <v>2418</v>
      </c>
      <c r="C2423" s="229">
        <v>45514</v>
      </c>
      <c r="D2423" s="203"/>
      <c r="E2423" s="204" t="str">
        <f t="shared" si="343"/>
        <v/>
      </c>
      <c r="F2423" s="204" t="str">
        <f t="shared" si="344"/>
        <v/>
      </c>
      <c r="G2423" s="204" t="str">
        <f t="shared" si="345"/>
        <v/>
      </c>
      <c r="H2423" s="204" t="str">
        <f t="shared" si="346"/>
        <v/>
      </c>
      <c r="I2423" s="204"/>
      <c r="J2423" s="204"/>
      <c r="K2423" s="204"/>
      <c r="L2423" s="204"/>
      <c r="M2423" s="204"/>
      <c r="N2423" s="204"/>
      <c r="O2423" s="230">
        <f t="shared" si="350"/>
        <v>0</v>
      </c>
      <c r="P2423" s="230">
        <f t="shared" si="351"/>
        <v>0</v>
      </c>
      <c r="Q2423" s="230">
        <f t="shared" si="347"/>
        <v>0</v>
      </c>
      <c r="R2423" s="288">
        <f t="shared" si="348"/>
        <v>0</v>
      </c>
      <c r="S2423" s="261"/>
    </row>
    <row r="2424" spans="2:19" s="200" customFormat="1" x14ac:dyDescent="0.25">
      <c r="B2424" s="259">
        <f t="shared" si="349"/>
        <v>2419</v>
      </c>
      <c r="C2424" s="229">
        <v>45514</v>
      </c>
      <c r="D2424" s="203"/>
      <c r="E2424" s="204" t="str">
        <f t="shared" si="343"/>
        <v/>
      </c>
      <c r="F2424" s="204" t="str">
        <f t="shared" si="344"/>
        <v/>
      </c>
      <c r="G2424" s="204" t="str">
        <f t="shared" si="345"/>
        <v/>
      </c>
      <c r="H2424" s="204" t="str">
        <f t="shared" si="346"/>
        <v/>
      </c>
      <c r="I2424" s="204"/>
      <c r="J2424" s="204"/>
      <c r="K2424" s="204"/>
      <c r="L2424" s="204"/>
      <c r="M2424" s="204"/>
      <c r="N2424" s="204"/>
      <c r="O2424" s="230">
        <f t="shared" si="350"/>
        <v>0</v>
      </c>
      <c r="P2424" s="230">
        <f t="shared" si="351"/>
        <v>0</v>
      </c>
      <c r="Q2424" s="230">
        <f t="shared" si="347"/>
        <v>0</v>
      </c>
      <c r="R2424" s="288">
        <f t="shared" si="348"/>
        <v>0</v>
      </c>
      <c r="S2424" s="261"/>
    </row>
    <row r="2425" spans="2:19" s="200" customFormat="1" x14ac:dyDescent="0.25">
      <c r="B2425" s="259">
        <f t="shared" si="349"/>
        <v>2420</v>
      </c>
      <c r="C2425" s="229">
        <v>45514</v>
      </c>
      <c r="D2425" s="203"/>
      <c r="E2425" s="204" t="str">
        <f t="shared" si="343"/>
        <v/>
      </c>
      <c r="F2425" s="204" t="str">
        <f t="shared" si="344"/>
        <v/>
      </c>
      <c r="G2425" s="204" t="str">
        <f t="shared" si="345"/>
        <v/>
      </c>
      <c r="H2425" s="204" t="str">
        <f t="shared" si="346"/>
        <v/>
      </c>
      <c r="I2425" s="204"/>
      <c r="J2425" s="204"/>
      <c r="K2425" s="204"/>
      <c r="L2425" s="204"/>
      <c r="M2425" s="204"/>
      <c r="N2425" s="204"/>
      <c r="O2425" s="230">
        <f t="shared" si="350"/>
        <v>0</v>
      </c>
      <c r="P2425" s="230">
        <f t="shared" si="351"/>
        <v>0</v>
      </c>
      <c r="Q2425" s="230">
        <f t="shared" si="347"/>
        <v>0</v>
      </c>
      <c r="R2425" s="288">
        <f t="shared" si="348"/>
        <v>0</v>
      </c>
      <c r="S2425" s="261"/>
    </row>
    <row r="2426" spans="2:19" s="200" customFormat="1" x14ac:dyDescent="0.25">
      <c r="B2426" s="259">
        <f t="shared" si="349"/>
        <v>2421</v>
      </c>
      <c r="C2426" s="229">
        <v>45515</v>
      </c>
      <c r="D2426" s="203"/>
      <c r="E2426" s="204" t="str">
        <f t="shared" si="343"/>
        <v/>
      </c>
      <c r="F2426" s="204" t="str">
        <f t="shared" si="344"/>
        <v/>
      </c>
      <c r="G2426" s="204" t="str">
        <f t="shared" si="345"/>
        <v/>
      </c>
      <c r="H2426" s="204" t="str">
        <f t="shared" si="346"/>
        <v/>
      </c>
      <c r="I2426" s="204"/>
      <c r="J2426" s="204"/>
      <c r="K2426" s="204"/>
      <c r="L2426" s="204"/>
      <c r="M2426" s="204"/>
      <c r="N2426" s="204"/>
      <c r="O2426" s="230">
        <f t="shared" si="350"/>
        <v>0</v>
      </c>
      <c r="P2426" s="230">
        <f t="shared" si="351"/>
        <v>0</v>
      </c>
      <c r="Q2426" s="230">
        <f t="shared" si="347"/>
        <v>0</v>
      </c>
      <c r="R2426" s="288">
        <f t="shared" si="348"/>
        <v>0</v>
      </c>
      <c r="S2426" s="261"/>
    </row>
    <row r="2427" spans="2:19" s="200" customFormat="1" x14ac:dyDescent="0.25">
      <c r="B2427" s="259">
        <f t="shared" si="349"/>
        <v>2422</v>
      </c>
      <c r="C2427" s="229">
        <v>45515</v>
      </c>
      <c r="D2427" s="203"/>
      <c r="E2427" s="204" t="str">
        <f t="shared" si="343"/>
        <v/>
      </c>
      <c r="F2427" s="204" t="str">
        <f t="shared" si="344"/>
        <v/>
      </c>
      <c r="G2427" s="204" t="str">
        <f t="shared" si="345"/>
        <v/>
      </c>
      <c r="H2427" s="204" t="str">
        <f t="shared" si="346"/>
        <v/>
      </c>
      <c r="I2427" s="204"/>
      <c r="J2427" s="204"/>
      <c r="K2427" s="204"/>
      <c r="L2427" s="204"/>
      <c r="M2427" s="204"/>
      <c r="N2427" s="204"/>
      <c r="O2427" s="230">
        <f t="shared" si="350"/>
        <v>0</v>
      </c>
      <c r="P2427" s="230">
        <f t="shared" si="351"/>
        <v>0</v>
      </c>
      <c r="Q2427" s="230">
        <f t="shared" si="347"/>
        <v>0</v>
      </c>
      <c r="R2427" s="288">
        <f t="shared" si="348"/>
        <v>0</v>
      </c>
      <c r="S2427" s="261"/>
    </row>
    <row r="2428" spans="2:19" s="200" customFormat="1" x14ac:dyDescent="0.25">
      <c r="B2428" s="259">
        <f t="shared" si="349"/>
        <v>2423</v>
      </c>
      <c r="C2428" s="229">
        <v>45515</v>
      </c>
      <c r="D2428" s="203"/>
      <c r="E2428" s="204" t="str">
        <f t="shared" si="343"/>
        <v/>
      </c>
      <c r="F2428" s="204" t="str">
        <f t="shared" si="344"/>
        <v/>
      </c>
      <c r="G2428" s="204" t="str">
        <f t="shared" si="345"/>
        <v/>
      </c>
      <c r="H2428" s="204" t="str">
        <f t="shared" si="346"/>
        <v/>
      </c>
      <c r="I2428" s="204"/>
      <c r="J2428" s="204"/>
      <c r="K2428" s="204"/>
      <c r="L2428" s="204"/>
      <c r="M2428" s="204"/>
      <c r="N2428" s="204"/>
      <c r="O2428" s="230">
        <f t="shared" si="350"/>
        <v>0</v>
      </c>
      <c r="P2428" s="230">
        <f t="shared" si="351"/>
        <v>0</v>
      </c>
      <c r="Q2428" s="230">
        <f t="shared" si="347"/>
        <v>0</v>
      </c>
      <c r="R2428" s="288">
        <f t="shared" si="348"/>
        <v>0</v>
      </c>
      <c r="S2428" s="261"/>
    </row>
    <row r="2429" spans="2:19" s="200" customFormat="1" x14ac:dyDescent="0.25">
      <c r="B2429" s="259">
        <f t="shared" si="349"/>
        <v>2424</v>
      </c>
      <c r="C2429" s="229">
        <v>45515</v>
      </c>
      <c r="D2429" s="203"/>
      <c r="E2429" s="204" t="str">
        <f t="shared" si="343"/>
        <v/>
      </c>
      <c r="F2429" s="204" t="str">
        <f t="shared" si="344"/>
        <v/>
      </c>
      <c r="G2429" s="204" t="str">
        <f t="shared" si="345"/>
        <v/>
      </c>
      <c r="H2429" s="204" t="str">
        <f t="shared" si="346"/>
        <v/>
      </c>
      <c r="I2429" s="204"/>
      <c r="J2429" s="204"/>
      <c r="K2429" s="204"/>
      <c r="L2429" s="204"/>
      <c r="M2429" s="204"/>
      <c r="N2429" s="204"/>
      <c r="O2429" s="230">
        <f t="shared" si="350"/>
        <v>0</v>
      </c>
      <c r="P2429" s="230">
        <f t="shared" si="351"/>
        <v>0</v>
      </c>
      <c r="Q2429" s="230">
        <f t="shared" si="347"/>
        <v>0</v>
      </c>
      <c r="R2429" s="288">
        <f t="shared" si="348"/>
        <v>0</v>
      </c>
      <c r="S2429" s="261"/>
    </row>
    <row r="2430" spans="2:19" s="200" customFormat="1" x14ac:dyDescent="0.25">
      <c r="B2430" s="259">
        <f t="shared" si="349"/>
        <v>2425</v>
      </c>
      <c r="C2430" s="229">
        <v>45515</v>
      </c>
      <c r="D2430" s="203"/>
      <c r="E2430" s="204" t="str">
        <f t="shared" si="343"/>
        <v/>
      </c>
      <c r="F2430" s="204" t="str">
        <f t="shared" si="344"/>
        <v/>
      </c>
      <c r="G2430" s="204" t="str">
        <f t="shared" si="345"/>
        <v/>
      </c>
      <c r="H2430" s="204" t="str">
        <f t="shared" si="346"/>
        <v/>
      </c>
      <c r="I2430" s="204"/>
      <c r="J2430" s="204"/>
      <c r="K2430" s="204"/>
      <c r="L2430" s="204"/>
      <c r="M2430" s="204"/>
      <c r="N2430" s="204"/>
      <c r="O2430" s="230">
        <f t="shared" si="350"/>
        <v>0</v>
      </c>
      <c r="P2430" s="230">
        <f t="shared" si="351"/>
        <v>0</v>
      </c>
      <c r="Q2430" s="230">
        <f t="shared" si="347"/>
        <v>0</v>
      </c>
      <c r="R2430" s="288">
        <f t="shared" si="348"/>
        <v>0</v>
      </c>
      <c r="S2430" s="261"/>
    </row>
    <row r="2431" spans="2:19" s="200" customFormat="1" x14ac:dyDescent="0.25">
      <c r="B2431" s="259">
        <f t="shared" si="349"/>
        <v>2426</v>
      </c>
      <c r="C2431" s="229">
        <v>45515</v>
      </c>
      <c r="D2431" s="203"/>
      <c r="E2431" s="204" t="str">
        <f t="shared" si="343"/>
        <v/>
      </c>
      <c r="F2431" s="204" t="str">
        <f t="shared" si="344"/>
        <v/>
      </c>
      <c r="G2431" s="204" t="str">
        <f t="shared" si="345"/>
        <v/>
      </c>
      <c r="H2431" s="204" t="str">
        <f t="shared" si="346"/>
        <v/>
      </c>
      <c r="I2431" s="204"/>
      <c r="J2431" s="204"/>
      <c r="K2431" s="204"/>
      <c r="L2431" s="204"/>
      <c r="M2431" s="204"/>
      <c r="N2431" s="204"/>
      <c r="O2431" s="230">
        <f t="shared" si="350"/>
        <v>0</v>
      </c>
      <c r="P2431" s="230">
        <f t="shared" si="351"/>
        <v>0</v>
      </c>
      <c r="Q2431" s="230">
        <f t="shared" si="347"/>
        <v>0</v>
      </c>
      <c r="R2431" s="288">
        <f t="shared" si="348"/>
        <v>0</v>
      </c>
      <c r="S2431" s="261"/>
    </row>
    <row r="2432" spans="2:19" s="200" customFormat="1" x14ac:dyDescent="0.25">
      <c r="B2432" s="259">
        <f t="shared" si="349"/>
        <v>2427</v>
      </c>
      <c r="C2432" s="229">
        <v>45515</v>
      </c>
      <c r="D2432" s="203"/>
      <c r="E2432" s="204" t="str">
        <f t="shared" si="343"/>
        <v/>
      </c>
      <c r="F2432" s="204" t="str">
        <f t="shared" si="344"/>
        <v/>
      </c>
      <c r="G2432" s="204" t="str">
        <f t="shared" si="345"/>
        <v/>
      </c>
      <c r="H2432" s="204" t="str">
        <f t="shared" si="346"/>
        <v/>
      </c>
      <c r="I2432" s="204"/>
      <c r="J2432" s="204"/>
      <c r="K2432" s="204"/>
      <c r="L2432" s="204"/>
      <c r="M2432" s="204"/>
      <c r="N2432" s="204"/>
      <c r="O2432" s="230">
        <f t="shared" si="350"/>
        <v>0</v>
      </c>
      <c r="P2432" s="230">
        <f t="shared" si="351"/>
        <v>0</v>
      </c>
      <c r="Q2432" s="230">
        <f t="shared" si="347"/>
        <v>0</v>
      </c>
      <c r="R2432" s="288">
        <f t="shared" si="348"/>
        <v>0</v>
      </c>
      <c r="S2432" s="261"/>
    </row>
    <row r="2433" spans="2:19" s="200" customFormat="1" x14ac:dyDescent="0.25">
      <c r="B2433" s="259">
        <f t="shared" si="349"/>
        <v>2428</v>
      </c>
      <c r="C2433" s="229"/>
      <c r="D2433" s="203"/>
      <c r="E2433" s="204" t="str">
        <f t="shared" si="343"/>
        <v/>
      </c>
      <c r="F2433" s="204" t="str">
        <f t="shared" si="344"/>
        <v/>
      </c>
      <c r="G2433" s="204" t="str">
        <f t="shared" si="345"/>
        <v/>
      </c>
      <c r="H2433" s="204" t="str">
        <f t="shared" si="346"/>
        <v/>
      </c>
      <c r="I2433" s="204"/>
      <c r="J2433" s="204"/>
      <c r="K2433" s="204"/>
      <c r="L2433" s="204"/>
      <c r="M2433" s="204"/>
      <c r="N2433" s="204"/>
      <c r="O2433" s="230">
        <f t="shared" si="350"/>
        <v>0</v>
      </c>
      <c r="P2433" s="230">
        <f t="shared" si="351"/>
        <v>0</v>
      </c>
      <c r="Q2433" s="230">
        <f t="shared" si="347"/>
        <v>0</v>
      </c>
      <c r="R2433" s="288">
        <f t="shared" si="348"/>
        <v>0</v>
      </c>
      <c r="S2433" s="261"/>
    </row>
    <row r="2434" spans="2:19" s="200" customFormat="1" x14ac:dyDescent="0.25">
      <c r="B2434" s="259">
        <f t="shared" si="349"/>
        <v>2429</v>
      </c>
      <c r="C2434" s="229"/>
      <c r="D2434" s="203"/>
      <c r="E2434" s="204" t="str">
        <f t="shared" si="343"/>
        <v/>
      </c>
      <c r="F2434" s="204" t="str">
        <f t="shared" si="344"/>
        <v/>
      </c>
      <c r="G2434" s="204" t="str">
        <f t="shared" si="345"/>
        <v/>
      </c>
      <c r="H2434" s="204" t="str">
        <f t="shared" si="346"/>
        <v/>
      </c>
      <c r="I2434" s="204"/>
      <c r="J2434" s="204"/>
      <c r="K2434" s="204"/>
      <c r="L2434" s="204"/>
      <c r="M2434" s="204"/>
      <c r="N2434" s="204"/>
      <c r="O2434" s="230">
        <f t="shared" si="350"/>
        <v>0</v>
      </c>
      <c r="P2434" s="230">
        <f t="shared" si="351"/>
        <v>0</v>
      </c>
      <c r="Q2434" s="230">
        <f t="shared" si="347"/>
        <v>0</v>
      </c>
      <c r="R2434" s="288">
        <f t="shared" si="348"/>
        <v>0</v>
      </c>
      <c r="S2434" s="261"/>
    </row>
    <row r="2435" spans="2:19" s="200" customFormat="1" x14ac:dyDescent="0.25">
      <c r="B2435" s="259">
        <f t="shared" si="349"/>
        <v>2430</v>
      </c>
      <c r="C2435" s="229"/>
      <c r="D2435" s="203"/>
      <c r="E2435" s="204" t="str">
        <f t="shared" si="343"/>
        <v/>
      </c>
      <c r="F2435" s="204" t="str">
        <f t="shared" si="344"/>
        <v/>
      </c>
      <c r="G2435" s="204" t="str">
        <f t="shared" si="345"/>
        <v/>
      </c>
      <c r="H2435" s="204" t="str">
        <f t="shared" si="346"/>
        <v/>
      </c>
      <c r="I2435" s="204"/>
      <c r="J2435" s="204"/>
      <c r="K2435" s="204"/>
      <c r="L2435" s="204"/>
      <c r="M2435" s="204"/>
      <c r="N2435" s="204"/>
      <c r="O2435" s="230">
        <f t="shared" si="350"/>
        <v>0</v>
      </c>
      <c r="P2435" s="230">
        <f t="shared" si="351"/>
        <v>0</v>
      </c>
      <c r="Q2435" s="230">
        <f t="shared" si="347"/>
        <v>0</v>
      </c>
      <c r="R2435" s="288">
        <f t="shared" si="348"/>
        <v>0</v>
      </c>
      <c r="S2435" s="261"/>
    </row>
    <row r="2436" spans="2:19" s="200" customFormat="1" x14ac:dyDescent="0.25">
      <c r="B2436" s="259">
        <f t="shared" si="349"/>
        <v>2431</v>
      </c>
      <c r="C2436" s="229">
        <v>45515</v>
      </c>
      <c r="D2436" s="203"/>
      <c r="E2436" s="204" t="str">
        <f t="shared" si="343"/>
        <v/>
      </c>
      <c r="F2436" s="204" t="str">
        <f t="shared" si="344"/>
        <v/>
      </c>
      <c r="G2436" s="204" t="str">
        <f t="shared" si="345"/>
        <v/>
      </c>
      <c r="H2436" s="204" t="str">
        <f t="shared" si="346"/>
        <v/>
      </c>
      <c r="I2436" s="204"/>
      <c r="J2436" s="204"/>
      <c r="K2436" s="204"/>
      <c r="L2436" s="204"/>
      <c r="M2436" s="204"/>
      <c r="N2436" s="204"/>
      <c r="O2436" s="230">
        <f t="shared" si="350"/>
        <v>0</v>
      </c>
      <c r="P2436" s="230">
        <f t="shared" si="351"/>
        <v>0</v>
      </c>
      <c r="Q2436" s="230">
        <f t="shared" si="347"/>
        <v>0</v>
      </c>
      <c r="R2436" s="288">
        <f t="shared" si="348"/>
        <v>0</v>
      </c>
      <c r="S2436" s="261"/>
    </row>
    <row r="2437" spans="2:19" s="200" customFormat="1" x14ac:dyDescent="0.25">
      <c r="B2437" s="259">
        <f t="shared" si="349"/>
        <v>2432</v>
      </c>
      <c r="C2437" s="229">
        <v>45515</v>
      </c>
      <c r="D2437" s="203"/>
      <c r="E2437" s="204" t="str">
        <f t="shared" si="343"/>
        <v/>
      </c>
      <c r="F2437" s="204" t="str">
        <f t="shared" si="344"/>
        <v/>
      </c>
      <c r="G2437" s="204" t="str">
        <f t="shared" si="345"/>
        <v/>
      </c>
      <c r="H2437" s="204" t="str">
        <f t="shared" si="346"/>
        <v/>
      </c>
      <c r="I2437" s="204"/>
      <c r="J2437" s="204"/>
      <c r="K2437" s="204"/>
      <c r="L2437" s="204"/>
      <c r="M2437" s="204"/>
      <c r="N2437" s="204"/>
      <c r="O2437" s="230">
        <f t="shared" si="350"/>
        <v>0</v>
      </c>
      <c r="P2437" s="230">
        <f t="shared" si="351"/>
        <v>0</v>
      </c>
      <c r="Q2437" s="230">
        <f t="shared" si="347"/>
        <v>0</v>
      </c>
      <c r="R2437" s="288">
        <f t="shared" si="348"/>
        <v>0</v>
      </c>
      <c r="S2437" s="261"/>
    </row>
    <row r="2438" spans="2:19" s="200" customFormat="1" x14ac:dyDescent="0.25">
      <c r="B2438" s="259">
        <f t="shared" si="349"/>
        <v>2433</v>
      </c>
      <c r="C2438" s="229">
        <v>45515</v>
      </c>
      <c r="D2438" s="203"/>
      <c r="E2438" s="204" t="str">
        <f t="shared" ref="E2438:E2501" si="352">IFERROR(VLOOKUP(D2438,T:X,2,FALSE),"")</f>
        <v/>
      </c>
      <c r="F2438" s="204" t="str">
        <f t="shared" ref="F2438:F2501" si="353">IFERROR(VLOOKUP(D2438,T:X,3,FALSE),"")</f>
        <v/>
      </c>
      <c r="G2438" s="204" t="str">
        <f t="shared" ref="G2438:G2501" si="354">IFERROR(VLOOKUP(D2438,T:X,4,FALSE),"")</f>
        <v/>
      </c>
      <c r="H2438" s="204" t="str">
        <f t="shared" ref="H2438:H2501" si="355">IFERROR(VLOOKUP(D2438,T:X,5,FALSE),"")</f>
        <v/>
      </c>
      <c r="I2438" s="204"/>
      <c r="J2438" s="204"/>
      <c r="K2438" s="204"/>
      <c r="L2438" s="204"/>
      <c r="M2438" s="204"/>
      <c r="N2438" s="204"/>
      <c r="O2438" s="230">
        <f t="shared" si="350"/>
        <v>0</v>
      </c>
      <c r="P2438" s="230">
        <f t="shared" si="351"/>
        <v>0</v>
      </c>
      <c r="Q2438" s="230">
        <f t="shared" ref="Q2438:Q2501" si="356">IF(I2438=$Q$5,J2438*H2438,0)</f>
        <v>0</v>
      </c>
      <c r="R2438" s="288">
        <f t="shared" ref="R2438:R2501" si="357">IF(I2438=$R$5,J2438*H2438,0)</f>
        <v>0</v>
      </c>
      <c r="S2438" s="261"/>
    </row>
    <row r="2439" spans="2:19" s="200" customFormat="1" x14ac:dyDescent="0.25">
      <c r="B2439" s="259">
        <f t="shared" si="349"/>
        <v>2434</v>
      </c>
      <c r="C2439" s="229">
        <v>45515</v>
      </c>
      <c r="D2439" s="203"/>
      <c r="E2439" s="204" t="str">
        <f t="shared" si="352"/>
        <v/>
      </c>
      <c r="F2439" s="204" t="str">
        <f t="shared" si="353"/>
        <v/>
      </c>
      <c r="G2439" s="204" t="str">
        <f t="shared" si="354"/>
        <v/>
      </c>
      <c r="H2439" s="204" t="str">
        <f t="shared" si="355"/>
        <v/>
      </c>
      <c r="I2439" s="204"/>
      <c r="J2439" s="204"/>
      <c r="K2439" s="204"/>
      <c r="L2439" s="204"/>
      <c r="M2439" s="204"/>
      <c r="N2439" s="204"/>
      <c r="O2439" s="230">
        <f t="shared" si="350"/>
        <v>0</v>
      </c>
      <c r="P2439" s="230">
        <f t="shared" si="351"/>
        <v>0</v>
      </c>
      <c r="Q2439" s="230">
        <f t="shared" si="356"/>
        <v>0</v>
      </c>
      <c r="R2439" s="288">
        <f t="shared" si="357"/>
        <v>0</v>
      </c>
      <c r="S2439" s="261"/>
    </row>
    <row r="2440" spans="2:19" s="200" customFormat="1" x14ac:dyDescent="0.25">
      <c r="B2440" s="259">
        <f t="shared" si="349"/>
        <v>2435</v>
      </c>
      <c r="C2440" s="229">
        <v>45515</v>
      </c>
      <c r="D2440" s="203"/>
      <c r="E2440" s="204" t="str">
        <f t="shared" si="352"/>
        <v/>
      </c>
      <c r="F2440" s="204" t="str">
        <f t="shared" si="353"/>
        <v/>
      </c>
      <c r="G2440" s="204" t="str">
        <f t="shared" si="354"/>
        <v/>
      </c>
      <c r="H2440" s="204" t="str">
        <f t="shared" si="355"/>
        <v/>
      </c>
      <c r="I2440" s="204"/>
      <c r="J2440" s="204"/>
      <c r="K2440" s="204"/>
      <c r="L2440" s="204"/>
      <c r="M2440" s="204"/>
      <c r="N2440" s="204"/>
      <c r="O2440" s="230">
        <f t="shared" si="350"/>
        <v>0</v>
      </c>
      <c r="P2440" s="230">
        <f t="shared" si="351"/>
        <v>0</v>
      </c>
      <c r="Q2440" s="230">
        <f t="shared" si="356"/>
        <v>0</v>
      </c>
      <c r="R2440" s="288">
        <f t="shared" si="357"/>
        <v>0</v>
      </c>
      <c r="S2440" s="261"/>
    </row>
    <row r="2441" spans="2:19" s="200" customFormat="1" x14ac:dyDescent="0.25">
      <c r="B2441" s="259">
        <f t="shared" si="349"/>
        <v>2436</v>
      </c>
      <c r="C2441" s="229">
        <v>45515</v>
      </c>
      <c r="D2441" s="203"/>
      <c r="E2441" s="204" t="str">
        <f t="shared" si="352"/>
        <v/>
      </c>
      <c r="F2441" s="204" t="str">
        <f t="shared" si="353"/>
        <v/>
      </c>
      <c r="G2441" s="204" t="str">
        <f t="shared" si="354"/>
        <v/>
      </c>
      <c r="H2441" s="204" t="str">
        <f t="shared" si="355"/>
        <v/>
      </c>
      <c r="I2441" s="204"/>
      <c r="J2441" s="204"/>
      <c r="K2441" s="204"/>
      <c r="L2441" s="204"/>
      <c r="M2441" s="204"/>
      <c r="N2441" s="204"/>
      <c r="O2441" s="230">
        <f t="shared" si="350"/>
        <v>0</v>
      </c>
      <c r="P2441" s="230">
        <f t="shared" si="351"/>
        <v>0</v>
      </c>
      <c r="Q2441" s="230">
        <f t="shared" si="356"/>
        <v>0</v>
      </c>
      <c r="R2441" s="288">
        <f t="shared" si="357"/>
        <v>0</v>
      </c>
      <c r="S2441" s="261"/>
    </row>
    <row r="2442" spans="2:19" s="200" customFormat="1" x14ac:dyDescent="0.25">
      <c r="B2442" s="259">
        <f t="shared" si="349"/>
        <v>2437</v>
      </c>
      <c r="C2442" s="229">
        <v>45515</v>
      </c>
      <c r="D2442" s="203"/>
      <c r="E2442" s="204" t="str">
        <f t="shared" si="352"/>
        <v/>
      </c>
      <c r="F2442" s="204" t="str">
        <f t="shared" si="353"/>
        <v/>
      </c>
      <c r="G2442" s="204" t="str">
        <f t="shared" si="354"/>
        <v/>
      </c>
      <c r="H2442" s="204" t="str">
        <f t="shared" si="355"/>
        <v/>
      </c>
      <c r="I2442" s="204"/>
      <c r="J2442" s="204"/>
      <c r="K2442" s="204"/>
      <c r="L2442" s="204"/>
      <c r="M2442" s="204"/>
      <c r="N2442" s="204"/>
      <c r="O2442" s="230">
        <f t="shared" si="350"/>
        <v>0</v>
      </c>
      <c r="P2442" s="230">
        <f t="shared" si="351"/>
        <v>0</v>
      </c>
      <c r="Q2442" s="230">
        <f t="shared" si="356"/>
        <v>0</v>
      </c>
      <c r="R2442" s="288">
        <f t="shared" si="357"/>
        <v>0</v>
      </c>
      <c r="S2442" s="261"/>
    </row>
    <row r="2443" spans="2:19" s="200" customFormat="1" x14ac:dyDescent="0.25">
      <c r="B2443" s="259">
        <f t="shared" ref="B2443:B2506" si="358">ROW()-5</f>
        <v>2438</v>
      </c>
      <c r="C2443" s="229">
        <v>45516</v>
      </c>
      <c r="D2443" s="203"/>
      <c r="E2443" s="204" t="str">
        <f t="shared" si="352"/>
        <v/>
      </c>
      <c r="F2443" s="204" t="str">
        <f t="shared" si="353"/>
        <v/>
      </c>
      <c r="G2443" s="204" t="str">
        <f t="shared" si="354"/>
        <v/>
      </c>
      <c r="H2443" s="204" t="str">
        <f t="shared" si="355"/>
        <v/>
      </c>
      <c r="I2443" s="204"/>
      <c r="J2443" s="204"/>
      <c r="K2443" s="204"/>
      <c r="L2443" s="204"/>
      <c r="M2443" s="204"/>
      <c r="N2443" s="204"/>
      <c r="O2443" s="230">
        <f t="shared" si="350"/>
        <v>0</v>
      </c>
      <c r="P2443" s="230">
        <f t="shared" si="351"/>
        <v>0</v>
      </c>
      <c r="Q2443" s="230">
        <f t="shared" si="356"/>
        <v>0</v>
      </c>
      <c r="R2443" s="288">
        <f t="shared" si="357"/>
        <v>0</v>
      </c>
      <c r="S2443" s="261"/>
    </row>
    <row r="2444" spans="2:19" s="200" customFormat="1" x14ac:dyDescent="0.25">
      <c r="B2444" s="259">
        <f t="shared" si="358"/>
        <v>2439</v>
      </c>
      <c r="C2444" s="229">
        <v>45516</v>
      </c>
      <c r="D2444" s="203"/>
      <c r="E2444" s="204" t="str">
        <f t="shared" si="352"/>
        <v/>
      </c>
      <c r="F2444" s="204" t="str">
        <f t="shared" si="353"/>
        <v/>
      </c>
      <c r="G2444" s="204" t="str">
        <f t="shared" si="354"/>
        <v/>
      </c>
      <c r="H2444" s="204" t="str">
        <f t="shared" si="355"/>
        <v/>
      </c>
      <c r="I2444" s="204"/>
      <c r="J2444" s="204"/>
      <c r="K2444" s="204"/>
      <c r="L2444" s="204"/>
      <c r="M2444" s="204"/>
      <c r="N2444" s="204"/>
      <c r="O2444" s="230">
        <f t="shared" si="350"/>
        <v>0</v>
      </c>
      <c r="P2444" s="230">
        <f t="shared" si="351"/>
        <v>0</v>
      </c>
      <c r="Q2444" s="230">
        <f t="shared" si="356"/>
        <v>0</v>
      </c>
      <c r="R2444" s="288">
        <f t="shared" si="357"/>
        <v>0</v>
      </c>
      <c r="S2444" s="261"/>
    </row>
    <row r="2445" spans="2:19" s="200" customFormat="1" x14ac:dyDescent="0.25">
      <c r="B2445" s="259">
        <f t="shared" si="358"/>
        <v>2440</v>
      </c>
      <c r="C2445" s="229">
        <v>45516</v>
      </c>
      <c r="D2445" s="203"/>
      <c r="E2445" s="204" t="str">
        <f t="shared" si="352"/>
        <v/>
      </c>
      <c r="F2445" s="204" t="str">
        <f t="shared" si="353"/>
        <v/>
      </c>
      <c r="G2445" s="204" t="str">
        <f t="shared" si="354"/>
        <v/>
      </c>
      <c r="H2445" s="204" t="str">
        <f t="shared" si="355"/>
        <v/>
      </c>
      <c r="I2445" s="204"/>
      <c r="J2445" s="204"/>
      <c r="K2445" s="204"/>
      <c r="L2445" s="204"/>
      <c r="M2445" s="204"/>
      <c r="N2445" s="204"/>
      <c r="O2445" s="230">
        <f t="shared" si="350"/>
        <v>0</v>
      </c>
      <c r="P2445" s="230">
        <f t="shared" si="351"/>
        <v>0</v>
      </c>
      <c r="Q2445" s="230">
        <f t="shared" si="356"/>
        <v>0</v>
      </c>
      <c r="R2445" s="288">
        <f t="shared" si="357"/>
        <v>0</v>
      </c>
      <c r="S2445" s="261"/>
    </row>
    <row r="2446" spans="2:19" s="200" customFormat="1" x14ac:dyDescent="0.25">
      <c r="B2446" s="259">
        <f t="shared" si="358"/>
        <v>2441</v>
      </c>
      <c r="C2446" s="229">
        <v>45516</v>
      </c>
      <c r="D2446" s="203"/>
      <c r="E2446" s="204" t="str">
        <f t="shared" si="352"/>
        <v/>
      </c>
      <c r="F2446" s="204" t="str">
        <f t="shared" si="353"/>
        <v/>
      </c>
      <c r="G2446" s="204" t="str">
        <f t="shared" si="354"/>
        <v/>
      </c>
      <c r="H2446" s="204" t="str">
        <f t="shared" si="355"/>
        <v/>
      </c>
      <c r="I2446" s="204"/>
      <c r="J2446" s="204"/>
      <c r="K2446" s="204"/>
      <c r="L2446" s="204"/>
      <c r="M2446" s="204"/>
      <c r="N2446" s="204"/>
      <c r="O2446" s="230">
        <f t="shared" si="350"/>
        <v>0</v>
      </c>
      <c r="P2446" s="230">
        <f t="shared" si="351"/>
        <v>0</v>
      </c>
      <c r="Q2446" s="230">
        <f t="shared" si="356"/>
        <v>0</v>
      </c>
      <c r="R2446" s="288">
        <f t="shared" si="357"/>
        <v>0</v>
      </c>
      <c r="S2446" s="261"/>
    </row>
    <row r="2447" spans="2:19" s="200" customFormat="1" x14ac:dyDescent="0.25">
      <c r="B2447" s="259">
        <f t="shared" si="358"/>
        <v>2442</v>
      </c>
      <c r="C2447" s="229">
        <v>45516</v>
      </c>
      <c r="D2447" s="203"/>
      <c r="E2447" s="204" t="str">
        <f t="shared" si="352"/>
        <v/>
      </c>
      <c r="F2447" s="204" t="str">
        <f t="shared" si="353"/>
        <v/>
      </c>
      <c r="G2447" s="204" t="str">
        <f t="shared" si="354"/>
        <v/>
      </c>
      <c r="H2447" s="204" t="str">
        <f t="shared" si="355"/>
        <v/>
      </c>
      <c r="I2447" s="204"/>
      <c r="J2447" s="204"/>
      <c r="K2447" s="204"/>
      <c r="L2447" s="204"/>
      <c r="M2447" s="204"/>
      <c r="N2447" s="204"/>
      <c r="O2447" s="230">
        <f t="shared" si="350"/>
        <v>0</v>
      </c>
      <c r="P2447" s="230">
        <f t="shared" si="351"/>
        <v>0</v>
      </c>
      <c r="Q2447" s="230">
        <f t="shared" si="356"/>
        <v>0</v>
      </c>
      <c r="R2447" s="288">
        <f t="shared" si="357"/>
        <v>0</v>
      </c>
      <c r="S2447" s="261"/>
    </row>
    <row r="2448" spans="2:19" s="200" customFormat="1" x14ac:dyDescent="0.25">
      <c r="B2448" s="259">
        <f t="shared" si="358"/>
        <v>2443</v>
      </c>
      <c r="C2448" s="229">
        <v>45516</v>
      </c>
      <c r="D2448" s="203"/>
      <c r="E2448" s="204" t="str">
        <f t="shared" si="352"/>
        <v/>
      </c>
      <c r="F2448" s="204" t="str">
        <f t="shared" si="353"/>
        <v/>
      </c>
      <c r="G2448" s="204" t="str">
        <f t="shared" si="354"/>
        <v/>
      </c>
      <c r="H2448" s="204" t="str">
        <f t="shared" si="355"/>
        <v/>
      </c>
      <c r="I2448" s="204"/>
      <c r="J2448" s="204"/>
      <c r="K2448" s="204"/>
      <c r="L2448" s="204"/>
      <c r="M2448" s="204"/>
      <c r="N2448" s="204"/>
      <c r="O2448" s="230">
        <f t="shared" si="350"/>
        <v>0</v>
      </c>
      <c r="P2448" s="230">
        <f t="shared" si="351"/>
        <v>0</v>
      </c>
      <c r="Q2448" s="230">
        <f t="shared" si="356"/>
        <v>0</v>
      </c>
      <c r="R2448" s="288">
        <f t="shared" si="357"/>
        <v>0</v>
      </c>
      <c r="S2448" s="261"/>
    </row>
    <row r="2449" spans="2:19" s="200" customFormat="1" x14ac:dyDescent="0.25">
      <c r="B2449" s="259">
        <f t="shared" si="358"/>
        <v>2444</v>
      </c>
      <c r="C2449" s="229">
        <v>45516</v>
      </c>
      <c r="D2449" s="203"/>
      <c r="E2449" s="204" t="str">
        <f t="shared" si="352"/>
        <v/>
      </c>
      <c r="F2449" s="204" t="str">
        <f t="shared" si="353"/>
        <v/>
      </c>
      <c r="G2449" s="204" t="str">
        <f t="shared" si="354"/>
        <v/>
      </c>
      <c r="H2449" s="204" t="str">
        <f t="shared" si="355"/>
        <v/>
      </c>
      <c r="I2449" s="204"/>
      <c r="J2449" s="204"/>
      <c r="K2449" s="204"/>
      <c r="L2449" s="204"/>
      <c r="M2449" s="204"/>
      <c r="N2449" s="204"/>
      <c r="O2449" s="230">
        <f t="shared" si="350"/>
        <v>0</v>
      </c>
      <c r="P2449" s="230">
        <f t="shared" si="351"/>
        <v>0</v>
      </c>
      <c r="Q2449" s="230">
        <f t="shared" si="356"/>
        <v>0</v>
      </c>
      <c r="R2449" s="288">
        <f t="shared" si="357"/>
        <v>0</v>
      </c>
      <c r="S2449" s="261"/>
    </row>
    <row r="2450" spans="2:19" s="200" customFormat="1" x14ac:dyDescent="0.25">
      <c r="B2450" s="259">
        <f t="shared" si="358"/>
        <v>2445</v>
      </c>
      <c r="C2450" s="229"/>
      <c r="D2450" s="203"/>
      <c r="E2450" s="204" t="str">
        <f t="shared" si="352"/>
        <v/>
      </c>
      <c r="F2450" s="204" t="str">
        <f t="shared" si="353"/>
        <v/>
      </c>
      <c r="G2450" s="204" t="str">
        <f t="shared" si="354"/>
        <v/>
      </c>
      <c r="H2450" s="204" t="str">
        <f t="shared" si="355"/>
        <v/>
      </c>
      <c r="I2450" s="204"/>
      <c r="J2450" s="204"/>
      <c r="K2450" s="204"/>
      <c r="L2450" s="204"/>
      <c r="M2450" s="204"/>
      <c r="N2450" s="204"/>
      <c r="O2450" s="230">
        <f t="shared" si="350"/>
        <v>0</v>
      </c>
      <c r="P2450" s="230">
        <f t="shared" si="351"/>
        <v>0</v>
      </c>
      <c r="Q2450" s="230">
        <f t="shared" si="356"/>
        <v>0</v>
      </c>
      <c r="R2450" s="288">
        <f t="shared" si="357"/>
        <v>0</v>
      </c>
      <c r="S2450" s="261"/>
    </row>
    <row r="2451" spans="2:19" s="200" customFormat="1" x14ac:dyDescent="0.25">
      <c r="B2451" s="259">
        <f t="shared" si="358"/>
        <v>2446</v>
      </c>
      <c r="C2451" s="229"/>
      <c r="D2451" s="203"/>
      <c r="E2451" s="204" t="str">
        <f t="shared" si="352"/>
        <v/>
      </c>
      <c r="F2451" s="204" t="str">
        <f t="shared" si="353"/>
        <v/>
      </c>
      <c r="G2451" s="204" t="str">
        <f t="shared" si="354"/>
        <v/>
      </c>
      <c r="H2451" s="204" t="str">
        <f t="shared" si="355"/>
        <v/>
      </c>
      <c r="I2451" s="204"/>
      <c r="J2451" s="204"/>
      <c r="K2451" s="204"/>
      <c r="L2451" s="204"/>
      <c r="M2451" s="204"/>
      <c r="N2451" s="204"/>
      <c r="O2451" s="230">
        <f t="shared" si="350"/>
        <v>0</v>
      </c>
      <c r="P2451" s="230">
        <f t="shared" si="351"/>
        <v>0</v>
      </c>
      <c r="Q2451" s="230">
        <f t="shared" si="356"/>
        <v>0</v>
      </c>
      <c r="R2451" s="288">
        <f t="shared" si="357"/>
        <v>0</v>
      </c>
      <c r="S2451" s="261"/>
    </row>
    <row r="2452" spans="2:19" s="200" customFormat="1" x14ac:dyDescent="0.25">
      <c r="B2452" s="259">
        <f t="shared" si="358"/>
        <v>2447</v>
      </c>
      <c r="C2452" s="229"/>
      <c r="D2452" s="203"/>
      <c r="E2452" s="204" t="str">
        <f t="shared" si="352"/>
        <v/>
      </c>
      <c r="F2452" s="204" t="str">
        <f t="shared" si="353"/>
        <v/>
      </c>
      <c r="G2452" s="204" t="str">
        <f t="shared" si="354"/>
        <v/>
      </c>
      <c r="H2452" s="204" t="str">
        <f t="shared" si="355"/>
        <v/>
      </c>
      <c r="I2452" s="204"/>
      <c r="J2452" s="204"/>
      <c r="K2452" s="204"/>
      <c r="L2452" s="204"/>
      <c r="M2452" s="204"/>
      <c r="N2452" s="204"/>
      <c r="O2452" s="230">
        <f t="shared" si="350"/>
        <v>0</v>
      </c>
      <c r="P2452" s="230">
        <f t="shared" si="351"/>
        <v>0</v>
      </c>
      <c r="Q2452" s="230">
        <f t="shared" si="356"/>
        <v>0</v>
      </c>
      <c r="R2452" s="288">
        <f t="shared" si="357"/>
        <v>0</v>
      </c>
      <c r="S2452" s="261"/>
    </row>
    <row r="2453" spans="2:19" s="200" customFormat="1" x14ac:dyDescent="0.25">
      <c r="B2453" s="259">
        <f t="shared" si="358"/>
        <v>2448</v>
      </c>
      <c r="C2453" s="229">
        <v>45516</v>
      </c>
      <c r="D2453" s="203"/>
      <c r="E2453" s="204" t="str">
        <f t="shared" si="352"/>
        <v/>
      </c>
      <c r="F2453" s="204" t="str">
        <f t="shared" si="353"/>
        <v/>
      </c>
      <c r="G2453" s="204" t="str">
        <f t="shared" si="354"/>
        <v/>
      </c>
      <c r="H2453" s="204" t="str">
        <f t="shared" si="355"/>
        <v/>
      </c>
      <c r="I2453" s="204"/>
      <c r="J2453" s="204"/>
      <c r="K2453" s="204"/>
      <c r="L2453" s="204"/>
      <c r="M2453" s="204"/>
      <c r="N2453" s="204"/>
      <c r="O2453" s="230">
        <f t="shared" si="350"/>
        <v>0</v>
      </c>
      <c r="P2453" s="230">
        <f t="shared" si="351"/>
        <v>0</v>
      </c>
      <c r="Q2453" s="230">
        <f t="shared" si="356"/>
        <v>0</v>
      </c>
      <c r="R2453" s="288">
        <f t="shared" si="357"/>
        <v>0</v>
      </c>
      <c r="S2453" s="261"/>
    </row>
    <row r="2454" spans="2:19" s="200" customFormat="1" x14ac:dyDescent="0.25">
      <c r="B2454" s="259">
        <f t="shared" si="358"/>
        <v>2449</v>
      </c>
      <c r="C2454" s="229">
        <v>45516</v>
      </c>
      <c r="D2454" s="203"/>
      <c r="E2454" s="204" t="str">
        <f t="shared" si="352"/>
        <v/>
      </c>
      <c r="F2454" s="204" t="str">
        <f t="shared" si="353"/>
        <v/>
      </c>
      <c r="G2454" s="204" t="str">
        <f t="shared" si="354"/>
        <v/>
      </c>
      <c r="H2454" s="204" t="str">
        <f t="shared" si="355"/>
        <v/>
      </c>
      <c r="I2454" s="204"/>
      <c r="J2454" s="204"/>
      <c r="K2454" s="204"/>
      <c r="L2454" s="204"/>
      <c r="M2454" s="204"/>
      <c r="N2454" s="204"/>
      <c r="O2454" s="230">
        <f t="shared" ref="O2454:O2517" si="359">IF(I2454=$O$5,J2454*H2454,0)</f>
        <v>0</v>
      </c>
      <c r="P2454" s="230">
        <f t="shared" ref="P2454:P2517" si="360">IF(I2454=$P$5,J2454*H2454,0)*1.15</f>
        <v>0</v>
      </c>
      <c r="Q2454" s="230">
        <f t="shared" si="356"/>
        <v>0</v>
      </c>
      <c r="R2454" s="288">
        <f t="shared" si="357"/>
        <v>0</v>
      </c>
      <c r="S2454" s="261"/>
    </row>
    <row r="2455" spans="2:19" s="200" customFormat="1" x14ac:dyDescent="0.25">
      <c r="B2455" s="259">
        <f t="shared" si="358"/>
        <v>2450</v>
      </c>
      <c r="C2455" s="229">
        <v>45516</v>
      </c>
      <c r="D2455" s="203"/>
      <c r="E2455" s="204" t="str">
        <f t="shared" si="352"/>
        <v/>
      </c>
      <c r="F2455" s="204" t="str">
        <f t="shared" si="353"/>
        <v/>
      </c>
      <c r="G2455" s="204" t="str">
        <f t="shared" si="354"/>
        <v/>
      </c>
      <c r="H2455" s="204" t="str">
        <f t="shared" si="355"/>
        <v/>
      </c>
      <c r="I2455" s="204"/>
      <c r="J2455" s="204"/>
      <c r="K2455" s="204"/>
      <c r="L2455" s="204"/>
      <c r="M2455" s="204"/>
      <c r="N2455" s="204"/>
      <c r="O2455" s="230">
        <f t="shared" si="359"/>
        <v>0</v>
      </c>
      <c r="P2455" s="230">
        <f t="shared" si="360"/>
        <v>0</v>
      </c>
      <c r="Q2455" s="230">
        <f t="shared" si="356"/>
        <v>0</v>
      </c>
      <c r="R2455" s="288">
        <f t="shared" si="357"/>
        <v>0</v>
      </c>
      <c r="S2455" s="261"/>
    </row>
    <row r="2456" spans="2:19" s="200" customFormat="1" x14ac:dyDescent="0.25">
      <c r="B2456" s="259">
        <f t="shared" si="358"/>
        <v>2451</v>
      </c>
      <c r="C2456" s="229">
        <v>45516</v>
      </c>
      <c r="D2456" s="203"/>
      <c r="E2456" s="204" t="str">
        <f t="shared" si="352"/>
        <v/>
      </c>
      <c r="F2456" s="204" t="str">
        <f t="shared" si="353"/>
        <v/>
      </c>
      <c r="G2456" s="204" t="str">
        <f t="shared" si="354"/>
        <v/>
      </c>
      <c r="H2456" s="204" t="str">
        <f t="shared" si="355"/>
        <v/>
      </c>
      <c r="I2456" s="204"/>
      <c r="J2456" s="204"/>
      <c r="K2456" s="204"/>
      <c r="L2456" s="204"/>
      <c r="M2456" s="204"/>
      <c r="N2456" s="204"/>
      <c r="O2456" s="230">
        <f t="shared" si="359"/>
        <v>0</v>
      </c>
      <c r="P2456" s="230">
        <f t="shared" si="360"/>
        <v>0</v>
      </c>
      <c r="Q2456" s="230">
        <f t="shared" si="356"/>
        <v>0</v>
      </c>
      <c r="R2456" s="288">
        <f t="shared" si="357"/>
        <v>0</v>
      </c>
      <c r="S2456" s="261"/>
    </row>
    <row r="2457" spans="2:19" s="200" customFormat="1" x14ac:dyDescent="0.25">
      <c r="B2457" s="259">
        <f t="shared" si="358"/>
        <v>2452</v>
      </c>
      <c r="C2457" s="229">
        <v>45516</v>
      </c>
      <c r="D2457" s="203"/>
      <c r="E2457" s="204" t="str">
        <f t="shared" si="352"/>
        <v/>
      </c>
      <c r="F2457" s="204" t="str">
        <f t="shared" si="353"/>
        <v/>
      </c>
      <c r="G2457" s="204" t="str">
        <f t="shared" si="354"/>
        <v/>
      </c>
      <c r="H2457" s="204" t="str">
        <f t="shared" si="355"/>
        <v/>
      </c>
      <c r="I2457" s="204"/>
      <c r="J2457" s="204"/>
      <c r="K2457" s="204"/>
      <c r="L2457" s="204"/>
      <c r="M2457" s="204"/>
      <c r="N2457" s="204"/>
      <c r="O2457" s="230">
        <f t="shared" si="359"/>
        <v>0</v>
      </c>
      <c r="P2457" s="230">
        <f t="shared" si="360"/>
        <v>0</v>
      </c>
      <c r="Q2457" s="230">
        <f t="shared" si="356"/>
        <v>0</v>
      </c>
      <c r="R2457" s="288">
        <f t="shared" si="357"/>
        <v>0</v>
      </c>
      <c r="S2457" s="261"/>
    </row>
    <row r="2458" spans="2:19" s="200" customFormat="1" x14ac:dyDescent="0.25">
      <c r="B2458" s="259">
        <f t="shared" si="358"/>
        <v>2453</v>
      </c>
      <c r="C2458" s="229">
        <v>45516</v>
      </c>
      <c r="D2458" s="203"/>
      <c r="E2458" s="204" t="str">
        <f t="shared" si="352"/>
        <v/>
      </c>
      <c r="F2458" s="204" t="str">
        <f t="shared" si="353"/>
        <v/>
      </c>
      <c r="G2458" s="204" t="str">
        <f t="shared" si="354"/>
        <v/>
      </c>
      <c r="H2458" s="204" t="str">
        <f t="shared" si="355"/>
        <v/>
      </c>
      <c r="I2458" s="204"/>
      <c r="J2458" s="204"/>
      <c r="K2458" s="204"/>
      <c r="L2458" s="204"/>
      <c r="M2458" s="204"/>
      <c r="N2458" s="204"/>
      <c r="O2458" s="230">
        <f t="shared" si="359"/>
        <v>0</v>
      </c>
      <c r="P2458" s="230">
        <f t="shared" si="360"/>
        <v>0</v>
      </c>
      <c r="Q2458" s="230">
        <f t="shared" si="356"/>
        <v>0</v>
      </c>
      <c r="R2458" s="288">
        <f t="shared" si="357"/>
        <v>0</v>
      </c>
      <c r="S2458" s="261"/>
    </row>
    <row r="2459" spans="2:19" s="200" customFormat="1" x14ac:dyDescent="0.25">
      <c r="B2459" s="259">
        <f t="shared" si="358"/>
        <v>2454</v>
      </c>
      <c r="C2459" s="229">
        <v>45516</v>
      </c>
      <c r="D2459" s="203"/>
      <c r="E2459" s="204" t="str">
        <f t="shared" si="352"/>
        <v/>
      </c>
      <c r="F2459" s="204" t="str">
        <f t="shared" si="353"/>
        <v/>
      </c>
      <c r="G2459" s="204" t="str">
        <f t="shared" si="354"/>
        <v/>
      </c>
      <c r="H2459" s="204" t="str">
        <f t="shared" si="355"/>
        <v/>
      </c>
      <c r="I2459" s="204"/>
      <c r="J2459" s="204"/>
      <c r="K2459" s="204"/>
      <c r="L2459" s="204"/>
      <c r="M2459" s="204"/>
      <c r="N2459" s="204"/>
      <c r="O2459" s="230">
        <f t="shared" si="359"/>
        <v>0</v>
      </c>
      <c r="P2459" s="230">
        <f t="shared" si="360"/>
        <v>0</v>
      </c>
      <c r="Q2459" s="230">
        <f t="shared" si="356"/>
        <v>0</v>
      </c>
      <c r="R2459" s="288">
        <f t="shared" si="357"/>
        <v>0</v>
      </c>
      <c r="S2459" s="261"/>
    </row>
    <row r="2460" spans="2:19" s="200" customFormat="1" x14ac:dyDescent="0.25">
      <c r="B2460" s="259">
        <f t="shared" si="358"/>
        <v>2455</v>
      </c>
      <c r="C2460" s="229">
        <v>45517</v>
      </c>
      <c r="D2460" s="203"/>
      <c r="E2460" s="204" t="str">
        <f t="shared" si="352"/>
        <v/>
      </c>
      <c r="F2460" s="204" t="str">
        <f t="shared" si="353"/>
        <v/>
      </c>
      <c r="G2460" s="204" t="str">
        <f t="shared" si="354"/>
        <v/>
      </c>
      <c r="H2460" s="204" t="str">
        <f t="shared" si="355"/>
        <v/>
      </c>
      <c r="I2460" s="204"/>
      <c r="J2460" s="204"/>
      <c r="K2460" s="204"/>
      <c r="L2460" s="204"/>
      <c r="M2460" s="204"/>
      <c r="N2460" s="204"/>
      <c r="O2460" s="230">
        <f t="shared" si="359"/>
        <v>0</v>
      </c>
      <c r="P2460" s="230">
        <f t="shared" si="360"/>
        <v>0</v>
      </c>
      <c r="Q2460" s="230">
        <f t="shared" si="356"/>
        <v>0</v>
      </c>
      <c r="R2460" s="288">
        <f t="shared" si="357"/>
        <v>0</v>
      </c>
      <c r="S2460" s="261"/>
    </row>
    <row r="2461" spans="2:19" s="200" customFormat="1" x14ac:dyDescent="0.25">
      <c r="B2461" s="259">
        <f t="shared" si="358"/>
        <v>2456</v>
      </c>
      <c r="C2461" s="229">
        <v>45517</v>
      </c>
      <c r="D2461" s="203"/>
      <c r="E2461" s="204" t="str">
        <f t="shared" si="352"/>
        <v/>
      </c>
      <c r="F2461" s="204" t="str">
        <f t="shared" si="353"/>
        <v/>
      </c>
      <c r="G2461" s="204" t="str">
        <f t="shared" si="354"/>
        <v/>
      </c>
      <c r="H2461" s="204" t="str">
        <f t="shared" si="355"/>
        <v/>
      </c>
      <c r="I2461" s="204"/>
      <c r="J2461" s="204"/>
      <c r="K2461" s="204"/>
      <c r="L2461" s="204"/>
      <c r="M2461" s="204"/>
      <c r="N2461" s="204"/>
      <c r="O2461" s="230">
        <f t="shared" si="359"/>
        <v>0</v>
      </c>
      <c r="P2461" s="230">
        <f t="shared" si="360"/>
        <v>0</v>
      </c>
      <c r="Q2461" s="230">
        <f t="shared" si="356"/>
        <v>0</v>
      </c>
      <c r="R2461" s="288">
        <f t="shared" si="357"/>
        <v>0</v>
      </c>
      <c r="S2461" s="261"/>
    </row>
    <row r="2462" spans="2:19" s="200" customFormat="1" x14ac:dyDescent="0.25">
      <c r="B2462" s="259">
        <f t="shared" si="358"/>
        <v>2457</v>
      </c>
      <c r="C2462" s="229">
        <v>45517</v>
      </c>
      <c r="D2462" s="203"/>
      <c r="E2462" s="204" t="str">
        <f t="shared" si="352"/>
        <v/>
      </c>
      <c r="F2462" s="204" t="str">
        <f t="shared" si="353"/>
        <v/>
      </c>
      <c r="G2462" s="204" t="str">
        <f t="shared" si="354"/>
        <v/>
      </c>
      <c r="H2462" s="204" t="str">
        <f t="shared" si="355"/>
        <v/>
      </c>
      <c r="I2462" s="204"/>
      <c r="J2462" s="204"/>
      <c r="K2462" s="204"/>
      <c r="L2462" s="204"/>
      <c r="M2462" s="204"/>
      <c r="N2462" s="204"/>
      <c r="O2462" s="230">
        <f t="shared" si="359"/>
        <v>0</v>
      </c>
      <c r="P2462" s="230">
        <f t="shared" si="360"/>
        <v>0</v>
      </c>
      <c r="Q2462" s="230">
        <f t="shared" si="356"/>
        <v>0</v>
      </c>
      <c r="R2462" s="288">
        <f t="shared" si="357"/>
        <v>0</v>
      </c>
      <c r="S2462" s="261"/>
    </row>
    <row r="2463" spans="2:19" s="200" customFormat="1" x14ac:dyDescent="0.25">
      <c r="B2463" s="259">
        <f t="shared" si="358"/>
        <v>2458</v>
      </c>
      <c r="C2463" s="229">
        <v>45517</v>
      </c>
      <c r="D2463" s="203"/>
      <c r="E2463" s="204" t="str">
        <f t="shared" si="352"/>
        <v/>
      </c>
      <c r="F2463" s="204" t="str">
        <f t="shared" si="353"/>
        <v/>
      </c>
      <c r="G2463" s="204" t="str">
        <f t="shared" si="354"/>
        <v/>
      </c>
      <c r="H2463" s="204" t="str">
        <f t="shared" si="355"/>
        <v/>
      </c>
      <c r="I2463" s="204"/>
      <c r="J2463" s="204"/>
      <c r="K2463" s="204"/>
      <c r="L2463" s="204"/>
      <c r="M2463" s="204"/>
      <c r="N2463" s="204"/>
      <c r="O2463" s="230">
        <f t="shared" si="359"/>
        <v>0</v>
      </c>
      <c r="P2463" s="230">
        <f t="shared" si="360"/>
        <v>0</v>
      </c>
      <c r="Q2463" s="230">
        <f t="shared" si="356"/>
        <v>0</v>
      </c>
      <c r="R2463" s="288">
        <f t="shared" si="357"/>
        <v>0</v>
      </c>
      <c r="S2463" s="261"/>
    </row>
    <row r="2464" spans="2:19" s="200" customFormat="1" x14ac:dyDescent="0.25">
      <c r="B2464" s="259">
        <f t="shared" si="358"/>
        <v>2459</v>
      </c>
      <c r="C2464" s="229">
        <v>45517</v>
      </c>
      <c r="D2464" s="203"/>
      <c r="E2464" s="204" t="str">
        <f t="shared" si="352"/>
        <v/>
      </c>
      <c r="F2464" s="204" t="str">
        <f t="shared" si="353"/>
        <v/>
      </c>
      <c r="G2464" s="204" t="str">
        <f t="shared" si="354"/>
        <v/>
      </c>
      <c r="H2464" s="204" t="str">
        <f t="shared" si="355"/>
        <v/>
      </c>
      <c r="I2464" s="204"/>
      <c r="J2464" s="204"/>
      <c r="K2464" s="204"/>
      <c r="L2464" s="204"/>
      <c r="M2464" s="204"/>
      <c r="N2464" s="204"/>
      <c r="O2464" s="230">
        <f t="shared" si="359"/>
        <v>0</v>
      </c>
      <c r="P2464" s="230">
        <f t="shared" si="360"/>
        <v>0</v>
      </c>
      <c r="Q2464" s="230">
        <f t="shared" si="356"/>
        <v>0</v>
      </c>
      <c r="R2464" s="288">
        <f t="shared" si="357"/>
        <v>0</v>
      </c>
      <c r="S2464" s="261"/>
    </row>
    <row r="2465" spans="2:19" s="200" customFormat="1" x14ac:dyDescent="0.25">
      <c r="B2465" s="259">
        <f t="shared" si="358"/>
        <v>2460</v>
      </c>
      <c r="C2465" s="229">
        <v>45517</v>
      </c>
      <c r="D2465" s="203"/>
      <c r="E2465" s="204" t="str">
        <f t="shared" si="352"/>
        <v/>
      </c>
      <c r="F2465" s="204" t="str">
        <f t="shared" si="353"/>
        <v/>
      </c>
      <c r="G2465" s="204" t="str">
        <f t="shared" si="354"/>
        <v/>
      </c>
      <c r="H2465" s="204" t="str">
        <f t="shared" si="355"/>
        <v/>
      </c>
      <c r="I2465" s="204"/>
      <c r="J2465" s="204"/>
      <c r="K2465" s="204"/>
      <c r="L2465" s="204"/>
      <c r="M2465" s="204"/>
      <c r="N2465" s="204"/>
      <c r="O2465" s="230">
        <f t="shared" si="359"/>
        <v>0</v>
      </c>
      <c r="P2465" s="230">
        <f t="shared" si="360"/>
        <v>0</v>
      </c>
      <c r="Q2465" s="230">
        <f t="shared" si="356"/>
        <v>0</v>
      </c>
      <c r="R2465" s="288">
        <f t="shared" si="357"/>
        <v>0</v>
      </c>
      <c r="S2465" s="261"/>
    </row>
    <row r="2466" spans="2:19" s="200" customFormat="1" x14ac:dyDescent="0.25">
      <c r="B2466" s="259">
        <f t="shared" si="358"/>
        <v>2461</v>
      </c>
      <c r="C2466" s="229">
        <v>45517</v>
      </c>
      <c r="D2466" s="203"/>
      <c r="E2466" s="204" t="str">
        <f t="shared" si="352"/>
        <v/>
      </c>
      <c r="F2466" s="204" t="str">
        <f t="shared" si="353"/>
        <v/>
      </c>
      <c r="G2466" s="204" t="str">
        <f t="shared" si="354"/>
        <v/>
      </c>
      <c r="H2466" s="204" t="str">
        <f t="shared" si="355"/>
        <v/>
      </c>
      <c r="I2466" s="204"/>
      <c r="J2466" s="204"/>
      <c r="K2466" s="204"/>
      <c r="L2466" s="204"/>
      <c r="M2466" s="204"/>
      <c r="N2466" s="204"/>
      <c r="O2466" s="230">
        <f t="shared" si="359"/>
        <v>0</v>
      </c>
      <c r="P2466" s="230">
        <f t="shared" si="360"/>
        <v>0</v>
      </c>
      <c r="Q2466" s="230">
        <f t="shared" si="356"/>
        <v>0</v>
      </c>
      <c r="R2466" s="288">
        <f t="shared" si="357"/>
        <v>0</v>
      </c>
      <c r="S2466" s="261"/>
    </row>
    <row r="2467" spans="2:19" s="200" customFormat="1" x14ac:dyDescent="0.25">
      <c r="B2467" s="259">
        <f t="shared" si="358"/>
        <v>2462</v>
      </c>
      <c r="C2467" s="229"/>
      <c r="D2467" s="203"/>
      <c r="E2467" s="204" t="str">
        <f t="shared" si="352"/>
        <v/>
      </c>
      <c r="F2467" s="204" t="str">
        <f t="shared" si="353"/>
        <v/>
      </c>
      <c r="G2467" s="204" t="str">
        <f t="shared" si="354"/>
        <v/>
      </c>
      <c r="H2467" s="204" t="str">
        <f t="shared" si="355"/>
        <v/>
      </c>
      <c r="I2467" s="204"/>
      <c r="J2467" s="204"/>
      <c r="K2467" s="204"/>
      <c r="L2467" s="204"/>
      <c r="M2467" s="204"/>
      <c r="N2467" s="204"/>
      <c r="O2467" s="230">
        <f t="shared" si="359"/>
        <v>0</v>
      </c>
      <c r="P2467" s="230">
        <f t="shared" si="360"/>
        <v>0</v>
      </c>
      <c r="Q2467" s="230">
        <f t="shared" si="356"/>
        <v>0</v>
      </c>
      <c r="R2467" s="288">
        <f t="shared" si="357"/>
        <v>0</v>
      </c>
      <c r="S2467" s="261"/>
    </row>
    <row r="2468" spans="2:19" s="200" customFormat="1" x14ac:dyDescent="0.25">
      <c r="B2468" s="259">
        <f t="shared" si="358"/>
        <v>2463</v>
      </c>
      <c r="C2468" s="229"/>
      <c r="D2468" s="203"/>
      <c r="E2468" s="204" t="str">
        <f t="shared" si="352"/>
        <v/>
      </c>
      <c r="F2468" s="204" t="str">
        <f t="shared" si="353"/>
        <v/>
      </c>
      <c r="G2468" s="204" t="str">
        <f t="shared" si="354"/>
        <v/>
      </c>
      <c r="H2468" s="204" t="str">
        <f t="shared" si="355"/>
        <v/>
      </c>
      <c r="I2468" s="204"/>
      <c r="J2468" s="204"/>
      <c r="K2468" s="204"/>
      <c r="L2468" s="204"/>
      <c r="M2468" s="204"/>
      <c r="N2468" s="204"/>
      <c r="O2468" s="230">
        <f t="shared" si="359"/>
        <v>0</v>
      </c>
      <c r="P2468" s="230">
        <f t="shared" si="360"/>
        <v>0</v>
      </c>
      <c r="Q2468" s="230">
        <f t="shared" si="356"/>
        <v>0</v>
      </c>
      <c r="R2468" s="288">
        <f t="shared" si="357"/>
        <v>0</v>
      </c>
      <c r="S2468" s="261"/>
    </row>
    <row r="2469" spans="2:19" s="200" customFormat="1" x14ac:dyDescent="0.25">
      <c r="B2469" s="259">
        <f t="shared" si="358"/>
        <v>2464</v>
      </c>
      <c r="C2469" s="229"/>
      <c r="D2469" s="203"/>
      <c r="E2469" s="204" t="str">
        <f t="shared" si="352"/>
        <v/>
      </c>
      <c r="F2469" s="204" t="str">
        <f t="shared" si="353"/>
        <v/>
      </c>
      <c r="G2469" s="204" t="str">
        <f t="shared" si="354"/>
        <v/>
      </c>
      <c r="H2469" s="204" t="str">
        <f t="shared" si="355"/>
        <v/>
      </c>
      <c r="I2469" s="204"/>
      <c r="J2469" s="204"/>
      <c r="K2469" s="204"/>
      <c r="L2469" s="204"/>
      <c r="M2469" s="204"/>
      <c r="N2469" s="204"/>
      <c r="O2469" s="230">
        <f t="shared" si="359"/>
        <v>0</v>
      </c>
      <c r="P2469" s="230">
        <f t="shared" si="360"/>
        <v>0</v>
      </c>
      <c r="Q2469" s="230">
        <f t="shared" si="356"/>
        <v>0</v>
      </c>
      <c r="R2469" s="288">
        <f t="shared" si="357"/>
        <v>0</v>
      </c>
      <c r="S2469" s="261"/>
    </row>
    <row r="2470" spans="2:19" s="200" customFormat="1" x14ac:dyDescent="0.25">
      <c r="B2470" s="259">
        <f t="shared" si="358"/>
        <v>2465</v>
      </c>
      <c r="C2470" s="229">
        <v>45517</v>
      </c>
      <c r="D2470" s="203"/>
      <c r="E2470" s="204" t="str">
        <f t="shared" si="352"/>
        <v/>
      </c>
      <c r="F2470" s="204" t="str">
        <f t="shared" si="353"/>
        <v/>
      </c>
      <c r="G2470" s="204" t="str">
        <f t="shared" si="354"/>
        <v/>
      </c>
      <c r="H2470" s="204" t="str">
        <f t="shared" si="355"/>
        <v/>
      </c>
      <c r="I2470" s="204"/>
      <c r="J2470" s="204"/>
      <c r="K2470" s="204"/>
      <c r="L2470" s="204"/>
      <c r="M2470" s="204"/>
      <c r="N2470" s="204"/>
      <c r="O2470" s="230">
        <f t="shared" si="359"/>
        <v>0</v>
      </c>
      <c r="P2470" s="230">
        <f t="shared" si="360"/>
        <v>0</v>
      </c>
      <c r="Q2470" s="230">
        <f t="shared" si="356"/>
        <v>0</v>
      </c>
      <c r="R2470" s="288">
        <f t="shared" si="357"/>
        <v>0</v>
      </c>
      <c r="S2470" s="261"/>
    </row>
    <row r="2471" spans="2:19" s="200" customFormat="1" x14ac:dyDescent="0.25">
      <c r="B2471" s="259">
        <f t="shared" si="358"/>
        <v>2466</v>
      </c>
      <c r="C2471" s="229">
        <v>45517</v>
      </c>
      <c r="D2471" s="203"/>
      <c r="E2471" s="204" t="str">
        <f t="shared" si="352"/>
        <v/>
      </c>
      <c r="F2471" s="204" t="str">
        <f t="shared" si="353"/>
        <v/>
      </c>
      <c r="G2471" s="204" t="str">
        <f t="shared" si="354"/>
        <v/>
      </c>
      <c r="H2471" s="204" t="str">
        <f t="shared" si="355"/>
        <v/>
      </c>
      <c r="I2471" s="204"/>
      <c r="J2471" s="204"/>
      <c r="K2471" s="204"/>
      <c r="L2471" s="204"/>
      <c r="M2471" s="204"/>
      <c r="N2471" s="204"/>
      <c r="O2471" s="230">
        <f t="shared" si="359"/>
        <v>0</v>
      </c>
      <c r="P2471" s="230">
        <f t="shared" si="360"/>
        <v>0</v>
      </c>
      <c r="Q2471" s="230">
        <f t="shared" si="356"/>
        <v>0</v>
      </c>
      <c r="R2471" s="288">
        <f t="shared" si="357"/>
        <v>0</v>
      </c>
      <c r="S2471" s="261"/>
    </row>
    <row r="2472" spans="2:19" s="200" customFormat="1" x14ac:dyDescent="0.25">
      <c r="B2472" s="259">
        <f t="shared" si="358"/>
        <v>2467</v>
      </c>
      <c r="C2472" s="229">
        <v>45517</v>
      </c>
      <c r="D2472" s="203"/>
      <c r="E2472" s="204" t="str">
        <f t="shared" si="352"/>
        <v/>
      </c>
      <c r="F2472" s="204" t="str">
        <f t="shared" si="353"/>
        <v/>
      </c>
      <c r="G2472" s="204" t="str">
        <f t="shared" si="354"/>
        <v/>
      </c>
      <c r="H2472" s="204" t="str">
        <f t="shared" si="355"/>
        <v/>
      </c>
      <c r="I2472" s="204"/>
      <c r="J2472" s="204"/>
      <c r="K2472" s="204"/>
      <c r="L2472" s="204"/>
      <c r="M2472" s="204"/>
      <c r="N2472" s="204"/>
      <c r="O2472" s="230">
        <f t="shared" si="359"/>
        <v>0</v>
      </c>
      <c r="P2472" s="230">
        <f t="shared" si="360"/>
        <v>0</v>
      </c>
      <c r="Q2472" s="230">
        <f t="shared" si="356"/>
        <v>0</v>
      </c>
      <c r="R2472" s="288">
        <f t="shared" si="357"/>
        <v>0</v>
      </c>
      <c r="S2472" s="261"/>
    </row>
    <row r="2473" spans="2:19" s="200" customFormat="1" x14ac:dyDescent="0.25">
      <c r="B2473" s="259">
        <f t="shared" si="358"/>
        <v>2468</v>
      </c>
      <c r="C2473" s="229">
        <v>45517</v>
      </c>
      <c r="D2473" s="203"/>
      <c r="E2473" s="204" t="str">
        <f t="shared" si="352"/>
        <v/>
      </c>
      <c r="F2473" s="204" t="str">
        <f t="shared" si="353"/>
        <v/>
      </c>
      <c r="G2473" s="204" t="str">
        <f t="shared" si="354"/>
        <v/>
      </c>
      <c r="H2473" s="204" t="str">
        <f t="shared" si="355"/>
        <v/>
      </c>
      <c r="I2473" s="204"/>
      <c r="J2473" s="204"/>
      <c r="K2473" s="204"/>
      <c r="L2473" s="204"/>
      <c r="M2473" s="204"/>
      <c r="N2473" s="204"/>
      <c r="O2473" s="230">
        <f t="shared" si="359"/>
        <v>0</v>
      </c>
      <c r="P2473" s="230">
        <f t="shared" si="360"/>
        <v>0</v>
      </c>
      <c r="Q2473" s="230">
        <f t="shared" si="356"/>
        <v>0</v>
      </c>
      <c r="R2473" s="288">
        <f t="shared" si="357"/>
        <v>0</v>
      </c>
      <c r="S2473" s="261"/>
    </row>
    <row r="2474" spans="2:19" s="200" customFormat="1" x14ac:dyDescent="0.25">
      <c r="B2474" s="259">
        <f t="shared" si="358"/>
        <v>2469</v>
      </c>
      <c r="C2474" s="229">
        <v>45517</v>
      </c>
      <c r="D2474" s="203"/>
      <c r="E2474" s="204" t="str">
        <f t="shared" si="352"/>
        <v/>
      </c>
      <c r="F2474" s="204" t="str">
        <f t="shared" si="353"/>
        <v/>
      </c>
      <c r="G2474" s="204" t="str">
        <f t="shared" si="354"/>
        <v/>
      </c>
      <c r="H2474" s="204" t="str">
        <f t="shared" si="355"/>
        <v/>
      </c>
      <c r="I2474" s="204"/>
      <c r="J2474" s="204"/>
      <c r="K2474" s="204"/>
      <c r="L2474" s="204"/>
      <c r="M2474" s="204"/>
      <c r="N2474" s="204"/>
      <c r="O2474" s="230">
        <f t="shared" si="359"/>
        <v>0</v>
      </c>
      <c r="P2474" s="230">
        <f t="shared" si="360"/>
        <v>0</v>
      </c>
      <c r="Q2474" s="230">
        <f t="shared" si="356"/>
        <v>0</v>
      </c>
      <c r="R2474" s="288">
        <f t="shared" si="357"/>
        <v>0</v>
      </c>
      <c r="S2474" s="261"/>
    </row>
    <row r="2475" spans="2:19" s="200" customFormat="1" x14ac:dyDescent="0.25">
      <c r="B2475" s="259">
        <f t="shared" si="358"/>
        <v>2470</v>
      </c>
      <c r="C2475" s="229">
        <v>45517</v>
      </c>
      <c r="D2475" s="203"/>
      <c r="E2475" s="204" t="str">
        <f t="shared" si="352"/>
        <v/>
      </c>
      <c r="F2475" s="204" t="str">
        <f t="shared" si="353"/>
        <v/>
      </c>
      <c r="G2475" s="204" t="str">
        <f t="shared" si="354"/>
        <v/>
      </c>
      <c r="H2475" s="204" t="str">
        <f t="shared" si="355"/>
        <v/>
      </c>
      <c r="I2475" s="204"/>
      <c r="J2475" s="204"/>
      <c r="K2475" s="204"/>
      <c r="L2475" s="204"/>
      <c r="M2475" s="204"/>
      <c r="N2475" s="204"/>
      <c r="O2475" s="230">
        <f t="shared" si="359"/>
        <v>0</v>
      </c>
      <c r="P2475" s="230">
        <f t="shared" si="360"/>
        <v>0</v>
      </c>
      <c r="Q2475" s="230">
        <f t="shared" si="356"/>
        <v>0</v>
      </c>
      <c r="R2475" s="288">
        <f t="shared" si="357"/>
        <v>0</v>
      </c>
      <c r="S2475" s="261"/>
    </row>
    <row r="2476" spans="2:19" s="200" customFormat="1" x14ac:dyDescent="0.25">
      <c r="B2476" s="259">
        <f t="shared" si="358"/>
        <v>2471</v>
      </c>
      <c r="C2476" s="229">
        <v>45517</v>
      </c>
      <c r="D2476" s="203"/>
      <c r="E2476" s="204" t="str">
        <f t="shared" si="352"/>
        <v/>
      </c>
      <c r="F2476" s="204" t="str">
        <f t="shared" si="353"/>
        <v/>
      </c>
      <c r="G2476" s="204" t="str">
        <f t="shared" si="354"/>
        <v/>
      </c>
      <c r="H2476" s="204" t="str">
        <f t="shared" si="355"/>
        <v/>
      </c>
      <c r="I2476" s="204"/>
      <c r="J2476" s="204"/>
      <c r="K2476" s="204"/>
      <c r="L2476" s="204"/>
      <c r="M2476" s="204"/>
      <c r="N2476" s="204"/>
      <c r="O2476" s="230">
        <f t="shared" si="359"/>
        <v>0</v>
      </c>
      <c r="P2476" s="230">
        <f t="shared" si="360"/>
        <v>0</v>
      </c>
      <c r="Q2476" s="230">
        <f t="shared" si="356"/>
        <v>0</v>
      </c>
      <c r="R2476" s="288">
        <f t="shared" si="357"/>
        <v>0</v>
      </c>
      <c r="S2476" s="261"/>
    </row>
    <row r="2477" spans="2:19" s="200" customFormat="1" x14ac:dyDescent="0.25">
      <c r="B2477" s="259">
        <f t="shared" si="358"/>
        <v>2472</v>
      </c>
      <c r="C2477" s="229">
        <v>45518</v>
      </c>
      <c r="D2477" s="203"/>
      <c r="E2477" s="204" t="str">
        <f t="shared" si="352"/>
        <v/>
      </c>
      <c r="F2477" s="204" t="str">
        <f t="shared" si="353"/>
        <v/>
      </c>
      <c r="G2477" s="204" t="str">
        <f t="shared" si="354"/>
        <v/>
      </c>
      <c r="H2477" s="204" t="str">
        <f t="shared" si="355"/>
        <v/>
      </c>
      <c r="I2477" s="204"/>
      <c r="J2477" s="204"/>
      <c r="K2477" s="204"/>
      <c r="L2477" s="204"/>
      <c r="M2477" s="204"/>
      <c r="N2477" s="204"/>
      <c r="O2477" s="230">
        <f t="shared" si="359"/>
        <v>0</v>
      </c>
      <c r="P2477" s="230">
        <f t="shared" si="360"/>
        <v>0</v>
      </c>
      <c r="Q2477" s="230">
        <f t="shared" si="356"/>
        <v>0</v>
      </c>
      <c r="R2477" s="288">
        <f t="shared" si="357"/>
        <v>0</v>
      </c>
      <c r="S2477" s="261"/>
    </row>
    <row r="2478" spans="2:19" s="200" customFormat="1" x14ac:dyDescent="0.25">
      <c r="B2478" s="259">
        <f t="shared" si="358"/>
        <v>2473</v>
      </c>
      <c r="C2478" s="229">
        <v>45518</v>
      </c>
      <c r="D2478" s="203"/>
      <c r="E2478" s="204" t="str">
        <f t="shared" si="352"/>
        <v/>
      </c>
      <c r="F2478" s="204" t="str">
        <f t="shared" si="353"/>
        <v/>
      </c>
      <c r="G2478" s="204" t="str">
        <f t="shared" si="354"/>
        <v/>
      </c>
      <c r="H2478" s="204" t="str">
        <f t="shared" si="355"/>
        <v/>
      </c>
      <c r="I2478" s="204"/>
      <c r="J2478" s="204"/>
      <c r="K2478" s="204"/>
      <c r="L2478" s="204"/>
      <c r="M2478" s="204"/>
      <c r="N2478" s="204"/>
      <c r="O2478" s="230">
        <f t="shared" si="359"/>
        <v>0</v>
      </c>
      <c r="P2478" s="230">
        <f t="shared" si="360"/>
        <v>0</v>
      </c>
      <c r="Q2478" s="230">
        <f t="shared" si="356"/>
        <v>0</v>
      </c>
      <c r="R2478" s="288">
        <f t="shared" si="357"/>
        <v>0</v>
      </c>
      <c r="S2478" s="261"/>
    </row>
    <row r="2479" spans="2:19" s="200" customFormat="1" x14ac:dyDescent="0.25">
      <c r="B2479" s="259">
        <f t="shared" si="358"/>
        <v>2474</v>
      </c>
      <c r="C2479" s="229">
        <v>45518</v>
      </c>
      <c r="D2479" s="203"/>
      <c r="E2479" s="204" t="str">
        <f t="shared" si="352"/>
        <v/>
      </c>
      <c r="F2479" s="204" t="str">
        <f t="shared" si="353"/>
        <v/>
      </c>
      <c r="G2479" s="204" t="str">
        <f t="shared" si="354"/>
        <v/>
      </c>
      <c r="H2479" s="204" t="str">
        <f t="shared" si="355"/>
        <v/>
      </c>
      <c r="I2479" s="204"/>
      <c r="J2479" s="204"/>
      <c r="K2479" s="204"/>
      <c r="L2479" s="204"/>
      <c r="M2479" s="204"/>
      <c r="N2479" s="204"/>
      <c r="O2479" s="230">
        <f t="shared" si="359"/>
        <v>0</v>
      </c>
      <c r="P2479" s="230">
        <f t="shared" si="360"/>
        <v>0</v>
      </c>
      <c r="Q2479" s="230">
        <f t="shared" si="356"/>
        <v>0</v>
      </c>
      <c r="R2479" s="288">
        <f t="shared" si="357"/>
        <v>0</v>
      </c>
      <c r="S2479" s="261"/>
    </row>
    <row r="2480" spans="2:19" s="200" customFormat="1" x14ac:dyDescent="0.25">
      <c r="B2480" s="259">
        <f t="shared" si="358"/>
        <v>2475</v>
      </c>
      <c r="C2480" s="229">
        <v>45518</v>
      </c>
      <c r="D2480" s="203"/>
      <c r="E2480" s="204" t="str">
        <f t="shared" si="352"/>
        <v/>
      </c>
      <c r="F2480" s="204" t="str">
        <f t="shared" si="353"/>
        <v/>
      </c>
      <c r="G2480" s="204" t="str">
        <f t="shared" si="354"/>
        <v/>
      </c>
      <c r="H2480" s="204" t="str">
        <f t="shared" si="355"/>
        <v/>
      </c>
      <c r="I2480" s="204"/>
      <c r="J2480" s="204"/>
      <c r="K2480" s="204"/>
      <c r="L2480" s="204"/>
      <c r="M2480" s="204"/>
      <c r="N2480" s="204"/>
      <c r="O2480" s="230">
        <f t="shared" si="359"/>
        <v>0</v>
      </c>
      <c r="P2480" s="230">
        <f t="shared" si="360"/>
        <v>0</v>
      </c>
      <c r="Q2480" s="230">
        <f t="shared" si="356"/>
        <v>0</v>
      </c>
      <c r="R2480" s="288">
        <f t="shared" si="357"/>
        <v>0</v>
      </c>
      <c r="S2480" s="261"/>
    </row>
    <row r="2481" spans="2:19" s="200" customFormat="1" x14ac:dyDescent="0.25">
      <c r="B2481" s="259">
        <f t="shared" si="358"/>
        <v>2476</v>
      </c>
      <c r="C2481" s="229">
        <v>45518</v>
      </c>
      <c r="D2481" s="203"/>
      <c r="E2481" s="204" t="str">
        <f t="shared" si="352"/>
        <v/>
      </c>
      <c r="F2481" s="204" t="str">
        <f t="shared" si="353"/>
        <v/>
      </c>
      <c r="G2481" s="204" t="str">
        <f t="shared" si="354"/>
        <v/>
      </c>
      <c r="H2481" s="204" t="str">
        <f t="shared" si="355"/>
        <v/>
      </c>
      <c r="I2481" s="204"/>
      <c r="J2481" s="204"/>
      <c r="K2481" s="204"/>
      <c r="L2481" s="204"/>
      <c r="M2481" s="204"/>
      <c r="N2481" s="204"/>
      <c r="O2481" s="230">
        <f t="shared" si="359"/>
        <v>0</v>
      </c>
      <c r="P2481" s="230">
        <f t="shared" si="360"/>
        <v>0</v>
      </c>
      <c r="Q2481" s="230">
        <f t="shared" si="356"/>
        <v>0</v>
      </c>
      <c r="R2481" s="288">
        <f t="shared" si="357"/>
        <v>0</v>
      </c>
      <c r="S2481" s="261"/>
    </row>
    <row r="2482" spans="2:19" s="200" customFormat="1" x14ac:dyDescent="0.25">
      <c r="B2482" s="259">
        <f t="shared" si="358"/>
        <v>2477</v>
      </c>
      <c r="C2482" s="229">
        <v>45518</v>
      </c>
      <c r="D2482" s="203"/>
      <c r="E2482" s="204" t="str">
        <f t="shared" si="352"/>
        <v/>
      </c>
      <c r="F2482" s="204" t="str">
        <f t="shared" si="353"/>
        <v/>
      </c>
      <c r="G2482" s="204" t="str">
        <f t="shared" si="354"/>
        <v/>
      </c>
      <c r="H2482" s="204" t="str">
        <f t="shared" si="355"/>
        <v/>
      </c>
      <c r="I2482" s="204"/>
      <c r="J2482" s="204"/>
      <c r="K2482" s="204"/>
      <c r="L2482" s="204"/>
      <c r="M2482" s="204"/>
      <c r="N2482" s="204"/>
      <c r="O2482" s="230">
        <f t="shared" si="359"/>
        <v>0</v>
      </c>
      <c r="P2482" s="230">
        <f t="shared" si="360"/>
        <v>0</v>
      </c>
      <c r="Q2482" s="230">
        <f t="shared" si="356"/>
        <v>0</v>
      </c>
      <c r="R2482" s="288">
        <f t="shared" si="357"/>
        <v>0</v>
      </c>
      <c r="S2482" s="261"/>
    </row>
    <row r="2483" spans="2:19" s="200" customFormat="1" x14ac:dyDescent="0.25">
      <c r="B2483" s="259">
        <f t="shared" si="358"/>
        <v>2478</v>
      </c>
      <c r="C2483" s="229">
        <v>45518</v>
      </c>
      <c r="D2483" s="203"/>
      <c r="E2483" s="204" t="str">
        <f t="shared" si="352"/>
        <v/>
      </c>
      <c r="F2483" s="204" t="str">
        <f t="shared" si="353"/>
        <v/>
      </c>
      <c r="G2483" s="204" t="str">
        <f t="shared" si="354"/>
        <v/>
      </c>
      <c r="H2483" s="204" t="str">
        <f t="shared" si="355"/>
        <v/>
      </c>
      <c r="I2483" s="204"/>
      <c r="J2483" s="204"/>
      <c r="K2483" s="204"/>
      <c r="L2483" s="204"/>
      <c r="M2483" s="204"/>
      <c r="N2483" s="204"/>
      <c r="O2483" s="230">
        <f t="shared" si="359"/>
        <v>0</v>
      </c>
      <c r="P2483" s="230">
        <f t="shared" si="360"/>
        <v>0</v>
      </c>
      <c r="Q2483" s="230">
        <f t="shared" si="356"/>
        <v>0</v>
      </c>
      <c r="R2483" s="288">
        <f t="shared" si="357"/>
        <v>0</v>
      </c>
      <c r="S2483" s="261"/>
    </row>
    <row r="2484" spans="2:19" s="200" customFormat="1" x14ac:dyDescent="0.25">
      <c r="B2484" s="259">
        <f t="shared" si="358"/>
        <v>2479</v>
      </c>
      <c r="C2484" s="229"/>
      <c r="D2484" s="203"/>
      <c r="E2484" s="204" t="str">
        <f t="shared" si="352"/>
        <v/>
      </c>
      <c r="F2484" s="204" t="str">
        <f t="shared" si="353"/>
        <v/>
      </c>
      <c r="G2484" s="204" t="str">
        <f t="shared" si="354"/>
        <v/>
      </c>
      <c r="H2484" s="204" t="str">
        <f t="shared" si="355"/>
        <v/>
      </c>
      <c r="I2484" s="204"/>
      <c r="J2484" s="204"/>
      <c r="K2484" s="204"/>
      <c r="L2484" s="204"/>
      <c r="M2484" s="204"/>
      <c r="N2484" s="204"/>
      <c r="O2484" s="230">
        <f t="shared" si="359"/>
        <v>0</v>
      </c>
      <c r="P2484" s="230">
        <f t="shared" si="360"/>
        <v>0</v>
      </c>
      <c r="Q2484" s="230">
        <f t="shared" si="356"/>
        <v>0</v>
      </c>
      <c r="R2484" s="288">
        <f t="shared" si="357"/>
        <v>0</v>
      </c>
      <c r="S2484" s="261"/>
    </row>
    <row r="2485" spans="2:19" s="200" customFormat="1" x14ac:dyDescent="0.25">
      <c r="B2485" s="259">
        <f t="shared" si="358"/>
        <v>2480</v>
      </c>
      <c r="C2485" s="229"/>
      <c r="D2485" s="203"/>
      <c r="E2485" s="204" t="str">
        <f t="shared" si="352"/>
        <v/>
      </c>
      <c r="F2485" s="204" t="str">
        <f t="shared" si="353"/>
        <v/>
      </c>
      <c r="G2485" s="204" t="str">
        <f t="shared" si="354"/>
        <v/>
      </c>
      <c r="H2485" s="204" t="str">
        <f t="shared" si="355"/>
        <v/>
      </c>
      <c r="I2485" s="204"/>
      <c r="J2485" s="204"/>
      <c r="K2485" s="204"/>
      <c r="L2485" s="204"/>
      <c r="M2485" s="204"/>
      <c r="N2485" s="204"/>
      <c r="O2485" s="230">
        <f t="shared" si="359"/>
        <v>0</v>
      </c>
      <c r="P2485" s="230">
        <f t="shared" si="360"/>
        <v>0</v>
      </c>
      <c r="Q2485" s="230">
        <f t="shared" si="356"/>
        <v>0</v>
      </c>
      <c r="R2485" s="288">
        <f t="shared" si="357"/>
        <v>0</v>
      </c>
      <c r="S2485" s="261"/>
    </row>
    <row r="2486" spans="2:19" s="200" customFormat="1" x14ac:dyDescent="0.25">
      <c r="B2486" s="259">
        <f t="shared" si="358"/>
        <v>2481</v>
      </c>
      <c r="C2486" s="229"/>
      <c r="D2486" s="203"/>
      <c r="E2486" s="204" t="str">
        <f t="shared" si="352"/>
        <v/>
      </c>
      <c r="F2486" s="204" t="str">
        <f t="shared" si="353"/>
        <v/>
      </c>
      <c r="G2486" s="204" t="str">
        <f t="shared" si="354"/>
        <v/>
      </c>
      <c r="H2486" s="204" t="str">
        <f t="shared" si="355"/>
        <v/>
      </c>
      <c r="I2486" s="204"/>
      <c r="J2486" s="204"/>
      <c r="K2486" s="204"/>
      <c r="L2486" s="204"/>
      <c r="M2486" s="204"/>
      <c r="N2486" s="204"/>
      <c r="O2486" s="230">
        <f t="shared" si="359"/>
        <v>0</v>
      </c>
      <c r="P2486" s="230">
        <f t="shared" si="360"/>
        <v>0</v>
      </c>
      <c r="Q2486" s="230">
        <f t="shared" si="356"/>
        <v>0</v>
      </c>
      <c r="R2486" s="288">
        <f t="shared" si="357"/>
        <v>0</v>
      </c>
      <c r="S2486" s="261"/>
    </row>
    <row r="2487" spans="2:19" s="200" customFormat="1" x14ac:dyDescent="0.25">
      <c r="B2487" s="259">
        <f t="shared" si="358"/>
        <v>2482</v>
      </c>
      <c r="C2487" s="229">
        <v>45518</v>
      </c>
      <c r="D2487" s="203"/>
      <c r="E2487" s="204" t="str">
        <f t="shared" si="352"/>
        <v/>
      </c>
      <c r="F2487" s="204" t="str">
        <f t="shared" si="353"/>
        <v/>
      </c>
      <c r="G2487" s="204" t="str">
        <f t="shared" si="354"/>
        <v/>
      </c>
      <c r="H2487" s="204" t="str">
        <f t="shared" si="355"/>
        <v/>
      </c>
      <c r="I2487" s="204"/>
      <c r="J2487" s="204"/>
      <c r="K2487" s="204"/>
      <c r="L2487" s="204"/>
      <c r="M2487" s="204"/>
      <c r="N2487" s="204"/>
      <c r="O2487" s="230">
        <f t="shared" si="359"/>
        <v>0</v>
      </c>
      <c r="P2487" s="230">
        <f t="shared" si="360"/>
        <v>0</v>
      </c>
      <c r="Q2487" s="230">
        <f t="shared" si="356"/>
        <v>0</v>
      </c>
      <c r="R2487" s="288">
        <f t="shared" si="357"/>
        <v>0</v>
      </c>
      <c r="S2487" s="261"/>
    </row>
    <row r="2488" spans="2:19" s="200" customFormat="1" x14ac:dyDescent="0.25">
      <c r="B2488" s="259">
        <f t="shared" si="358"/>
        <v>2483</v>
      </c>
      <c r="C2488" s="229">
        <v>45518</v>
      </c>
      <c r="D2488" s="203"/>
      <c r="E2488" s="204" t="str">
        <f t="shared" si="352"/>
        <v/>
      </c>
      <c r="F2488" s="204" t="str">
        <f t="shared" si="353"/>
        <v/>
      </c>
      <c r="G2488" s="204" t="str">
        <f t="shared" si="354"/>
        <v/>
      </c>
      <c r="H2488" s="204" t="str">
        <f t="shared" si="355"/>
        <v/>
      </c>
      <c r="I2488" s="204"/>
      <c r="J2488" s="204"/>
      <c r="K2488" s="204"/>
      <c r="L2488" s="204"/>
      <c r="M2488" s="204"/>
      <c r="N2488" s="204"/>
      <c r="O2488" s="230">
        <f t="shared" si="359"/>
        <v>0</v>
      </c>
      <c r="P2488" s="230">
        <f t="shared" si="360"/>
        <v>0</v>
      </c>
      <c r="Q2488" s="230">
        <f t="shared" si="356"/>
        <v>0</v>
      </c>
      <c r="R2488" s="288">
        <f t="shared" si="357"/>
        <v>0</v>
      </c>
      <c r="S2488" s="261"/>
    </row>
    <row r="2489" spans="2:19" s="200" customFormat="1" x14ac:dyDescent="0.25">
      <c r="B2489" s="259">
        <f t="shared" si="358"/>
        <v>2484</v>
      </c>
      <c r="C2489" s="229">
        <v>45518</v>
      </c>
      <c r="D2489" s="203"/>
      <c r="E2489" s="204" t="str">
        <f t="shared" si="352"/>
        <v/>
      </c>
      <c r="F2489" s="204" t="str">
        <f t="shared" si="353"/>
        <v/>
      </c>
      <c r="G2489" s="204" t="str">
        <f t="shared" si="354"/>
        <v/>
      </c>
      <c r="H2489" s="204" t="str">
        <f t="shared" si="355"/>
        <v/>
      </c>
      <c r="I2489" s="204"/>
      <c r="J2489" s="204"/>
      <c r="K2489" s="204"/>
      <c r="L2489" s="204"/>
      <c r="M2489" s="204"/>
      <c r="N2489" s="204"/>
      <c r="O2489" s="230">
        <f t="shared" si="359"/>
        <v>0</v>
      </c>
      <c r="P2489" s="230">
        <f t="shared" si="360"/>
        <v>0</v>
      </c>
      <c r="Q2489" s="230">
        <f t="shared" si="356"/>
        <v>0</v>
      </c>
      <c r="R2489" s="288">
        <f t="shared" si="357"/>
        <v>0</v>
      </c>
      <c r="S2489" s="261"/>
    </row>
    <row r="2490" spans="2:19" s="200" customFormat="1" x14ac:dyDescent="0.25">
      <c r="B2490" s="259">
        <f t="shared" si="358"/>
        <v>2485</v>
      </c>
      <c r="C2490" s="229">
        <v>45518</v>
      </c>
      <c r="D2490" s="203"/>
      <c r="E2490" s="204" t="str">
        <f t="shared" si="352"/>
        <v/>
      </c>
      <c r="F2490" s="204" t="str">
        <f t="shared" si="353"/>
        <v/>
      </c>
      <c r="G2490" s="204" t="str">
        <f t="shared" si="354"/>
        <v/>
      </c>
      <c r="H2490" s="204" t="str">
        <f t="shared" si="355"/>
        <v/>
      </c>
      <c r="I2490" s="204"/>
      <c r="J2490" s="204"/>
      <c r="K2490" s="204"/>
      <c r="L2490" s="204"/>
      <c r="M2490" s="204"/>
      <c r="N2490" s="204"/>
      <c r="O2490" s="230">
        <f t="shared" si="359"/>
        <v>0</v>
      </c>
      <c r="P2490" s="230">
        <f t="shared" si="360"/>
        <v>0</v>
      </c>
      <c r="Q2490" s="230">
        <f t="shared" si="356"/>
        <v>0</v>
      </c>
      <c r="R2490" s="288">
        <f t="shared" si="357"/>
        <v>0</v>
      </c>
      <c r="S2490" s="261"/>
    </row>
    <row r="2491" spans="2:19" s="200" customFormat="1" x14ac:dyDescent="0.25">
      <c r="B2491" s="259">
        <f t="shared" si="358"/>
        <v>2486</v>
      </c>
      <c r="C2491" s="229">
        <v>45518</v>
      </c>
      <c r="D2491" s="203"/>
      <c r="E2491" s="204" t="str">
        <f t="shared" si="352"/>
        <v/>
      </c>
      <c r="F2491" s="204" t="str">
        <f t="shared" si="353"/>
        <v/>
      </c>
      <c r="G2491" s="204" t="str">
        <f t="shared" si="354"/>
        <v/>
      </c>
      <c r="H2491" s="204" t="str">
        <f t="shared" si="355"/>
        <v/>
      </c>
      <c r="I2491" s="204"/>
      <c r="J2491" s="204"/>
      <c r="K2491" s="204"/>
      <c r="L2491" s="204"/>
      <c r="M2491" s="204"/>
      <c r="N2491" s="204"/>
      <c r="O2491" s="230">
        <f t="shared" si="359"/>
        <v>0</v>
      </c>
      <c r="P2491" s="230">
        <f t="shared" si="360"/>
        <v>0</v>
      </c>
      <c r="Q2491" s="230">
        <f t="shared" si="356"/>
        <v>0</v>
      </c>
      <c r="R2491" s="288">
        <f t="shared" si="357"/>
        <v>0</v>
      </c>
      <c r="S2491" s="261"/>
    </row>
    <row r="2492" spans="2:19" s="200" customFormat="1" x14ac:dyDescent="0.25">
      <c r="B2492" s="259">
        <f t="shared" si="358"/>
        <v>2487</v>
      </c>
      <c r="C2492" s="229">
        <v>45518</v>
      </c>
      <c r="D2492" s="203"/>
      <c r="E2492" s="204" t="str">
        <f t="shared" si="352"/>
        <v/>
      </c>
      <c r="F2492" s="204" t="str">
        <f t="shared" si="353"/>
        <v/>
      </c>
      <c r="G2492" s="204" t="str">
        <f t="shared" si="354"/>
        <v/>
      </c>
      <c r="H2492" s="204" t="str">
        <f t="shared" si="355"/>
        <v/>
      </c>
      <c r="I2492" s="204"/>
      <c r="J2492" s="204"/>
      <c r="K2492" s="204"/>
      <c r="L2492" s="204"/>
      <c r="M2492" s="204"/>
      <c r="N2492" s="204"/>
      <c r="O2492" s="230">
        <f t="shared" si="359"/>
        <v>0</v>
      </c>
      <c r="P2492" s="230">
        <f t="shared" si="360"/>
        <v>0</v>
      </c>
      <c r="Q2492" s="230">
        <f t="shared" si="356"/>
        <v>0</v>
      </c>
      <c r="R2492" s="288">
        <f t="shared" si="357"/>
        <v>0</v>
      </c>
      <c r="S2492" s="261"/>
    </row>
    <row r="2493" spans="2:19" s="200" customFormat="1" x14ac:dyDescent="0.25">
      <c r="B2493" s="259">
        <f t="shared" si="358"/>
        <v>2488</v>
      </c>
      <c r="C2493" s="229">
        <v>45518</v>
      </c>
      <c r="D2493" s="203"/>
      <c r="E2493" s="204" t="str">
        <f t="shared" si="352"/>
        <v/>
      </c>
      <c r="F2493" s="204" t="str">
        <f t="shared" si="353"/>
        <v/>
      </c>
      <c r="G2493" s="204" t="str">
        <f t="shared" si="354"/>
        <v/>
      </c>
      <c r="H2493" s="204" t="str">
        <f t="shared" si="355"/>
        <v/>
      </c>
      <c r="I2493" s="204"/>
      <c r="J2493" s="204"/>
      <c r="K2493" s="204"/>
      <c r="L2493" s="204"/>
      <c r="M2493" s="204"/>
      <c r="N2493" s="204"/>
      <c r="O2493" s="230">
        <f t="shared" si="359"/>
        <v>0</v>
      </c>
      <c r="P2493" s="230">
        <f t="shared" si="360"/>
        <v>0</v>
      </c>
      <c r="Q2493" s="230">
        <f t="shared" si="356"/>
        <v>0</v>
      </c>
      <c r="R2493" s="288">
        <f t="shared" si="357"/>
        <v>0</v>
      </c>
      <c r="S2493" s="261"/>
    </row>
    <row r="2494" spans="2:19" s="200" customFormat="1" x14ac:dyDescent="0.25">
      <c r="B2494" s="259">
        <f t="shared" si="358"/>
        <v>2489</v>
      </c>
      <c r="C2494" s="229">
        <v>45519</v>
      </c>
      <c r="D2494" s="203"/>
      <c r="E2494" s="204" t="str">
        <f t="shared" si="352"/>
        <v/>
      </c>
      <c r="F2494" s="204" t="str">
        <f t="shared" si="353"/>
        <v/>
      </c>
      <c r="G2494" s="204" t="str">
        <f t="shared" si="354"/>
        <v/>
      </c>
      <c r="H2494" s="204" t="str">
        <f t="shared" si="355"/>
        <v/>
      </c>
      <c r="I2494" s="204"/>
      <c r="J2494" s="204"/>
      <c r="K2494" s="204"/>
      <c r="L2494" s="204"/>
      <c r="M2494" s="204"/>
      <c r="N2494" s="204"/>
      <c r="O2494" s="230">
        <f t="shared" si="359"/>
        <v>0</v>
      </c>
      <c r="P2494" s="230">
        <f t="shared" si="360"/>
        <v>0</v>
      </c>
      <c r="Q2494" s="230">
        <f t="shared" si="356"/>
        <v>0</v>
      </c>
      <c r="R2494" s="288">
        <f t="shared" si="357"/>
        <v>0</v>
      </c>
      <c r="S2494" s="261"/>
    </row>
    <row r="2495" spans="2:19" s="200" customFormat="1" x14ac:dyDescent="0.25">
      <c r="B2495" s="259">
        <f t="shared" si="358"/>
        <v>2490</v>
      </c>
      <c r="C2495" s="229">
        <v>45519</v>
      </c>
      <c r="D2495" s="203"/>
      <c r="E2495" s="204" t="str">
        <f t="shared" si="352"/>
        <v/>
      </c>
      <c r="F2495" s="204" t="str">
        <f t="shared" si="353"/>
        <v/>
      </c>
      <c r="G2495" s="204" t="str">
        <f t="shared" si="354"/>
        <v/>
      </c>
      <c r="H2495" s="204" t="str">
        <f t="shared" si="355"/>
        <v/>
      </c>
      <c r="I2495" s="204"/>
      <c r="J2495" s="204"/>
      <c r="K2495" s="204"/>
      <c r="L2495" s="204"/>
      <c r="M2495" s="204"/>
      <c r="N2495" s="204"/>
      <c r="O2495" s="230">
        <f t="shared" si="359"/>
        <v>0</v>
      </c>
      <c r="P2495" s="230">
        <f t="shared" si="360"/>
        <v>0</v>
      </c>
      <c r="Q2495" s="230">
        <f t="shared" si="356"/>
        <v>0</v>
      </c>
      <c r="R2495" s="288">
        <f t="shared" si="357"/>
        <v>0</v>
      </c>
      <c r="S2495" s="261"/>
    </row>
    <row r="2496" spans="2:19" s="200" customFormat="1" x14ac:dyDescent="0.25">
      <c r="B2496" s="259">
        <f t="shared" si="358"/>
        <v>2491</v>
      </c>
      <c r="C2496" s="229">
        <v>45519</v>
      </c>
      <c r="D2496" s="203"/>
      <c r="E2496" s="204" t="str">
        <f t="shared" si="352"/>
        <v/>
      </c>
      <c r="F2496" s="204" t="str">
        <f t="shared" si="353"/>
        <v/>
      </c>
      <c r="G2496" s="204" t="str">
        <f t="shared" si="354"/>
        <v/>
      </c>
      <c r="H2496" s="204" t="str">
        <f t="shared" si="355"/>
        <v/>
      </c>
      <c r="I2496" s="204"/>
      <c r="J2496" s="204"/>
      <c r="K2496" s="204"/>
      <c r="L2496" s="204"/>
      <c r="M2496" s="204"/>
      <c r="N2496" s="204"/>
      <c r="O2496" s="230">
        <f t="shared" si="359"/>
        <v>0</v>
      </c>
      <c r="P2496" s="230">
        <f t="shared" si="360"/>
        <v>0</v>
      </c>
      <c r="Q2496" s="230">
        <f t="shared" si="356"/>
        <v>0</v>
      </c>
      <c r="R2496" s="288">
        <f t="shared" si="357"/>
        <v>0</v>
      </c>
      <c r="S2496" s="261"/>
    </row>
    <row r="2497" spans="2:19" s="200" customFormat="1" x14ac:dyDescent="0.25">
      <c r="B2497" s="259">
        <f t="shared" si="358"/>
        <v>2492</v>
      </c>
      <c r="C2497" s="229">
        <v>45519</v>
      </c>
      <c r="D2497" s="203"/>
      <c r="E2497" s="204" t="str">
        <f t="shared" si="352"/>
        <v/>
      </c>
      <c r="F2497" s="204" t="str">
        <f t="shared" si="353"/>
        <v/>
      </c>
      <c r="G2497" s="204" t="str">
        <f t="shared" si="354"/>
        <v/>
      </c>
      <c r="H2497" s="204" t="str">
        <f t="shared" si="355"/>
        <v/>
      </c>
      <c r="I2497" s="204"/>
      <c r="J2497" s="204"/>
      <c r="K2497" s="204"/>
      <c r="L2497" s="204"/>
      <c r="M2497" s="204"/>
      <c r="N2497" s="204"/>
      <c r="O2497" s="230">
        <f t="shared" si="359"/>
        <v>0</v>
      </c>
      <c r="P2497" s="230">
        <f t="shared" si="360"/>
        <v>0</v>
      </c>
      <c r="Q2497" s="230">
        <f t="shared" si="356"/>
        <v>0</v>
      </c>
      <c r="R2497" s="288">
        <f t="shared" si="357"/>
        <v>0</v>
      </c>
      <c r="S2497" s="261"/>
    </row>
    <row r="2498" spans="2:19" s="200" customFormat="1" x14ac:dyDescent="0.25">
      <c r="B2498" s="259">
        <f t="shared" si="358"/>
        <v>2493</v>
      </c>
      <c r="C2498" s="229">
        <v>45519</v>
      </c>
      <c r="D2498" s="203"/>
      <c r="E2498" s="204" t="str">
        <f t="shared" si="352"/>
        <v/>
      </c>
      <c r="F2498" s="204" t="str">
        <f t="shared" si="353"/>
        <v/>
      </c>
      <c r="G2498" s="204" t="str">
        <f t="shared" si="354"/>
        <v/>
      </c>
      <c r="H2498" s="204" t="str">
        <f t="shared" si="355"/>
        <v/>
      </c>
      <c r="I2498" s="204"/>
      <c r="J2498" s="204"/>
      <c r="K2498" s="204"/>
      <c r="L2498" s="204"/>
      <c r="M2498" s="204"/>
      <c r="N2498" s="204"/>
      <c r="O2498" s="230">
        <f t="shared" si="359"/>
        <v>0</v>
      </c>
      <c r="P2498" s="230">
        <f t="shared" si="360"/>
        <v>0</v>
      </c>
      <c r="Q2498" s="230">
        <f t="shared" si="356"/>
        <v>0</v>
      </c>
      <c r="R2498" s="288">
        <f t="shared" si="357"/>
        <v>0</v>
      </c>
      <c r="S2498" s="261"/>
    </row>
    <row r="2499" spans="2:19" s="200" customFormat="1" x14ac:dyDescent="0.25">
      <c r="B2499" s="259">
        <f t="shared" si="358"/>
        <v>2494</v>
      </c>
      <c r="C2499" s="229">
        <v>45519</v>
      </c>
      <c r="D2499" s="203"/>
      <c r="E2499" s="204" t="str">
        <f t="shared" si="352"/>
        <v/>
      </c>
      <c r="F2499" s="204" t="str">
        <f t="shared" si="353"/>
        <v/>
      </c>
      <c r="G2499" s="204" t="str">
        <f t="shared" si="354"/>
        <v/>
      </c>
      <c r="H2499" s="204" t="str">
        <f t="shared" si="355"/>
        <v/>
      </c>
      <c r="I2499" s="204"/>
      <c r="J2499" s="204"/>
      <c r="K2499" s="204"/>
      <c r="L2499" s="204"/>
      <c r="M2499" s="204"/>
      <c r="N2499" s="204"/>
      <c r="O2499" s="230">
        <f t="shared" si="359"/>
        <v>0</v>
      </c>
      <c r="P2499" s="230">
        <f t="shared" si="360"/>
        <v>0</v>
      </c>
      <c r="Q2499" s="230">
        <f t="shared" si="356"/>
        <v>0</v>
      </c>
      <c r="R2499" s="288">
        <f t="shared" si="357"/>
        <v>0</v>
      </c>
      <c r="S2499" s="261"/>
    </row>
    <row r="2500" spans="2:19" s="200" customFormat="1" x14ac:dyDescent="0.25">
      <c r="B2500" s="259">
        <f t="shared" si="358"/>
        <v>2495</v>
      </c>
      <c r="C2500" s="229">
        <v>45519</v>
      </c>
      <c r="D2500" s="203"/>
      <c r="E2500" s="204" t="str">
        <f t="shared" si="352"/>
        <v/>
      </c>
      <c r="F2500" s="204" t="str">
        <f t="shared" si="353"/>
        <v/>
      </c>
      <c r="G2500" s="204" t="str">
        <f t="shared" si="354"/>
        <v/>
      </c>
      <c r="H2500" s="204" t="str">
        <f t="shared" si="355"/>
        <v/>
      </c>
      <c r="I2500" s="204"/>
      <c r="J2500" s="204"/>
      <c r="K2500" s="204"/>
      <c r="L2500" s="204"/>
      <c r="M2500" s="204"/>
      <c r="N2500" s="204"/>
      <c r="O2500" s="230">
        <f t="shared" si="359"/>
        <v>0</v>
      </c>
      <c r="P2500" s="230">
        <f t="shared" si="360"/>
        <v>0</v>
      </c>
      <c r="Q2500" s="230">
        <f t="shared" si="356"/>
        <v>0</v>
      </c>
      <c r="R2500" s="288">
        <f t="shared" si="357"/>
        <v>0</v>
      </c>
      <c r="S2500" s="261"/>
    </row>
    <row r="2501" spans="2:19" s="200" customFormat="1" x14ac:dyDescent="0.25">
      <c r="B2501" s="259">
        <f t="shared" si="358"/>
        <v>2496</v>
      </c>
      <c r="C2501" s="229"/>
      <c r="D2501" s="203"/>
      <c r="E2501" s="204" t="str">
        <f t="shared" si="352"/>
        <v/>
      </c>
      <c r="F2501" s="204" t="str">
        <f t="shared" si="353"/>
        <v/>
      </c>
      <c r="G2501" s="204" t="str">
        <f t="shared" si="354"/>
        <v/>
      </c>
      <c r="H2501" s="204" t="str">
        <f t="shared" si="355"/>
        <v/>
      </c>
      <c r="I2501" s="204"/>
      <c r="J2501" s="204"/>
      <c r="K2501" s="204"/>
      <c r="L2501" s="204"/>
      <c r="M2501" s="204"/>
      <c r="N2501" s="204"/>
      <c r="O2501" s="230">
        <f t="shared" si="359"/>
        <v>0</v>
      </c>
      <c r="P2501" s="230">
        <f t="shared" si="360"/>
        <v>0</v>
      </c>
      <c r="Q2501" s="230">
        <f t="shared" si="356"/>
        <v>0</v>
      </c>
      <c r="R2501" s="288">
        <f t="shared" si="357"/>
        <v>0</v>
      </c>
      <c r="S2501" s="261"/>
    </row>
    <row r="2502" spans="2:19" s="200" customFormat="1" x14ac:dyDescent="0.25">
      <c r="B2502" s="259">
        <f t="shared" si="358"/>
        <v>2497</v>
      </c>
      <c r="C2502" s="229"/>
      <c r="D2502" s="203"/>
      <c r="E2502" s="204" t="str">
        <f t="shared" ref="E2502:E2565" si="361">IFERROR(VLOOKUP(D2502,T:X,2,FALSE),"")</f>
        <v/>
      </c>
      <c r="F2502" s="204" t="str">
        <f t="shared" ref="F2502:F2565" si="362">IFERROR(VLOOKUP(D2502,T:X,3,FALSE),"")</f>
        <v/>
      </c>
      <c r="G2502" s="204" t="str">
        <f t="shared" ref="G2502:G2565" si="363">IFERROR(VLOOKUP(D2502,T:X,4,FALSE),"")</f>
        <v/>
      </c>
      <c r="H2502" s="204" t="str">
        <f t="shared" ref="H2502:H2565" si="364">IFERROR(VLOOKUP(D2502,T:X,5,FALSE),"")</f>
        <v/>
      </c>
      <c r="I2502" s="204"/>
      <c r="J2502" s="204"/>
      <c r="K2502" s="204"/>
      <c r="L2502" s="204"/>
      <c r="M2502" s="204"/>
      <c r="N2502" s="204"/>
      <c r="O2502" s="230">
        <f t="shared" si="359"/>
        <v>0</v>
      </c>
      <c r="P2502" s="230">
        <f t="shared" si="360"/>
        <v>0</v>
      </c>
      <c r="Q2502" s="230">
        <f t="shared" ref="Q2502:Q2565" si="365">IF(I2502=$Q$5,J2502*H2502,0)</f>
        <v>0</v>
      </c>
      <c r="R2502" s="288">
        <f t="shared" ref="R2502:R2565" si="366">IF(I2502=$R$5,J2502*H2502,0)</f>
        <v>0</v>
      </c>
      <c r="S2502" s="261"/>
    </row>
    <row r="2503" spans="2:19" s="200" customFormat="1" x14ac:dyDescent="0.25">
      <c r="B2503" s="259">
        <f t="shared" si="358"/>
        <v>2498</v>
      </c>
      <c r="C2503" s="229"/>
      <c r="D2503" s="203"/>
      <c r="E2503" s="204" t="str">
        <f t="shared" si="361"/>
        <v/>
      </c>
      <c r="F2503" s="204" t="str">
        <f t="shared" si="362"/>
        <v/>
      </c>
      <c r="G2503" s="204" t="str">
        <f t="shared" si="363"/>
        <v/>
      </c>
      <c r="H2503" s="204" t="str">
        <f t="shared" si="364"/>
        <v/>
      </c>
      <c r="I2503" s="204"/>
      <c r="J2503" s="204"/>
      <c r="K2503" s="204"/>
      <c r="L2503" s="204"/>
      <c r="M2503" s="204"/>
      <c r="N2503" s="204"/>
      <c r="O2503" s="230">
        <f t="shared" si="359"/>
        <v>0</v>
      </c>
      <c r="P2503" s="230">
        <f t="shared" si="360"/>
        <v>0</v>
      </c>
      <c r="Q2503" s="230">
        <f t="shared" si="365"/>
        <v>0</v>
      </c>
      <c r="R2503" s="288">
        <f t="shared" si="366"/>
        <v>0</v>
      </c>
      <c r="S2503" s="261"/>
    </row>
    <row r="2504" spans="2:19" s="200" customFormat="1" x14ac:dyDescent="0.25">
      <c r="B2504" s="259">
        <f t="shared" si="358"/>
        <v>2499</v>
      </c>
      <c r="C2504" s="229">
        <v>45519</v>
      </c>
      <c r="D2504" s="203"/>
      <c r="E2504" s="204" t="str">
        <f t="shared" si="361"/>
        <v/>
      </c>
      <c r="F2504" s="204" t="str">
        <f t="shared" si="362"/>
        <v/>
      </c>
      <c r="G2504" s="204" t="str">
        <f t="shared" si="363"/>
        <v/>
      </c>
      <c r="H2504" s="204" t="str">
        <f t="shared" si="364"/>
        <v/>
      </c>
      <c r="I2504" s="204"/>
      <c r="J2504" s="204"/>
      <c r="K2504" s="204"/>
      <c r="L2504" s="204"/>
      <c r="M2504" s="204"/>
      <c r="N2504" s="204"/>
      <c r="O2504" s="230">
        <f t="shared" si="359"/>
        <v>0</v>
      </c>
      <c r="P2504" s="230">
        <f t="shared" si="360"/>
        <v>0</v>
      </c>
      <c r="Q2504" s="230">
        <f t="shared" si="365"/>
        <v>0</v>
      </c>
      <c r="R2504" s="288">
        <f t="shared" si="366"/>
        <v>0</v>
      </c>
      <c r="S2504" s="261"/>
    </row>
    <row r="2505" spans="2:19" s="200" customFormat="1" x14ac:dyDescent="0.25">
      <c r="B2505" s="259">
        <f t="shared" si="358"/>
        <v>2500</v>
      </c>
      <c r="C2505" s="229">
        <v>45519</v>
      </c>
      <c r="D2505" s="203"/>
      <c r="E2505" s="204" t="str">
        <f t="shared" si="361"/>
        <v/>
      </c>
      <c r="F2505" s="204" t="str">
        <f t="shared" si="362"/>
        <v/>
      </c>
      <c r="G2505" s="204" t="str">
        <f t="shared" si="363"/>
        <v/>
      </c>
      <c r="H2505" s="204" t="str">
        <f t="shared" si="364"/>
        <v/>
      </c>
      <c r="I2505" s="204"/>
      <c r="J2505" s="204"/>
      <c r="K2505" s="204"/>
      <c r="L2505" s="204"/>
      <c r="M2505" s="204"/>
      <c r="N2505" s="204"/>
      <c r="O2505" s="230">
        <f t="shared" si="359"/>
        <v>0</v>
      </c>
      <c r="P2505" s="230">
        <f t="shared" si="360"/>
        <v>0</v>
      </c>
      <c r="Q2505" s="230">
        <f t="shared" si="365"/>
        <v>0</v>
      </c>
      <c r="R2505" s="288">
        <f t="shared" si="366"/>
        <v>0</v>
      </c>
      <c r="S2505" s="261"/>
    </row>
    <row r="2506" spans="2:19" s="200" customFormat="1" x14ac:dyDescent="0.25">
      <c r="B2506" s="259">
        <f t="shared" si="358"/>
        <v>2501</v>
      </c>
      <c r="C2506" s="229">
        <v>45519</v>
      </c>
      <c r="D2506" s="203"/>
      <c r="E2506" s="204" t="str">
        <f t="shared" si="361"/>
        <v/>
      </c>
      <c r="F2506" s="204" t="str">
        <f t="shared" si="362"/>
        <v/>
      </c>
      <c r="G2506" s="204" t="str">
        <f t="shared" si="363"/>
        <v/>
      </c>
      <c r="H2506" s="204" t="str">
        <f t="shared" si="364"/>
        <v/>
      </c>
      <c r="I2506" s="204"/>
      <c r="J2506" s="204"/>
      <c r="K2506" s="204"/>
      <c r="L2506" s="204"/>
      <c r="M2506" s="204"/>
      <c r="N2506" s="204"/>
      <c r="O2506" s="230">
        <f t="shared" si="359"/>
        <v>0</v>
      </c>
      <c r="P2506" s="230">
        <f t="shared" si="360"/>
        <v>0</v>
      </c>
      <c r="Q2506" s="230">
        <f t="shared" si="365"/>
        <v>0</v>
      </c>
      <c r="R2506" s="288">
        <f t="shared" si="366"/>
        <v>0</v>
      </c>
      <c r="S2506" s="261"/>
    </row>
    <row r="2507" spans="2:19" s="200" customFormat="1" x14ac:dyDescent="0.25">
      <c r="B2507" s="259">
        <f t="shared" ref="B2507:B2570" si="367">ROW()-5</f>
        <v>2502</v>
      </c>
      <c r="C2507" s="229">
        <v>45519</v>
      </c>
      <c r="D2507" s="203"/>
      <c r="E2507" s="204" t="str">
        <f t="shared" si="361"/>
        <v/>
      </c>
      <c r="F2507" s="204" t="str">
        <f t="shared" si="362"/>
        <v/>
      </c>
      <c r="G2507" s="204" t="str">
        <f t="shared" si="363"/>
        <v/>
      </c>
      <c r="H2507" s="204" t="str">
        <f t="shared" si="364"/>
        <v/>
      </c>
      <c r="I2507" s="204"/>
      <c r="J2507" s="204"/>
      <c r="K2507" s="204"/>
      <c r="L2507" s="204"/>
      <c r="M2507" s="204"/>
      <c r="N2507" s="204"/>
      <c r="O2507" s="230">
        <f t="shared" si="359"/>
        <v>0</v>
      </c>
      <c r="P2507" s="230">
        <f t="shared" si="360"/>
        <v>0</v>
      </c>
      <c r="Q2507" s="230">
        <f t="shared" si="365"/>
        <v>0</v>
      </c>
      <c r="R2507" s="288">
        <f t="shared" si="366"/>
        <v>0</v>
      </c>
      <c r="S2507" s="261"/>
    </row>
    <row r="2508" spans="2:19" s="200" customFormat="1" x14ac:dyDescent="0.25">
      <c r="B2508" s="259">
        <f t="shared" si="367"/>
        <v>2503</v>
      </c>
      <c r="C2508" s="229">
        <v>45519</v>
      </c>
      <c r="D2508" s="203"/>
      <c r="E2508" s="204" t="str">
        <f t="shared" si="361"/>
        <v/>
      </c>
      <c r="F2508" s="204" t="str">
        <f t="shared" si="362"/>
        <v/>
      </c>
      <c r="G2508" s="204" t="str">
        <f t="shared" si="363"/>
        <v/>
      </c>
      <c r="H2508" s="204" t="str">
        <f t="shared" si="364"/>
        <v/>
      </c>
      <c r="I2508" s="204"/>
      <c r="J2508" s="204"/>
      <c r="K2508" s="204"/>
      <c r="L2508" s="204"/>
      <c r="M2508" s="204"/>
      <c r="N2508" s="204"/>
      <c r="O2508" s="230">
        <f t="shared" si="359"/>
        <v>0</v>
      </c>
      <c r="P2508" s="230">
        <f t="shared" si="360"/>
        <v>0</v>
      </c>
      <c r="Q2508" s="230">
        <f t="shared" si="365"/>
        <v>0</v>
      </c>
      <c r="R2508" s="288">
        <f t="shared" si="366"/>
        <v>0</v>
      </c>
      <c r="S2508" s="261"/>
    </row>
    <row r="2509" spans="2:19" s="200" customFormat="1" x14ac:dyDescent="0.25">
      <c r="B2509" s="259">
        <f t="shared" si="367"/>
        <v>2504</v>
      </c>
      <c r="C2509" s="229">
        <v>45519</v>
      </c>
      <c r="D2509" s="203"/>
      <c r="E2509" s="204" t="str">
        <f t="shared" si="361"/>
        <v/>
      </c>
      <c r="F2509" s="204" t="str">
        <f t="shared" si="362"/>
        <v/>
      </c>
      <c r="G2509" s="204" t="str">
        <f t="shared" si="363"/>
        <v/>
      </c>
      <c r="H2509" s="204" t="str">
        <f t="shared" si="364"/>
        <v/>
      </c>
      <c r="I2509" s="204"/>
      <c r="J2509" s="204"/>
      <c r="K2509" s="204"/>
      <c r="L2509" s="204"/>
      <c r="M2509" s="204"/>
      <c r="N2509" s="204"/>
      <c r="O2509" s="230">
        <f t="shared" si="359"/>
        <v>0</v>
      </c>
      <c r="P2509" s="230">
        <f t="shared" si="360"/>
        <v>0</v>
      </c>
      <c r="Q2509" s="230">
        <f t="shared" si="365"/>
        <v>0</v>
      </c>
      <c r="R2509" s="288">
        <f t="shared" si="366"/>
        <v>0</v>
      </c>
      <c r="S2509" s="261"/>
    </row>
    <row r="2510" spans="2:19" s="200" customFormat="1" x14ac:dyDescent="0.25">
      <c r="B2510" s="259">
        <f t="shared" si="367"/>
        <v>2505</v>
      </c>
      <c r="C2510" s="229">
        <v>45519</v>
      </c>
      <c r="D2510" s="203"/>
      <c r="E2510" s="204" t="str">
        <f t="shared" si="361"/>
        <v/>
      </c>
      <c r="F2510" s="204" t="str">
        <f t="shared" si="362"/>
        <v/>
      </c>
      <c r="G2510" s="204" t="str">
        <f t="shared" si="363"/>
        <v/>
      </c>
      <c r="H2510" s="204" t="str">
        <f t="shared" si="364"/>
        <v/>
      </c>
      <c r="I2510" s="204"/>
      <c r="J2510" s="204"/>
      <c r="K2510" s="204"/>
      <c r="L2510" s="204"/>
      <c r="M2510" s="204"/>
      <c r="N2510" s="204"/>
      <c r="O2510" s="230">
        <f t="shared" si="359"/>
        <v>0</v>
      </c>
      <c r="P2510" s="230">
        <f t="shared" si="360"/>
        <v>0</v>
      </c>
      <c r="Q2510" s="230">
        <f t="shared" si="365"/>
        <v>0</v>
      </c>
      <c r="R2510" s="288">
        <f t="shared" si="366"/>
        <v>0</v>
      </c>
      <c r="S2510" s="261"/>
    </row>
    <row r="2511" spans="2:19" s="200" customFormat="1" x14ac:dyDescent="0.25">
      <c r="B2511" s="259">
        <f t="shared" si="367"/>
        <v>2506</v>
      </c>
      <c r="C2511" s="229">
        <v>45520</v>
      </c>
      <c r="D2511" s="203"/>
      <c r="E2511" s="204" t="str">
        <f t="shared" si="361"/>
        <v/>
      </c>
      <c r="F2511" s="204" t="str">
        <f t="shared" si="362"/>
        <v/>
      </c>
      <c r="G2511" s="204" t="str">
        <f t="shared" si="363"/>
        <v/>
      </c>
      <c r="H2511" s="204" t="str">
        <f t="shared" si="364"/>
        <v/>
      </c>
      <c r="I2511" s="204"/>
      <c r="J2511" s="204"/>
      <c r="K2511" s="204"/>
      <c r="L2511" s="204"/>
      <c r="M2511" s="204"/>
      <c r="N2511" s="204"/>
      <c r="O2511" s="230">
        <f t="shared" si="359"/>
        <v>0</v>
      </c>
      <c r="P2511" s="230">
        <f t="shared" si="360"/>
        <v>0</v>
      </c>
      <c r="Q2511" s="230">
        <f t="shared" si="365"/>
        <v>0</v>
      </c>
      <c r="R2511" s="288">
        <f t="shared" si="366"/>
        <v>0</v>
      </c>
      <c r="S2511" s="261"/>
    </row>
    <row r="2512" spans="2:19" s="200" customFormat="1" x14ac:dyDescent="0.25">
      <c r="B2512" s="259">
        <f t="shared" si="367"/>
        <v>2507</v>
      </c>
      <c r="C2512" s="229">
        <v>45520</v>
      </c>
      <c r="D2512" s="203"/>
      <c r="E2512" s="204" t="str">
        <f t="shared" si="361"/>
        <v/>
      </c>
      <c r="F2512" s="204" t="str">
        <f t="shared" si="362"/>
        <v/>
      </c>
      <c r="G2512" s="204" t="str">
        <f t="shared" si="363"/>
        <v/>
      </c>
      <c r="H2512" s="204" t="str">
        <f t="shared" si="364"/>
        <v/>
      </c>
      <c r="I2512" s="204"/>
      <c r="J2512" s="204"/>
      <c r="K2512" s="204"/>
      <c r="L2512" s="204"/>
      <c r="M2512" s="204"/>
      <c r="N2512" s="204"/>
      <c r="O2512" s="230">
        <f t="shared" si="359"/>
        <v>0</v>
      </c>
      <c r="P2512" s="230">
        <f t="shared" si="360"/>
        <v>0</v>
      </c>
      <c r="Q2512" s="230">
        <f t="shared" si="365"/>
        <v>0</v>
      </c>
      <c r="R2512" s="288">
        <f t="shared" si="366"/>
        <v>0</v>
      </c>
      <c r="S2512" s="261"/>
    </row>
    <row r="2513" spans="2:19" s="200" customFormat="1" x14ac:dyDescent="0.25">
      <c r="B2513" s="259">
        <f t="shared" si="367"/>
        <v>2508</v>
      </c>
      <c r="C2513" s="229">
        <v>45520</v>
      </c>
      <c r="D2513" s="203"/>
      <c r="E2513" s="204" t="str">
        <f t="shared" si="361"/>
        <v/>
      </c>
      <c r="F2513" s="204" t="str">
        <f t="shared" si="362"/>
        <v/>
      </c>
      <c r="G2513" s="204" t="str">
        <f t="shared" si="363"/>
        <v/>
      </c>
      <c r="H2513" s="204" t="str">
        <f t="shared" si="364"/>
        <v/>
      </c>
      <c r="I2513" s="204"/>
      <c r="J2513" s="204"/>
      <c r="K2513" s="204"/>
      <c r="L2513" s="204"/>
      <c r="M2513" s="204"/>
      <c r="N2513" s="204"/>
      <c r="O2513" s="230">
        <f t="shared" si="359"/>
        <v>0</v>
      </c>
      <c r="P2513" s="230">
        <f t="shared" si="360"/>
        <v>0</v>
      </c>
      <c r="Q2513" s="230">
        <f t="shared" si="365"/>
        <v>0</v>
      </c>
      <c r="R2513" s="288">
        <f t="shared" si="366"/>
        <v>0</v>
      </c>
      <c r="S2513" s="261"/>
    </row>
    <row r="2514" spans="2:19" s="200" customFormat="1" x14ac:dyDescent="0.25">
      <c r="B2514" s="259">
        <f t="shared" si="367"/>
        <v>2509</v>
      </c>
      <c r="C2514" s="229">
        <v>45520</v>
      </c>
      <c r="D2514" s="203"/>
      <c r="E2514" s="204" t="str">
        <f t="shared" si="361"/>
        <v/>
      </c>
      <c r="F2514" s="204" t="str">
        <f t="shared" si="362"/>
        <v/>
      </c>
      <c r="G2514" s="204" t="str">
        <f t="shared" si="363"/>
        <v/>
      </c>
      <c r="H2514" s="204" t="str">
        <f t="shared" si="364"/>
        <v/>
      </c>
      <c r="I2514" s="204"/>
      <c r="J2514" s="204"/>
      <c r="K2514" s="204"/>
      <c r="L2514" s="204"/>
      <c r="M2514" s="204"/>
      <c r="N2514" s="204"/>
      <c r="O2514" s="230">
        <f t="shared" si="359"/>
        <v>0</v>
      </c>
      <c r="P2514" s="230">
        <f t="shared" si="360"/>
        <v>0</v>
      </c>
      <c r="Q2514" s="230">
        <f t="shared" si="365"/>
        <v>0</v>
      </c>
      <c r="R2514" s="288">
        <f t="shared" si="366"/>
        <v>0</v>
      </c>
      <c r="S2514" s="261"/>
    </row>
    <row r="2515" spans="2:19" s="200" customFormat="1" x14ac:dyDescent="0.25">
      <c r="B2515" s="259">
        <f t="shared" si="367"/>
        <v>2510</v>
      </c>
      <c r="C2515" s="229">
        <v>45520</v>
      </c>
      <c r="D2515" s="203"/>
      <c r="E2515" s="204" t="str">
        <f t="shared" si="361"/>
        <v/>
      </c>
      <c r="F2515" s="204" t="str">
        <f t="shared" si="362"/>
        <v/>
      </c>
      <c r="G2515" s="204" t="str">
        <f t="shared" si="363"/>
        <v/>
      </c>
      <c r="H2515" s="204" t="str">
        <f t="shared" si="364"/>
        <v/>
      </c>
      <c r="I2515" s="204"/>
      <c r="J2515" s="204"/>
      <c r="K2515" s="204"/>
      <c r="L2515" s="204"/>
      <c r="M2515" s="204"/>
      <c r="N2515" s="204"/>
      <c r="O2515" s="230">
        <f t="shared" si="359"/>
        <v>0</v>
      </c>
      <c r="P2515" s="230">
        <f t="shared" si="360"/>
        <v>0</v>
      </c>
      <c r="Q2515" s="230">
        <f t="shared" si="365"/>
        <v>0</v>
      </c>
      <c r="R2515" s="288">
        <f t="shared" si="366"/>
        <v>0</v>
      </c>
      <c r="S2515" s="261"/>
    </row>
    <row r="2516" spans="2:19" s="200" customFormat="1" x14ac:dyDescent="0.25">
      <c r="B2516" s="259">
        <f t="shared" si="367"/>
        <v>2511</v>
      </c>
      <c r="C2516" s="229">
        <v>45520</v>
      </c>
      <c r="D2516" s="203"/>
      <c r="E2516" s="204" t="str">
        <f t="shared" si="361"/>
        <v/>
      </c>
      <c r="F2516" s="204" t="str">
        <f t="shared" si="362"/>
        <v/>
      </c>
      <c r="G2516" s="204" t="str">
        <f t="shared" si="363"/>
        <v/>
      </c>
      <c r="H2516" s="204" t="str">
        <f t="shared" si="364"/>
        <v/>
      </c>
      <c r="I2516" s="204"/>
      <c r="J2516" s="204"/>
      <c r="K2516" s="204"/>
      <c r="L2516" s="204"/>
      <c r="M2516" s="204"/>
      <c r="N2516" s="204"/>
      <c r="O2516" s="230">
        <f t="shared" si="359"/>
        <v>0</v>
      </c>
      <c r="P2516" s="230">
        <f t="shared" si="360"/>
        <v>0</v>
      </c>
      <c r="Q2516" s="230">
        <f t="shared" si="365"/>
        <v>0</v>
      </c>
      <c r="R2516" s="288">
        <f t="shared" si="366"/>
        <v>0</v>
      </c>
      <c r="S2516" s="261"/>
    </row>
    <row r="2517" spans="2:19" s="200" customFormat="1" x14ac:dyDescent="0.25">
      <c r="B2517" s="259">
        <f t="shared" si="367"/>
        <v>2512</v>
      </c>
      <c r="C2517" s="229">
        <v>45520</v>
      </c>
      <c r="D2517" s="203"/>
      <c r="E2517" s="204" t="str">
        <f t="shared" si="361"/>
        <v/>
      </c>
      <c r="F2517" s="204" t="str">
        <f t="shared" si="362"/>
        <v/>
      </c>
      <c r="G2517" s="204" t="str">
        <f t="shared" si="363"/>
        <v/>
      </c>
      <c r="H2517" s="204" t="str">
        <f t="shared" si="364"/>
        <v/>
      </c>
      <c r="I2517" s="204"/>
      <c r="J2517" s="204"/>
      <c r="K2517" s="204"/>
      <c r="L2517" s="204"/>
      <c r="M2517" s="204"/>
      <c r="N2517" s="204"/>
      <c r="O2517" s="230">
        <f t="shared" si="359"/>
        <v>0</v>
      </c>
      <c r="P2517" s="230">
        <f t="shared" si="360"/>
        <v>0</v>
      </c>
      <c r="Q2517" s="230">
        <f t="shared" si="365"/>
        <v>0</v>
      </c>
      <c r="R2517" s="288">
        <f t="shared" si="366"/>
        <v>0</v>
      </c>
      <c r="S2517" s="261"/>
    </row>
    <row r="2518" spans="2:19" s="200" customFormat="1" x14ac:dyDescent="0.25">
      <c r="B2518" s="259">
        <f t="shared" si="367"/>
        <v>2513</v>
      </c>
      <c r="C2518" s="229"/>
      <c r="D2518" s="203"/>
      <c r="E2518" s="204" t="str">
        <f t="shared" si="361"/>
        <v/>
      </c>
      <c r="F2518" s="204" t="str">
        <f t="shared" si="362"/>
        <v/>
      </c>
      <c r="G2518" s="204" t="str">
        <f t="shared" si="363"/>
        <v/>
      </c>
      <c r="H2518" s="204" t="str">
        <f t="shared" si="364"/>
        <v/>
      </c>
      <c r="I2518" s="204"/>
      <c r="J2518" s="204"/>
      <c r="K2518" s="204"/>
      <c r="L2518" s="204"/>
      <c r="M2518" s="204"/>
      <c r="N2518" s="204"/>
      <c r="O2518" s="230">
        <f t="shared" ref="O2518:O2581" si="368">IF(I2518=$O$5,J2518*H2518,0)</f>
        <v>0</v>
      </c>
      <c r="P2518" s="230">
        <f t="shared" ref="P2518:P2581" si="369">IF(I2518=$P$5,J2518*H2518,0)*1.15</f>
        <v>0</v>
      </c>
      <c r="Q2518" s="230">
        <f t="shared" si="365"/>
        <v>0</v>
      </c>
      <c r="R2518" s="288">
        <f t="shared" si="366"/>
        <v>0</v>
      </c>
      <c r="S2518" s="261"/>
    </row>
    <row r="2519" spans="2:19" s="200" customFormat="1" x14ac:dyDescent="0.25">
      <c r="B2519" s="259">
        <f t="shared" si="367"/>
        <v>2514</v>
      </c>
      <c r="C2519" s="229"/>
      <c r="D2519" s="203"/>
      <c r="E2519" s="204" t="str">
        <f t="shared" si="361"/>
        <v/>
      </c>
      <c r="F2519" s="204" t="str">
        <f t="shared" si="362"/>
        <v/>
      </c>
      <c r="G2519" s="204" t="str">
        <f t="shared" si="363"/>
        <v/>
      </c>
      <c r="H2519" s="204" t="str">
        <f t="shared" si="364"/>
        <v/>
      </c>
      <c r="I2519" s="204"/>
      <c r="J2519" s="204"/>
      <c r="K2519" s="204"/>
      <c r="L2519" s="204"/>
      <c r="M2519" s="204"/>
      <c r="N2519" s="204"/>
      <c r="O2519" s="230">
        <f t="shared" si="368"/>
        <v>0</v>
      </c>
      <c r="P2519" s="230">
        <f t="shared" si="369"/>
        <v>0</v>
      </c>
      <c r="Q2519" s="230">
        <f t="shared" si="365"/>
        <v>0</v>
      </c>
      <c r="R2519" s="288">
        <f t="shared" si="366"/>
        <v>0</v>
      </c>
      <c r="S2519" s="261"/>
    </row>
    <row r="2520" spans="2:19" s="200" customFormat="1" x14ac:dyDescent="0.25">
      <c r="B2520" s="259">
        <f t="shared" si="367"/>
        <v>2515</v>
      </c>
      <c r="C2520" s="229"/>
      <c r="D2520" s="203"/>
      <c r="E2520" s="204" t="str">
        <f t="shared" si="361"/>
        <v/>
      </c>
      <c r="F2520" s="204" t="str">
        <f t="shared" si="362"/>
        <v/>
      </c>
      <c r="G2520" s="204" t="str">
        <f t="shared" si="363"/>
        <v/>
      </c>
      <c r="H2520" s="204" t="str">
        <f t="shared" si="364"/>
        <v/>
      </c>
      <c r="I2520" s="204"/>
      <c r="J2520" s="204"/>
      <c r="K2520" s="204"/>
      <c r="L2520" s="204"/>
      <c r="M2520" s="204"/>
      <c r="N2520" s="204"/>
      <c r="O2520" s="230">
        <f t="shared" si="368"/>
        <v>0</v>
      </c>
      <c r="P2520" s="230">
        <f t="shared" si="369"/>
        <v>0</v>
      </c>
      <c r="Q2520" s="230">
        <f t="shared" si="365"/>
        <v>0</v>
      </c>
      <c r="R2520" s="288">
        <f t="shared" si="366"/>
        <v>0</v>
      </c>
      <c r="S2520" s="261"/>
    </row>
    <row r="2521" spans="2:19" s="200" customFormat="1" x14ac:dyDescent="0.25">
      <c r="B2521" s="259">
        <f t="shared" si="367"/>
        <v>2516</v>
      </c>
      <c r="C2521" s="229">
        <v>45520</v>
      </c>
      <c r="D2521" s="203"/>
      <c r="E2521" s="204" t="str">
        <f t="shared" si="361"/>
        <v/>
      </c>
      <c r="F2521" s="204" t="str">
        <f t="shared" si="362"/>
        <v/>
      </c>
      <c r="G2521" s="204" t="str">
        <f t="shared" si="363"/>
        <v/>
      </c>
      <c r="H2521" s="204" t="str">
        <f t="shared" si="364"/>
        <v/>
      </c>
      <c r="I2521" s="204"/>
      <c r="J2521" s="204"/>
      <c r="K2521" s="204"/>
      <c r="L2521" s="204"/>
      <c r="M2521" s="204"/>
      <c r="N2521" s="204"/>
      <c r="O2521" s="230">
        <f t="shared" si="368"/>
        <v>0</v>
      </c>
      <c r="P2521" s="230">
        <f t="shared" si="369"/>
        <v>0</v>
      </c>
      <c r="Q2521" s="230">
        <f t="shared" si="365"/>
        <v>0</v>
      </c>
      <c r="R2521" s="288">
        <f t="shared" si="366"/>
        <v>0</v>
      </c>
      <c r="S2521" s="261"/>
    </row>
    <row r="2522" spans="2:19" s="200" customFormat="1" x14ac:dyDescent="0.25">
      <c r="B2522" s="259">
        <f t="shared" si="367"/>
        <v>2517</v>
      </c>
      <c r="C2522" s="229">
        <v>45520</v>
      </c>
      <c r="D2522" s="203"/>
      <c r="E2522" s="204" t="str">
        <f t="shared" si="361"/>
        <v/>
      </c>
      <c r="F2522" s="204" t="str">
        <f t="shared" si="362"/>
        <v/>
      </c>
      <c r="G2522" s="204" t="str">
        <f t="shared" si="363"/>
        <v/>
      </c>
      <c r="H2522" s="204" t="str">
        <f t="shared" si="364"/>
        <v/>
      </c>
      <c r="I2522" s="204"/>
      <c r="J2522" s="204"/>
      <c r="K2522" s="204"/>
      <c r="L2522" s="204"/>
      <c r="M2522" s="204"/>
      <c r="N2522" s="204"/>
      <c r="O2522" s="230">
        <f t="shared" si="368"/>
        <v>0</v>
      </c>
      <c r="P2522" s="230">
        <f t="shared" si="369"/>
        <v>0</v>
      </c>
      <c r="Q2522" s="230">
        <f t="shared" si="365"/>
        <v>0</v>
      </c>
      <c r="R2522" s="288">
        <f t="shared" si="366"/>
        <v>0</v>
      </c>
      <c r="S2522" s="261"/>
    </row>
    <row r="2523" spans="2:19" s="200" customFormat="1" x14ac:dyDescent="0.25">
      <c r="B2523" s="259">
        <f t="shared" si="367"/>
        <v>2518</v>
      </c>
      <c r="C2523" s="229">
        <v>45520</v>
      </c>
      <c r="D2523" s="203"/>
      <c r="E2523" s="204" t="str">
        <f t="shared" si="361"/>
        <v/>
      </c>
      <c r="F2523" s="204" t="str">
        <f t="shared" si="362"/>
        <v/>
      </c>
      <c r="G2523" s="204" t="str">
        <f t="shared" si="363"/>
        <v/>
      </c>
      <c r="H2523" s="204" t="str">
        <f t="shared" si="364"/>
        <v/>
      </c>
      <c r="I2523" s="204"/>
      <c r="J2523" s="204"/>
      <c r="K2523" s="204"/>
      <c r="L2523" s="204"/>
      <c r="M2523" s="204"/>
      <c r="N2523" s="204"/>
      <c r="O2523" s="230">
        <f t="shared" si="368"/>
        <v>0</v>
      </c>
      <c r="P2523" s="230">
        <f t="shared" si="369"/>
        <v>0</v>
      </c>
      <c r="Q2523" s="230">
        <f t="shared" si="365"/>
        <v>0</v>
      </c>
      <c r="R2523" s="288">
        <f t="shared" si="366"/>
        <v>0</v>
      </c>
      <c r="S2523" s="261"/>
    </row>
    <row r="2524" spans="2:19" s="200" customFormat="1" x14ac:dyDescent="0.25">
      <c r="B2524" s="259">
        <f t="shared" si="367"/>
        <v>2519</v>
      </c>
      <c r="C2524" s="229">
        <v>45520</v>
      </c>
      <c r="D2524" s="203"/>
      <c r="E2524" s="204" t="str">
        <f t="shared" si="361"/>
        <v/>
      </c>
      <c r="F2524" s="204" t="str">
        <f t="shared" si="362"/>
        <v/>
      </c>
      <c r="G2524" s="204" t="str">
        <f t="shared" si="363"/>
        <v/>
      </c>
      <c r="H2524" s="204" t="str">
        <f t="shared" si="364"/>
        <v/>
      </c>
      <c r="I2524" s="204"/>
      <c r="J2524" s="204"/>
      <c r="K2524" s="204"/>
      <c r="L2524" s="204"/>
      <c r="M2524" s="204"/>
      <c r="N2524" s="204"/>
      <c r="O2524" s="230">
        <f t="shared" si="368"/>
        <v>0</v>
      </c>
      <c r="P2524" s="230">
        <f t="shared" si="369"/>
        <v>0</v>
      </c>
      <c r="Q2524" s="230">
        <f t="shared" si="365"/>
        <v>0</v>
      </c>
      <c r="R2524" s="288">
        <f t="shared" si="366"/>
        <v>0</v>
      </c>
      <c r="S2524" s="261"/>
    </row>
    <row r="2525" spans="2:19" s="200" customFormat="1" x14ac:dyDescent="0.25">
      <c r="B2525" s="259">
        <f t="shared" si="367"/>
        <v>2520</v>
      </c>
      <c r="C2525" s="229">
        <v>45520</v>
      </c>
      <c r="D2525" s="203"/>
      <c r="E2525" s="204" t="str">
        <f t="shared" si="361"/>
        <v/>
      </c>
      <c r="F2525" s="204" t="str">
        <f t="shared" si="362"/>
        <v/>
      </c>
      <c r="G2525" s="204" t="str">
        <f t="shared" si="363"/>
        <v/>
      </c>
      <c r="H2525" s="204" t="str">
        <f t="shared" si="364"/>
        <v/>
      </c>
      <c r="I2525" s="204"/>
      <c r="J2525" s="204"/>
      <c r="K2525" s="204"/>
      <c r="L2525" s="204"/>
      <c r="M2525" s="204"/>
      <c r="N2525" s="204"/>
      <c r="O2525" s="230">
        <f t="shared" si="368"/>
        <v>0</v>
      </c>
      <c r="P2525" s="230">
        <f t="shared" si="369"/>
        <v>0</v>
      </c>
      <c r="Q2525" s="230">
        <f t="shared" si="365"/>
        <v>0</v>
      </c>
      <c r="R2525" s="288">
        <f t="shared" si="366"/>
        <v>0</v>
      </c>
      <c r="S2525" s="261"/>
    </row>
    <row r="2526" spans="2:19" s="200" customFormat="1" x14ac:dyDescent="0.25">
      <c r="B2526" s="259">
        <f t="shared" si="367"/>
        <v>2521</v>
      </c>
      <c r="C2526" s="229">
        <v>45520</v>
      </c>
      <c r="D2526" s="203"/>
      <c r="E2526" s="204" t="str">
        <f t="shared" si="361"/>
        <v/>
      </c>
      <c r="F2526" s="204" t="str">
        <f t="shared" si="362"/>
        <v/>
      </c>
      <c r="G2526" s="204" t="str">
        <f t="shared" si="363"/>
        <v/>
      </c>
      <c r="H2526" s="204" t="str">
        <f t="shared" si="364"/>
        <v/>
      </c>
      <c r="I2526" s="204"/>
      <c r="J2526" s="204"/>
      <c r="K2526" s="204"/>
      <c r="L2526" s="204"/>
      <c r="M2526" s="204"/>
      <c r="N2526" s="204"/>
      <c r="O2526" s="230">
        <f t="shared" si="368"/>
        <v>0</v>
      </c>
      <c r="P2526" s="230">
        <f t="shared" si="369"/>
        <v>0</v>
      </c>
      <c r="Q2526" s="230">
        <f t="shared" si="365"/>
        <v>0</v>
      </c>
      <c r="R2526" s="288">
        <f t="shared" si="366"/>
        <v>0</v>
      </c>
      <c r="S2526" s="261"/>
    </row>
    <row r="2527" spans="2:19" s="200" customFormat="1" x14ac:dyDescent="0.25">
      <c r="B2527" s="259">
        <f t="shared" si="367"/>
        <v>2522</v>
      </c>
      <c r="C2527" s="229">
        <v>45520</v>
      </c>
      <c r="D2527" s="203"/>
      <c r="E2527" s="204" t="str">
        <f t="shared" si="361"/>
        <v/>
      </c>
      <c r="F2527" s="204" t="str">
        <f t="shared" si="362"/>
        <v/>
      </c>
      <c r="G2527" s="204" t="str">
        <f t="shared" si="363"/>
        <v/>
      </c>
      <c r="H2527" s="204" t="str">
        <f t="shared" si="364"/>
        <v/>
      </c>
      <c r="I2527" s="204"/>
      <c r="J2527" s="204"/>
      <c r="K2527" s="204"/>
      <c r="L2527" s="204"/>
      <c r="M2527" s="204"/>
      <c r="N2527" s="204"/>
      <c r="O2527" s="230">
        <f t="shared" si="368"/>
        <v>0</v>
      </c>
      <c r="P2527" s="230">
        <f t="shared" si="369"/>
        <v>0</v>
      </c>
      <c r="Q2527" s="230">
        <f t="shared" si="365"/>
        <v>0</v>
      </c>
      <c r="R2527" s="288">
        <f t="shared" si="366"/>
        <v>0</v>
      </c>
      <c r="S2527" s="261"/>
    </row>
    <row r="2528" spans="2:19" s="200" customFormat="1" x14ac:dyDescent="0.25">
      <c r="B2528" s="259">
        <f t="shared" si="367"/>
        <v>2523</v>
      </c>
      <c r="C2528" s="229">
        <v>45521</v>
      </c>
      <c r="D2528" s="203"/>
      <c r="E2528" s="204" t="str">
        <f t="shared" si="361"/>
        <v/>
      </c>
      <c r="F2528" s="204" t="str">
        <f t="shared" si="362"/>
        <v/>
      </c>
      <c r="G2528" s="204" t="str">
        <f t="shared" si="363"/>
        <v/>
      </c>
      <c r="H2528" s="204" t="str">
        <f t="shared" si="364"/>
        <v/>
      </c>
      <c r="I2528" s="204"/>
      <c r="J2528" s="204"/>
      <c r="K2528" s="204"/>
      <c r="L2528" s="204"/>
      <c r="M2528" s="204"/>
      <c r="N2528" s="204"/>
      <c r="O2528" s="230">
        <f t="shared" si="368"/>
        <v>0</v>
      </c>
      <c r="P2528" s="230">
        <f t="shared" si="369"/>
        <v>0</v>
      </c>
      <c r="Q2528" s="230">
        <f t="shared" si="365"/>
        <v>0</v>
      </c>
      <c r="R2528" s="288">
        <f t="shared" si="366"/>
        <v>0</v>
      </c>
      <c r="S2528" s="261"/>
    </row>
    <row r="2529" spans="2:19" s="200" customFormat="1" x14ac:dyDescent="0.25">
      <c r="B2529" s="259">
        <f t="shared" si="367"/>
        <v>2524</v>
      </c>
      <c r="C2529" s="229">
        <v>45521</v>
      </c>
      <c r="D2529" s="203"/>
      <c r="E2529" s="204" t="str">
        <f t="shared" si="361"/>
        <v/>
      </c>
      <c r="F2529" s="204" t="str">
        <f t="shared" si="362"/>
        <v/>
      </c>
      <c r="G2529" s="204" t="str">
        <f t="shared" si="363"/>
        <v/>
      </c>
      <c r="H2529" s="204" t="str">
        <f t="shared" si="364"/>
        <v/>
      </c>
      <c r="I2529" s="204"/>
      <c r="J2529" s="204"/>
      <c r="K2529" s="204"/>
      <c r="L2529" s="204"/>
      <c r="M2529" s="204"/>
      <c r="N2529" s="204"/>
      <c r="O2529" s="230">
        <f t="shared" si="368"/>
        <v>0</v>
      </c>
      <c r="P2529" s="230">
        <f t="shared" si="369"/>
        <v>0</v>
      </c>
      <c r="Q2529" s="230">
        <f t="shared" si="365"/>
        <v>0</v>
      </c>
      <c r="R2529" s="288">
        <f t="shared" si="366"/>
        <v>0</v>
      </c>
      <c r="S2529" s="261"/>
    </row>
    <row r="2530" spans="2:19" s="200" customFormat="1" x14ac:dyDescent="0.25">
      <c r="B2530" s="259">
        <f t="shared" si="367"/>
        <v>2525</v>
      </c>
      <c r="C2530" s="229">
        <v>45521</v>
      </c>
      <c r="D2530" s="203"/>
      <c r="E2530" s="204" t="str">
        <f t="shared" si="361"/>
        <v/>
      </c>
      <c r="F2530" s="204" t="str">
        <f t="shared" si="362"/>
        <v/>
      </c>
      <c r="G2530" s="204" t="str">
        <f t="shared" si="363"/>
        <v/>
      </c>
      <c r="H2530" s="204" t="str">
        <f t="shared" si="364"/>
        <v/>
      </c>
      <c r="I2530" s="204"/>
      <c r="J2530" s="204"/>
      <c r="K2530" s="204"/>
      <c r="L2530" s="204"/>
      <c r="M2530" s="204"/>
      <c r="N2530" s="204"/>
      <c r="O2530" s="230">
        <f t="shared" si="368"/>
        <v>0</v>
      </c>
      <c r="P2530" s="230">
        <f t="shared" si="369"/>
        <v>0</v>
      </c>
      <c r="Q2530" s="230">
        <f t="shared" si="365"/>
        <v>0</v>
      </c>
      <c r="R2530" s="288">
        <f t="shared" si="366"/>
        <v>0</v>
      </c>
      <c r="S2530" s="261"/>
    </row>
    <row r="2531" spans="2:19" s="200" customFormat="1" x14ac:dyDescent="0.25">
      <c r="B2531" s="259">
        <f t="shared" si="367"/>
        <v>2526</v>
      </c>
      <c r="C2531" s="229">
        <v>45521</v>
      </c>
      <c r="D2531" s="203"/>
      <c r="E2531" s="204" t="str">
        <f t="shared" si="361"/>
        <v/>
      </c>
      <c r="F2531" s="204" t="str">
        <f t="shared" si="362"/>
        <v/>
      </c>
      <c r="G2531" s="204" t="str">
        <f t="shared" si="363"/>
        <v/>
      </c>
      <c r="H2531" s="204" t="str">
        <f t="shared" si="364"/>
        <v/>
      </c>
      <c r="I2531" s="204"/>
      <c r="J2531" s="204"/>
      <c r="K2531" s="204"/>
      <c r="L2531" s="204"/>
      <c r="M2531" s="204"/>
      <c r="N2531" s="204"/>
      <c r="O2531" s="230">
        <f t="shared" si="368"/>
        <v>0</v>
      </c>
      <c r="P2531" s="230">
        <f t="shared" si="369"/>
        <v>0</v>
      </c>
      <c r="Q2531" s="230">
        <f t="shared" si="365"/>
        <v>0</v>
      </c>
      <c r="R2531" s="288">
        <f t="shared" si="366"/>
        <v>0</v>
      </c>
      <c r="S2531" s="261"/>
    </row>
    <row r="2532" spans="2:19" s="200" customFormat="1" x14ac:dyDescent="0.25">
      <c r="B2532" s="259">
        <f t="shared" si="367"/>
        <v>2527</v>
      </c>
      <c r="C2532" s="229">
        <v>45521</v>
      </c>
      <c r="D2532" s="203"/>
      <c r="E2532" s="204" t="str">
        <f t="shared" si="361"/>
        <v/>
      </c>
      <c r="F2532" s="204" t="str">
        <f t="shared" si="362"/>
        <v/>
      </c>
      <c r="G2532" s="204" t="str">
        <f t="shared" si="363"/>
        <v/>
      </c>
      <c r="H2532" s="204" t="str">
        <f t="shared" si="364"/>
        <v/>
      </c>
      <c r="I2532" s="204"/>
      <c r="J2532" s="204"/>
      <c r="K2532" s="204"/>
      <c r="L2532" s="204"/>
      <c r="M2532" s="204"/>
      <c r="N2532" s="204"/>
      <c r="O2532" s="230">
        <f t="shared" si="368"/>
        <v>0</v>
      </c>
      <c r="P2532" s="230">
        <f t="shared" si="369"/>
        <v>0</v>
      </c>
      <c r="Q2532" s="230">
        <f t="shared" si="365"/>
        <v>0</v>
      </c>
      <c r="R2532" s="288">
        <f t="shared" si="366"/>
        <v>0</v>
      </c>
      <c r="S2532" s="261"/>
    </row>
    <row r="2533" spans="2:19" s="200" customFormat="1" x14ac:dyDescent="0.25">
      <c r="B2533" s="259">
        <f t="shared" si="367"/>
        <v>2528</v>
      </c>
      <c r="C2533" s="229">
        <v>45521</v>
      </c>
      <c r="D2533" s="203"/>
      <c r="E2533" s="204" t="str">
        <f t="shared" si="361"/>
        <v/>
      </c>
      <c r="F2533" s="204" t="str">
        <f t="shared" si="362"/>
        <v/>
      </c>
      <c r="G2533" s="204" t="str">
        <f t="shared" si="363"/>
        <v/>
      </c>
      <c r="H2533" s="204" t="str">
        <f t="shared" si="364"/>
        <v/>
      </c>
      <c r="I2533" s="204"/>
      <c r="J2533" s="204"/>
      <c r="K2533" s="204"/>
      <c r="L2533" s="204"/>
      <c r="M2533" s="204"/>
      <c r="N2533" s="204"/>
      <c r="O2533" s="230">
        <f t="shared" si="368"/>
        <v>0</v>
      </c>
      <c r="P2533" s="230">
        <f t="shared" si="369"/>
        <v>0</v>
      </c>
      <c r="Q2533" s="230">
        <f t="shared" si="365"/>
        <v>0</v>
      </c>
      <c r="R2533" s="288">
        <f t="shared" si="366"/>
        <v>0</v>
      </c>
      <c r="S2533" s="261"/>
    </row>
    <row r="2534" spans="2:19" s="200" customFormat="1" x14ac:dyDescent="0.25">
      <c r="B2534" s="259">
        <f t="shared" si="367"/>
        <v>2529</v>
      </c>
      <c r="C2534" s="229">
        <v>45521</v>
      </c>
      <c r="D2534" s="203"/>
      <c r="E2534" s="204" t="str">
        <f t="shared" si="361"/>
        <v/>
      </c>
      <c r="F2534" s="204" t="str">
        <f t="shared" si="362"/>
        <v/>
      </c>
      <c r="G2534" s="204" t="str">
        <f t="shared" si="363"/>
        <v/>
      </c>
      <c r="H2534" s="204" t="str">
        <f t="shared" si="364"/>
        <v/>
      </c>
      <c r="I2534" s="204"/>
      <c r="J2534" s="204"/>
      <c r="K2534" s="204"/>
      <c r="L2534" s="204"/>
      <c r="M2534" s="204"/>
      <c r="N2534" s="204"/>
      <c r="O2534" s="230">
        <f t="shared" si="368"/>
        <v>0</v>
      </c>
      <c r="P2534" s="230">
        <f t="shared" si="369"/>
        <v>0</v>
      </c>
      <c r="Q2534" s="230">
        <f t="shared" si="365"/>
        <v>0</v>
      </c>
      <c r="R2534" s="288">
        <f t="shared" si="366"/>
        <v>0</v>
      </c>
      <c r="S2534" s="261"/>
    </row>
    <row r="2535" spans="2:19" s="200" customFormat="1" x14ac:dyDescent="0.25">
      <c r="B2535" s="259">
        <f t="shared" si="367"/>
        <v>2530</v>
      </c>
      <c r="C2535" s="229"/>
      <c r="D2535" s="203"/>
      <c r="E2535" s="204" t="str">
        <f t="shared" si="361"/>
        <v/>
      </c>
      <c r="F2535" s="204" t="str">
        <f t="shared" si="362"/>
        <v/>
      </c>
      <c r="G2535" s="204" t="str">
        <f t="shared" si="363"/>
        <v/>
      </c>
      <c r="H2535" s="204" t="str">
        <f t="shared" si="364"/>
        <v/>
      </c>
      <c r="I2535" s="204"/>
      <c r="J2535" s="204"/>
      <c r="K2535" s="204"/>
      <c r="L2535" s="204"/>
      <c r="M2535" s="204"/>
      <c r="N2535" s="204"/>
      <c r="O2535" s="230">
        <f t="shared" si="368"/>
        <v>0</v>
      </c>
      <c r="P2535" s="230">
        <f t="shared" si="369"/>
        <v>0</v>
      </c>
      <c r="Q2535" s="230">
        <f t="shared" si="365"/>
        <v>0</v>
      </c>
      <c r="R2535" s="288">
        <f t="shared" si="366"/>
        <v>0</v>
      </c>
      <c r="S2535" s="261"/>
    </row>
    <row r="2536" spans="2:19" s="200" customFormat="1" x14ac:dyDescent="0.25">
      <c r="B2536" s="259">
        <f t="shared" si="367"/>
        <v>2531</v>
      </c>
      <c r="C2536" s="229"/>
      <c r="D2536" s="203"/>
      <c r="E2536" s="204" t="str">
        <f t="shared" si="361"/>
        <v/>
      </c>
      <c r="F2536" s="204" t="str">
        <f t="shared" si="362"/>
        <v/>
      </c>
      <c r="G2536" s="204" t="str">
        <f t="shared" si="363"/>
        <v/>
      </c>
      <c r="H2536" s="204" t="str">
        <f t="shared" si="364"/>
        <v/>
      </c>
      <c r="I2536" s="204"/>
      <c r="J2536" s="204"/>
      <c r="K2536" s="204"/>
      <c r="L2536" s="204"/>
      <c r="M2536" s="204"/>
      <c r="N2536" s="204"/>
      <c r="O2536" s="230">
        <f t="shared" si="368"/>
        <v>0</v>
      </c>
      <c r="P2536" s="230">
        <f t="shared" si="369"/>
        <v>0</v>
      </c>
      <c r="Q2536" s="230">
        <f t="shared" si="365"/>
        <v>0</v>
      </c>
      <c r="R2536" s="288">
        <f t="shared" si="366"/>
        <v>0</v>
      </c>
      <c r="S2536" s="261"/>
    </row>
    <row r="2537" spans="2:19" s="200" customFormat="1" x14ac:dyDescent="0.25">
      <c r="B2537" s="259">
        <f t="shared" si="367"/>
        <v>2532</v>
      </c>
      <c r="C2537" s="229"/>
      <c r="D2537" s="203"/>
      <c r="E2537" s="204" t="str">
        <f t="shared" si="361"/>
        <v/>
      </c>
      <c r="F2537" s="204" t="str">
        <f t="shared" si="362"/>
        <v/>
      </c>
      <c r="G2537" s="204" t="str">
        <f t="shared" si="363"/>
        <v/>
      </c>
      <c r="H2537" s="204" t="str">
        <f t="shared" si="364"/>
        <v/>
      </c>
      <c r="I2537" s="204"/>
      <c r="J2537" s="204"/>
      <c r="K2537" s="204"/>
      <c r="L2537" s="204"/>
      <c r="M2537" s="204"/>
      <c r="N2537" s="204"/>
      <c r="O2537" s="230">
        <f t="shared" si="368"/>
        <v>0</v>
      </c>
      <c r="P2537" s="230">
        <f t="shared" si="369"/>
        <v>0</v>
      </c>
      <c r="Q2537" s="230">
        <f t="shared" si="365"/>
        <v>0</v>
      </c>
      <c r="R2537" s="288">
        <f t="shared" si="366"/>
        <v>0</v>
      </c>
      <c r="S2537" s="261"/>
    </row>
    <row r="2538" spans="2:19" s="200" customFormat="1" x14ac:dyDescent="0.25">
      <c r="B2538" s="259">
        <f t="shared" si="367"/>
        <v>2533</v>
      </c>
      <c r="C2538" s="229">
        <v>45521</v>
      </c>
      <c r="D2538" s="203"/>
      <c r="E2538" s="204" t="str">
        <f t="shared" si="361"/>
        <v/>
      </c>
      <c r="F2538" s="204" t="str">
        <f t="shared" si="362"/>
        <v/>
      </c>
      <c r="G2538" s="204" t="str">
        <f t="shared" si="363"/>
        <v/>
      </c>
      <c r="H2538" s="204" t="str">
        <f t="shared" si="364"/>
        <v/>
      </c>
      <c r="I2538" s="204"/>
      <c r="J2538" s="204"/>
      <c r="K2538" s="204"/>
      <c r="L2538" s="204"/>
      <c r="M2538" s="204"/>
      <c r="N2538" s="204"/>
      <c r="O2538" s="230">
        <f t="shared" si="368"/>
        <v>0</v>
      </c>
      <c r="P2538" s="230">
        <f t="shared" si="369"/>
        <v>0</v>
      </c>
      <c r="Q2538" s="230">
        <f t="shared" si="365"/>
        <v>0</v>
      </c>
      <c r="R2538" s="288">
        <f t="shared" si="366"/>
        <v>0</v>
      </c>
      <c r="S2538" s="261"/>
    </row>
    <row r="2539" spans="2:19" s="200" customFormat="1" x14ac:dyDescent="0.25">
      <c r="B2539" s="259">
        <f t="shared" si="367"/>
        <v>2534</v>
      </c>
      <c r="C2539" s="229">
        <v>45521</v>
      </c>
      <c r="D2539" s="203"/>
      <c r="E2539" s="204" t="str">
        <f t="shared" si="361"/>
        <v/>
      </c>
      <c r="F2539" s="204" t="str">
        <f t="shared" si="362"/>
        <v/>
      </c>
      <c r="G2539" s="204" t="str">
        <f t="shared" si="363"/>
        <v/>
      </c>
      <c r="H2539" s="204" t="str">
        <f t="shared" si="364"/>
        <v/>
      </c>
      <c r="I2539" s="204"/>
      <c r="J2539" s="204"/>
      <c r="K2539" s="204"/>
      <c r="L2539" s="204"/>
      <c r="M2539" s="204"/>
      <c r="N2539" s="204"/>
      <c r="O2539" s="230">
        <f t="shared" si="368"/>
        <v>0</v>
      </c>
      <c r="P2539" s="230">
        <f t="shared" si="369"/>
        <v>0</v>
      </c>
      <c r="Q2539" s="230">
        <f t="shared" si="365"/>
        <v>0</v>
      </c>
      <c r="R2539" s="288">
        <f t="shared" si="366"/>
        <v>0</v>
      </c>
      <c r="S2539" s="261"/>
    </row>
    <row r="2540" spans="2:19" s="200" customFormat="1" x14ac:dyDescent="0.25">
      <c r="B2540" s="259">
        <f t="shared" si="367"/>
        <v>2535</v>
      </c>
      <c r="C2540" s="229">
        <v>45521</v>
      </c>
      <c r="D2540" s="203"/>
      <c r="E2540" s="204" t="str">
        <f t="shared" si="361"/>
        <v/>
      </c>
      <c r="F2540" s="204" t="str">
        <f t="shared" si="362"/>
        <v/>
      </c>
      <c r="G2540" s="204" t="str">
        <f t="shared" si="363"/>
        <v/>
      </c>
      <c r="H2540" s="204" t="str">
        <f t="shared" si="364"/>
        <v/>
      </c>
      <c r="I2540" s="204"/>
      <c r="J2540" s="204"/>
      <c r="K2540" s="204"/>
      <c r="L2540" s="204"/>
      <c r="M2540" s="204"/>
      <c r="N2540" s="204"/>
      <c r="O2540" s="230">
        <f t="shared" si="368"/>
        <v>0</v>
      </c>
      <c r="P2540" s="230">
        <f t="shared" si="369"/>
        <v>0</v>
      </c>
      <c r="Q2540" s="230">
        <f t="shared" si="365"/>
        <v>0</v>
      </c>
      <c r="R2540" s="288">
        <f t="shared" si="366"/>
        <v>0</v>
      </c>
      <c r="S2540" s="261"/>
    </row>
    <row r="2541" spans="2:19" s="200" customFormat="1" x14ac:dyDescent="0.25">
      <c r="B2541" s="259">
        <f t="shared" si="367"/>
        <v>2536</v>
      </c>
      <c r="C2541" s="229">
        <v>45521</v>
      </c>
      <c r="D2541" s="203"/>
      <c r="E2541" s="204" t="str">
        <f t="shared" si="361"/>
        <v/>
      </c>
      <c r="F2541" s="204" t="str">
        <f t="shared" si="362"/>
        <v/>
      </c>
      <c r="G2541" s="204" t="str">
        <f t="shared" si="363"/>
        <v/>
      </c>
      <c r="H2541" s="204" t="str">
        <f t="shared" si="364"/>
        <v/>
      </c>
      <c r="I2541" s="204"/>
      <c r="J2541" s="204"/>
      <c r="K2541" s="204"/>
      <c r="L2541" s="204"/>
      <c r="M2541" s="204"/>
      <c r="N2541" s="204"/>
      <c r="O2541" s="230">
        <f t="shared" si="368"/>
        <v>0</v>
      </c>
      <c r="P2541" s="230">
        <f t="shared" si="369"/>
        <v>0</v>
      </c>
      <c r="Q2541" s="230">
        <f t="shared" si="365"/>
        <v>0</v>
      </c>
      <c r="R2541" s="288">
        <f t="shared" si="366"/>
        <v>0</v>
      </c>
      <c r="S2541" s="261"/>
    </row>
    <row r="2542" spans="2:19" s="200" customFormat="1" x14ac:dyDescent="0.25">
      <c r="B2542" s="259">
        <f t="shared" si="367"/>
        <v>2537</v>
      </c>
      <c r="C2542" s="229">
        <v>45521</v>
      </c>
      <c r="D2542" s="203"/>
      <c r="E2542" s="204" t="str">
        <f t="shared" si="361"/>
        <v/>
      </c>
      <c r="F2542" s="204" t="str">
        <f t="shared" si="362"/>
        <v/>
      </c>
      <c r="G2542" s="204" t="str">
        <f t="shared" si="363"/>
        <v/>
      </c>
      <c r="H2542" s="204" t="str">
        <f t="shared" si="364"/>
        <v/>
      </c>
      <c r="I2542" s="204"/>
      <c r="J2542" s="204"/>
      <c r="K2542" s="204"/>
      <c r="L2542" s="204"/>
      <c r="M2542" s="204"/>
      <c r="N2542" s="204"/>
      <c r="O2542" s="230">
        <f t="shared" si="368"/>
        <v>0</v>
      </c>
      <c r="P2542" s="230">
        <f t="shared" si="369"/>
        <v>0</v>
      </c>
      <c r="Q2542" s="230">
        <f t="shared" si="365"/>
        <v>0</v>
      </c>
      <c r="R2542" s="288">
        <f t="shared" si="366"/>
        <v>0</v>
      </c>
      <c r="S2542" s="261"/>
    </row>
    <row r="2543" spans="2:19" s="200" customFormat="1" x14ac:dyDescent="0.25">
      <c r="B2543" s="259">
        <f t="shared" si="367"/>
        <v>2538</v>
      </c>
      <c r="C2543" s="229">
        <v>45521</v>
      </c>
      <c r="D2543" s="203"/>
      <c r="E2543" s="204" t="str">
        <f t="shared" si="361"/>
        <v/>
      </c>
      <c r="F2543" s="204" t="str">
        <f t="shared" si="362"/>
        <v/>
      </c>
      <c r="G2543" s="204" t="str">
        <f t="shared" si="363"/>
        <v/>
      </c>
      <c r="H2543" s="204" t="str">
        <f t="shared" si="364"/>
        <v/>
      </c>
      <c r="I2543" s="204"/>
      <c r="J2543" s="204"/>
      <c r="K2543" s="204"/>
      <c r="L2543" s="204"/>
      <c r="M2543" s="204"/>
      <c r="N2543" s="204"/>
      <c r="O2543" s="230">
        <f t="shared" si="368"/>
        <v>0</v>
      </c>
      <c r="P2543" s="230">
        <f t="shared" si="369"/>
        <v>0</v>
      </c>
      <c r="Q2543" s="230">
        <f t="shared" si="365"/>
        <v>0</v>
      </c>
      <c r="R2543" s="288">
        <f t="shared" si="366"/>
        <v>0</v>
      </c>
      <c r="S2543" s="261"/>
    </row>
    <row r="2544" spans="2:19" s="200" customFormat="1" x14ac:dyDescent="0.25">
      <c r="B2544" s="259">
        <f t="shared" si="367"/>
        <v>2539</v>
      </c>
      <c r="C2544" s="229">
        <v>45521</v>
      </c>
      <c r="D2544" s="203"/>
      <c r="E2544" s="204" t="str">
        <f t="shared" si="361"/>
        <v/>
      </c>
      <c r="F2544" s="204" t="str">
        <f t="shared" si="362"/>
        <v/>
      </c>
      <c r="G2544" s="204" t="str">
        <f t="shared" si="363"/>
        <v/>
      </c>
      <c r="H2544" s="204" t="str">
        <f t="shared" si="364"/>
        <v/>
      </c>
      <c r="I2544" s="204"/>
      <c r="J2544" s="204"/>
      <c r="K2544" s="204"/>
      <c r="L2544" s="204"/>
      <c r="M2544" s="204"/>
      <c r="N2544" s="204"/>
      <c r="O2544" s="230">
        <f t="shared" si="368"/>
        <v>0</v>
      </c>
      <c r="P2544" s="230">
        <f t="shared" si="369"/>
        <v>0</v>
      </c>
      <c r="Q2544" s="230">
        <f t="shared" si="365"/>
        <v>0</v>
      </c>
      <c r="R2544" s="288">
        <f t="shared" si="366"/>
        <v>0</v>
      </c>
      <c r="S2544" s="261"/>
    </row>
    <row r="2545" spans="2:19" s="200" customFormat="1" x14ac:dyDescent="0.25">
      <c r="B2545" s="259">
        <f t="shared" si="367"/>
        <v>2540</v>
      </c>
      <c r="C2545" s="229">
        <v>45522</v>
      </c>
      <c r="D2545" s="203"/>
      <c r="E2545" s="204" t="str">
        <f t="shared" si="361"/>
        <v/>
      </c>
      <c r="F2545" s="204" t="str">
        <f t="shared" si="362"/>
        <v/>
      </c>
      <c r="G2545" s="204" t="str">
        <f t="shared" si="363"/>
        <v/>
      </c>
      <c r="H2545" s="204" t="str">
        <f t="shared" si="364"/>
        <v/>
      </c>
      <c r="I2545" s="204"/>
      <c r="J2545" s="204"/>
      <c r="K2545" s="204"/>
      <c r="L2545" s="204"/>
      <c r="M2545" s="204"/>
      <c r="N2545" s="204"/>
      <c r="O2545" s="230">
        <f t="shared" si="368"/>
        <v>0</v>
      </c>
      <c r="P2545" s="230">
        <f t="shared" si="369"/>
        <v>0</v>
      </c>
      <c r="Q2545" s="230">
        <f t="shared" si="365"/>
        <v>0</v>
      </c>
      <c r="R2545" s="288">
        <f t="shared" si="366"/>
        <v>0</v>
      </c>
      <c r="S2545" s="261"/>
    </row>
    <row r="2546" spans="2:19" s="200" customFormat="1" x14ac:dyDescent="0.25">
      <c r="B2546" s="259">
        <f t="shared" si="367"/>
        <v>2541</v>
      </c>
      <c r="C2546" s="229">
        <v>45522</v>
      </c>
      <c r="D2546" s="203"/>
      <c r="E2546" s="204" t="str">
        <f t="shared" si="361"/>
        <v/>
      </c>
      <c r="F2546" s="204" t="str">
        <f t="shared" si="362"/>
        <v/>
      </c>
      <c r="G2546" s="204" t="str">
        <f t="shared" si="363"/>
        <v/>
      </c>
      <c r="H2546" s="204" t="str">
        <f t="shared" si="364"/>
        <v/>
      </c>
      <c r="I2546" s="204"/>
      <c r="J2546" s="204"/>
      <c r="K2546" s="204"/>
      <c r="L2546" s="204"/>
      <c r="M2546" s="204"/>
      <c r="N2546" s="204"/>
      <c r="O2546" s="230">
        <f t="shared" si="368"/>
        <v>0</v>
      </c>
      <c r="P2546" s="230">
        <f t="shared" si="369"/>
        <v>0</v>
      </c>
      <c r="Q2546" s="230">
        <f t="shared" si="365"/>
        <v>0</v>
      </c>
      <c r="R2546" s="288">
        <f t="shared" si="366"/>
        <v>0</v>
      </c>
      <c r="S2546" s="261"/>
    </row>
    <row r="2547" spans="2:19" s="200" customFormat="1" x14ac:dyDescent="0.25">
      <c r="B2547" s="259">
        <f t="shared" si="367"/>
        <v>2542</v>
      </c>
      <c r="C2547" s="229">
        <v>45522</v>
      </c>
      <c r="D2547" s="203"/>
      <c r="E2547" s="204" t="str">
        <f t="shared" si="361"/>
        <v/>
      </c>
      <c r="F2547" s="204" t="str">
        <f t="shared" si="362"/>
        <v/>
      </c>
      <c r="G2547" s="204" t="str">
        <f t="shared" si="363"/>
        <v/>
      </c>
      <c r="H2547" s="204" t="str">
        <f t="shared" si="364"/>
        <v/>
      </c>
      <c r="I2547" s="204"/>
      <c r="J2547" s="204"/>
      <c r="K2547" s="204"/>
      <c r="L2547" s="204"/>
      <c r="M2547" s="204"/>
      <c r="N2547" s="204"/>
      <c r="O2547" s="230">
        <f t="shared" si="368"/>
        <v>0</v>
      </c>
      <c r="P2547" s="230">
        <f t="shared" si="369"/>
        <v>0</v>
      </c>
      <c r="Q2547" s="230">
        <f t="shared" si="365"/>
        <v>0</v>
      </c>
      <c r="R2547" s="288">
        <f t="shared" si="366"/>
        <v>0</v>
      </c>
      <c r="S2547" s="261"/>
    </row>
    <row r="2548" spans="2:19" s="200" customFormat="1" x14ac:dyDescent="0.25">
      <c r="B2548" s="259">
        <f t="shared" si="367"/>
        <v>2543</v>
      </c>
      <c r="C2548" s="229">
        <v>45522</v>
      </c>
      <c r="D2548" s="203"/>
      <c r="E2548" s="204" t="str">
        <f t="shared" si="361"/>
        <v/>
      </c>
      <c r="F2548" s="204" t="str">
        <f t="shared" si="362"/>
        <v/>
      </c>
      <c r="G2548" s="204" t="str">
        <f t="shared" si="363"/>
        <v/>
      </c>
      <c r="H2548" s="204" t="str">
        <f t="shared" si="364"/>
        <v/>
      </c>
      <c r="I2548" s="204"/>
      <c r="J2548" s="204"/>
      <c r="K2548" s="204"/>
      <c r="L2548" s="204"/>
      <c r="M2548" s="204"/>
      <c r="N2548" s="204"/>
      <c r="O2548" s="230">
        <f t="shared" si="368"/>
        <v>0</v>
      </c>
      <c r="P2548" s="230">
        <f t="shared" si="369"/>
        <v>0</v>
      </c>
      <c r="Q2548" s="230">
        <f t="shared" si="365"/>
        <v>0</v>
      </c>
      <c r="R2548" s="288">
        <f t="shared" si="366"/>
        <v>0</v>
      </c>
      <c r="S2548" s="261"/>
    </row>
    <row r="2549" spans="2:19" s="200" customFormat="1" x14ac:dyDescent="0.25">
      <c r="B2549" s="259">
        <f t="shared" si="367"/>
        <v>2544</v>
      </c>
      <c r="C2549" s="229">
        <v>45522</v>
      </c>
      <c r="D2549" s="203"/>
      <c r="E2549" s="204" t="str">
        <f t="shared" si="361"/>
        <v/>
      </c>
      <c r="F2549" s="204" t="str">
        <f t="shared" si="362"/>
        <v/>
      </c>
      <c r="G2549" s="204" t="str">
        <f t="shared" si="363"/>
        <v/>
      </c>
      <c r="H2549" s="204" t="str">
        <f t="shared" si="364"/>
        <v/>
      </c>
      <c r="I2549" s="204"/>
      <c r="J2549" s="204"/>
      <c r="K2549" s="204"/>
      <c r="L2549" s="204"/>
      <c r="M2549" s="204"/>
      <c r="N2549" s="204"/>
      <c r="O2549" s="230">
        <f t="shared" si="368"/>
        <v>0</v>
      </c>
      <c r="P2549" s="230">
        <f t="shared" si="369"/>
        <v>0</v>
      </c>
      <c r="Q2549" s="230">
        <f t="shared" si="365"/>
        <v>0</v>
      </c>
      <c r="R2549" s="288">
        <f t="shared" si="366"/>
        <v>0</v>
      </c>
      <c r="S2549" s="261"/>
    </row>
    <row r="2550" spans="2:19" s="200" customFormat="1" x14ac:dyDescent="0.25">
      <c r="B2550" s="259">
        <f t="shared" si="367"/>
        <v>2545</v>
      </c>
      <c r="C2550" s="229">
        <v>45522</v>
      </c>
      <c r="D2550" s="203"/>
      <c r="E2550" s="204" t="str">
        <f t="shared" si="361"/>
        <v/>
      </c>
      <c r="F2550" s="204" t="str">
        <f t="shared" si="362"/>
        <v/>
      </c>
      <c r="G2550" s="204" t="str">
        <f t="shared" si="363"/>
        <v/>
      </c>
      <c r="H2550" s="204" t="str">
        <f t="shared" si="364"/>
        <v/>
      </c>
      <c r="I2550" s="204"/>
      <c r="J2550" s="204"/>
      <c r="K2550" s="204"/>
      <c r="L2550" s="204"/>
      <c r="M2550" s="204"/>
      <c r="N2550" s="204"/>
      <c r="O2550" s="230">
        <f t="shared" si="368"/>
        <v>0</v>
      </c>
      <c r="P2550" s="230">
        <f t="shared" si="369"/>
        <v>0</v>
      </c>
      <c r="Q2550" s="230">
        <f t="shared" si="365"/>
        <v>0</v>
      </c>
      <c r="R2550" s="288">
        <f t="shared" si="366"/>
        <v>0</v>
      </c>
      <c r="S2550" s="261"/>
    </row>
    <row r="2551" spans="2:19" s="200" customFormat="1" x14ac:dyDescent="0.25">
      <c r="B2551" s="259">
        <f t="shared" si="367"/>
        <v>2546</v>
      </c>
      <c r="C2551" s="229">
        <v>45522</v>
      </c>
      <c r="D2551" s="203"/>
      <c r="E2551" s="204" t="str">
        <f t="shared" si="361"/>
        <v/>
      </c>
      <c r="F2551" s="204" t="str">
        <f t="shared" si="362"/>
        <v/>
      </c>
      <c r="G2551" s="204" t="str">
        <f t="shared" si="363"/>
        <v/>
      </c>
      <c r="H2551" s="204" t="str">
        <f t="shared" si="364"/>
        <v/>
      </c>
      <c r="I2551" s="204"/>
      <c r="J2551" s="204"/>
      <c r="K2551" s="204"/>
      <c r="L2551" s="204"/>
      <c r="M2551" s="204"/>
      <c r="N2551" s="204"/>
      <c r="O2551" s="230">
        <f t="shared" si="368"/>
        <v>0</v>
      </c>
      <c r="P2551" s="230">
        <f t="shared" si="369"/>
        <v>0</v>
      </c>
      <c r="Q2551" s="230">
        <f t="shared" si="365"/>
        <v>0</v>
      </c>
      <c r="R2551" s="288">
        <f t="shared" si="366"/>
        <v>0</v>
      </c>
      <c r="S2551" s="261"/>
    </row>
    <row r="2552" spans="2:19" s="200" customFormat="1" x14ac:dyDescent="0.25">
      <c r="B2552" s="259">
        <f t="shared" si="367"/>
        <v>2547</v>
      </c>
      <c r="C2552" s="229"/>
      <c r="D2552" s="203"/>
      <c r="E2552" s="204" t="str">
        <f t="shared" si="361"/>
        <v/>
      </c>
      <c r="F2552" s="204" t="str">
        <f t="shared" si="362"/>
        <v/>
      </c>
      <c r="G2552" s="204" t="str">
        <f t="shared" si="363"/>
        <v/>
      </c>
      <c r="H2552" s="204" t="str">
        <f t="shared" si="364"/>
        <v/>
      </c>
      <c r="I2552" s="204"/>
      <c r="J2552" s="204"/>
      <c r="K2552" s="204"/>
      <c r="L2552" s="204"/>
      <c r="M2552" s="204"/>
      <c r="N2552" s="204"/>
      <c r="O2552" s="230">
        <f t="shared" si="368"/>
        <v>0</v>
      </c>
      <c r="P2552" s="230">
        <f t="shared" si="369"/>
        <v>0</v>
      </c>
      <c r="Q2552" s="230">
        <f t="shared" si="365"/>
        <v>0</v>
      </c>
      <c r="R2552" s="288">
        <f t="shared" si="366"/>
        <v>0</v>
      </c>
      <c r="S2552" s="261"/>
    </row>
    <row r="2553" spans="2:19" s="200" customFormat="1" x14ac:dyDescent="0.25">
      <c r="B2553" s="259">
        <f t="shared" si="367"/>
        <v>2548</v>
      </c>
      <c r="C2553" s="229"/>
      <c r="D2553" s="203"/>
      <c r="E2553" s="204" t="str">
        <f t="shared" si="361"/>
        <v/>
      </c>
      <c r="F2553" s="204" t="str">
        <f t="shared" si="362"/>
        <v/>
      </c>
      <c r="G2553" s="204" t="str">
        <f t="shared" si="363"/>
        <v/>
      </c>
      <c r="H2553" s="204" t="str">
        <f t="shared" si="364"/>
        <v/>
      </c>
      <c r="I2553" s="204"/>
      <c r="J2553" s="204"/>
      <c r="K2553" s="204"/>
      <c r="L2553" s="204"/>
      <c r="M2553" s="204"/>
      <c r="N2553" s="204"/>
      <c r="O2553" s="230">
        <f t="shared" si="368"/>
        <v>0</v>
      </c>
      <c r="P2553" s="230">
        <f t="shared" si="369"/>
        <v>0</v>
      </c>
      <c r="Q2553" s="230">
        <f t="shared" si="365"/>
        <v>0</v>
      </c>
      <c r="R2553" s="288">
        <f t="shared" si="366"/>
        <v>0</v>
      </c>
      <c r="S2553" s="261"/>
    </row>
    <row r="2554" spans="2:19" s="200" customFormat="1" x14ac:dyDescent="0.25">
      <c r="B2554" s="259">
        <f t="shared" si="367"/>
        <v>2549</v>
      </c>
      <c r="C2554" s="229"/>
      <c r="D2554" s="203"/>
      <c r="E2554" s="204" t="str">
        <f t="shared" si="361"/>
        <v/>
      </c>
      <c r="F2554" s="204" t="str">
        <f t="shared" si="362"/>
        <v/>
      </c>
      <c r="G2554" s="204" t="str">
        <f t="shared" si="363"/>
        <v/>
      </c>
      <c r="H2554" s="204" t="str">
        <f t="shared" si="364"/>
        <v/>
      </c>
      <c r="I2554" s="204"/>
      <c r="J2554" s="204"/>
      <c r="K2554" s="204"/>
      <c r="L2554" s="204"/>
      <c r="M2554" s="204"/>
      <c r="N2554" s="204"/>
      <c r="O2554" s="230">
        <f t="shared" si="368"/>
        <v>0</v>
      </c>
      <c r="P2554" s="230">
        <f t="shared" si="369"/>
        <v>0</v>
      </c>
      <c r="Q2554" s="230">
        <f t="shared" si="365"/>
        <v>0</v>
      </c>
      <c r="R2554" s="288">
        <f t="shared" si="366"/>
        <v>0</v>
      </c>
      <c r="S2554" s="261"/>
    </row>
    <row r="2555" spans="2:19" s="200" customFormat="1" x14ac:dyDescent="0.25">
      <c r="B2555" s="259">
        <f t="shared" si="367"/>
        <v>2550</v>
      </c>
      <c r="C2555" s="229">
        <v>45522</v>
      </c>
      <c r="D2555" s="203"/>
      <c r="E2555" s="204" t="str">
        <f t="shared" si="361"/>
        <v/>
      </c>
      <c r="F2555" s="204" t="str">
        <f t="shared" si="362"/>
        <v/>
      </c>
      <c r="G2555" s="204" t="str">
        <f t="shared" si="363"/>
        <v/>
      </c>
      <c r="H2555" s="204" t="str">
        <f t="shared" si="364"/>
        <v/>
      </c>
      <c r="I2555" s="204"/>
      <c r="J2555" s="204"/>
      <c r="K2555" s="204"/>
      <c r="L2555" s="204"/>
      <c r="M2555" s="204"/>
      <c r="N2555" s="204"/>
      <c r="O2555" s="230">
        <f t="shared" si="368"/>
        <v>0</v>
      </c>
      <c r="P2555" s="230">
        <f t="shared" si="369"/>
        <v>0</v>
      </c>
      <c r="Q2555" s="230">
        <f t="shared" si="365"/>
        <v>0</v>
      </c>
      <c r="R2555" s="288">
        <f t="shared" si="366"/>
        <v>0</v>
      </c>
      <c r="S2555" s="261"/>
    </row>
    <row r="2556" spans="2:19" s="200" customFormat="1" x14ac:dyDescent="0.25">
      <c r="B2556" s="259">
        <f t="shared" si="367"/>
        <v>2551</v>
      </c>
      <c r="C2556" s="229">
        <v>45522</v>
      </c>
      <c r="D2556" s="203"/>
      <c r="E2556" s="204" t="str">
        <f t="shared" si="361"/>
        <v/>
      </c>
      <c r="F2556" s="204" t="str">
        <f t="shared" si="362"/>
        <v/>
      </c>
      <c r="G2556" s="204" t="str">
        <f t="shared" si="363"/>
        <v/>
      </c>
      <c r="H2556" s="204" t="str">
        <f t="shared" si="364"/>
        <v/>
      </c>
      <c r="I2556" s="204"/>
      <c r="J2556" s="204"/>
      <c r="K2556" s="204"/>
      <c r="L2556" s="204"/>
      <c r="M2556" s="204"/>
      <c r="N2556" s="204"/>
      <c r="O2556" s="230">
        <f t="shared" si="368"/>
        <v>0</v>
      </c>
      <c r="P2556" s="230">
        <f t="shared" si="369"/>
        <v>0</v>
      </c>
      <c r="Q2556" s="230">
        <f t="shared" si="365"/>
        <v>0</v>
      </c>
      <c r="R2556" s="288">
        <f t="shared" si="366"/>
        <v>0</v>
      </c>
      <c r="S2556" s="261"/>
    </row>
    <row r="2557" spans="2:19" s="200" customFormat="1" x14ac:dyDescent="0.25">
      <c r="B2557" s="259">
        <f t="shared" si="367"/>
        <v>2552</v>
      </c>
      <c r="C2557" s="229">
        <v>45522</v>
      </c>
      <c r="D2557" s="203"/>
      <c r="E2557" s="204" t="str">
        <f t="shared" si="361"/>
        <v/>
      </c>
      <c r="F2557" s="204" t="str">
        <f t="shared" si="362"/>
        <v/>
      </c>
      <c r="G2557" s="204" t="str">
        <f t="shared" si="363"/>
        <v/>
      </c>
      <c r="H2557" s="204" t="str">
        <f t="shared" si="364"/>
        <v/>
      </c>
      <c r="I2557" s="204"/>
      <c r="J2557" s="204"/>
      <c r="K2557" s="204"/>
      <c r="L2557" s="204"/>
      <c r="M2557" s="204"/>
      <c r="N2557" s="204"/>
      <c r="O2557" s="230">
        <f t="shared" si="368"/>
        <v>0</v>
      </c>
      <c r="P2557" s="230">
        <f t="shared" si="369"/>
        <v>0</v>
      </c>
      <c r="Q2557" s="230">
        <f t="shared" si="365"/>
        <v>0</v>
      </c>
      <c r="R2557" s="288">
        <f t="shared" si="366"/>
        <v>0</v>
      </c>
      <c r="S2557" s="261"/>
    </row>
    <row r="2558" spans="2:19" s="200" customFormat="1" x14ac:dyDescent="0.25">
      <c r="B2558" s="259">
        <f t="shared" si="367"/>
        <v>2553</v>
      </c>
      <c r="C2558" s="229">
        <v>45522</v>
      </c>
      <c r="D2558" s="203"/>
      <c r="E2558" s="204" t="str">
        <f t="shared" si="361"/>
        <v/>
      </c>
      <c r="F2558" s="204" t="str">
        <f t="shared" si="362"/>
        <v/>
      </c>
      <c r="G2558" s="204" t="str">
        <f t="shared" si="363"/>
        <v/>
      </c>
      <c r="H2558" s="204" t="str">
        <f t="shared" si="364"/>
        <v/>
      </c>
      <c r="I2558" s="204"/>
      <c r="J2558" s="204"/>
      <c r="K2558" s="204"/>
      <c r="L2558" s="204"/>
      <c r="M2558" s="204"/>
      <c r="N2558" s="204"/>
      <c r="O2558" s="230">
        <f t="shared" si="368"/>
        <v>0</v>
      </c>
      <c r="P2558" s="230">
        <f t="shared" si="369"/>
        <v>0</v>
      </c>
      <c r="Q2558" s="230">
        <f t="shared" si="365"/>
        <v>0</v>
      </c>
      <c r="R2558" s="288">
        <f t="shared" si="366"/>
        <v>0</v>
      </c>
      <c r="S2558" s="261"/>
    </row>
    <row r="2559" spans="2:19" s="200" customFormat="1" x14ac:dyDescent="0.25">
      <c r="B2559" s="259">
        <f t="shared" si="367"/>
        <v>2554</v>
      </c>
      <c r="C2559" s="229">
        <v>45522</v>
      </c>
      <c r="D2559" s="203"/>
      <c r="E2559" s="204" t="str">
        <f t="shared" si="361"/>
        <v/>
      </c>
      <c r="F2559" s="204" t="str">
        <f t="shared" si="362"/>
        <v/>
      </c>
      <c r="G2559" s="204" t="str">
        <f t="shared" si="363"/>
        <v/>
      </c>
      <c r="H2559" s="204" t="str">
        <f t="shared" si="364"/>
        <v/>
      </c>
      <c r="I2559" s="204"/>
      <c r="J2559" s="204"/>
      <c r="K2559" s="204"/>
      <c r="L2559" s="204"/>
      <c r="M2559" s="204"/>
      <c r="N2559" s="204"/>
      <c r="O2559" s="230">
        <f t="shared" si="368"/>
        <v>0</v>
      </c>
      <c r="P2559" s="230">
        <f t="shared" si="369"/>
        <v>0</v>
      </c>
      <c r="Q2559" s="230">
        <f t="shared" si="365"/>
        <v>0</v>
      </c>
      <c r="R2559" s="288">
        <f t="shared" si="366"/>
        <v>0</v>
      </c>
      <c r="S2559" s="261"/>
    </row>
    <row r="2560" spans="2:19" s="200" customFormat="1" x14ac:dyDescent="0.25">
      <c r="B2560" s="259">
        <f t="shared" si="367"/>
        <v>2555</v>
      </c>
      <c r="C2560" s="229">
        <v>45522</v>
      </c>
      <c r="D2560" s="203"/>
      <c r="E2560" s="204" t="str">
        <f t="shared" si="361"/>
        <v/>
      </c>
      <c r="F2560" s="204" t="str">
        <f t="shared" si="362"/>
        <v/>
      </c>
      <c r="G2560" s="204" t="str">
        <f t="shared" si="363"/>
        <v/>
      </c>
      <c r="H2560" s="204" t="str">
        <f t="shared" si="364"/>
        <v/>
      </c>
      <c r="I2560" s="204"/>
      <c r="J2560" s="204"/>
      <c r="K2560" s="204"/>
      <c r="L2560" s="204"/>
      <c r="M2560" s="204"/>
      <c r="N2560" s="204"/>
      <c r="O2560" s="230">
        <f t="shared" si="368"/>
        <v>0</v>
      </c>
      <c r="P2560" s="230">
        <f t="shared" si="369"/>
        <v>0</v>
      </c>
      <c r="Q2560" s="230">
        <f t="shared" si="365"/>
        <v>0</v>
      </c>
      <c r="R2560" s="288">
        <f t="shared" si="366"/>
        <v>0</v>
      </c>
      <c r="S2560" s="261"/>
    </row>
    <row r="2561" spans="2:19" s="200" customFormat="1" x14ac:dyDescent="0.25">
      <c r="B2561" s="259">
        <f t="shared" si="367"/>
        <v>2556</v>
      </c>
      <c r="C2561" s="229">
        <v>45522</v>
      </c>
      <c r="D2561" s="203"/>
      <c r="E2561" s="204" t="str">
        <f t="shared" si="361"/>
        <v/>
      </c>
      <c r="F2561" s="204" t="str">
        <f t="shared" si="362"/>
        <v/>
      </c>
      <c r="G2561" s="204" t="str">
        <f t="shared" si="363"/>
        <v/>
      </c>
      <c r="H2561" s="204" t="str">
        <f t="shared" si="364"/>
        <v/>
      </c>
      <c r="I2561" s="204"/>
      <c r="J2561" s="204"/>
      <c r="K2561" s="204"/>
      <c r="L2561" s="204"/>
      <c r="M2561" s="204"/>
      <c r="N2561" s="204"/>
      <c r="O2561" s="230">
        <f t="shared" si="368"/>
        <v>0</v>
      </c>
      <c r="P2561" s="230">
        <f t="shared" si="369"/>
        <v>0</v>
      </c>
      <c r="Q2561" s="230">
        <f t="shared" si="365"/>
        <v>0</v>
      </c>
      <c r="R2561" s="288">
        <f t="shared" si="366"/>
        <v>0</v>
      </c>
      <c r="S2561" s="261"/>
    </row>
    <row r="2562" spans="2:19" s="200" customFormat="1" x14ac:dyDescent="0.25">
      <c r="B2562" s="259">
        <f t="shared" si="367"/>
        <v>2557</v>
      </c>
      <c r="C2562" s="229">
        <v>45523</v>
      </c>
      <c r="D2562" s="203"/>
      <c r="E2562" s="204" t="str">
        <f t="shared" si="361"/>
        <v/>
      </c>
      <c r="F2562" s="204" t="str">
        <f t="shared" si="362"/>
        <v/>
      </c>
      <c r="G2562" s="204" t="str">
        <f t="shared" si="363"/>
        <v/>
      </c>
      <c r="H2562" s="204" t="str">
        <f t="shared" si="364"/>
        <v/>
      </c>
      <c r="I2562" s="204"/>
      <c r="J2562" s="204"/>
      <c r="K2562" s="204"/>
      <c r="L2562" s="204"/>
      <c r="M2562" s="204"/>
      <c r="N2562" s="204"/>
      <c r="O2562" s="230">
        <f t="shared" si="368"/>
        <v>0</v>
      </c>
      <c r="P2562" s="230">
        <f t="shared" si="369"/>
        <v>0</v>
      </c>
      <c r="Q2562" s="230">
        <f t="shared" si="365"/>
        <v>0</v>
      </c>
      <c r="R2562" s="288">
        <f t="shared" si="366"/>
        <v>0</v>
      </c>
      <c r="S2562" s="261"/>
    </row>
    <row r="2563" spans="2:19" s="200" customFormat="1" x14ac:dyDescent="0.25">
      <c r="B2563" s="259">
        <f t="shared" si="367"/>
        <v>2558</v>
      </c>
      <c r="C2563" s="229">
        <v>45523</v>
      </c>
      <c r="D2563" s="203"/>
      <c r="E2563" s="204" t="str">
        <f t="shared" si="361"/>
        <v/>
      </c>
      <c r="F2563" s="204" t="str">
        <f t="shared" si="362"/>
        <v/>
      </c>
      <c r="G2563" s="204" t="str">
        <f t="shared" si="363"/>
        <v/>
      </c>
      <c r="H2563" s="204" t="str">
        <f t="shared" si="364"/>
        <v/>
      </c>
      <c r="I2563" s="204"/>
      <c r="J2563" s="204"/>
      <c r="K2563" s="204"/>
      <c r="L2563" s="204"/>
      <c r="M2563" s="204"/>
      <c r="N2563" s="204"/>
      <c r="O2563" s="230">
        <f t="shared" si="368"/>
        <v>0</v>
      </c>
      <c r="P2563" s="230">
        <f t="shared" si="369"/>
        <v>0</v>
      </c>
      <c r="Q2563" s="230">
        <f t="shared" si="365"/>
        <v>0</v>
      </c>
      <c r="R2563" s="288">
        <f t="shared" si="366"/>
        <v>0</v>
      </c>
      <c r="S2563" s="261"/>
    </row>
    <row r="2564" spans="2:19" s="200" customFormat="1" x14ac:dyDescent="0.25">
      <c r="B2564" s="259">
        <f t="shared" si="367"/>
        <v>2559</v>
      </c>
      <c r="C2564" s="229">
        <v>45523</v>
      </c>
      <c r="D2564" s="203"/>
      <c r="E2564" s="204" t="str">
        <f t="shared" si="361"/>
        <v/>
      </c>
      <c r="F2564" s="204" t="str">
        <f t="shared" si="362"/>
        <v/>
      </c>
      <c r="G2564" s="204" t="str">
        <f t="shared" si="363"/>
        <v/>
      </c>
      <c r="H2564" s="204" t="str">
        <f t="shared" si="364"/>
        <v/>
      </c>
      <c r="I2564" s="204"/>
      <c r="J2564" s="204"/>
      <c r="K2564" s="204"/>
      <c r="L2564" s="204"/>
      <c r="M2564" s="204"/>
      <c r="N2564" s="204"/>
      <c r="O2564" s="230">
        <f t="shared" si="368"/>
        <v>0</v>
      </c>
      <c r="P2564" s="230">
        <f t="shared" si="369"/>
        <v>0</v>
      </c>
      <c r="Q2564" s="230">
        <f t="shared" si="365"/>
        <v>0</v>
      </c>
      <c r="R2564" s="288">
        <f t="shared" si="366"/>
        <v>0</v>
      </c>
      <c r="S2564" s="261"/>
    </row>
    <row r="2565" spans="2:19" s="200" customFormat="1" x14ac:dyDescent="0.25">
      <c r="B2565" s="259">
        <f t="shared" si="367"/>
        <v>2560</v>
      </c>
      <c r="C2565" s="229">
        <v>45523</v>
      </c>
      <c r="D2565" s="203"/>
      <c r="E2565" s="204" t="str">
        <f t="shared" si="361"/>
        <v/>
      </c>
      <c r="F2565" s="204" t="str">
        <f t="shared" si="362"/>
        <v/>
      </c>
      <c r="G2565" s="204" t="str">
        <f t="shared" si="363"/>
        <v/>
      </c>
      <c r="H2565" s="204" t="str">
        <f t="shared" si="364"/>
        <v/>
      </c>
      <c r="I2565" s="204"/>
      <c r="J2565" s="204"/>
      <c r="K2565" s="204"/>
      <c r="L2565" s="204"/>
      <c r="M2565" s="204"/>
      <c r="N2565" s="204"/>
      <c r="O2565" s="230">
        <f t="shared" si="368"/>
        <v>0</v>
      </c>
      <c r="P2565" s="230">
        <f t="shared" si="369"/>
        <v>0</v>
      </c>
      <c r="Q2565" s="230">
        <f t="shared" si="365"/>
        <v>0</v>
      </c>
      <c r="R2565" s="288">
        <f t="shared" si="366"/>
        <v>0</v>
      </c>
      <c r="S2565" s="261"/>
    </row>
    <row r="2566" spans="2:19" s="200" customFormat="1" x14ac:dyDescent="0.25">
      <c r="B2566" s="259">
        <f t="shared" si="367"/>
        <v>2561</v>
      </c>
      <c r="C2566" s="229">
        <v>45523</v>
      </c>
      <c r="D2566" s="203"/>
      <c r="E2566" s="204" t="str">
        <f t="shared" ref="E2566:E2629" si="370">IFERROR(VLOOKUP(D2566,T:X,2,FALSE),"")</f>
        <v/>
      </c>
      <c r="F2566" s="204" t="str">
        <f t="shared" ref="F2566:F2629" si="371">IFERROR(VLOOKUP(D2566,T:X,3,FALSE),"")</f>
        <v/>
      </c>
      <c r="G2566" s="204" t="str">
        <f t="shared" ref="G2566:G2629" si="372">IFERROR(VLOOKUP(D2566,T:X,4,FALSE),"")</f>
        <v/>
      </c>
      <c r="H2566" s="204" t="str">
        <f t="shared" ref="H2566:H2629" si="373">IFERROR(VLOOKUP(D2566,T:X,5,FALSE),"")</f>
        <v/>
      </c>
      <c r="I2566" s="204"/>
      <c r="J2566" s="204"/>
      <c r="K2566" s="204"/>
      <c r="L2566" s="204"/>
      <c r="M2566" s="204"/>
      <c r="N2566" s="204"/>
      <c r="O2566" s="230">
        <f t="shared" si="368"/>
        <v>0</v>
      </c>
      <c r="P2566" s="230">
        <f t="shared" si="369"/>
        <v>0</v>
      </c>
      <c r="Q2566" s="230">
        <f t="shared" ref="Q2566:Q2629" si="374">IF(I2566=$Q$5,J2566*H2566,0)</f>
        <v>0</v>
      </c>
      <c r="R2566" s="288">
        <f t="shared" ref="R2566:R2629" si="375">IF(I2566=$R$5,J2566*H2566,0)</f>
        <v>0</v>
      </c>
      <c r="S2566" s="261"/>
    </row>
    <row r="2567" spans="2:19" s="200" customFormat="1" x14ac:dyDescent="0.25">
      <c r="B2567" s="259">
        <f t="shared" si="367"/>
        <v>2562</v>
      </c>
      <c r="C2567" s="229">
        <v>45523</v>
      </c>
      <c r="D2567" s="203"/>
      <c r="E2567" s="204" t="str">
        <f t="shared" si="370"/>
        <v/>
      </c>
      <c r="F2567" s="204" t="str">
        <f t="shared" si="371"/>
        <v/>
      </c>
      <c r="G2567" s="204" t="str">
        <f t="shared" si="372"/>
        <v/>
      </c>
      <c r="H2567" s="204" t="str">
        <f t="shared" si="373"/>
        <v/>
      </c>
      <c r="I2567" s="204"/>
      <c r="J2567" s="204"/>
      <c r="K2567" s="204"/>
      <c r="L2567" s="204"/>
      <c r="M2567" s="204"/>
      <c r="N2567" s="204"/>
      <c r="O2567" s="230">
        <f t="shared" si="368"/>
        <v>0</v>
      </c>
      <c r="P2567" s="230">
        <f t="shared" si="369"/>
        <v>0</v>
      </c>
      <c r="Q2567" s="230">
        <f t="shared" si="374"/>
        <v>0</v>
      </c>
      <c r="R2567" s="288">
        <f t="shared" si="375"/>
        <v>0</v>
      </c>
      <c r="S2567" s="261"/>
    </row>
    <row r="2568" spans="2:19" s="200" customFormat="1" x14ac:dyDescent="0.25">
      <c r="B2568" s="259">
        <f t="shared" si="367"/>
        <v>2563</v>
      </c>
      <c r="C2568" s="229">
        <v>45523</v>
      </c>
      <c r="D2568" s="203"/>
      <c r="E2568" s="204" t="str">
        <f t="shared" si="370"/>
        <v/>
      </c>
      <c r="F2568" s="204" t="str">
        <f t="shared" si="371"/>
        <v/>
      </c>
      <c r="G2568" s="204" t="str">
        <f t="shared" si="372"/>
        <v/>
      </c>
      <c r="H2568" s="204" t="str">
        <f t="shared" si="373"/>
        <v/>
      </c>
      <c r="I2568" s="204"/>
      <c r="J2568" s="204"/>
      <c r="K2568" s="204"/>
      <c r="L2568" s="204"/>
      <c r="M2568" s="204"/>
      <c r="N2568" s="204"/>
      <c r="O2568" s="230">
        <f t="shared" si="368"/>
        <v>0</v>
      </c>
      <c r="P2568" s="230">
        <f t="shared" si="369"/>
        <v>0</v>
      </c>
      <c r="Q2568" s="230">
        <f t="shared" si="374"/>
        <v>0</v>
      </c>
      <c r="R2568" s="288">
        <f t="shared" si="375"/>
        <v>0</v>
      </c>
      <c r="S2568" s="261"/>
    </row>
    <row r="2569" spans="2:19" s="200" customFormat="1" x14ac:dyDescent="0.25">
      <c r="B2569" s="259">
        <f t="shared" si="367"/>
        <v>2564</v>
      </c>
      <c r="C2569" s="229"/>
      <c r="D2569" s="203"/>
      <c r="E2569" s="204" t="str">
        <f t="shared" si="370"/>
        <v/>
      </c>
      <c r="F2569" s="204" t="str">
        <f t="shared" si="371"/>
        <v/>
      </c>
      <c r="G2569" s="204" t="str">
        <f t="shared" si="372"/>
        <v/>
      </c>
      <c r="H2569" s="204" t="str">
        <f t="shared" si="373"/>
        <v/>
      </c>
      <c r="I2569" s="204"/>
      <c r="J2569" s="204"/>
      <c r="K2569" s="204"/>
      <c r="L2569" s="204"/>
      <c r="M2569" s="204"/>
      <c r="N2569" s="204"/>
      <c r="O2569" s="230">
        <f t="shared" si="368"/>
        <v>0</v>
      </c>
      <c r="P2569" s="230">
        <f t="shared" si="369"/>
        <v>0</v>
      </c>
      <c r="Q2569" s="230">
        <f t="shared" si="374"/>
        <v>0</v>
      </c>
      <c r="R2569" s="288">
        <f t="shared" si="375"/>
        <v>0</v>
      </c>
      <c r="S2569" s="261"/>
    </row>
    <row r="2570" spans="2:19" s="200" customFormat="1" x14ac:dyDescent="0.25">
      <c r="B2570" s="259">
        <f t="shared" si="367"/>
        <v>2565</v>
      </c>
      <c r="C2570" s="229"/>
      <c r="D2570" s="203"/>
      <c r="E2570" s="204" t="str">
        <f t="shared" si="370"/>
        <v/>
      </c>
      <c r="F2570" s="204" t="str">
        <f t="shared" si="371"/>
        <v/>
      </c>
      <c r="G2570" s="204" t="str">
        <f t="shared" si="372"/>
        <v/>
      </c>
      <c r="H2570" s="204" t="str">
        <f t="shared" si="373"/>
        <v/>
      </c>
      <c r="I2570" s="204"/>
      <c r="J2570" s="204"/>
      <c r="K2570" s="204"/>
      <c r="L2570" s="204"/>
      <c r="M2570" s="204"/>
      <c r="N2570" s="204"/>
      <c r="O2570" s="230">
        <f t="shared" si="368"/>
        <v>0</v>
      </c>
      <c r="P2570" s="230">
        <f t="shared" si="369"/>
        <v>0</v>
      </c>
      <c r="Q2570" s="230">
        <f t="shared" si="374"/>
        <v>0</v>
      </c>
      <c r="R2570" s="288">
        <f t="shared" si="375"/>
        <v>0</v>
      </c>
      <c r="S2570" s="261"/>
    </row>
    <row r="2571" spans="2:19" s="200" customFormat="1" x14ac:dyDescent="0.25">
      <c r="B2571" s="259">
        <f t="shared" ref="B2571:B2634" si="376">ROW()-5</f>
        <v>2566</v>
      </c>
      <c r="C2571" s="229"/>
      <c r="D2571" s="203"/>
      <c r="E2571" s="204" t="str">
        <f t="shared" si="370"/>
        <v/>
      </c>
      <c r="F2571" s="204" t="str">
        <f t="shared" si="371"/>
        <v/>
      </c>
      <c r="G2571" s="204" t="str">
        <f t="shared" si="372"/>
        <v/>
      </c>
      <c r="H2571" s="204" t="str">
        <f t="shared" si="373"/>
        <v/>
      </c>
      <c r="I2571" s="204"/>
      <c r="J2571" s="204"/>
      <c r="K2571" s="204"/>
      <c r="L2571" s="204"/>
      <c r="M2571" s="204"/>
      <c r="N2571" s="204"/>
      <c r="O2571" s="230">
        <f t="shared" si="368"/>
        <v>0</v>
      </c>
      <c r="P2571" s="230">
        <f t="shared" si="369"/>
        <v>0</v>
      </c>
      <c r="Q2571" s="230">
        <f t="shared" si="374"/>
        <v>0</v>
      </c>
      <c r="R2571" s="288">
        <f t="shared" si="375"/>
        <v>0</v>
      </c>
      <c r="S2571" s="261"/>
    </row>
    <row r="2572" spans="2:19" s="200" customFormat="1" x14ac:dyDescent="0.25">
      <c r="B2572" s="259">
        <f t="shared" si="376"/>
        <v>2567</v>
      </c>
      <c r="C2572" s="229">
        <v>45523</v>
      </c>
      <c r="D2572" s="203"/>
      <c r="E2572" s="204" t="str">
        <f t="shared" si="370"/>
        <v/>
      </c>
      <c r="F2572" s="204" t="str">
        <f t="shared" si="371"/>
        <v/>
      </c>
      <c r="G2572" s="204" t="str">
        <f t="shared" si="372"/>
        <v/>
      </c>
      <c r="H2572" s="204" t="str">
        <f t="shared" si="373"/>
        <v/>
      </c>
      <c r="I2572" s="204"/>
      <c r="J2572" s="204"/>
      <c r="K2572" s="204"/>
      <c r="L2572" s="204"/>
      <c r="M2572" s="204"/>
      <c r="N2572" s="204"/>
      <c r="O2572" s="230">
        <f t="shared" si="368"/>
        <v>0</v>
      </c>
      <c r="P2572" s="230">
        <f t="shared" si="369"/>
        <v>0</v>
      </c>
      <c r="Q2572" s="230">
        <f t="shared" si="374"/>
        <v>0</v>
      </c>
      <c r="R2572" s="288">
        <f t="shared" si="375"/>
        <v>0</v>
      </c>
      <c r="S2572" s="261"/>
    </row>
    <row r="2573" spans="2:19" s="200" customFormat="1" x14ac:dyDescent="0.25">
      <c r="B2573" s="259">
        <f t="shared" si="376"/>
        <v>2568</v>
      </c>
      <c r="C2573" s="229">
        <v>45523</v>
      </c>
      <c r="D2573" s="203"/>
      <c r="E2573" s="204" t="str">
        <f t="shared" si="370"/>
        <v/>
      </c>
      <c r="F2573" s="204" t="str">
        <f t="shared" si="371"/>
        <v/>
      </c>
      <c r="G2573" s="204" t="str">
        <f t="shared" si="372"/>
        <v/>
      </c>
      <c r="H2573" s="204" t="str">
        <f t="shared" si="373"/>
        <v/>
      </c>
      <c r="I2573" s="204"/>
      <c r="J2573" s="204"/>
      <c r="K2573" s="204"/>
      <c r="L2573" s="204"/>
      <c r="M2573" s="204"/>
      <c r="N2573" s="204"/>
      <c r="O2573" s="230">
        <f t="shared" si="368"/>
        <v>0</v>
      </c>
      <c r="P2573" s="230">
        <f t="shared" si="369"/>
        <v>0</v>
      </c>
      <c r="Q2573" s="230">
        <f t="shared" si="374"/>
        <v>0</v>
      </c>
      <c r="R2573" s="288">
        <f t="shared" si="375"/>
        <v>0</v>
      </c>
      <c r="S2573" s="261"/>
    </row>
    <row r="2574" spans="2:19" s="200" customFormat="1" x14ac:dyDescent="0.25">
      <c r="B2574" s="259">
        <f t="shared" si="376"/>
        <v>2569</v>
      </c>
      <c r="C2574" s="229">
        <v>45523</v>
      </c>
      <c r="D2574" s="203"/>
      <c r="E2574" s="204" t="str">
        <f t="shared" si="370"/>
        <v/>
      </c>
      <c r="F2574" s="204" t="str">
        <f t="shared" si="371"/>
        <v/>
      </c>
      <c r="G2574" s="204" t="str">
        <f t="shared" si="372"/>
        <v/>
      </c>
      <c r="H2574" s="204" t="str">
        <f t="shared" si="373"/>
        <v/>
      </c>
      <c r="I2574" s="204"/>
      <c r="J2574" s="204"/>
      <c r="K2574" s="204"/>
      <c r="L2574" s="204"/>
      <c r="M2574" s="204"/>
      <c r="N2574" s="204"/>
      <c r="O2574" s="230">
        <f t="shared" si="368"/>
        <v>0</v>
      </c>
      <c r="P2574" s="230">
        <f t="shared" si="369"/>
        <v>0</v>
      </c>
      <c r="Q2574" s="230">
        <f t="shared" si="374"/>
        <v>0</v>
      </c>
      <c r="R2574" s="288">
        <f t="shared" si="375"/>
        <v>0</v>
      </c>
      <c r="S2574" s="261"/>
    </row>
    <row r="2575" spans="2:19" s="200" customFormat="1" x14ac:dyDescent="0.25">
      <c r="B2575" s="259">
        <f t="shared" si="376"/>
        <v>2570</v>
      </c>
      <c r="C2575" s="229">
        <v>45523</v>
      </c>
      <c r="D2575" s="203"/>
      <c r="E2575" s="204" t="str">
        <f t="shared" si="370"/>
        <v/>
      </c>
      <c r="F2575" s="204" t="str">
        <f t="shared" si="371"/>
        <v/>
      </c>
      <c r="G2575" s="204" t="str">
        <f t="shared" si="372"/>
        <v/>
      </c>
      <c r="H2575" s="204" t="str">
        <f t="shared" si="373"/>
        <v/>
      </c>
      <c r="I2575" s="204"/>
      <c r="J2575" s="204"/>
      <c r="K2575" s="204"/>
      <c r="L2575" s="204"/>
      <c r="M2575" s="204"/>
      <c r="N2575" s="204"/>
      <c r="O2575" s="230">
        <f t="shared" si="368"/>
        <v>0</v>
      </c>
      <c r="P2575" s="230">
        <f t="shared" si="369"/>
        <v>0</v>
      </c>
      <c r="Q2575" s="230">
        <f t="shared" si="374"/>
        <v>0</v>
      </c>
      <c r="R2575" s="288">
        <f t="shared" si="375"/>
        <v>0</v>
      </c>
      <c r="S2575" s="261"/>
    </row>
    <row r="2576" spans="2:19" s="200" customFormat="1" x14ac:dyDescent="0.25">
      <c r="B2576" s="259">
        <f t="shared" si="376"/>
        <v>2571</v>
      </c>
      <c r="C2576" s="229">
        <v>45523</v>
      </c>
      <c r="D2576" s="203"/>
      <c r="E2576" s="204" t="str">
        <f t="shared" si="370"/>
        <v/>
      </c>
      <c r="F2576" s="204" t="str">
        <f t="shared" si="371"/>
        <v/>
      </c>
      <c r="G2576" s="204" t="str">
        <f t="shared" si="372"/>
        <v/>
      </c>
      <c r="H2576" s="204" t="str">
        <f t="shared" si="373"/>
        <v/>
      </c>
      <c r="I2576" s="204"/>
      <c r="J2576" s="204"/>
      <c r="K2576" s="204"/>
      <c r="L2576" s="204"/>
      <c r="M2576" s="204"/>
      <c r="N2576" s="204"/>
      <c r="O2576" s="230">
        <f t="shared" si="368"/>
        <v>0</v>
      </c>
      <c r="P2576" s="230">
        <f t="shared" si="369"/>
        <v>0</v>
      </c>
      <c r="Q2576" s="230">
        <f t="shared" si="374"/>
        <v>0</v>
      </c>
      <c r="R2576" s="288">
        <f t="shared" si="375"/>
        <v>0</v>
      </c>
      <c r="S2576" s="261"/>
    </row>
    <row r="2577" spans="2:19" s="200" customFormat="1" x14ac:dyDescent="0.25">
      <c r="B2577" s="259">
        <f t="shared" si="376"/>
        <v>2572</v>
      </c>
      <c r="C2577" s="229">
        <v>45523</v>
      </c>
      <c r="D2577" s="203"/>
      <c r="E2577" s="204" t="str">
        <f t="shared" si="370"/>
        <v/>
      </c>
      <c r="F2577" s="204" t="str">
        <f t="shared" si="371"/>
        <v/>
      </c>
      <c r="G2577" s="204" t="str">
        <f t="shared" si="372"/>
        <v/>
      </c>
      <c r="H2577" s="204" t="str">
        <f t="shared" si="373"/>
        <v/>
      </c>
      <c r="I2577" s="204"/>
      <c r="J2577" s="204"/>
      <c r="K2577" s="204"/>
      <c r="L2577" s="204"/>
      <c r="M2577" s="204"/>
      <c r="N2577" s="204"/>
      <c r="O2577" s="230">
        <f t="shared" si="368"/>
        <v>0</v>
      </c>
      <c r="P2577" s="230">
        <f t="shared" si="369"/>
        <v>0</v>
      </c>
      <c r="Q2577" s="230">
        <f t="shared" si="374"/>
        <v>0</v>
      </c>
      <c r="R2577" s="288">
        <f t="shared" si="375"/>
        <v>0</v>
      </c>
      <c r="S2577" s="261"/>
    </row>
    <row r="2578" spans="2:19" s="200" customFormat="1" x14ac:dyDescent="0.25">
      <c r="B2578" s="259">
        <f t="shared" si="376"/>
        <v>2573</v>
      </c>
      <c r="C2578" s="229">
        <v>45523</v>
      </c>
      <c r="D2578" s="203"/>
      <c r="E2578" s="204" t="str">
        <f t="shared" si="370"/>
        <v/>
      </c>
      <c r="F2578" s="204" t="str">
        <f t="shared" si="371"/>
        <v/>
      </c>
      <c r="G2578" s="204" t="str">
        <f t="shared" si="372"/>
        <v/>
      </c>
      <c r="H2578" s="204" t="str">
        <f t="shared" si="373"/>
        <v/>
      </c>
      <c r="I2578" s="204"/>
      <c r="J2578" s="204"/>
      <c r="K2578" s="204"/>
      <c r="L2578" s="204"/>
      <c r="M2578" s="204"/>
      <c r="N2578" s="204"/>
      <c r="O2578" s="230">
        <f t="shared" si="368"/>
        <v>0</v>
      </c>
      <c r="P2578" s="230">
        <f t="shared" si="369"/>
        <v>0</v>
      </c>
      <c r="Q2578" s="230">
        <f t="shared" si="374"/>
        <v>0</v>
      </c>
      <c r="R2578" s="288">
        <f t="shared" si="375"/>
        <v>0</v>
      </c>
      <c r="S2578" s="261"/>
    </row>
    <row r="2579" spans="2:19" s="200" customFormat="1" x14ac:dyDescent="0.25">
      <c r="B2579" s="259">
        <f t="shared" si="376"/>
        <v>2574</v>
      </c>
      <c r="C2579" s="229">
        <v>45524</v>
      </c>
      <c r="D2579" s="203"/>
      <c r="E2579" s="204" t="str">
        <f t="shared" si="370"/>
        <v/>
      </c>
      <c r="F2579" s="204" t="str">
        <f t="shared" si="371"/>
        <v/>
      </c>
      <c r="G2579" s="204" t="str">
        <f t="shared" si="372"/>
        <v/>
      </c>
      <c r="H2579" s="204" t="str">
        <f t="shared" si="373"/>
        <v/>
      </c>
      <c r="I2579" s="204"/>
      <c r="J2579" s="204"/>
      <c r="K2579" s="204"/>
      <c r="L2579" s="204"/>
      <c r="M2579" s="204"/>
      <c r="N2579" s="204"/>
      <c r="O2579" s="230">
        <f t="shared" si="368"/>
        <v>0</v>
      </c>
      <c r="P2579" s="230">
        <f t="shared" si="369"/>
        <v>0</v>
      </c>
      <c r="Q2579" s="230">
        <f t="shared" si="374"/>
        <v>0</v>
      </c>
      <c r="R2579" s="288">
        <f t="shared" si="375"/>
        <v>0</v>
      </c>
      <c r="S2579" s="261"/>
    </row>
    <row r="2580" spans="2:19" s="200" customFormat="1" x14ac:dyDescent="0.25">
      <c r="B2580" s="259">
        <f t="shared" si="376"/>
        <v>2575</v>
      </c>
      <c r="C2580" s="229">
        <v>45524</v>
      </c>
      <c r="D2580" s="203"/>
      <c r="E2580" s="204" t="str">
        <f t="shared" si="370"/>
        <v/>
      </c>
      <c r="F2580" s="204" t="str">
        <f t="shared" si="371"/>
        <v/>
      </c>
      <c r="G2580" s="204" t="str">
        <f t="shared" si="372"/>
        <v/>
      </c>
      <c r="H2580" s="204" t="str">
        <f t="shared" si="373"/>
        <v/>
      </c>
      <c r="I2580" s="204"/>
      <c r="J2580" s="204"/>
      <c r="K2580" s="204"/>
      <c r="L2580" s="204"/>
      <c r="M2580" s="204"/>
      <c r="N2580" s="204"/>
      <c r="O2580" s="230">
        <f t="shared" si="368"/>
        <v>0</v>
      </c>
      <c r="P2580" s="230">
        <f t="shared" si="369"/>
        <v>0</v>
      </c>
      <c r="Q2580" s="230">
        <f t="shared" si="374"/>
        <v>0</v>
      </c>
      <c r="R2580" s="288">
        <f t="shared" si="375"/>
        <v>0</v>
      </c>
      <c r="S2580" s="261"/>
    </row>
    <row r="2581" spans="2:19" s="200" customFormat="1" x14ac:dyDescent="0.25">
      <c r="B2581" s="259">
        <f t="shared" si="376"/>
        <v>2576</v>
      </c>
      <c r="C2581" s="229">
        <v>45524</v>
      </c>
      <c r="D2581" s="203"/>
      <c r="E2581" s="204" t="str">
        <f t="shared" si="370"/>
        <v/>
      </c>
      <c r="F2581" s="204" t="str">
        <f t="shared" si="371"/>
        <v/>
      </c>
      <c r="G2581" s="204" t="str">
        <f t="shared" si="372"/>
        <v/>
      </c>
      <c r="H2581" s="204" t="str">
        <f t="shared" si="373"/>
        <v/>
      </c>
      <c r="I2581" s="204"/>
      <c r="J2581" s="204"/>
      <c r="K2581" s="204"/>
      <c r="L2581" s="204"/>
      <c r="M2581" s="204"/>
      <c r="N2581" s="204"/>
      <c r="O2581" s="230">
        <f t="shared" si="368"/>
        <v>0</v>
      </c>
      <c r="P2581" s="230">
        <f t="shared" si="369"/>
        <v>0</v>
      </c>
      <c r="Q2581" s="230">
        <f t="shared" si="374"/>
        <v>0</v>
      </c>
      <c r="R2581" s="288">
        <f t="shared" si="375"/>
        <v>0</v>
      </c>
      <c r="S2581" s="261"/>
    </row>
    <row r="2582" spans="2:19" s="200" customFormat="1" x14ac:dyDescent="0.25">
      <c r="B2582" s="259">
        <f t="shared" si="376"/>
        <v>2577</v>
      </c>
      <c r="C2582" s="229">
        <v>45524</v>
      </c>
      <c r="D2582" s="203"/>
      <c r="E2582" s="204" t="str">
        <f t="shared" si="370"/>
        <v/>
      </c>
      <c r="F2582" s="204" t="str">
        <f t="shared" si="371"/>
        <v/>
      </c>
      <c r="G2582" s="204" t="str">
        <f t="shared" si="372"/>
        <v/>
      </c>
      <c r="H2582" s="204" t="str">
        <f t="shared" si="373"/>
        <v/>
      </c>
      <c r="I2582" s="204"/>
      <c r="J2582" s="204"/>
      <c r="K2582" s="204"/>
      <c r="L2582" s="204"/>
      <c r="M2582" s="204"/>
      <c r="N2582" s="204"/>
      <c r="O2582" s="230">
        <f t="shared" ref="O2582:O2645" si="377">IF(I2582=$O$5,J2582*H2582,0)</f>
        <v>0</v>
      </c>
      <c r="P2582" s="230">
        <f t="shared" ref="P2582:P2645" si="378">IF(I2582=$P$5,J2582*H2582,0)*1.15</f>
        <v>0</v>
      </c>
      <c r="Q2582" s="230">
        <f t="shared" si="374"/>
        <v>0</v>
      </c>
      <c r="R2582" s="288">
        <f t="shared" si="375"/>
        <v>0</v>
      </c>
      <c r="S2582" s="261"/>
    </row>
    <row r="2583" spans="2:19" s="200" customFormat="1" x14ac:dyDescent="0.25">
      <c r="B2583" s="259">
        <f t="shared" si="376"/>
        <v>2578</v>
      </c>
      <c r="C2583" s="229">
        <v>45524</v>
      </c>
      <c r="D2583" s="203"/>
      <c r="E2583" s="204" t="str">
        <f t="shared" si="370"/>
        <v/>
      </c>
      <c r="F2583" s="204" t="str">
        <f t="shared" si="371"/>
        <v/>
      </c>
      <c r="G2583" s="204" t="str">
        <f t="shared" si="372"/>
        <v/>
      </c>
      <c r="H2583" s="204" t="str">
        <f t="shared" si="373"/>
        <v/>
      </c>
      <c r="I2583" s="204"/>
      <c r="J2583" s="204"/>
      <c r="K2583" s="204"/>
      <c r="L2583" s="204"/>
      <c r="M2583" s="204"/>
      <c r="N2583" s="204"/>
      <c r="O2583" s="230">
        <f t="shared" si="377"/>
        <v>0</v>
      </c>
      <c r="P2583" s="230">
        <f t="shared" si="378"/>
        <v>0</v>
      </c>
      <c r="Q2583" s="230">
        <f t="shared" si="374"/>
        <v>0</v>
      </c>
      <c r="R2583" s="288">
        <f t="shared" si="375"/>
        <v>0</v>
      </c>
      <c r="S2583" s="261"/>
    </row>
    <row r="2584" spans="2:19" s="200" customFormat="1" x14ac:dyDescent="0.25">
      <c r="B2584" s="259">
        <f t="shared" si="376"/>
        <v>2579</v>
      </c>
      <c r="C2584" s="229">
        <v>45524</v>
      </c>
      <c r="D2584" s="203"/>
      <c r="E2584" s="204" t="str">
        <f t="shared" si="370"/>
        <v/>
      </c>
      <c r="F2584" s="204" t="str">
        <f t="shared" si="371"/>
        <v/>
      </c>
      <c r="G2584" s="204" t="str">
        <f t="shared" si="372"/>
        <v/>
      </c>
      <c r="H2584" s="204" t="str">
        <f t="shared" si="373"/>
        <v/>
      </c>
      <c r="I2584" s="204"/>
      <c r="J2584" s="204"/>
      <c r="K2584" s="204"/>
      <c r="L2584" s="204"/>
      <c r="M2584" s="204"/>
      <c r="N2584" s="204"/>
      <c r="O2584" s="230">
        <f t="shared" si="377"/>
        <v>0</v>
      </c>
      <c r="P2584" s="230">
        <f t="shared" si="378"/>
        <v>0</v>
      </c>
      <c r="Q2584" s="230">
        <f t="shared" si="374"/>
        <v>0</v>
      </c>
      <c r="R2584" s="288">
        <f t="shared" si="375"/>
        <v>0</v>
      </c>
      <c r="S2584" s="261"/>
    </row>
    <row r="2585" spans="2:19" s="200" customFormat="1" x14ac:dyDescent="0.25">
      <c r="B2585" s="259">
        <f t="shared" si="376"/>
        <v>2580</v>
      </c>
      <c r="C2585" s="229">
        <v>45524</v>
      </c>
      <c r="D2585" s="203"/>
      <c r="E2585" s="204" t="str">
        <f t="shared" si="370"/>
        <v/>
      </c>
      <c r="F2585" s="204" t="str">
        <f t="shared" si="371"/>
        <v/>
      </c>
      <c r="G2585" s="204" t="str">
        <f t="shared" si="372"/>
        <v/>
      </c>
      <c r="H2585" s="204" t="str">
        <f t="shared" si="373"/>
        <v/>
      </c>
      <c r="I2585" s="204"/>
      <c r="J2585" s="204"/>
      <c r="K2585" s="204"/>
      <c r="L2585" s="204"/>
      <c r="M2585" s="204"/>
      <c r="N2585" s="204"/>
      <c r="O2585" s="230">
        <f t="shared" si="377"/>
        <v>0</v>
      </c>
      <c r="P2585" s="230">
        <f t="shared" si="378"/>
        <v>0</v>
      </c>
      <c r="Q2585" s="230">
        <f t="shared" si="374"/>
        <v>0</v>
      </c>
      <c r="R2585" s="288">
        <f t="shared" si="375"/>
        <v>0</v>
      </c>
      <c r="S2585" s="261"/>
    </row>
    <row r="2586" spans="2:19" s="200" customFormat="1" x14ac:dyDescent="0.25">
      <c r="B2586" s="259">
        <f t="shared" si="376"/>
        <v>2581</v>
      </c>
      <c r="C2586" s="229"/>
      <c r="D2586" s="203"/>
      <c r="E2586" s="204" t="str">
        <f t="shared" si="370"/>
        <v/>
      </c>
      <c r="F2586" s="204" t="str">
        <f t="shared" si="371"/>
        <v/>
      </c>
      <c r="G2586" s="204" t="str">
        <f t="shared" si="372"/>
        <v/>
      </c>
      <c r="H2586" s="204" t="str">
        <f t="shared" si="373"/>
        <v/>
      </c>
      <c r="I2586" s="204"/>
      <c r="J2586" s="204"/>
      <c r="K2586" s="204"/>
      <c r="L2586" s="204"/>
      <c r="M2586" s="204"/>
      <c r="N2586" s="204"/>
      <c r="O2586" s="230">
        <f t="shared" si="377"/>
        <v>0</v>
      </c>
      <c r="P2586" s="230">
        <f t="shared" si="378"/>
        <v>0</v>
      </c>
      <c r="Q2586" s="230">
        <f t="shared" si="374"/>
        <v>0</v>
      </c>
      <c r="R2586" s="288">
        <f t="shared" si="375"/>
        <v>0</v>
      </c>
      <c r="S2586" s="261"/>
    </row>
    <row r="2587" spans="2:19" s="200" customFormat="1" x14ac:dyDescent="0.25">
      <c r="B2587" s="259">
        <f t="shared" si="376"/>
        <v>2582</v>
      </c>
      <c r="C2587" s="229"/>
      <c r="D2587" s="203"/>
      <c r="E2587" s="204" t="str">
        <f t="shared" si="370"/>
        <v/>
      </c>
      <c r="F2587" s="204" t="str">
        <f t="shared" si="371"/>
        <v/>
      </c>
      <c r="G2587" s="204" t="str">
        <f t="shared" si="372"/>
        <v/>
      </c>
      <c r="H2587" s="204" t="str">
        <f t="shared" si="373"/>
        <v/>
      </c>
      <c r="I2587" s="204"/>
      <c r="J2587" s="204"/>
      <c r="K2587" s="204"/>
      <c r="L2587" s="204"/>
      <c r="M2587" s="204"/>
      <c r="N2587" s="204"/>
      <c r="O2587" s="230">
        <f t="shared" si="377"/>
        <v>0</v>
      </c>
      <c r="P2587" s="230">
        <f t="shared" si="378"/>
        <v>0</v>
      </c>
      <c r="Q2587" s="230">
        <f t="shared" si="374"/>
        <v>0</v>
      </c>
      <c r="R2587" s="288">
        <f t="shared" si="375"/>
        <v>0</v>
      </c>
      <c r="S2587" s="261"/>
    </row>
    <row r="2588" spans="2:19" s="200" customFormat="1" x14ac:dyDescent="0.25">
      <c r="B2588" s="259">
        <f t="shared" si="376"/>
        <v>2583</v>
      </c>
      <c r="C2588" s="229"/>
      <c r="D2588" s="203"/>
      <c r="E2588" s="204" t="str">
        <f t="shared" si="370"/>
        <v/>
      </c>
      <c r="F2588" s="204" t="str">
        <f t="shared" si="371"/>
        <v/>
      </c>
      <c r="G2588" s="204" t="str">
        <f t="shared" si="372"/>
        <v/>
      </c>
      <c r="H2588" s="204" t="str">
        <f t="shared" si="373"/>
        <v/>
      </c>
      <c r="I2588" s="204"/>
      <c r="J2588" s="204"/>
      <c r="K2588" s="204"/>
      <c r="L2588" s="204"/>
      <c r="M2588" s="204"/>
      <c r="N2588" s="204"/>
      <c r="O2588" s="230">
        <f t="shared" si="377"/>
        <v>0</v>
      </c>
      <c r="P2588" s="230">
        <f t="shared" si="378"/>
        <v>0</v>
      </c>
      <c r="Q2588" s="230">
        <f t="shared" si="374"/>
        <v>0</v>
      </c>
      <c r="R2588" s="288">
        <f t="shared" si="375"/>
        <v>0</v>
      </c>
      <c r="S2588" s="261"/>
    </row>
    <row r="2589" spans="2:19" s="200" customFormat="1" x14ac:dyDescent="0.25">
      <c r="B2589" s="259">
        <f t="shared" si="376"/>
        <v>2584</v>
      </c>
      <c r="C2589" s="229">
        <v>45524</v>
      </c>
      <c r="D2589" s="203"/>
      <c r="E2589" s="204" t="str">
        <f t="shared" si="370"/>
        <v/>
      </c>
      <c r="F2589" s="204" t="str">
        <f t="shared" si="371"/>
        <v/>
      </c>
      <c r="G2589" s="204" t="str">
        <f t="shared" si="372"/>
        <v/>
      </c>
      <c r="H2589" s="204" t="str">
        <f t="shared" si="373"/>
        <v/>
      </c>
      <c r="I2589" s="204"/>
      <c r="J2589" s="204"/>
      <c r="K2589" s="204"/>
      <c r="L2589" s="204"/>
      <c r="M2589" s="204"/>
      <c r="N2589" s="204"/>
      <c r="O2589" s="230">
        <f t="shared" si="377"/>
        <v>0</v>
      </c>
      <c r="P2589" s="230">
        <f t="shared" si="378"/>
        <v>0</v>
      </c>
      <c r="Q2589" s="230">
        <f t="shared" si="374"/>
        <v>0</v>
      </c>
      <c r="R2589" s="288">
        <f t="shared" si="375"/>
        <v>0</v>
      </c>
      <c r="S2589" s="261"/>
    </row>
    <row r="2590" spans="2:19" s="200" customFormat="1" x14ac:dyDescent="0.25">
      <c r="B2590" s="259">
        <f t="shared" si="376"/>
        <v>2585</v>
      </c>
      <c r="C2590" s="229">
        <v>45524</v>
      </c>
      <c r="D2590" s="203"/>
      <c r="E2590" s="204" t="str">
        <f t="shared" si="370"/>
        <v/>
      </c>
      <c r="F2590" s="204" t="str">
        <f t="shared" si="371"/>
        <v/>
      </c>
      <c r="G2590" s="204" t="str">
        <f t="shared" si="372"/>
        <v/>
      </c>
      <c r="H2590" s="204" t="str">
        <f t="shared" si="373"/>
        <v/>
      </c>
      <c r="I2590" s="204"/>
      <c r="J2590" s="204"/>
      <c r="K2590" s="204"/>
      <c r="L2590" s="204"/>
      <c r="M2590" s="204"/>
      <c r="N2590" s="204"/>
      <c r="O2590" s="230">
        <f t="shared" si="377"/>
        <v>0</v>
      </c>
      <c r="P2590" s="230">
        <f t="shared" si="378"/>
        <v>0</v>
      </c>
      <c r="Q2590" s="230">
        <f t="shared" si="374"/>
        <v>0</v>
      </c>
      <c r="R2590" s="288">
        <f t="shared" si="375"/>
        <v>0</v>
      </c>
      <c r="S2590" s="261"/>
    </row>
    <row r="2591" spans="2:19" s="200" customFormat="1" x14ac:dyDescent="0.25">
      <c r="B2591" s="259">
        <f t="shared" si="376"/>
        <v>2586</v>
      </c>
      <c r="C2591" s="229">
        <v>45524</v>
      </c>
      <c r="D2591" s="203"/>
      <c r="E2591" s="204" t="str">
        <f t="shared" si="370"/>
        <v/>
      </c>
      <c r="F2591" s="204" t="str">
        <f t="shared" si="371"/>
        <v/>
      </c>
      <c r="G2591" s="204" t="str">
        <f t="shared" si="372"/>
        <v/>
      </c>
      <c r="H2591" s="204" t="str">
        <f t="shared" si="373"/>
        <v/>
      </c>
      <c r="I2591" s="204"/>
      <c r="J2591" s="204"/>
      <c r="K2591" s="204"/>
      <c r="L2591" s="204"/>
      <c r="M2591" s="204"/>
      <c r="N2591" s="204"/>
      <c r="O2591" s="230">
        <f t="shared" si="377"/>
        <v>0</v>
      </c>
      <c r="P2591" s="230">
        <f t="shared" si="378"/>
        <v>0</v>
      </c>
      <c r="Q2591" s="230">
        <f t="shared" si="374"/>
        <v>0</v>
      </c>
      <c r="R2591" s="288">
        <f t="shared" si="375"/>
        <v>0</v>
      </c>
      <c r="S2591" s="261"/>
    </row>
    <row r="2592" spans="2:19" s="200" customFormat="1" x14ac:dyDescent="0.25">
      <c r="B2592" s="259">
        <f t="shared" si="376"/>
        <v>2587</v>
      </c>
      <c r="C2592" s="229">
        <v>45524</v>
      </c>
      <c r="D2592" s="203"/>
      <c r="E2592" s="204" t="str">
        <f t="shared" si="370"/>
        <v/>
      </c>
      <c r="F2592" s="204" t="str">
        <f t="shared" si="371"/>
        <v/>
      </c>
      <c r="G2592" s="204" t="str">
        <f t="shared" si="372"/>
        <v/>
      </c>
      <c r="H2592" s="204" t="str">
        <f t="shared" si="373"/>
        <v/>
      </c>
      <c r="I2592" s="204"/>
      <c r="J2592" s="204"/>
      <c r="K2592" s="204"/>
      <c r="L2592" s="204"/>
      <c r="M2592" s="204"/>
      <c r="N2592" s="204"/>
      <c r="O2592" s="230">
        <f t="shared" si="377"/>
        <v>0</v>
      </c>
      <c r="P2592" s="230">
        <f t="shared" si="378"/>
        <v>0</v>
      </c>
      <c r="Q2592" s="230">
        <f t="shared" si="374"/>
        <v>0</v>
      </c>
      <c r="R2592" s="288">
        <f t="shared" si="375"/>
        <v>0</v>
      </c>
      <c r="S2592" s="261"/>
    </row>
    <row r="2593" spans="2:19" s="200" customFormat="1" x14ac:dyDescent="0.25">
      <c r="B2593" s="259">
        <f t="shared" si="376"/>
        <v>2588</v>
      </c>
      <c r="C2593" s="229">
        <v>45524</v>
      </c>
      <c r="D2593" s="203"/>
      <c r="E2593" s="204" t="str">
        <f t="shared" si="370"/>
        <v/>
      </c>
      <c r="F2593" s="204" t="str">
        <f t="shared" si="371"/>
        <v/>
      </c>
      <c r="G2593" s="204" t="str">
        <f t="shared" si="372"/>
        <v/>
      </c>
      <c r="H2593" s="204" t="str">
        <f t="shared" si="373"/>
        <v/>
      </c>
      <c r="I2593" s="204"/>
      <c r="J2593" s="204"/>
      <c r="K2593" s="204"/>
      <c r="L2593" s="204"/>
      <c r="M2593" s="204"/>
      <c r="N2593" s="204"/>
      <c r="O2593" s="230">
        <f t="shared" si="377"/>
        <v>0</v>
      </c>
      <c r="P2593" s="230">
        <f t="shared" si="378"/>
        <v>0</v>
      </c>
      <c r="Q2593" s="230">
        <f t="shared" si="374"/>
        <v>0</v>
      </c>
      <c r="R2593" s="288">
        <f t="shared" si="375"/>
        <v>0</v>
      </c>
      <c r="S2593" s="261"/>
    </row>
    <row r="2594" spans="2:19" s="200" customFormat="1" x14ac:dyDescent="0.25">
      <c r="B2594" s="259">
        <f t="shared" si="376"/>
        <v>2589</v>
      </c>
      <c r="C2594" s="229">
        <v>45524</v>
      </c>
      <c r="D2594" s="203"/>
      <c r="E2594" s="204" t="str">
        <f t="shared" si="370"/>
        <v/>
      </c>
      <c r="F2594" s="204" t="str">
        <f t="shared" si="371"/>
        <v/>
      </c>
      <c r="G2594" s="204" t="str">
        <f t="shared" si="372"/>
        <v/>
      </c>
      <c r="H2594" s="204" t="str">
        <f t="shared" si="373"/>
        <v/>
      </c>
      <c r="I2594" s="204"/>
      <c r="J2594" s="204"/>
      <c r="K2594" s="204"/>
      <c r="L2594" s="204"/>
      <c r="M2594" s="204"/>
      <c r="N2594" s="204"/>
      <c r="O2594" s="230">
        <f t="shared" si="377"/>
        <v>0</v>
      </c>
      <c r="P2594" s="230">
        <f t="shared" si="378"/>
        <v>0</v>
      </c>
      <c r="Q2594" s="230">
        <f t="shared" si="374"/>
        <v>0</v>
      </c>
      <c r="R2594" s="288">
        <f t="shared" si="375"/>
        <v>0</v>
      </c>
      <c r="S2594" s="261"/>
    </row>
    <row r="2595" spans="2:19" s="200" customFormat="1" x14ac:dyDescent="0.25">
      <c r="B2595" s="259">
        <f t="shared" si="376"/>
        <v>2590</v>
      </c>
      <c r="C2595" s="229">
        <v>45524</v>
      </c>
      <c r="D2595" s="203"/>
      <c r="E2595" s="204" t="str">
        <f t="shared" si="370"/>
        <v/>
      </c>
      <c r="F2595" s="204" t="str">
        <f t="shared" si="371"/>
        <v/>
      </c>
      <c r="G2595" s="204" t="str">
        <f t="shared" si="372"/>
        <v/>
      </c>
      <c r="H2595" s="204" t="str">
        <f t="shared" si="373"/>
        <v/>
      </c>
      <c r="I2595" s="204"/>
      <c r="J2595" s="204"/>
      <c r="K2595" s="204"/>
      <c r="L2595" s="204"/>
      <c r="M2595" s="204"/>
      <c r="N2595" s="204"/>
      <c r="O2595" s="230">
        <f t="shared" si="377"/>
        <v>0</v>
      </c>
      <c r="P2595" s="230">
        <f t="shared" si="378"/>
        <v>0</v>
      </c>
      <c r="Q2595" s="230">
        <f t="shared" si="374"/>
        <v>0</v>
      </c>
      <c r="R2595" s="288">
        <f t="shared" si="375"/>
        <v>0</v>
      </c>
      <c r="S2595" s="261"/>
    </row>
    <row r="2596" spans="2:19" s="200" customFormat="1" x14ac:dyDescent="0.25">
      <c r="B2596" s="259">
        <f t="shared" si="376"/>
        <v>2591</v>
      </c>
      <c r="C2596" s="229">
        <v>45525</v>
      </c>
      <c r="D2596" s="203"/>
      <c r="E2596" s="204" t="str">
        <f t="shared" si="370"/>
        <v/>
      </c>
      <c r="F2596" s="204" t="str">
        <f t="shared" si="371"/>
        <v/>
      </c>
      <c r="G2596" s="204" t="str">
        <f t="shared" si="372"/>
        <v/>
      </c>
      <c r="H2596" s="204" t="str">
        <f t="shared" si="373"/>
        <v/>
      </c>
      <c r="I2596" s="204"/>
      <c r="J2596" s="204"/>
      <c r="K2596" s="204"/>
      <c r="L2596" s="204"/>
      <c r="M2596" s="204"/>
      <c r="N2596" s="204"/>
      <c r="O2596" s="230">
        <f t="shared" si="377"/>
        <v>0</v>
      </c>
      <c r="P2596" s="230">
        <f t="shared" si="378"/>
        <v>0</v>
      </c>
      <c r="Q2596" s="230">
        <f t="shared" si="374"/>
        <v>0</v>
      </c>
      <c r="R2596" s="288">
        <f t="shared" si="375"/>
        <v>0</v>
      </c>
      <c r="S2596" s="261"/>
    </row>
    <row r="2597" spans="2:19" s="200" customFormat="1" x14ac:dyDescent="0.25">
      <c r="B2597" s="259">
        <f t="shared" si="376"/>
        <v>2592</v>
      </c>
      <c r="C2597" s="229">
        <v>45525</v>
      </c>
      <c r="D2597" s="203"/>
      <c r="E2597" s="204" t="str">
        <f t="shared" si="370"/>
        <v/>
      </c>
      <c r="F2597" s="204" t="str">
        <f t="shared" si="371"/>
        <v/>
      </c>
      <c r="G2597" s="204" t="str">
        <f t="shared" si="372"/>
        <v/>
      </c>
      <c r="H2597" s="204" t="str">
        <f t="shared" si="373"/>
        <v/>
      </c>
      <c r="I2597" s="204"/>
      <c r="J2597" s="204"/>
      <c r="K2597" s="204"/>
      <c r="L2597" s="204"/>
      <c r="M2597" s="204"/>
      <c r="N2597" s="204"/>
      <c r="O2597" s="230">
        <f t="shared" si="377"/>
        <v>0</v>
      </c>
      <c r="P2597" s="230">
        <f t="shared" si="378"/>
        <v>0</v>
      </c>
      <c r="Q2597" s="230">
        <f t="shared" si="374"/>
        <v>0</v>
      </c>
      <c r="R2597" s="288">
        <f t="shared" si="375"/>
        <v>0</v>
      </c>
      <c r="S2597" s="261"/>
    </row>
    <row r="2598" spans="2:19" s="200" customFormat="1" x14ac:dyDescent="0.25">
      <c r="B2598" s="259">
        <f t="shared" si="376"/>
        <v>2593</v>
      </c>
      <c r="C2598" s="229">
        <v>45525</v>
      </c>
      <c r="D2598" s="203"/>
      <c r="E2598" s="204" t="str">
        <f t="shared" si="370"/>
        <v/>
      </c>
      <c r="F2598" s="204" t="str">
        <f t="shared" si="371"/>
        <v/>
      </c>
      <c r="G2598" s="204" t="str">
        <f t="shared" si="372"/>
        <v/>
      </c>
      <c r="H2598" s="204" t="str">
        <f t="shared" si="373"/>
        <v/>
      </c>
      <c r="I2598" s="204"/>
      <c r="J2598" s="204"/>
      <c r="K2598" s="204"/>
      <c r="L2598" s="204"/>
      <c r="M2598" s="204"/>
      <c r="N2598" s="204"/>
      <c r="O2598" s="230">
        <f t="shared" si="377"/>
        <v>0</v>
      </c>
      <c r="P2598" s="230">
        <f t="shared" si="378"/>
        <v>0</v>
      </c>
      <c r="Q2598" s="230">
        <f t="shared" si="374"/>
        <v>0</v>
      </c>
      <c r="R2598" s="288">
        <f t="shared" si="375"/>
        <v>0</v>
      </c>
      <c r="S2598" s="261"/>
    </row>
    <row r="2599" spans="2:19" s="200" customFormat="1" x14ac:dyDescent="0.25">
      <c r="B2599" s="259">
        <f t="shared" si="376"/>
        <v>2594</v>
      </c>
      <c r="C2599" s="229">
        <v>45525</v>
      </c>
      <c r="D2599" s="203"/>
      <c r="E2599" s="204" t="str">
        <f t="shared" si="370"/>
        <v/>
      </c>
      <c r="F2599" s="204" t="str">
        <f t="shared" si="371"/>
        <v/>
      </c>
      <c r="G2599" s="204" t="str">
        <f t="shared" si="372"/>
        <v/>
      </c>
      <c r="H2599" s="204" t="str">
        <f t="shared" si="373"/>
        <v/>
      </c>
      <c r="I2599" s="204"/>
      <c r="J2599" s="204"/>
      <c r="K2599" s="204"/>
      <c r="L2599" s="204"/>
      <c r="M2599" s="204"/>
      <c r="N2599" s="204"/>
      <c r="O2599" s="230">
        <f t="shared" si="377"/>
        <v>0</v>
      </c>
      <c r="P2599" s="230">
        <f t="shared" si="378"/>
        <v>0</v>
      </c>
      <c r="Q2599" s="230">
        <f t="shared" si="374"/>
        <v>0</v>
      </c>
      <c r="R2599" s="288">
        <f t="shared" si="375"/>
        <v>0</v>
      </c>
      <c r="S2599" s="261"/>
    </row>
    <row r="2600" spans="2:19" s="200" customFormat="1" x14ac:dyDescent="0.25">
      <c r="B2600" s="259">
        <f t="shared" si="376"/>
        <v>2595</v>
      </c>
      <c r="C2600" s="229">
        <v>45525</v>
      </c>
      <c r="D2600" s="203"/>
      <c r="E2600" s="204" t="str">
        <f t="shared" si="370"/>
        <v/>
      </c>
      <c r="F2600" s="204" t="str">
        <f t="shared" si="371"/>
        <v/>
      </c>
      <c r="G2600" s="204" t="str">
        <f t="shared" si="372"/>
        <v/>
      </c>
      <c r="H2600" s="204" t="str">
        <f t="shared" si="373"/>
        <v/>
      </c>
      <c r="I2600" s="204"/>
      <c r="J2600" s="204"/>
      <c r="K2600" s="204"/>
      <c r="L2600" s="204"/>
      <c r="M2600" s="204"/>
      <c r="N2600" s="204"/>
      <c r="O2600" s="230">
        <f t="shared" si="377"/>
        <v>0</v>
      </c>
      <c r="P2600" s="230">
        <f t="shared" si="378"/>
        <v>0</v>
      </c>
      <c r="Q2600" s="230">
        <f t="shared" si="374"/>
        <v>0</v>
      </c>
      <c r="R2600" s="288">
        <f t="shared" si="375"/>
        <v>0</v>
      </c>
      <c r="S2600" s="261"/>
    </row>
    <row r="2601" spans="2:19" s="200" customFormat="1" x14ac:dyDescent="0.25">
      <c r="B2601" s="259">
        <f t="shared" si="376"/>
        <v>2596</v>
      </c>
      <c r="C2601" s="229">
        <v>45525</v>
      </c>
      <c r="D2601" s="203"/>
      <c r="E2601" s="204" t="str">
        <f t="shared" si="370"/>
        <v/>
      </c>
      <c r="F2601" s="204" t="str">
        <f t="shared" si="371"/>
        <v/>
      </c>
      <c r="G2601" s="204" t="str">
        <f t="shared" si="372"/>
        <v/>
      </c>
      <c r="H2601" s="204" t="str">
        <f t="shared" si="373"/>
        <v/>
      </c>
      <c r="I2601" s="204"/>
      <c r="J2601" s="204"/>
      <c r="K2601" s="204"/>
      <c r="L2601" s="204"/>
      <c r="M2601" s="204"/>
      <c r="N2601" s="204"/>
      <c r="O2601" s="230">
        <f t="shared" si="377"/>
        <v>0</v>
      </c>
      <c r="P2601" s="230">
        <f t="shared" si="378"/>
        <v>0</v>
      </c>
      <c r="Q2601" s="230">
        <f t="shared" si="374"/>
        <v>0</v>
      </c>
      <c r="R2601" s="288">
        <f t="shared" si="375"/>
        <v>0</v>
      </c>
      <c r="S2601" s="261"/>
    </row>
    <row r="2602" spans="2:19" s="200" customFormat="1" x14ac:dyDescent="0.25">
      <c r="B2602" s="259">
        <f t="shared" si="376"/>
        <v>2597</v>
      </c>
      <c r="C2602" s="229">
        <v>45525</v>
      </c>
      <c r="D2602" s="203"/>
      <c r="E2602" s="204" t="str">
        <f t="shared" si="370"/>
        <v/>
      </c>
      <c r="F2602" s="204" t="str">
        <f t="shared" si="371"/>
        <v/>
      </c>
      <c r="G2602" s="204" t="str">
        <f t="shared" si="372"/>
        <v/>
      </c>
      <c r="H2602" s="204" t="str">
        <f t="shared" si="373"/>
        <v/>
      </c>
      <c r="I2602" s="204"/>
      <c r="J2602" s="204"/>
      <c r="K2602" s="204"/>
      <c r="L2602" s="204"/>
      <c r="M2602" s="204"/>
      <c r="N2602" s="204"/>
      <c r="O2602" s="230">
        <f t="shared" si="377"/>
        <v>0</v>
      </c>
      <c r="P2602" s="230">
        <f t="shared" si="378"/>
        <v>0</v>
      </c>
      <c r="Q2602" s="230">
        <f t="shared" si="374"/>
        <v>0</v>
      </c>
      <c r="R2602" s="288">
        <f t="shared" si="375"/>
        <v>0</v>
      </c>
      <c r="S2602" s="261"/>
    </row>
    <row r="2603" spans="2:19" s="200" customFormat="1" x14ac:dyDescent="0.25">
      <c r="B2603" s="259">
        <f t="shared" si="376"/>
        <v>2598</v>
      </c>
      <c r="C2603" s="229"/>
      <c r="D2603" s="203"/>
      <c r="E2603" s="204" t="str">
        <f t="shared" si="370"/>
        <v/>
      </c>
      <c r="F2603" s="204" t="str">
        <f t="shared" si="371"/>
        <v/>
      </c>
      <c r="G2603" s="204" t="str">
        <f t="shared" si="372"/>
        <v/>
      </c>
      <c r="H2603" s="204" t="str">
        <f t="shared" si="373"/>
        <v/>
      </c>
      <c r="I2603" s="204"/>
      <c r="J2603" s="204"/>
      <c r="K2603" s="204"/>
      <c r="L2603" s="204"/>
      <c r="M2603" s="204"/>
      <c r="N2603" s="204"/>
      <c r="O2603" s="230">
        <f t="shared" si="377"/>
        <v>0</v>
      </c>
      <c r="P2603" s="230">
        <f t="shared" si="378"/>
        <v>0</v>
      </c>
      <c r="Q2603" s="230">
        <f t="shared" si="374"/>
        <v>0</v>
      </c>
      <c r="R2603" s="288">
        <f t="shared" si="375"/>
        <v>0</v>
      </c>
      <c r="S2603" s="261"/>
    </row>
    <row r="2604" spans="2:19" s="200" customFormat="1" x14ac:dyDescent="0.25">
      <c r="B2604" s="259">
        <f t="shared" si="376"/>
        <v>2599</v>
      </c>
      <c r="C2604" s="229"/>
      <c r="D2604" s="203"/>
      <c r="E2604" s="204" t="str">
        <f t="shared" si="370"/>
        <v/>
      </c>
      <c r="F2604" s="204" t="str">
        <f t="shared" si="371"/>
        <v/>
      </c>
      <c r="G2604" s="204" t="str">
        <f t="shared" si="372"/>
        <v/>
      </c>
      <c r="H2604" s="204" t="str">
        <f t="shared" si="373"/>
        <v/>
      </c>
      <c r="I2604" s="204"/>
      <c r="J2604" s="204"/>
      <c r="K2604" s="204"/>
      <c r="L2604" s="204"/>
      <c r="M2604" s="204"/>
      <c r="N2604" s="204"/>
      <c r="O2604" s="230">
        <f t="shared" si="377"/>
        <v>0</v>
      </c>
      <c r="P2604" s="230">
        <f t="shared" si="378"/>
        <v>0</v>
      </c>
      <c r="Q2604" s="230">
        <f t="shared" si="374"/>
        <v>0</v>
      </c>
      <c r="R2604" s="288">
        <f t="shared" si="375"/>
        <v>0</v>
      </c>
      <c r="S2604" s="261"/>
    </row>
    <row r="2605" spans="2:19" s="200" customFormat="1" x14ac:dyDescent="0.25">
      <c r="B2605" s="259">
        <f t="shared" si="376"/>
        <v>2600</v>
      </c>
      <c r="C2605" s="229"/>
      <c r="D2605" s="203"/>
      <c r="E2605" s="204" t="str">
        <f t="shared" si="370"/>
        <v/>
      </c>
      <c r="F2605" s="204" t="str">
        <f t="shared" si="371"/>
        <v/>
      </c>
      <c r="G2605" s="204" t="str">
        <f t="shared" si="372"/>
        <v/>
      </c>
      <c r="H2605" s="204" t="str">
        <f t="shared" si="373"/>
        <v/>
      </c>
      <c r="I2605" s="204"/>
      <c r="J2605" s="204"/>
      <c r="K2605" s="204"/>
      <c r="L2605" s="204"/>
      <c r="M2605" s="204"/>
      <c r="N2605" s="204"/>
      <c r="O2605" s="230">
        <f t="shared" si="377"/>
        <v>0</v>
      </c>
      <c r="P2605" s="230">
        <f t="shared" si="378"/>
        <v>0</v>
      </c>
      <c r="Q2605" s="230">
        <f t="shared" si="374"/>
        <v>0</v>
      </c>
      <c r="R2605" s="288">
        <f t="shared" si="375"/>
        <v>0</v>
      </c>
      <c r="S2605" s="261"/>
    </row>
    <row r="2606" spans="2:19" s="200" customFormat="1" x14ac:dyDescent="0.25">
      <c r="B2606" s="259">
        <f t="shared" si="376"/>
        <v>2601</v>
      </c>
      <c r="C2606" s="229">
        <v>45525</v>
      </c>
      <c r="D2606" s="203"/>
      <c r="E2606" s="204" t="str">
        <f t="shared" si="370"/>
        <v/>
      </c>
      <c r="F2606" s="204" t="str">
        <f t="shared" si="371"/>
        <v/>
      </c>
      <c r="G2606" s="204" t="str">
        <f t="shared" si="372"/>
        <v/>
      </c>
      <c r="H2606" s="204" t="str">
        <f t="shared" si="373"/>
        <v/>
      </c>
      <c r="I2606" s="204"/>
      <c r="J2606" s="204"/>
      <c r="K2606" s="204"/>
      <c r="L2606" s="204"/>
      <c r="M2606" s="204"/>
      <c r="N2606" s="204"/>
      <c r="O2606" s="230">
        <f t="shared" si="377"/>
        <v>0</v>
      </c>
      <c r="P2606" s="230">
        <f t="shared" si="378"/>
        <v>0</v>
      </c>
      <c r="Q2606" s="230">
        <f t="shared" si="374"/>
        <v>0</v>
      </c>
      <c r="R2606" s="288">
        <f t="shared" si="375"/>
        <v>0</v>
      </c>
      <c r="S2606" s="261"/>
    </row>
    <row r="2607" spans="2:19" s="200" customFormat="1" x14ac:dyDescent="0.25">
      <c r="B2607" s="259">
        <f t="shared" si="376"/>
        <v>2602</v>
      </c>
      <c r="C2607" s="229">
        <v>45525</v>
      </c>
      <c r="D2607" s="203"/>
      <c r="E2607" s="204" t="str">
        <f t="shared" si="370"/>
        <v/>
      </c>
      <c r="F2607" s="204" t="str">
        <f t="shared" si="371"/>
        <v/>
      </c>
      <c r="G2607" s="204" t="str">
        <f t="shared" si="372"/>
        <v/>
      </c>
      <c r="H2607" s="204" t="str">
        <f t="shared" si="373"/>
        <v/>
      </c>
      <c r="I2607" s="204"/>
      <c r="J2607" s="204"/>
      <c r="K2607" s="204"/>
      <c r="L2607" s="204"/>
      <c r="M2607" s="204"/>
      <c r="N2607" s="204"/>
      <c r="O2607" s="230">
        <f t="shared" si="377"/>
        <v>0</v>
      </c>
      <c r="P2607" s="230">
        <f t="shared" si="378"/>
        <v>0</v>
      </c>
      <c r="Q2607" s="230">
        <f t="shared" si="374"/>
        <v>0</v>
      </c>
      <c r="R2607" s="288">
        <f t="shared" si="375"/>
        <v>0</v>
      </c>
      <c r="S2607" s="261"/>
    </row>
    <row r="2608" spans="2:19" s="200" customFormat="1" x14ac:dyDescent="0.25">
      <c r="B2608" s="259">
        <f t="shared" si="376"/>
        <v>2603</v>
      </c>
      <c r="C2608" s="229">
        <v>45525</v>
      </c>
      <c r="D2608" s="203"/>
      <c r="E2608" s="204" t="str">
        <f t="shared" si="370"/>
        <v/>
      </c>
      <c r="F2608" s="204" t="str">
        <f t="shared" si="371"/>
        <v/>
      </c>
      <c r="G2608" s="204" t="str">
        <f t="shared" si="372"/>
        <v/>
      </c>
      <c r="H2608" s="204" t="str">
        <f t="shared" si="373"/>
        <v/>
      </c>
      <c r="I2608" s="204"/>
      <c r="J2608" s="204"/>
      <c r="K2608" s="204"/>
      <c r="L2608" s="204"/>
      <c r="M2608" s="204"/>
      <c r="N2608" s="204"/>
      <c r="O2608" s="230">
        <f t="shared" si="377"/>
        <v>0</v>
      </c>
      <c r="P2608" s="230">
        <f t="shared" si="378"/>
        <v>0</v>
      </c>
      <c r="Q2608" s="230">
        <f t="shared" si="374"/>
        <v>0</v>
      </c>
      <c r="R2608" s="288">
        <f t="shared" si="375"/>
        <v>0</v>
      </c>
      <c r="S2608" s="261"/>
    </row>
    <row r="2609" spans="2:19" s="200" customFormat="1" x14ac:dyDescent="0.25">
      <c r="B2609" s="259">
        <f t="shared" si="376"/>
        <v>2604</v>
      </c>
      <c r="C2609" s="229">
        <v>45525</v>
      </c>
      <c r="D2609" s="203"/>
      <c r="E2609" s="204" t="str">
        <f t="shared" si="370"/>
        <v/>
      </c>
      <c r="F2609" s="204" t="str">
        <f t="shared" si="371"/>
        <v/>
      </c>
      <c r="G2609" s="204" t="str">
        <f t="shared" si="372"/>
        <v/>
      </c>
      <c r="H2609" s="204" t="str">
        <f t="shared" si="373"/>
        <v/>
      </c>
      <c r="I2609" s="204"/>
      <c r="J2609" s="204"/>
      <c r="K2609" s="204"/>
      <c r="L2609" s="204"/>
      <c r="M2609" s="204"/>
      <c r="N2609" s="204"/>
      <c r="O2609" s="230">
        <f t="shared" si="377"/>
        <v>0</v>
      </c>
      <c r="P2609" s="230">
        <f t="shared" si="378"/>
        <v>0</v>
      </c>
      <c r="Q2609" s="230">
        <f t="shared" si="374"/>
        <v>0</v>
      </c>
      <c r="R2609" s="288">
        <f t="shared" si="375"/>
        <v>0</v>
      </c>
      <c r="S2609" s="261"/>
    </row>
    <row r="2610" spans="2:19" s="200" customFormat="1" x14ac:dyDescent="0.25">
      <c r="B2610" s="259">
        <f t="shared" si="376"/>
        <v>2605</v>
      </c>
      <c r="C2610" s="229">
        <v>45525</v>
      </c>
      <c r="D2610" s="203"/>
      <c r="E2610" s="204" t="str">
        <f t="shared" si="370"/>
        <v/>
      </c>
      <c r="F2610" s="204" t="str">
        <f t="shared" si="371"/>
        <v/>
      </c>
      <c r="G2610" s="204" t="str">
        <f t="shared" si="372"/>
        <v/>
      </c>
      <c r="H2610" s="204" t="str">
        <f t="shared" si="373"/>
        <v/>
      </c>
      <c r="I2610" s="204"/>
      <c r="J2610" s="204"/>
      <c r="K2610" s="204"/>
      <c r="L2610" s="204"/>
      <c r="M2610" s="204"/>
      <c r="N2610" s="204"/>
      <c r="O2610" s="230">
        <f t="shared" si="377"/>
        <v>0</v>
      </c>
      <c r="P2610" s="230">
        <f t="shared" si="378"/>
        <v>0</v>
      </c>
      <c r="Q2610" s="230">
        <f t="shared" si="374"/>
        <v>0</v>
      </c>
      <c r="R2610" s="288">
        <f t="shared" si="375"/>
        <v>0</v>
      </c>
      <c r="S2610" s="261"/>
    </row>
    <row r="2611" spans="2:19" s="200" customFormat="1" x14ac:dyDescent="0.25">
      <c r="B2611" s="259">
        <f t="shared" si="376"/>
        <v>2606</v>
      </c>
      <c r="C2611" s="229">
        <v>45525</v>
      </c>
      <c r="D2611" s="203"/>
      <c r="E2611" s="204" t="str">
        <f t="shared" si="370"/>
        <v/>
      </c>
      <c r="F2611" s="204" t="str">
        <f t="shared" si="371"/>
        <v/>
      </c>
      <c r="G2611" s="204" t="str">
        <f t="shared" si="372"/>
        <v/>
      </c>
      <c r="H2611" s="204" t="str">
        <f t="shared" si="373"/>
        <v/>
      </c>
      <c r="I2611" s="204"/>
      <c r="J2611" s="204"/>
      <c r="K2611" s="204"/>
      <c r="L2611" s="204"/>
      <c r="M2611" s="204"/>
      <c r="N2611" s="204"/>
      <c r="O2611" s="230">
        <f t="shared" si="377"/>
        <v>0</v>
      </c>
      <c r="P2611" s="230">
        <f t="shared" si="378"/>
        <v>0</v>
      </c>
      <c r="Q2611" s="230">
        <f t="shared" si="374"/>
        <v>0</v>
      </c>
      <c r="R2611" s="288">
        <f t="shared" si="375"/>
        <v>0</v>
      </c>
      <c r="S2611" s="261"/>
    </row>
    <row r="2612" spans="2:19" s="200" customFormat="1" x14ac:dyDescent="0.25">
      <c r="B2612" s="259">
        <f t="shared" si="376"/>
        <v>2607</v>
      </c>
      <c r="C2612" s="229">
        <v>45525</v>
      </c>
      <c r="D2612" s="203"/>
      <c r="E2612" s="204" t="str">
        <f t="shared" si="370"/>
        <v/>
      </c>
      <c r="F2612" s="204" t="str">
        <f t="shared" si="371"/>
        <v/>
      </c>
      <c r="G2612" s="204" t="str">
        <f t="shared" si="372"/>
        <v/>
      </c>
      <c r="H2612" s="204" t="str">
        <f t="shared" si="373"/>
        <v/>
      </c>
      <c r="I2612" s="204"/>
      <c r="J2612" s="204"/>
      <c r="K2612" s="204"/>
      <c r="L2612" s="204"/>
      <c r="M2612" s="204"/>
      <c r="N2612" s="204"/>
      <c r="O2612" s="230">
        <f t="shared" si="377"/>
        <v>0</v>
      </c>
      <c r="P2612" s="230">
        <f t="shared" si="378"/>
        <v>0</v>
      </c>
      <c r="Q2612" s="230">
        <f t="shared" si="374"/>
        <v>0</v>
      </c>
      <c r="R2612" s="288">
        <f t="shared" si="375"/>
        <v>0</v>
      </c>
      <c r="S2612" s="261"/>
    </row>
    <row r="2613" spans="2:19" s="200" customFormat="1" x14ac:dyDescent="0.25">
      <c r="B2613" s="259">
        <f t="shared" si="376"/>
        <v>2608</v>
      </c>
      <c r="C2613" s="229">
        <v>45526</v>
      </c>
      <c r="D2613" s="203"/>
      <c r="E2613" s="204" t="str">
        <f t="shared" si="370"/>
        <v/>
      </c>
      <c r="F2613" s="204" t="str">
        <f t="shared" si="371"/>
        <v/>
      </c>
      <c r="G2613" s="204" t="str">
        <f t="shared" si="372"/>
        <v/>
      </c>
      <c r="H2613" s="204" t="str">
        <f t="shared" si="373"/>
        <v/>
      </c>
      <c r="I2613" s="204"/>
      <c r="J2613" s="204"/>
      <c r="K2613" s="204"/>
      <c r="L2613" s="204"/>
      <c r="M2613" s="204"/>
      <c r="N2613" s="204"/>
      <c r="O2613" s="230">
        <f t="shared" si="377"/>
        <v>0</v>
      </c>
      <c r="P2613" s="230">
        <f t="shared" si="378"/>
        <v>0</v>
      </c>
      <c r="Q2613" s="230">
        <f t="shared" si="374"/>
        <v>0</v>
      </c>
      <c r="R2613" s="288">
        <f t="shared" si="375"/>
        <v>0</v>
      </c>
      <c r="S2613" s="261"/>
    </row>
    <row r="2614" spans="2:19" s="200" customFormat="1" x14ac:dyDescent="0.25">
      <c r="B2614" s="259">
        <f t="shared" si="376"/>
        <v>2609</v>
      </c>
      <c r="C2614" s="229">
        <v>45526</v>
      </c>
      <c r="D2614" s="203"/>
      <c r="E2614" s="204" t="str">
        <f t="shared" si="370"/>
        <v/>
      </c>
      <c r="F2614" s="204" t="str">
        <f t="shared" si="371"/>
        <v/>
      </c>
      <c r="G2614" s="204" t="str">
        <f t="shared" si="372"/>
        <v/>
      </c>
      <c r="H2614" s="204" t="str">
        <f t="shared" si="373"/>
        <v/>
      </c>
      <c r="I2614" s="204"/>
      <c r="J2614" s="204"/>
      <c r="K2614" s="204"/>
      <c r="L2614" s="204"/>
      <c r="M2614" s="204"/>
      <c r="N2614" s="204"/>
      <c r="O2614" s="230">
        <f t="shared" si="377"/>
        <v>0</v>
      </c>
      <c r="P2614" s="230">
        <f t="shared" si="378"/>
        <v>0</v>
      </c>
      <c r="Q2614" s="230">
        <f t="shared" si="374"/>
        <v>0</v>
      </c>
      <c r="R2614" s="288">
        <f t="shared" si="375"/>
        <v>0</v>
      </c>
      <c r="S2614" s="261"/>
    </row>
    <row r="2615" spans="2:19" s="200" customFormat="1" x14ac:dyDescent="0.25">
      <c r="B2615" s="259">
        <f t="shared" si="376"/>
        <v>2610</v>
      </c>
      <c r="C2615" s="229">
        <v>45526</v>
      </c>
      <c r="D2615" s="203"/>
      <c r="E2615" s="204" t="str">
        <f t="shared" si="370"/>
        <v/>
      </c>
      <c r="F2615" s="204" t="str">
        <f t="shared" si="371"/>
        <v/>
      </c>
      <c r="G2615" s="204" t="str">
        <f t="shared" si="372"/>
        <v/>
      </c>
      <c r="H2615" s="204" t="str">
        <f t="shared" si="373"/>
        <v/>
      </c>
      <c r="I2615" s="204"/>
      <c r="J2615" s="204"/>
      <c r="K2615" s="204"/>
      <c r="L2615" s="204"/>
      <c r="M2615" s="204"/>
      <c r="N2615" s="204"/>
      <c r="O2615" s="230">
        <f t="shared" si="377"/>
        <v>0</v>
      </c>
      <c r="P2615" s="230">
        <f t="shared" si="378"/>
        <v>0</v>
      </c>
      <c r="Q2615" s="230">
        <f t="shared" si="374"/>
        <v>0</v>
      </c>
      <c r="R2615" s="288">
        <f t="shared" si="375"/>
        <v>0</v>
      </c>
      <c r="S2615" s="261"/>
    </row>
    <row r="2616" spans="2:19" s="200" customFormat="1" x14ac:dyDescent="0.25">
      <c r="B2616" s="259">
        <f t="shared" si="376"/>
        <v>2611</v>
      </c>
      <c r="C2616" s="229">
        <v>45526</v>
      </c>
      <c r="D2616" s="203"/>
      <c r="E2616" s="204" t="str">
        <f t="shared" si="370"/>
        <v/>
      </c>
      <c r="F2616" s="204" t="str">
        <f t="shared" si="371"/>
        <v/>
      </c>
      <c r="G2616" s="204" t="str">
        <f t="shared" si="372"/>
        <v/>
      </c>
      <c r="H2616" s="204" t="str">
        <f t="shared" si="373"/>
        <v/>
      </c>
      <c r="I2616" s="204"/>
      <c r="J2616" s="204"/>
      <c r="K2616" s="204"/>
      <c r="L2616" s="204"/>
      <c r="M2616" s="204"/>
      <c r="N2616" s="204"/>
      <c r="O2616" s="230">
        <f t="shared" si="377"/>
        <v>0</v>
      </c>
      <c r="P2616" s="230">
        <f t="shared" si="378"/>
        <v>0</v>
      </c>
      <c r="Q2616" s="230">
        <f t="shared" si="374"/>
        <v>0</v>
      </c>
      <c r="R2616" s="288">
        <f t="shared" si="375"/>
        <v>0</v>
      </c>
      <c r="S2616" s="261"/>
    </row>
    <row r="2617" spans="2:19" s="200" customFormat="1" x14ac:dyDescent="0.25">
      <c r="B2617" s="259">
        <f t="shared" si="376"/>
        <v>2612</v>
      </c>
      <c r="C2617" s="229">
        <v>45526</v>
      </c>
      <c r="D2617" s="203"/>
      <c r="E2617" s="204" t="str">
        <f t="shared" si="370"/>
        <v/>
      </c>
      <c r="F2617" s="204" t="str">
        <f t="shared" si="371"/>
        <v/>
      </c>
      <c r="G2617" s="204" t="str">
        <f t="shared" si="372"/>
        <v/>
      </c>
      <c r="H2617" s="204" t="str">
        <f t="shared" si="373"/>
        <v/>
      </c>
      <c r="I2617" s="204"/>
      <c r="J2617" s="204"/>
      <c r="K2617" s="204"/>
      <c r="L2617" s="204"/>
      <c r="M2617" s="204"/>
      <c r="N2617" s="204"/>
      <c r="O2617" s="230">
        <f t="shared" si="377"/>
        <v>0</v>
      </c>
      <c r="P2617" s="230">
        <f t="shared" si="378"/>
        <v>0</v>
      </c>
      <c r="Q2617" s="230">
        <f t="shared" si="374"/>
        <v>0</v>
      </c>
      <c r="R2617" s="288">
        <f t="shared" si="375"/>
        <v>0</v>
      </c>
      <c r="S2617" s="261"/>
    </row>
    <row r="2618" spans="2:19" s="200" customFormat="1" x14ac:dyDescent="0.25">
      <c r="B2618" s="259">
        <f t="shared" si="376"/>
        <v>2613</v>
      </c>
      <c r="C2618" s="229">
        <v>45526</v>
      </c>
      <c r="D2618" s="203"/>
      <c r="E2618" s="204" t="str">
        <f t="shared" si="370"/>
        <v/>
      </c>
      <c r="F2618" s="204" t="str">
        <f t="shared" si="371"/>
        <v/>
      </c>
      <c r="G2618" s="204" t="str">
        <f t="shared" si="372"/>
        <v/>
      </c>
      <c r="H2618" s="204" t="str">
        <f t="shared" si="373"/>
        <v/>
      </c>
      <c r="I2618" s="204"/>
      <c r="J2618" s="204"/>
      <c r="K2618" s="204"/>
      <c r="L2618" s="204"/>
      <c r="M2618" s="204"/>
      <c r="N2618" s="204"/>
      <c r="O2618" s="230">
        <f t="shared" si="377"/>
        <v>0</v>
      </c>
      <c r="P2618" s="230">
        <f t="shared" si="378"/>
        <v>0</v>
      </c>
      <c r="Q2618" s="230">
        <f t="shared" si="374"/>
        <v>0</v>
      </c>
      <c r="R2618" s="288">
        <f t="shared" si="375"/>
        <v>0</v>
      </c>
      <c r="S2618" s="261"/>
    </row>
    <row r="2619" spans="2:19" s="200" customFormat="1" x14ac:dyDescent="0.25">
      <c r="B2619" s="259">
        <f t="shared" si="376"/>
        <v>2614</v>
      </c>
      <c r="C2619" s="229">
        <v>45526</v>
      </c>
      <c r="D2619" s="203"/>
      <c r="E2619" s="204" t="str">
        <f t="shared" si="370"/>
        <v/>
      </c>
      <c r="F2619" s="204" t="str">
        <f t="shared" si="371"/>
        <v/>
      </c>
      <c r="G2619" s="204" t="str">
        <f t="shared" si="372"/>
        <v/>
      </c>
      <c r="H2619" s="204" t="str">
        <f t="shared" si="373"/>
        <v/>
      </c>
      <c r="I2619" s="204"/>
      <c r="J2619" s="204"/>
      <c r="K2619" s="204"/>
      <c r="L2619" s="204"/>
      <c r="M2619" s="204"/>
      <c r="N2619" s="204"/>
      <c r="O2619" s="230">
        <f t="shared" si="377"/>
        <v>0</v>
      </c>
      <c r="P2619" s="230">
        <f t="shared" si="378"/>
        <v>0</v>
      </c>
      <c r="Q2619" s="230">
        <f t="shared" si="374"/>
        <v>0</v>
      </c>
      <c r="R2619" s="288">
        <f t="shared" si="375"/>
        <v>0</v>
      </c>
      <c r="S2619" s="261"/>
    </row>
    <row r="2620" spans="2:19" s="200" customFormat="1" x14ac:dyDescent="0.25">
      <c r="B2620" s="259">
        <f t="shared" si="376"/>
        <v>2615</v>
      </c>
      <c r="C2620" s="229"/>
      <c r="D2620" s="203"/>
      <c r="E2620" s="204" t="str">
        <f t="shared" si="370"/>
        <v/>
      </c>
      <c r="F2620" s="204" t="str">
        <f t="shared" si="371"/>
        <v/>
      </c>
      <c r="G2620" s="204" t="str">
        <f t="shared" si="372"/>
        <v/>
      </c>
      <c r="H2620" s="204" t="str">
        <f t="shared" si="373"/>
        <v/>
      </c>
      <c r="I2620" s="204"/>
      <c r="J2620" s="204"/>
      <c r="K2620" s="204"/>
      <c r="L2620" s="204"/>
      <c r="M2620" s="204"/>
      <c r="N2620" s="204"/>
      <c r="O2620" s="230">
        <f t="shared" si="377"/>
        <v>0</v>
      </c>
      <c r="P2620" s="230">
        <f t="shared" si="378"/>
        <v>0</v>
      </c>
      <c r="Q2620" s="230">
        <f t="shared" si="374"/>
        <v>0</v>
      </c>
      <c r="R2620" s="288">
        <f t="shared" si="375"/>
        <v>0</v>
      </c>
      <c r="S2620" s="261"/>
    </row>
    <row r="2621" spans="2:19" s="200" customFormat="1" x14ac:dyDescent="0.25">
      <c r="B2621" s="259">
        <f t="shared" si="376"/>
        <v>2616</v>
      </c>
      <c r="C2621" s="229"/>
      <c r="D2621" s="203"/>
      <c r="E2621" s="204" t="str">
        <f t="shared" si="370"/>
        <v/>
      </c>
      <c r="F2621" s="204" t="str">
        <f t="shared" si="371"/>
        <v/>
      </c>
      <c r="G2621" s="204" t="str">
        <f t="shared" si="372"/>
        <v/>
      </c>
      <c r="H2621" s="204" t="str">
        <f t="shared" si="373"/>
        <v/>
      </c>
      <c r="I2621" s="204"/>
      <c r="J2621" s="204"/>
      <c r="K2621" s="204"/>
      <c r="L2621" s="204"/>
      <c r="M2621" s="204"/>
      <c r="N2621" s="204"/>
      <c r="O2621" s="230">
        <f t="shared" si="377"/>
        <v>0</v>
      </c>
      <c r="P2621" s="230">
        <f t="shared" si="378"/>
        <v>0</v>
      </c>
      <c r="Q2621" s="230">
        <f t="shared" si="374"/>
        <v>0</v>
      </c>
      <c r="R2621" s="288">
        <f t="shared" si="375"/>
        <v>0</v>
      </c>
      <c r="S2621" s="261"/>
    </row>
    <row r="2622" spans="2:19" s="200" customFormat="1" x14ac:dyDescent="0.25">
      <c r="B2622" s="259">
        <f t="shared" si="376"/>
        <v>2617</v>
      </c>
      <c r="C2622" s="229"/>
      <c r="D2622" s="203"/>
      <c r="E2622" s="204" t="str">
        <f t="shared" si="370"/>
        <v/>
      </c>
      <c r="F2622" s="204" t="str">
        <f t="shared" si="371"/>
        <v/>
      </c>
      <c r="G2622" s="204" t="str">
        <f t="shared" si="372"/>
        <v/>
      </c>
      <c r="H2622" s="204" t="str">
        <f t="shared" si="373"/>
        <v/>
      </c>
      <c r="I2622" s="204"/>
      <c r="J2622" s="204"/>
      <c r="K2622" s="204"/>
      <c r="L2622" s="204"/>
      <c r="M2622" s="204"/>
      <c r="N2622" s="204"/>
      <c r="O2622" s="230">
        <f t="shared" si="377"/>
        <v>0</v>
      </c>
      <c r="P2622" s="230">
        <f t="shared" si="378"/>
        <v>0</v>
      </c>
      <c r="Q2622" s="230">
        <f t="shared" si="374"/>
        <v>0</v>
      </c>
      <c r="R2622" s="288">
        <f t="shared" si="375"/>
        <v>0</v>
      </c>
      <c r="S2622" s="261"/>
    </row>
    <row r="2623" spans="2:19" s="200" customFormat="1" x14ac:dyDescent="0.25">
      <c r="B2623" s="259">
        <f t="shared" si="376"/>
        <v>2618</v>
      </c>
      <c r="C2623" s="229">
        <v>45526</v>
      </c>
      <c r="D2623" s="203"/>
      <c r="E2623" s="204" t="str">
        <f t="shared" si="370"/>
        <v/>
      </c>
      <c r="F2623" s="204" t="str">
        <f t="shared" si="371"/>
        <v/>
      </c>
      <c r="G2623" s="204" t="str">
        <f t="shared" si="372"/>
        <v/>
      </c>
      <c r="H2623" s="204" t="str">
        <f t="shared" si="373"/>
        <v/>
      </c>
      <c r="I2623" s="204"/>
      <c r="J2623" s="204"/>
      <c r="K2623" s="204"/>
      <c r="L2623" s="204"/>
      <c r="M2623" s="204"/>
      <c r="N2623" s="204"/>
      <c r="O2623" s="230">
        <f t="shared" si="377"/>
        <v>0</v>
      </c>
      <c r="P2623" s="230">
        <f t="shared" si="378"/>
        <v>0</v>
      </c>
      <c r="Q2623" s="230">
        <f t="shared" si="374"/>
        <v>0</v>
      </c>
      <c r="R2623" s="288">
        <f t="shared" si="375"/>
        <v>0</v>
      </c>
      <c r="S2623" s="261"/>
    </row>
    <row r="2624" spans="2:19" s="200" customFormat="1" x14ac:dyDescent="0.25">
      <c r="B2624" s="259">
        <f t="shared" si="376"/>
        <v>2619</v>
      </c>
      <c r="C2624" s="229">
        <v>45526</v>
      </c>
      <c r="D2624" s="203"/>
      <c r="E2624" s="204" t="str">
        <f t="shared" si="370"/>
        <v/>
      </c>
      <c r="F2624" s="204" t="str">
        <f t="shared" si="371"/>
        <v/>
      </c>
      <c r="G2624" s="204" t="str">
        <f t="shared" si="372"/>
        <v/>
      </c>
      <c r="H2624" s="204" t="str">
        <f t="shared" si="373"/>
        <v/>
      </c>
      <c r="I2624" s="204"/>
      <c r="J2624" s="204"/>
      <c r="K2624" s="204"/>
      <c r="L2624" s="204"/>
      <c r="M2624" s="204"/>
      <c r="N2624" s="204"/>
      <c r="O2624" s="230">
        <f t="shared" si="377"/>
        <v>0</v>
      </c>
      <c r="P2624" s="230">
        <f t="shared" si="378"/>
        <v>0</v>
      </c>
      <c r="Q2624" s="230">
        <f t="shared" si="374"/>
        <v>0</v>
      </c>
      <c r="R2624" s="288">
        <f t="shared" si="375"/>
        <v>0</v>
      </c>
      <c r="S2624" s="261"/>
    </row>
    <row r="2625" spans="2:19" s="200" customFormat="1" x14ac:dyDescent="0.25">
      <c r="B2625" s="259">
        <f t="shared" si="376"/>
        <v>2620</v>
      </c>
      <c r="C2625" s="229">
        <v>45526</v>
      </c>
      <c r="D2625" s="203"/>
      <c r="E2625" s="204" t="str">
        <f t="shared" si="370"/>
        <v/>
      </c>
      <c r="F2625" s="204" t="str">
        <f t="shared" si="371"/>
        <v/>
      </c>
      <c r="G2625" s="204" t="str">
        <f t="shared" si="372"/>
        <v/>
      </c>
      <c r="H2625" s="204" t="str">
        <f t="shared" si="373"/>
        <v/>
      </c>
      <c r="I2625" s="204"/>
      <c r="J2625" s="204"/>
      <c r="K2625" s="204"/>
      <c r="L2625" s="204"/>
      <c r="M2625" s="204"/>
      <c r="N2625" s="204"/>
      <c r="O2625" s="230">
        <f t="shared" si="377"/>
        <v>0</v>
      </c>
      <c r="P2625" s="230">
        <f t="shared" si="378"/>
        <v>0</v>
      </c>
      <c r="Q2625" s="230">
        <f t="shared" si="374"/>
        <v>0</v>
      </c>
      <c r="R2625" s="288">
        <f t="shared" si="375"/>
        <v>0</v>
      </c>
      <c r="S2625" s="261"/>
    </row>
    <row r="2626" spans="2:19" s="200" customFormat="1" x14ac:dyDescent="0.25">
      <c r="B2626" s="259">
        <f t="shared" si="376"/>
        <v>2621</v>
      </c>
      <c r="C2626" s="229">
        <v>45526</v>
      </c>
      <c r="D2626" s="203"/>
      <c r="E2626" s="204" t="str">
        <f t="shared" si="370"/>
        <v/>
      </c>
      <c r="F2626" s="204" t="str">
        <f t="shared" si="371"/>
        <v/>
      </c>
      <c r="G2626" s="204" t="str">
        <f t="shared" si="372"/>
        <v/>
      </c>
      <c r="H2626" s="204" t="str">
        <f t="shared" si="373"/>
        <v/>
      </c>
      <c r="I2626" s="204"/>
      <c r="J2626" s="204"/>
      <c r="K2626" s="204"/>
      <c r="L2626" s="204"/>
      <c r="M2626" s="204"/>
      <c r="N2626" s="204"/>
      <c r="O2626" s="230">
        <f t="shared" si="377"/>
        <v>0</v>
      </c>
      <c r="P2626" s="230">
        <f t="shared" si="378"/>
        <v>0</v>
      </c>
      <c r="Q2626" s="230">
        <f t="shared" si="374"/>
        <v>0</v>
      </c>
      <c r="R2626" s="288">
        <f t="shared" si="375"/>
        <v>0</v>
      </c>
      <c r="S2626" s="261"/>
    </row>
    <row r="2627" spans="2:19" s="200" customFormat="1" x14ac:dyDescent="0.25">
      <c r="B2627" s="259">
        <f t="shared" si="376"/>
        <v>2622</v>
      </c>
      <c r="C2627" s="229">
        <v>45526</v>
      </c>
      <c r="D2627" s="203"/>
      <c r="E2627" s="204" t="str">
        <f t="shared" si="370"/>
        <v/>
      </c>
      <c r="F2627" s="204" t="str">
        <f t="shared" si="371"/>
        <v/>
      </c>
      <c r="G2627" s="204" t="str">
        <f t="shared" si="372"/>
        <v/>
      </c>
      <c r="H2627" s="204" t="str">
        <f t="shared" si="373"/>
        <v/>
      </c>
      <c r="I2627" s="204"/>
      <c r="J2627" s="204"/>
      <c r="K2627" s="204"/>
      <c r="L2627" s="204"/>
      <c r="M2627" s="204"/>
      <c r="N2627" s="204"/>
      <c r="O2627" s="230">
        <f t="shared" si="377"/>
        <v>0</v>
      </c>
      <c r="P2627" s="230">
        <f t="shared" si="378"/>
        <v>0</v>
      </c>
      <c r="Q2627" s="230">
        <f t="shared" si="374"/>
        <v>0</v>
      </c>
      <c r="R2627" s="288">
        <f t="shared" si="375"/>
        <v>0</v>
      </c>
      <c r="S2627" s="261"/>
    </row>
    <row r="2628" spans="2:19" s="200" customFormat="1" x14ac:dyDescent="0.25">
      <c r="B2628" s="259">
        <f t="shared" si="376"/>
        <v>2623</v>
      </c>
      <c r="C2628" s="229">
        <v>45526</v>
      </c>
      <c r="D2628" s="203"/>
      <c r="E2628" s="204" t="str">
        <f t="shared" si="370"/>
        <v/>
      </c>
      <c r="F2628" s="204" t="str">
        <f t="shared" si="371"/>
        <v/>
      </c>
      <c r="G2628" s="204" t="str">
        <f t="shared" si="372"/>
        <v/>
      </c>
      <c r="H2628" s="204" t="str">
        <f t="shared" si="373"/>
        <v/>
      </c>
      <c r="I2628" s="204"/>
      <c r="J2628" s="204"/>
      <c r="K2628" s="204"/>
      <c r="L2628" s="204"/>
      <c r="M2628" s="204"/>
      <c r="N2628" s="204"/>
      <c r="O2628" s="230">
        <f t="shared" si="377"/>
        <v>0</v>
      </c>
      <c r="P2628" s="230">
        <f t="shared" si="378"/>
        <v>0</v>
      </c>
      <c r="Q2628" s="230">
        <f t="shared" si="374"/>
        <v>0</v>
      </c>
      <c r="R2628" s="288">
        <f t="shared" si="375"/>
        <v>0</v>
      </c>
      <c r="S2628" s="261"/>
    </row>
    <row r="2629" spans="2:19" s="200" customFormat="1" x14ac:dyDescent="0.25">
      <c r="B2629" s="259">
        <f t="shared" si="376"/>
        <v>2624</v>
      </c>
      <c r="C2629" s="229">
        <v>45526</v>
      </c>
      <c r="D2629" s="203"/>
      <c r="E2629" s="204" t="str">
        <f t="shared" si="370"/>
        <v/>
      </c>
      <c r="F2629" s="204" t="str">
        <f t="shared" si="371"/>
        <v/>
      </c>
      <c r="G2629" s="204" t="str">
        <f t="shared" si="372"/>
        <v/>
      </c>
      <c r="H2629" s="204" t="str">
        <f t="shared" si="373"/>
        <v/>
      </c>
      <c r="I2629" s="204"/>
      <c r="J2629" s="204"/>
      <c r="K2629" s="204"/>
      <c r="L2629" s="204"/>
      <c r="M2629" s="204"/>
      <c r="N2629" s="204"/>
      <c r="O2629" s="230">
        <f t="shared" si="377"/>
        <v>0</v>
      </c>
      <c r="P2629" s="230">
        <f t="shared" si="378"/>
        <v>0</v>
      </c>
      <c r="Q2629" s="230">
        <f t="shared" si="374"/>
        <v>0</v>
      </c>
      <c r="R2629" s="288">
        <f t="shared" si="375"/>
        <v>0</v>
      </c>
      <c r="S2629" s="261"/>
    </row>
    <row r="2630" spans="2:19" s="200" customFormat="1" x14ac:dyDescent="0.25">
      <c r="B2630" s="259">
        <f t="shared" si="376"/>
        <v>2625</v>
      </c>
      <c r="C2630" s="229">
        <v>45527</v>
      </c>
      <c r="D2630" s="203"/>
      <c r="E2630" s="204" t="str">
        <f t="shared" ref="E2630:E2693" si="379">IFERROR(VLOOKUP(D2630,T:X,2,FALSE),"")</f>
        <v/>
      </c>
      <c r="F2630" s="204" t="str">
        <f t="shared" ref="F2630:F2693" si="380">IFERROR(VLOOKUP(D2630,T:X,3,FALSE),"")</f>
        <v/>
      </c>
      <c r="G2630" s="204" t="str">
        <f t="shared" ref="G2630:G2693" si="381">IFERROR(VLOOKUP(D2630,T:X,4,FALSE),"")</f>
        <v/>
      </c>
      <c r="H2630" s="204" t="str">
        <f t="shared" ref="H2630:H2693" si="382">IFERROR(VLOOKUP(D2630,T:X,5,FALSE),"")</f>
        <v/>
      </c>
      <c r="I2630" s="204"/>
      <c r="J2630" s="204"/>
      <c r="K2630" s="204"/>
      <c r="L2630" s="204"/>
      <c r="M2630" s="204"/>
      <c r="N2630" s="204"/>
      <c r="O2630" s="230">
        <f t="shared" si="377"/>
        <v>0</v>
      </c>
      <c r="P2630" s="230">
        <f t="shared" si="378"/>
        <v>0</v>
      </c>
      <c r="Q2630" s="230">
        <f t="shared" ref="Q2630:Q2693" si="383">IF(I2630=$Q$5,J2630*H2630,0)</f>
        <v>0</v>
      </c>
      <c r="R2630" s="288">
        <f t="shared" ref="R2630:R2693" si="384">IF(I2630=$R$5,J2630*H2630,0)</f>
        <v>0</v>
      </c>
      <c r="S2630" s="261"/>
    </row>
    <row r="2631" spans="2:19" s="200" customFormat="1" x14ac:dyDescent="0.25">
      <c r="B2631" s="259">
        <f t="shared" si="376"/>
        <v>2626</v>
      </c>
      <c r="C2631" s="229">
        <v>45527</v>
      </c>
      <c r="D2631" s="203"/>
      <c r="E2631" s="204" t="str">
        <f t="shared" si="379"/>
        <v/>
      </c>
      <c r="F2631" s="204" t="str">
        <f t="shared" si="380"/>
        <v/>
      </c>
      <c r="G2631" s="204" t="str">
        <f t="shared" si="381"/>
        <v/>
      </c>
      <c r="H2631" s="204" t="str">
        <f t="shared" si="382"/>
        <v/>
      </c>
      <c r="I2631" s="204"/>
      <c r="J2631" s="204"/>
      <c r="K2631" s="204"/>
      <c r="L2631" s="204"/>
      <c r="M2631" s="204"/>
      <c r="N2631" s="204"/>
      <c r="O2631" s="230">
        <f t="shared" si="377"/>
        <v>0</v>
      </c>
      <c r="P2631" s="230">
        <f t="shared" si="378"/>
        <v>0</v>
      </c>
      <c r="Q2631" s="230">
        <f t="shared" si="383"/>
        <v>0</v>
      </c>
      <c r="R2631" s="288">
        <f t="shared" si="384"/>
        <v>0</v>
      </c>
      <c r="S2631" s="261"/>
    </row>
    <row r="2632" spans="2:19" s="200" customFormat="1" x14ac:dyDescent="0.25">
      <c r="B2632" s="259">
        <f t="shared" si="376"/>
        <v>2627</v>
      </c>
      <c r="C2632" s="229">
        <v>45527</v>
      </c>
      <c r="D2632" s="203"/>
      <c r="E2632" s="204" t="str">
        <f t="shared" si="379"/>
        <v/>
      </c>
      <c r="F2632" s="204" t="str">
        <f t="shared" si="380"/>
        <v/>
      </c>
      <c r="G2632" s="204" t="str">
        <f t="shared" si="381"/>
        <v/>
      </c>
      <c r="H2632" s="204" t="str">
        <f t="shared" si="382"/>
        <v/>
      </c>
      <c r="I2632" s="204"/>
      <c r="J2632" s="204"/>
      <c r="K2632" s="204"/>
      <c r="L2632" s="204"/>
      <c r="M2632" s="204"/>
      <c r="N2632" s="204"/>
      <c r="O2632" s="230">
        <f t="shared" si="377"/>
        <v>0</v>
      </c>
      <c r="P2632" s="230">
        <f t="shared" si="378"/>
        <v>0</v>
      </c>
      <c r="Q2632" s="230">
        <f t="shared" si="383"/>
        <v>0</v>
      </c>
      <c r="R2632" s="288">
        <f t="shared" si="384"/>
        <v>0</v>
      </c>
      <c r="S2632" s="261"/>
    </row>
    <row r="2633" spans="2:19" s="200" customFormat="1" x14ac:dyDescent="0.25">
      <c r="B2633" s="259">
        <f t="shared" si="376"/>
        <v>2628</v>
      </c>
      <c r="C2633" s="229">
        <v>45527</v>
      </c>
      <c r="D2633" s="203"/>
      <c r="E2633" s="204" t="str">
        <f t="shared" si="379"/>
        <v/>
      </c>
      <c r="F2633" s="204" t="str">
        <f t="shared" si="380"/>
        <v/>
      </c>
      <c r="G2633" s="204" t="str">
        <f t="shared" si="381"/>
        <v/>
      </c>
      <c r="H2633" s="204" t="str">
        <f t="shared" si="382"/>
        <v/>
      </c>
      <c r="I2633" s="204"/>
      <c r="J2633" s="204"/>
      <c r="K2633" s="204"/>
      <c r="L2633" s="204"/>
      <c r="M2633" s="204"/>
      <c r="N2633" s="204"/>
      <c r="O2633" s="230">
        <f t="shared" si="377"/>
        <v>0</v>
      </c>
      <c r="P2633" s="230">
        <f t="shared" si="378"/>
        <v>0</v>
      </c>
      <c r="Q2633" s="230">
        <f t="shared" si="383"/>
        <v>0</v>
      </c>
      <c r="R2633" s="288">
        <f t="shared" si="384"/>
        <v>0</v>
      </c>
      <c r="S2633" s="261"/>
    </row>
    <row r="2634" spans="2:19" s="200" customFormat="1" x14ac:dyDescent="0.25">
      <c r="B2634" s="259">
        <f t="shared" si="376"/>
        <v>2629</v>
      </c>
      <c r="C2634" s="229">
        <v>45527</v>
      </c>
      <c r="D2634" s="203"/>
      <c r="E2634" s="204" t="str">
        <f t="shared" si="379"/>
        <v/>
      </c>
      <c r="F2634" s="204" t="str">
        <f t="shared" si="380"/>
        <v/>
      </c>
      <c r="G2634" s="204" t="str">
        <f t="shared" si="381"/>
        <v/>
      </c>
      <c r="H2634" s="204" t="str">
        <f t="shared" si="382"/>
        <v/>
      </c>
      <c r="I2634" s="204"/>
      <c r="J2634" s="204"/>
      <c r="K2634" s="204"/>
      <c r="L2634" s="204"/>
      <c r="M2634" s="204"/>
      <c r="N2634" s="204"/>
      <c r="O2634" s="230">
        <f t="shared" si="377"/>
        <v>0</v>
      </c>
      <c r="P2634" s="230">
        <f t="shared" si="378"/>
        <v>0</v>
      </c>
      <c r="Q2634" s="230">
        <f t="shared" si="383"/>
        <v>0</v>
      </c>
      <c r="R2634" s="288">
        <f t="shared" si="384"/>
        <v>0</v>
      </c>
      <c r="S2634" s="261"/>
    </row>
    <row r="2635" spans="2:19" s="200" customFormat="1" x14ac:dyDescent="0.25">
      <c r="B2635" s="259">
        <f t="shared" ref="B2635:B2698" si="385">ROW()-5</f>
        <v>2630</v>
      </c>
      <c r="C2635" s="229">
        <v>45527</v>
      </c>
      <c r="D2635" s="203"/>
      <c r="E2635" s="204" t="str">
        <f t="shared" si="379"/>
        <v/>
      </c>
      <c r="F2635" s="204" t="str">
        <f t="shared" si="380"/>
        <v/>
      </c>
      <c r="G2635" s="204" t="str">
        <f t="shared" si="381"/>
        <v/>
      </c>
      <c r="H2635" s="204" t="str">
        <f t="shared" si="382"/>
        <v/>
      </c>
      <c r="I2635" s="204"/>
      <c r="J2635" s="204"/>
      <c r="K2635" s="204"/>
      <c r="L2635" s="204"/>
      <c r="M2635" s="204"/>
      <c r="N2635" s="204"/>
      <c r="O2635" s="230">
        <f t="shared" si="377"/>
        <v>0</v>
      </c>
      <c r="P2635" s="230">
        <f t="shared" si="378"/>
        <v>0</v>
      </c>
      <c r="Q2635" s="230">
        <f t="shared" si="383"/>
        <v>0</v>
      </c>
      <c r="R2635" s="288">
        <f t="shared" si="384"/>
        <v>0</v>
      </c>
      <c r="S2635" s="261"/>
    </row>
    <row r="2636" spans="2:19" s="200" customFormat="1" x14ac:dyDescent="0.25">
      <c r="B2636" s="259">
        <f t="shared" si="385"/>
        <v>2631</v>
      </c>
      <c r="C2636" s="229">
        <v>45527</v>
      </c>
      <c r="D2636" s="203"/>
      <c r="E2636" s="204" t="str">
        <f t="shared" si="379"/>
        <v/>
      </c>
      <c r="F2636" s="204" t="str">
        <f t="shared" si="380"/>
        <v/>
      </c>
      <c r="G2636" s="204" t="str">
        <f t="shared" si="381"/>
        <v/>
      </c>
      <c r="H2636" s="204" t="str">
        <f t="shared" si="382"/>
        <v/>
      </c>
      <c r="I2636" s="204"/>
      <c r="J2636" s="204"/>
      <c r="K2636" s="204"/>
      <c r="L2636" s="204"/>
      <c r="M2636" s="204"/>
      <c r="N2636" s="204"/>
      <c r="O2636" s="230">
        <f t="shared" si="377"/>
        <v>0</v>
      </c>
      <c r="P2636" s="230">
        <f t="shared" si="378"/>
        <v>0</v>
      </c>
      <c r="Q2636" s="230">
        <f t="shared" si="383"/>
        <v>0</v>
      </c>
      <c r="R2636" s="288">
        <f t="shared" si="384"/>
        <v>0</v>
      </c>
      <c r="S2636" s="261"/>
    </row>
    <row r="2637" spans="2:19" s="200" customFormat="1" x14ac:dyDescent="0.25">
      <c r="B2637" s="259">
        <f t="shared" si="385"/>
        <v>2632</v>
      </c>
      <c r="C2637" s="229"/>
      <c r="D2637" s="203"/>
      <c r="E2637" s="204" t="str">
        <f t="shared" si="379"/>
        <v/>
      </c>
      <c r="F2637" s="204" t="str">
        <f t="shared" si="380"/>
        <v/>
      </c>
      <c r="G2637" s="204" t="str">
        <f t="shared" si="381"/>
        <v/>
      </c>
      <c r="H2637" s="204" t="str">
        <f t="shared" si="382"/>
        <v/>
      </c>
      <c r="I2637" s="204"/>
      <c r="J2637" s="204"/>
      <c r="K2637" s="204"/>
      <c r="L2637" s="204"/>
      <c r="M2637" s="204"/>
      <c r="N2637" s="204"/>
      <c r="O2637" s="230">
        <f t="shared" si="377"/>
        <v>0</v>
      </c>
      <c r="P2637" s="230">
        <f t="shared" si="378"/>
        <v>0</v>
      </c>
      <c r="Q2637" s="230">
        <f t="shared" si="383"/>
        <v>0</v>
      </c>
      <c r="R2637" s="288">
        <f t="shared" si="384"/>
        <v>0</v>
      </c>
      <c r="S2637" s="261"/>
    </row>
    <row r="2638" spans="2:19" s="200" customFormat="1" x14ac:dyDescent="0.25">
      <c r="B2638" s="259">
        <f t="shared" si="385"/>
        <v>2633</v>
      </c>
      <c r="C2638" s="229"/>
      <c r="D2638" s="203"/>
      <c r="E2638" s="204" t="str">
        <f t="shared" si="379"/>
        <v/>
      </c>
      <c r="F2638" s="204" t="str">
        <f t="shared" si="380"/>
        <v/>
      </c>
      <c r="G2638" s="204" t="str">
        <f t="shared" si="381"/>
        <v/>
      </c>
      <c r="H2638" s="204" t="str">
        <f t="shared" si="382"/>
        <v/>
      </c>
      <c r="I2638" s="204"/>
      <c r="J2638" s="204"/>
      <c r="K2638" s="204"/>
      <c r="L2638" s="204"/>
      <c r="M2638" s="204"/>
      <c r="N2638" s="204"/>
      <c r="O2638" s="230">
        <f t="shared" si="377"/>
        <v>0</v>
      </c>
      <c r="P2638" s="230">
        <f t="shared" si="378"/>
        <v>0</v>
      </c>
      <c r="Q2638" s="230">
        <f t="shared" si="383"/>
        <v>0</v>
      </c>
      <c r="R2638" s="288">
        <f t="shared" si="384"/>
        <v>0</v>
      </c>
      <c r="S2638" s="261"/>
    </row>
    <row r="2639" spans="2:19" s="200" customFormat="1" x14ac:dyDescent="0.25">
      <c r="B2639" s="259">
        <f t="shared" si="385"/>
        <v>2634</v>
      </c>
      <c r="C2639" s="229"/>
      <c r="D2639" s="203"/>
      <c r="E2639" s="204" t="str">
        <f t="shared" si="379"/>
        <v/>
      </c>
      <c r="F2639" s="204" t="str">
        <f t="shared" si="380"/>
        <v/>
      </c>
      <c r="G2639" s="204" t="str">
        <f t="shared" si="381"/>
        <v/>
      </c>
      <c r="H2639" s="204" t="str">
        <f t="shared" si="382"/>
        <v/>
      </c>
      <c r="I2639" s="204"/>
      <c r="J2639" s="204"/>
      <c r="K2639" s="204"/>
      <c r="L2639" s="204"/>
      <c r="M2639" s="204"/>
      <c r="N2639" s="204"/>
      <c r="O2639" s="230">
        <f t="shared" si="377"/>
        <v>0</v>
      </c>
      <c r="P2639" s="230">
        <f t="shared" si="378"/>
        <v>0</v>
      </c>
      <c r="Q2639" s="230">
        <f t="shared" si="383"/>
        <v>0</v>
      </c>
      <c r="R2639" s="288">
        <f t="shared" si="384"/>
        <v>0</v>
      </c>
      <c r="S2639" s="261"/>
    </row>
    <row r="2640" spans="2:19" s="200" customFormat="1" x14ac:dyDescent="0.25">
      <c r="B2640" s="259">
        <f t="shared" si="385"/>
        <v>2635</v>
      </c>
      <c r="C2640" s="229">
        <v>45527</v>
      </c>
      <c r="D2640" s="203"/>
      <c r="E2640" s="204" t="str">
        <f t="shared" si="379"/>
        <v/>
      </c>
      <c r="F2640" s="204" t="str">
        <f t="shared" si="380"/>
        <v/>
      </c>
      <c r="G2640" s="204" t="str">
        <f t="shared" si="381"/>
        <v/>
      </c>
      <c r="H2640" s="204" t="str">
        <f t="shared" si="382"/>
        <v/>
      </c>
      <c r="I2640" s="204"/>
      <c r="J2640" s="204"/>
      <c r="K2640" s="204"/>
      <c r="L2640" s="204"/>
      <c r="M2640" s="204"/>
      <c r="N2640" s="204"/>
      <c r="O2640" s="230">
        <f t="shared" si="377"/>
        <v>0</v>
      </c>
      <c r="P2640" s="230">
        <f t="shared" si="378"/>
        <v>0</v>
      </c>
      <c r="Q2640" s="230">
        <f t="shared" si="383"/>
        <v>0</v>
      </c>
      <c r="R2640" s="288">
        <f t="shared" si="384"/>
        <v>0</v>
      </c>
      <c r="S2640" s="261"/>
    </row>
    <row r="2641" spans="2:19" s="200" customFormat="1" x14ac:dyDescent="0.25">
      <c r="B2641" s="259">
        <f t="shared" si="385"/>
        <v>2636</v>
      </c>
      <c r="C2641" s="229">
        <v>45527</v>
      </c>
      <c r="D2641" s="203"/>
      <c r="E2641" s="204" t="str">
        <f t="shared" si="379"/>
        <v/>
      </c>
      <c r="F2641" s="204" t="str">
        <f t="shared" si="380"/>
        <v/>
      </c>
      <c r="G2641" s="204" t="str">
        <f t="shared" si="381"/>
        <v/>
      </c>
      <c r="H2641" s="204" t="str">
        <f t="shared" si="382"/>
        <v/>
      </c>
      <c r="I2641" s="204"/>
      <c r="J2641" s="204"/>
      <c r="K2641" s="204"/>
      <c r="L2641" s="204"/>
      <c r="M2641" s="204"/>
      <c r="N2641" s="204"/>
      <c r="O2641" s="230">
        <f t="shared" si="377"/>
        <v>0</v>
      </c>
      <c r="P2641" s="230">
        <f t="shared" si="378"/>
        <v>0</v>
      </c>
      <c r="Q2641" s="230">
        <f t="shared" si="383"/>
        <v>0</v>
      </c>
      <c r="R2641" s="288">
        <f t="shared" si="384"/>
        <v>0</v>
      </c>
      <c r="S2641" s="261"/>
    </row>
    <row r="2642" spans="2:19" s="200" customFormat="1" x14ac:dyDescent="0.25">
      <c r="B2642" s="259">
        <f t="shared" si="385"/>
        <v>2637</v>
      </c>
      <c r="C2642" s="229">
        <v>45527</v>
      </c>
      <c r="D2642" s="203"/>
      <c r="E2642" s="204" t="str">
        <f t="shared" si="379"/>
        <v/>
      </c>
      <c r="F2642" s="204" t="str">
        <f t="shared" si="380"/>
        <v/>
      </c>
      <c r="G2642" s="204" t="str">
        <f t="shared" si="381"/>
        <v/>
      </c>
      <c r="H2642" s="204" t="str">
        <f t="shared" si="382"/>
        <v/>
      </c>
      <c r="I2642" s="204"/>
      <c r="J2642" s="204"/>
      <c r="K2642" s="204"/>
      <c r="L2642" s="204"/>
      <c r="M2642" s="204"/>
      <c r="N2642" s="204"/>
      <c r="O2642" s="230">
        <f t="shared" si="377"/>
        <v>0</v>
      </c>
      <c r="P2642" s="230">
        <f t="shared" si="378"/>
        <v>0</v>
      </c>
      <c r="Q2642" s="230">
        <f t="shared" si="383"/>
        <v>0</v>
      </c>
      <c r="R2642" s="288">
        <f t="shared" si="384"/>
        <v>0</v>
      </c>
      <c r="S2642" s="261"/>
    </row>
    <row r="2643" spans="2:19" s="200" customFormat="1" x14ac:dyDescent="0.25">
      <c r="B2643" s="259">
        <f t="shared" si="385"/>
        <v>2638</v>
      </c>
      <c r="C2643" s="229">
        <v>45527</v>
      </c>
      <c r="D2643" s="203"/>
      <c r="E2643" s="204" t="str">
        <f t="shared" si="379"/>
        <v/>
      </c>
      <c r="F2643" s="204" t="str">
        <f t="shared" si="380"/>
        <v/>
      </c>
      <c r="G2643" s="204" t="str">
        <f t="shared" si="381"/>
        <v/>
      </c>
      <c r="H2643" s="204" t="str">
        <f t="shared" si="382"/>
        <v/>
      </c>
      <c r="I2643" s="204"/>
      <c r="J2643" s="204"/>
      <c r="K2643" s="204"/>
      <c r="L2643" s="204"/>
      <c r="M2643" s="204"/>
      <c r="N2643" s="204"/>
      <c r="O2643" s="230">
        <f t="shared" si="377"/>
        <v>0</v>
      </c>
      <c r="P2643" s="230">
        <f t="shared" si="378"/>
        <v>0</v>
      </c>
      <c r="Q2643" s="230">
        <f t="shared" si="383"/>
        <v>0</v>
      </c>
      <c r="R2643" s="288">
        <f t="shared" si="384"/>
        <v>0</v>
      </c>
      <c r="S2643" s="261"/>
    </row>
    <row r="2644" spans="2:19" s="200" customFormat="1" x14ac:dyDescent="0.25">
      <c r="B2644" s="259">
        <f t="shared" si="385"/>
        <v>2639</v>
      </c>
      <c r="C2644" s="229">
        <v>45527</v>
      </c>
      <c r="D2644" s="203"/>
      <c r="E2644" s="204" t="str">
        <f t="shared" si="379"/>
        <v/>
      </c>
      <c r="F2644" s="204" t="str">
        <f t="shared" si="380"/>
        <v/>
      </c>
      <c r="G2644" s="204" t="str">
        <f t="shared" si="381"/>
        <v/>
      </c>
      <c r="H2644" s="204" t="str">
        <f t="shared" si="382"/>
        <v/>
      </c>
      <c r="I2644" s="204"/>
      <c r="J2644" s="204"/>
      <c r="K2644" s="204"/>
      <c r="L2644" s="204"/>
      <c r="M2644" s="204"/>
      <c r="N2644" s="204"/>
      <c r="O2644" s="230">
        <f t="shared" si="377"/>
        <v>0</v>
      </c>
      <c r="P2644" s="230">
        <f t="shared" si="378"/>
        <v>0</v>
      </c>
      <c r="Q2644" s="230">
        <f t="shared" si="383"/>
        <v>0</v>
      </c>
      <c r="R2644" s="288">
        <f t="shared" si="384"/>
        <v>0</v>
      </c>
      <c r="S2644" s="261"/>
    </row>
    <row r="2645" spans="2:19" s="200" customFormat="1" x14ac:dyDescent="0.25">
      <c r="B2645" s="259">
        <f t="shared" si="385"/>
        <v>2640</v>
      </c>
      <c r="C2645" s="229">
        <v>45527</v>
      </c>
      <c r="D2645" s="203"/>
      <c r="E2645" s="204" t="str">
        <f t="shared" si="379"/>
        <v/>
      </c>
      <c r="F2645" s="204" t="str">
        <f t="shared" si="380"/>
        <v/>
      </c>
      <c r="G2645" s="204" t="str">
        <f t="shared" si="381"/>
        <v/>
      </c>
      <c r="H2645" s="204" t="str">
        <f t="shared" si="382"/>
        <v/>
      </c>
      <c r="I2645" s="204"/>
      <c r="J2645" s="204"/>
      <c r="K2645" s="204"/>
      <c r="L2645" s="204"/>
      <c r="M2645" s="204"/>
      <c r="N2645" s="204"/>
      <c r="O2645" s="230">
        <f t="shared" si="377"/>
        <v>0</v>
      </c>
      <c r="P2645" s="230">
        <f t="shared" si="378"/>
        <v>0</v>
      </c>
      <c r="Q2645" s="230">
        <f t="shared" si="383"/>
        <v>0</v>
      </c>
      <c r="R2645" s="288">
        <f t="shared" si="384"/>
        <v>0</v>
      </c>
      <c r="S2645" s="261"/>
    </row>
    <row r="2646" spans="2:19" s="200" customFormat="1" x14ac:dyDescent="0.25">
      <c r="B2646" s="259">
        <f t="shared" si="385"/>
        <v>2641</v>
      </c>
      <c r="C2646" s="229">
        <v>45527</v>
      </c>
      <c r="D2646" s="203"/>
      <c r="E2646" s="204" t="str">
        <f t="shared" si="379"/>
        <v/>
      </c>
      <c r="F2646" s="204" t="str">
        <f t="shared" si="380"/>
        <v/>
      </c>
      <c r="G2646" s="204" t="str">
        <f t="shared" si="381"/>
        <v/>
      </c>
      <c r="H2646" s="204" t="str">
        <f t="shared" si="382"/>
        <v/>
      </c>
      <c r="I2646" s="204"/>
      <c r="J2646" s="204"/>
      <c r="K2646" s="204"/>
      <c r="L2646" s="204"/>
      <c r="M2646" s="204"/>
      <c r="N2646" s="204"/>
      <c r="O2646" s="230">
        <f t="shared" ref="O2646:O2709" si="386">IF(I2646=$O$5,J2646*H2646,0)</f>
        <v>0</v>
      </c>
      <c r="P2646" s="230">
        <f t="shared" ref="P2646:P2709" si="387">IF(I2646=$P$5,J2646*H2646,0)*1.15</f>
        <v>0</v>
      </c>
      <c r="Q2646" s="230">
        <f t="shared" si="383"/>
        <v>0</v>
      </c>
      <c r="R2646" s="288">
        <f t="shared" si="384"/>
        <v>0</v>
      </c>
      <c r="S2646" s="261"/>
    </row>
    <row r="2647" spans="2:19" s="200" customFormat="1" x14ac:dyDescent="0.25">
      <c r="B2647" s="259">
        <f t="shared" si="385"/>
        <v>2642</v>
      </c>
      <c r="C2647" s="229">
        <v>45528</v>
      </c>
      <c r="D2647" s="203"/>
      <c r="E2647" s="204" t="str">
        <f t="shared" si="379"/>
        <v/>
      </c>
      <c r="F2647" s="204" t="str">
        <f t="shared" si="380"/>
        <v/>
      </c>
      <c r="G2647" s="204" t="str">
        <f t="shared" si="381"/>
        <v/>
      </c>
      <c r="H2647" s="204" t="str">
        <f t="shared" si="382"/>
        <v/>
      </c>
      <c r="I2647" s="204"/>
      <c r="J2647" s="204"/>
      <c r="K2647" s="204"/>
      <c r="L2647" s="204"/>
      <c r="M2647" s="204"/>
      <c r="N2647" s="204"/>
      <c r="O2647" s="230">
        <f t="shared" si="386"/>
        <v>0</v>
      </c>
      <c r="P2647" s="230">
        <f t="shared" si="387"/>
        <v>0</v>
      </c>
      <c r="Q2647" s="230">
        <f t="shared" si="383"/>
        <v>0</v>
      </c>
      <c r="R2647" s="288">
        <f t="shared" si="384"/>
        <v>0</v>
      </c>
      <c r="S2647" s="261"/>
    </row>
    <row r="2648" spans="2:19" s="200" customFormat="1" x14ac:dyDescent="0.25">
      <c r="B2648" s="259">
        <f t="shared" si="385"/>
        <v>2643</v>
      </c>
      <c r="C2648" s="229">
        <v>45528</v>
      </c>
      <c r="D2648" s="203"/>
      <c r="E2648" s="204" t="str">
        <f t="shared" si="379"/>
        <v/>
      </c>
      <c r="F2648" s="204" t="str">
        <f t="shared" si="380"/>
        <v/>
      </c>
      <c r="G2648" s="204" t="str">
        <f t="shared" si="381"/>
        <v/>
      </c>
      <c r="H2648" s="204" t="str">
        <f t="shared" si="382"/>
        <v/>
      </c>
      <c r="I2648" s="204"/>
      <c r="J2648" s="204"/>
      <c r="K2648" s="204"/>
      <c r="L2648" s="204"/>
      <c r="M2648" s="204"/>
      <c r="N2648" s="204"/>
      <c r="O2648" s="230">
        <f t="shared" si="386"/>
        <v>0</v>
      </c>
      <c r="P2648" s="230">
        <f t="shared" si="387"/>
        <v>0</v>
      </c>
      <c r="Q2648" s="230">
        <f t="shared" si="383"/>
        <v>0</v>
      </c>
      <c r="R2648" s="288">
        <f t="shared" si="384"/>
        <v>0</v>
      </c>
      <c r="S2648" s="261"/>
    </row>
    <row r="2649" spans="2:19" s="200" customFormat="1" x14ac:dyDescent="0.25">
      <c r="B2649" s="259">
        <f t="shared" si="385"/>
        <v>2644</v>
      </c>
      <c r="C2649" s="229">
        <v>45528</v>
      </c>
      <c r="D2649" s="203"/>
      <c r="E2649" s="204" t="str">
        <f t="shared" si="379"/>
        <v/>
      </c>
      <c r="F2649" s="204" t="str">
        <f t="shared" si="380"/>
        <v/>
      </c>
      <c r="G2649" s="204" t="str">
        <f t="shared" si="381"/>
        <v/>
      </c>
      <c r="H2649" s="204" t="str">
        <f t="shared" si="382"/>
        <v/>
      </c>
      <c r="I2649" s="204"/>
      <c r="J2649" s="204"/>
      <c r="K2649" s="204"/>
      <c r="L2649" s="204"/>
      <c r="M2649" s="204"/>
      <c r="N2649" s="204"/>
      <c r="O2649" s="230">
        <f t="shared" si="386"/>
        <v>0</v>
      </c>
      <c r="P2649" s="230">
        <f t="shared" si="387"/>
        <v>0</v>
      </c>
      <c r="Q2649" s="230">
        <f t="shared" si="383"/>
        <v>0</v>
      </c>
      <c r="R2649" s="288">
        <f t="shared" si="384"/>
        <v>0</v>
      </c>
      <c r="S2649" s="261"/>
    </row>
    <row r="2650" spans="2:19" s="200" customFormat="1" x14ac:dyDescent="0.25">
      <c r="B2650" s="259">
        <f t="shared" si="385"/>
        <v>2645</v>
      </c>
      <c r="C2650" s="229">
        <v>45528</v>
      </c>
      <c r="D2650" s="203"/>
      <c r="E2650" s="204" t="str">
        <f t="shared" si="379"/>
        <v/>
      </c>
      <c r="F2650" s="204" t="str">
        <f t="shared" si="380"/>
        <v/>
      </c>
      <c r="G2650" s="204" t="str">
        <f t="shared" si="381"/>
        <v/>
      </c>
      <c r="H2650" s="204" t="str">
        <f t="shared" si="382"/>
        <v/>
      </c>
      <c r="I2650" s="204"/>
      <c r="J2650" s="204"/>
      <c r="K2650" s="204"/>
      <c r="L2650" s="204"/>
      <c r="M2650" s="204"/>
      <c r="N2650" s="204"/>
      <c r="O2650" s="230">
        <f t="shared" si="386"/>
        <v>0</v>
      </c>
      <c r="P2650" s="230">
        <f t="shared" si="387"/>
        <v>0</v>
      </c>
      <c r="Q2650" s="230">
        <f t="shared" si="383"/>
        <v>0</v>
      </c>
      <c r="R2650" s="288">
        <f t="shared" si="384"/>
        <v>0</v>
      </c>
      <c r="S2650" s="261"/>
    </row>
    <row r="2651" spans="2:19" s="200" customFormat="1" x14ac:dyDescent="0.25">
      <c r="B2651" s="259">
        <f t="shared" si="385"/>
        <v>2646</v>
      </c>
      <c r="C2651" s="229">
        <v>45528</v>
      </c>
      <c r="D2651" s="203"/>
      <c r="E2651" s="204" t="str">
        <f t="shared" si="379"/>
        <v/>
      </c>
      <c r="F2651" s="204" t="str">
        <f t="shared" si="380"/>
        <v/>
      </c>
      <c r="G2651" s="204" t="str">
        <f t="shared" si="381"/>
        <v/>
      </c>
      <c r="H2651" s="204" t="str">
        <f t="shared" si="382"/>
        <v/>
      </c>
      <c r="I2651" s="204"/>
      <c r="J2651" s="204"/>
      <c r="K2651" s="204"/>
      <c r="L2651" s="204"/>
      <c r="M2651" s="204"/>
      <c r="N2651" s="204"/>
      <c r="O2651" s="230">
        <f t="shared" si="386"/>
        <v>0</v>
      </c>
      <c r="P2651" s="230">
        <f t="shared" si="387"/>
        <v>0</v>
      </c>
      <c r="Q2651" s="230">
        <f t="shared" si="383"/>
        <v>0</v>
      </c>
      <c r="R2651" s="288">
        <f t="shared" si="384"/>
        <v>0</v>
      </c>
      <c r="S2651" s="261"/>
    </row>
    <row r="2652" spans="2:19" s="200" customFormat="1" x14ac:dyDescent="0.25">
      <c r="B2652" s="259">
        <f t="shared" si="385"/>
        <v>2647</v>
      </c>
      <c r="C2652" s="229">
        <v>45528</v>
      </c>
      <c r="D2652" s="203"/>
      <c r="E2652" s="204" t="str">
        <f t="shared" si="379"/>
        <v/>
      </c>
      <c r="F2652" s="204" t="str">
        <f t="shared" si="380"/>
        <v/>
      </c>
      <c r="G2652" s="204" t="str">
        <f t="shared" si="381"/>
        <v/>
      </c>
      <c r="H2652" s="204" t="str">
        <f t="shared" si="382"/>
        <v/>
      </c>
      <c r="I2652" s="204"/>
      <c r="J2652" s="204"/>
      <c r="K2652" s="204"/>
      <c r="L2652" s="204"/>
      <c r="M2652" s="204"/>
      <c r="N2652" s="204"/>
      <c r="O2652" s="230">
        <f t="shared" si="386"/>
        <v>0</v>
      </c>
      <c r="P2652" s="230">
        <f t="shared" si="387"/>
        <v>0</v>
      </c>
      <c r="Q2652" s="230">
        <f t="shared" si="383"/>
        <v>0</v>
      </c>
      <c r="R2652" s="288">
        <f t="shared" si="384"/>
        <v>0</v>
      </c>
      <c r="S2652" s="261"/>
    </row>
    <row r="2653" spans="2:19" s="200" customFormat="1" x14ac:dyDescent="0.25">
      <c r="B2653" s="259">
        <f t="shared" si="385"/>
        <v>2648</v>
      </c>
      <c r="C2653" s="229">
        <v>45528</v>
      </c>
      <c r="D2653" s="203"/>
      <c r="E2653" s="204" t="str">
        <f t="shared" si="379"/>
        <v/>
      </c>
      <c r="F2653" s="204" t="str">
        <f t="shared" si="380"/>
        <v/>
      </c>
      <c r="G2653" s="204" t="str">
        <f t="shared" si="381"/>
        <v/>
      </c>
      <c r="H2653" s="204" t="str">
        <f t="shared" si="382"/>
        <v/>
      </c>
      <c r="I2653" s="204"/>
      <c r="J2653" s="204"/>
      <c r="K2653" s="204"/>
      <c r="L2653" s="204"/>
      <c r="M2653" s="204"/>
      <c r="N2653" s="204"/>
      <c r="O2653" s="230">
        <f t="shared" si="386"/>
        <v>0</v>
      </c>
      <c r="P2653" s="230">
        <f t="shared" si="387"/>
        <v>0</v>
      </c>
      <c r="Q2653" s="230">
        <f t="shared" si="383"/>
        <v>0</v>
      </c>
      <c r="R2653" s="288">
        <f t="shared" si="384"/>
        <v>0</v>
      </c>
      <c r="S2653" s="261"/>
    </row>
    <row r="2654" spans="2:19" s="200" customFormat="1" x14ac:dyDescent="0.25">
      <c r="B2654" s="259">
        <f t="shared" si="385"/>
        <v>2649</v>
      </c>
      <c r="C2654" s="229"/>
      <c r="D2654" s="203"/>
      <c r="E2654" s="204" t="str">
        <f t="shared" si="379"/>
        <v/>
      </c>
      <c r="F2654" s="204" t="str">
        <f t="shared" si="380"/>
        <v/>
      </c>
      <c r="G2654" s="204" t="str">
        <f t="shared" si="381"/>
        <v/>
      </c>
      <c r="H2654" s="204" t="str">
        <f t="shared" si="382"/>
        <v/>
      </c>
      <c r="I2654" s="204"/>
      <c r="J2654" s="204"/>
      <c r="K2654" s="204"/>
      <c r="L2654" s="204"/>
      <c r="M2654" s="204"/>
      <c r="N2654" s="204"/>
      <c r="O2654" s="230">
        <f t="shared" si="386"/>
        <v>0</v>
      </c>
      <c r="P2654" s="230">
        <f t="shared" si="387"/>
        <v>0</v>
      </c>
      <c r="Q2654" s="230">
        <f t="shared" si="383"/>
        <v>0</v>
      </c>
      <c r="R2654" s="288">
        <f t="shared" si="384"/>
        <v>0</v>
      </c>
      <c r="S2654" s="261"/>
    </row>
    <row r="2655" spans="2:19" s="200" customFormat="1" x14ac:dyDescent="0.25">
      <c r="B2655" s="259">
        <f t="shared" si="385"/>
        <v>2650</v>
      </c>
      <c r="C2655" s="229"/>
      <c r="D2655" s="203"/>
      <c r="E2655" s="204" t="str">
        <f t="shared" si="379"/>
        <v/>
      </c>
      <c r="F2655" s="204" t="str">
        <f t="shared" si="380"/>
        <v/>
      </c>
      <c r="G2655" s="204" t="str">
        <f t="shared" si="381"/>
        <v/>
      </c>
      <c r="H2655" s="204" t="str">
        <f t="shared" si="382"/>
        <v/>
      </c>
      <c r="I2655" s="204"/>
      <c r="J2655" s="204"/>
      <c r="K2655" s="204"/>
      <c r="L2655" s="204"/>
      <c r="M2655" s="204"/>
      <c r="N2655" s="204"/>
      <c r="O2655" s="230">
        <f t="shared" si="386"/>
        <v>0</v>
      </c>
      <c r="P2655" s="230">
        <f t="shared" si="387"/>
        <v>0</v>
      </c>
      <c r="Q2655" s="230">
        <f t="shared" si="383"/>
        <v>0</v>
      </c>
      <c r="R2655" s="288">
        <f t="shared" si="384"/>
        <v>0</v>
      </c>
      <c r="S2655" s="261"/>
    </row>
    <row r="2656" spans="2:19" s="200" customFormat="1" x14ac:dyDescent="0.25">
      <c r="B2656" s="259">
        <f t="shared" si="385"/>
        <v>2651</v>
      </c>
      <c r="C2656" s="229"/>
      <c r="D2656" s="203"/>
      <c r="E2656" s="204" t="str">
        <f t="shared" si="379"/>
        <v/>
      </c>
      <c r="F2656" s="204" t="str">
        <f t="shared" si="380"/>
        <v/>
      </c>
      <c r="G2656" s="204" t="str">
        <f t="shared" si="381"/>
        <v/>
      </c>
      <c r="H2656" s="204" t="str">
        <f t="shared" si="382"/>
        <v/>
      </c>
      <c r="I2656" s="204"/>
      <c r="J2656" s="204"/>
      <c r="K2656" s="204"/>
      <c r="L2656" s="204"/>
      <c r="M2656" s="204"/>
      <c r="N2656" s="204"/>
      <c r="O2656" s="230">
        <f t="shared" si="386"/>
        <v>0</v>
      </c>
      <c r="P2656" s="230">
        <f t="shared" si="387"/>
        <v>0</v>
      </c>
      <c r="Q2656" s="230">
        <f t="shared" si="383"/>
        <v>0</v>
      </c>
      <c r="R2656" s="288">
        <f t="shared" si="384"/>
        <v>0</v>
      </c>
      <c r="S2656" s="261"/>
    </row>
    <row r="2657" spans="2:19" s="200" customFormat="1" x14ac:dyDescent="0.25">
      <c r="B2657" s="259">
        <f t="shared" si="385"/>
        <v>2652</v>
      </c>
      <c r="C2657" s="229">
        <v>45528</v>
      </c>
      <c r="D2657" s="203"/>
      <c r="E2657" s="204" t="str">
        <f t="shared" si="379"/>
        <v/>
      </c>
      <c r="F2657" s="204" t="str">
        <f t="shared" si="380"/>
        <v/>
      </c>
      <c r="G2657" s="204" t="str">
        <f t="shared" si="381"/>
        <v/>
      </c>
      <c r="H2657" s="204" t="str">
        <f t="shared" si="382"/>
        <v/>
      </c>
      <c r="I2657" s="204"/>
      <c r="J2657" s="204"/>
      <c r="K2657" s="204"/>
      <c r="L2657" s="204"/>
      <c r="M2657" s="204"/>
      <c r="N2657" s="204"/>
      <c r="O2657" s="230">
        <f t="shared" si="386"/>
        <v>0</v>
      </c>
      <c r="P2657" s="230">
        <f t="shared" si="387"/>
        <v>0</v>
      </c>
      <c r="Q2657" s="230">
        <f t="shared" si="383"/>
        <v>0</v>
      </c>
      <c r="R2657" s="288">
        <f t="shared" si="384"/>
        <v>0</v>
      </c>
      <c r="S2657" s="261"/>
    </row>
    <row r="2658" spans="2:19" s="200" customFormat="1" x14ac:dyDescent="0.25">
      <c r="B2658" s="259">
        <f t="shared" si="385"/>
        <v>2653</v>
      </c>
      <c r="C2658" s="229">
        <v>45528</v>
      </c>
      <c r="D2658" s="203"/>
      <c r="E2658" s="204" t="str">
        <f t="shared" si="379"/>
        <v/>
      </c>
      <c r="F2658" s="204" t="str">
        <f t="shared" si="380"/>
        <v/>
      </c>
      <c r="G2658" s="204" t="str">
        <f t="shared" si="381"/>
        <v/>
      </c>
      <c r="H2658" s="204" t="str">
        <f t="shared" si="382"/>
        <v/>
      </c>
      <c r="I2658" s="204"/>
      <c r="J2658" s="204"/>
      <c r="K2658" s="204"/>
      <c r="L2658" s="204"/>
      <c r="M2658" s="204"/>
      <c r="N2658" s="204"/>
      <c r="O2658" s="230">
        <f t="shared" si="386"/>
        <v>0</v>
      </c>
      <c r="P2658" s="230">
        <f t="shared" si="387"/>
        <v>0</v>
      </c>
      <c r="Q2658" s="230">
        <f t="shared" si="383"/>
        <v>0</v>
      </c>
      <c r="R2658" s="288">
        <f t="shared" si="384"/>
        <v>0</v>
      </c>
      <c r="S2658" s="261"/>
    </row>
    <row r="2659" spans="2:19" s="200" customFormat="1" x14ac:dyDescent="0.25">
      <c r="B2659" s="259">
        <f t="shared" si="385"/>
        <v>2654</v>
      </c>
      <c r="C2659" s="229">
        <v>45528</v>
      </c>
      <c r="D2659" s="203"/>
      <c r="E2659" s="204" t="str">
        <f t="shared" si="379"/>
        <v/>
      </c>
      <c r="F2659" s="204" t="str">
        <f t="shared" si="380"/>
        <v/>
      </c>
      <c r="G2659" s="204" t="str">
        <f t="shared" si="381"/>
        <v/>
      </c>
      <c r="H2659" s="204" t="str">
        <f t="shared" si="382"/>
        <v/>
      </c>
      <c r="I2659" s="204"/>
      <c r="J2659" s="204"/>
      <c r="K2659" s="204"/>
      <c r="L2659" s="204"/>
      <c r="M2659" s="204"/>
      <c r="N2659" s="204"/>
      <c r="O2659" s="230">
        <f t="shared" si="386"/>
        <v>0</v>
      </c>
      <c r="P2659" s="230">
        <f t="shared" si="387"/>
        <v>0</v>
      </c>
      <c r="Q2659" s="230">
        <f t="shared" si="383"/>
        <v>0</v>
      </c>
      <c r="R2659" s="288">
        <f t="shared" si="384"/>
        <v>0</v>
      </c>
      <c r="S2659" s="261"/>
    </row>
    <row r="2660" spans="2:19" s="200" customFormat="1" x14ac:dyDescent="0.25">
      <c r="B2660" s="259">
        <f t="shared" si="385"/>
        <v>2655</v>
      </c>
      <c r="C2660" s="229">
        <v>45528</v>
      </c>
      <c r="D2660" s="203"/>
      <c r="E2660" s="204" t="str">
        <f t="shared" si="379"/>
        <v/>
      </c>
      <c r="F2660" s="204" t="str">
        <f t="shared" si="380"/>
        <v/>
      </c>
      <c r="G2660" s="204" t="str">
        <f t="shared" si="381"/>
        <v/>
      </c>
      <c r="H2660" s="204" t="str">
        <f t="shared" si="382"/>
        <v/>
      </c>
      <c r="I2660" s="204"/>
      <c r="J2660" s="204"/>
      <c r="K2660" s="204"/>
      <c r="L2660" s="204"/>
      <c r="M2660" s="204"/>
      <c r="N2660" s="204"/>
      <c r="O2660" s="230">
        <f t="shared" si="386"/>
        <v>0</v>
      </c>
      <c r="P2660" s="230">
        <f t="shared" si="387"/>
        <v>0</v>
      </c>
      <c r="Q2660" s="230">
        <f t="shared" si="383"/>
        <v>0</v>
      </c>
      <c r="R2660" s="288">
        <f t="shared" si="384"/>
        <v>0</v>
      </c>
      <c r="S2660" s="261"/>
    </row>
    <row r="2661" spans="2:19" s="200" customFormat="1" x14ac:dyDescent="0.25">
      <c r="B2661" s="259">
        <f t="shared" si="385"/>
        <v>2656</v>
      </c>
      <c r="C2661" s="229">
        <v>45528</v>
      </c>
      <c r="D2661" s="203"/>
      <c r="E2661" s="204" t="str">
        <f t="shared" si="379"/>
        <v/>
      </c>
      <c r="F2661" s="204" t="str">
        <f t="shared" si="380"/>
        <v/>
      </c>
      <c r="G2661" s="204" t="str">
        <f t="shared" si="381"/>
        <v/>
      </c>
      <c r="H2661" s="204" t="str">
        <f t="shared" si="382"/>
        <v/>
      </c>
      <c r="I2661" s="204"/>
      <c r="J2661" s="204"/>
      <c r="K2661" s="204"/>
      <c r="L2661" s="204"/>
      <c r="M2661" s="204"/>
      <c r="N2661" s="204"/>
      <c r="O2661" s="230">
        <f t="shared" si="386"/>
        <v>0</v>
      </c>
      <c r="P2661" s="230">
        <f t="shared" si="387"/>
        <v>0</v>
      </c>
      <c r="Q2661" s="230">
        <f t="shared" si="383"/>
        <v>0</v>
      </c>
      <c r="R2661" s="288">
        <f t="shared" si="384"/>
        <v>0</v>
      </c>
      <c r="S2661" s="261"/>
    </row>
    <row r="2662" spans="2:19" s="200" customFormat="1" x14ac:dyDescent="0.25">
      <c r="B2662" s="259">
        <f t="shared" si="385"/>
        <v>2657</v>
      </c>
      <c r="C2662" s="229">
        <v>45528</v>
      </c>
      <c r="D2662" s="203"/>
      <c r="E2662" s="204" t="str">
        <f t="shared" si="379"/>
        <v/>
      </c>
      <c r="F2662" s="204" t="str">
        <f t="shared" si="380"/>
        <v/>
      </c>
      <c r="G2662" s="204" t="str">
        <f t="shared" si="381"/>
        <v/>
      </c>
      <c r="H2662" s="204" t="str">
        <f t="shared" si="382"/>
        <v/>
      </c>
      <c r="I2662" s="204"/>
      <c r="J2662" s="204"/>
      <c r="K2662" s="204"/>
      <c r="L2662" s="204"/>
      <c r="M2662" s="204"/>
      <c r="N2662" s="204"/>
      <c r="O2662" s="230">
        <f t="shared" si="386"/>
        <v>0</v>
      </c>
      <c r="P2662" s="230">
        <f t="shared" si="387"/>
        <v>0</v>
      </c>
      <c r="Q2662" s="230">
        <f t="shared" si="383"/>
        <v>0</v>
      </c>
      <c r="R2662" s="288">
        <f t="shared" si="384"/>
        <v>0</v>
      </c>
      <c r="S2662" s="261"/>
    </row>
    <row r="2663" spans="2:19" s="200" customFormat="1" x14ac:dyDescent="0.25">
      <c r="B2663" s="259">
        <f t="shared" si="385"/>
        <v>2658</v>
      </c>
      <c r="C2663" s="229">
        <v>45528</v>
      </c>
      <c r="D2663" s="203"/>
      <c r="E2663" s="204" t="str">
        <f t="shared" si="379"/>
        <v/>
      </c>
      <c r="F2663" s="204" t="str">
        <f t="shared" si="380"/>
        <v/>
      </c>
      <c r="G2663" s="204" t="str">
        <f t="shared" si="381"/>
        <v/>
      </c>
      <c r="H2663" s="204" t="str">
        <f t="shared" si="382"/>
        <v/>
      </c>
      <c r="I2663" s="204"/>
      <c r="J2663" s="204"/>
      <c r="K2663" s="204"/>
      <c r="L2663" s="204"/>
      <c r="M2663" s="204"/>
      <c r="N2663" s="204"/>
      <c r="O2663" s="230">
        <f t="shared" si="386"/>
        <v>0</v>
      </c>
      <c r="P2663" s="230">
        <f t="shared" si="387"/>
        <v>0</v>
      </c>
      <c r="Q2663" s="230">
        <f t="shared" si="383"/>
        <v>0</v>
      </c>
      <c r="R2663" s="288">
        <f t="shared" si="384"/>
        <v>0</v>
      </c>
      <c r="S2663" s="261"/>
    </row>
    <row r="2664" spans="2:19" s="200" customFormat="1" x14ac:dyDescent="0.25">
      <c r="B2664" s="259">
        <f t="shared" si="385"/>
        <v>2659</v>
      </c>
      <c r="C2664" s="229">
        <v>45529</v>
      </c>
      <c r="D2664" s="203"/>
      <c r="E2664" s="204" t="str">
        <f t="shared" si="379"/>
        <v/>
      </c>
      <c r="F2664" s="204" t="str">
        <f t="shared" si="380"/>
        <v/>
      </c>
      <c r="G2664" s="204" t="str">
        <f t="shared" si="381"/>
        <v/>
      </c>
      <c r="H2664" s="204" t="str">
        <f t="shared" si="382"/>
        <v/>
      </c>
      <c r="I2664" s="204"/>
      <c r="J2664" s="204"/>
      <c r="K2664" s="204"/>
      <c r="L2664" s="204"/>
      <c r="M2664" s="204"/>
      <c r="N2664" s="204"/>
      <c r="O2664" s="230">
        <f t="shared" si="386"/>
        <v>0</v>
      </c>
      <c r="P2664" s="230">
        <f t="shared" si="387"/>
        <v>0</v>
      </c>
      <c r="Q2664" s="230">
        <f t="shared" si="383"/>
        <v>0</v>
      </c>
      <c r="R2664" s="288">
        <f t="shared" si="384"/>
        <v>0</v>
      </c>
      <c r="S2664" s="261"/>
    </row>
    <row r="2665" spans="2:19" s="200" customFormat="1" x14ac:dyDescent="0.25">
      <c r="B2665" s="259">
        <f t="shared" si="385"/>
        <v>2660</v>
      </c>
      <c r="C2665" s="229">
        <v>45529</v>
      </c>
      <c r="D2665" s="203"/>
      <c r="E2665" s="204" t="str">
        <f t="shared" si="379"/>
        <v/>
      </c>
      <c r="F2665" s="204" t="str">
        <f t="shared" si="380"/>
        <v/>
      </c>
      <c r="G2665" s="204" t="str">
        <f t="shared" si="381"/>
        <v/>
      </c>
      <c r="H2665" s="204" t="str">
        <f t="shared" si="382"/>
        <v/>
      </c>
      <c r="I2665" s="204"/>
      <c r="J2665" s="204"/>
      <c r="K2665" s="204"/>
      <c r="L2665" s="204"/>
      <c r="M2665" s="204"/>
      <c r="N2665" s="204"/>
      <c r="O2665" s="230">
        <f t="shared" si="386"/>
        <v>0</v>
      </c>
      <c r="P2665" s="230">
        <f t="shared" si="387"/>
        <v>0</v>
      </c>
      <c r="Q2665" s="230">
        <f t="shared" si="383"/>
        <v>0</v>
      </c>
      <c r="R2665" s="288">
        <f t="shared" si="384"/>
        <v>0</v>
      </c>
      <c r="S2665" s="261"/>
    </row>
    <row r="2666" spans="2:19" s="200" customFormat="1" x14ac:dyDescent="0.25">
      <c r="B2666" s="259">
        <f t="shared" si="385"/>
        <v>2661</v>
      </c>
      <c r="C2666" s="229">
        <v>45529</v>
      </c>
      <c r="D2666" s="203"/>
      <c r="E2666" s="204" t="str">
        <f t="shared" si="379"/>
        <v/>
      </c>
      <c r="F2666" s="204" t="str">
        <f t="shared" si="380"/>
        <v/>
      </c>
      <c r="G2666" s="204" t="str">
        <f t="shared" si="381"/>
        <v/>
      </c>
      <c r="H2666" s="204" t="str">
        <f t="shared" si="382"/>
        <v/>
      </c>
      <c r="I2666" s="204"/>
      <c r="J2666" s="204"/>
      <c r="K2666" s="204"/>
      <c r="L2666" s="204"/>
      <c r="M2666" s="204"/>
      <c r="N2666" s="204"/>
      <c r="O2666" s="230">
        <f t="shared" si="386"/>
        <v>0</v>
      </c>
      <c r="P2666" s="230">
        <f t="shared" si="387"/>
        <v>0</v>
      </c>
      <c r="Q2666" s="230">
        <f t="shared" si="383"/>
        <v>0</v>
      </c>
      <c r="R2666" s="288">
        <f t="shared" si="384"/>
        <v>0</v>
      </c>
      <c r="S2666" s="261"/>
    </row>
    <row r="2667" spans="2:19" s="200" customFormat="1" x14ac:dyDescent="0.25">
      <c r="B2667" s="259">
        <f t="shared" si="385"/>
        <v>2662</v>
      </c>
      <c r="C2667" s="229">
        <v>45529</v>
      </c>
      <c r="D2667" s="203"/>
      <c r="E2667" s="204" t="str">
        <f t="shared" si="379"/>
        <v/>
      </c>
      <c r="F2667" s="204" t="str">
        <f t="shared" si="380"/>
        <v/>
      </c>
      <c r="G2667" s="204" t="str">
        <f t="shared" si="381"/>
        <v/>
      </c>
      <c r="H2667" s="204" t="str">
        <f t="shared" si="382"/>
        <v/>
      </c>
      <c r="I2667" s="204"/>
      <c r="J2667" s="204"/>
      <c r="K2667" s="204"/>
      <c r="L2667" s="204"/>
      <c r="M2667" s="204"/>
      <c r="N2667" s="204"/>
      <c r="O2667" s="230">
        <f t="shared" si="386"/>
        <v>0</v>
      </c>
      <c r="P2667" s="230">
        <f t="shared" si="387"/>
        <v>0</v>
      </c>
      <c r="Q2667" s="230">
        <f t="shared" si="383"/>
        <v>0</v>
      </c>
      <c r="R2667" s="288">
        <f t="shared" si="384"/>
        <v>0</v>
      </c>
      <c r="S2667" s="261"/>
    </row>
    <row r="2668" spans="2:19" s="200" customFormat="1" x14ac:dyDescent="0.25">
      <c r="B2668" s="259">
        <f t="shared" si="385"/>
        <v>2663</v>
      </c>
      <c r="C2668" s="229">
        <v>45529</v>
      </c>
      <c r="D2668" s="203"/>
      <c r="E2668" s="204" t="str">
        <f t="shared" si="379"/>
        <v/>
      </c>
      <c r="F2668" s="204" t="str">
        <f t="shared" si="380"/>
        <v/>
      </c>
      <c r="G2668" s="204" t="str">
        <f t="shared" si="381"/>
        <v/>
      </c>
      <c r="H2668" s="204" t="str">
        <f t="shared" si="382"/>
        <v/>
      </c>
      <c r="I2668" s="204"/>
      <c r="J2668" s="204"/>
      <c r="K2668" s="204"/>
      <c r="L2668" s="204"/>
      <c r="M2668" s="204"/>
      <c r="N2668" s="204"/>
      <c r="O2668" s="230">
        <f t="shared" si="386"/>
        <v>0</v>
      </c>
      <c r="P2668" s="230">
        <f t="shared" si="387"/>
        <v>0</v>
      </c>
      <c r="Q2668" s="230">
        <f t="shared" si="383"/>
        <v>0</v>
      </c>
      <c r="R2668" s="288">
        <f t="shared" si="384"/>
        <v>0</v>
      </c>
      <c r="S2668" s="261"/>
    </row>
    <row r="2669" spans="2:19" s="200" customFormat="1" x14ac:dyDescent="0.25">
      <c r="B2669" s="259">
        <f t="shared" si="385"/>
        <v>2664</v>
      </c>
      <c r="C2669" s="229">
        <v>45529</v>
      </c>
      <c r="D2669" s="203"/>
      <c r="E2669" s="204" t="str">
        <f t="shared" si="379"/>
        <v/>
      </c>
      <c r="F2669" s="204" t="str">
        <f t="shared" si="380"/>
        <v/>
      </c>
      <c r="G2669" s="204" t="str">
        <f t="shared" si="381"/>
        <v/>
      </c>
      <c r="H2669" s="204" t="str">
        <f t="shared" si="382"/>
        <v/>
      </c>
      <c r="I2669" s="204"/>
      <c r="J2669" s="204"/>
      <c r="K2669" s="204"/>
      <c r="L2669" s="204"/>
      <c r="M2669" s="204"/>
      <c r="N2669" s="204"/>
      <c r="O2669" s="230">
        <f t="shared" si="386"/>
        <v>0</v>
      </c>
      <c r="P2669" s="230">
        <f t="shared" si="387"/>
        <v>0</v>
      </c>
      <c r="Q2669" s="230">
        <f t="shared" si="383"/>
        <v>0</v>
      </c>
      <c r="R2669" s="288">
        <f t="shared" si="384"/>
        <v>0</v>
      </c>
      <c r="S2669" s="261"/>
    </row>
    <row r="2670" spans="2:19" s="200" customFormat="1" x14ac:dyDescent="0.25">
      <c r="B2670" s="259">
        <f t="shared" si="385"/>
        <v>2665</v>
      </c>
      <c r="C2670" s="229">
        <v>45529</v>
      </c>
      <c r="D2670" s="203"/>
      <c r="E2670" s="204" t="str">
        <f t="shared" si="379"/>
        <v/>
      </c>
      <c r="F2670" s="204" t="str">
        <f t="shared" si="380"/>
        <v/>
      </c>
      <c r="G2670" s="204" t="str">
        <f t="shared" si="381"/>
        <v/>
      </c>
      <c r="H2670" s="204" t="str">
        <f t="shared" si="382"/>
        <v/>
      </c>
      <c r="I2670" s="204"/>
      <c r="J2670" s="204"/>
      <c r="K2670" s="204"/>
      <c r="L2670" s="204"/>
      <c r="M2670" s="204"/>
      <c r="N2670" s="204"/>
      <c r="O2670" s="230">
        <f t="shared" si="386"/>
        <v>0</v>
      </c>
      <c r="P2670" s="230">
        <f t="shared" si="387"/>
        <v>0</v>
      </c>
      <c r="Q2670" s="230">
        <f t="shared" si="383"/>
        <v>0</v>
      </c>
      <c r="R2670" s="288">
        <f t="shared" si="384"/>
        <v>0</v>
      </c>
      <c r="S2670" s="261"/>
    </row>
    <row r="2671" spans="2:19" s="200" customFormat="1" x14ac:dyDescent="0.25">
      <c r="B2671" s="259">
        <f t="shared" si="385"/>
        <v>2666</v>
      </c>
      <c r="C2671" s="229"/>
      <c r="D2671" s="203"/>
      <c r="E2671" s="204" t="str">
        <f t="shared" si="379"/>
        <v/>
      </c>
      <c r="F2671" s="204" t="str">
        <f t="shared" si="380"/>
        <v/>
      </c>
      <c r="G2671" s="204" t="str">
        <f t="shared" si="381"/>
        <v/>
      </c>
      <c r="H2671" s="204" t="str">
        <f t="shared" si="382"/>
        <v/>
      </c>
      <c r="I2671" s="204"/>
      <c r="J2671" s="204"/>
      <c r="K2671" s="204"/>
      <c r="L2671" s="204"/>
      <c r="M2671" s="204"/>
      <c r="N2671" s="204"/>
      <c r="O2671" s="230">
        <f t="shared" si="386"/>
        <v>0</v>
      </c>
      <c r="P2671" s="230">
        <f t="shared" si="387"/>
        <v>0</v>
      </c>
      <c r="Q2671" s="230">
        <f t="shared" si="383"/>
        <v>0</v>
      </c>
      <c r="R2671" s="288">
        <f t="shared" si="384"/>
        <v>0</v>
      </c>
      <c r="S2671" s="261"/>
    </row>
    <row r="2672" spans="2:19" s="200" customFormat="1" x14ac:dyDescent="0.25">
      <c r="B2672" s="259">
        <f t="shared" si="385"/>
        <v>2667</v>
      </c>
      <c r="C2672" s="229"/>
      <c r="D2672" s="203"/>
      <c r="E2672" s="204" t="str">
        <f t="shared" si="379"/>
        <v/>
      </c>
      <c r="F2672" s="204" t="str">
        <f t="shared" si="380"/>
        <v/>
      </c>
      <c r="G2672" s="204" t="str">
        <f t="shared" si="381"/>
        <v/>
      </c>
      <c r="H2672" s="204" t="str">
        <f t="shared" si="382"/>
        <v/>
      </c>
      <c r="I2672" s="204"/>
      <c r="J2672" s="204"/>
      <c r="K2672" s="204"/>
      <c r="L2672" s="204"/>
      <c r="M2672" s="204"/>
      <c r="N2672" s="204"/>
      <c r="O2672" s="230">
        <f t="shared" si="386"/>
        <v>0</v>
      </c>
      <c r="P2672" s="230">
        <f t="shared" si="387"/>
        <v>0</v>
      </c>
      <c r="Q2672" s="230">
        <f t="shared" si="383"/>
        <v>0</v>
      </c>
      <c r="R2672" s="288">
        <f t="shared" si="384"/>
        <v>0</v>
      </c>
      <c r="S2672" s="261"/>
    </row>
    <row r="2673" spans="2:19" s="200" customFormat="1" x14ac:dyDescent="0.25">
      <c r="B2673" s="259">
        <f t="shared" si="385"/>
        <v>2668</v>
      </c>
      <c r="C2673" s="229"/>
      <c r="D2673" s="203"/>
      <c r="E2673" s="204" t="str">
        <f t="shared" si="379"/>
        <v/>
      </c>
      <c r="F2673" s="204" t="str">
        <f t="shared" si="380"/>
        <v/>
      </c>
      <c r="G2673" s="204" t="str">
        <f t="shared" si="381"/>
        <v/>
      </c>
      <c r="H2673" s="204" t="str">
        <f t="shared" si="382"/>
        <v/>
      </c>
      <c r="I2673" s="204"/>
      <c r="J2673" s="204"/>
      <c r="K2673" s="204"/>
      <c r="L2673" s="204"/>
      <c r="M2673" s="204"/>
      <c r="N2673" s="204"/>
      <c r="O2673" s="230">
        <f t="shared" si="386"/>
        <v>0</v>
      </c>
      <c r="P2673" s="230">
        <f t="shared" si="387"/>
        <v>0</v>
      </c>
      <c r="Q2673" s="230">
        <f t="shared" si="383"/>
        <v>0</v>
      </c>
      <c r="R2673" s="288">
        <f t="shared" si="384"/>
        <v>0</v>
      </c>
      <c r="S2673" s="261"/>
    </row>
    <row r="2674" spans="2:19" s="200" customFormat="1" x14ac:dyDescent="0.25">
      <c r="B2674" s="259">
        <f t="shared" si="385"/>
        <v>2669</v>
      </c>
      <c r="C2674" s="229">
        <v>45529</v>
      </c>
      <c r="D2674" s="203"/>
      <c r="E2674" s="204" t="str">
        <f t="shared" si="379"/>
        <v/>
      </c>
      <c r="F2674" s="204" t="str">
        <f t="shared" si="380"/>
        <v/>
      </c>
      <c r="G2674" s="204" t="str">
        <f t="shared" si="381"/>
        <v/>
      </c>
      <c r="H2674" s="204" t="str">
        <f t="shared" si="382"/>
        <v/>
      </c>
      <c r="I2674" s="204"/>
      <c r="J2674" s="204"/>
      <c r="K2674" s="204"/>
      <c r="L2674" s="204"/>
      <c r="M2674" s="204"/>
      <c r="N2674" s="204"/>
      <c r="O2674" s="230">
        <f t="shared" si="386"/>
        <v>0</v>
      </c>
      <c r="P2674" s="230">
        <f t="shared" si="387"/>
        <v>0</v>
      </c>
      <c r="Q2674" s="230">
        <f t="shared" si="383"/>
        <v>0</v>
      </c>
      <c r="R2674" s="288">
        <f t="shared" si="384"/>
        <v>0</v>
      </c>
      <c r="S2674" s="261"/>
    </row>
    <row r="2675" spans="2:19" s="200" customFormat="1" x14ac:dyDescent="0.25">
      <c r="B2675" s="259">
        <f t="shared" si="385"/>
        <v>2670</v>
      </c>
      <c r="C2675" s="229">
        <v>45529</v>
      </c>
      <c r="D2675" s="203"/>
      <c r="E2675" s="204" t="str">
        <f t="shared" si="379"/>
        <v/>
      </c>
      <c r="F2675" s="204" t="str">
        <f t="shared" si="380"/>
        <v/>
      </c>
      <c r="G2675" s="204" t="str">
        <f t="shared" si="381"/>
        <v/>
      </c>
      <c r="H2675" s="204" t="str">
        <f t="shared" si="382"/>
        <v/>
      </c>
      <c r="I2675" s="204"/>
      <c r="J2675" s="204"/>
      <c r="K2675" s="204"/>
      <c r="L2675" s="204"/>
      <c r="M2675" s="204"/>
      <c r="N2675" s="204"/>
      <c r="O2675" s="230">
        <f t="shared" si="386"/>
        <v>0</v>
      </c>
      <c r="P2675" s="230">
        <f t="shared" si="387"/>
        <v>0</v>
      </c>
      <c r="Q2675" s="230">
        <f t="shared" si="383"/>
        <v>0</v>
      </c>
      <c r="R2675" s="288">
        <f t="shared" si="384"/>
        <v>0</v>
      </c>
      <c r="S2675" s="261"/>
    </row>
    <row r="2676" spans="2:19" s="200" customFormat="1" x14ac:dyDescent="0.25">
      <c r="B2676" s="259">
        <f t="shared" si="385"/>
        <v>2671</v>
      </c>
      <c r="C2676" s="229">
        <v>45529</v>
      </c>
      <c r="D2676" s="203"/>
      <c r="E2676" s="204" t="str">
        <f t="shared" si="379"/>
        <v/>
      </c>
      <c r="F2676" s="204" t="str">
        <f t="shared" si="380"/>
        <v/>
      </c>
      <c r="G2676" s="204" t="str">
        <f t="shared" si="381"/>
        <v/>
      </c>
      <c r="H2676" s="204" t="str">
        <f t="shared" si="382"/>
        <v/>
      </c>
      <c r="I2676" s="204"/>
      <c r="J2676" s="204"/>
      <c r="K2676" s="204"/>
      <c r="L2676" s="204"/>
      <c r="M2676" s="204"/>
      <c r="N2676" s="204"/>
      <c r="O2676" s="230">
        <f t="shared" si="386"/>
        <v>0</v>
      </c>
      <c r="P2676" s="230">
        <f t="shared" si="387"/>
        <v>0</v>
      </c>
      <c r="Q2676" s="230">
        <f t="shared" si="383"/>
        <v>0</v>
      </c>
      <c r="R2676" s="288">
        <f t="shared" si="384"/>
        <v>0</v>
      </c>
      <c r="S2676" s="261"/>
    </row>
    <row r="2677" spans="2:19" s="200" customFormat="1" x14ac:dyDescent="0.25">
      <c r="B2677" s="259">
        <f t="shared" si="385"/>
        <v>2672</v>
      </c>
      <c r="C2677" s="229">
        <v>45529</v>
      </c>
      <c r="D2677" s="203"/>
      <c r="E2677" s="204" t="str">
        <f t="shared" si="379"/>
        <v/>
      </c>
      <c r="F2677" s="204" t="str">
        <f t="shared" si="380"/>
        <v/>
      </c>
      <c r="G2677" s="204" t="str">
        <f t="shared" si="381"/>
        <v/>
      </c>
      <c r="H2677" s="204" t="str">
        <f t="shared" si="382"/>
        <v/>
      </c>
      <c r="I2677" s="204"/>
      <c r="J2677" s="204"/>
      <c r="K2677" s="204"/>
      <c r="L2677" s="204"/>
      <c r="M2677" s="204"/>
      <c r="N2677" s="204"/>
      <c r="O2677" s="230">
        <f t="shared" si="386"/>
        <v>0</v>
      </c>
      <c r="P2677" s="230">
        <f t="shared" si="387"/>
        <v>0</v>
      </c>
      <c r="Q2677" s="230">
        <f t="shared" si="383"/>
        <v>0</v>
      </c>
      <c r="R2677" s="288">
        <f t="shared" si="384"/>
        <v>0</v>
      </c>
      <c r="S2677" s="261"/>
    </row>
    <row r="2678" spans="2:19" s="200" customFormat="1" x14ac:dyDescent="0.25">
      <c r="B2678" s="259">
        <f t="shared" si="385"/>
        <v>2673</v>
      </c>
      <c r="C2678" s="229">
        <v>45529</v>
      </c>
      <c r="D2678" s="203"/>
      <c r="E2678" s="204" t="str">
        <f t="shared" si="379"/>
        <v/>
      </c>
      <c r="F2678" s="204" t="str">
        <f t="shared" si="380"/>
        <v/>
      </c>
      <c r="G2678" s="204" t="str">
        <f t="shared" si="381"/>
        <v/>
      </c>
      <c r="H2678" s="204" t="str">
        <f t="shared" si="382"/>
        <v/>
      </c>
      <c r="I2678" s="204"/>
      <c r="J2678" s="204"/>
      <c r="K2678" s="204"/>
      <c r="L2678" s="204"/>
      <c r="M2678" s="204"/>
      <c r="N2678" s="204"/>
      <c r="O2678" s="230">
        <f t="shared" si="386"/>
        <v>0</v>
      </c>
      <c r="P2678" s="230">
        <f t="shared" si="387"/>
        <v>0</v>
      </c>
      <c r="Q2678" s="230">
        <f t="shared" si="383"/>
        <v>0</v>
      </c>
      <c r="R2678" s="288">
        <f t="shared" si="384"/>
        <v>0</v>
      </c>
      <c r="S2678" s="261"/>
    </row>
    <row r="2679" spans="2:19" s="200" customFormat="1" x14ac:dyDescent="0.25">
      <c r="B2679" s="259">
        <f t="shared" si="385"/>
        <v>2674</v>
      </c>
      <c r="C2679" s="229">
        <v>45529</v>
      </c>
      <c r="D2679" s="203"/>
      <c r="E2679" s="204" t="str">
        <f t="shared" si="379"/>
        <v/>
      </c>
      <c r="F2679" s="204" t="str">
        <f t="shared" si="380"/>
        <v/>
      </c>
      <c r="G2679" s="204" t="str">
        <f t="shared" si="381"/>
        <v/>
      </c>
      <c r="H2679" s="204" t="str">
        <f t="shared" si="382"/>
        <v/>
      </c>
      <c r="I2679" s="204"/>
      <c r="J2679" s="204"/>
      <c r="K2679" s="204"/>
      <c r="L2679" s="204"/>
      <c r="M2679" s="204"/>
      <c r="N2679" s="204"/>
      <c r="O2679" s="230">
        <f t="shared" si="386"/>
        <v>0</v>
      </c>
      <c r="P2679" s="230">
        <f t="shared" si="387"/>
        <v>0</v>
      </c>
      <c r="Q2679" s="230">
        <f t="shared" si="383"/>
        <v>0</v>
      </c>
      <c r="R2679" s="288">
        <f t="shared" si="384"/>
        <v>0</v>
      </c>
      <c r="S2679" s="261"/>
    </row>
    <row r="2680" spans="2:19" s="200" customFormat="1" x14ac:dyDescent="0.25">
      <c r="B2680" s="259">
        <f t="shared" si="385"/>
        <v>2675</v>
      </c>
      <c r="C2680" s="229">
        <v>45529</v>
      </c>
      <c r="D2680" s="203"/>
      <c r="E2680" s="204" t="str">
        <f t="shared" si="379"/>
        <v/>
      </c>
      <c r="F2680" s="204" t="str">
        <f t="shared" si="380"/>
        <v/>
      </c>
      <c r="G2680" s="204" t="str">
        <f t="shared" si="381"/>
        <v/>
      </c>
      <c r="H2680" s="204" t="str">
        <f t="shared" si="382"/>
        <v/>
      </c>
      <c r="I2680" s="204"/>
      <c r="J2680" s="204"/>
      <c r="K2680" s="204"/>
      <c r="L2680" s="204"/>
      <c r="M2680" s="204"/>
      <c r="N2680" s="204"/>
      <c r="O2680" s="230">
        <f t="shared" si="386"/>
        <v>0</v>
      </c>
      <c r="P2680" s="230">
        <f t="shared" si="387"/>
        <v>0</v>
      </c>
      <c r="Q2680" s="230">
        <f t="shared" si="383"/>
        <v>0</v>
      </c>
      <c r="R2680" s="288">
        <f t="shared" si="384"/>
        <v>0</v>
      </c>
      <c r="S2680" s="261"/>
    </row>
    <row r="2681" spans="2:19" s="200" customFormat="1" x14ac:dyDescent="0.25">
      <c r="B2681" s="259">
        <f t="shared" si="385"/>
        <v>2676</v>
      </c>
      <c r="C2681" s="229">
        <v>45530</v>
      </c>
      <c r="D2681" s="203"/>
      <c r="E2681" s="204" t="str">
        <f t="shared" si="379"/>
        <v/>
      </c>
      <c r="F2681" s="204" t="str">
        <f t="shared" si="380"/>
        <v/>
      </c>
      <c r="G2681" s="204" t="str">
        <f t="shared" si="381"/>
        <v/>
      </c>
      <c r="H2681" s="204" t="str">
        <f t="shared" si="382"/>
        <v/>
      </c>
      <c r="I2681" s="204"/>
      <c r="J2681" s="204"/>
      <c r="K2681" s="204"/>
      <c r="L2681" s="204"/>
      <c r="M2681" s="204"/>
      <c r="N2681" s="204"/>
      <c r="O2681" s="230">
        <f t="shared" si="386"/>
        <v>0</v>
      </c>
      <c r="P2681" s="230">
        <f t="shared" si="387"/>
        <v>0</v>
      </c>
      <c r="Q2681" s="230">
        <f t="shared" si="383"/>
        <v>0</v>
      </c>
      <c r="R2681" s="288">
        <f t="shared" si="384"/>
        <v>0</v>
      </c>
      <c r="S2681" s="261"/>
    </row>
    <row r="2682" spans="2:19" s="200" customFormat="1" x14ac:dyDescent="0.25">
      <c r="B2682" s="259">
        <f t="shared" si="385"/>
        <v>2677</v>
      </c>
      <c r="C2682" s="229">
        <v>45530</v>
      </c>
      <c r="D2682" s="203"/>
      <c r="E2682" s="204" t="str">
        <f t="shared" si="379"/>
        <v/>
      </c>
      <c r="F2682" s="204" t="str">
        <f t="shared" si="380"/>
        <v/>
      </c>
      <c r="G2682" s="204" t="str">
        <f t="shared" si="381"/>
        <v/>
      </c>
      <c r="H2682" s="204" t="str">
        <f t="shared" si="382"/>
        <v/>
      </c>
      <c r="I2682" s="204"/>
      <c r="J2682" s="204"/>
      <c r="K2682" s="204"/>
      <c r="L2682" s="204"/>
      <c r="M2682" s="204"/>
      <c r="N2682" s="204"/>
      <c r="O2682" s="230">
        <f t="shared" si="386"/>
        <v>0</v>
      </c>
      <c r="P2682" s="230">
        <f t="shared" si="387"/>
        <v>0</v>
      </c>
      <c r="Q2682" s="230">
        <f t="shared" si="383"/>
        <v>0</v>
      </c>
      <c r="R2682" s="288">
        <f t="shared" si="384"/>
        <v>0</v>
      </c>
      <c r="S2682" s="261"/>
    </row>
    <row r="2683" spans="2:19" s="200" customFormat="1" x14ac:dyDescent="0.25">
      <c r="B2683" s="259">
        <f t="shared" si="385"/>
        <v>2678</v>
      </c>
      <c r="C2683" s="229">
        <v>45530</v>
      </c>
      <c r="D2683" s="203"/>
      <c r="E2683" s="204" t="str">
        <f t="shared" si="379"/>
        <v/>
      </c>
      <c r="F2683" s="204" t="str">
        <f t="shared" si="380"/>
        <v/>
      </c>
      <c r="G2683" s="204" t="str">
        <f t="shared" si="381"/>
        <v/>
      </c>
      <c r="H2683" s="204" t="str">
        <f t="shared" si="382"/>
        <v/>
      </c>
      <c r="I2683" s="204"/>
      <c r="J2683" s="204"/>
      <c r="K2683" s="204"/>
      <c r="L2683" s="204"/>
      <c r="M2683" s="204"/>
      <c r="N2683" s="204"/>
      <c r="O2683" s="230">
        <f t="shared" si="386"/>
        <v>0</v>
      </c>
      <c r="P2683" s="230">
        <f t="shared" si="387"/>
        <v>0</v>
      </c>
      <c r="Q2683" s="230">
        <f t="shared" si="383"/>
        <v>0</v>
      </c>
      <c r="R2683" s="288">
        <f t="shared" si="384"/>
        <v>0</v>
      </c>
      <c r="S2683" s="261"/>
    </row>
    <row r="2684" spans="2:19" s="200" customFormat="1" x14ac:dyDescent="0.25">
      <c r="B2684" s="259">
        <f t="shared" si="385"/>
        <v>2679</v>
      </c>
      <c r="C2684" s="229">
        <v>45530</v>
      </c>
      <c r="D2684" s="203"/>
      <c r="E2684" s="204" t="str">
        <f t="shared" si="379"/>
        <v/>
      </c>
      <c r="F2684" s="204" t="str">
        <f t="shared" si="380"/>
        <v/>
      </c>
      <c r="G2684" s="204" t="str">
        <f t="shared" si="381"/>
        <v/>
      </c>
      <c r="H2684" s="204" t="str">
        <f t="shared" si="382"/>
        <v/>
      </c>
      <c r="I2684" s="204"/>
      <c r="J2684" s="204"/>
      <c r="K2684" s="204"/>
      <c r="L2684" s="204"/>
      <c r="M2684" s="204"/>
      <c r="N2684" s="204"/>
      <c r="O2684" s="230">
        <f t="shared" si="386"/>
        <v>0</v>
      </c>
      <c r="P2684" s="230">
        <f t="shared" si="387"/>
        <v>0</v>
      </c>
      <c r="Q2684" s="230">
        <f t="shared" si="383"/>
        <v>0</v>
      </c>
      <c r="R2684" s="288">
        <f t="shared" si="384"/>
        <v>0</v>
      </c>
      <c r="S2684" s="261"/>
    </row>
    <row r="2685" spans="2:19" s="200" customFormat="1" x14ac:dyDescent="0.25">
      <c r="B2685" s="259">
        <f t="shared" si="385"/>
        <v>2680</v>
      </c>
      <c r="C2685" s="229">
        <v>45530</v>
      </c>
      <c r="D2685" s="203"/>
      <c r="E2685" s="204" t="str">
        <f t="shared" si="379"/>
        <v/>
      </c>
      <c r="F2685" s="204" t="str">
        <f t="shared" si="380"/>
        <v/>
      </c>
      <c r="G2685" s="204" t="str">
        <f t="shared" si="381"/>
        <v/>
      </c>
      <c r="H2685" s="204" t="str">
        <f t="shared" si="382"/>
        <v/>
      </c>
      <c r="I2685" s="204"/>
      <c r="J2685" s="204"/>
      <c r="K2685" s="204"/>
      <c r="L2685" s="204"/>
      <c r="M2685" s="204"/>
      <c r="N2685" s="204"/>
      <c r="O2685" s="230">
        <f t="shared" si="386"/>
        <v>0</v>
      </c>
      <c r="P2685" s="230">
        <f t="shared" si="387"/>
        <v>0</v>
      </c>
      <c r="Q2685" s="230">
        <f t="shared" si="383"/>
        <v>0</v>
      </c>
      <c r="R2685" s="288">
        <f t="shared" si="384"/>
        <v>0</v>
      </c>
      <c r="S2685" s="261"/>
    </row>
    <row r="2686" spans="2:19" s="200" customFormat="1" x14ac:dyDescent="0.25">
      <c r="B2686" s="259">
        <f t="shared" si="385"/>
        <v>2681</v>
      </c>
      <c r="C2686" s="229">
        <v>45530</v>
      </c>
      <c r="D2686" s="203"/>
      <c r="E2686" s="204" t="str">
        <f t="shared" si="379"/>
        <v/>
      </c>
      <c r="F2686" s="204" t="str">
        <f t="shared" si="380"/>
        <v/>
      </c>
      <c r="G2686" s="204" t="str">
        <f t="shared" si="381"/>
        <v/>
      </c>
      <c r="H2686" s="204" t="str">
        <f t="shared" si="382"/>
        <v/>
      </c>
      <c r="I2686" s="204"/>
      <c r="J2686" s="204"/>
      <c r="K2686" s="204"/>
      <c r="L2686" s="204"/>
      <c r="M2686" s="204"/>
      <c r="N2686" s="204"/>
      <c r="O2686" s="230">
        <f t="shared" si="386"/>
        <v>0</v>
      </c>
      <c r="P2686" s="230">
        <f t="shared" si="387"/>
        <v>0</v>
      </c>
      <c r="Q2686" s="230">
        <f t="shared" si="383"/>
        <v>0</v>
      </c>
      <c r="R2686" s="288">
        <f t="shared" si="384"/>
        <v>0</v>
      </c>
      <c r="S2686" s="261"/>
    </row>
    <row r="2687" spans="2:19" s="200" customFormat="1" x14ac:dyDescent="0.25">
      <c r="B2687" s="259">
        <f t="shared" si="385"/>
        <v>2682</v>
      </c>
      <c r="C2687" s="229">
        <v>45530</v>
      </c>
      <c r="D2687" s="203"/>
      <c r="E2687" s="204" t="str">
        <f t="shared" si="379"/>
        <v/>
      </c>
      <c r="F2687" s="204" t="str">
        <f t="shared" si="380"/>
        <v/>
      </c>
      <c r="G2687" s="204" t="str">
        <f t="shared" si="381"/>
        <v/>
      </c>
      <c r="H2687" s="204" t="str">
        <f t="shared" si="382"/>
        <v/>
      </c>
      <c r="I2687" s="204"/>
      <c r="J2687" s="204"/>
      <c r="K2687" s="204"/>
      <c r="L2687" s="204"/>
      <c r="M2687" s="204"/>
      <c r="N2687" s="204"/>
      <c r="O2687" s="230">
        <f t="shared" si="386"/>
        <v>0</v>
      </c>
      <c r="P2687" s="230">
        <f t="shared" si="387"/>
        <v>0</v>
      </c>
      <c r="Q2687" s="230">
        <f t="shared" si="383"/>
        <v>0</v>
      </c>
      <c r="R2687" s="288">
        <f t="shared" si="384"/>
        <v>0</v>
      </c>
      <c r="S2687" s="261"/>
    </row>
    <row r="2688" spans="2:19" s="200" customFormat="1" x14ac:dyDescent="0.25">
      <c r="B2688" s="259">
        <f t="shared" si="385"/>
        <v>2683</v>
      </c>
      <c r="C2688" s="229"/>
      <c r="D2688" s="203"/>
      <c r="E2688" s="204" t="str">
        <f t="shared" si="379"/>
        <v/>
      </c>
      <c r="F2688" s="204" t="str">
        <f t="shared" si="380"/>
        <v/>
      </c>
      <c r="G2688" s="204" t="str">
        <f t="shared" si="381"/>
        <v/>
      </c>
      <c r="H2688" s="204" t="str">
        <f t="shared" si="382"/>
        <v/>
      </c>
      <c r="I2688" s="204"/>
      <c r="J2688" s="204"/>
      <c r="K2688" s="204"/>
      <c r="L2688" s="204"/>
      <c r="M2688" s="204"/>
      <c r="N2688" s="204"/>
      <c r="O2688" s="230">
        <f t="shared" si="386"/>
        <v>0</v>
      </c>
      <c r="P2688" s="230">
        <f t="shared" si="387"/>
        <v>0</v>
      </c>
      <c r="Q2688" s="230">
        <f t="shared" si="383"/>
        <v>0</v>
      </c>
      <c r="R2688" s="288">
        <f t="shared" si="384"/>
        <v>0</v>
      </c>
      <c r="S2688" s="261"/>
    </row>
    <row r="2689" spans="2:19" s="200" customFormat="1" x14ac:dyDescent="0.25">
      <c r="B2689" s="259">
        <f t="shared" si="385"/>
        <v>2684</v>
      </c>
      <c r="C2689" s="229"/>
      <c r="D2689" s="203"/>
      <c r="E2689" s="204" t="str">
        <f t="shared" si="379"/>
        <v/>
      </c>
      <c r="F2689" s="204" t="str">
        <f t="shared" si="380"/>
        <v/>
      </c>
      <c r="G2689" s="204" t="str">
        <f t="shared" si="381"/>
        <v/>
      </c>
      <c r="H2689" s="204" t="str">
        <f t="shared" si="382"/>
        <v/>
      </c>
      <c r="I2689" s="204"/>
      <c r="J2689" s="204"/>
      <c r="K2689" s="204"/>
      <c r="L2689" s="204"/>
      <c r="M2689" s="204"/>
      <c r="N2689" s="204"/>
      <c r="O2689" s="230">
        <f t="shared" si="386"/>
        <v>0</v>
      </c>
      <c r="P2689" s="230">
        <f t="shared" si="387"/>
        <v>0</v>
      </c>
      <c r="Q2689" s="230">
        <f t="shared" si="383"/>
        <v>0</v>
      </c>
      <c r="R2689" s="288">
        <f t="shared" si="384"/>
        <v>0</v>
      </c>
      <c r="S2689" s="261"/>
    </row>
    <row r="2690" spans="2:19" s="200" customFormat="1" x14ac:dyDescent="0.25">
      <c r="B2690" s="259">
        <f t="shared" si="385"/>
        <v>2685</v>
      </c>
      <c r="C2690" s="229"/>
      <c r="D2690" s="203"/>
      <c r="E2690" s="204" t="str">
        <f t="shared" si="379"/>
        <v/>
      </c>
      <c r="F2690" s="204" t="str">
        <f t="shared" si="380"/>
        <v/>
      </c>
      <c r="G2690" s="204" t="str">
        <f t="shared" si="381"/>
        <v/>
      </c>
      <c r="H2690" s="204" t="str">
        <f t="shared" si="382"/>
        <v/>
      </c>
      <c r="I2690" s="204"/>
      <c r="J2690" s="204"/>
      <c r="K2690" s="204"/>
      <c r="L2690" s="204"/>
      <c r="M2690" s="204"/>
      <c r="N2690" s="204"/>
      <c r="O2690" s="230">
        <f t="shared" si="386"/>
        <v>0</v>
      </c>
      <c r="P2690" s="230">
        <f t="shared" si="387"/>
        <v>0</v>
      </c>
      <c r="Q2690" s="230">
        <f t="shared" si="383"/>
        <v>0</v>
      </c>
      <c r="R2690" s="288">
        <f t="shared" si="384"/>
        <v>0</v>
      </c>
      <c r="S2690" s="261"/>
    </row>
    <row r="2691" spans="2:19" s="200" customFormat="1" x14ac:dyDescent="0.25">
      <c r="B2691" s="259">
        <f t="shared" si="385"/>
        <v>2686</v>
      </c>
      <c r="C2691" s="229">
        <v>45530</v>
      </c>
      <c r="D2691" s="203"/>
      <c r="E2691" s="204" t="str">
        <f t="shared" si="379"/>
        <v/>
      </c>
      <c r="F2691" s="204" t="str">
        <f t="shared" si="380"/>
        <v/>
      </c>
      <c r="G2691" s="204" t="str">
        <f t="shared" si="381"/>
        <v/>
      </c>
      <c r="H2691" s="204" t="str">
        <f t="shared" si="382"/>
        <v/>
      </c>
      <c r="I2691" s="204"/>
      <c r="J2691" s="204"/>
      <c r="K2691" s="204"/>
      <c r="L2691" s="204"/>
      <c r="M2691" s="204"/>
      <c r="N2691" s="204"/>
      <c r="O2691" s="230">
        <f t="shared" si="386"/>
        <v>0</v>
      </c>
      <c r="P2691" s="230">
        <f t="shared" si="387"/>
        <v>0</v>
      </c>
      <c r="Q2691" s="230">
        <f t="shared" si="383"/>
        <v>0</v>
      </c>
      <c r="R2691" s="288">
        <f t="shared" si="384"/>
        <v>0</v>
      </c>
      <c r="S2691" s="261"/>
    </row>
    <row r="2692" spans="2:19" s="200" customFormat="1" x14ac:dyDescent="0.25">
      <c r="B2692" s="259">
        <f t="shared" si="385"/>
        <v>2687</v>
      </c>
      <c r="C2692" s="229">
        <v>45530</v>
      </c>
      <c r="D2692" s="203"/>
      <c r="E2692" s="204" t="str">
        <f t="shared" si="379"/>
        <v/>
      </c>
      <c r="F2692" s="204" t="str">
        <f t="shared" si="380"/>
        <v/>
      </c>
      <c r="G2692" s="204" t="str">
        <f t="shared" si="381"/>
        <v/>
      </c>
      <c r="H2692" s="204" t="str">
        <f t="shared" si="382"/>
        <v/>
      </c>
      <c r="I2692" s="204"/>
      <c r="J2692" s="204"/>
      <c r="K2692" s="204"/>
      <c r="L2692" s="204"/>
      <c r="M2692" s="204"/>
      <c r="N2692" s="204"/>
      <c r="O2692" s="230">
        <f t="shared" si="386"/>
        <v>0</v>
      </c>
      <c r="P2692" s="230">
        <f t="shared" si="387"/>
        <v>0</v>
      </c>
      <c r="Q2692" s="230">
        <f t="shared" si="383"/>
        <v>0</v>
      </c>
      <c r="R2692" s="288">
        <f t="shared" si="384"/>
        <v>0</v>
      </c>
      <c r="S2692" s="261"/>
    </row>
    <row r="2693" spans="2:19" s="200" customFormat="1" x14ac:dyDescent="0.25">
      <c r="B2693" s="259">
        <f t="shared" si="385"/>
        <v>2688</v>
      </c>
      <c r="C2693" s="229">
        <v>45530</v>
      </c>
      <c r="D2693" s="203"/>
      <c r="E2693" s="204" t="str">
        <f t="shared" si="379"/>
        <v/>
      </c>
      <c r="F2693" s="204" t="str">
        <f t="shared" si="380"/>
        <v/>
      </c>
      <c r="G2693" s="204" t="str">
        <f t="shared" si="381"/>
        <v/>
      </c>
      <c r="H2693" s="204" t="str">
        <f t="shared" si="382"/>
        <v/>
      </c>
      <c r="I2693" s="204"/>
      <c r="J2693" s="204"/>
      <c r="K2693" s="204"/>
      <c r="L2693" s="204"/>
      <c r="M2693" s="204"/>
      <c r="N2693" s="204"/>
      <c r="O2693" s="230">
        <f t="shared" si="386"/>
        <v>0</v>
      </c>
      <c r="P2693" s="230">
        <f t="shared" si="387"/>
        <v>0</v>
      </c>
      <c r="Q2693" s="230">
        <f t="shared" si="383"/>
        <v>0</v>
      </c>
      <c r="R2693" s="288">
        <f t="shared" si="384"/>
        <v>0</v>
      </c>
      <c r="S2693" s="261"/>
    </row>
    <row r="2694" spans="2:19" s="200" customFormat="1" x14ac:dyDescent="0.25">
      <c r="B2694" s="259">
        <f t="shared" si="385"/>
        <v>2689</v>
      </c>
      <c r="C2694" s="229">
        <v>45530</v>
      </c>
      <c r="D2694" s="203"/>
      <c r="E2694" s="204" t="str">
        <f t="shared" ref="E2694:E2757" si="388">IFERROR(VLOOKUP(D2694,T:X,2,FALSE),"")</f>
        <v/>
      </c>
      <c r="F2694" s="204" t="str">
        <f t="shared" ref="F2694:F2757" si="389">IFERROR(VLOOKUP(D2694,T:X,3,FALSE),"")</f>
        <v/>
      </c>
      <c r="G2694" s="204" t="str">
        <f t="shared" ref="G2694:G2757" si="390">IFERROR(VLOOKUP(D2694,T:X,4,FALSE),"")</f>
        <v/>
      </c>
      <c r="H2694" s="204" t="str">
        <f t="shared" ref="H2694:H2757" si="391">IFERROR(VLOOKUP(D2694,T:X,5,FALSE),"")</f>
        <v/>
      </c>
      <c r="I2694" s="204"/>
      <c r="J2694" s="204"/>
      <c r="K2694" s="204"/>
      <c r="L2694" s="204"/>
      <c r="M2694" s="204"/>
      <c r="N2694" s="204"/>
      <c r="O2694" s="230">
        <f t="shared" si="386"/>
        <v>0</v>
      </c>
      <c r="P2694" s="230">
        <f t="shared" si="387"/>
        <v>0</v>
      </c>
      <c r="Q2694" s="230">
        <f t="shared" ref="Q2694:Q2757" si="392">IF(I2694=$Q$5,J2694*H2694,0)</f>
        <v>0</v>
      </c>
      <c r="R2694" s="288">
        <f t="shared" ref="R2694:R2757" si="393">IF(I2694=$R$5,J2694*H2694,0)</f>
        <v>0</v>
      </c>
      <c r="S2694" s="261"/>
    </row>
    <row r="2695" spans="2:19" s="200" customFormat="1" x14ac:dyDescent="0.25">
      <c r="B2695" s="259">
        <f t="shared" si="385"/>
        <v>2690</v>
      </c>
      <c r="C2695" s="229">
        <v>45530</v>
      </c>
      <c r="D2695" s="203"/>
      <c r="E2695" s="204" t="str">
        <f t="shared" si="388"/>
        <v/>
      </c>
      <c r="F2695" s="204" t="str">
        <f t="shared" si="389"/>
        <v/>
      </c>
      <c r="G2695" s="204" t="str">
        <f t="shared" si="390"/>
        <v/>
      </c>
      <c r="H2695" s="204" t="str">
        <f t="shared" si="391"/>
        <v/>
      </c>
      <c r="I2695" s="204"/>
      <c r="J2695" s="204"/>
      <c r="K2695" s="204"/>
      <c r="L2695" s="204"/>
      <c r="M2695" s="204"/>
      <c r="N2695" s="204"/>
      <c r="O2695" s="230">
        <f t="shared" si="386"/>
        <v>0</v>
      </c>
      <c r="P2695" s="230">
        <f t="shared" si="387"/>
        <v>0</v>
      </c>
      <c r="Q2695" s="230">
        <f t="shared" si="392"/>
        <v>0</v>
      </c>
      <c r="R2695" s="288">
        <f t="shared" si="393"/>
        <v>0</v>
      </c>
      <c r="S2695" s="261"/>
    </row>
    <row r="2696" spans="2:19" s="200" customFormat="1" x14ac:dyDescent="0.25">
      <c r="B2696" s="259">
        <f t="shared" si="385"/>
        <v>2691</v>
      </c>
      <c r="C2696" s="229">
        <v>45530</v>
      </c>
      <c r="D2696" s="203"/>
      <c r="E2696" s="204" t="str">
        <f t="shared" si="388"/>
        <v/>
      </c>
      <c r="F2696" s="204" t="str">
        <f t="shared" si="389"/>
        <v/>
      </c>
      <c r="G2696" s="204" t="str">
        <f t="shared" si="390"/>
        <v/>
      </c>
      <c r="H2696" s="204" t="str">
        <f t="shared" si="391"/>
        <v/>
      </c>
      <c r="I2696" s="204"/>
      <c r="J2696" s="204"/>
      <c r="K2696" s="204"/>
      <c r="L2696" s="204"/>
      <c r="M2696" s="204"/>
      <c r="N2696" s="204"/>
      <c r="O2696" s="230">
        <f t="shared" si="386"/>
        <v>0</v>
      </c>
      <c r="P2696" s="230">
        <f t="shared" si="387"/>
        <v>0</v>
      </c>
      <c r="Q2696" s="230">
        <f t="shared" si="392"/>
        <v>0</v>
      </c>
      <c r="R2696" s="288">
        <f t="shared" si="393"/>
        <v>0</v>
      </c>
      <c r="S2696" s="261"/>
    </row>
    <row r="2697" spans="2:19" s="200" customFormat="1" x14ac:dyDescent="0.25">
      <c r="B2697" s="259">
        <f t="shared" si="385"/>
        <v>2692</v>
      </c>
      <c r="C2697" s="229">
        <v>45530</v>
      </c>
      <c r="D2697" s="203"/>
      <c r="E2697" s="204" t="str">
        <f t="shared" si="388"/>
        <v/>
      </c>
      <c r="F2697" s="204" t="str">
        <f t="shared" si="389"/>
        <v/>
      </c>
      <c r="G2697" s="204" t="str">
        <f t="shared" si="390"/>
        <v/>
      </c>
      <c r="H2697" s="204" t="str">
        <f t="shared" si="391"/>
        <v/>
      </c>
      <c r="I2697" s="204"/>
      <c r="J2697" s="204"/>
      <c r="K2697" s="204"/>
      <c r="L2697" s="204"/>
      <c r="M2697" s="204"/>
      <c r="N2697" s="204"/>
      <c r="O2697" s="230">
        <f t="shared" si="386"/>
        <v>0</v>
      </c>
      <c r="P2697" s="230">
        <f t="shared" si="387"/>
        <v>0</v>
      </c>
      <c r="Q2697" s="230">
        <f t="shared" si="392"/>
        <v>0</v>
      </c>
      <c r="R2697" s="288">
        <f t="shared" si="393"/>
        <v>0</v>
      </c>
      <c r="S2697" s="261"/>
    </row>
    <row r="2698" spans="2:19" s="200" customFormat="1" x14ac:dyDescent="0.25">
      <c r="B2698" s="259">
        <f t="shared" si="385"/>
        <v>2693</v>
      </c>
      <c r="C2698" s="229">
        <v>45531</v>
      </c>
      <c r="D2698" s="203"/>
      <c r="E2698" s="204" t="str">
        <f t="shared" si="388"/>
        <v/>
      </c>
      <c r="F2698" s="204" t="str">
        <f t="shared" si="389"/>
        <v/>
      </c>
      <c r="G2698" s="204" t="str">
        <f t="shared" si="390"/>
        <v/>
      </c>
      <c r="H2698" s="204" t="str">
        <f t="shared" si="391"/>
        <v/>
      </c>
      <c r="I2698" s="204"/>
      <c r="J2698" s="204"/>
      <c r="K2698" s="204"/>
      <c r="L2698" s="204"/>
      <c r="M2698" s="204"/>
      <c r="N2698" s="204"/>
      <c r="O2698" s="230">
        <f t="shared" si="386"/>
        <v>0</v>
      </c>
      <c r="P2698" s="230">
        <f t="shared" si="387"/>
        <v>0</v>
      </c>
      <c r="Q2698" s="230">
        <f t="shared" si="392"/>
        <v>0</v>
      </c>
      <c r="R2698" s="288">
        <f t="shared" si="393"/>
        <v>0</v>
      </c>
      <c r="S2698" s="261"/>
    </row>
    <row r="2699" spans="2:19" s="200" customFormat="1" x14ac:dyDescent="0.25">
      <c r="B2699" s="259">
        <f t="shared" ref="B2699:B2762" si="394">ROW()-5</f>
        <v>2694</v>
      </c>
      <c r="C2699" s="229">
        <v>45531</v>
      </c>
      <c r="D2699" s="203"/>
      <c r="E2699" s="204" t="str">
        <f t="shared" si="388"/>
        <v/>
      </c>
      <c r="F2699" s="204" t="str">
        <f t="shared" si="389"/>
        <v/>
      </c>
      <c r="G2699" s="204" t="str">
        <f t="shared" si="390"/>
        <v/>
      </c>
      <c r="H2699" s="204" t="str">
        <f t="shared" si="391"/>
        <v/>
      </c>
      <c r="I2699" s="204"/>
      <c r="J2699" s="204"/>
      <c r="K2699" s="204"/>
      <c r="L2699" s="204"/>
      <c r="M2699" s="204"/>
      <c r="N2699" s="204"/>
      <c r="O2699" s="230">
        <f t="shared" si="386"/>
        <v>0</v>
      </c>
      <c r="P2699" s="230">
        <f t="shared" si="387"/>
        <v>0</v>
      </c>
      <c r="Q2699" s="230">
        <f t="shared" si="392"/>
        <v>0</v>
      </c>
      <c r="R2699" s="288">
        <f t="shared" si="393"/>
        <v>0</v>
      </c>
      <c r="S2699" s="261"/>
    </row>
    <row r="2700" spans="2:19" s="200" customFormat="1" x14ac:dyDescent="0.25">
      <c r="B2700" s="259">
        <f t="shared" si="394"/>
        <v>2695</v>
      </c>
      <c r="C2700" s="229">
        <v>45531</v>
      </c>
      <c r="D2700" s="203"/>
      <c r="E2700" s="204" t="str">
        <f t="shared" si="388"/>
        <v/>
      </c>
      <c r="F2700" s="204" t="str">
        <f t="shared" si="389"/>
        <v/>
      </c>
      <c r="G2700" s="204" t="str">
        <f t="shared" si="390"/>
        <v/>
      </c>
      <c r="H2700" s="204" t="str">
        <f t="shared" si="391"/>
        <v/>
      </c>
      <c r="I2700" s="204"/>
      <c r="J2700" s="204"/>
      <c r="K2700" s="204"/>
      <c r="L2700" s="204"/>
      <c r="M2700" s="204"/>
      <c r="N2700" s="204"/>
      <c r="O2700" s="230">
        <f t="shared" si="386"/>
        <v>0</v>
      </c>
      <c r="P2700" s="230">
        <f t="shared" si="387"/>
        <v>0</v>
      </c>
      <c r="Q2700" s="230">
        <f t="shared" si="392"/>
        <v>0</v>
      </c>
      <c r="R2700" s="288">
        <f t="shared" si="393"/>
        <v>0</v>
      </c>
      <c r="S2700" s="261"/>
    </row>
    <row r="2701" spans="2:19" s="200" customFormat="1" x14ac:dyDescent="0.25">
      <c r="B2701" s="259">
        <f t="shared" si="394"/>
        <v>2696</v>
      </c>
      <c r="C2701" s="229">
        <v>45531</v>
      </c>
      <c r="D2701" s="203"/>
      <c r="E2701" s="204" t="str">
        <f t="shared" si="388"/>
        <v/>
      </c>
      <c r="F2701" s="204" t="str">
        <f t="shared" si="389"/>
        <v/>
      </c>
      <c r="G2701" s="204" t="str">
        <f t="shared" si="390"/>
        <v/>
      </c>
      <c r="H2701" s="204" t="str">
        <f t="shared" si="391"/>
        <v/>
      </c>
      <c r="I2701" s="204"/>
      <c r="J2701" s="204"/>
      <c r="K2701" s="204"/>
      <c r="L2701" s="204"/>
      <c r="M2701" s="204"/>
      <c r="N2701" s="204"/>
      <c r="O2701" s="230">
        <f t="shared" si="386"/>
        <v>0</v>
      </c>
      <c r="P2701" s="230">
        <f t="shared" si="387"/>
        <v>0</v>
      </c>
      <c r="Q2701" s="230">
        <f t="shared" si="392"/>
        <v>0</v>
      </c>
      <c r="R2701" s="288">
        <f t="shared" si="393"/>
        <v>0</v>
      </c>
      <c r="S2701" s="261"/>
    </row>
    <row r="2702" spans="2:19" s="200" customFormat="1" x14ac:dyDescent="0.25">
      <c r="B2702" s="259">
        <f t="shared" si="394"/>
        <v>2697</v>
      </c>
      <c r="C2702" s="229">
        <v>45531</v>
      </c>
      <c r="D2702" s="203"/>
      <c r="E2702" s="204" t="str">
        <f t="shared" si="388"/>
        <v/>
      </c>
      <c r="F2702" s="204" t="str">
        <f t="shared" si="389"/>
        <v/>
      </c>
      <c r="G2702" s="204" t="str">
        <f t="shared" si="390"/>
        <v/>
      </c>
      <c r="H2702" s="204" t="str">
        <f t="shared" si="391"/>
        <v/>
      </c>
      <c r="I2702" s="204"/>
      <c r="J2702" s="204"/>
      <c r="K2702" s="204"/>
      <c r="L2702" s="204"/>
      <c r="M2702" s="204"/>
      <c r="N2702" s="204"/>
      <c r="O2702" s="230">
        <f t="shared" si="386"/>
        <v>0</v>
      </c>
      <c r="P2702" s="230">
        <f t="shared" si="387"/>
        <v>0</v>
      </c>
      <c r="Q2702" s="230">
        <f t="shared" si="392"/>
        <v>0</v>
      </c>
      <c r="R2702" s="288">
        <f t="shared" si="393"/>
        <v>0</v>
      </c>
      <c r="S2702" s="261"/>
    </row>
    <row r="2703" spans="2:19" s="200" customFormat="1" x14ac:dyDescent="0.25">
      <c r="B2703" s="259">
        <f t="shared" si="394"/>
        <v>2698</v>
      </c>
      <c r="C2703" s="229">
        <v>45531</v>
      </c>
      <c r="D2703" s="203"/>
      <c r="E2703" s="204" t="str">
        <f t="shared" si="388"/>
        <v/>
      </c>
      <c r="F2703" s="204" t="str">
        <f t="shared" si="389"/>
        <v/>
      </c>
      <c r="G2703" s="204" t="str">
        <f t="shared" si="390"/>
        <v/>
      </c>
      <c r="H2703" s="204" t="str">
        <f t="shared" si="391"/>
        <v/>
      </c>
      <c r="I2703" s="204"/>
      <c r="J2703" s="204"/>
      <c r="K2703" s="204"/>
      <c r="L2703" s="204"/>
      <c r="M2703" s="204"/>
      <c r="N2703" s="204"/>
      <c r="O2703" s="230">
        <f t="shared" si="386"/>
        <v>0</v>
      </c>
      <c r="P2703" s="230">
        <f t="shared" si="387"/>
        <v>0</v>
      </c>
      <c r="Q2703" s="230">
        <f t="shared" si="392"/>
        <v>0</v>
      </c>
      <c r="R2703" s="288">
        <f t="shared" si="393"/>
        <v>0</v>
      </c>
      <c r="S2703" s="261"/>
    </row>
    <row r="2704" spans="2:19" s="200" customFormat="1" x14ac:dyDescent="0.25">
      <c r="B2704" s="259">
        <f t="shared" si="394"/>
        <v>2699</v>
      </c>
      <c r="C2704" s="229">
        <v>45531</v>
      </c>
      <c r="D2704" s="203"/>
      <c r="E2704" s="204" t="str">
        <f t="shared" si="388"/>
        <v/>
      </c>
      <c r="F2704" s="204" t="str">
        <f t="shared" si="389"/>
        <v/>
      </c>
      <c r="G2704" s="204" t="str">
        <f t="shared" si="390"/>
        <v/>
      </c>
      <c r="H2704" s="204" t="str">
        <f t="shared" si="391"/>
        <v/>
      </c>
      <c r="I2704" s="204"/>
      <c r="J2704" s="204"/>
      <c r="K2704" s="204"/>
      <c r="L2704" s="204"/>
      <c r="M2704" s="204"/>
      <c r="N2704" s="204"/>
      <c r="O2704" s="230">
        <f t="shared" si="386"/>
        <v>0</v>
      </c>
      <c r="P2704" s="230">
        <f t="shared" si="387"/>
        <v>0</v>
      </c>
      <c r="Q2704" s="230">
        <f t="shared" si="392"/>
        <v>0</v>
      </c>
      <c r="R2704" s="288">
        <f t="shared" si="393"/>
        <v>0</v>
      </c>
      <c r="S2704" s="261"/>
    </row>
    <row r="2705" spans="2:19" s="200" customFormat="1" x14ac:dyDescent="0.25">
      <c r="B2705" s="259">
        <f t="shared" si="394"/>
        <v>2700</v>
      </c>
      <c r="C2705" s="229"/>
      <c r="D2705" s="203"/>
      <c r="E2705" s="204" t="str">
        <f t="shared" si="388"/>
        <v/>
      </c>
      <c r="F2705" s="204" t="str">
        <f t="shared" si="389"/>
        <v/>
      </c>
      <c r="G2705" s="204" t="str">
        <f t="shared" si="390"/>
        <v/>
      </c>
      <c r="H2705" s="204" t="str">
        <f t="shared" si="391"/>
        <v/>
      </c>
      <c r="I2705" s="204"/>
      <c r="J2705" s="204"/>
      <c r="K2705" s="204"/>
      <c r="L2705" s="204"/>
      <c r="M2705" s="204"/>
      <c r="N2705" s="204"/>
      <c r="O2705" s="230">
        <f t="shared" si="386"/>
        <v>0</v>
      </c>
      <c r="P2705" s="230">
        <f t="shared" si="387"/>
        <v>0</v>
      </c>
      <c r="Q2705" s="230">
        <f t="shared" si="392"/>
        <v>0</v>
      </c>
      <c r="R2705" s="288">
        <f t="shared" si="393"/>
        <v>0</v>
      </c>
      <c r="S2705" s="261"/>
    </row>
    <row r="2706" spans="2:19" s="200" customFormat="1" x14ac:dyDescent="0.25">
      <c r="B2706" s="259">
        <f t="shared" si="394"/>
        <v>2701</v>
      </c>
      <c r="C2706" s="229"/>
      <c r="D2706" s="203"/>
      <c r="E2706" s="204" t="str">
        <f t="shared" si="388"/>
        <v/>
      </c>
      <c r="F2706" s="204" t="str">
        <f t="shared" si="389"/>
        <v/>
      </c>
      <c r="G2706" s="204" t="str">
        <f t="shared" si="390"/>
        <v/>
      </c>
      <c r="H2706" s="204" t="str">
        <f t="shared" si="391"/>
        <v/>
      </c>
      <c r="I2706" s="204"/>
      <c r="J2706" s="204"/>
      <c r="K2706" s="204"/>
      <c r="L2706" s="204"/>
      <c r="M2706" s="204"/>
      <c r="N2706" s="204"/>
      <c r="O2706" s="230">
        <f t="shared" si="386"/>
        <v>0</v>
      </c>
      <c r="P2706" s="230">
        <f t="shared" si="387"/>
        <v>0</v>
      </c>
      <c r="Q2706" s="230">
        <f t="shared" si="392"/>
        <v>0</v>
      </c>
      <c r="R2706" s="288">
        <f t="shared" si="393"/>
        <v>0</v>
      </c>
      <c r="S2706" s="261"/>
    </row>
    <row r="2707" spans="2:19" s="200" customFormat="1" x14ac:dyDescent="0.25">
      <c r="B2707" s="259">
        <f t="shared" si="394"/>
        <v>2702</v>
      </c>
      <c r="C2707" s="229"/>
      <c r="D2707" s="203"/>
      <c r="E2707" s="204" t="str">
        <f t="shared" si="388"/>
        <v/>
      </c>
      <c r="F2707" s="204" t="str">
        <f t="shared" si="389"/>
        <v/>
      </c>
      <c r="G2707" s="204" t="str">
        <f t="shared" si="390"/>
        <v/>
      </c>
      <c r="H2707" s="204" t="str">
        <f t="shared" si="391"/>
        <v/>
      </c>
      <c r="I2707" s="204"/>
      <c r="J2707" s="204"/>
      <c r="K2707" s="204"/>
      <c r="L2707" s="204"/>
      <c r="M2707" s="204"/>
      <c r="N2707" s="204"/>
      <c r="O2707" s="230">
        <f t="shared" si="386"/>
        <v>0</v>
      </c>
      <c r="P2707" s="230">
        <f t="shared" si="387"/>
        <v>0</v>
      </c>
      <c r="Q2707" s="230">
        <f t="shared" si="392"/>
        <v>0</v>
      </c>
      <c r="R2707" s="288">
        <f t="shared" si="393"/>
        <v>0</v>
      </c>
      <c r="S2707" s="261"/>
    </row>
    <row r="2708" spans="2:19" s="200" customFormat="1" x14ac:dyDescent="0.25">
      <c r="B2708" s="259">
        <f t="shared" si="394"/>
        <v>2703</v>
      </c>
      <c r="C2708" s="229">
        <v>45531</v>
      </c>
      <c r="D2708" s="203"/>
      <c r="E2708" s="204" t="str">
        <f t="shared" si="388"/>
        <v/>
      </c>
      <c r="F2708" s="204" t="str">
        <f t="shared" si="389"/>
        <v/>
      </c>
      <c r="G2708" s="204" t="str">
        <f t="shared" si="390"/>
        <v/>
      </c>
      <c r="H2708" s="204" t="str">
        <f t="shared" si="391"/>
        <v/>
      </c>
      <c r="I2708" s="204"/>
      <c r="J2708" s="204"/>
      <c r="K2708" s="204"/>
      <c r="L2708" s="204"/>
      <c r="M2708" s="204"/>
      <c r="N2708" s="204"/>
      <c r="O2708" s="230">
        <f t="shared" si="386"/>
        <v>0</v>
      </c>
      <c r="P2708" s="230">
        <f t="shared" si="387"/>
        <v>0</v>
      </c>
      <c r="Q2708" s="230">
        <f t="shared" si="392"/>
        <v>0</v>
      </c>
      <c r="R2708" s="288">
        <f t="shared" si="393"/>
        <v>0</v>
      </c>
      <c r="S2708" s="261"/>
    </row>
    <row r="2709" spans="2:19" s="200" customFormat="1" x14ac:dyDescent="0.25">
      <c r="B2709" s="259">
        <f t="shared" si="394"/>
        <v>2704</v>
      </c>
      <c r="C2709" s="229">
        <v>45531</v>
      </c>
      <c r="D2709" s="203"/>
      <c r="E2709" s="204" t="str">
        <f t="shared" si="388"/>
        <v/>
      </c>
      <c r="F2709" s="204" t="str">
        <f t="shared" si="389"/>
        <v/>
      </c>
      <c r="G2709" s="204" t="str">
        <f t="shared" si="390"/>
        <v/>
      </c>
      <c r="H2709" s="204" t="str">
        <f t="shared" si="391"/>
        <v/>
      </c>
      <c r="I2709" s="204"/>
      <c r="J2709" s="204"/>
      <c r="K2709" s="204"/>
      <c r="L2709" s="204"/>
      <c r="M2709" s="204"/>
      <c r="N2709" s="204"/>
      <c r="O2709" s="230">
        <f t="shared" si="386"/>
        <v>0</v>
      </c>
      <c r="P2709" s="230">
        <f t="shared" si="387"/>
        <v>0</v>
      </c>
      <c r="Q2709" s="230">
        <f t="shared" si="392"/>
        <v>0</v>
      </c>
      <c r="R2709" s="288">
        <f t="shared" si="393"/>
        <v>0</v>
      </c>
      <c r="S2709" s="261"/>
    </row>
    <row r="2710" spans="2:19" s="200" customFormat="1" x14ac:dyDescent="0.25">
      <c r="B2710" s="259">
        <f t="shared" si="394"/>
        <v>2705</v>
      </c>
      <c r="C2710" s="229">
        <v>45531</v>
      </c>
      <c r="D2710" s="203"/>
      <c r="E2710" s="204" t="str">
        <f t="shared" si="388"/>
        <v/>
      </c>
      <c r="F2710" s="204" t="str">
        <f t="shared" si="389"/>
        <v/>
      </c>
      <c r="G2710" s="204" t="str">
        <f t="shared" si="390"/>
        <v/>
      </c>
      <c r="H2710" s="204" t="str">
        <f t="shared" si="391"/>
        <v/>
      </c>
      <c r="I2710" s="204"/>
      <c r="J2710" s="204"/>
      <c r="K2710" s="204"/>
      <c r="L2710" s="204"/>
      <c r="M2710" s="204"/>
      <c r="N2710" s="204"/>
      <c r="O2710" s="230">
        <f t="shared" ref="O2710:O2773" si="395">IF(I2710=$O$5,J2710*H2710,0)</f>
        <v>0</v>
      </c>
      <c r="P2710" s="230">
        <f t="shared" ref="P2710:P2773" si="396">IF(I2710=$P$5,J2710*H2710,0)*1.15</f>
        <v>0</v>
      </c>
      <c r="Q2710" s="230">
        <f t="shared" si="392"/>
        <v>0</v>
      </c>
      <c r="R2710" s="288">
        <f t="shared" si="393"/>
        <v>0</v>
      </c>
      <c r="S2710" s="261"/>
    </row>
    <row r="2711" spans="2:19" s="200" customFormat="1" x14ac:dyDescent="0.25">
      <c r="B2711" s="259">
        <f t="shared" si="394"/>
        <v>2706</v>
      </c>
      <c r="C2711" s="229">
        <v>45531</v>
      </c>
      <c r="D2711" s="203"/>
      <c r="E2711" s="204" t="str">
        <f t="shared" si="388"/>
        <v/>
      </c>
      <c r="F2711" s="204" t="str">
        <f t="shared" si="389"/>
        <v/>
      </c>
      <c r="G2711" s="204" t="str">
        <f t="shared" si="390"/>
        <v/>
      </c>
      <c r="H2711" s="204" t="str">
        <f t="shared" si="391"/>
        <v/>
      </c>
      <c r="I2711" s="204"/>
      <c r="J2711" s="204"/>
      <c r="K2711" s="204"/>
      <c r="L2711" s="204"/>
      <c r="M2711" s="204"/>
      <c r="N2711" s="204"/>
      <c r="O2711" s="230">
        <f t="shared" si="395"/>
        <v>0</v>
      </c>
      <c r="P2711" s="230">
        <f t="shared" si="396"/>
        <v>0</v>
      </c>
      <c r="Q2711" s="230">
        <f t="shared" si="392"/>
        <v>0</v>
      </c>
      <c r="R2711" s="288">
        <f t="shared" si="393"/>
        <v>0</v>
      </c>
      <c r="S2711" s="261"/>
    </row>
    <row r="2712" spans="2:19" s="200" customFormat="1" x14ac:dyDescent="0.25">
      <c r="B2712" s="259">
        <f t="shared" si="394"/>
        <v>2707</v>
      </c>
      <c r="C2712" s="229">
        <v>45531</v>
      </c>
      <c r="D2712" s="203"/>
      <c r="E2712" s="204" t="str">
        <f t="shared" si="388"/>
        <v/>
      </c>
      <c r="F2712" s="204" t="str">
        <f t="shared" si="389"/>
        <v/>
      </c>
      <c r="G2712" s="204" t="str">
        <f t="shared" si="390"/>
        <v/>
      </c>
      <c r="H2712" s="204" t="str">
        <f t="shared" si="391"/>
        <v/>
      </c>
      <c r="I2712" s="204"/>
      <c r="J2712" s="204"/>
      <c r="K2712" s="204"/>
      <c r="L2712" s="204"/>
      <c r="M2712" s="204"/>
      <c r="N2712" s="204"/>
      <c r="O2712" s="230">
        <f t="shared" si="395"/>
        <v>0</v>
      </c>
      <c r="P2712" s="230">
        <f t="shared" si="396"/>
        <v>0</v>
      </c>
      <c r="Q2712" s="230">
        <f t="shared" si="392"/>
        <v>0</v>
      </c>
      <c r="R2712" s="288">
        <f t="shared" si="393"/>
        <v>0</v>
      </c>
      <c r="S2712" s="261"/>
    </row>
    <row r="2713" spans="2:19" s="200" customFormat="1" x14ac:dyDescent="0.25">
      <c r="B2713" s="259">
        <f t="shared" si="394"/>
        <v>2708</v>
      </c>
      <c r="C2713" s="229">
        <v>45531</v>
      </c>
      <c r="D2713" s="203"/>
      <c r="E2713" s="204" t="str">
        <f t="shared" si="388"/>
        <v/>
      </c>
      <c r="F2713" s="204" t="str">
        <f t="shared" si="389"/>
        <v/>
      </c>
      <c r="G2713" s="204" t="str">
        <f t="shared" si="390"/>
        <v/>
      </c>
      <c r="H2713" s="204" t="str">
        <f t="shared" si="391"/>
        <v/>
      </c>
      <c r="I2713" s="204"/>
      <c r="J2713" s="204"/>
      <c r="K2713" s="204"/>
      <c r="L2713" s="204"/>
      <c r="M2713" s="204"/>
      <c r="N2713" s="204"/>
      <c r="O2713" s="230">
        <f t="shared" si="395"/>
        <v>0</v>
      </c>
      <c r="P2713" s="230">
        <f t="shared" si="396"/>
        <v>0</v>
      </c>
      <c r="Q2713" s="230">
        <f t="shared" si="392"/>
        <v>0</v>
      </c>
      <c r="R2713" s="288">
        <f t="shared" si="393"/>
        <v>0</v>
      </c>
      <c r="S2713" s="261"/>
    </row>
    <row r="2714" spans="2:19" s="200" customFormat="1" x14ac:dyDescent="0.25">
      <c r="B2714" s="259">
        <f t="shared" si="394"/>
        <v>2709</v>
      </c>
      <c r="C2714" s="229">
        <v>45531</v>
      </c>
      <c r="D2714" s="203"/>
      <c r="E2714" s="204" t="str">
        <f t="shared" si="388"/>
        <v/>
      </c>
      <c r="F2714" s="204" t="str">
        <f t="shared" si="389"/>
        <v/>
      </c>
      <c r="G2714" s="204" t="str">
        <f t="shared" si="390"/>
        <v/>
      </c>
      <c r="H2714" s="204" t="str">
        <f t="shared" si="391"/>
        <v/>
      </c>
      <c r="I2714" s="204"/>
      <c r="J2714" s="204"/>
      <c r="K2714" s="204"/>
      <c r="L2714" s="204"/>
      <c r="M2714" s="204"/>
      <c r="N2714" s="204"/>
      <c r="O2714" s="230">
        <f t="shared" si="395"/>
        <v>0</v>
      </c>
      <c r="P2714" s="230">
        <f t="shared" si="396"/>
        <v>0</v>
      </c>
      <c r="Q2714" s="230">
        <f t="shared" si="392"/>
        <v>0</v>
      </c>
      <c r="R2714" s="288">
        <f t="shared" si="393"/>
        <v>0</v>
      </c>
      <c r="S2714" s="261"/>
    </row>
    <row r="2715" spans="2:19" s="200" customFormat="1" x14ac:dyDescent="0.25">
      <c r="B2715" s="259">
        <f t="shared" si="394"/>
        <v>2710</v>
      </c>
      <c r="C2715" s="229">
        <v>45532</v>
      </c>
      <c r="D2715" s="203"/>
      <c r="E2715" s="204" t="str">
        <f t="shared" si="388"/>
        <v/>
      </c>
      <c r="F2715" s="204" t="str">
        <f t="shared" si="389"/>
        <v/>
      </c>
      <c r="G2715" s="204" t="str">
        <f t="shared" si="390"/>
        <v/>
      </c>
      <c r="H2715" s="204" t="str">
        <f t="shared" si="391"/>
        <v/>
      </c>
      <c r="I2715" s="204"/>
      <c r="J2715" s="204"/>
      <c r="K2715" s="204"/>
      <c r="L2715" s="204"/>
      <c r="M2715" s="204"/>
      <c r="N2715" s="204"/>
      <c r="O2715" s="230">
        <f t="shared" si="395"/>
        <v>0</v>
      </c>
      <c r="P2715" s="230">
        <f t="shared" si="396"/>
        <v>0</v>
      </c>
      <c r="Q2715" s="230">
        <f t="shared" si="392"/>
        <v>0</v>
      </c>
      <c r="R2715" s="288">
        <f t="shared" si="393"/>
        <v>0</v>
      </c>
      <c r="S2715" s="261"/>
    </row>
    <row r="2716" spans="2:19" s="200" customFormat="1" x14ac:dyDescent="0.25">
      <c r="B2716" s="259">
        <f t="shared" si="394"/>
        <v>2711</v>
      </c>
      <c r="C2716" s="229">
        <v>45532</v>
      </c>
      <c r="D2716" s="203"/>
      <c r="E2716" s="204" t="str">
        <f t="shared" si="388"/>
        <v/>
      </c>
      <c r="F2716" s="204" t="str">
        <f t="shared" si="389"/>
        <v/>
      </c>
      <c r="G2716" s="204" t="str">
        <f t="shared" si="390"/>
        <v/>
      </c>
      <c r="H2716" s="204" t="str">
        <f t="shared" si="391"/>
        <v/>
      </c>
      <c r="I2716" s="204"/>
      <c r="J2716" s="204"/>
      <c r="K2716" s="204"/>
      <c r="L2716" s="204"/>
      <c r="M2716" s="204"/>
      <c r="N2716" s="204"/>
      <c r="O2716" s="230">
        <f t="shared" si="395"/>
        <v>0</v>
      </c>
      <c r="P2716" s="230">
        <f t="shared" si="396"/>
        <v>0</v>
      </c>
      <c r="Q2716" s="230">
        <f t="shared" si="392"/>
        <v>0</v>
      </c>
      <c r="R2716" s="288">
        <f t="shared" si="393"/>
        <v>0</v>
      </c>
      <c r="S2716" s="261"/>
    </row>
    <row r="2717" spans="2:19" s="200" customFormat="1" x14ac:dyDescent="0.25">
      <c r="B2717" s="259">
        <f t="shared" si="394"/>
        <v>2712</v>
      </c>
      <c r="C2717" s="229">
        <v>45532</v>
      </c>
      <c r="D2717" s="203"/>
      <c r="E2717" s="204" t="str">
        <f t="shared" si="388"/>
        <v/>
      </c>
      <c r="F2717" s="204" t="str">
        <f t="shared" si="389"/>
        <v/>
      </c>
      <c r="G2717" s="204" t="str">
        <f t="shared" si="390"/>
        <v/>
      </c>
      <c r="H2717" s="204" t="str">
        <f t="shared" si="391"/>
        <v/>
      </c>
      <c r="I2717" s="204"/>
      <c r="J2717" s="204"/>
      <c r="K2717" s="204"/>
      <c r="L2717" s="204"/>
      <c r="M2717" s="204"/>
      <c r="N2717" s="204"/>
      <c r="O2717" s="230">
        <f t="shared" si="395"/>
        <v>0</v>
      </c>
      <c r="P2717" s="230">
        <f t="shared" si="396"/>
        <v>0</v>
      </c>
      <c r="Q2717" s="230">
        <f t="shared" si="392"/>
        <v>0</v>
      </c>
      <c r="R2717" s="288">
        <f t="shared" si="393"/>
        <v>0</v>
      </c>
      <c r="S2717" s="261"/>
    </row>
    <row r="2718" spans="2:19" s="200" customFormat="1" x14ac:dyDescent="0.25">
      <c r="B2718" s="259">
        <f t="shared" si="394"/>
        <v>2713</v>
      </c>
      <c r="C2718" s="229">
        <v>45532</v>
      </c>
      <c r="D2718" s="203"/>
      <c r="E2718" s="204" t="str">
        <f t="shared" si="388"/>
        <v/>
      </c>
      <c r="F2718" s="204" t="str">
        <f t="shared" si="389"/>
        <v/>
      </c>
      <c r="G2718" s="204" t="str">
        <f t="shared" si="390"/>
        <v/>
      </c>
      <c r="H2718" s="204" t="str">
        <f t="shared" si="391"/>
        <v/>
      </c>
      <c r="I2718" s="204"/>
      <c r="J2718" s="204"/>
      <c r="K2718" s="204"/>
      <c r="L2718" s="204"/>
      <c r="M2718" s="204"/>
      <c r="N2718" s="204"/>
      <c r="O2718" s="230">
        <f t="shared" si="395"/>
        <v>0</v>
      </c>
      <c r="P2718" s="230">
        <f t="shared" si="396"/>
        <v>0</v>
      </c>
      <c r="Q2718" s="230">
        <f t="shared" si="392"/>
        <v>0</v>
      </c>
      <c r="R2718" s="288">
        <f t="shared" si="393"/>
        <v>0</v>
      </c>
      <c r="S2718" s="261"/>
    </row>
    <row r="2719" spans="2:19" s="200" customFormat="1" x14ac:dyDescent="0.25">
      <c r="B2719" s="259">
        <f t="shared" si="394"/>
        <v>2714</v>
      </c>
      <c r="C2719" s="229">
        <v>45532</v>
      </c>
      <c r="D2719" s="203"/>
      <c r="E2719" s="204" t="str">
        <f t="shared" si="388"/>
        <v/>
      </c>
      <c r="F2719" s="204" t="str">
        <f t="shared" si="389"/>
        <v/>
      </c>
      <c r="G2719" s="204" t="str">
        <f t="shared" si="390"/>
        <v/>
      </c>
      <c r="H2719" s="204" t="str">
        <f t="shared" si="391"/>
        <v/>
      </c>
      <c r="I2719" s="204"/>
      <c r="J2719" s="204"/>
      <c r="K2719" s="204"/>
      <c r="L2719" s="204"/>
      <c r="M2719" s="204"/>
      <c r="N2719" s="204"/>
      <c r="O2719" s="230">
        <f t="shared" si="395"/>
        <v>0</v>
      </c>
      <c r="P2719" s="230">
        <f t="shared" si="396"/>
        <v>0</v>
      </c>
      <c r="Q2719" s="230">
        <f t="shared" si="392"/>
        <v>0</v>
      </c>
      <c r="R2719" s="288">
        <f t="shared" si="393"/>
        <v>0</v>
      </c>
      <c r="S2719" s="261"/>
    </row>
    <row r="2720" spans="2:19" s="200" customFormat="1" x14ac:dyDescent="0.25">
      <c r="B2720" s="259">
        <f t="shared" si="394"/>
        <v>2715</v>
      </c>
      <c r="C2720" s="229">
        <v>45532</v>
      </c>
      <c r="D2720" s="203"/>
      <c r="E2720" s="204" t="str">
        <f t="shared" si="388"/>
        <v/>
      </c>
      <c r="F2720" s="204" t="str">
        <f t="shared" si="389"/>
        <v/>
      </c>
      <c r="G2720" s="204" t="str">
        <f t="shared" si="390"/>
        <v/>
      </c>
      <c r="H2720" s="204" t="str">
        <f t="shared" si="391"/>
        <v/>
      </c>
      <c r="I2720" s="204"/>
      <c r="J2720" s="204"/>
      <c r="K2720" s="204"/>
      <c r="L2720" s="204"/>
      <c r="M2720" s="204"/>
      <c r="N2720" s="204"/>
      <c r="O2720" s="230">
        <f t="shared" si="395"/>
        <v>0</v>
      </c>
      <c r="P2720" s="230">
        <f t="shared" si="396"/>
        <v>0</v>
      </c>
      <c r="Q2720" s="230">
        <f t="shared" si="392"/>
        <v>0</v>
      </c>
      <c r="R2720" s="288">
        <f t="shared" si="393"/>
        <v>0</v>
      </c>
      <c r="S2720" s="261"/>
    </row>
    <row r="2721" spans="2:19" s="200" customFormat="1" x14ac:dyDescent="0.25">
      <c r="B2721" s="259">
        <f t="shared" si="394"/>
        <v>2716</v>
      </c>
      <c r="C2721" s="229">
        <v>45532</v>
      </c>
      <c r="D2721" s="203"/>
      <c r="E2721" s="204" t="str">
        <f t="shared" si="388"/>
        <v/>
      </c>
      <c r="F2721" s="204" t="str">
        <f t="shared" si="389"/>
        <v/>
      </c>
      <c r="G2721" s="204" t="str">
        <f t="shared" si="390"/>
        <v/>
      </c>
      <c r="H2721" s="204" t="str">
        <f t="shared" si="391"/>
        <v/>
      </c>
      <c r="I2721" s="204"/>
      <c r="J2721" s="204"/>
      <c r="K2721" s="204"/>
      <c r="L2721" s="204"/>
      <c r="M2721" s="204"/>
      <c r="N2721" s="204"/>
      <c r="O2721" s="230">
        <f t="shared" si="395"/>
        <v>0</v>
      </c>
      <c r="P2721" s="230">
        <f t="shared" si="396"/>
        <v>0</v>
      </c>
      <c r="Q2721" s="230">
        <f t="shared" si="392"/>
        <v>0</v>
      </c>
      <c r="R2721" s="288">
        <f t="shared" si="393"/>
        <v>0</v>
      </c>
      <c r="S2721" s="261"/>
    </row>
    <row r="2722" spans="2:19" s="200" customFormat="1" x14ac:dyDescent="0.25">
      <c r="B2722" s="259">
        <f t="shared" si="394"/>
        <v>2717</v>
      </c>
      <c r="C2722" s="229"/>
      <c r="D2722" s="203"/>
      <c r="E2722" s="204" t="str">
        <f t="shared" si="388"/>
        <v/>
      </c>
      <c r="F2722" s="204" t="str">
        <f t="shared" si="389"/>
        <v/>
      </c>
      <c r="G2722" s="204" t="str">
        <f t="shared" si="390"/>
        <v/>
      </c>
      <c r="H2722" s="204" t="str">
        <f t="shared" si="391"/>
        <v/>
      </c>
      <c r="I2722" s="204"/>
      <c r="J2722" s="204"/>
      <c r="K2722" s="204"/>
      <c r="L2722" s="204"/>
      <c r="M2722" s="204"/>
      <c r="N2722" s="204"/>
      <c r="O2722" s="230">
        <f t="shared" si="395"/>
        <v>0</v>
      </c>
      <c r="P2722" s="230">
        <f t="shared" si="396"/>
        <v>0</v>
      </c>
      <c r="Q2722" s="230">
        <f t="shared" si="392"/>
        <v>0</v>
      </c>
      <c r="R2722" s="288">
        <f t="shared" si="393"/>
        <v>0</v>
      </c>
      <c r="S2722" s="261"/>
    </row>
    <row r="2723" spans="2:19" s="200" customFormat="1" x14ac:dyDescent="0.25">
      <c r="B2723" s="259">
        <f t="shared" si="394"/>
        <v>2718</v>
      </c>
      <c r="C2723" s="229"/>
      <c r="D2723" s="203"/>
      <c r="E2723" s="204" t="str">
        <f t="shared" si="388"/>
        <v/>
      </c>
      <c r="F2723" s="204" t="str">
        <f t="shared" si="389"/>
        <v/>
      </c>
      <c r="G2723" s="204" t="str">
        <f t="shared" si="390"/>
        <v/>
      </c>
      <c r="H2723" s="204" t="str">
        <f t="shared" si="391"/>
        <v/>
      </c>
      <c r="I2723" s="204"/>
      <c r="J2723" s="204"/>
      <c r="K2723" s="204"/>
      <c r="L2723" s="204"/>
      <c r="M2723" s="204"/>
      <c r="N2723" s="204"/>
      <c r="O2723" s="230">
        <f t="shared" si="395"/>
        <v>0</v>
      </c>
      <c r="P2723" s="230">
        <f t="shared" si="396"/>
        <v>0</v>
      </c>
      <c r="Q2723" s="230">
        <f t="shared" si="392"/>
        <v>0</v>
      </c>
      <c r="R2723" s="288">
        <f t="shared" si="393"/>
        <v>0</v>
      </c>
      <c r="S2723" s="261"/>
    </row>
    <row r="2724" spans="2:19" s="200" customFormat="1" x14ac:dyDescent="0.25">
      <c r="B2724" s="259">
        <f t="shared" si="394"/>
        <v>2719</v>
      </c>
      <c r="C2724" s="229"/>
      <c r="D2724" s="203"/>
      <c r="E2724" s="204" t="str">
        <f t="shared" si="388"/>
        <v/>
      </c>
      <c r="F2724" s="204" t="str">
        <f t="shared" si="389"/>
        <v/>
      </c>
      <c r="G2724" s="204" t="str">
        <f t="shared" si="390"/>
        <v/>
      </c>
      <c r="H2724" s="204" t="str">
        <f t="shared" si="391"/>
        <v/>
      </c>
      <c r="I2724" s="204"/>
      <c r="J2724" s="204"/>
      <c r="K2724" s="204"/>
      <c r="L2724" s="204"/>
      <c r="M2724" s="204"/>
      <c r="N2724" s="204"/>
      <c r="O2724" s="230">
        <f t="shared" si="395"/>
        <v>0</v>
      </c>
      <c r="P2724" s="230">
        <f t="shared" si="396"/>
        <v>0</v>
      </c>
      <c r="Q2724" s="230">
        <f t="shared" si="392"/>
        <v>0</v>
      </c>
      <c r="R2724" s="288">
        <f t="shared" si="393"/>
        <v>0</v>
      </c>
      <c r="S2724" s="261"/>
    </row>
    <row r="2725" spans="2:19" s="200" customFormat="1" x14ac:dyDescent="0.25">
      <c r="B2725" s="259">
        <f t="shared" si="394"/>
        <v>2720</v>
      </c>
      <c r="C2725" s="229">
        <v>45532</v>
      </c>
      <c r="D2725" s="203"/>
      <c r="E2725" s="204" t="str">
        <f t="shared" si="388"/>
        <v/>
      </c>
      <c r="F2725" s="204" t="str">
        <f t="shared" si="389"/>
        <v/>
      </c>
      <c r="G2725" s="204" t="str">
        <f t="shared" si="390"/>
        <v/>
      </c>
      <c r="H2725" s="204" t="str">
        <f t="shared" si="391"/>
        <v/>
      </c>
      <c r="I2725" s="204"/>
      <c r="J2725" s="204"/>
      <c r="K2725" s="204"/>
      <c r="L2725" s="204"/>
      <c r="M2725" s="204"/>
      <c r="N2725" s="204"/>
      <c r="O2725" s="230">
        <f t="shared" si="395"/>
        <v>0</v>
      </c>
      <c r="P2725" s="230">
        <f t="shared" si="396"/>
        <v>0</v>
      </c>
      <c r="Q2725" s="230">
        <f t="shared" si="392"/>
        <v>0</v>
      </c>
      <c r="R2725" s="288">
        <f t="shared" si="393"/>
        <v>0</v>
      </c>
      <c r="S2725" s="261"/>
    </row>
    <row r="2726" spans="2:19" s="200" customFormat="1" x14ac:dyDescent="0.25">
      <c r="B2726" s="259">
        <f t="shared" si="394"/>
        <v>2721</v>
      </c>
      <c r="C2726" s="229">
        <v>45532</v>
      </c>
      <c r="D2726" s="203"/>
      <c r="E2726" s="204" t="str">
        <f t="shared" si="388"/>
        <v/>
      </c>
      <c r="F2726" s="204" t="str">
        <f t="shared" si="389"/>
        <v/>
      </c>
      <c r="G2726" s="204" t="str">
        <f t="shared" si="390"/>
        <v/>
      </c>
      <c r="H2726" s="204" t="str">
        <f t="shared" si="391"/>
        <v/>
      </c>
      <c r="I2726" s="204"/>
      <c r="J2726" s="204"/>
      <c r="K2726" s="204"/>
      <c r="L2726" s="204"/>
      <c r="M2726" s="204"/>
      <c r="N2726" s="204"/>
      <c r="O2726" s="230">
        <f t="shared" si="395"/>
        <v>0</v>
      </c>
      <c r="P2726" s="230">
        <f t="shared" si="396"/>
        <v>0</v>
      </c>
      <c r="Q2726" s="230">
        <f t="shared" si="392"/>
        <v>0</v>
      </c>
      <c r="R2726" s="288">
        <f t="shared" si="393"/>
        <v>0</v>
      </c>
      <c r="S2726" s="261"/>
    </row>
    <row r="2727" spans="2:19" s="200" customFormat="1" x14ac:dyDescent="0.25">
      <c r="B2727" s="259">
        <f t="shared" si="394"/>
        <v>2722</v>
      </c>
      <c r="C2727" s="229">
        <v>45532</v>
      </c>
      <c r="D2727" s="203"/>
      <c r="E2727" s="204" t="str">
        <f t="shared" si="388"/>
        <v/>
      </c>
      <c r="F2727" s="204" t="str">
        <f t="shared" si="389"/>
        <v/>
      </c>
      <c r="G2727" s="204" t="str">
        <f t="shared" si="390"/>
        <v/>
      </c>
      <c r="H2727" s="204" t="str">
        <f t="shared" si="391"/>
        <v/>
      </c>
      <c r="I2727" s="204"/>
      <c r="J2727" s="204"/>
      <c r="K2727" s="204"/>
      <c r="L2727" s="204"/>
      <c r="M2727" s="204"/>
      <c r="N2727" s="204"/>
      <c r="O2727" s="230">
        <f t="shared" si="395"/>
        <v>0</v>
      </c>
      <c r="P2727" s="230">
        <f t="shared" si="396"/>
        <v>0</v>
      </c>
      <c r="Q2727" s="230">
        <f t="shared" si="392"/>
        <v>0</v>
      </c>
      <c r="R2727" s="288">
        <f t="shared" si="393"/>
        <v>0</v>
      </c>
      <c r="S2727" s="261"/>
    </row>
    <row r="2728" spans="2:19" s="200" customFormat="1" x14ac:dyDescent="0.25">
      <c r="B2728" s="259">
        <f t="shared" si="394"/>
        <v>2723</v>
      </c>
      <c r="C2728" s="229">
        <v>45532</v>
      </c>
      <c r="D2728" s="203"/>
      <c r="E2728" s="204" t="str">
        <f t="shared" si="388"/>
        <v/>
      </c>
      <c r="F2728" s="204" t="str">
        <f t="shared" si="389"/>
        <v/>
      </c>
      <c r="G2728" s="204" t="str">
        <f t="shared" si="390"/>
        <v/>
      </c>
      <c r="H2728" s="204" t="str">
        <f t="shared" si="391"/>
        <v/>
      </c>
      <c r="I2728" s="204"/>
      <c r="J2728" s="204"/>
      <c r="K2728" s="204"/>
      <c r="L2728" s="204"/>
      <c r="M2728" s="204"/>
      <c r="N2728" s="204"/>
      <c r="O2728" s="230">
        <f t="shared" si="395"/>
        <v>0</v>
      </c>
      <c r="P2728" s="230">
        <f t="shared" si="396"/>
        <v>0</v>
      </c>
      <c r="Q2728" s="230">
        <f t="shared" si="392"/>
        <v>0</v>
      </c>
      <c r="R2728" s="288">
        <f t="shared" si="393"/>
        <v>0</v>
      </c>
      <c r="S2728" s="261"/>
    </row>
    <row r="2729" spans="2:19" s="200" customFormat="1" x14ac:dyDescent="0.25">
      <c r="B2729" s="259">
        <f t="shared" si="394"/>
        <v>2724</v>
      </c>
      <c r="C2729" s="229">
        <v>45532</v>
      </c>
      <c r="D2729" s="203"/>
      <c r="E2729" s="204" t="str">
        <f t="shared" si="388"/>
        <v/>
      </c>
      <c r="F2729" s="204" t="str">
        <f t="shared" si="389"/>
        <v/>
      </c>
      <c r="G2729" s="204" t="str">
        <f t="shared" si="390"/>
        <v/>
      </c>
      <c r="H2729" s="204" t="str">
        <f t="shared" si="391"/>
        <v/>
      </c>
      <c r="I2729" s="204"/>
      <c r="J2729" s="204"/>
      <c r="K2729" s="204"/>
      <c r="L2729" s="204"/>
      <c r="M2729" s="204"/>
      <c r="N2729" s="204"/>
      <c r="O2729" s="230">
        <f t="shared" si="395"/>
        <v>0</v>
      </c>
      <c r="P2729" s="230">
        <f t="shared" si="396"/>
        <v>0</v>
      </c>
      <c r="Q2729" s="230">
        <f t="shared" si="392"/>
        <v>0</v>
      </c>
      <c r="R2729" s="288">
        <f t="shared" si="393"/>
        <v>0</v>
      </c>
      <c r="S2729" s="261"/>
    </row>
    <row r="2730" spans="2:19" s="200" customFormat="1" x14ac:dyDescent="0.25">
      <c r="B2730" s="259">
        <f t="shared" si="394"/>
        <v>2725</v>
      </c>
      <c r="C2730" s="229">
        <v>45532</v>
      </c>
      <c r="D2730" s="203"/>
      <c r="E2730" s="204" t="str">
        <f t="shared" si="388"/>
        <v/>
      </c>
      <c r="F2730" s="204" t="str">
        <f t="shared" si="389"/>
        <v/>
      </c>
      <c r="G2730" s="204" t="str">
        <f t="shared" si="390"/>
        <v/>
      </c>
      <c r="H2730" s="204" t="str">
        <f t="shared" si="391"/>
        <v/>
      </c>
      <c r="I2730" s="204"/>
      <c r="J2730" s="204"/>
      <c r="K2730" s="204"/>
      <c r="L2730" s="204"/>
      <c r="M2730" s="204"/>
      <c r="N2730" s="204"/>
      <c r="O2730" s="230">
        <f t="shared" si="395"/>
        <v>0</v>
      </c>
      <c r="P2730" s="230">
        <f t="shared" si="396"/>
        <v>0</v>
      </c>
      <c r="Q2730" s="230">
        <f t="shared" si="392"/>
        <v>0</v>
      </c>
      <c r="R2730" s="288">
        <f t="shared" si="393"/>
        <v>0</v>
      </c>
      <c r="S2730" s="261"/>
    </row>
    <row r="2731" spans="2:19" s="200" customFormat="1" x14ac:dyDescent="0.25">
      <c r="B2731" s="259">
        <f t="shared" si="394"/>
        <v>2726</v>
      </c>
      <c r="C2731" s="229">
        <v>45532</v>
      </c>
      <c r="D2731" s="203"/>
      <c r="E2731" s="204" t="str">
        <f t="shared" si="388"/>
        <v/>
      </c>
      <c r="F2731" s="204" t="str">
        <f t="shared" si="389"/>
        <v/>
      </c>
      <c r="G2731" s="204" t="str">
        <f t="shared" si="390"/>
        <v/>
      </c>
      <c r="H2731" s="204" t="str">
        <f t="shared" si="391"/>
        <v/>
      </c>
      <c r="I2731" s="204"/>
      <c r="J2731" s="204"/>
      <c r="K2731" s="204"/>
      <c r="L2731" s="204"/>
      <c r="M2731" s="204"/>
      <c r="N2731" s="204"/>
      <c r="O2731" s="230">
        <f t="shared" si="395"/>
        <v>0</v>
      </c>
      <c r="P2731" s="230">
        <f t="shared" si="396"/>
        <v>0</v>
      </c>
      <c r="Q2731" s="230">
        <f t="shared" si="392"/>
        <v>0</v>
      </c>
      <c r="R2731" s="288">
        <f t="shared" si="393"/>
        <v>0</v>
      </c>
      <c r="S2731" s="261"/>
    </row>
    <row r="2732" spans="2:19" s="200" customFormat="1" x14ac:dyDescent="0.25">
      <c r="B2732" s="259">
        <f t="shared" si="394"/>
        <v>2727</v>
      </c>
      <c r="C2732" s="229">
        <v>45533</v>
      </c>
      <c r="D2732" s="203"/>
      <c r="E2732" s="204" t="str">
        <f t="shared" si="388"/>
        <v/>
      </c>
      <c r="F2732" s="204" t="str">
        <f t="shared" si="389"/>
        <v/>
      </c>
      <c r="G2732" s="204" t="str">
        <f t="shared" si="390"/>
        <v/>
      </c>
      <c r="H2732" s="204" t="str">
        <f t="shared" si="391"/>
        <v/>
      </c>
      <c r="I2732" s="204"/>
      <c r="J2732" s="204"/>
      <c r="K2732" s="204"/>
      <c r="L2732" s="204"/>
      <c r="M2732" s="204"/>
      <c r="N2732" s="204"/>
      <c r="O2732" s="230">
        <f t="shared" si="395"/>
        <v>0</v>
      </c>
      <c r="P2732" s="230">
        <f t="shared" si="396"/>
        <v>0</v>
      </c>
      <c r="Q2732" s="230">
        <f t="shared" si="392"/>
        <v>0</v>
      </c>
      <c r="R2732" s="288">
        <f t="shared" si="393"/>
        <v>0</v>
      </c>
      <c r="S2732" s="261"/>
    </row>
    <row r="2733" spans="2:19" s="200" customFormat="1" x14ac:dyDescent="0.25">
      <c r="B2733" s="259">
        <f t="shared" si="394"/>
        <v>2728</v>
      </c>
      <c r="C2733" s="229">
        <v>45533</v>
      </c>
      <c r="D2733" s="203"/>
      <c r="E2733" s="204" t="str">
        <f t="shared" si="388"/>
        <v/>
      </c>
      <c r="F2733" s="204" t="str">
        <f t="shared" si="389"/>
        <v/>
      </c>
      <c r="G2733" s="204" t="str">
        <f t="shared" si="390"/>
        <v/>
      </c>
      <c r="H2733" s="204" t="str">
        <f t="shared" si="391"/>
        <v/>
      </c>
      <c r="I2733" s="204"/>
      <c r="J2733" s="204"/>
      <c r="K2733" s="204"/>
      <c r="L2733" s="204"/>
      <c r="M2733" s="204"/>
      <c r="N2733" s="204"/>
      <c r="O2733" s="230">
        <f t="shared" si="395"/>
        <v>0</v>
      </c>
      <c r="P2733" s="230">
        <f t="shared" si="396"/>
        <v>0</v>
      </c>
      <c r="Q2733" s="230">
        <f t="shared" si="392"/>
        <v>0</v>
      </c>
      <c r="R2733" s="288">
        <f t="shared" si="393"/>
        <v>0</v>
      </c>
      <c r="S2733" s="261"/>
    </row>
    <row r="2734" spans="2:19" s="200" customFormat="1" x14ac:dyDescent="0.25">
      <c r="B2734" s="259">
        <f t="shared" si="394"/>
        <v>2729</v>
      </c>
      <c r="C2734" s="229">
        <v>45533</v>
      </c>
      <c r="D2734" s="203"/>
      <c r="E2734" s="204" t="str">
        <f t="shared" si="388"/>
        <v/>
      </c>
      <c r="F2734" s="204" t="str">
        <f t="shared" si="389"/>
        <v/>
      </c>
      <c r="G2734" s="204" t="str">
        <f t="shared" si="390"/>
        <v/>
      </c>
      <c r="H2734" s="204" t="str">
        <f t="shared" si="391"/>
        <v/>
      </c>
      <c r="I2734" s="204"/>
      <c r="J2734" s="204"/>
      <c r="K2734" s="204"/>
      <c r="L2734" s="204"/>
      <c r="M2734" s="204"/>
      <c r="N2734" s="204"/>
      <c r="O2734" s="230">
        <f t="shared" si="395"/>
        <v>0</v>
      </c>
      <c r="P2734" s="230">
        <f t="shared" si="396"/>
        <v>0</v>
      </c>
      <c r="Q2734" s="230">
        <f t="shared" si="392"/>
        <v>0</v>
      </c>
      <c r="R2734" s="288">
        <f t="shared" si="393"/>
        <v>0</v>
      </c>
      <c r="S2734" s="261"/>
    </row>
    <row r="2735" spans="2:19" s="200" customFormat="1" x14ac:dyDescent="0.25">
      <c r="B2735" s="259">
        <f t="shared" si="394"/>
        <v>2730</v>
      </c>
      <c r="C2735" s="229">
        <v>45533</v>
      </c>
      <c r="D2735" s="203"/>
      <c r="E2735" s="204" t="str">
        <f t="shared" si="388"/>
        <v/>
      </c>
      <c r="F2735" s="204" t="str">
        <f t="shared" si="389"/>
        <v/>
      </c>
      <c r="G2735" s="204" t="str">
        <f t="shared" si="390"/>
        <v/>
      </c>
      <c r="H2735" s="204" t="str">
        <f t="shared" si="391"/>
        <v/>
      </c>
      <c r="I2735" s="204"/>
      <c r="J2735" s="204"/>
      <c r="K2735" s="204"/>
      <c r="L2735" s="204"/>
      <c r="M2735" s="204"/>
      <c r="N2735" s="204"/>
      <c r="O2735" s="230">
        <f t="shared" si="395"/>
        <v>0</v>
      </c>
      <c r="P2735" s="230">
        <f t="shared" si="396"/>
        <v>0</v>
      </c>
      <c r="Q2735" s="230">
        <f t="shared" si="392"/>
        <v>0</v>
      </c>
      <c r="R2735" s="288">
        <f t="shared" si="393"/>
        <v>0</v>
      </c>
      <c r="S2735" s="261"/>
    </row>
    <row r="2736" spans="2:19" s="200" customFormat="1" x14ac:dyDescent="0.25">
      <c r="B2736" s="259">
        <f t="shared" si="394"/>
        <v>2731</v>
      </c>
      <c r="C2736" s="229">
        <v>45533</v>
      </c>
      <c r="D2736" s="203"/>
      <c r="E2736" s="204" t="str">
        <f t="shared" si="388"/>
        <v/>
      </c>
      <c r="F2736" s="204" t="str">
        <f t="shared" si="389"/>
        <v/>
      </c>
      <c r="G2736" s="204" t="str">
        <f t="shared" si="390"/>
        <v/>
      </c>
      <c r="H2736" s="204" t="str">
        <f t="shared" si="391"/>
        <v/>
      </c>
      <c r="I2736" s="204"/>
      <c r="J2736" s="204"/>
      <c r="K2736" s="204"/>
      <c r="L2736" s="204"/>
      <c r="M2736" s="204"/>
      <c r="N2736" s="204"/>
      <c r="O2736" s="230">
        <f t="shared" si="395"/>
        <v>0</v>
      </c>
      <c r="P2736" s="230">
        <f t="shared" si="396"/>
        <v>0</v>
      </c>
      <c r="Q2736" s="230">
        <f t="shared" si="392"/>
        <v>0</v>
      </c>
      <c r="R2736" s="288">
        <f t="shared" si="393"/>
        <v>0</v>
      </c>
      <c r="S2736" s="261"/>
    </row>
    <row r="2737" spans="2:19" s="200" customFormat="1" x14ac:dyDescent="0.25">
      <c r="B2737" s="259">
        <f t="shared" si="394"/>
        <v>2732</v>
      </c>
      <c r="C2737" s="229">
        <v>45533</v>
      </c>
      <c r="D2737" s="203"/>
      <c r="E2737" s="204" t="str">
        <f t="shared" si="388"/>
        <v/>
      </c>
      <c r="F2737" s="204" t="str">
        <f t="shared" si="389"/>
        <v/>
      </c>
      <c r="G2737" s="204" t="str">
        <f t="shared" si="390"/>
        <v/>
      </c>
      <c r="H2737" s="204" t="str">
        <f t="shared" si="391"/>
        <v/>
      </c>
      <c r="I2737" s="204"/>
      <c r="J2737" s="204"/>
      <c r="K2737" s="204"/>
      <c r="L2737" s="204"/>
      <c r="M2737" s="204"/>
      <c r="N2737" s="204"/>
      <c r="O2737" s="230">
        <f t="shared" si="395"/>
        <v>0</v>
      </c>
      <c r="P2737" s="230">
        <f t="shared" si="396"/>
        <v>0</v>
      </c>
      <c r="Q2737" s="230">
        <f t="shared" si="392"/>
        <v>0</v>
      </c>
      <c r="R2737" s="288">
        <f t="shared" si="393"/>
        <v>0</v>
      </c>
      <c r="S2737" s="261"/>
    </row>
    <row r="2738" spans="2:19" s="200" customFormat="1" x14ac:dyDescent="0.25">
      <c r="B2738" s="259">
        <f t="shared" si="394"/>
        <v>2733</v>
      </c>
      <c r="C2738" s="229">
        <v>45533</v>
      </c>
      <c r="D2738" s="203"/>
      <c r="E2738" s="204" t="str">
        <f t="shared" si="388"/>
        <v/>
      </c>
      <c r="F2738" s="204" t="str">
        <f t="shared" si="389"/>
        <v/>
      </c>
      <c r="G2738" s="204" t="str">
        <f t="shared" si="390"/>
        <v/>
      </c>
      <c r="H2738" s="204" t="str">
        <f t="shared" si="391"/>
        <v/>
      </c>
      <c r="I2738" s="204"/>
      <c r="J2738" s="204"/>
      <c r="K2738" s="204"/>
      <c r="L2738" s="204"/>
      <c r="M2738" s="204"/>
      <c r="N2738" s="204"/>
      <c r="O2738" s="230">
        <f t="shared" si="395"/>
        <v>0</v>
      </c>
      <c r="P2738" s="230">
        <f t="shared" si="396"/>
        <v>0</v>
      </c>
      <c r="Q2738" s="230">
        <f t="shared" si="392"/>
        <v>0</v>
      </c>
      <c r="R2738" s="288">
        <f t="shared" si="393"/>
        <v>0</v>
      </c>
      <c r="S2738" s="261"/>
    </row>
    <row r="2739" spans="2:19" s="200" customFormat="1" x14ac:dyDescent="0.25">
      <c r="B2739" s="259">
        <f t="shared" si="394"/>
        <v>2734</v>
      </c>
      <c r="C2739" s="229"/>
      <c r="D2739" s="203"/>
      <c r="E2739" s="204" t="str">
        <f t="shared" si="388"/>
        <v/>
      </c>
      <c r="F2739" s="204" t="str">
        <f t="shared" si="389"/>
        <v/>
      </c>
      <c r="G2739" s="204" t="str">
        <f t="shared" si="390"/>
        <v/>
      </c>
      <c r="H2739" s="204" t="str">
        <f t="shared" si="391"/>
        <v/>
      </c>
      <c r="I2739" s="204"/>
      <c r="J2739" s="204"/>
      <c r="K2739" s="204"/>
      <c r="L2739" s="204"/>
      <c r="M2739" s="204"/>
      <c r="N2739" s="204"/>
      <c r="O2739" s="230">
        <f t="shared" si="395"/>
        <v>0</v>
      </c>
      <c r="P2739" s="230">
        <f t="shared" si="396"/>
        <v>0</v>
      </c>
      <c r="Q2739" s="230">
        <f t="shared" si="392"/>
        <v>0</v>
      </c>
      <c r="R2739" s="288">
        <f t="shared" si="393"/>
        <v>0</v>
      </c>
      <c r="S2739" s="261"/>
    </row>
    <row r="2740" spans="2:19" s="200" customFormat="1" x14ac:dyDescent="0.25">
      <c r="B2740" s="259">
        <f t="shared" si="394"/>
        <v>2735</v>
      </c>
      <c r="C2740" s="229"/>
      <c r="D2740" s="203"/>
      <c r="E2740" s="204" t="str">
        <f t="shared" si="388"/>
        <v/>
      </c>
      <c r="F2740" s="204" t="str">
        <f t="shared" si="389"/>
        <v/>
      </c>
      <c r="G2740" s="204" t="str">
        <f t="shared" si="390"/>
        <v/>
      </c>
      <c r="H2740" s="204" t="str">
        <f t="shared" si="391"/>
        <v/>
      </c>
      <c r="I2740" s="204"/>
      <c r="J2740" s="204"/>
      <c r="K2740" s="204"/>
      <c r="L2740" s="204"/>
      <c r="M2740" s="204"/>
      <c r="N2740" s="204"/>
      <c r="O2740" s="230">
        <f t="shared" si="395"/>
        <v>0</v>
      </c>
      <c r="P2740" s="230">
        <f t="shared" si="396"/>
        <v>0</v>
      </c>
      <c r="Q2740" s="230">
        <f t="shared" si="392"/>
        <v>0</v>
      </c>
      <c r="R2740" s="288">
        <f t="shared" si="393"/>
        <v>0</v>
      </c>
      <c r="S2740" s="261"/>
    </row>
    <row r="2741" spans="2:19" s="200" customFormat="1" x14ac:dyDescent="0.25">
      <c r="B2741" s="259">
        <f t="shared" si="394"/>
        <v>2736</v>
      </c>
      <c r="C2741" s="229"/>
      <c r="D2741" s="203"/>
      <c r="E2741" s="204" t="str">
        <f t="shared" si="388"/>
        <v/>
      </c>
      <c r="F2741" s="204" t="str">
        <f t="shared" si="389"/>
        <v/>
      </c>
      <c r="G2741" s="204" t="str">
        <f t="shared" si="390"/>
        <v/>
      </c>
      <c r="H2741" s="204" t="str">
        <f t="shared" si="391"/>
        <v/>
      </c>
      <c r="I2741" s="204"/>
      <c r="J2741" s="204"/>
      <c r="K2741" s="204"/>
      <c r="L2741" s="204"/>
      <c r="M2741" s="204"/>
      <c r="N2741" s="204"/>
      <c r="O2741" s="230">
        <f t="shared" si="395"/>
        <v>0</v>
      </c>
      <c r="P2741" s="230">
        <f t="shared" si="396"/>
        <v>0</v>
      </c>
      <c r="Q2741" s="230">
        <f t="shared" si="392"/>
        <v>0</v>
      </c>
      <c r="R2741" s="288">
        <f t="shared" si="393"/>
        <v>0</v>
      </c>
      <c r="S2741" s="261"/>
    </row>
    <row r="2742" spans="2:19" s="200" customFormat="1" x14ac:dyDescent="0.25">
      <c r="B2742" s="259">
        <f t="shared" si="394"/>
        <v>2737</v>
      </c>
      <c r="C2742" s="229">
        <v>45533</v>
      </c>
      <c r="D2742" s="203"/>
      <c r="E2742" s="204" t="str">
        <f t="shared" si="388"/>
        <v/>
      </c>
      <c r="F2742" s="204" t="str">
        <f t="shared" si="389"/>
        <v/>
      </c>
      <c r="G2742" s="204" t="str">
        <f t="shared" si="390"/>
        <v/>
      </c>
      <c r="H2742" s="204" t="str">
        <f t="shared" si="391"/>
        <v/>
      </c>
      <c r="I2742" s="204"/>
      <c r="J2742" s="204"/>
      <c r="K2742" s="204"/>
      <c r="L2742" s="204"/>
      <c r="M2742" s="204"/>
      <c r="N2742" s="204"/>
      <c r="O2742" s="230">
        <f t="shared" si="395"/>
        <v>0</v>
      </c>
      <c r="P2742" s="230">
        <f t="shared" si="396"/>
        <v>0</v>
      </c>
      <c r="Q2742" s="230">
        <f t="shared" si="392"/>
        <v>0</v>
      </c>
      <c r="R2742" s="288">
        <f t="shared" si="393"/>
        <v>0</v>
      </c>
      <c r="S2742" s="261"/>
    </row>
    <row r="2743" spans="2:19" s="200" customFormat="1" x14ac:dyDescent="0.25">
      <c r="B2743" s="259">
        <f t="shared" si="394"/>
        <v>2738</v>
      </c>
      <c r="C2743" s="229">
        <v>45533</v>
      </c>
      <c r="D2743" s="203"/>
      <c r="E2743" s="204" t="str">
        <f t="shared" si="388"/>
        <v/>
      </c>
      <c r="F2743" s="204" t="str">
        <f t="shared" si="389"/>
        <v/>
      </c>
      <c r="G2743" s="204" t="str">
        <f t="shared" si="390"/>
        <v/>
      </c>
      <c r="H2743" s="204" t="str">
        <f t="shared" si="391"/>
        <v/>
      </c>
      <c r="I2743" s="204"/>
      <c r="J2743" s="204"/>
      <c r="K2743" s="204"/>
      <c r="L2743" s="204"/>
      <c r="M2743" s="204"/>
      <c r="N2743" s="204"/>
      <c r="O2743" s="230">
        <f t="shared" si="395"/>
        <v>0</v>
      </c>
      <c r="P2743" s="230">
        <f t="shared" si="396"/>
        <v>0</v>
      </c>
      <c r="Q2743" s="230">
        <f t="shared" si="392"/>
        <v>0</v>
      </c>
      <c r="R2743" s="288">
        <f t="shared" si="393"/>
        <v>0</v>
      </c>
      <c r="S2743" s="261"/>
    </row>
    <row r="2744" spans="2:19" s="200" customFormat="1" x14ac:dyDescent="0.25">
      <c r="B2744" s="259">
        <f t="shared" si="394"/>
        <v>2739</v>
      </c>
      <c r="C2744" s="229">
        <v>45533</v>
      </c>
      <c r="D2744" s="203"/>
      <c r="E2744" s="204" t="str">
        <f t="shared" si="388"/>
        <v/>
      </c>
      <c r="F2744" s="204" t="str">
        <f t="shared" si="389"/>
        <v/>
      </c>
      <c r="G2744" s="204" t="str">
        <f t="shared" si="390"/>
        <v/>
      </c>
      <c r="H2744" s="204" t="str">
        <f t="shared" si="391"/>
        <v/>
      </c>
      <c r="I2744" s="204"/>
      <c r="J2744" s="204"/>
      <c r="K2744" s="204"/>
      <c r="L2744" s="204"/>
      <c r="M2744" s="204"/>
      <c r="N2744" s="204"/>
      <c r="O2744" s="230">
        <f t="shared" si="395"/>
        <v>0</v>
      </c>
      <c r="P2744" s="230">
        <f t="shared" si="396"/>
        <v>0</v>
      </c>
      <c r="Q2744" s="230">
        <f t="shared" si="392"/>
        <v>0</v>
      </c>
      <c r="R2744" s="288">
        <f t="shared" si="393"/>
        <v>0</v>
      </c>
      <c r="S2744" s="261"/>
    </row>
    <row r="2745" spans="2:19" s="200" customFormat="1" x14ac:dyDescent="0.25">
      <c r="B2745" s="259">
        <f t="shared" si="394"/>
        <v>2740</v>
      </c>
      <c r="C2745" s="229">
        <v>45533</v>
      </c>
      <c r="D2745" s="203"/>
      <c r="E2745" s="204" t="str">
        <f t="shared" si="388"/>
        <v/>
      </c>
      <c r="F2745" s="204" t="str">
        <f t="shared" si="389"/>
        <v/>
      </c>
      <c r="G2745" s="204" t="str">
        <f t="shared" si="390"/>
        <v/>
      </c>
      <c r="H2745" s="204" t="str">
        <f t="shared" si="391"/>
        <v/>
      </c>
      <c r="I2745" s="204"/>
      <c r="J2745" s="204"/>
      <c r="K2745" s="204"/>
      <c r="L2745" s="204"/>
      <c r="M2745" s="204"/>
      <c r="N2745" s="204"/>
      <c r="O2745" s="230">
        <f t="shared" si="395"/>
        <v>0</v>
      </c>
      <c r="P2745" s="230">
        <f t="shared" si="396"/>
        <v>0</v>
      </c>
      <c r="Q2745" s="230">
        <f t="shared" si="392"/>
        <v>0</v>
      </c>
      <c r="R2745" s="288">
        <f t="shared" si="393"/>
        <v>0</v>
      </c>
      <c r="S2745" s="261"/>
    </row>
    <row r="2746" spans="2:19" s="200" customFormat="1" x14ac:dyDescent="0.25">
      <c r="B2746" s="259">
        <f t="shared" si="394"/>
        <v>2741</v>
      </c>
      <c r="C2746" s="229">
        <v>45533</v>
      </c>
      <c r="D2746" s="203"/>
      <c r="E2746" s="204" t="str">
        <f t="shared" si="388"/>
        <v/>
      </c>
      <c r="F2746" s="204" t="str">
        <f t="shared" si="389"/>
        <v/>
      </c>
      <c r="G2746" s="204" t="str">
        <f t="shared" si="390"/>
        <v/>
      </c>
      <c r="H2746" s="204" t="str">
        <f t="shared" si="391"/>
        <v/>
      </c>
      <c r="I2746" s="204"/>
      <c r="J2746" s="204"/>
      <c r="K2746" s="204"/>
      <c r="L2746" s="204"/>
      <c r="M2746" s="204"/>
      <c r="N2746" s="204"/>
      <c r="O2746" s="230">
        <f t="shared" si="395"/>
        <v>0</v>
      </c>
      <c r="P2746" s="230">
        <f t="shared" si="396"/>
        <v>0</v>
      </c>
      <c r="Q2746" s="230">
        <f t="shared" si="392"/>
        <v>0</v>
      </c>
      <c r="R2746" s="288">
        <f t="shared" si="393"/>
        <v>0</v>
      </c>
      <c r="S2746" s="261"/>
    </row>
    <row r="2747" spans="2:19" s="200" customFormat="1" x14ac:dyDescent="0.25">
      <c r="B2747" s="259">
        <f t="shared" si="394"/>
        <v>2742</v>
      </c>
      <c r="C2747" s="229">
        <v>45533</v>
      </c>
      <c r="D2747" s="203"/>
      <c r="E2747" s="204" t="str">
        <f t="shared" si="388"/>
        <v/>
      </c>
      <c r="F2747" s="204" t="str">
        <f t="shared" si="389"/>
        <v/>
      </c>
      <c r="G2747" s="204" t="str">
        <f t="shared" si="390"/>
        <v/>
      </c>
      <c r="H2747" s="204" t="str">
        <f t="shared" si="391"/>
        <v/>
      </c>
      <c r="I2747" s="204"/>
      <c r="J2747" s="204"/>
      <c r="K2747" s="204"/>
      <c r="L2747" s="204"/>
      <c r="M2747" s="204"/>
      <c r="N2747" s="204"/>
      <c r="O2747" s="230">
        <f t="shared" si="395"/>
        <v>0</v>
      </c>
      <c r="P2747" s="230">
        <f t="shared" si="396"/>
        <v>0</v>
      </c>
      <c r="Q2747" s="230">
        <f t="shared" si="392"/>
        <v>0</v>
      </c>
      <c r="R2747" s="288">
        <f t="shared" si="393"/>
        <v>0</v>
      </c>
      <c r="S2747" s="261"/>
    </row>
    <row r="2748" spans="2:19" s="200" customFormat="1" x14ac:dyDescent="0.25">
      <c r="B2748" s="259">
        <f t="shared" si="394"/>
        <v>2743</v>
      </c>
      <c r="C2748" s="229">
        <v>45533</v>
      </c>
      <c r="D2748" s="203"/>
      <c r="E2748" s="204" t="str">
        <f t="shared" si="388"/>
        <v/>
      </c>
      <c r="F2748" s="204" t="str">
        <f t="shared" si="389"/>
        <v/>
      </c>
      <c r="G2748" s="204" t="str">
        <f t="shared" si="390"/>
        <v/>
      </c>
      <c r="H2748" s="204" t="str">
        <f t="shared" si="391"/>
        <v/>
      </c>
      <c r="I2748" s="204"/>
      <c r="J2748" s="204"/>
      <c r="K2748" s="204"/>
      <c r="L2748" s="204"/>
      <c r="M2748" s="204"/>
      <c r="N2748" s="204"/>
      <c r="O2748" s="230">
        <f t="shared" si="395"/>
        <v>0</v>
      </c>
      <c r="P2748" s="230">
        <f t="shared" si="396"/>
        <v>0</v>
      </c>
      <c r="Q2748" s="230">
        <f t="shared" si="392"/>
        <v>0</v>
      </c>
      <c r="R2748" s="288">
        <f t="shared" si="393"/>
        <v>0</v>
      </c>
      <c r="S2748" s="261"/>
    </row>
    <row r="2749" spans="2:19" s="200" customFormat="1" x14ac:dyDescent="0.25">
      <c r="B2749" s="259">
        <f t="shared" si="394"/>
        <v>2744</v>
      </c>
      <c r="C2749" s="229">
        <v>45534</v>
      </c>
      <c r="D2749" s="203"/>
      <c r="E2749" s="204" t="str">
        <f t="shared" si="388"/>
        <v/>
      </c>
      <c r="F2749" s="204" t="str">
        <f t="shared" si="389"/>
        <v/>
      </c>
      <c r="G2749" s="204" t="str">
        <f t="shared" si="390"/>
        <v/>
      </c>
      <c r="H2749" s="204" t="str">
        <f t="shared" si="391"/>
        <v/>
      </c>
      <c r="I2749" s="204"/>
      <c r="J2749" s="204"/>
      <c r="K2749" s="204"/>
      <c r="L2749" s="204"/>
      <c r="M2749" s="204"/>
      <c r="N2749" s="204"/>
      <c r="O2749" s="230">
        <f t="shared" si="395"/>
        <v>0</v>
      </c>
      <c r="P2749" s="230">
        <f t="shared" si="396"/>
        <v>0</v>
      </c>
      <c r="Q2749" s="230">
        <f t="shared" si="392"/>
        <v>0</v>
      </c>
      <c r="R2749" s="288">
        <f t="shared" si="393"/>
        <v>0</v>
      </c>
      <c r="S2749" s="261"/>
    </row>
    <row r="2750" spans="2:19" s="200" customFormat="1" x14ac:dyDescent="0.25">
      <c r="B2750" s="259">
        <f t="shared" si="394"/>
        <v>2745</v>
      </c>
      <c r="C2750" s="229">
        <v>45534</v>
      </c>
      <c r="D2750" s="203"/>
      <c r="E2750" s="204" t="str">
        <f t="shared" si="388"/>
        <v/>
      </c>
      <c r="F2750" s="204" t="str">
        <f t="shared" si="389"/>
        <v/>
      </c>
      <c r="G2750" s="204" t="str">
        <f t="shared" si="390"/>
        <v/>
      </c>
      <c r="H2750" s="204" t="str">
        <f t="shared" si="391"/>
        <v/>
      </c>
      <c r="I2750" s="204"/>
      <c r="J2750" s="204"/>
      <c r="K2750" s="204"/>
      <c r="L2750" s="204"/>
      <c r="M2750" s="204"/>
      <c r="N2750" s="204"/>
      <c r="O2750" s="230">
        <f t="shared" si="395"/>
        <v>0</v>
      </c>
      <c r="P2750" s="230">
        <f t="shared" si="396"/>
        <v>0</v>
      </c>
      <c r="Q2750" s="230">
        <f t="shared" si="392"/>
        <v>0</v>
      </c>
      <c r="R2750" s="288">
        <f t="shared" si="393"/>
        <v>0</v>
      </c>
      <c r="S2750" s="261"/>
    </row>
    <row r="2751" spans="2:19" s="200" customFormat="1" x14ac:dyDescent="0.25">
      <c r="B2751" s="259">
        <f t="shared" si="394"/>
        <v>2746</v>
      </c>
      <c r="C2751" s="229">
        <v>45534</v>
      </c>
      <c r="D2751" s="203"/>
      <c r="E2751" s="204" t="str">
        <f t="shared" si="388"/>
        <v/>
      </c>
      <c r="F2751" s="204" t="str">
        <f t="shared" si="389"/>
        <v/>
      </c>
      <c r="G2751" s="204" t="str">
        <f t="shared" si="390"/>
        <v/>
      </c>
      <c r="H2751" s="204" t="str">
        <f t="shared" si="391"/>
        <v/>
      </c>
      <c r="I2751" s="204"/>
      <c r="J2751" s="204"/>
      <c r="K2751" s="204"/>
      <c r="L2751" s="204"/>
      <c r="M2751" s="204"/>
      <c r="N2751" s="204"/>
      <c r="O2751" s="230">
        <f t="shared" si="395"/>
        <v>0</v>
      </c>
      <c r="P2751" s="230">
        <f t="shared" si="396"/>
        <v>0</v>
      </c>
      <c r="Q2751" s="230">
        <f t="shared" si="392"/>
        <v>0</v>
      </c>
      <c r="R2751" s="288">
        <f t="shared" si="393"/>
        <v>0</v>
      </c>
      <c r="S2751" s="261"/>
    </row>
    <row r="2752" spans="2:19" s="200" customFormat="1" x14ac:dyDescent="0.25">
      <c r="B2752" s="259">
        <f t="shared" si="394"/>
        <v>2747</v>
      </c>
      <c r="C2752" s="229">
        <v>45534</v>
      </c>
      <c r="D2752" s="203"/>
      <c r="E2752" s="204" t="str">
        <f t="shared" si="388"/>
        <v/>
      </c>
      <c r="F2752" s="204" t="str">
        <f t="shared" si="389"/>
        <v/>
      </c>
      <c r="G2752" s="204" t="str">
        <f t="shared" si="390"/>
        <v/>
      </c>
      <c r="H2752" s="204" t="str">
        <f t="shared" si="391"/>
        <v/>
      </c>
      <c r="I2752" s="204"/>
      <c r="J2752" s="204"/>
      <c r="K2752" s="204"/>
      <c r="L2752" s="204"/>
      <c r="M2752" s="204"/>
      <c r="N2752" s="204"/>
      <c r="O2752" s="230">
        <f t="shared" si="395"/>
        <v>0</v>
      </c>
      <c r="P2752" s="230">
        <f t="shared" si="396"/>
        <v>0</v>
      </c>
      <c r="Q2752" s="230">
        <f t="shared" si="392"/>
        <v>0</v>
      </c>
      <c r="R2752" s="288">
        <f t="shared" si="393"/>
        <v>0</v>
      </c>
      <c r="S2752" s="261"/>
    </row>
    <row r="2753" spans="2:19" s="200" customFormat="1" x14ac:dyDescent="0.25">
      <c r="B2753" s="259">
        <f t="shared" si="394"/>
        <v>2748</v>
      </c>
      <c r="C2753" s="229">
        <v>45534</v>
      </c>
      <c r="D2753" s="203"/>
      <c r="E2753" s="204" t="str">
        <f t="shared" si="388"/>
        <v/>
      </c>
      <c r="F2753" s="204" t="str">
        <f t="shared" si="389"/>
        <v/>
      </c>
      <c r="G2753" s="204" t="str">
        <f t="shared" si="390"/>
        <v/>
      </c>
      <c r="H2753" s="204" t="str">
        <f t="shared" si="391"/>
        <v/>
      </c>
      <c r="I2753" s="204"/>
      <c r="J2753" s="204"/>
      <c r="K2753" s="204"/>
      <c r="L2753" s="204"/>
      <c r="M2753" s="204"/>
      <c r="N2753" s="204"/>
      <c r="O2753" s="230">
        <f t="shared" si="395"/>
        <v>0</v>
      </c>
      <c r="P2753" s="230">
        <f t="shared" si="396"/>
        <v>0</v>
      </c>
      <c r="Q2753" s="230">
        <f t="shared" si="392"/>
        <v>0</v>
      </c>
      <c r="R2753" s="288">
        <f t="shared" si="393"/>
        <v>0</v>
      </c>
      <c r="S2753" s="261"/>
    </row>
    <row r="2754" spans="2:19" s="200" customFormat="1" x14ac:dyDescent="0.25">
      <c r="B2754" s="259">
        <f t="shared" si="394"/>
        <v>2749</v>
      </c>
      <c r="C2754" s="229">
        <v>45534</v>
      </c>
      <c r="D2754" s="203"/>
      <c r="E2754" s="204" t="str">
        <f t="shared" si="388"/>
        <v/>
      </c>
      <c r="F2754" s="204" t="str">
        <f t="shared" si="389"/>
        <v/>
      </c>
      <c r="G2754" s="204" t="str">
        <f t="shared" si="390"/>
        <v/>
      </c>
      <c r="H2754" s="204" t="str">
        <f t="shared" si="391"/>
        <v/>
      </c>
      <c r="I2754" s="204"/>
      <c r="J2754" s="204"/>
      <c r="K2754" s="204"/>
      <c r="L2754" s="204"/>
      <c r="M2754" s="204"/>
      <c r="N2754" s="204"/>
      <c r="O2754" s="230">
        <f t="shared" si="395"/>
        <v>0</v>
      </c>
      <c r="P2754" s="230">
        <f t="shared" si="396"/>
        <v>0</v>
      </c>
      <c r="Q2754" s="230">
        <f t="shared" si="392"/>
        <v>0</v>
      </c>
      <c r="R2754" s="288">
        <f t="shared" si="393"/>
        <v>0</v>
      </c>
      <c r="S2754" s="261"/>
    </row>
    <row r="2755" spans="2:19" s="200" customFormat="1" x14ac:dyDescent="0.25">
      <c r="B2755" s="259">
        <f t="shared" si="394"/>
        <v>2750</v>
      </c>
      <c r="C2755" s="229">
        <v>45534</v>
      </c>
      <c r="D2755" s="203"/>
      <c r="E2755" s="204" t="str">
        <f t="shared" si="388"/>
        <v/>
      </c>
      <c r="F2755" s="204" t="str">
        <f t="shared" si="389"/>
        <v/>
      </c>
      <c r="G2755" s="204" t="str">
        <f t="shared" si="390"/>
        <v/>
      </c>
      <c r="H2755" s="204" t="str">
        <f t="shared" si="391"/>
        <v/>
      </c>
      <c r="I2755" s="204"/>
      <c r="J2755" s="204"/>
      <c r="K2755" s="204"/>
      <c r="L2755" s="204"/>
      <c r="M2755" s="204"/>
      <c r="N2755" s="204"/>
      <c r="O2755" s="230">
        <f t="shared" si="395"/>
        <v>0</v>
      </c>
      <c r="P2755" s="230">
        <f t="shared" si="396"/>
        <v>0</v>
      </c>
      <c r="Q2755" s="230">
        <f t="shared" si="392"/>
        <v>0</v>
      </c>
      <c r="R2755" s="288">
        <f t="shared" si="393"/>
        <v>0</v>
      </c>
      <c r="S2755" s="261"/>
    </row>
    <row r="2756" spans="2:19" s="200" customFormat="1" x14ac:dyDescent="0.25">
      <c r="B2756" s="259">
        <f t="shared" si="394"/>
        <v>2751</v>
      </c>
      <c r="C2756" s="229"/>
      <c r="D2756" s="203"/>
      <c r="E2756" s="204" t="str">
        <f t="shared" si="388"/>
        <v/>
      </c>
      <c r="F2756" s="204" t="str">
        <f t="shared" si="389"/>
        <v/>
      </c>
      <c r="G2756" s="204" t="str">
        <f t="shared" si="390"/>
        <v/>
      </c>
      <c r="H2756" s="204" t="str">
        <f t="shared" si="391"/>
        <v/>
      </c>
      <c r="I2756" s="204"/>
      <c r="J2756" s="204"/>
      <c r="K2756" s="204"/>
      <c r="L2756" s="204"/>
      <c r="M2756" s="204"/>
      <c r="N2756" s="204"/>
      <c r="O2756" s="230">
        <f t="shared" si="395"/>
        <v>0</v>
      </c>
      <c r="P2756" s="230">
        <f t="shared" si="396"/>
        <v>0</v>
      </c>
      <c r="Q2756" s="230">
        <f t="shared" si="392"/>
        <v>0</v>
      </c>
      <c r="R2756" s="288">
        <f t="shared" si="393"/>
        <v>0</v>
      </c>
      <c r="S2756" s="261"/>
    </row>
    <row r="2757" spans="2:19" s="200" customFormat="1" x14ac:dyDescent="0.25">
      <c r="B2757" s="259">
        <f t="shared" si="394"/>
        <v>2752</v>
      </c>
      <c r="C2757" s="229"/>
      <c r="D2757" s="203"/>
      <c r="E2757" s="204" t="str">
        <f t="shared" si="388"/>
        <v/>
      </c>
      <c r="F2757" s="204" t="str">
        <f t="shared" si="389"/>
        <v/>
      </c>
      <c r="G2757" s="204" t="str">
        <f t="shared" si="390"/>
        <v/>
      </c>
      <c r="H2757" s="204" t="str">
        <f t="shared" si="391"/>
        <v/>
      </c>
      <c r="I2757" s="204"/>
      <c r="J2757" s="204"/>
      <c r="K2757" s="204"/>
      <c r="L2757" s="204"/>
      <c r="M2757" s="204"/>
      <c r="N2757" s="204"/>
      <c r="O2757" s="230">
        <f t="shared" si="395"/>
        <v>0</v>
      </c>
      <c r="P2757" s="230">
        <f t="shared" si="396"/>
        <v>0</v>
      </c>
      <c r="Q2757" s="230">
        <f t="shared" si="392"/>
        <v>0</v>
      </c>
      <c r="R2757" s="288">
        <f t="shared" si="393"/>
        <v>0</v>
      </c>
      <c r="S2757" s="261"/>
    </row>
    <row r="2758" spans="2:19" s="200" customFormat="1" x14ac:dyDescent="0.25">
      <c r="B2758" s="259">
        <f t="shared" si="394"/>
        <v>2753</v>
      </c>
      <c r="C2758" s="229"/>
      <c r="D2758" s="203"/>
      <c r="E2758" s="204" t="str">
        <f t="shared" ref="E2758:E2821" si="397">IFERROR(VLOOKUP(D2758,T:X,2,FALSE),"")</f>
        <v/>
      </c>
      <c r="F2758" s="204" t="str">
        <f t="shared" ref="F2758:F2821" si="398">IFERROR(VLOOKUP(D2758,T:X,3,FALSE),"")</f>
        <v/>
      </c>
      <c r="G2758" s="204" t="str">
        <f t="shared" ref="G2758:G2821" si="399">IFERROR(VLOOKUP(D2758,T:X,4,FALSE),"")</f>
        <v/>
      </c>
      <c r="H2758" s="204" t="str">
        <f t="shared" ref="H2758:H2821" si="400">IFERROR(VLOOKUP(D2758,T:X,5,FALSE),"")</f>
        <v/>
      </c>
      <c r="I2758" s="204"/>
      <c r="J2758" s="204"/>
      <c r="K2758" s="204"/>
      <c r="L2758" s="204"/>
      <c r="M2758" s="204"/>
      <c r="N2758" s="204"/>
      <c r="O2758" s="230">
        <f t="shared" si="395"/>
        <v>0</v>
      </c>
      <c r="P2758" s="230">
        <f t="shared" si="396"/>
        <v>0</v>
      </c>
      <c r="Q2758" s="230">
        <f t="shared" ref="Q2758:Q2821" si="401">IF(I2758=$Q$5,J2758*H2758,0)</f>
        <v>0</v>
      </c>
      <c r="R2758" s="288">
        <f t="shared" ref="R2758:R2821" si="402">IF(I2758=$R$5,J2758*H2758,0)</f>
        <v>0</v>
      </c>
      <c r="S2758" s="261"/>
    </row>
    <row r="2759" spans="2:19" s="200" customFormat="1" x14ac:dyDescent="0.25">
      <c r="B2759" s="259">
        <f t="shared" si="394"/>
        <v>2754</v>
      </c>
      <c r="C2759" s="229">
        <v>45534</v>
      </c>
      <c r="D2759" s="203"/>
      <c r="E2759" s="204" t="str">
        <f t="shared" si="397"/>
        <v/>
      </c>
      <c r="F2759" s="204" t="str">
        <f t="shared" si="398"/>
        <v/>
      </c>
      <c r="G2759" s="204" t="str">
        <f t="shared" si="399"/>
        <v/>
      </c>
      <c r="H2759" s="204" t="str">
        <f t="shared" si="400"/>
        <v/>
      </c>
      <c r="I2759" s="204"/>
      <c r="J2759" s="204"/>
      <c r="K2759" s="204"/>
      <c r="L2759" s="204"/>
      <c r="M2759" s="204"/>
      <c r="N2759" s="204"/>
      <c r="O2759" s="230">
        <f t="shared" si="395"/>
        <v>0</v>
      </c>
      <c r="P2759" s="230">
        <f t="shared" si="396"/>
        <v>0</v>
      </c>
      <c r="Q2759" s="230">
        <f t="shared" si="401"/>
        <v>0</v>
      </c>
      <c r="R2759" s="288">
        <f t="shared" si="402"/>
        <v>0</v>
      </c>
      <c r="S2759" s="261"/>
    </row>
    <row r="2760" spans="2:19" s="200" customFormat="1" x14ac:dyDescent="0.25">
      <c r="B2760" s="259">
        <f t="shared" si="394"/>
        <v>2755</v>
      </c>
      <c r="C2760" s="229">
        <v>45534</v>
      </c>
      <c r="D2760" s="203"/>
      <c r="E2760" s="204" t="str">
        <f t="shared" si="397"/>
        <v/>
      </c>
      <c r="F2760" s="204" t="str">
        <f t="shared" si="398"/>
        <v/>
      </c>
      <c r="G2760" s="204" t="str">
        <f t="shared" si="399"/>
        <v/>
      </c>
      <c r="H2760" s="204" t="str">
        <f t="shared" si="400"/>
        <v/>
      </c>
      <c r="I2760" s="204"/>
      <c r="J2760" s="204"/>
      <c r="K2760" s="204"/>
      <c r="L2760" s="204"/>
      <c r="M2760" s="204"/>
      <c r="N2760" s="204"/>
      <c r="O2760" s="230">
        <f t="shared" si="395"/>
        <v>0</v>
      </c>
      <c r="P2760" s="230">
        <f t="shared" si="396"/>
        <v>0</v>
      </c>
      <c r="Q2760" s="230">
        <f t="shared" si="401"/>
        <v>0</v>
      </c>
      <c r="R2760" s="288">
        <f t="shared" si="402"/>
        <v>0</v>
      </c>
      <c r="S2760" s="261"/>
    </row>
    <row r="2761" spans="2:19" s="200" customFormat="1" x14ac:dyDescent="0.25">
      <c r="B2761" s="259">
        <f t="shared" si="394"/>
        <v>2756</v>
      </c>
      <c r="C2761" s="229">
        <v>45534</v>
      </c>
      <c r="D2761" s="203"/>
      <c r="E2761" s="204" t="str">
        <f t="shared" si="397"/>
        <v/>
      </c>
      <c r="F2761" s="204" t="str">
        <f t="shared" si="398"/>
        <v/>
      </c>
      <c r="G2761" s="204" t="str">
        <f t="shared" si="399"/>
        <v/>
      </c>
      <c r="H2761" s="204" t="str">
        <f t="shared" si="400"/>
        <v/>
      </c>
      <c r="I2761" s="204"/>
      <c r="J2761" s="204"/>
      <c r="K2761" s="204"/>
      <c r="L2761" s="204"/>
      <c r="M2761" s="204"/>
      <c r="N2761" s="204"/>
      <c r="O2761" s="230">
        <f t="shared" si="395"/>
        <v>0</v>
      </c>
      <c r="P2761" s="230">
        <f t="shared" si="396"/>
        <v>0</v>
      </c>
      <c r="Q2761" s="230">
        <f t="shared" si="401"/>
        <v>0</v>
      </c>
      <c r="R2761" s="288">
        <f t="shared" si="402"/>
        <v>0</v>
      </c>
      <c r="S2761" s="261"/>
    </row>
    <row r="2762" spans="2:19" s="200" customFormat="1" x14ac:dyDescent="0.25">
      <c r="B2762" s="259">
        <f t="shared" si="394"/>
        <v>2757</v>
      </c>
      <c r="C2762" s="229">
        <v>45534</v>
      </c>
      <c r="D2762" s="203"/>
      <c r="E2762" s="204" t="str">
        <f t="shared" si="397"/>
        <v/>
      </c>
      <c r="F2762" s="204" t="str">
        <f t="shared" si="398"/>
        <v/>
      </c>
      <c r="G2762" s="204" t="str">
        <f t="shared" si="399"/>
        <v/>
      </c>
      <c r="H2762" s="204" t="str">
        <f t="shared" si="400"/>
        <v/>
      </c>
      <c r="I2762" s="204"/>
      <c r="J2762" s="204"/>
      <c r="K2762" s="204"/>
      <c r="L2762" s="204"/>
      <c r="M2762" s="204"/>
      <c r="N2762" s="204"/>
      <c r="O2762" s="230">
        <f t="shared" si="395"/>
        <v>0</v>
      </c>
      <c r="P2762" s="230">
        <f t="shared" si="396"/>
        <v>0</v>
      </c>
      <c r="Q2762" s="230">
        <f t="shared" si="401"/>
        <v>0</v>
      </c>
      <c r="R2762" s="288">
        <f t="shared" si="402"/>
        <v>0</v>
      </c>
      <c r="S2762" s="261"/>
    </row>
    <row r="2763" spans="2:19" s="200" customFormat="1" x14ac:dyDescent="0.25">
      <c r="B2763" s="259">
        <f t="shared" ref="B2763:B2826" si="403">ROW()-5</f>
        <v>2758</v>
      </c>
      <c r="C2763" s="229">
        <v>45534</v>
      </c>
      <c r="D2763" s="203"/>
      <c r="E2763" s="204" t="str">
        <f t="shared" si="397"/>
        <v/>
      </c>
      <c r="F2763" s="204" t="str">
        <f t="shared" si="398"/>
        <v/>
      </c>
      <c r="G2763" s="204" t="str">
        <f t="shared" si="399"/>
        <v/>
      </c>
      <c r="H2763" s="204" t="str">
        <f t="shared" si="400"/>
        <v/>
      </c>
      <c r="I2763" s="204"/>
      <c r="J2763" s="204"/>
      <c r="K2763" s="204"/>
      <c r="L2763" s="204"/>
      <c r="M2763" s="204"/>
      <c r="N2763" s="204"/>
      <c r="O2763" s="230">
        <f t="shared" si="395"/>
        <v>0</v>
      </c>
      <c r="P2763" s="230">
        <f t="shared" si="396"/>
        <v>0</v>
      </c>
      <c r="Q2763" s="230">
        <f t="shared" si="401"/>
        <v>0</v>
      </c>
      <c r="R2763" s="288">
        <f t="shared" si="402"/>
        <v>0</v>
      </c>
      <c r="S2763" s="261"/>
    </row>
    <row r="2764" spans="2:19" s="200" customFormat="1" x14ac:dyDescent="0.25">
      <c r="B2764" s="259">
        <f t="shared" si="403"/>
        <v>2759</v>
      </c>
      <c r="C2764" s="229">
        <v>45534</v>
      </c>
      <c r="D2764" s="203"/>
      <c r="E2764" s="204" t="str">
        <f t="shared" si="397"/>
        <v/>
      </c>
      <c r="F2764" s="204" t="str">
        <f t="shared" si="398"/>
        <v/>
      </c>
      <c r="G2764" s="204" t="str">
        <f t="shared" si="399"/>
        <v/>
      </c>
      <c r="H2764" s="204" t="str">
        <f t="shared" si="400"/>
        <v/>
      </c>
      <c r="I2764" s="204"/>
      <c r="J2764" s="204"/>
      <c r="K2764" s="204"/>
      <c r="L2764" s="204"/>
      <c r="M2764" s="204"/>
      <c r="N2764" s="204"/>
      <c r="O2764" s="230">
        <f t="shared" si="395"/>
        <v>0</v>
      </c>
      <c r="P2764" s="230">
        <f t="shared" si="396"/>
        <v>0</v>
      </c>
      <c r="Q2764" s="230">
        <f t="shared" si="401"/>
        <v>0</v>
      </c>
      <c r="R2764" s="288">
        <f t="shared" si="402"/>
        <v>0</v>
      </c>
      <c r="S2764" s="261"/>
    </row>
    <row r="2765" spans="2:19" s="200" customFormat="1" x14ac:dyDescent="0.25">
      <c r="B2765" s="259">
        <f t="shared" si="403"/>
        <v>2760</v>
      </c>
      <c r="C2765" s="229">
        <v>45534</v>
      </c>
      <c r="D2765" s="203"/>
      <c r="E2765" s="204" t="str">
        <f t="shared" si="397"/>
        <v/>
      </c>
      <c r="F2765" s="204" t="str">
        <f t="shared" si="398"/>
        <v/>
      </c>
      <c r="G2765" s="204" t="str">
        <f t="shared" si="399"/>
        <v/>
      </c>
      <c r="H2765" s="204" t="str">
        <f t="shared" si="400"/>
        <v/>
      </c>
      <c r="I2765" s="204"/>
      <c r="J2765" s="204"/>
      <c r="K2765" s="204"/>
      <c r="L2765" s="204"/>
      <c r="M2765" s="204"/>
      <c r="N2765" s="204"/>
      <c r="O2765" s="230">
        <f t="shared" si="395"/>
        <v>0</v>
      </c>
      <c r="P2765" s="230">
        <f t="shared" si="396"/>
        <v>0</v>
      </c>
      <c r="Q2765" s="230">
        <f t="shared" si="401"/>
        <v>0</v>
      </c>
      <c r="R2765" s="288">
        <f t="shared" si="402"/>
        <v>0</v>
      </c>
      <c r="S2765" s="261"/>
    </row>
    <row r="2766" spans="2:19" s="200" customFormat="1" x14ac:dyDescent="0.25">
      <c r="B2766" s="259">
        <f t="shared" si="403"/>
        <v>2761</v>
      </c>
      <c r="C2766" s="229">
        <v>45535</v>
      </c>
      <c r="D2766" s="203"/>
      <c r="E2766" s="204" t="str">
        <f t="shared" si="397"/>
        <v/>
      </c>
      <c r="F2766" s="204" t="str">
        <f t="shared" si="398"/>
        <v/>
      </c>
      <c r="G2766" s="204" t="str">
        <f t="shared" si="399"/>
        <v/>
      </c>
      <c r="H2766" s="204" t="str">
        <f t="shared" si="400"/>
        <v/>
      </c>
      <c r="I2766" s="204"/>
      <c r="J2766" s="204"/>
      <c r="K2766" s="204"/>
      <c r="L2766" s="204"/>
      <c r="M2766" s="204"/>
      <c r="N2766" s="204"/>
      <c r="O2766" s="230">
        <f t="shared" si="395"/>
        <v>0</v>
      </c>
      <c r="P2766" s="230">
        <f t="shared" si="396"/>
        <v>0</v>
      </c>
      <c r="Q2766" s="230">
        <f t="shared" si="401"/>
        <v>0</v>
      </c>
      <c r="R2766" s="288">
        <f t="shared" si="402"/>
        <v>0</v>
      </c>
      <c r="S2766" s="261"/>
    </row>
    <row r="2767" spans="2:19" s="200" customFormat="1" x14ac:dyDescent="0.25">
      <c r="B2767" s="259">
        <f t="shared" si="403"/>
        <v>2762</v>
      </c>
      <c r="C2767" s="229">
        <v>45535</v>
      </c>
      <c r="D2767" s="203"/>
      <c r="E2767" s="204" t="str">
        <f t="shared" si="397"/>
        <v/>
      </c>
      <c r="F2767" s="204" t="str">
        <f t="shared" si="398"/>
        <v/>
      </c>
      <c r="G2767" s="204" t="str">
        <f t="shared" si="399"/>
        <v/>
      </c>
      <c r="H2767" s="204" t="str">
        <f t="shared" si="400"/>
        <v/>
      </c>
      <c r="I2767" s="204"/>
      <c r="J2767" s="204"/>
      <c r="K2767" s="204"/>
      <c r="L2767" s="204"/>
      <c r="M2767" s="204"/>
      <c r="N2767" s="204"/>
      <c r="O2767" s="230">
        <f t="shared" si="395"/>
        <v>0</v>
      </c>
      <c r="P2767" s="230">
        <f t="shared" si="396"/>
        <v>0</v>
      </c>
      <c r="Q2767" s="230">
        <f t="shared" si="401"/>
        <v>0</v>
      </c>
      <c r="R2767" s="288">
        <f t="shared" si="402"/>
        <v>0</v>
      </c>
      <c r="S2767" s="261"/>
    </row>
    <row r="2768" spans="2:19" s="200" customFormat="1" x14ac:dyDescent="0.25">
      <c r="B2768" s="259">
        <f t="shared" si="403"/>
        <v>2763</v>
      </c>
      <c r="C2768" s="229">
        <v>45535</v>
      </c>
      <c r="D2768" s="203"/>
      <c r="E2768" s="204" t="str">
        <f t="shared" si="397"/>
        <v/>
      </c>
      <c r="F2768" s="204" t="str">
        <f t="shared" si="398"/>
        <v/>
      </c>
      <c r="G2768" s="204" t="str">
        <f t="shared" si="399"/>
        <v/>
      </c>
      <c r="H2768" s="204" t="str">
        <f t="shared" si="400"/>
        <v/>
      </c>
      <c r="I2768" s="204"/>
      <c r="J2768" s="204"/>
      <c r="K2768" s="204"/>
      <c r="L2768" s="204"/>
      <c r="M2768" s="204"/>
      <c r="N2768" s="204"/>
      <c r="O2768" s="230">
        <f t="shared" si="395"/>
        <v>0</v>
      </c>
      <c r="P2768" s="230">
        <f t="shared" si="396"/>
        <v>0</v>
      </c>
      <c r="Q2768" s="230">
        <f t="shared" si="401"/>
        <v>0</v>
      </c>
      <c r="R2768" s="288">
        <f t="shared" si="402"/>
        <v>0</v>
      </c>
      <c r="S2768" s="261"/>
    </row>
    <row r="2769" spans="2:19" s="200" customFormat="1" x14ac:dyDescent="0.25">
      <c r="B2769" s="259">
        <f t="shared" si="403"/>
        <v>2764</v>
      </c>
      <c r="C2769" s="229">
        <v>45535</v>
      </c>
      <c r="D2769" s="203"/>
      <c r="E2769" s="204" t="str">
        <f t="shared" si="397"/>
        <v/>
      </c>
      <c r="F2769" s="204" t="str">
        <f t="shared" si="398"/>
        <v/>
      </c>
      <c r="G2769" s="204" t="str">
        <f t="shared" si="399"/>
        <v/>
      </c>
      <c r="H2769" s="204" t="str">
        <f t="shared" si="400"/>
        <v/>
      </c>
      <c r="I2769" s="204"/>
      <c r="J2769" s="204"/>
      <c r="K2769" s="204"/>
      <c r="L2769" s="204"/>
      <c r="M2769" s="204"/>
      <c r="N2769" s="204"/>
      <c r="O2769" s="230">
        <f t="shared" si="395"/>
        <v>0</v>
      </c>
      <c r="P2769" s="230">
        <f t="shared" si="396"/>
        <v>0</v>
      </c>
      <c r="Q2769" s="230">
        <f t="shared" si="401"/>
        <v>0</v>
      </c>
      <c r="R2769" s="288">
        <f t="shared" si="402"/>
        <v>0</v>
      </c>
      <c r="S2769" s="261"/>
    </row>
    <row r="2770" spans="2:19" s="200" customFormat="1" x14ac:dyDescent="0.25">
      <c r="B2770" s="259">
        <f t="shared" si="403"/>
        <v>2765</v>
      </c>
      <c r="C2770" s="229">
        <v>45535</v>
      </c>
      <c r="D2770" s="203"/>
      <c r="E2770" s="204" t="str">
        <f t="shared" si="397"/>
        <v/>
      </c>
      <c r="F2770" s="204" t="str">
        <f t="shared" si="398"/>
        <v/>
      </c>
      <c r="G2770" s="204" t="str">
        <f t="shared" si="399"/>
        <v/>
      </c>
      <c r="H2770" s="204" t="str">
        <f t="shared" si="400"/>
        <v/>
      </c>
      <c r="I2770" s="204"/>
      <c r="J2770" s="204"/>
      <c r="K2770" s="204"/>
      <c r="L2770" s="204"/>
      <c r="M2770" s="204"/>
      <c r="N2770" s="204"/>
      <c r="O2770" s="230">
        <f t="shared" si="395"/>
        <v>0</v>
      </c>
      <c r="P2770" s="230">
        <f t="shared" si="396"/>
        <v>0</v>
      </c>
      <c r="Q2770" s="230">
        <f t="shared" si="401"/>
        <v>0</v>
      </c>
      <c r="R2770" s="288">
        <f t="shared" si="402"/>
        <v>0</v>
      </c>
      <c r="S2770" s="261"/>
    </row>
    <row r="2771" spans="2:19" s="200" customFormat="1" x14ac:dyDescent="0.25">
      <c r="B2771" s="259">
        <f t="shared" si="403"/>
        <v>2766</v>
      </c>
      <c r="C2771" s="229">
        <v>45535</v>
      </c>
      <c r="D2771" s="203"/>
      <c r="E2771" s="204" t="str">
        <f t="shared" si="397"/>
        <v/>
      </c>
      <c r="F2771" s="204" t="str">
        <f t="shared" si="398"/>
        <v/>
      </c>
      <c r="G2771" s="204" t="str">
        <f t="shared" si="399"/>
        <v/>
      </c>
      <c r="H2771" s="204" t="str">
        <f t="shared" si="400"/>
        <v/>
      </c>
      <c r="I2771" s="204"/>
      <c r="J2771" s="204"/>
      <c r="K2771" s="204"/>
      <c r="L2771" s="204"/>
      <c r="M2771" s="204"/>
      <c r="N2771" s="204"/>
      <c r="O2771" s="230">
        <f t="shared" si="395"/>
        <v>0</v>
      </c>
      <c r="P2771" s="230">
        <f t="shared" si="396"/>
        <v>0</v>
      </c>
      <c r="Q2771" s="230">
        <f t="shared" si="401"/>
        <v>0</v>
      </c>
      <c r="R2771" s="288">
        <f t="shared" si="402"/>
        <v>0</v>
      </c>
      <c r="S2771" s="261"/>
    </row>
    <row r="2772" spans="2:19" s="200" customFormat="1" x14ac:dyDescent="0.25">
      <c r="B2772" s="259">
        <f t="shared" si="403"/>
        <v>2767</v>
      </c>
      <c r="C2772" s="229">
        <v>45535</v>
      </c>
      <c r="D2772" s="203"/>
      <c r="E2772" s="204" t="str">
        <f t="shared" si="397"/>
        <v/>
      </c>
      <c r="F2772" s="204" t="str">
        <f t="shared" si="398"/>
        <v/>
      </c>
      <c r="G2772" s="204" t="str">
        <f t="shared" si="399"/>
        <v/>
      </c>
      <c r="H2772" s="204" t="str">
        <f t="shared" si="400"/>
        <v/>
      </c>
      <c r="I2772" s="204"/>
      <c r="J2772" s="204"/>
      <c r="K2772" s="204"/>
      <c r="L2772" s="204"/>
      <c r="M2772" s="204"/>
      <c r="N2772" s="204"/>
      <c r="O2772" s="230">
        <f t="shared" si="395"/>
        <v>0</v>
      </c>
      <c r="P2772" s="230">
        <f t="shared" si="396"/>
        <v>0</v>
      </c>
      <c r="Q2772" s="230">
        <f t="shared" si="401"/>
        <v>0</v>
      </c>
      <c r="R2772" s="288">
        <f t="shared" si="402"/>
        <v>0</v>
      </c>
      <c r="S2772" s="261"/>
    </row>
    <row r="2773" spans="2:19" s="200" customFormat="1" x14ac:dyDescent="0.25">
      <c r="B2773" s="259">
        <f t="shared" si="403"/>
        <v>2768</v>
      </c>
      <c r="C2773" s="229"/>
      <c r="D2773" s="203"/>
      <c r="E2773" s="204" t="str">
        <f t="shared" si="397"/>
        <v/>
      </c>
      <c r="F2773" s="204" t="str">
        <f t="shared" si="398"/>
        <v/>
      </c>
      <c r="G2773" s="204" t="str">
        <f t="shared" si="399"/>
        <v/>
      </c>
      <c r="H2773" s="204" t="str">
        <f t="shared" si="400"/>
        <v/>
      </c>
      <c r="I2773" s="204"/>
      <c r="J2773" s="204"/>
      <c r="K2773" s="204"/>
      <c r="L2773" s="204"/>
      <c r="M2773" s="204"/>
      <c r="N2773" s="204"/>
      <c r="O2773" s="230">
        <f t="shared" si="395"/>
        <v>0</v>
      </c>
      <c r="P2773" s="230">
        <f t="shared" si="396"/>
        <v>0</v>
      </c>
      <c r="Q2773" s="230">
        <f t="shared" si="401"/>
        <v>0</v>
      </c>
      <c r="R2773" s="288">
        <f t="shared" si="402"/>
        <v>0</v>
      </c>
      <c r="S2773" s="261"/>
    </row>
    <row r="2774" spans="2:19" s="200" customFormat="1" x14ac:dyDescent="0.25">
      <c r="B2774" s="259">
        <f t="shared" si="403"/>
        <v>2769</v>
      </c>
      <c r="C2774" s="229"/>
      <c r="D2774" s="203"/>
      <c r="E2774" s="204" t="str">
        <f t="shared" si="397"/>
        <v/>
      </c>
      <c r="F2774" s="204" t="str">
        <f t="shared" si="398"/>
        <v/>
      </c>
      <c r="G2774" s="204" t="str">
        <f t="shared" si="399"/>
        <v/>
      </c>
      <c r="H2774" s="204" t="str">
        <f t="shared" si="400"/>
        <v/>
      </c>
      <c r="I2774" s="204"/>
      <c r="J2774" s="204"/>
      <c r="K2774" s="204"/>
      <c r="L2774" s="204"/>
      <c r="M2774" s="204"/>
      <c r="N2774" s="204"/>
      <c r="O2774" s="230">
        <f t="shared" ref="O2774:O2837" si="404">IF(I2774=$O$5,J2774*H2774,0)</f>
        <v>0</v>
      </c>
      <c r="P2774" s="230">
        <f t="shared" ref="P2774:P2837" si="405">IF(I2774=$P$5,J2774*H2774,0)*1.15</f>
        <v>0</v>
      </c>
      <c r="Q2774" s="230">
        <f t="shared" si="401"/>
        <v>0</v>
      </c>
      <c r="R2774" s="288">
        <f t="shared" si="402"/>
        <v>0</v>
      </c>
      <c r="S2774" s="261"/>
    </row>
    <row r="2775" spans="2:19" s="200" customFormat="1" x14ac:dyDescent="0.25">
      <c r="B2775" s="259">
        <f t="shared" si="403"/>
        <v>2770</v>
      </c>
      <c r="C2775" s="229"/>
      <c r="D2775" s="203"/>
      <c r="E2775" s="204" t="str">
        <f t="shared" si="397"/>
        <v/>
      </c>
      <c r="F2775" s="204" t="str">
        <f t="shared" si="398"/>
        <v/>
      </c>
      <c r="G2775" s="204" t="str">
        <f t="shared" si="399"/>
        <v/>
      </c>
      <c r="H2775" s="204" t="str">
        <f t="shared" si="400"/>
        <v/>
      </c>
      <c r="I2775" s="204"/>
      <c r="J2775" s="204"/>
      <c r="K2775" s="204"/>
      <c r="L2775" s="204"/>
      <c r="M2775" s="204"/>
      <c r="N2775" s="204"/>
      <c r="O2775" s="230">
        <f t="shared" si="404"/>
        <v>0</v>
      </c>
      <c r="P2775" s="230">
        <f t="shared" si="405"/>
        <v>0</v>
      </c>
      <c r="Q2775" s="230">
        <f t="shared" si="401"/>
        <v>0</v>
      </c>
      <c r="R2775" s="288">
        <f t="shared" si="402"/>
        <v>0</v>
      </c>
      <c r="S2775" s="261"/>
    </row>
    <row r="2776" spans="2:19" s="200" customFormat="1" x14ac:dyDescent="0.25">
      <c r="B2776" s="259">
        <f t="shared" si="403"/>
        <v>2771</v>
      </c>
      <c r="C2776" s="229">
        <v>45535</v>
      </c>
      <c r="D2776" s="203"/>
      <c r="E2776" s="204" t="str">
        <f t="shared" si="397"/>
        <v/>
      </c>
      <c r="F2776" s="204" t="str">
        <f t="shared" si="398"/>
        <v/>
      </c>
      <c r="G2776" s="204" t="str">
        <f t="shared" si="399"/>
        <v/>
      </c>
      <c r="H2776" s="204" t="str">
        <f t="shared" si="400"/>
        <v/>
      </c>
      <c r="I2776" s="204"/>
      <c r="J2776" s="204"/>
      <c r="K2776" s="204"/>
      <c r="L2776" s="204"/>
      <c r="M2776" s="204"/>
      <c r="N2776" s="204"/>
      <c r="O2776" s="230">
        <f t="shared" si="404"/>
        <v>0</v>
      </c>
      <c r="P2776" s="230">
        <f t="shared" si="405"/>
        <v>0</v>
      </c>
      <c r="Q2776" s="230">
        <f t="shared" si="401"/>
        <v>0</v>
      </c>
      <c r="R2776" s="288">
        <f t="shared" si="402"/>
        <v>0</v>
      </c>
      <c r="S2776" s="261"/>
    </row>
    <row r="2777" spans="2:19" s="200" customFormat="1" x14ac:dyDescent="0.25">
      <c r="B2777" s="259">
        <f t="shared" si="403"/>
        <v>2772</v>
      </c>
      <c r="C2777" s="229">
        <v>45535</v>
      </c>
      <c r="D2777" s="203"/>
      <c r="E2777" s="204" t="str">
        <f t="shared" si="397"/>
        <v/>
      </c>
      <c r="F2777" s="204" t="str">
        <f t="shared" si="398"/>
        <v/>
      </c>
      <c r="G2777" s="204" t="str">
        <f t="shared" si="399"/>
        <v/>
      </c>
      <c r="H2777" s="204" t="str">
        <f t="shared" si="400"/>
        <v/>
      </c>
      <c r="I2777" s="204"/>
      <c r="J2777" s="204"/>
      <c r="K2777" s="204"/>
      <c r="L2777" s="204"/>
      <c r="M2777" s="204"/>
      <c r="N2777" s="204"/>
      <c r="O2777" s="230">
        <f t="shared" si="404"/>
        <v>0</v>
      </c>
      <c r="P2777" s="230">
        <f t="shared" si="405"/>
        <v>0</v>
      </c>
      <c r="Q2777" s="230">
        <f t="shared" si="401"/>
        <v>0</v>
      </c>
      <c r="R2777" s="288">
        <f t="shared" si="402"/>
        <v>0</v>
      </c>
      <c r="S2777" s="261"/>
    </row>
    <row r="2778" spans="2:19" s="200" customFormat="1" x14ac:dyDescent="0.25">
      <c r="B2778" s="259">
        <f t="shared" si="403"/>
        <v>2773</v>
      </c>
      <c r="C2778" s="229">
        <v>45535</v>
      </c>
      <c r="D2778" s="203"/>
      <c r="E2778" s="204" t="str">
        <f t="shared" si="397"/>
        <v/>
      </c>
      <c r="F2778" s="204" t="str">
        <f t="shared" si="398"/>
        <v/>
      </c>
      <c r="G2778" s="204" t="str">
        <f t="shared" si="399"/>
        <v/>
      </c>
      <c r="H2778" s="204" t="str">
        <f t="shared" si="400"/>
        <v/>
      </c>
      <c r="I2778" s="204"/>
      <c r="J2778" s="204"/>
      <c r="K2778" s="204"/>
      <c r="L2778" s="204"/>
      <c r="M2778" s="204"/>
      <c r="N2778" s="204"/>
      <c r="O2778" s="230">
        <f t="shared" si="404"/>
        <v>0</v>
      </c>
      <c r="P2778" s="230">
        <f t="shared" si="405"/>
        <v>0</v>
      </c>
      <c r="Q2778" s="230">
        <f t="shared" si="401"/>
        <v>0</v>
      </c>
      <c r="R2778" s="288">
        <f t="shared" si="402"/>
        <v>0</v>
      </c>
      <c r="S2778" s="261"/>
    </row>
    <row r="2779" spans="2:19" s="200" customFormat="1" x14ac:dyDescent="0.25">
      <c r="B2779" s="259">
        <f t="shared" si="403"/>
        <v>2774</v>
      </c>
      <c r="C2779" s="229">
        <v>45535</v>
      </c>
      <c r="D2779" s="203"/>
      <c r="E2779" s="204" t="str">
        <f t="shared" si="397"/>
        <v/>
      </c>
      <c r="F2779" s="204" t="str">
        <f t="shared" si="398"/>
        <v/>
      </c>
      <c r="G2779" s="204" t="str">
        <f t="shared" si="399"/>
        <v/>
      </c>
      <c r="H2779" s="204" t="str">
        <f t="shared" si="400"/>
        <v/>
      </c>
      <c r="I2779" s="204"/>
      <c r="J2779" s="204"/>
      <c r="K2779" s="204"/>
      <c r="L2779" s="204"/>
      <c r="M2779" s="204"/>
      <c r="N2779" s="204"/>
      <c r="O2779" s="230">
        <f t="shared" si="404"/>
        <v>0</v>
      </c>
      <c r="P2779" s="230">
        <f t="shared" si="405"/>
        <v>0</v>
      </c>
      <c r="Q2779" s="230">
        <f t="shared" si="401"/>
        <v>0</v>
      </c>
      <c r="R2779" s="288">
        <f t="shared" si="402"/>
        <v>0</v>
      </c>
      <c r="S2779" s="261"/>
    </row>
    <row r="2780" spans="2:19" s="200" customFormat="1" x14ac:dyDescent="0.25">
      <c r="B2780" s="259">
        <f t="shared" si="403"/>
        <v>2775</v>
      </c>
      <c r="C2780" s="229">
        <v>45535</v>
      </c>
      <c r="D2780" s="203"/>
      <c r="E2780" s="204" t="str">
        <f t="shared" si="397"/>
        <v/>
      </c>
      <c r="F2780" s="204" t="str">
        <f t="shared" si="398"/>
        <v/>
      </c>
      <c r="G2780" s="204" t="str">
        <f t="shared" si="399"/>
        <v/>
      </c>
      <c r="H2780" s="204" t="str">
        <f t="shared" si="400"/>
        <v/>
      </c>
      <c r="I2780" s="204"/>
      <c r="J2780" s="204"/>
      <c r="K2780" s="204"/>
      <c r="L2780" s="204"/>
      <c r="M2780" s="204"/>
      <c r="N2780" s="204"/>
      <c r="O2780" s="230">
        <f t="shared" si="404"/>
        <v>0</v>
      </c>
      <c r="P2780" s="230">
        <f t="shared" si="405"/>
        <v>0</v>
      </c>
      <c r="Q2780" s="230">
        <f t="shared" si="401"/>
        <v>0</v>
      </c>
      <c r="R2780" s="288">
        <f t="shared" si="402"/>
        <v>0</v>
      </c>
      <c r="S2780" s="261"/>
    </row>
    <row r="2781" spans="2:19" s="200" customFormat="1" x14ac:dyDescent="0.25">
      <c r="B2781" s="259">
        <f t="shared" si="403"/>
        <v>2776</v>
      </c>
      <c r="C2781" s="229">
        <v>45535</v>
      </c>
      <c r="D2781" s="203"/>
      <c r="E2781" s="204" t="str">
        <f t="shared" si="397"/>
        <v/>
      </c>
      <c r="F2781" s="204" t="str">
        <f t="shared" si="398"/>
        <v/>
      </c>
      <c r="G2781" s="204" t="str">
        <f t="shared" si="399"/>
        <v/>
      </c>
      <c r="H2781" s="204" t="str">
        <f t="shared" si="400"/>
        <v/>
      </c>
      <c r="I2781" s="204"/>
      <c r="J2781" s="204"/>
      <c r="K2781" s="204"/>
      <c r="L2781" s="204"/>
      <c r="M2781" s="204"/>
      <c r="N2781" s="204"/>
      <c r="O2781" s="230">
        <f t="shared" si="404"/>
        <v>0</v>
      </c>
      <c r="P2781" s="230">
        <f t="shared" si="405"/>
        <v>0</v>
      </c>
      <c r="Q2781" s="230">
        <f t="shared" si="401"/>
        <v>0</v>
      </c>
      <c r="R2781" s="288">
        <f t="shared" si="402"/>
        <v>0</v>
      </c>
      <c r="S2781" s="261"/>
    </row>
    <row r="2782" spans="2:19" s="200" customFormat="1" x14ac:dyDescent="0.25">
      <c r="B2782" s="259">
        <f t="shared" si="403"/>
        <v>2777</v>
      </c>
      <c r="C2782" s="229">
        <v>45535</v>
      </c>
      <c r="D2782" s="203"/>
      <c r="E2782" s="204" t="str">
        <f t="shared" si="397"/>
        <v/>
      </c>
      <c r="F2782" s="204" t="str">
        <f t="shared" si="398"/>
        <v/>
      </c>
      <c r="G2782" s="204" t="str">
        <f t="shared" si="399"/>
        <v/>
      </c>
      <c r="H2782" s="204" t="str">
        <f t="shared" si="400"/>
        <v/>
      </c>
      <c r="I2782" s="204"/>
      <c r="J2782" s="204"/>
      <c r="K2782" s="204"/>
      <c r="L2782" s="204"/>
      <c r="M2782" s="204"/>
      <c r="N2782" s="204"/>
      <c r="O2782" s="230">
        <f t="shared" si="404"/>
        <v>0</v>
      </c>
      <c r="P2782" s="230">
        <f t="shared" si="405"/>
        <v>0</v>
      </c>
      <c r="Q2782" s="230">
        <f t="shared" si="401"/>
        <v>0</v>
      </c>
      <c r="R2782" s="288">
        <f t="shared" si="402"/>
        <v>0</v>
      </c>
      <c r="S2782" s="261"/>
    </row>
    <row r="2783" spans="2:19" s="200" customFormat="1" x14ac:dyDescent="0.25">
      <c r="B2783" s="259">
        <f t="shared" si="403"/>
        <v>2778</v>
      </c>
      <c r="C2783" s="229">
        <v>45536</v>
      </c>
      <c r="D2783" s="203"/>
      <c r="E2783" s="204" t="str">
        <f t="shared" si="397"/>
        <v/>
      </c>
      <c r="F2783" s="204" t="str">
        <f t="shared" si="398"/>
        <v/>
      </c>
      <c r="G2783" s="204" t="str">
        <f t="shared" si="399"/>
        <v/>
      </c>
      <c r="H2783" s="204" t="str">
        <f t="shared" si="400"/>
        <v/>
      </c>
      <c r="I2783" s="204"/>
      <c r="J2783" s="204"/>
      <c r="K2783" s="204"/>
      <c r="L2783" s="204"/>
      <c r="M2783" s="204"/>
      <c r="N2783" s="204"/>
      <c r="O2783" s="230">
        <f t="shared" si="404"/>
        <v>0</v>
      </c>
      <c r="P2783" s="230">
        <f t="shared" si="405"/>
        <v>0</v>
      </c>
      <c r="Q2783" s="230">
        <f t="shared" si="401"/>
        <v>0</v>
      </c>
      <c r="R2783" s="288">
        <f t="shared" si="402"/>
        <v>0</v>
      </c>
      <c r="S2783" s="261"/>
    </row>
    <row r="2784" spans="2:19" s="200" customFormat="1" x14ac:dyDescent="0.25">
      <c r="B2784" s="259">
        <f t="shared" si="403"/>
        <v>2779</v>
      </c>
      <c r="C2784" s="229">
        <v>45536</v>
      </c>
      <c r="D2784" s="203"/>
      <c r="E2784" s="204" t="str">
        <f t="shared" si="397"/>
        <v/>
      </c>
      <c r="F2784" s="204" t="str">
        <f t="shared" si="398"/>
        <v/>
      </c>
      <c r="G2784" s="204" t="str">
        <f t="shared" si="399"/>
        <v/>
      </c>
      <c r="H2784" s="204" t="str">
        <f t="shared" si="400"/>
        <v/>
      </c>
      <c r="I2784" s="204"/>
      <c r="J2784" s="204"/>
      <c r="K2784" s="204"/>
      <c r="L2784" s="204"/>
      <c r="M2784" s="204"/>
      <c r="N2784" s="204"/>
      <c r="O2784" s="230">
        <f t="shared" si="404"/>
        <v>0</v>
      </c>
      <c r="P2784" s="230">
        <f t="shared" si="405"/>
        <v>0</v>
      </c>
      <c r="Q2784" s="230">
        <f t="shared" si="401"/>
        <v>0</v>
      </c>
      <c r="R2784" s="288">
        <f t="shared" si="402"/>
        <v>0</v>
      </c>
      <c r="S2784" s="261"/>
    </row>
    <row r="2785" spans="2:19" s="200" customFormat="1" x14ac:dyDescent="0.25">
      <c r="B2785" s="259">
        <f t="shared" si="403"/>
        <v>2780</v>
      </c>
      <c r="C2785" s="229">
        <v>45536</v>
      </c>
      <c r="D2785" s="203"/>
      <c r="E2785" s="204" t="str">
        <f t="shared" si="397"/>
        <v/>
      </c>
      <c r="F2785" s="204" t="str">
        <f t="shared" si="398"/>
        <v/>
      </c>
      <c r="G2785" s="204" t="str">
        <f t="shared" si="399"/>
        <v/>
      </c>
      <c r="H2785" s="204" t="str">
        <f t="shared" si="400"/>
        <v/>
      </c>
      <c r="I2785" s="204"/>
      <c r="J2785" s="204"/>
      <c r="K2785" s="204"/>
      <c r="L2785" s="204"/>
      <c r="M2785" s="204"/>
      <c r="N2785" s="204"/>
      <c r="O2785" s="230">
        <f t="shared" si="404"/>
        <v>0</v>
      </c>
      <c r="P2785" s="230">
        <f t="shared" si="405"/>
        <v>0</v>
      </c>
      <c r="Q2785" s="230">
        <f t="shared" si="401"/>
        <v>0</v>
      </c>
      <c r="R2785" s="288">
        <f t="shared" si="402"/>
        <v>0</v>
      </c>
      <c r="S2785" s="261"/>
    </row>
    <row r="2786" spans="2:19" s="200" customFormat="1" x14ac:dyDescent="0.25">
      <c r="B2786" s="259">
        <f t="shared" si="403"/>
        <v>2781</v>
      </c>
      <c r="C2786" s="229">
        <v>45536</v>
      </c>
      <c r="D2786" s="203"/>
      <c r="E2786" s="204" t="str">
        <f t="shared" si="397"/>
        <v/>
      </c>
      <c r="F2786" s="204" t="str">
        <f t="shared" si="398"/>
        <v/>
      </c>
      <c r="G2786" s="204" t="str">
        <f t="shared" si="399"/>
        <v/>
      </c>
      <c r="H2786" s="204" t="str">
        <f t="shared" si="400"/>
        <v/>
      </c>
      <c r="I2786" s="204"/>
      <c r="J2786" s="204"/>
      <c r="K2786" s="204"/>
      <c r="L2786" s="204"/>
      <c r="M2786" s="204"/>
      <c r="N2786" s="204"/>
      <c r="O2786" s="230">
        <f t="shared" si="404"/>
        <v>0</v>
      </c>
      <c r="P2786" s="230">
        <f t="shared" si="405"/>
        <v>0</v>
      </c>
      <c r="Q2786" s="230">
        <f t="shared" si="401"/>
        <v>0</v>
      </c>
      <c r="R2786" s="288">
        <f t="shared" si="402"/>
        <v>0</v>
      </c>
      <c r="S2786" s="261"/>
    </row>
    <row r="2787" spans="2:19" s="200" customFormat="1" x14ac:dyDescent="0.25">
      <c r="B2787" s="259">
        <f t="shared" si="403"/>
        <v>2782</v>
      </c>
      <c r="C2787" s="229">
        <v>45536</v>
      </c>
      <c r="D2787" s="203"/>
      <c r="E2787" s="204" t="str">
        <f t="shared" si="397"/>
        <v/>
      </c>
      <c r="F2787" s="204" t="str">
        <f t="shared" si="398"/>
        <v/>
      </c>
      <c r="G2787" s="204" t="str">
        <f t="shared" si="399"/>
        <v/>
      </c>
      <c r="H2787" s="204" t="str">
        <f t="shared" si="400"/>
        <v/>
      </c>
      <c r="I2787" s="204"/>
      <c r="J2787" s="204"/>
      <c r="K2787" s="204"/>
      <c r="L2787" s="204"/>
      <c r="M2787" s="204"/>
      <c r="N2787" s="204"/>
      <c r="O2787" s="230">
        <f t="shared" si="404"/>
        <v>0</v>
      </c>
      <c r="P2787" s="230">
        <f t="shared" si="405"/>
        <v>0</v>
      </c>
      <c r="Q2787" s="230">
        <f t="shared" si="401"/>
        <v>0</v>
      </c>
      <c r="R2787" s="288">
        <f t="shared" si="402"/>
        <v>0</v>
      </c>
      <c r="S2787" s="261"/>
    </row>
    <row r="2788" spans="2:19" s="200" customFormat="1" x14ac:dyDescent="0.25">
      <c r="B2788" s="259">
        <f t="shared" si="403"/>
        <v>2783</v>
      </c>
      <c r="C2788" s="229">
        <v>45536</v>
      </c>
      <c r="D2788" s="203"/>
      <c r="E2788" s="204" t="str">
        <f t="shared" si="397"/>
        <v/>
      </c>
      <c r="F2788" s="204" t="str">
        <f t="shared" si="398"/>
        <v/>
      </c>
      <c r="G2788" s="204" t="str">
        <f t="shared" si="399"/>
        <v/>
      </c>
      <c r="H2788" s="204" t="str">
        <f t="shared" si="400"/>
        <v/>
      </c>
      <c r="I2788" s="204"/>
      <c r="J2788" s="204"/>
      <c r="K2788" s="204"/>
      <c r="L2788" s="204"/>
      <c r="M2788" s="204"/>
      <c r="N2788" s="204"/>
      <c r="O2788" s="230">
        <f t="shared" si="404"/>
        <v>0</v>
      </c>
      <c r="P2788" s="230">
        <f t="shared" si="405"/>
        <v>0</v>
      </c>
      <c r="Q2788" s="230">
        <f t="shared" si="401"/>
        <v>0</v>
      </c>
      <c r="R2788" s="288">
        <f t="shared" si="402"/>
        <v>0</v>
      </c>
      <c r="S2788" s="261"/>
    </row>
    <row r="2789" spans="2:19" s="200" customFormat="1" x14ac:dyDescent="0.25">
      <c r="B2789" s="259">
        <f t="shared" si="403"/>
        <v>2784</v>
      </c>
      <c r="C2789" s="229">
        <v>45536</v>
      </c>
      <c r="D2789" s="203"/>
      <c r="E2789" s="204" t="str">
        <f t="shared" si="397"/>
        <v/>
      </c>
      <c r="F2789" s="204" t="str">
        <f t="shared" si="398"/>
        <v/>
      </c>
      <c r="G2789" s="204" t="str">
        <f t="shared" si="399"/>
        <v/>
      </c>
      <c r="H2789" s="204" t="str">
        <f t="shared" si="400"/>
        <v/>
      </c>
      <c r="I2789" s="204"/>
      <c r="J2789" s="204"/>
      <c r="K2789" s="204"/>
      <c r="L2789" s="204"/>
      <c r="M2789" s="204"/>
      <c r="N2789" s="204"/>
      <c r="O2789" s="230">
        <f t="shared" si="404"/>
        <v>0</v>
      </c>
      <c r="P2789" s="230">
        <f t="shared" si="405"/>
        <v>0</v>
      </c>
      <c r="Q2789" s="230">
        <f t="shared" si="401"/>
        <v>0</v>
      </c>
      <c r="R2789" s="288">
        <f t="shared" si="402"/>
        <v>0</v>
      </c>
      <c r="S2789" s="261"/>
    </row>
    <row r="2790" spans="2:19" s="200" customFormat="1" x14ac:dyDescent="0.25">
      <c r="B2790" s="259">
        <f t="shared" si="403"/>
        <v>2785</v>
      </c>
      <c r="C2790" s="229"/>
      <c r="D2790" s="203"/>
      <c r="E2790" s="204" t="str">
        <f t="shared" si="397"/>
        <v/>
      </c>
      <c r="F2790" s="204" t="str">
        <f t="shared" si="398"/>
        <v/>
      </c>
      <c r="G2790" s="204" t="str">
        <f t="shared" si="399"/>
        <v/>
      </c>
      <c r="H2790" s="204" t="str">
        <f t="shared" si="400"/>
        <v/>
      </c>
      <c r="I2790" s="204"/>
      <c r="J2790" s="204"/>
      <c r="K2790" s="204"/>
      <c r="L2790" s="204"/>
      <c r="M2790" s="204"/>
      <c r="N2790" s="204"/>
      <c r="O2790" s="230">
        <f t="shared" si="404"/>
        <v>0</v>
      </c>
      <c r="P2790" s="230">
        <f t="shared" si="405"/>
        <v>0</v>
      </c>
      <c r="Q2790" s="230">
        <f t="shared" si="401"/>
        <v>0</v>
      </c>
      <c r="R2790" s="288">
        <f t="shared" si="402"/>
        <v>0</v>
      </c>
      <c r="S2790" s="261"/>
    </row>
    <row r="2791" spans="2:19" s="200" customFormat="1" x14ac:dyDescent="0.25">
      <c r="B2791" s="259">
        <f t="shared" si="403"/>
        <v>2786</v>
      </c>
      <c r="C2791" s="229"/>
      <c r="D2791" s="203"/>
      <c r="E2791" s="204" t="str">
        <f t="shared" si="397"/>
        <v/>
      </c>
      <c r="F2791" s="204" t="str">
        <f t="shared" si="398"/>
        <v/>
      </c>
      <c r="G2791" s="204" t="str">
        <f t="shared" si="399"/>
        <v/>
      </c>
      <c r="H2791" s="204" t="str">
        <f t="shared" si="400"/>
        <v/>
      </c>
      <c r="I2791" s="204"/>
      <c r="J2791" s="204"/>
      <c r="K2791" s="204"/>
      <c r="L2791" s="204"/>
      <c r="M2791" s="204"/>
      <c r="N2791" s="204"/>
      <c r="O2791" s="230">
        <f t="shared" si="404"/>
        <v>0</v>
      </c>
      <c r="P2791" s="230">
        <f t="shared" si="405"/>
        <v>0</v>
      </c>
      <c r="Q2791" s="230">
        <f t="shared" si="401"/>
        <v>0</v>
      </c>
      <c r="R2791" s="288">
        <f t="shared" si="402"/>
        <v>0</v>
      </c>
      <c r="S2791" s="261"/>
    </row>
    <row r="2792" spans="2:19" s="200" customFormat="1" x14ac:dyDescent="0.25">
      <c r="B2792" s="259">
        <f t="shared" si="403"/>
        <v>2787</v>
      </c>
      <c r="C2792" s="229"/>
      <c r="D2792" s="203"/>
      <c r="E2792" s="204" t="str">
        <f t="shared" si="397"/>
        <v/>
      </c>
      <c r="F2792" s="204" t="str">
        <f t="shared" si="398"/>
        <v/>
      </c>
      <c r="G2792" s="204" t="str">
        <f t="shared" si="399"/>
        <v/>
      </c>
      <c r="H2792" s="204" t="str">
        <f t="shared" si="400"/>
        <v/>
      </c>
      <c r="I2792" s="204"/>
      <c r="J2792" s="204"/>
      <c r="K2792" s="204"/>
      <c r="L2792" s="204"/>
      <c r="M2792" s="204"/>
      <c r="N2792" s="204"/>
      <c r="O2792" s="230">
        <f t="shared" si="404"/>
        <v>0</v>
      </c>
      <c r="P2792" s="230">
        <f t="shared" si="405"/>
        <v>0</v>
      </c>
      <c r="Q2792" s="230">
        <f t="shared" si="401"/>
        <v>0</v>
      </c>
      <c r="R2792" s="288">
        <f t="shared" si="402"/>
        <v>0</v>
      </c>
      <c r="S2792" s="261"/>
    </row>
    <row r="2793" spans="2:19" s="200" customFormat="1" x14ac:dyDescent="0.25">
      <c r="B2793" s="259">
        <f t="shared" si="403"/>
        <v>2788</v>
      </c>
      <c r="C2793" s="229">
        <v>45536</v>
      </c>
      <c r="D2793" s="203"/>
      <c r="E2793" s="204" t="str">
        <f t="shared" si="397"/>
        <v/>
      </c>
      <c r="F2793" s="204" t="str">
        <f t="shared" si="398"/>
        <v/>
      </c>
      <c r="G2793" s="204" t="str">
        <f t="shared" si="399"/>
        <v/>
      </c>
      <c r="H2793" s="204" t="str">
        <f t="shared" si="400"/>
        <v/>
      </c>
      <c r="I2793" s="204"/>
      <c r="J2793" s="204"/>
      <c r="K2793" s="204"/>
      <c r="L2793" s="204"/>
      <c r="M2793" s="204"/>
      <c r="N2793" s="204"/>
      <c r="O2793" s="230">
        <f t="shared" si="404"/>
        <v>0</v>
      </c>
      <c r="P2793" s="230">
        <f t="shared" si="405"/>
        <v>0</v>
      </c>
      <c r="Q2793" s="230">
        <f t="shared" si="401"/>
        <v>0</v>
      </c>
      <c r="R2793" s="288">
        <f t="shared" si="402"/>
        <v>0</v>
      </c>
      <c r="S2793" s="261"/>
    </row>
    <row r="2794" spans="2:19" s="200" customFormat="1" x14ac:dyDescent="0.25">
      <c r="B2794" s="259">
        <f t="shared" si="403"/>
        <v>2789</v>
      </c>
      <c r="C2794" s="229">
        <v>45536</v>
      </c>
      <c r="D2794" s="203"/>
      <c r="E2794" s="204" t="str">
        <f t="shared" si="397"/>
        <v/>
      </c>
      <c r="F2794" s="204" t="str">
        <f t="shared" si="398"/>
        <v/>
      </c>
      <c r="G2794" s="204" t="str">
        <f t="shared" si="399"/>
        <v/>
      </c>
      <c r="H2794" s="204" t="str">
        <f t="shared" si="400"/>
        <v/>
      </c>
      <c r="I2794" s="204"/>
      <c r="J2794" s="204"/>
      <c r="K2794" s="204"/>
      <c r="L2794" s="204"/>
      <c r="M2794" s="204"/>
      <c r="N2794" s="204"/>
      <c r="O2794" s="230">
        <f t="shared" si="404"/>
        <v>0</v>
      </c>
      <c r="P2794" s="230">
        <f t="shared" si="405"/>
        <v>0</v>
      </c>
      <c r="Q2794" s="230">
        <f t="shared" si="401"/>
        <v>0</v>
      </c>
      <c r="R2794" s="288">
        <f t="shared" si="402"/>
        <v>0</v>
      </c>
      <c r="S2794" s="261"/>
    </row>
    <row r="2795" spans="2:19" s="200" customFormat="1" x14ac:dyDescent="0.25">
      <c r="B2795" s="259">
        <f t="shared" si="403"/>
        <v>2790</v>
      </c>
      <c r="C2795" s="229">
        <v>45536</v>
      </c>
      <c r="D2795" s="203"/>
      <c r="E2795" s="204" t="str">
        <f t="shared" si="397"/>
        <v/>
      </c>
      <c r="F2795" s="204" t="str">
        <f t="shared" si="398"/>
        <v/>
      </c>
      <c r="G2795" s="204" t="str">
        <f t="shared" si="399"/>
        <v/>
      </c>
      <c r="H2795" s="204" t="str">
        <f t="shared" si="400"/>
        <v/>
      </c>
      <c r="I2795" s="204"/>
      <c r="J2795" s="204"/>
      <c r="K2795" s="204"/>
      <c r="L2795" s="204"/>
      <c r="M2795" s="204"/>
      <c r="N2795" s="204"/>
      <c r="O2795" s="230">
        <f t="shared" si="404"/>
        <v>0</v>
      </c>
      <c r="P2795" s="230">
        <f t="shared" si="405"/>
        <v>0</v>
      </c>
      <c r="Q2795" s="230">
        <f t="shared" si="401"/>
        <v>0</v>
      </c>
      <c r="R2795" s="288">
        <f t="shared" si="402"/>
        <v>0</v>
      </c>
      <c r="S2795" s="261"/>
    </row>
    <row r="2796" spans="2:19" s="200" customFormat="1" x14ac:dyDescent="0.25">
      <c r="B2796" s="259">
        <f t="shared" si="403"/>
        <v>2791</v>
      </c>
      <c r="C2796" s="229">
        <v>45536</v>
      </c>
      <c r="D2796" s="203"/>
      <c r="E2796" s="204" t="str">
        <f t="shared" si="397"/>
        <v/>
      </c>
      <c r="F2796" s="204" t="str">
        <f t="shared" si="398"/>
        <v/>
      </c>
      <c r="G2796" s="204" t="str">
        <f t="shared" si="399"/>
        <v/>
      </c>
      <c r="H2796" s="204" t="str">
        <f t="shared" si="400"/>
        <v/>
      </c>
      <c r="I2796" s="204"/>
      <c r="J2796" s="204"/>
      <c r="K2796" s="204"/>
      <c r="L2796" s="204"/>
      <c r="M2796" s="204"/>
      <c r="N2796" s="204"/>
      <c r="O2796" s="230">
        <f t="shared" si="404"/>
        <v>0</v>
      </c>
      <c r="P2796" s="230">
        <f t="shared" si="405"/>
        <v>0</v>
      </c>
      <c r="Q2796" s="230">
        <f t="shared" si="401"/>
        <v>0</v>
      </c>
      <c r="R2796" s="288">
        <f t="shared" si="402"/>
        <v>0</v>
      </c>
      <c r="S2796" s="261"/>
    </row>
    <row r="2797" spans="2:19" s="200" customFormat="1" x14ac:dyDescent="0.25">
      <c r="B2797" s="259">
        <f t="shared" si="403"/>
        <v>2792</v>
      </c>
      <c r="C2797" s="229">
        <v>45536</v>
      </c>
      <c r="D2797" s="203"/>
      <c r="E2797" s="204" t="str">
        <f t="shared" si="397"/>
        <v/>
      </c>
      <c r="F2797" s="204" t="str">
        <f t="shared" si="398"/>
        <v/>
      </c>
      <c r="G2797" s="204" t="str">
        <f t="shared" si="399"/>
        <v/>
      </c>
      <c r="H2797" s="204" t="str">
        <f t="shared" si="400"/>
        <v/>
      </c>
      <c r="I2797" s="204"/>
      <c r="J2797" s="204"/>
      <c r="K2797" s="204"/>
      <c r="L2797" s="204"/>
      <c r="M2797" s="204"/>
      <c r="N2797" s="204"/>
      <c r="O2797" s="230">
        <f t="shared" si="404"/>
        <v>0</v>
      </c>
      <c r="P2797" s="230">
        <f t="shared" si="405"/>
        <v>0</v>
      </c>
      <c r="Q2797" s="230">
        <f t="shared" si="401"/>
        <v>0</v>
      </c>
      <c r="R2797" s="288">
        <f t="shared" si="402"/>
        <v>0</v>
      </c>
      <c r="S2797" s="261"/>
    </row>
    <row r="2798" spans="2:19" s="200" customFormat="1" x14ac:dyDescent="0.25">
      <c r="B2798" s="259">
        <f t="shared" si="403"/>
        <v>2793</v>
      </c>
      <c r="C2798" s="229">
        <v>45536</v>
      </c>
      <c r="D2798" s="203"/>
      <c r="E2798" s="204" t="str">
        <f t="shared" si="397"/>
        <v/>
      </c>
      <c r="F2798" s="204" t="str">
        <f t="shared" si="398"/>
        <v/>
      </c>
      <c r="G2798" s="204" t="str">
        <f t="shared" si="399"/>
        <v/>
      </c>
      <c r="H2798" s="204" t="str">
        <f t="shared" si="400"/>
        <v/>
      </c>
      <c r="I2798" s="204"/>
      <c r="J2798" s="204"/>
      <c r="K2798" s="204"/>
      <c r="L2798" s="204"/>
      <c r="M2798" s="204"/>
      <c r="N2798" s="204"/>
      <c r="O2798" s="230">
        <f t="shared" si="404"/>
        <v>0</v>
      </c>
      <c r="P2798" s="230">
        <f t="shared" si="405"/>
        <v>0</v>
      </c>
      <c r="Q2798" s="230">
        <f t="shared" si="401"/>
        <v>0</v>
      </c>
      <c r="R2798" s="288">
        <f t="shared" si="402"/>
        <v>0</v>
      </c>
      <c r="S2798" s="261"/>
    </row>
    <row r="2799" spans="2:19" s="200" customFormat="1" x14ac:dyDescent="0.25">
      <c r="B2799" s="259">
        <f t="shared" si="403"/>
        <v>2794</v>
      </c>
      <c r="C2799" s="229">
        <v>45536</v>
      </c>
      <c r="D2799" s="203"/>
      <c r="E2799" s="204" t="str">
        <f t="shared" si="397"/>
        <v/>
      </c>
      <c r="F2799" s="204" t="str">
        <f t="shared" si="398"/>
        <v/>
      </c>
      <c r="G2799" s="204" t="str">
        <f t="shared" si="399"/>
        <v/>
      </c>
      <c r="H2799" s="204" t="str">
        <f t="shared" si="400"/>
        <v/>
      </c>
      <c r="I2799" s="204"/>
      <c r="J2799" s="204"/>
      <c r="K2799" s="204"/>
      <c r="L2799" s="204"/>
      <c r="M2799" s="204"/>
      <c r="N2799" s="204"/>
      <c r="O2799" s="230">
        <f t="shared" si="404"/>
        <v>0</v>
      </c>
      <c r="P2799" s="230">
        <f t="shared" si="405"/>
        <v>0</v>
      </c>
      <c r="Q2799" s="230">
        <f t="shared" si="401"/>
        <v>0</v>
      </c>
      <c r="R2799" s="288">
        <f t="shared" si="402"/>
        <v>0</v>
      </c>
      <c r="S2799" s="261"/>
    </row>
    <row r="2800" spans="2:19" s="200" customFormat="1" x14ac:dyDescent="0.25">
      <c r="B2800" s="259">
        <f t="shared" si="403"/>
        <v>2795</v>
      </c>
      <c r="C2800" s="229">
        <v>45537</v>
      </c>
      <c r="D2800" s="203"/>
      <c r="E2800" s="204" t="str">
        <f t="shared" si="397"/>
        <v/>
      </c>
      <c r="F2800" s="204" t="str">
        <f t="shared" si="398"/>
        <v/>
      </c>
      <c r="G2800" s="204" t="str">
        <f t="shared" si="399"/>
        <v/>
      </c>
      <c r="H2800" s="204" t="str">
        <f t="shared" si="400"/>
        <v/>
      </c>
      <c r="I2800" s="204"/>
      <c r="J2800" s="204"/>
      <c r="K2800" s="204"/>
      <c r="L2800" s="204"/>
      <c r="M2800" s="204"/>
      <c r="N2800" s="204"/>
      <c r="O2800" s="230">
        <f t="shared" si="404"/>
        <v>0</v>
      </c>
      <c r="P2800" s="230">
        <f t="shared" si="405"/>
        <v>0</v>
      </c>
      <c r="Q2800" s="230">
        <f t="shared" si="401"/>
        <v>0</v>
      </c>
      <c r="R2800" s="288">
        <f t="shared" si="402"/>
        <v>0</v>
      </c>
      <c r="S2800" s="261"/>
    </row>
    <row r="2801" spans="2:19" s="200" customFormat="1" x14ac:dyDescent="0.25">
      <c r="B2801" s="259">
        <f t="shared" si="403"/>
        <v>2796</v>
      </c>
      <c r="C2801" s="229">
        <v>45537</v>
      </c>
      <c r="D2801" s="203"/>
      <c r="E2801" s="204" t="str">
        <f t="shared" si="397"/>
        <v/>
      </c>
      <c r="F2801" s="204" t="str">
        <f t="shared" si="398"/>
        <v/>
      </c>
      <c r="G2801" s="204" t="str">
        <f t="shared" si="399"/>
        <v/>
      </c>
      <c r="H2801" s="204" t="str">
        <f t="shared" si="400"/>
        <v/>
      </c>
      <c r="I2801" s="204"/>
      <c r="J2801" s="204"/>
      <c r="K2801" s="204"/>
      <c r="L2801" s="204"/>
      <c r="M2801" s="204"/>
      <c r="N2801" s="204"/>
      <c r="O2801" s="230">
        <f t="shared" si="404"/>
        <v>0</v>
      </c>
      <c r="P2801" s="230">
        <f t="shared" si="405"/>
        <v>0</v>
      </c>
      <c r="Q2801" s="230">
        <f t="shared" si="401"/>
        <v>0</v>
      </c>
      <c r="R2801" s="288">
        <f t="shared" si="402"/>
        <v>0</v>
      </c>
      <c r="S2801" s="261"/>
    </row>
    <row r="2802" spans="2:19" s="200" customFormat="1" x14ac:dyDescent="0.25">
      <c r="B2802" s="259">
        <f t="shared" si="403"/>
        <v>2797</v>
      </c>
      <c r="C2802" s="229">
        <v>45537</v>
      </c>
      <c r="D2802" s="203"/>
      <c r="E2802" s="204" t="str">
        <f t="shared" si="397"/>
        <v/>
      </c>
      <c r="F2802" s="204" t="str">
        <f t="shared" si="398"/>
        <v/>
      </c>
      <c r="G2802" s="204" t="str">
        <f t="shared" si="399"/>
        <v/>
      </c>
      <c r="H2802" s="204" t="str">
        <f t="shared" si="400"/>
        <v/>
      </c>
      <c r="I2802" s="204"/>
      <c r="J2802" s="204"/>
      <c r="K2802" s="204"/>
      <c r="L2802" s="204"/>
      <c r="M2802" s="204"/>
      <c r="N2802" s="204"/>
      <c r="O2802" s="230">
        <f t="shared" si="404"/>
        <v>0</v>
      </c>
      <c r="P2802" s="230">
        <f t="shared" si="405"/>
        <v>0</v>
      </c>
      <c r="Q2802" s="230">
        <f t="shared" si="401"/>
        <v>0</v>
      </c>
      <c r="R2802" s="288">
        <f t="shared" si="402"/>
        <v>0</v>
      </c>
      <c r="S2802" s="261"/>
    </row>
    <row r="2803" spans="2:19" s="200" customFormat="1" x14ac:dyDescent="0.25">
      <c r="B2803" s="259">
        <f t="shared" si="403"/>
        <v>2798</v>
      </c>
      <c r="C2803" s="229">
        <v>45537</v>
      </c>
      <c r="D2803" s="203"/>
      <c r="E2803" s="204" t="str">
        <f t="shared" si="397"/>
        <v/>
      </c>
      <c r="F2803" s="204" t="str">
        <f t="shared" si="398"/>
        <v/>
      </c>
      <c r="G2803" s="204" t="str">
        <f t="shared" si="399"/>
        <v/>
      </c>
      <c r="H2803" s="204" t="str">
        <f t="shared" si="400"/>
        <v/>
      </c>
      <c r="I2803" s="204"/>
      <c r="J2803" s="204"/>
      <c r="K2803" s="204"/>
      <c r="L2803" s="204"/>
      <c r="M2803" s="204"/>
      <c r="N2803" s="204"/>
      <c r="O2803" s="230">
        <f t="shared" si="404"/>
        <v>0</v>
      </c>
      <c r="P2803" s="230">
        <f t="shared" si="405"/>
        <v>0</v>
      </c>
      <c r="Q2803" s="230">
        <f t="shared" si="401"/>
        <v>0</v>
      </c>
      <c r="R2803" s="288">
        <f t="shared" si="402"/>
        <v>0</v>
      </c>
      <c r="S2803" s="261"/>
    </row>
    <row r="2804" spans="2:19" s="200" customFormat="1" x14ac:dyDescent="0.25">
      <c r="B2804" s="259">
        <f t="shared" si="403"/>
        <v>2799</v>
      </c>
      <c r="C2804" s="229">
        <v>45537</v>
      </c>
      <c r="D2804" s="203"/>
      <c r="E2804" s="204" t="str">
        <f t="shared" si="397"/>
        <v/>
      </c>
      <c r="F2804" s="204" t="str">
        <f t="shared" si="398"/>
        <v/>
      </c>
      <c r="G2804" s="204" t="str">
        <f t="shared" si="399"/>
        <v/>
      </c>
      <c r="H2804" s="204" t="str">
        <f t="shared" si="400"/>
        <v/>
      </c>
      <c r="I2804" s="204"/>
      <c r="J2804" s="204"/>
      <c r="K2804" s="204"/>
      <c r="L2804" s="204"/>
      <c r="M2804" s="204"/>
      <c r="N2804" s="204"/>
      <c r="O2804" s="230">
        <f t="shared" si="404"/>
        <v>0</v>
      </c>
      <c r="P2804" s="230">
        <f t="shared" si="405"/>
        <v>0</v>
      </c>
      <c r="Q2804" s="230">
        <f t="shared" si="401"/>
        <v>0</v>
      </c>
      <c r="R2804" s="288">
        <f t="shared" si="402"/>
        <v>0</v>
      </c>
      <c r="S2804" s="261"/>
    </row>
    <row r="2805" spans="2:19" s="200" customFormat="1" x14ac:dyDescent="0.25">
      <c r="B2805" s="259">
        <f t="shared" si="403"/>
        <v>2800</v>
      </c>
      <c r="C2805" s="229">
        <v>45537</v>
      </c>
      <c r="D2805" s="203"/>
      <c r="E2805" s="204" t="str">
        <f t="shared" si="397"/>
        <v/>
      </c>
      <c r="F2805" s="204" t="str">
        <f t="shared" si="398"/>
        <v/>
      </c>
      <c r="G2805" s="204" t="str">
        <f t="shared" si="399"/>
        <v/>
      </c>
      <c r="H2805" s="204" t="str">
        <f t="shared" si="400"/>
        <v/>
      </c>
      <c r="I2805" s="204"/>
      <c r="J2805" s="204"/>
      <c r="K2805" s="204"/>
      <c r="L2805" s="204"/>
      <c r="M2805" s="204"/>
      <c r="N2805" s="204"/>
      <c r="O2805" s="230">
        <f t="shared" si="404"/>
        <v>0</v>
      </c>
      <c r="P2805" s="230">
        <f t="shared" si="405"/>
        <v>0</v>
      </c>
      <c r="Q2805" s="230">
        <f t="shared" si="401"/>
        <v>0</v>
      </c>
      <c r="R2805" s="288">
        <f t="shared" si="402"/>
        <v>0</v>
      </c>
      <c r="S2805" s="261"/>
    </row>
    <row r="2806" spans="2:19" s="200" customFormat="1" x14ac:dyDescent="0.25">
      <c r="B2806" s="259">
        <f t="shared" si="403"/>
        <v>2801</v>
      </c>
      <c r="C2806" s="229">
        <v>45537</v>
      </c>
      <c r="D2806" s="203"/>
      <c r="E2806" s="204" t="str">
        <f t="shared" si="397"/>
        <v/>
      </c>
      <c r="F2806" s="204" t="str">
        <f t="shared" si="398"/>
        <v/>
      </c>
      <c r="G2806" s="204" t="str">
        <f t="shared" si="399"/>
        <v/>
      </c>
      <c r="H2806" s="204" t="str">
        <f t="shared" si="400"/>
        <v/>
      </c>
      <c r="I2806" s="204"/>
      <c r="J2806" s="204"/>
      <c r="K2806" s="204"/>
      <c r="L2806" s="204"/>
      <c r="M2806" s="204"/>
      <c r="N2806" s="204"/>
      <c r="O2806" s="230">
        <f t="shared" si="404"/>
        <v>0</v>
      </c>
      <c r="P2806" s="230">
        <f t="shared" si="405"/>
        <v>0</v>
      </c>
      <c r="Q2806" s="230">
        <f t="shared" si="401"/>
        <v>0</v>
      </c>
      <c r="R2806" s="288">
        <f t="shared" si="402"/>
        <v>0</v>
      </c>
      <c r="S2806" s="261"/>
    </row>
    <row r="2807" spans="2:19" s="200" customFormat="1" x14ac:dyDescent="0.25">
      <c r="B2807" s="259">
        <f t="shared" si="403"/>
        <v>2802</v>
      </c>
      <c r="C2807" s="229"/>
      <c r="D2807" s="203"/>
      <c r="E2807" s="204" t="str">
        <f t="shared" si="397"/>
        <v/>
      </c>
      <c r="F2807" s="204" t="str">
        <f t="shared" si="398"/>
        <v/>
      </c>
      <c r="G2807" s="204" t="str">
        <f t="shared" si="399"/>
        <v/>
      </c>
      <c r="H2807" s="204" t="str">
        <f t="shared" si="400"/>
        <v/>
      </c>
      <c r="I2807" s="204"/>
      <c r="J2807" s="204"/>
      <c r="K2807" s="204"/>
      <c r="L2807" s="204"/>
      <c r="M2807" s="204"/>
      <c r="N2807" s="204"/>
      <c r="O2807" s="230">
        <f t="shared" si="404"/>
        <v>0</v>
      </c>
      <c r="P2807" s="230">
        <f t="shared" si="405"/>
        <v>0</v>
      </c>
      <c r="Q2807" s="230">
        <f t="shared" si="401"/>
        <v>0</v>
      </c>
      <c r="R2807" s="288">
        <f t="shared" si="402"/>
        <v>0</v>
      </c>
      <c r="S2807" s="261"/>
    </row>
    <row r="2808" spans="2:19" s="200" customFormat="1" x14ac:dyDescent="0.25">
      <c r="B2808" s="259">
        <f t="shared" si="403"/>
        <v>2803</v>
      </c>
      <c r="C2808" s="229"/>
      <c r="D2808" s="203"/>
      <c r="E2808" s="204" t="str">
        <f t="shared" si="397"/>
        <v/>
      </c>
      <c r="F2808" s="204" t="str">
        <f t="shared" si="398"/>
        <v/>
      </c>
      <c r="G2808" s="204" t="str">
        <f t="shared" si="399"/>
        <v/>
      </c>
      <c r="H2808" s="204" t="str">
        <f t="shared" si="400"/>
        <v/>
      </c>
      <c r="I2808" s="204"/>
      <c r="J2808" s="204"/>
      <c r="K2808" s="204"/>
      <c r="L2808" s="204"/>
      <c r="M2808" s="204"/>
      <c r="N2808" s="204"/>
      <c r="O2808" s="230">
        <f t="shared" si="404"/>
        <v>0</v>
      </c>
      <c r="P2808" s="230">
        <f t="shared" si="405"/>
        <v>0</v>
      </c>
      <c r="Q2808" s="230">
        <f t="shared" si="401"/>
        <v>0</v>
      </c>
      <c r="R2808" s="288">
        <f t="shared" si="402"/>
        <v>0</v>
      </c>
      <c r="S2808" s="261"/>
    </row>
    <row r="2809" spans="2:19" s="200" customFormat="1" x14ac:dyDescent="0.25">
      <c r="B2809" s="259">
        <f t="shared" si="403"/>
        <v>2804</v>
      </c>
      <c r="C2809" s="229"/>
      <c r="D2809" s="203"/>
      <c r="E2809" s="204" t="str">
        <f t="shared" si="397"/>
        <v/>
      </c>
      <c r="F2809" s="204" t="str">
        <f t="shared" si="398"/>
        <v/>
      </c>
      <c r="G2809" s="204" t="str">
        <f t="shared" si="399"/>
        <v/>
      </c>
      <c r="H2809" s="204" t="str">
        <f t="shared" si="400"/>
        <v/>
      </c>
      <c r="I2809" s="204"/>
      <c r="J2809" s="204"/>
      <c r="K2809" s="204"/>
      <c r="L2809" s="204"/>
      <c r="M2809" s="204"/>
      <c r="N2809" s="204"/>
      <c r="O2809" s="230">
        <f t="shared" si="404"/>
        <v>0</v>
      </c>
      <c r="P2809" s="230">
        <f t="shared" si="405"/>
        <v>0</v>
      </c>
      <c r="Q2809" s="230">
        <f t="shared" si="401"/>
        <v>0</v>
      </c>
      <c r="R2809" s="288">
        <f t="shared" si="402"/>
        <v>0</v>
      </c>
      <c r="S2809" s="261"/>
    </row>
    <row r="2810" spans="2:19" s="200" customFormat="1" x14ac:dyDescent="0.25">
      <c r="B2810" s="259">
        <f t="shared" si="403"/>
        <v>2805</v>
      </c>
      <c r="C2810" s="229">
        <v>45537</v>
      </c>
      <c r="D2810" s="203"/>
      <c r="E2810" s="204" t="str">
        <f t="shared" si="397"/>
        <v/>
      </c>
      <c r="F2810" s="204" t="str">
        <f t="shared" si="398"/>
        <v/>
      </c>
      <c r="G2810" s="204" t="str">
        <f t="shared" si="399"/>
        <v/>
      </c>
      <c r="H2810" s="204" t="str">
        <f t="shared" si="400"/>
        <v/>
      </c>
      <c r="I2810" s="204"/>
      <c r="J2810" s="204"/>
      <c r="K2810" s="204"/>
      <c r="L2810" s="204"/>
      <c r="M2810" s="204"/>
      <c r="N2810" s="204"/>
      <c r="O2810" s="230">
        <f t="shared" si="404"/>
        <v>0</v>
      </c>
      <c r="P2810" s="230">
        <f t="shared" si="405"/>
        <v>0</v>
      </c>
      <c r="Q2810" s="230">
        <f t="shared" si="401"/>
        <v>0</v>
      </c>
      <c r="R2810" s="288">
        <f t="shared" si="402"/>
        <v>0</v>
      </c>
      <c r="S2810" s="261"/>
    </row>
    <row r="2811" spans="2:19" s="200" customFormat="1" x14ac:dyDescent="0.25">
      <c r="B2811" s="259">
        <f t="shared" si="403"/>
        <v>2806</v>
      </c>
      <c r="C2811" s="229">
        <v>45537</v>
      </c>
      <c r="D2811" s="203"/>
      <c r="E2811" s="204" t="str">
        <f t="shared" si="397"/>
        <v/>
      </c>
      <c r="F2811" s="204" t="str">
        <f t="shared" si="398"/>
        <v/>
      </c>
      <c r="G2811" s="204" t="str">
        <f t="shared" si="399"/>
        <v/>
      </c>
      <c r="H2811" s="204" t="str">
        <f t="shared" si="400"/>
        <v/>
      </c>
      <c r="I2811" s="204"/>
      <c r="J2811" s="204"/>
      <c r="K2811" s="204"/>
      <c r="L2811" s="204"/>
      <c r="M2811" s="204"/>
      <c r="N2811" s="204"/>
      <c r="O2811" s="230">
        <f t="shared" si="404"/>
        <v>0</v>
      </c>
      <c r="P2811" s="230">
        <f t="shared" si="405"/>
        <v>0</v>
      </c>
      <c r="Q2811" s="230">
        <f t="shared" si="401"/>
        <v>0</v>
      </c>
      <c r="R2811" s="288">
        <f t="shared" si="402"/>
        <v>0</v>
      </c>
      <c r="S2811" s="261"/>
    </row>
    <row r="2812" spans="2:19" s="200" customFormat="1" x14ac:dyDescent="0.25">
      <c r="B2812" s="259">
        <f t="shared" si="403"/>
        <v>2807</v>
      </c>
      <c r="C2812" s="229">
        <v>45537</v>
      </c>
      <c r="D2812" s="203"/>
      <c r="E2812" s="204" t="str">
        <f t="shared" si="397"/>
        <v/>
      </c>
      <c r="F2812" s="204" t="str">
        <f t="shared" si="398"/>
        <v/>
      </c>
      <c r="G2812" s="204" t="str">
        <f t="shared" si="399"/>
        <v/>
      </c>
      <c r="H2812" s="204" t="str">
        <f t="shared" si="400"/>
        <v/>
      </c>
      <c r="I2812" s="204"/>
      <c r="J2812" s="204"/>
      <c r="K2812" s="204"/>
      <c r="L2812" s="204"/>
      <c r="M2812" s="204"/>
      <c r="N2812" s="204"/>
      <c r="O2812" s="230">
        <f t="shared" si="404"/>
        <v>0</v>
      </c>
      <c r="P2812" s="230">
        <f t="shared" si="405"/>
        <v>0</v>
      </c>
      <c r="Q2812" s="230">
        <f t="shared" si="401"/>
        <v>0</v>
      </c>
      <c r="R2812" s="288">
        <f t="shared" si="402"/>
        <v>0</v>
      </c>
      <c r="S2812" s="261"/>
    </row>
    <row r="2813" spans="2:19" s="200" customFormat="1" x14ac:dyDescent="0.25">
      <c r="B2813" s="259">
        <f t="shared" si="403"/>
        <v>2808</v>
      </c>
      <c r="C2813" s="229">
        <v>45537</v>
      </c>
      <c r="D2813" s="203"/>
      <c r="E2813" s="204" t="str">
        <f t="shared" si="397"/>
        <v/>
      </c>
      <c r="F2813" s="204" t="str">
        <f t="shared" si="398"/>
        <v/>
      </c>
      <c r="G2813" s="204" t="str">
        <f t="shared" si="399"/>
        <v/>
      </c>
      <c r="H2813" s="204" t="str">
        <f t="shared" si="400"/>
        <v/>
      </c>
      <c r="I2813" s="204"/>
      <c r="J2813" s="204"/>
      <c r="K2813" s="204"/>
      <c r="L2813" s="204"/>
      <c r="M2813" s="204"/>
      <c r="N2813" s="204"/>
      <c r="O2813" s="230">
        <f t="shared" si="404"/>
        <v>0</v>
      </c>
      <c r="P2813" s="230">
        <f t="shared" si="405"/>
        <v>0</v>
      </c>
      <c r="Q2813" s="230">
        <f t="shared" si="401"/>
        <v>0</v>
      </c>
      <c r="R2813" s="288">
        <f t="shared" si="402"/>
        <v>0</v>
      </c>
      <c r="S2813" s="261"/>
    </row>
    <row r="2814" spans="2:19" s="200" customFormat="1" x14ac:dyDescent="0.25">
      <c r="B2814" s="259">
        <f t="shared" si="403"/>
        <v>2809</v>
      </c>
      <c r="C2814" s="229">
        <v>45537</v>
      </c>
      <c r="D2814" s="203"/>
      <c r="E2814" s="204" t="str">
        <f t="shared" si="397"/>
        <v/>
      </c>
      <c r="F2814" s="204" t="str">
        <f t="shared" si="398"/>
        <v/>
      </c>
      <c r="G2814" s="204" t="str">
        <f t="shared" si="399"/>
        <v/>
      </c>
      <c r="H2814" s="204" t="str">
        <f t="shared" si="400"/>
        <v/>
      </c>
      <c r="I2814" s="204"/>
      <c r="J2814" s="204"/>
      <c r="K2814" s="204"/>
      <c r="L2814" s="204"/>
      <c r="M2814" s="204"/>
      <c r="N2814" s="204"/>
      <c r="O2814" s="230">
        <f t="shared" si="404"/>
        <v>0</v>
      </c>
      <c r="P2814" s="230">
        <f t="shared" si="405"/>
        <v>0</v>
      </c>
      <c r="Q2814" s="230">
        <f t="shared" si="401"/>
        <v>0</v>
      </c>
      <c r="R2814" s="288">
        <f t="shared" si="402"/>
        <v>0</v>
      </c>
      <c r="S2814" s="261"/>
    </row>
    <row r="2815" spans="2:19" s="200" customFormat="1" x14ac:dyDescent="0.25">
      <c r="B2815" s="259">
        <f t="shared" si="403"/>
        <v>2810</v>
      </c>
      <c r="C2815" s="229">
        <v>45537</v>
      </c>
      <c r="D2815" s="203"/>
      <c r="E2815" s="204" t="str">
        <f t="shared" si="397"/>
        <v/>
      </c>
      <c r="F2815" s="204" t="str">
        <f t="shared" si="398"/>
        <v/>
      </c>
      <c r="G2815" s="204" t="str">
        <f t="shared" si="399"/>
        <v/>
      </c>
      <c r="H2815" s="204" t="str">
        <f t="shared" si="400"/>
        <v/>
      </c>
      <c r="I2815" s="204"/>
      <c r="J2815" s="204"/>
      <c r="K2815" s="204"/>
      <c r="L2815" s="204"/>
      <c r="M2815" s="204"/>
      <c r="N2815" s="204"/>
      <c r="O2815" s="230">
        <f t="shared" si="404"/>
        <v>0</v>
      </c>
      <c r="P2815" s="230">
        <f t="shared" si="405"/>
        <v>0</v>
      </c>
      <c r="Q2815" s="230">
        <f t="shared" si="401"/>
        <v>0</v>
      </c>
      <c r="R2815" s="288">
        <f t="shared" si="402"/>
        <v>0</v>
      </c>
      <c r="S2815" s="261"/>
    </row>
    <row r="2816" spans="2:19" s="200" customFormat="1" x14ac:dyDescent="0.25">
      <c r="B2816" s="259">
        <f t="shared" si="403"/>
        <v>2811</v>
      </c>
      <c r="C2816" s="229">
        <v>45537</v>
      </c>
      <c r="D2816" s="203"/>
      <c r="E2816" s="204" t="str">
        <f t="shared" si="397"/>
        <v/>
      </c>
      <c r="F2816" s="204" t="str">
        <f t="shared" si="398"/>
        <v/>
      </c>
      <c r="G2816" s="204" t="str">
        <f t="shared" si="399"/>
        <v/>
      </c>
      <c r="H2816" s="204" t="str">
        <f t="shared" si="400"/>
        <v/>
      </c>
      <c r="I2816" s="204"/>
      <c r="J2816" s="204"/>
      <c r="K2816" s="204"/>
      <c r="L2816" s="204"/>
      <c r="M2816" s="204"/>
      <c r="N2816" s="204"/>
      <c r="O2816" s="230">
        <f t="shared" si="404"/>
        <v>0</v>
      </c>
      <c r="P2816" s="230">
        <f t="shared" si="405"/>
        <v>0</v>
      </c>
      <c r="Q2816" s="230">
        <f t="shared" si="401"/>
        <v>0</v>
      </c>
      <c r="R2816" s="288">
        <f t="shared" si="402"/>
        <v>0</v>
      </c>
      <c r="S2816" s="261"/>
    </row>
    <row r="2817" spans="2:19" s="200" customFormat="1" x14ac:dyDescent="0.25">
      <c r="B2817" s="259">
        <f t="shared" si="403"/>
        <v>2812</v>
      </c>
      <c r="C2817" s="229">
        <v>45538</v>
      </c>
      <c r="D2817" s="203"/>
      <c r="E2817" s="204" t="str">
        <f t="shared" si="397"/>
        <v/>
      </c>
      <c r="F2817" s="204" t="str">
        <f t="shared" si="398"/>
        <v/>
      </c>
      <c r="G2817" s="204" t="str">
        <f t="shared" si="399"/>
        <v/>
      </c>
      <c r="H2817" s="204" t="str">
        <f t="shared" si="400"/>
        <v/>
      </c>
      <c r="I2817" s="204"/>
      <c r="J2817" s="204"/>
      <c r="K2817" s="204"/>
      <c r="L2817" s="204"/>
      <c r="M2817" s="204"/>
      <c r="N2817" s="204"/>
      <c r="O2817" s="230">
        <f t="shared" si="404"/>
        <v>0</v>
      </c>
      <c r="P2817" s="230">
        <f t="shared" si="405"/>
        <v>0</v>
      </c>
      <c r="Q2817" s="230">
        <f t="shared" si="401"/>
        <v>0</v>
      </c>
      <c r="R2817" s="288">
        <f t="shared" si="402"/>
        <v>0</v>
      </c>
      <c r="S2817" s="261"/>
    </row>
    <row r="2818" spans="2:19" s="200" customFormat="1" x14ac:dyDescent="0.25">
      <c r="B2818" s="259">
        <f t="shared" si="403"/>
        <v>2813</v>
      </c>
      <c r="C2818" s="229">
        <v>45538</v>
      </c>
      <c r="D2818" s="203"/>
      <c r="E2818" s="204" t="str">
        <f t="shared" si="397"/>
        <v/>
      </c>
      <c r="F2818" s="204" t="str">
        <f t="shared" si="398"/>
        <v/>
      </c>
      <c r="G2818" s="204" t="str">
        <f t="shared" si="399"/>
        <v/>
      </c>
      <c r="H2818" s="204" t="str">
        <f t="shared" si="400"/>
        <v/>
      </c>
      <c r="I2818" s="204"/>
      <c r="J2818" s="204"/>
      <c r="K2818" s="204"/>
      <c r="L2818" s="204"/>
      <c r="M2818" s="204"/>
      <c r="N2818" s="204"/>
      <c r="O2818" s="230">
        <f t="shared" si="404"/>
        <v>0</v>
      </c>
      <c r="P2818" s="230">
        <f t="shared" si="405"/>
        <v>0</v>
      </c>
      <c r="Q2818" s="230">
        <f t="shared" si="401"/>
        <v>0</v>
      </c>
      <c r="R2818" s="288">
        <f t="shared" si="402"/>
        <v>0</v>
      </c>
      <c r="S2818" s="261"/>
    </row>
    <row r="2819" spans="2:19" s="200" customFormat="1" x14ac:dyDescent="0.25">
      <c r="B2819" s="259">
        <f t="shared" si="403"/>
        <v>2814</v>
      </c>
      <c r="C2819" s="229">
        <v>45538</v>
      </c>
      <c r="D2819" s="203"/>
      <c r="E2819" s="204" t="str">
        <f t="shared" si="397"/>
        <v/>
      </c>
      <c r="F2819" s="204" t="str">
        <f t="shared" si="398"/>
        <v/>
      </c>
      <c r="G2819" s="204" t="str">
        <f t="shared" si="399"/>
        <v/>
      </c>
      <c r="H2819" s="204" t="str">
        <f t="shared" si="400"/>
        <v/>
      </c>
      <c r="I2819" s="204"/>
      <c r="J2819" s="204"/>
      <c r="K2819" s="204"/>
      <c r="L2819" s="204"/>
      <c r="M2819" s="204"/>
      <c r="N2819" s="204"/>
      <c r="O2819" s="230">
        <f t="shared" si="404"/>
        <v>0</v>
      </c>
      <c r="P2819" s="230">
        <f t="shared" si="405"/>
        <v>0</v>
      </c>
      <c r="Q2819" s="230">
        <f t="shared" si="401"/>
        <v>0</v>
      </c>
      <c r="R2819" s="288">
        <f t="shared" si="402"/>
        <v>0</v>
      </c>
      <c r="S2819" s="261"/>
    </row>
    <row r="2820" spans="2:19" s="200" customFormat="1" x14ac:dyDescent="0.25">
      <c r="B2820" s="259">
        <f t="shared" si="403"/>
        <v>2815</v>
      </c>
      <c r="C2820" s="229">
        <v>45538</v>
      </c>
      <c r="D2820" s="203"/>
      <c r="E2820" s="204" t="str">
        <f t="shared" si="397"/>
        <v/>
      </c>
      <c r="F2820" s="204" t="str">
        <f t="shared" si="398"/>
        <v/>
      </c>
      <c r="G2820" s="204" t="str">
        <f t="shared" si="399"/>
        <v/>
      </c>
      <c r="H2820" s="204" t="str">
        <f t="shared" si="400"/>
        <v/>
      </c>
      <c r="I2820" s="204"/>
      <c r="J2820" s="204"/>
      <c r="K2820" s="204"/>
      <c r="L2820" s="204"/>
      <c r="M2820" s="204"/>
      <c r="N2820" s="204"/>
      <c r="O2820" s="230">
        <f t="shared" si="404"/>
        <v>0</v>
      </c>
      <c r="P2820" s="230">
        <f t="shared" si="405"/>
        <v>0</v>
      </c>
      <c r="Q2820" s="230">
        <f t="shared" si="401"/>
        <v>0</v>
      </c>
      <c r="R2820" s="288">
        <f t="shared" si="402"/>
        <v>0</v>
      </c>
      <c r="S2820" s="261"/>
    </row>
    <row r="2821" spans="2:19" s="200" customFormat="1" x14ac:dyDescent="0.25">
      <c r="B2821" s="259">
        <f t="shared" si="403"/>
        <v>2816</v>
      </c>
      <c r="C2821" s="229">
        <v>45538</v>
      </c>
      <c r="D2821" s="203"/>
      <c r="E2821" s="204" t="str">
        <f t="shared" si="397"/>
        <v/>
      </c>
      <c r="F2821" s="204" t="str">
        <f t="shared" si="398"/>
        <v/>
      </c>
      <c r="G2821" s="204" t="str">
        <f t="shared" si="399"/>
        <v/>
      </c>
      <c r="H2821" s="204" t="str">
        <f t="shared" si="400"/>
        <v/>
      </c>
      <c r="I2821" s="204"/>
      <c r="J2821" s="204"/>
      <c r="K2821" s="204"/>
      <c r="L2821" s="204"/>
      <c r="M2821" s="204"/>
      <c r="N2821" s="204"/>
      <c r="O2821" s="230">
        <f t="shared" si="404"/>
        <v>0</v>
      </c>
      <c r="P2821" s="230">
        <f t="shared" si="405"/>
        <v>0</v>
      </c>
      <c r="Q2821" s="230">
        <f t="shared" si="401"/>
        <v>0</v>
      </c>
      <c r="R2821" s="288">
        <f t="shared" si="402"/>
        <v>0</v>
      </c>
      <c r="S2821" s="261"/>
    </row>
    <row r="2822" spans="2:19" s="200" customFormat="1" x14ac:dyDescent="0.25">
      <c r="B2822" s="259">
        <f t="shared" si="403"/>
        <v>2817</v>
      </c>
      <c r="C2822" s="229">
        <v>45538</v>
      </c>
      <c r="D2822" s="203"/>
      <c r="E2822" s="204" t="str">
        <f t="shared" ref="E2822:E2885" si="406">IFERROR(VLOOKUP(D2822,T:X,2,FALSE),"")</f>
        <v/>
      </c>
      <c r="F2822" s="204" t="str">
        <f t="shared" ref="F2822:F2885" si="407">IFERROR(VLOOKUP(D2822,T:X,3,FALSE),"")</f>
        <v/>
      </c>
      <c r="G2822" s="204" t="str">
        <f t="shared" ref="G2822:G2885" si="408">IFERROR(VLOOKUP(D2822,T:X,4,FALSE),"")</f>
        <v/>
      </c>
      <c r="H2822" s="204" t="str">
        <f t="shared" ref="H2822:H2885" si="409">IFERROR(VLOOKUP(D2822,T:X,5,FALSE),"")</f>
        <v/>
      </c>
      <c r="I2822" s="204"/>
      <c r="J2822" s="204"/>
      <c r="K2822" s="204"/>
      <c r="L2822" s="204"/>
      <c r="M2822" s="204"/>
      <c r="N2822" s="204"/>
      <c r="O2822" s="230">
        <f t="shared" si="404"/>
        <v>0</v>
      </c>
      <c r="P2822" s="230">
        <f t="shared" si="405"/>
        <v>0</v>
      </c>
      <c r="Q2822" s="230">
        <f t="shared" ref="Q2822:Q2885" si="410">IF(I2822=$Q$5,J2822*H2822,0)</f>
        <v>0</v>
      </c>
      <c r="R2822" s="288">
        <f t="shared" ref="R2822:R2885" si="411">IF(I2822=$R$5,J2822*H2822,0)</f>
        <v>0</v>
      </c>
      <c r="S2822" s="261"/>
    </row>
    <row r="2823" spans="2:19" s="200" customFormat="1" x14ac:dyDescent="0.25">
      <c r="B2823" s="259">
        <f t="shared" si="403"/>
        <v>2818</v>
      </c>
      <c r="C2823" s="229">
        <v>45538</v>
      </c>
      <c r="D2823" s="203"/>
      <c r="E2823" s="204" t="str">
        <f t="shared" si="406"/>
        <v/>
      </c>
      <c r="F2823" s="204" t="str">
        <f t="shared" si="407"/>
        <v/>
      </c>
      <c r="G2823" s="204" t="str">
        <f t="shared" si="408"/>
        <v/>
      </c>
      <c r="H2823" s="204" t="str">
        <f t="shared" si="409"/>
        <v/>
      </c>
      <c r="I2823" s="204"/>
      <c r="J2823" s="204"/>
      <c r="K2823" s="204"/>
      <c r="L2823" s="204"/>
      <c r="M2823" s="204"/>
      <c r="N2823" s="204"/>
      <c r="O2823" s="230">
        <f t="shared" si="404"/>
        <v>0</v>
      </c>
      <c r="P2823" s="230">
        <f t="shared" si="405"/>
        <v>0</v>
      </c>
      <c r="Q2823" s="230">
        <f t="shared" si="410"/>
        <v>0</v>
      </c>
      <c r="R2823" s="288">
        <f t="shared" si="411"/>
        <v>0</v>
      </c>
      <c r="S2823" s="261"/>
    </row>
    <row r="2824" spans="2:19" s="200" customFormat="1" x14ac:dyDescent="0.25">
      <c r="B2824" s="259">
        <f t="shared" si="403"/>
        <v>2819</v>
      </c>
      <c r="C2824" s="229"/>
      <c r="D2824" s="203"/>
      <c r="E2824" s="204" t="str">
        <f t="shared" si="406"/>
        <v/>
      </c>
      <c r="F2824" s="204" t="str">
        <f t="shared" si="407"/>
        <v/>
      </c>
      <c r="G2824" s="204" t="str">
        <f t="shared" si="408"/>
        <v/>
      </c>
      <c r="H2824" s="204" t="str">
        <f t="shared" si="409"/>
        <v/>
      </c>
      <c r="I2824" s="204"/>
      <c r="J2824" s="204"/>
      <c r="K2824" s="204"/>
      <c r="L2824" s="204"/>
      <c r="M2824" s="204"/>
      <c r="N2824" s="204"/>
      <c r="O2824" s="230">
        <f t="shared" si="404"/>
        <v>0</v>
      </c>
      <c r="P2824" s="230">
        <f t="shared" si="405"/>
        <v>0</v>
      </c>
      <c r="Q2824" s="230">
        <f t="shared" si="410"/>
        <v>0</v>
      </c>
      <c r="R2824" s="288">
        <f t="shared" si="411"/>
        <v>0</v>
      </c>
      <c r="S2824" s="261"/>
    </row>
    <row r="2825" spans="2:19" s="200" customFormat="1" x14ac:dyDescent="0.25">
      <c r="B2825" s="259">
        <f t="shared" si="403"/>
        <v>2820</v>
      </c>
      <c r="C2825" s="229"/>
      <c r="D2825" s="203"/>
      <c r="E2825" s="204" t="str">
        <f t="shared" si="406"/>
        <v/>
      </c>
      <c r="F2825" s="204" t="str">
        <f t="shared" si="407"/>
        <v/>
      </c>
      <c r="G2825" s="204" t="str">
        <f t="shared" si="408"/>
        <v/>
      </c>
      <c r="H2825" s="204" t="str">
        <f t="shared" si="409"/>
        <v/>
      </c>
      <c r="I2825" s="204"/>
      <c r="J2825" s="204"/>
      <c r="K2825" s="204"/>
      <c r="L2825" s="204"/>
      <c r="M2825" s="204"/>
      <c r="N2825" s="204"/>
      <c r="O2825" s="230">
        <f t="shared" si="404"/>
        <v>0</v>
      </c>
      <c r="P2825" s="230">
        <f t="shared" si="405"/>
        <v>0</v>
      </c>
      <c r="Q2825" s="230">
        <f t="shared" si="410"/>
        <v>0</v>
      </c>
      <c r="R2825" s="288">
        <f t="shared" si="411"/>
        <v>0</v>
      </c>
      <c r="S2825" s="261"/>
    </row>
    <row r="2826" spans="2:19" s="200" customFormat="1" x14ac:dyDescent="0.25">
      <c r="B2826" s="259">
        <f t="shared" si="403"/>
        <v>2821</v>
      </c>
      <c r="C2826" s="229"/>
      <c r="D2826" s="203"/>
      <c r="E2826" s="204" t="str">
        <f t="shared" si="406"/>
        <v/>
      </c>
      <c r="F2826" s="204" t="str">
        <f t="shared" si="407"/>
        <v/>
      </c>
      <c r="G2826" s="204" t="str">
        <f t="shared" si="408"/>
        <v/>
      </c>
      <c r="H2826" s="204" t="str">
        <f t="shared" si="409"/>
        <v/>
      </c>
      <c r="I2826" s="204"/>
      <c r="J2826" s="204"/>
      <c r="K2826" s="204"/>
      <c r="L2826" s="204"/>
      <c r="M2826" s="204"/>
      <c r="N2826" s="204"/>
      <c r="O2826" s="230">
        <f t="shared" si="404"/>
        <v>0</v>
      </c>
      <c r="P2826" s="230">
        <f t="shared" si="405"/>
        <v>0</v>
      </c>
      <c r="Q2826" s="230">
        <f t="shared" si="410"/>
        <v>0</v>
      </c>
      <c r="R2826" s="288">
        <f t="shared" si="411"/>
        <v>0</v>
      </c>
      <c r="S2826" s="261"/>
    </row>
    <row r="2827" spans="2:19" s="200" customFormat="1" x14ac:dyDescent="0.25">
      <c r="B2827" s="259">
        <f t="shared" ref="B2827:B2890" si="412">ROW()-5</f>
        <v>2822</v>
      </c>
      <c r="C2827" s="229">
        <v>45538</v>
      </c>
      <c r="D2827" s="203"/>
      <c r="E2827" s="204" t="str">
        <f t="shared" si="406"/>
        <v/>
      </c>
      <c r="F2827" s="204" t="str">
        <f t="shared" si="407"/>
        <v/>
      </c>
      <c r="G2827" s="204" t="str">
        <f t="shared" si="408"/>
        <v/>
      </c>
      <c r="H2827" s="204" t="str">
        <f t="shared" si="409"/>
        <v/>
      </c>
      <c r="I2827" s="204"/>
      <c r="J2827" s="204"/>
      <c r="K2827" s="204"/>
      <c r="L2827" s="204"/>
      <c r="M2827" s="204"/>
      <c r="N2827" s="204"/>
      <c r="O2827" s="230">
        <f t="shared" si="404"/>
        <v>0</v>
      </c>
      <c r="P2827" s="230">
        <f t="shared" si="405"/>
        <v>0</v>
      </c>
      <c r="Q2827" s="230">
        <f t="shared" si="410"/>
        <v>0</v>
      </c>
      <c r="R2827" s="288">
        <f t="shared" si="411"/>
        <v>0</v>
      </c>
      <c r="S2827" s="261"/>
    </row>
    <row r="2828" spans="2:19" s="200" customFormat="1" x14ac:dyDescent="0.25">
      <c r="B2828" s="259">
        <f t="shared" si="412"/>
        <v>2823</v>
      </c>
      <c r="C2828" s="229">
        <v>45538</v>
      </c>
      <c r="D2828" s="203"/>
      <c r="E2828" s="204" t="str">
        <f t="shared" si="406"/>
        <v/>
      </c>
      <c r="F2828" s="204" t="str">
        <f t="shared" si="407"/>
        <v/>
      </c>
      <c r="G2828" s="204" t="str">
        <f t="shared" si="408"/>
        <v/>
      </c>
      <c r="H2828" s="204" t="str">
        <f t="shared" si="409"/>
        <v/>
      </c>
      <c r="I2828" s="204"/>
      <c r="J2828" s="204"/>
      <c r="K2828" s="204"/>
      <c r="L2828" s="204"/>
      <c r="M2828" s="204"/>
      <c r="N2828" s="204"/>
      <c r="O2828" s="230">
        <f t="shared" si="404"/>
        <v>0</v>
      </c>
      <c r="P2828" s="230">
        <f t="shared" si="405"/>
        <v>0</v>
      </c>
      <c r="Q2828" s="230">
        <f t="shared" si="410"/>
        <v>0</v>
      </c>
      <c r="R2828" s="288">
        <f t="shared" si="411"/>
        <v>0</v>
      </c>
      <c r="S2828" s="261"/>
    </row>
    <row r="2829" spans="2:19" s="200" customFormat="1" x14ac:dyDescent="0.25">
      <c r="B2829" s="259">
        <f t="shared" si="412"/>
        <v>2824</v>
      </c>
      <c r="C2829" s="229">
        <v>45538</v>
      </c>
      <c r="D2829" s="203"/>
      <c r="E2829" s="204" t="str">
        <f t="shared" si="406"/>
        <v/>
      </c>
      <c r="F2829" s="204" t="str">
        <f t="shared" si="407"/>
        <v/>
      </c>
      <c r="G2829" s="204" t="str">
        <f t="shared" si="408"/>
        <v/>
      </c>
      <c r="H2829" s="204" t="str">
        <f t="shared" si="409"/>
        <v/>
      </c>
      <c r="I2829" s="204"/>
      <c r="J2829" s="204"/>
      <c r="K2829" s="204"/>
      <c r="L2829" s="204"/>
      <c r="M2829" s="204"/>
      <c r="N2829" s="204"/>
      <c r="O2829" s="230">
        <f t="shared" si="404"/>
        <v>0</v>
      </c>
      <c r="P2829" s="230">
        <f t="shared" si="405"/>
        <v>0</v>
      </c>
      <c r="Q2829" s="230">
        <f t="shared" si="410"/>
        <v>0</v>
      </c>
      <c r="R2829" s="288">
        <f t="shared" si="411"/>
        <v>0</v>
      </c>
      <c r="S2829" s="261"/>
    </row>
    <row r="2830" spans="2:19" s="200" customFormat="1" x14ac:dyDescent="0.25">
      <c r="B2830" s="259">
        <f t="shared" si="412"/>
        <v>2825</v>
      </c>
      <c r="C2830" s="229">
        <v>45538</v>
      </c>
      <c r="D2830" s="203"/>
      <c r="E2830" s="204" t="str">
        <f t="shared" si="406"/>
        <v/>
      </c>
      <c r="F2830" s="204" t="str">
        <f t="shared" si="407"/>
        <v/>
      </c>
      <c r="G2830" s="204" t="str">
        <f t="shared" si="408"/>
        <v/>
      </c>
      <c r="H2830" s="204" t="str">
        <f t="shared" si="409"/>
        <v/>
      </c>
      <c r="I2830" s="204"/>
      <c r="J2830" s="204"/>
      <c r="K2830" s="204"/>
      <c r="L2830" s="204"/>
      <c r="M2830" s="204"/>
      <c r="N2830" s="204"/>
      <c r="O2830" s="230">
        <f t="shared" si="404"/>
        <v>0</v>
      </c>
      <c r="P2830" s="230">
        <f t="shared" si="405"/>
        <v>0</v>
      </c>
      <c r="Q2830" s="230">
        <f t="shared" si="410"/>
        <v>0</v>
      </c>
      <c r="R2830" s="288">
        <f t="shared" si="411"/>
        <v>0</v>
      </c>
      <c r="S2830" s="261"/>
    </row>
    <row r="2831" spans="2:19" s="200" customFormat="1" x14ac:dyDescent="0.25">
      <c r="B2831" s="259">
        <f t="shared" si="412"/>
        <v>2826</v>
      </c>
      <c r="C2831" s="229">
        <v>45538</v>
      </c>
      <c r="D2831" s="203"/>
      <c r="E2831" s="204" t="str">
        <f t="shared" si="406"/>
        <v/>
      </c>
      <c r="F2831" s="204" t="str">
        <f t="shared" si="407"/>
        <v/>
      </c>
      <c r="G2831" s="204" t="str">
        <f t="shared" si="408"/>
        <v/>
      </c>
      <c r="H2831" s="204" t="str">
        <f t="shared" si="409"/>
        <v/>
      </c>
      <c r="I2831" s="204"/>
      <c r="J2831" s="204"/>
      <c r="K2831" s="204"/>
      <c r="L2831" s="204"/>
      <c r="M2831" s="204"/>
      <c r="N2831" s="204"/>
      <c r="O2831" s="230">
        <f t="shared" si="404"/>
        <v>0</v>
      </c>
      <c r="P2831" s="230">
        <f t="shared" si="405"/>
        <v>0</v>
      </c>
      <c r="Q2831" s="230">
        <f t="shared" si="410"/>
        <v>0</v>
      </c>
      <c r="R2831" s="288">
        <f t="shared" si="411"/>
        <v>0</v>
      </c>
      <c r="S2831" s="261"/>
    </row>
    <row r="2832" spans="2:19" s="200" customFormat="1" x14ac:dyDescent="0.25">
      <c r="B2832" s="259">
        <f t="shared" si="412"/>
        <v>2827</v>
      </c>
      <c r="C2832" s="229">
        <v>45538</v>
      </c>
      <c r="D2832" s="203"/>
      <c r="E2832" s="204" t="str">
        <f t="shared" si="406"/>
        <v/>
      </c>
      <c r="F2832" s="204" t="str">
        <f t="shared" si="407"/>
        <v/>
      </c>
      <c r="G2832" s="204" t="str">
        <f t="shared" si="408"/>
        <v/>
      </c>
      <c r="H2832" s="204" t="str">
        <f t="shared" si="409"/>
        <v/>
      </c>
      <c r="I2832" s="204"/>
      <c r="J2832" s="204"/>
      <c r="K2832" s="204"/>
      <c r="L2832" s="204"/>
      <c r="M2832" s="204"/>
      <c r="N2832" s="204"/>
      <c r="O2832" s="230">
        <f t="shared" si="404"/>
        <v>0</v>
      </c>
      <c r="P2832" s="230">
        <f t="shared" si="405"/>
        <v>0</v>
      </c>
      <c r="Q2832" s="230">
        <f t="shared" si="410"/>
        <v>0</v>
      </c>
      <c r="R2832" s="288">
        <f t="shared" si="411"/>
        <v>0</v>
      </c>
      <c r="S2832" s="261"/>
    </row>
    <row r="2833" spans="2:19" s="200" customFormat="1" x14ac:dyDescent="0.25">
      <c r="B2833" s="259">
        <f t="shared" si="412"/>
        <v>2828</v>
      </c>
      <c r="C2833" s="229">
        <v>45538</v>
      </c>
      <c r="D2833" s="203"/>
      <c r="E2833" s="204" t="str">
        <f t="shared" si="406"/>
        <v/>
      </c>
      <c r="F2833" s="204" t="str">
        <f t="shared" si="407"/>
        <v/>
      </c>
      <c r="G2833" s="204" t="str">
        <f t="shared" si="408"/>
        <v/>
      </c>
      <c r="H2833" s="204" t="str">
        <f t="shared" si="409"/>
        <v/>
      </c>
      <c r="I2833" s="204"/>
      <c r="J2833" s="204"/>
      <c r="K2833" s="204"/>
      <c r="L2833" s="204"/>
      <c r="M2833" s="204"/>
      <c r="N2833" s="204"/>
      <c r="O2833" s="230">
        <f t="shared" si="404"/>
        <v>0</v>
      </c>
      <c r="P2833" s="230">
        <f t="shared" si="405"/>
        <v>0</v>
      </c>
      <c r="Q2833" s="230">
        <f t="shared" si="410"/>
        <v>0</v>
      </c>
      <c r="R2833" s="288">
        <f t="shared" si="411"/>
        <v>0</v>
      </c>
      <c r="S2833" s="261"/>
    </row>
    <row r="2834" spans="2:19" s="200" customFormat="1" x14ac:dyDescent="0.25">
      <c r="B2834" s="259">
        <f t="shared" si="412"/>
        <v>2829</v>
      </c>
      <c r="C2834" s="229">
        <v>45539</v>
      </c>
      <c r="D2834" s="203"/>
      <c r="E2834" s="204" t="str">
        <f t="shared" si="406"/>
        <v/>
      </c>
      <c r="F2834" s="204" t="str">
        <f t="shared" si="407"/>
        <v/>
      </c>
      <c r="G2834" s="204" t="str">
        <f t="shared" si="408"/>
        <v/>
      </c>
      <c r="H2834" s="204" t="str">
        <f t="shared" si="409"/>
        <v/>
      </c>
      <c r="I2834" s="204"/>
      <c r="J2834" s="204"/>
      <c r="K2834" s="204"/>
      <c r="L2834" s="204"/>
      <c r="M2834" s="204"/>
      <c r="N2834" s="204"/>
      <c r="O2834" s="230">
        <f t="shared" si="404"/>
        <v>0</v>
      </c>
      <c r="P2834" s="230">
        <f t="shared" si="405"/>
        <v>0</v>
      </c>
      <c r="Q2834" s="230">
        <f t="shared" si="410"/>
        <v>0</v>
      </c>
      <c r="R2834" s="288">
        <f t="shared" si="411"/>
        <v>0</v>
      </c>
      <c r="S2834" s="261"/>
    </row>
    <row r="2835" spans="2:19" s="200" customFormat="1" x14ac:dyDescent="0.25">
      <c r="B2835" s="259">
        <f t="shared" si="412"/>
        <v>2830</v>
      </c>
      <c r="C2835" s="229">
        <v>45539</v>
      </c>
      <c r="D2835" s="203"/>
      <c r="E2835" s="204" t="str">
        <f t="shared" si="406"/>
        <v/>
      </c>
      <c r="F2835" s="204" t="str">
        <f t="shared" si="407"/>
        <v/>
      </c>
      <c r="G2835" s="204" t="str">
        <f t="shared" si="408"/>
        <v/>
      </c>
      <c r="H2835" s="204" t="str">
        <f t="shared" si="409"/>
        <v/>
      </c>
      <c r="I2835" s="204"/>
      <c r="J2835" s="204"/>
      <c r="K2835" s="204"/>
      <c r="L2835" s="204"/>
      <c r="M2835" s="204"/>
      <c r="N2835" s="204"/>
      <c r="O2835" s="230">
        <f t="shared" si="404"/>
        <v>0</v>
      </c>
      <c r="P2835" s="230">
        <f t="shared" si="405"/>
        <v>0</v>
      </c>
      <c r="Q2835" s="230">
        <f t="shared" si="410"/>
        <v>0</v>
      </c>
      <c r="R2835" s="288">
        <f t="shared" si="411"/>
        <v>0</v>
      </c>
      <c r="S2835" s="261"/>
    </row>
    <row r="2836" spans="2:19" s="200" customFormat="1" x14ac:dyDescent="0.25">
      <c r="B2836" s="259">
        <f t="shared" si="412"/>
        <v>2831</v>
      </c>
      <c r="C2836" s="229">
        <v>45539</v>
      </c>
      <c r="D2836" s="203"/>
      <c r="E2836" s="204" t="str">
        <f t="shared" si="406"/>
        <v/>
      </c>
      <c r="F2836" s="204" t="str">
        <f t="shared" si="407"/>
        <v/>
      </c>
      <c r="G2836" s="204" t="str">
        <f t="shared" si="408"/>
        <v/>
      </c>
      <c r="H2836" s="204" t="str">
        <f t="shared" si="409"/>
        <v/>
      </c>
      <c r="I2836" s="204"/>
      <c r="J2836" s="204"/>
      <c r="K2836" s="204"/>
      <c r="L2836" s="204"/>
      <c r="M2836" s="204"/>
      <c r="N2836" s="204"/>
      <c r="O2836" s="230">
        <f t="shared" si="404"/>
        <v>0</v>
      </c>
      <c r="P2836" s="230">
        <f t="shared" si="405"/>
        <v>0</v>
      </c>
      <c r="Q2836" s="230">
        <f t="shared" si="410"/>
        <v>0</v>
      </c>
      <c r="R2836" s="288">
        <f t="shared" si="411"/>
        <v>0</v>
      </c>
      <c r="S2836" s="261"/>
    </row>
    <row r="2837" spans="2:19" s="200" customFormat="1" x14ac:dyDescent="0.25">
      <c r="B2837" s="259">
        <f t="shared" si="412"/>
        <v>2832</v>
      </c>
      <c r="C2837" s="229">
        <v>45539</v>
      </c>
      <c r="D2837" s="203"/>
      <c r="E2837" s="204" t="str">
        <f t="shared" si="406"/>
        <v/>
      </c>
      <c r="F2837" s="204" t="str">
        <f t="shared" si="407"/>
        <v/>
      </c>
      <c r="G2837" s="204" t="str">
        <f t="shared" si="408"/>
        <v/>
      </c>
      <c r="H2837" s="204" t="str">
        <f t="shared" si="409"/>
        <v/>
      </c>
      <c r="I2837" s="204"/>
      <c r="J2837" s="204"/>
      <c r="K2837" s="204"/>
      <c r="L2837" s="204"/>
      <c r="M2837" s="204"/>
      <c r="N2837" s="204"/>
      <c r="O2837" s="230">
        <f t="shared" si="404"/>
        <v>0</v>
      </c>
      <c r="P2837" s="230">
        <f t="shared" si="405"/>
        <v>0</v>
      </c>
      <c r="Q2837" s="230">
        <f t="shared" si="410"/>
        <v>0</v>
      </c>
      <c r="R2837" s="288">
        <f t="shared" si="411"/>
        <v>0</v>
      </c>
      <c r="S2837" s="261"/>
    </row>
    <row r="2838" spans="2:19" s="200" customFormat="1" x14ac:dyDescent="0.25">
      <c r="B2838" s="259">
        <f t="shared" si="412"/>
        <v>2833</v>
      </c>
      <c r="C2838" s="229">
        <v>45539</v>
      </c>
      <c r="D2838" s="203"/>
      <c r="E2838" s="204" t="str">
        <f t="shared" si="406"/>
        <v/>
      </c>
      <c r="F2838" s="204" t="str">
        <f t="shared" si="407"/>
        <v/>
      </c>
      <c r="G2838" s="204" t="str">
        <f t="shared" si="408"/>
        <v/>
      </c>
      <c r="H2838" s="204" t="str">
        <f t="shared" si="409"/>
        <v/>
      </c>
      <c r="I2838" s="204"/>
      <c r="J2838" s="204"/>
      <c r="K2838" s="204"/>
      <c r="L2838" s="204"/>
      <c r="M2838" s="204"/>
      <c r="N2838" s="204"/>
      <c r="O2838" s="230">
        <f t="shared" ref="O2838:O2901" si="413">IF(I2838=$O$5,J2838*H2838,0)</f>
        <v>0</v>
      </c>
      <c r="P2838" s="230">
        <f t="shared" ref="P2838:P2901" si="414">IF(I2838=$P$5,J2838*H2838,0)*1.15</f>
        <v>0</v>
      </c>
      <c r="Q2838" s="230">
        <f t="shared" si="410"/>
        <v>0</v>
      </c>
      <c r="R2838" s="288">
        <f t="shared" si="411"/>
        <v>0</v>
      </c>
      <c r="S2838" s="261"/>
    </row>
    <row r="2839" spans="2:19" s="200" customFormat="1" x14ac:dyDescent="0.25">
      <c r="B2839" s="259">
        <f t="shared" si="412"/>
        <v>2834</v>
      </c>
      <c r="C2839" s="229">
        <v>45539</v>
      </c>
      <c r="D2839" s="203"/>
      <c r="E2839" s="204" t="str">
        <f t="shared" si="406"/>
        <v/>
      </c>
      <c r="F2839" s="204" t="str">
        <f t="shared" si="407"/>
        <v/>
      </c>
      <c r="G2839" s="204" t="str">
        <f t="shared" si="408"/>
        <v/>
      </c>
      <c r="H2839" s="204" t="str">
        <f t="shared" si="409"/>
        <v/>
      </c>
      <c r="I2839" s="204"/>
      <c r="J2839" s="204"/>
      <c r="K2839" s="204"/>
      <c r="L2839" s="204"/>
      <c r="M2839" s="204"/>
      <c r="N2839" s="204"/>
      <c r="O2839" s="230">
        <f t="shared" si="413"/>
        <v>0</v>
      </c>
      <c r="P2839" s="230">
        <f t="shared" si="414"/>
        <v>0</v>
      </c>
      <c r="Q2839" s="230">
        <f t="shared" si="410"/>
        <v>0</v>
      </c>
      <c r="R2839" s="288">
        <f t="shared" si="411"/>
        <v>0</v>
      </c>
      <c r="S2839" s="261"/>
    </row>
    <row r="2840" spans="2:19" s="200" customFormat="1" x14ac:dyDescent="0.25">
      <c r="B2840" s="259">
        <f t="shared" si="412"/>
        <v>2835</v>
      </c>
      <c r="C2840" s="229">
        <v>45539</v>
      </c>
      <c r="D2840" s="203"/>
      <c r="E2840" s="204" t="str">
        <f t="shared" si="406"/>
        <v/>
      </c>
      <c r="F2840" s="204" t="str">
        <f t="shared" si="407"/>
        <v/>
      </c>
      <c r="G2840" s="204" t="str">
        <f t="shared" si="408"/>
        <v/>
      </c>
      <c r="H2840" s="204" t="str">
        <f t="shared" si="409"/>
        <v/>
      </c>
      <c r="I2840" s="204"/>
      <c r="J2840" s="204"/>
      <c r="K2840" s="204"/>
      <c r="L2840" s="204"/>
      <c r="M2840" s="204"/>
      <c r="N2840" s="204"/>
      <c r="O2840" s="230">
        <f t="shared" si="413"/>
        <v>0</v>
      </c>
      <c r="P2840" s="230">
        <f t="shared" si="414"/>
        <v>0</v>
      </c>
      <c r="Q2840" s="230">
        <f t="shared" si="410"/>
        <v>0</v>
      </c>
      <c r="R2840" s="288">
        <f t="shared" si="411"/>
        <v>0</v>
      </c>
      <c r="S2840" s="261"/>
    </row>
    <row r="2841" spans="2:19" s="200" customFormat="1" x14ac:dyDescent="0.25">
      <c r="B2841" s="259">
        <f t="shared" si="412"/>
        <v>2836</v>
      </c>
      <c r="C2841" s="229"/>
      <c r="D2841" s="203"/>
      <c r="E2841" s="204" t="str">
        <f t="shared" si="406"/>
        <v/>
      </c>
      <c r="F2841" s="204" t="str">
        <f t="shared" si="407"/>
        <v/>
      </c>
      <c r="G2841" s="204" t="str">
        <f t="shared" si="408"/>
        <v/>
      </c>
      <c r="H2841" s="204" t="str">
        <f t="shared" si="409"/>
        <v/>
      </c>
      <c r="I2841" s="204"/>
      <c r="J2841" s="204"/>
      <c r="K2841" s="204"/>
      <c r="L2841" s="204"/>
      <c r="M2841" s="204"/>
      <c r="N2841" s="204"/>
      <c r="O2841" s="230">
        <f t="shared" si="413"/>
        <v>0</v>
      </c>
      <c r="P2841" s="230">
        <f t="shared" si="414"/>
        <v>0</v>
      </c>
      <c r="Q2841" s="230">
        <f t="shared" si="410"/>
        <v>0</v>
      </c>
      <c r="R2841" s="288">
        <f t="shared" si="411"/>
        <v>0</v>
      </c>
      <c r="S2841" s="261"/>
    </row>
    <row r="2842" spans="2:19" s="200" customFormat="1" x14ac:dyDescent="0.25">
      <c r="B2842" s="259">
        <f t="shared" si="412"/>
        <v>2837</v>
      </c>
      <c r="C2842" s="229"/>
      <c r="D2842" s="203"/>
      <c r="E2842" s="204" t="str">
        <f t="shared" si="406"/>
        <v/>
      </c>
      <c r="F2842" s="204" t="str">
        <f t="shared" si="407"/>
        <v/>
      </c>
      <c r="G2842" s="204" t="str">
        <f t="shared" si="408"/>
        <v/>
      </c>
      <c r="H2842" s="204" t="str">
        <f t="shared" si="409"/>
        <v/>
      </c>
      <c r="I2842" s="204"/>
      <c r="J2842" s="204"/>
      <c r="K2842" s="204"/>
      <c r="L2842" s="204"/>
      <c r="M2842" s="204"/>
      <c r="N2842" s="204"/>
      <c r="O2842" s="230">
        <f t="shared" si="413"/>
        <v>0</v>
      </c>
      <c r="P2842" s="230">
        <f t="shared" si="414"/>
        <v>0</v>
      </c>
      <c r="Q2842" s="230">
        <f t="shared" si="410"/>
        <v>0</v>
      </c>
      <c r="R2842" s="288">
        <f t="shared" si="411"/>
        <v>0</v>
      </c>
      <c r="S2842" s="261"/>
    </row>
    <row r="2843" spans="2:19" s="200" customFormat="1" x14ac:dyDescent="0.25">
      <c r="B2843" s="259">
        <f t="shared" si="412"/>
        <v>2838</v>
      </c>
      <c r="C2843" s="229"/>
      <c r="D2843" s="203"/>
      <c r="E2843" s="204" t="str">
        <f t="shared" si="406"/>
        <v/>
      </c>
      <c r="F2843" s="204" t="str">
        <f t="shared" si="407"/>
        <v/>
      </c>
      <c r="G2843" s="204" t="str">
        <f t="shared" si="408"/>
        <v/>
      </c>
      <c r="H2843" s="204" t="str">
        <f t="shared" si="409"/>
        <v/>
      </c>
      <c r="I2843" s="204"/>
      <c r="J2843" s="204"/>
      <c r="K2843" s="204"/>
      <c r="L2843" s="204"/>
      <c r="M2843" s="204"/>
      <c r="N2843" s="204"/>
      <c r="O2843" s="230">
        <f t="shared" si="413"/>
        <v>0</v>
      </c>
      <c r="P2843" s="230">
        <f t="shared" si="414"/>
        <v>0</v>
      </c>
      <c r="Q2843" s="230">
        <f t="shared" si="410"/>
        <v>0</v>
      </c>
      <c r="R2843" s="288">
        <f t="shared" si="411"/>
        <v>0</v>
      </c>
      <c r="S2843" s="261"/>
    </row>
    <row r="2844" spans="2:19" s="200" customFormat="1" x14ac:dyDescent="0.25">
      <c r="B2844" s="259">
        <f t="shared" si="412"/>
        <v>2839</v>
      </c>
      <c r="C2844" s="229">
        <v>45539</v>
      </c>
      <c r="D2844" s="203"/>
      <c r="E2844" s="204" t="str">
        <f t="shared" si="406"/>
        <v/>
      </c>
      <c r="F2844" s="204" t="str">
        <f t="shared" si="407"/>
        <v/>
      </c>
      <c r="G2844" s="204" t="str">
        <f t="shared" si="408"/>
        <v/>
      </c>
      <c r="H2844" s="204" t="str">
        <f t="shared" si="409"/>
        <v/>
      </c>
      <c r="I2844" s="204"/>
      <c r="J2844" s="204"/>
      <c r="K2844" s="204"/>
      <c r="L2844" s="204"/>
      <c r="M2844" s="204"/>
      <c r="N2844" s="204"/>
      <c r="O2844" s="230">
        <f t="shared" si="413"/>
        <v>0</v>
      </c>
      <c r="P2844" s="230">
        <f t="shared" si="414"/>
        <v>0</v>
      </c>
      <c r="Q2844" s="230">
        <f t="shared" si="410"/>
        <v>0</v>
      </c>
      <c r="R2844" s="288">
        <f t="shared" si="411"/>
        <v>0</v>
      </c>
      <c r="S2844" s="261"/>
    </row>
    <row r="2845" spans="2:19" s="200" customFormat="1" x14ac:dyDescent="0.25">
      <c r="B2845" s="259">
        <f t="shared" si="412"/>
        <v>2840</v>
      </c>
      <c r="C2845" s="229">
        <v>45539</v>
      </c>
      <c r="D2845" s="203"/>
      <c r="E2845" s="204" t="str">
        <f t="shared" si="406"/>
        <v/>
      </c>
      <c r="F2845" s="204" t="str">
        <f t="shared" si="407"/>
        <v/>
      </c>
      <c r="G2845" s="204" t="str">
        <f t="shared" si="408"/>
        <v/>
      </c>
      <c r="H2845" s="204" t="str">
        <f t="shared" si="409"/>
        <v/>
      </c>
      <c r="I2845" s="204"/>
      <c r="J2845" s="204"/>
      <c r="K2845" s="204"/>
      <c r="L2845" s="204"/>
      <c r="M2845" s="204"/>
      <c r="N2845" s="204"/>
      <c r="O2845" s="230">
        <f t="shared" si="413"/>
        <v>0</v>
      </c>
      <c r="P2845" s="230">
        <f t="shared" si="414"/>
        <v>0</v>
      </c>
      <c r="Q2845" s="230">
        <f t="shared" si="410"/>
        <v>0</v>
      </c>
      <c r="R2845" s="288">
        <f t="shared" si="411"/>
        <v>0</v>
      </c>
      <c r="S2845" s="261"/>
    </row>
    <row r="2846" spans="2:19" s="200" customFormat="1" x14ac:dyDescent="0.25">
      <c r="B2846" s="259">
        <f t="shared" si="412"/>
        <v>2841</v>
      </c>
      <c r="C2846" s="229">
        <v>45539</v>
      </c>
      <c r="D2846" s="203"/>
      <c r="E2846" s="204" t="str">
        <f t="shared" si="406"/>
        <v/>
      </c>
      <c r="F2846" s="204" t="str">
        <f t="shared" si="407"/>
        <v/>
      </c>
      <c r="G2846" s="204" t="str">
        <f t="shared" si="408"/>
        <v/>
      </c>
      <c r="H2846" s="204" t="str">
        <f t="shared" si="409"/>
        <v/>
      </c>
      <c r="I2846" s="204"/>
      <c r="J2846" s="204"/>
      <c r="K2846" s="204"/>
      <c r="L2846" s="204"/>
      <c r="M2846" s="204"/>
      <c r="N2846" s="204"/>
      <c r="O2846" s="230">
        <f t="shared" si="413"/>
        <v>0</v>
      </c>
      <c r="P2846" s="230">
        <f t="shared" si="414"/>
        <v>0</v>
      </c>
      <c r="Q2846" s="230">
        <f t="shared" si="410"/>
        <v>0</v>
      </c>
      <c r="R2846" s="288">
        <f t="shared" si="411"/>
        <v>0</v>
      </c>
      <c r="S2846" s="261"/>
    </row>
    <row r="2847" spans="2:19" s="200" customFormat="1" x14ac:dyDescent="0.25">
      <c r="B2847" s="259">
        <f t="shared" si="412"/>
        <v>2842</v>
      </c>
      <c r="C2847" s="229">
        <v>45539</v>
      </c>
      <c r="D2847" s="203"/>
      <c r="E2847" s="204" t="str">
        <f t="shared" si="406"/>
        <v/>
      </c>
      <c r="F2847" s="204" t="str">
        <f t="shared" si="407"/>
        <v/>
      </c>
      <c r="G2847" s="204" t="str">
        <f t="shared" si="408"/>
        <v/>
      </c>
      <c r="H2847" s="204" t="str">
        <f t="shared" si="409"/>
        <v/>
      </c>
      <c r="I2847" s="204"/>
      <c r="J2847" s="204"/>
      <c r="K2847" s="204"/>
      <c r="L2847" s="204"/>
      <c r="M2847" s="204"/>
      <c r="N2847" s="204"/>
      <c r="O2847" s="230">
        <f t="shared" si="413"/>
        <v>0</v>
      </c>
      <c r="P2847" s="230">
        <f t="shared" si="414"/>
        <v>0</v>
      </c>
      <c r="Q2847" s="230">
        <f t="shared" si="410"/>
        <v>0</v>
      </c>
      <c r="R2847" s="288">
        <f t="shared" si="411"/>
        <v>0</v>
      </c>
      <c r="S2847" s="261"/>
    </row>
    <row r="2848" spans="2:19" s="200" customFormat="1" x14ac:dyDescent="0.25">
      <c r="B2848" s="259">
        <f t="shared" si="412"/>
        <v>2843</v>
      </c>
      <c r="C2848" s="229">
        <v>45539</v>
      </c>
      <c r="D2848" s="203"/>
      <c r="E2848" s="204" t="str">
        <f t="shared" si="406"/>
        <v/>
      </c>
      <c r="F2848" s="204" t="str">
        <f t="shared" si="407"/>
        <v/>
      </c>
      <c r="G2848" s="204" t="str">
        <f t="shared" si="408"/>
        <v/>
      </c>
      <c r="H2848" s="204" t="str">
        <f t="shared" si="409"/>
        <v/>
      </c>
      <c r="I2848" s="204"/>
      <c r="J2848" s="204"/>
      <c r="K2848" s="204"/>
      <c r="L2848" s="204"/>
      <c r="M2848" s="204"/>
      <c r="N2848" s="204"/>
      <c r="O2848" s="230">
        <f t="shared" si="413"/>
        <v>0</v>
      </c>
      <c r="P2848" s="230">
        <f t="shared" si="414"/>
        <v>0</v>
      </c>
      <c r="Q2848" s="230">
        <f t="shared" si="410"/>
        <v>0</v>
      </c>
      <c r="R2848" s="288">
        <f t="shared" si="411"/>
        <v>0</v>
      </c>
      <c r="S2848" s="261"/>
    </row>
    <row r="2849" spans="2:19" s="200" customFormat="1" x14ac:dyDescent="0.25">
      <c r="B2849" s="259">
        <f t="shared" si="412"/>
        <v>2844</v>
      </c>
      <c r="C2849" s="229">
        <v>45539</v>
      </c>
      <c r="D2849" s="203"/>
      <c r="E2849" s="204" t="str">
        <f t="shared" si="406"/>
        <v/>
      </c>
      <c r="F2849" s="204" t="str">
        <f t="shared" si="407"/>
        <v/>
      </c>
      <c r="G2849" s="204" t="str">
        <f t="shared" si="408"/>
        <v/>
      </c>
      <c r="H2849" s="204" t="str">
        <f t="shared" si="409"/>
        <v/>
      </c>
      <c r="I2849" s="204"/>
      <c r="J2849" s="204"/>
      <c r="K2849" s="204"/>
      <c r="L2849" s="204"/>
      <c r="M2849" s="204"/>
      <c r="N2849" s="204"/>
      <c r="O2849" s="230">
        <f t="shared" si="413"/>
        <v>0</v>
      </c>
      <c r="P2849" s="230">
        <f t="shared" si="414"/>
        <v>0</v>
      </c>
      <c r="Q2849" s="230">
        <f t="shared" si="410"/>
        <v>0</v>
      </c>
      <c r="R2849" s="288">
        <f t="shared" si="411"/>
        <v>0</v>
      </c>
      <c r="S2849" s="261"/>
    </row>
    <row r="2850" spans="2:19" s="200" customFormat="1" x14ac:dyDescent="0.25">
      <c r="B2850" s="259">
        <f t="shared" si="412"/>
        <v>2845</v>
      </c>
      <c r="C2850" s="229">
        <v>45539</v>
      </c>
      <c r="D2850" s="203"/>
      <c r="E2850" s="204" t="str">
        <f t="shared" si="406"/>
        <v/>
      </c>
      <c r="F2850" s="204" t="str">
        <f t="shared" si="407"/>
        <v/>
      </c>
      <c r="G2850" s="204" t="str">
        <f t="shared" si="408"/>
        <v/>
      </c>
      <c r="H2850" s="204" t="str">
        <f t="shared" si="409"/>
        <v/>
      </c>
      <c r="I2850" s="204"/>
      <c r="J2850" s="204"/>
      <c r="K2850" s="204"/>
      <c r="L2850" s="204"/>
      <c r="M2850" s="204"/>
      <c r="N2850" s="204"/>
      <c r="O2850" s="230">
        <f t="shared" si="413"/>
        <v>0</v>
      </c>
      <c r="P2850" s="230">
        <f t="shared" si="414"/>
        <v>0</v>
      </c>
      <c r="Q2850" s="230">
        <f t="shared" si="410"/>
        <v>0</v>
      </c>
      <c r="R2850" s="288">
        <f t="shared" si="411"/>
        <v>0</v>
      </c>
      <c r="S2850" s="261"/>
    </row>
    <row r="2851" spans="2:19" s="200" customFormat="1" x14ac:dyDescent="0.25">
      <c r="B2851" s="259">
        <f t="shared" si="412"/>
        <v>2846</v>
      </c>
      <c r="C2851" s="229">
        <v>45540</v>
      </c>
      <c r="D2851" s="203"/>
      <c r="E2851" s="204" t="str">
        <f t="shared" si="406"/>
        <v/>
      </c>
      <c r="F2851" s="204" t="str">
        <f t="shared" si="407"/>
        <v/>
      </c>
      <c r="G2851" s="204" t="str">
        <f t="shared" si="408"/>
        <v/>
      </c>
      <c r="H2851" s="204" t="str">
        <f t="shared" si="409"/>
        <v/>
      </c>
      <c r="I2851" s="204"/>
      <c r="J2851" s="204"/>
      <c r="K2851" s="204"/>
      <c r="L2851" s="204"/>
      <c r="M2851" s="204"/>
      <c r="N2851" s="204"/>
      <c r="O2851" s="230">
        <f t="shared" si="413"/>
        <v>0</v>
      </c>
      <c r="P2851" s="230">
        <f t="shared" si="414"/>
        <v>0</v>
      </c>
      <c r="Q2851" s="230">
        <f t="shared" si="410"/>
        <v>0</v>
      </c>
      <c r="R2851" s="288">
        <f t="shared" si="411"/>
        <v>0</v>
      </c>
      <c r="S2851" s="261"/>
    </row>
    <row r="2852" spans="2:19" s="200" customFormat="1" x14ac:dyDescent="0.25">
      <c r="B2852" s="259">
        <f t="shared" si="412"/>
        <v>2847</v>
      </c>
      <c r="C2852" s="229">
        <v>45540</v>
      </c>
      <c r="D2852" s="203"/>
      <c r="E2852" s="204" t="str">
        <f t="shared" si="406"/>
        <v/>
      </c>
      <c r="F2852" s="204" t="str">
        <f t="shared" si="407"/>
        <v/>
      </c>
      <c r="G2852" s="204" t="str">
        <f t="shared" si="408"/>
        <v/>
      </c>
      <c r="H2852" s="204" t="str">
        <f t="shared" si="409"/>
        <v/>
      </c>
      <c r="I2852" s="204"/>
      <c r="J2852" s="204"/>
      <c r="K2852" s="204"/>
      <c r="L2852" s="204"/>
      <c r="M2852" s="204"/>
      <c r="N2852" s="204"/>
      <c r="O2852" s="230">
        <f t="shared" si="413"/>
        <v>0</v>
      </c>
      <c r="P2852" s="230">
        <f t="shared" si="414"/>
        <v>0</v>
      </c>
      <c r="Q2852" s="230">
        <f t="shared" si="410"/>
        <v>0</v>
      </c>
      <c r="R2852" s="288">
        <f t="shared" si="411"/>
        <v>0</v>
      </c>
      <c r="S2852" s="261"/>
    </row>
    <row r="2853" spans="2:19" s="200" customFormat="1" x14ac:dyDescent="0.25">
      <c r="B2853" s="259">
        <f t="shared" si="412"/>
        <v>2848</v>
      </c>
      <c r="C2853" s="229">
        <v>45540</v>
      </c>
      <c r="D2853" s="203"/>
      <c r="E2853" s="204" t="str">
        <f t="shared" si="406"/>
        <v/>
      </c>
      <c r="F2853" s="204" t="str">
        <f t="shared" si="407"/>
        <v/>
      </c>
      <c r="G2853" s="204" t="str">
        <f t="shared" si="408"/>
        <v/>
      </c>
      <c r="H2853" s="204" t="str">
        <f t="shared" si="409"/>
        <v/>
      </c>
      <c r="I2853" s="204"/>
      <c r="J2853" s="204"/>
      <c r="K2853" s="204"/>
      <c r="L2853" s="204"/>
      <c r="M2853" s="204"/>
      <c r="N2853" s="204"/>
      <c r="O2853" s="230">
        <f t="shared" si="413"/>
        <v>0</v>
      </c>
      <c r="P2853" s="230">
        <f t="shared" si="414"/>
        <v>0</v>
      </c>
      <c r="Q2853" s="230">
        <f t="shared" si="410"/>
        <v>0</v>
      </c>
      <c r="R2853" s="288">
        <f t="shared" si="411"/>
        <v>0</v>
      </c>
      <c r="S2853" s="261"/>
    </row>
    <row r="2854" spans="2:19" s="200" customFormat="1" x14ac:dyDescent="0.25">
      <c r="B2854" s="259">
        <f t="shared" si="412"/>
        <v>2849</v>
      </c>
      <c r="C2854" s="229">
        <v>45540</v>
      </c>
      <c r="D2854" s="203"/>
      <c r="E2854" s="204" t="str">
        <f t="shared" si="406"/>
        <v/>
      </c>
      <c r="F2854" s="204" t="str">
        <f t="shared" si="407"/>
        <v/>
      </c>
      <c r="G2854" s="204" t="str">
        <f t="shared" si="408"/>
        <v/>
      </c>
      <c r="H2854" s="204" t="str">
        <f t="shared" si="409"/>
        <v/>
      </c>
      <c r="I2854" s="204"/>
      <c r="J2854" s="204"/>
      <c r="K2854" s="204"/>
      <c r="L2854" s="204"/>
      <c r="M2854" s="204"/>
      <c r="N2854" s="204"/>
      <c r="O2854" s="230">
        <f t="shared" si="413"/>
        <v>0</v>
      </c>
      <c r="P2854" s="230">
        <f t="shared" si="414"/>
        <v>0</v>
      </c>
      <c r="Q2854" s="230">
        <f t="shared" si="410"/>
        <v>0</v>
      </c>
      <c r="R2854" s="288">
        <f t="shared" si="411"/>
        <v>0</v>
      </c>
      <c r="S2854" s="261"/>
    </row>
    <row r="2855" spans="2:19" s="200" customFormat="1" x14ac:dyDescent="0.25">
      <c r="B2855" s="259">
        <f t="shared" si="412"/>
        <v>2850</v>
      </c>
      <c r="C2855" s="229">
        <v>45540</v>
      </c>
      <c r="D2855" s="203"/>
      <c r="E2855" s="204" t="str">
        <f t="shared" si="406"/>
        <v/>
      </c>
      <c r="F2855" s="204" t="str">
        <f t="shared" si="407"/>
        <v/>
      </c>
      <c r="G2855" s="204" t="str">
        <f t="shared" si="408"/>
        <v/>
      </c>
      <c r="H2855" s="204" t="str">
        <f t="shared" si="409"/>
        <v/>
      </c>
      <c r="I2855" s="204"/>
      <c r="J2855" s="204"/>
      <c r="K2855" s="204"/>
      <c r="L2855" s="204"/>
      <c r="M2855" s="204"/>
      <c r="N2855" s="204"/>
      <c r="O2855" s="230">
        <f t="shared" si="413"/>
        <v>0</v>
      </c>
      <c r="P2855" s="230">
        <f t="shared" si="414"/>
        <v>0</v>
      </c>
      <c r="Q2855" s="230">
        <f t="shared" si="410"/>
        <v>0</v>
      </c>
      <c r="R2855" s="288">
        <f t="shared" si="411"/>
        <v>0</v>
      </c>
      <c r="S2855" s="261"/>
    </row>
    <row r="2856" spans="2:19" s="200" customFormat="1" x14ac:dyDescent="0.25">
      <c r="B2856" s="259">
        <f t="shared" si="412"/>
        <v>2851</v>
      </c>
      <c r="C2856" s="229">
        <v>45540</v>
      </c>
      <c r="D2856" s="203"/>
      <c r="E2856" s="204" t="str">
        <f t="shared" si="406"/>
        <v/>
      </c>
      <c r="F2856" s="204" t="str">
        <f t="shared" si="407"/>
        <v/>
      </c>
      <c r="G2856" s="204" t="str">
        <f t="shared" si="408"/>
        <v/>
      </c>
      <c r="H2856" s="204" t="str">
        <f t="shared" si="409"/>
        <v/>
      </c>
      <c r="I2856" s="204"/>
      <c r="J2856" s="204"/>
      <c r="K2856" s="204"/>
      <c r="L2856" s="204"/>
      <c r="M2856" s="204"/>
      <c r="N2856" s="204"/>
      <c r="O2856" s="230">
        <f t="shared" si="413"/>
        <v>0</v>
      </c>
      <c r="P2856" s="230">
        <f t="shared" si="414"/>
        <v>0</v>
      </c>
      <c r="Q2856" s="230">
        <f t="shared" si="410"/>
        <v>0</v>
      </c>
      <c r="R2856" s="288">
        <f t="shared" si="411"/>
        <v>0</v>
      </c>
      <c r="S2856" s="261"/>
    </row>
    <row r="2857" spans="2:19" s="200" customFormat="1" x14ac:dyDescent="0.25">
      <c r="B2857" s="259">
        <f t="shared" si="412"/>
        <v>2852</v>
      </c>
      <c r="C2857" s="229">
        <v>45540</v>
      </c>
      <c r="D2857" s="203"/>
      <c r="E2857" s="204" t="str">
        <f t="shared" si="406"/>
        <v/>
      </c>
      <c r="F2857" s="204" t="str">
        <f t="shared" si="407"/>
        <v/>
      </c>
      <c r="G2857" s="204" t="str">
        <f t="shared" si="408"/>
        <v/>
      </c>
      <c r="H2857" s="204" t="str">
        <f t="shared" si="409"/>
        <v/>
      </c>
      <c r="I2857" s="204"/>
      <c r="J2857" s="204"/>
      <c r="K2857" s="204"/>
      <c r="L2857" s="204"/>
      <c r="M2857" s="204"/>
      <c r="N2857" s="204"/>
      <c r="O2857" s="230">
        <f t="shared" si="413"/>
        <v>0</v>
      </c>
      <c r="P2857" s="230">
        <f t="shared" si="414"/>
        <v>0</v>
      </c>
      <c r="Q2857" s="230">
        <f t="shared" si="410"/>
        <v>0</v>
      </c>
      <c r="R2857" s="288">
        <f t="shared" si="411"/>
        <v>0</v>
      </c>
      <c r="S2857" s="261"/>
    </row>
    <row r="2858" spans="2:19" s="200" customFormat="1" x14ac:dyDescent="0.25">
      <c r="B2858" s="259">
        <f t="shared" si="412"/>
        <v>2853</v>
      </c>
      <c r="C2858" s="229"/>
      <c r="D2858" s="203"/>
      <c r="E2858" s="204" t="str">
        <f t="shared" si="406"/>
        <v/>
      </c>
      <c r="F2858" s="204" t="str">
        <f t="shared" si="407"/>
        <v/>
      </c>
      <c r="G2858" s="204" t="str">
        <f t="shared" si="408"/>
        <v/>
      </c>
      <c r="H2858" s="204" t="str">
        <f t="shared" si="409"/>
        <v/>
      </c>
      <c r="I2858" s="204"/>
      <c r="J2858" s="204"/>
      <c r="K2858" s="204"/>
      <c r="L2858" s="204"/>
      <c r="M2858" s="204"/>
      <c r="N2858" s="204"/>
      <c r="O2858" s="230">
        <f t="shared" si="413"/>
        <v>0</v>
      </c>
      <c r="P2858" s="230">
        <f t="shared" si="414"/>
        <v>0</v>
      </c>
      <c r="Q2858" s="230">
        <f t="shared" si="410"/>
        <v>0</v>
      </c>
      <c r="R2858" s="288">
        <f t="shared" si="411"/>
        <v>0</v>
      </c>
      <c r="S2858" s="261"/>
    </row>
    <row r="2859" spans="2:19" s="200" customFormat="1" x14ac:dyDescent="0.25">
      <c r="B2859" s="259">
        <f t="shared" si="412"/>
        <v>2854</v>
      </c>
      <c r="C2859" s="229"/>
      <c r="D2859" s="203"/>
      <c r="E2859" s="204" t="str">
        <f t="shared" si="406"/>
        <v/>
      </c>
      <c r="F2859" s="204" t="str">
        <f t="shared" si="407"/>
        <v/>
      </c>
      <c r="G2859" s="204" t="str">
        <f t="shared" si="408"/>
        <v/>
      </c>
      <c r="H2859" s="204" t="str">
        <f t="shared" si="409"/>
        <v/>
      </c>
      <c r="I2859" s="204"/>
      <c r="J2859" s="204"/>
      <c r="K2859" s="204"/>
      <c r="L2859" s="204"/>
      <c r="M2859" s="204"/>
      <c r="N2859" s="204"/>
      <c r="O2859" s="230">
        <f t="shared" si="413"/>
        <v>0</v>
      </c>
      <c r="P2859" s="230">
        <f t="shared" si="414"/>
        <v>0</v>
      </c>
      <c r="Q2859" s="230">
        <f t="shared" si="410"/>
        <v>0</v>
      </c>
      <c r="R2859" s="288">
        <f t="shared" si="411"/>
        <v>0</v>
      </c>
      <c r="S2859" s="261"/>
    </row>
    <row r="2860" spans="2:19" s="200" customFormat="1" x14ac:dyDescent="0.25">
      <c r="B2860" s="259">
        <f t="shared" si="412"/>
        <v>2855</v>
      </c>
      <c r="C2860" s="229"/>
      <c r="D2860" s="203"/>
      <c r="E2860" s="204" t="str">
        <f t="shared" si="406"/>
        <v/>
      </c>
      <c r="F2860" s="204" t="str">
        <f t="shared" si="407"/>
        <v/>
      </c>
      <c r="G2860" s="204" t="str">
        <f t="shared" si="408"/>
        <v/>
      </c>
      <c r="H2860" s="204" t="str">
        <f t="shared" si="409"/>
        <v/>
      </c>
      <c r="I2860" s="204"/>
      <c r="J2860" s="204"/>
      <c r="K2860" s="204"/>
      <c r="L2860" s="204"/>
      <c r="M2860" s="204"/>
      <c r="N2860" s="204"/>
      <c r="O2860" s="230">
        <f t="shared" si="413"/>
        <v>0</v>
      </c>
      <c r="P2860" s="230">
        <f t="shared" si="414"/>
        <v>0</v>
      </c>
      <c r="Q2860" s="230">
        <f t="shared" si="410"/>
        <v>0</v>
      </c>
      <c r="R2860" s="288">
        <f t="shared" si="411"/>
        <v>0</v>
      </c>
      <c r="S2860" s="261"/>
    </row>
    <row r="2861" spans="2:19" s="200" customFormat="1" x14ac:dyDescent="0.25">
      <c r="B2861" s="259">
        <f t="shared" si="412"/>
        <v>2856</v>
      </c>
      <c r="C2861" s="229">
        <v>45540</v>
      </c>
      <c r="D2861" s="203"/>
      <c r="E2861" s="204" t="str">
        <f t="shared" si="406"/>
        <v/>
      </c>
      <c r="F2861" s="204" t="str">
        <f t="shared" si="407"/>
        <v/>
      </c>
      <c r="G2861" s="204" t="str">
        <f t="shared" si="408"/>
        <v/>
      </c>
      <c r="H2861" s="204" t="str">
        <f t="shared" si="409"/>
        <v/>
      </c>
      <c r="I2861" s="204"/>
      <c r="J2861" s="204"/>
      <c r="K2861" s="204"/>
      <c r="L2861" s="204"/>
      <c r="M2861" s="204"/>
      <c r="N2861" s="204"/>
      <c r="O2861" s="230">
        <f t="shared" si="413"/>
        <v>0</v>
      </c>
      <c r="P2861" s="230">
        <f t="shared" si="414"/>
        <v>0</v>
      </c>
      <c r="Q2861" s="230">
        <f t="shared" si="410"/>
        <v>0</v>
      </c>
      <c r="R2861" s="288">
        <f t="shared" si="411"/>
        <v>0</v>
      </c>
      <c r="S2861" s="261"/>
    </row>
    <row r="2862" spans="2:19" s="200" customFormat="1" x14ac:dyDescent="0.25">
      <c r="B2862" s="259">
        <f t="shared" si="412"/>
        <v>2857</v>
      </c>
      <c r="C2862" s="229">
        <v>45540</v>
      </c>
      <c r="D2862" s="203"/>
      <c r="E2862" s="204" t="str">
        <f t="shared" si="406"/>
        <v/>
      </c>
      <c r="F2862" s="204" t="str">
        <f t="shared" si="407"/>
        <v/>
      </c>
      <c r="G2862" s="204" t="str">
        <f t="shared" si="408"/>
        <v/>
      </c>
      <c r="H2862" s="204" t="str">
        <f t="shared" si="409"/>
        <v/>
      </c>
      <c r="I2862" s="204"/>
      <c r="J2862" s="204"/>
      <c r="K2862" s="204"/>
      <c r="L2862" s="204"/>
      <c r="M2862" s="204"/>
      <c r="N2862" s="204"/>
      <c r="O2862" s="230">
        <f t="shared" si="413"/>
        <v>0</v>
      </c>
      <c r="P2862" s="230">
        <f t="shared" si="414"/>
        <v>0</v>
      </c>
      <c r="Q2862" s="230">
        <f t="shared" si="410"/>
        <v>0</v>
      </c>
      <c r="R2862" s="288">
        <f t="shared" si="411"/>
        <v>0</v>
      </c>
      <c r="S2862" s="261"/>
    </row>
    <row r="2863" spans="2:19" s="200" customFormat="1" x14ac:dyDescent="0.25">
      <c r="B2863" s="259">
        <f t="shared" si="412"/>
        <v>2858</v>
      </c>
      <c r="C2863" s="229">
        <v>45540</v>
      </c>
      <c r="D2863" s="203"/>
      <c r="E2863" s="204" t="str">
        <f t="shared" si="406"/>
        <v/>
      </c>
      <c r="F2863" s="204" t="str">
        <f t="shared" si="407"/>
        <v/>
      </c>
      <c r="G2863" s="204" t="str">
        <f t="shared" si="408"/>
        <v/>
      </c>
      <c r="H2863" s="204" t="str">
        <f t="shared" si="409"/>
        <v/>
      </c>
      <c r="I2863" s="204"/>
      <c r="J2863" s="204"/>
      <c r="K2863" s="204"/>
      <c r="L2863" s="204"/>
      <c r="M2863" s="204"/>
      <c r="N2863" s="204"/>
      <c r="O2863" s="230">
        <f t="shared" si="413"/>
        <v>0</v>
      </c>
      <c r="P2863" s="230">
        <f t="shared" si="414"/>
        <v>0</v>
      </c>
      <c r="Q2863" s="230">
        <f t="shared" si="410"/>
        <v>0</v>
      </c>
      <c r="R2863" s="288">
        <f t="shared" si="411"/>
        <v>0</v>
      </c>
      <c r="S2863" s="261"/>
    </row>
    <row r="2864" spans="2:19" s="200" customFormat="1" x14ac:dyDescent="0.25">
      <c r="B2864" s="259">
        <f t="shared" si="412"/>
        <v>2859</v>
      </c>
      <c r="C2864" s="229">
        <v>45540</v>
      </c>
      <c r="D2864" s="203"/>
      <c r="E2864" s="204" t="str">
        <f t="shared" si="406"/>
        <v/>
      </c>
      <c r="F2864" s="204" t="str">
        <f t="shared" si="407"/>
        <v/>
      </c>
      <c r="G2864" s="204" t="str">
        <f t="shared" si="408"/>
        <v/>
      </c>
      <c r="H2864" s="204" t="str">
        <f t="shared" si="409"/>
        <v/>
      </c>
      <c r="I2864" s="204"/>
      <c r="J2864" s="204"/>
      <c r="K2864" s="204"/>
      <c r="L2864" s="204"/>
      <c r="M2864" s="204"/>
      <c r="N2864" s="204"/>
      <c r="O2864" s="230">
        <f t="shared" si="413"/>
        <v>0</v>
      </c>
      <c r="P2864" s="230">
        <f t="shared" si="414"/>
        <v>0</v>
      </c>
      <c r="Q2864" s="230">
        <f t="shared" si="410"/>
        <v>0</v>
      </c>
      <c r="R2864" s="288">
        <f t="shared" si="411"/>
        <v>0</v>
      </c>
      <c r="S2864" s="261"/>
    </row>
    <row r="2865" spans="2:19" s="200" customFormat="1" x14ac:dyDescent="0.25">
      <c r="B2865" s="259">
        <f t="shared" si="412"/>
        <v>2860</v>
      </c>
      <c r="C2865" s="229">
        <v>45540</v>
      </c>
      <c r="D2865" s="203"/>
      <c r="E2865" s="204" t="str">
        <f t="shared" si="406"/>
        <v/>
      </c>
      <c r="F2865" s="204" t="str">
        <f t="shared" si="407"/>
        <v/>
      </c>
      <c r="G2865" s="204" t="str">
        <f t="shared" si="408"/>
        <v/>
      </c>
      <c r="H2865" s="204" t="str">
        <f t="shared" si="409"/>
        <v/>
      </c>
      <c r="I2865" s="204"/>
      <c r="J2865" s="204"/>
      <c r="K2865" s="204"/>
      <c r="L2865" s="204"/>
      <c r="M2865" s="204"/>
      <c r="N2865" s="204"/>
      <c r="O2865" s="230">
        <f t="shared" si="413"/>
        <v>0</v>
      </c>
      <c r="P2865" s="230">
        <f t="shared" si="414"/>
        <v>0</v>
      </c>
      <c r="Q2865" s="230">
        <f t="shared" si="410"/>
        <v>0</v>
      </c>
      <c r="R2865" s="288">
        <f t="shared" si="411"/>
        <v>0</v>
      </c>
      <c r="S2865" s="261"/>
    </row>
    <row r="2866" spans="2:19" s="200" customFormat="1" x14ac:dyDescent="0.25">
      <c r="B2866" s="259">
        <f t="shared" si="412"/>
        <v>2861</v>
      </c>
      <c r="C2866" s="229">
        <v>45540</v>
      </c>
      <c r="D2866" s="203"/>
      <c r="E2866" s="204" t="str">
        <f t="shared" si="406"/>
        <v/>
      </c>
      <c r="F2866" s="204" t="str">
        <f t="shared" si="407"/>
        <v/>
      </c>
      <c r="G2866" s="204" t="str">
        <f t="shared" si="408"/>
        <v/>
      </c>
      <c r="H2866" s="204" t="str">
        <f t="shared" si="409"/>
        <v/>
      </c>
      <c r="I2866" s="204"/>
      <c r="J2866" s="204"/>
      <c r="K2866" s="204"/>
      <c r="L2866" s="204"/>
      <c r="M2866" s="204"/>
      <c r="N2866" s="204"/>
      <c r="O2866" s="230">
        <f t="shared" si="413"/>
        <v>0</v>
      </c>
      <c r="P2866" s="230">
        <f t="shared" si="414"/>
        <v>0</v>
      </c>
      <c r="Q2866" s="230">
        <f t="shared" si="410"/>
        <v>0</v>
      </c>
      <c r="R2866" s="288">
        <f t="shared" si="411"/>
        <v>0</v>
      </c>
      <c r="S2866" s="261"/>
    </row>
    <row r="2867" spans="2:19" s="200" customFormat="1" x14ac:dyDescent="0.25">
      <c r="B2867" s="259">
        <f t="shared" si="412"/>
        <v>2862</v>
      </c>
      <c r="C2867" s="229">
        <v>45540</v>
      </c>
      <c r="D2867" s="203"/>
      <c r="E2867" s="204" t="str">
        <f t="shared" si="406"/>
        <v/>
      </c>
      <c r="F2867" s="204" t="str">
        <f t="shared" si="407"/>
        <v/>
      </c>
      <c r="G2867" s="204" t="str">
        <f t="shared" si="408"/>
        <v/>
      </c>
      <c r="H2867" s="204" t="str">
        <f t="shared" si="409"/>
        <v/>
      </c>
      <c r="I2867" s="204"/>
      <c r="J2867" s="204"/>
      <c r="K2867" s="204"/>
      <c r="L2867" s="204"/>
      <c r="M2867" s="204"/>
      <c r="N2867" s="204"/>
      <c r="O2867" s="230">
        <f t="shared" si="413"/>
        <v>0</v>
      </c>
      <c r="P2867" s="230">
        <f t="shared" si="414"/>
        <v>0</v>
      </c>
      <c r="Q2867" s="230">
        <f t="shared" si="410"/>
        <v>0</v>
      </c>
      <c r="R2867" s="288">
        <f t="shared" si="411"/>
        <v>0</v>
      </c>
      <c r="S2867" s="261"/>
    </row>
    <row r="2868" spans="2:19" s="200" customFormat="1" x14ac:dyDescent="0.25">
      <c r="B2868" s="259">
        <f t="shared" si="412"/>
        <v>2863</v>
      </c>
      <c r="C2868" s="229">
        <v>45541</v>
      </c>
      <c r="D2868" s="203"/>
      <c r="E2868" s="204" t="str">
        <f t="shared" si="406"/>
        <v/>
      </c>
      <c r="F2868" s="204" t="str">
        <f t="shared" si="407"/>
        <v/>
      </c>
      <c r="G2868" s="204" t="str">
        <f t="shared" si="408"/>
        <v/>
      </c>
      <c r="H2868" s="204" t="str">
        <f t="shared" si="409"/>
        <v/>
      </c>
      <c r="I2868" s="204"/>
      <c r="J2868" s="204"/>
      <c r="K2868" s="204"/>
      <c r="L2868" s="204"/>
      <c r="M2868" s="204"/>
      <c r="N2868" s="204"/>
      <c r="O2868" s="230">
        <f t="shared" si="413"/>
        <v>0</v>
      </c>
      <c r="P2868" s="230">
        <f t="shared" si="414"/>
        <v>0</v>
      </c>
      <c r="Q2868" s="230">
        <f t="shared" si="410"/>
        <v>0</v>
      </c>
      <c r="R2868" s="288">
        <f t="shared" si="411"/>
        <v>0</v>
      </c>
      <c r="S2868" s="261"/>
    </row>
    <row r="2869" spans="2:19" s="200" customFormat="1" x14ac:dyDescent="0.25">
      <c r="B2869" s="259">
        <f t="shared" si="412"/>
        <v>2864</v>
      </c>
      <c r="C2869" s="229">
        <v>45541</v>
      </c>
      <c r="D2869" s="203"/>
      <c r="E2869" s="204" t="str">
        <f t="shared" si="406"/>
        <v/>
      </c>
      <c r="F2869" s="204" t="str">
        <f t="shared" si="407"/>
        <v/>
      </c>
      <c r="G2869" s="204" t="str">
        <f t="shared" si="408"/>
        <v/>
      </c>
      <c r="H2869" s="204" t="str">
        <f t="shared" si="409"/>
        <v/>
      </c>
      <c r="I2869" s="204"/>
      <c r="J2869" s="204"/>
      <c r="K2869" s="204"/>
      <c r="L2869" s="204"/>
      <c r="M2869" s="204"/>
      <c r="N2869" s="204"/>
      <c r="O2869" s="230">
        <f t="shared" si="413"/>
        <v>0</v>
      </c>
      <c r="P2869" s="230">
        <f t="shared" si="414"/>
        <v>0</v>
      </c>
      <c r="Q2869" s="230">
        <f t="shared" si="410"/>
        <v>0</v>
      </c>
      <c r="R2869" s="288">
        <f t="shared" si="411"/>
        <v>0</v>
      </c>
      <c r="S2869" s="261"/>
    </row>
    <row r="2870" spans="2:19" s="200" customFormat="1" x14ac:dyDescent="0.25">
      <c r="B2870" s="259">
        <f t="shared" si="412"/>
        <v>2865</v>
      </c>
      <c r="C2870" s="229">
        <v>45541</v>
      </c>
      <c r="D2870" s="203"/>
      <c r="E2870" s="204" t="str">
        <f t="shared" si="406"/>
        <v/>
      </c>
      <c r="F2870" s="204" t="str">
        <f t="shared" si="407"/>
        <v/>
      </c>
      <c r="G2870" s="204" t="str">
        <f t="shared" si="408"/>
        <v/>
      </c>
      <c r="H2870" s="204" t="str">
        <f t="shared" si="409"/>
        <v/>
      </c>
      <c r="I2870" s="204"/>
      <c r="J2870" s="204"/>
      <c r="K2870" s="204"/>
      <c r="L2870" s="204"/>
      <c r="M2870" s="204"/>
      <c r="N2870" s="204"/>
      <c r="O2870" s="230">
        <f t="shared" si="413"/>
        <v>0</v>
      </c>
      <c r="P2870" s="230">
        <f t="shared" si="414"/>
        <v>0</v>
      </c>
      <c r="Q2870" s="230">
        <f t="shared" si="410"/>
        <v>0</v>
      </c>
      <c r="R2870" s="288">
        <f t="shared" si="411"/>
        <v>0</v>
      </c>
      <c r="S2870" s="261"/>
    </row>
    <row r="2871" spans="2:19" s="200" customFormat="1" x14ac:dyDescent="0.25">
      <c r="B2871" s="259">
        <f t="shared" si="412"/>
        <v>2866</v>
      </c>
      <c r="C2871" s="229">
        <v>45541</v>
      </c>
      <c r="D2871" s="203"/>
      <c r="E2871" s="204" t="str">
        <f t="shared" si="406"/>
        <v/>
      </c>
      <c r="F2871" s="204" t="str">
        <f t="shared" si="407"/>
        <v/>
      </c>
      <c r="G2871" s="204" t="str">
        <f t="shared" si="408"/>
        <v/>
      </c>
      <c r="H2871" s="204" t="str">
        <f t="shared" si="409"/>
        <v/>
      </c>
      <c r="I2871" s="204"/>
      <c r="J2871" s="204"/>
      <c r="K2871" s="204"/>
      <c r="L2871" s="204"/>
      <c r="M2871" s="204"/>
      <c r="N2871" s="204"/>
      <c r="O2871" s="230">
        <f t="shared" si="413"/>
        <v>0</v>
      </c>
      <c r="P2871" s="230">
        <f t="shared" si="414"/>
        <v>0</v>
      </c>
      <c r="Q2871" s="230">
        <f t="shared" si="410"/>
        <v>0</v>
      </c>
      <c r="R2871" s="288">
        <f t="shared" si="411"/>
        <v>0</v>
      </c>
      <c r="S2871" s="261"/>
    </row>
    <row r="2872" spans="2:19" s="200" customFormat="1" x14ac:dyDescent="0.25">
      <c r="B2872" s="259">
        <f t="shared" si="412"/>
        <v>2867</v>
      </c>
      <c r="C2872" s="229">
        <v>45541</v>
      </c>
      <c r="D2872" s="203"/>
      <c r="E2872" s="204" t="str">
        <f t="shared" si="406"/>
        <v/>
      </c>
      <c r="F2872" s="204" t="str">
        <f t="shared" si="407"/>
        <v/>
      </c>
      <c r="G2872" s="204" t="str">
        <f t="shared" si="408"/>
        <v/>
      </c>
      <c r="H2872" s="204" t="str">
        <f t="shared" si="409"/>
        <v/>
      </c>
      <c r="I2872" s="204"/>
      <c r="J2872" s="204"/>
      <c r="K2872" s="204"/>
      <c r="L2872" s="204"/>
      <c r="M2872" s="204"/>
      <c r="N2872" s="204"/>
      <c r="O2872" s="230">
        <f t="shared" si="413"/>
        <v>0</v>
      </c>
      <c r="P2872" s="230">
        <f t="shared" si="414"/>
        <v>0</v>
      </c>
      <c r="Q2872" s="230">
        <f t="shared" si="410"/>
        <v>0</v>
      </c>
      <c r="R2872" s="288">
        <f t="shared" si="411"/>
        <v>0</v>
      </c>
      <c r="S2872" s="261"/>
    </row>
    <row r="2873" spans="2:19" s="200" customFormat="1" x14ac:dyDescent="0.25">
      <c r="B2873" s="259">
        <f t="shared" si="412"/>
        <v>2868</v>
      </c>
      <c r="C2873" s="229">
        <v>45541</v>
      </c>
      <c r="D2873" s="203"/>
      <c r="E2873" s="204" t="str">
        <f t="shared" si="406"/>
        <v/>
      </c>
      <c r="F2873" s="204" t="str">
        <f t="shared" si="407"/>
        <v/>
      </c>
      <c r="G2873" s="204" t="str">
        <f t="shared" si="408"/>
        <v/>
      </c>
      <c r="H2873" s="204" t="str">
        <f t="shared" si="409"/>
        <v/>
      </c>
      <c r="I2873" s="204"/>
      <c r="J2873" s="204"/>
      <c r="K2873" s="204"/>
      <c r="L2873" s="204"/>
      <c r="M2873" s="204"/>
      <c r="N2873" s="204"/>
      <c r="O2873" s="230">
        <f t="shared" si="413"/>
        <v>0</v>
      </c>
      <c r="P2873" s="230">
        <f t="shared" si="414"/>
        <v>0</v>
      </c>
      <c r="Q2873" s="230">
        <f t="shared" si="410"/>
        <v>0</v>
      </c>
      <c r="R2873" s="288">
        <f t="shared" si="411"/>
        <v>0</v>
      </c>
      <c r="S2873" s="261"/>
    </row>
    <row r="2874" spans="2:19" s="200" customFormat="1" x14ac:dyDescent="0.25">
      <c r="B2874" s="259">
        <f t="shared" si="412"/>
        <v>2869</v>
      </c>
      <c r="C2874" s="229">
        <v>45541</v>
      </c>
      <c r="D2874" s="203"/>
      <c r="E2874" s="204" t="str">
        <f t="shared" si="406"/>
        <v/>
      </c>
      <c r="F2874" s="204" t="str">
        <f t="shared" si="407"/>
        <v/>
      </c>
      <c r="G2874" s="204" t="str">
        <f t="shared" si="408"/>
        <v/>
      </c>
      <c r="H2874" s="204" t="str">
        <f t="shared" si="409"/>
        <v/>
      </c>
      <c r="I2874" s="204"/>
      <c r="J2874" s="204"/>
      <c r="K2874" s="204"/>
      <c r="L2874" s="204"/>
      <c r="M2874" s="204"/>
      <c r="N2874" s="204"/>
      <c r="O2874" s="230">
        <f t="shared" si="413"/>
        <v>0</v>
      </c>
      <c r="P2874" s="230">
        <f t="shared" si="414"/>
        <v>0</v>
      </c>
      <c r="Q2874" s="230">
        <f t="shared" si="410"/>
        <v>0</v>
      </c>
      <c r="R2874" s="288">
        <f t="shared" si="411"/>
        <v>0</v>
      </c>
      <c r="S2874" s="261"/>
    </row>
    <row r="2875" spans="2:19" s="200" customFormat="1" x14ac:dyDescent="0.25">
      <c r="B2875" s="259">
        <f t="shared" si="412"/>
        <v>2870</v>
      </c>
      <c r="C2875" s="229"/>
      <c r="D2875" s="203"/>
      <c r="E2875" s="204" t="str">
        <f t="shared" si="406"/>
        <v/>
      </c>
      <c r="F2875" s="204" t="str">
        <f t="shared" si="407"/>
        <v/>
      </c>
      <c r="G2875" s="204" t="str">
        <f t="shared" si="408"/>
        <v/>
      </c>
      <c r="H2875" s="204" t="str">
        <f t="shared" si="409"/>
        <v/>
      </c>
      <c r="I2875" s="204"/>
      <c r="J2875" s="204"/>
      <c r="K2875" s="204"/>
      <c r="L2875" s="204"/>
      <c r="M2875" s="204"/>
      <c r="N2875" s="204"/>
      <c r="O2875" s="230">
        <f t="shared" si="413"/>
        <v>0</v>
      </c>
      <c r="P2875" s="230">
        <f t="shared" si="414"/>
        <v>0</v>
      </c>
      <c r="Q2875" s="230">
        <f t="shared" si="410"/>
        <v>0</v>
      </c>
      <c r="R2875" s="288">
        <f t="shared" si="411"/>
        <v>0</v>
      </c>
      <c r="S2875" s="261"/>
    </row>
    <row r="2876" spans="2:19" s="200" customFormat="1" x14ac:dyDescent="0.25">
      <c r="B2876" s="259">
        <f t="shared" si="412"/>
        <v>2871</v>
      </c>
      <c r="C2876" s="229"/>
      <c r="D2876" s="203"/>
      <c r="E2876" s="204" t="str">
        <f t="shared" si="406"/>
        <v/>
      </c>
      <c r="F2876" s="204" t="str">
        <f t="shared" si="407"/>
        <v/>
      </c>
      <c r="G2876" s="204" t="str">
        <f t="shared" si="408"/>
        <v/>
      </c>
      <c r="H2876" s="204" t="str">
        <f t="shared" si="409"/>
        <v/>
      </c>
      <c r="I2876" s="204"/>
      <c r="J2876" s="204"/>
      <c r="K2876" s="204"/>
      <c r="L2876" s="204"/>
      <c r="M2876" s="204"/>
      <c r="N2876" s="204"/>
      <c r="O2876" s="230">
        <f t="shared" si="413"/>
        <v>0</v>
      </c>
      <c r="P2876" s="230">
        <f t="shared" si="414"/>
        <v>0</v>
      </c>
      <c r="Q2876" s="230">
        <f t="shared" si="410"/>
        <v>0</v>
      </c>
      <c r="R2876" s="288">
        <f t="shared" si="411"/>
        <v>0</v>
      </c>
      <c r="S2876" s="261"/>
    </row>
    <row r="2877" spans="2:19" s="200" customFormat="1" x14ac:dyDescent="0.25">
      <c r="B2877" s="259">
        <f t="shared" si="412"/>
        <v>2872</v>
      </c>
      <c r="C2877" s="229"/>
      <c r="D2877" s="203"/>
      <c r="E2877" s="204" t="str">
        <f t="shared" si="406"/>
        <v/>
      </c>
      <c r="F2877" s="204" t="str">
        <f t="shared" si="407"/>
        <v/>
      </c>
      <c r="G2877" s="204" t="str">
        <f t="shared" si="408"/>
        <v/>
      </c>
      <c r="H2877" s="204" t="str">
        <f t="shared" si="409"/>
        <v/>
      </c>
      <c r="I2877" s="204"/>
      <c r="J2877" s="204"/>
      <c r="K2877" s="204"/>
      <c r="L2877" s="204"/>
      <c r="M2877" s="204"/>
      <c r="N2877" s="204"/>
      <c r="O2877" s="230">
        <f t="shared" si="413"/>
        <v>0</v>
      </c>
      <c r="P2877" s="230">
        <f t="shared" si="414"/>
        <v>0</v>
      </c>
      <c r="Q2877" s="230">
        <f t="shared" si="410"/>
        <v>0</v>
      </c>
      <c r="R2877" s="288">
        <f t="shared" si="411"/>
        <v>0</v>
      </c>
      <c r="S2877" s="261"/>
    </row>
    <row r="2878" spans="2:19" s="200" customFormat="1" x14ac:dyDescent="0.25">
      <c r="B2878" s="259">
        <f t="shared" si="412"/>
        <v>2873</v>
      </c>
      <c r="C2878" s="229">
        <v>45541</v>
      </c>
      <c r="D2878" s="203"/>
      <c r="E2878" s="204" t="str">
        <f t="shared" si="406"/>
        <v/>
      </c>
      <c r="F2878" s="204" t="str">
        <f t="shared" si="407"/>
        <v/>
      </c>
      <c r="G2878" s="204" t="str">
        <f t="shared" si="408"/>
        <v/>
      </c>
      <c r="H2878" s="204" t="str">
        <f t="shared" si="409"/>
        <v/>
      </c>
      <c r="I2878" s="204"/>
      <c r="J2878" s="204"/>
      <c r="K2878" s="204"/>
      <c r="L2878" s="204"/>
      <c r="M2878" s="204"/>
      <c r="N2878" s="204"/>
      <c r="O2878" s="230">
        <f t="shared" si="413"/>
        <v>0</v>
      </c>
      <c r="P2878" s="230">
        <f t="shared" si="414"/>
        <v>0</v>
      </c>
      <c r="Q2878" s="230">
        <f t="shared" si="410"/>
        <v>0</v>
      </c>
      <c r="R2878" s="288">
        <f t="shared" si="411"/>
        <v>0</v>
      </c>
      <c r="S2878" s="261"/>
    </row>
    <row r="2879" spans="2:19" s="200" customFormat="1" x14ac:dyDescent="0.25">
      <c r="B2879" s="259">
        <f t="shared" si="412"/>
        <v>2874</v>
      </c>
      <c r="C2879" s="229">
        <v>45541</v>
      </c>
      <c r="D2879" s="203"/>
      <c r="E2879" s="204" t="str">
        <f t="shared" si="406"/>
        <v/>
      </c>
      <c r="F2879" s="204" t="str">
        <f t="shared" si="407"/>
        <v/>
      </c>
      <c r="G2879" s="204" t="str">
        <f t="shared" si="408"/>
        <v/>
      </c>
      <c r="H2879" s="204" t="str">
        <f t="shared" si="409"/>
        <v/>
      </c>
      <c r="I2879" s="204"/>
      <c r="J2879" s="204"/>
      <c r="K2879" s="204"/>
      <c r="L2879" s="204"/>
      <c r="M2879" s="204"/>
      <c r="N2879" s="204"/>
      <c r="O2879" s="230">
        <f t="shared" si="413"/>
        <v>0</v>
      </c>
      <c r="P2879" s="230">
        <f t="shared" si="414"/>
        <v>0</v>
      </c>
      <c r="Q2879" s="230">
        <f t="shared" si="410"/>
        <v>0</v>
      </c>
      <c r="R2879" s="288">
        <f t="shared" si="411"/>
        <v>0</v>
      </c>
      <c r="S2879" s="261"/>
    </row>
    <row r="2880" spans="2:19" s="200" customFormat="1" x14ac:dyDescent="0.25">
      <c r="B2880" s="259">
        <f t="shared" si="412"/>
        <v>2875</v>
      </c>
      <c r="C2880" s="229">
        <v>45541</v>
      </c>
      <c r="D2880" s="203"/>
      <c r="E2880" s="204" t="str">
        <f t="shared" si="406"/>
        <v/>
      </c>
      <c r="F2880" s="204" t="str">
        <f t="shared" si="407"/>
        <v/>
      </c>
      <c r="G2880" s="204" t="str">
        <f t="shared" si="408"/>
        <v/>
      </c>
      <c r="H2880" s="204" t="str">
        <f t="shared" si="409"/>
        <v/>
      </c>
      <c r="I2880" s="204"/>
      <c r="J2880" s="204"/>
      <c r="K2880" s="204"/>
      <c r="L2880" s="204"/>
      <c r="M2880" s="204"/>
      <c r="N2880" s="204"/>
      <c r="O2880" s="230">
        <f t="shared" si="413"/>
        <v>0</v>
      </c>
      <c r="P2880" s="230">
        <f t="shared" si="414"/>
        <v>0</v>
      </c>
      <c r="Q2880" s="230">
        <f t="shared" si="410"/>
        <v>0</v>
      </c>
      <c r="R2880" s="288">
        <f t="shared" si="411"/>
        <v>0</v>
      </c>
      <c r="S2880" s="261"/>
    </row>
    <row r="2881" spans="2:19" s="200" customFormat="1" x14ac:dyDescent="0.25">
      <c r="B2881" s="259">
        <f t="shared" si="412"/>
        <v>2876</v>
      </c>
      <c r="C2881" s="229">
        <v>45541</v>
      </c>
      <c r="D2881" s="203"/>
      <c r="E2881" s="204" t="str">
        <f t="shared" si="406"/>
        <v/>
      </c>
      <c r="F2881" s="204" t="str">
        <f t="shared" si="407"/>
        <v/>
      </c>
      <c r="G2881" s="204" t="str">
        <f t="shared" si="408"/>
        <v/>
      </c>
      <c r="H2881" s="204" t="str">
        <f t="shared" si="409"/>
        <v/>
      </c>
      <c r="I2881" s="204"/>
      <c r="J2881" s="204"/>
      <c r="K2881" s="204"/>
      <c r="L2881" s="204"/>
      <c r="M2881" s="204"/>
      <c r="N2881" s="204"/>
      <c r="O2881" s="230">
        <f t="shared" si="413"/>
        <v>0</v>
      </c>
      <c r="P2881" s="230">
        <f t="shared" si="414"/>
        <v>0</v>
      </c>
      <c r="Q2881" s="230">
        <f t="shared" si="410"/>
        <v>0</v>
      </c>
      <c r="R2881" s="288">
        <f t="shared" si="411"/>
        <v>0</v>
      </c>
      <c r="S2881" s="261"/>
    </row>
    <row r="2882" spans="2:19" s="200" customFormat="1" x14ac:dyDescent="0.25">
      <c r="B2882" s="259">
        <f t="shared" si="412"/>
        <v>2877</v>
      </c>
      <c r="C2882" s="229">
        <v>45541</v>
      </c>
      <c r="D2882" s="203"/>
      <c r="E2882" s="204" t="str">
        <f t="shared" si="406"/>
        <v/>
      </c>
      <c r="F2882" s="204" t="str">
        <f t="shared" si="407"/>
        <v/>
      </c>
      <c r="G2882" s="204" t="str">
        <f t="shared" si="408"/>
        <v/>
      </c>
      <c r="H2882" s="204" t="str">
        <f t="shared" si="409"/>
        <v/>
      </c>
      <c r="I2882" s="204"/>
      <c r="J2882" s="204"/>
      <c r="K2882" s="204"/>
      <c r="L2882" s="204"/>
      <c r="M2882" s="204"/>
      <c r="N2882" s="204"/>
      <c r="O2882" s="230">
        <f t="shared" si="413"/>
        <v>0</v>
      </c>
      <c r="P2882" s="230">
        <f t="shared" si="414"/>
        <v>0</v>
      </c>
      <c r="Q2882" s="230">
        <f t="shared" si="410"/>
        <v>0</v>
      </c>
      <c r="R2882" s="288">
        <f t="shared" si="411"/>
        <v>0</v>
      </c>
      <c r="S2882" s="261"/>
    </row>
    <row r="2883" spans="2:19" s="200" customFormat="1" x14ac:dyDescent="0.25">
      <c r="B2883" s="259">
        <f t="shared" si="412"/>
        <v>2878</v>
      </c>
      <c r="C2883" s="229">
        <v>45541</v>
      </c>
      <c r="D2883" s="203"/>
      <c r="E2883" s="204" t="str">
        <f t="shared" si="406"/>
        <v/>
      </c>
      <c r="F2883" s="204" t="str">
        <f t="shared" si="407"/>
        <v/>
      </c>
      <c r="G2883" s="204" t="str">
        <f t="shared" si="408"/>
        <v/>
      </c>
      <c r="H2883" s="204" t="str">
        <f t="shared" si="409"/>
        <v/>
      </c>
      <c r="I2883" s="204"/>
      <c r="J2883" s="204"/>
      <c r="K2883" s="204"/>
      <c r="L2883" s="204"/>
      <c r="M2883" s="204"/>
      <c r="N2883" s="204"/>
      <c r="O2883" s="230">
        <f t="shared" si="413"/>
        <v>0</v>
      </c>
      <c r="P2883" s="230">
        <f t="shared" si="414"/>
        <v>0</v>
      </c>
      <c r="Q2883" s="230">
        <f t="shared" si="410"/>
        <v>0</v>
      </c>
      <c r="R2883" s="288">
        <f t="shared" si="411"/>
        <v>0</v>
      </c>
      <c r="S2883" s="261"/>
    </row>
    <row r="2884" spans="2:19" s="200" customFormat="1" x14ac:dyDescent="0.25">
      <c r="B2884" s="259">
        <f t="shared" si="412"/>
        <v>2879</v>
      </c>
      <c r="C2884" s="229">
        <v>45541</v>
      </c>
      <c r="D2884" s="203"/>
      <c r="E2884" s="204" t="str">
        <f t="shared" si="406"/>
        <v/>
      </c>
      <c r="F2884" s="204" t="str">
        <f t="shared" si="407"/>
        <v/>
      </c>
      <c r="G2884" s="204" t="str">
        <f t="shared" si="408"/>
        <v/>
      </c>
      <c r="H2884" s="204" t="str">
        <f t="shared" si="409"/>
        <v/>
      </c>
      <c r="I2884" s="204"/>
      <c r="J2884" s="204"/>
      <c r="K2884" s="204"/>
      <c r="L2884" s="204"/>
      <c r="M2884" s="204"/>
      <c r="N2884" s="204"/>
      <c r="O2884" s="230">
        <f t="shared" si="413"/>
        <v>0</v>
      </c>
      <c r="P2884" s="230">
        <f t="shared" si="414"/>
        <v>0</v>
      </c>
      <c r="Q2884" s="230">
        <f t="shared" si="410"/>
        <v>0</v>
      </c>
      <c r="R2884" s="288">
        <f t="shared" si="411"/>
        <v>0</v>
      </c>
      <c r="S2884" s="261"/>
    </row>
    <row r="2885" spans="2:19" s="200" customFormat="1" x14ac:dyDescent="0.25">
      <c r="B2885" s="259">
        <f t="shared" si="412"/>
        <v>2880</v>
      </c>
      <c r="C2885" s="229">
        <v>45542</v>
      </c>
      <c r="D2885" s="203"/>
      <c r="E2885" s="204" t="str">
        <f t="shared" si="406"/>
        <v/>
      </c>
      <c r="F2885" s="204" t="str">
        <f t="shared" si="407"/>
        <v/>
      </c>
      <c r="G2885" s="204" t="str">
        <f t="shared" si="408"/>
        <v/>
      </c>
      <c r="H2885" s="204" t="str">
        <f t="shared" si="409"/>
        <v/>
      </c>
      <c r="I2885" s="204"/>
      <c r="J2885" s="204"/>
      <c r="K2885" s="204"/>
      <c r="L2885" s="204"/>
      <c r="M2885" s="204"/>
      <c r="N2885" s="204"/>
      <c r="O2885" s="230">
        <f t="shared" si="413"/>
        <v>0</v>
      </c>
      <c r="P2885" s="230">
        <f t="shared" si="414"/>
        <v>0</v>
      </c>
      <c r="Q2885" s="230">
        <f t="shared" si="410"/>
        <v>0</v>
      </c>
      <c r="R2885" s="288">
        <f t="shared" si="411"/>
        <v>0</v>
      </c>
      <c r="S2885" s="261"/>
    </row>
    <row r="2886" spans="2:19" s="200" customFormat="1" x14ac:dyDescent="0.25">
      <c r="B2886" s="259">
        <f t="shared" si="412"/>
        <v>2881</v>
      </c>
      <c r="C2886" s="229">
        <v>45542</v>
      </c>
      <c r="D2886" s="203"/>
      <c r="E2886" s="204" t="str">
        <f t="shared" ref="E2886:E2949" si="415">IFERROR(VLOOKUP(D2886,T:X,2,FALSE),"")</f>
        <v/>
      </c>
      <c r="F2886" s="204" t="str">
        <f t="shared" ref="F2886:F2949" si="416">IFERROR(VLOOKUP(D2886,T:X,3,FALSE),"")</f>
        <v/>
      </c>
      <c r="G2886" s="204" t="str">
        <f t="shared" ref="G2886:G2949" si="417">IFERROR(VLOOKUP(D2886,T:X,4,FALSE),"")</f>
        <v/>
      </c>
      <c r="H2886" s="204" t="str">
        <f t="shared" ref="H2886:H2949" si="418">IFERROR(VLOOKUP(D2886,T:X,5,FALSE),"")</f>
        <v/>
      </c>
      <c r="I2886" s="204"/>
      <c r="J2886" s="204"/>
      <c r="K2886" s="204"/>
      <c r="L2886" s="204"/>
      <c r="M2886" s="204"/>
      <c r="N2886" s="204"/>
      <c r="O2886" s="230">
        <f t="shared" si="413"/>
        <v>0</v>
      </c>
      <c r="P2886" s="230">
        <f t="shared" si="414"/>
        <v>0</v>
      </c>
      <c r="Q2886" s="230">
        <f t="shared" ref="Q2886:Q2949" si="419">IF(I2886=$Q$5,J2886*H2886,0)</f>
        <v>0</v>
      </c>
      <c r="R2886" s="288">
        <f t="shared" ref="R2886:R2949" si="420">IF(I2886=$R$5,J2886*H2886,0)</f>
        <v>0</v>
      </c>
      <c r="S2886" s="261"/>
    </row>
    <row r="2887" spans="2:19" s="200" customFormat="1" x14ac:dyDescent="0.25">
      <c r="B2887" s="259">
        <f t="shared" si="412"/>
        <v>2882</v>
      </c>
      <c r="C2887" s="229">
        <v>45542</v>
      </c>
      <c r="D2887" s="203"/>
      <c r="E2887" s="204" t="str">
        <f t="shared" si="415"/>
        <v/>
      </c>
      <c r="F2887" s="204" t="str">
        <f t="shared" si="416"/>
        <v/>
      </c>
      <c r="G2887" s="204" t="str">
        <f t="shared" si="417"/>
        <v/>
      </c>
      <c r="H2887" s="204" t="str">
        <f t="shared" si="418"/>
        <v/>
      </c>
      <c r="I2887" s="204"/>
      <c r="J2887" s="204"/>
      <c r="K2887" s="204"/>
      <c r="L2887" s="204"/>
      <c r="M2887" s="204"/>
      <c r="N2887" s="204"/>
      <c r="O2887" s="230">
        <f t="shared" si="413"/>
        <v>0</v>
      </c>
      <c r="P2887" s="230">
        <f t="shared" si="414"/>
        <v>0</v>
      </c>
      <c r="Q2887" s="230">
        <f t="shared" si="419"/>
        <v>0</v>
      </c>
      <c r="R2887" s="288">
        <f t="shared" si="420"/>
        <v>0</v>
      </c>
      <c r="S2887" s="261"/>
    </row>
    <row r="2888" spans="2:19" s="200" customFormat="1" x14ac:dyDescent="0.25">
      <c r="B2888" s="259">
        <f t="shared" si="412"/>
        <v>2883</v>
      </c>
      <c r="C2888" s="229">
        <v>45542</v>
      </c>
      <c r="D2888" s="203"/>
      <c r="E2888" s="204" t="str">
        <f t="shared" si="415"/>
        <v/>
      </c>
      <c r="F2888" s="204" t="str">
        <f t="shared" si="416"/>
        <v/>
      </c>
      <c r="G2888" s="204" t="str">
        <f t="shared" si="417"/>
        <v/>
      </c>
      <c r="H2888" s="204" t="str">
        <f t="shared" si="418"/>
        <v/>
      </c>
      <c r="I2888" s="204"/>
      <c r="J2888" s="204"/>
      <c r="K2888" s="204"/>
      <c r="L2888" s="204"/>
      <c r="M2888" s="204"/>
      <c r="N2888" s="204"/>
      <c r="O2888" s="230">
        <f t="shared" si="413"/>
        <v>0</v>
      </c>
      <c r="P2888" s="230">
        <f t="shared" si="414"/>
        <v>0</v>
      </c>
      <c r="Q2888" s="230">
        <f t="shared" si="419"/>
        <v>0</v>
      </c>
      <c r="R2888" s="288">
        <f t="shared" si="420"/>
        <v>0</v>
      </c>
      <c r="S2888" s="261"/>
    </row>
    <row r="2889" spans="2:19" s="200" customFormat="1" x14ac:dyDescent="0.25">
      <c r="B2889" s="259">
        <f t="shared" si="412"/>
        <v>2884</v>
      </c>
      <c r="C2889" s="229">
        <v>45542</v>
      </c>
      <c r="D2889" s="203"/>
      <c r="E2889" s="204" t="str">
        <f t="shared" si="415"/>
        <v/>
      </c>
      <c r="F2889" s="204" t="str">
        <f t="shared" si="416"/>
        <v/>
      </c>
      <c r="G2889" s="204" t="str">
        <f t="shared" si="417"/>
        <v/>
      </c>
      <c r="H2889" s="204" t="str">
        <f t="shared" si="418"/>
        <v/>
      </c>
      <c r="I2889" s="204"/>
      <c r="J2889" s="204"/>
      <c r="K2889" s="204"/>
      <c r="L2889" s="204"/>
      <c r="M2889" s="204"/>
      <c r="N2889" s="204"/>
      <c r="O2889" s="230">
        <f t="shared" si="413"/>
        <v>0</v>
      </c>
      <c r="P2889" s="230">
        <f t="shared" si="414"/>
        <v>0</v>
      </c>
      <c r="Q2889" s="230">
        <f t="shared" si="419"/>
        <v>0</v>
      </c>
      <c r="R2889" s="288">
        <f t="shared" si="420"/>
        <v>0</v>
      </c>
      <c r="S2889" s="261"/>
    </row>
    <row r="2890" spans="2:19" s="200" customFormat="1" x14ac:dyDescent="0.25">
      <c r="B2890" s="259">
        <f t="shared" si="412"/>
        <v>2885</v>
      </c>
      <c r="C2890" s="229">
        <v>45542</v>
      </c>
      <c r="D2890" s="203"/>
      <c r="E2890" s="204" t="str">
        <f t="shared" si="415"/>
        <v/>
      </c>
      <c r="F2890" s="204" t="str">
        <f t="shared" si="416"/>
        <v/>
      </c>
      <c r="G2890" s="204" t="str">
        <f t="shared" si="417"/>
        <v/>
      </c>
      <c r="H2890" s="204" t="str">
        <f t="shared" si="418"/>
        <v/>
      </c>
      <c r="I2890" s="204"/>
      <c r="J2890" s="204"/>
      <c r="K2890" s="204"/>
      <c r="L2890" s="204"/>
      <c r="M2890" s="204"/>
      <c r="N2890" s="204"/>
      <c r="O2890" s="230">
        <f t="shared" si="413"/>
        <v>0</v>
      </c>
      <c r="P2890" s="230">
        <f t="shared" si="414"/>
        <v>0</v>
      </c>
      <c r="Q2890" s="230">
        <f t="shared" si="419"/>
        <v>0</v>
      </c>
      <c r="R2890" s="288">
        <f t="shared" si="420"/>
        <v>0</v>
      </c>
      <c r="S2890" s="261"/>
    </row>
    <row r="2891" spans="2:19" s="200" customFormat="1" x14ac:dyDescent="0.25">
      <c r="B2891" s="259">
        <f t="shared" ref="B2891:B2954" si="421">ROW()-5</f>
        <v>2886</v>
      </c>
      <c r="C2891" s="229">
        <v>45542</v>
      </c>
      <c r="D2891" s="203"/>
      <c r="E2891" s="204" t="str">
        <f t="shared" si="415"/>
        <v/>
      </c>
      <c r="F2891" s="204" t="str">
        <f t="shared" si="416"/>
        <v/>
      </c>
      <c r="G2891" s="204" t="str">
        <f t="shared" si="417"/>
        <v/>
      </c>
      <c r="H2891" s="204" t="str">
        <f t="shared" si="418"/>
        <v/>
      </c>
      <c r="I2891" s="204"/>
      <c r="J2891" s="204"/>
      <c r="K2891" s="204"/>
      <c r="L2891" s="204"/>
      <c r="M2891" s="204"/>
      <c r="N2891" s="204"/>
      <c r="O2891" s="230">
        <f t="shared" si="413"/>
        <v>0</v>
      </c>
      <c r="P2891" s="230">
        <f t="shared" si="414"/>
        <v>0</v>
      </c>
      <c r="Q2891" s="230">
        <f t="shared" si="419"/>
        <v>0</v>
      </c>
      <c r="R2891" s="288">
        <f t="shared" si="420"/>
        <v>0</v>
      </c>
      <c r="S2891" s="261"/>
    </row>
    <row r="2892" spans="2:19" s="200" customFormat="1" x14ac:dyDescent="0.25">
      <c r="B2892" s="259">
        <f t="shared" si="421"/>
        <v>2887</v>
      </c>
      <c r="C2892" s="229"/>
      <c r="D2892" s="203"/>
      <c r="E2892" s="204" t="str">
        <f t="shared" si="415"/>
        <v/>
      </c>
      <c r="F2892" s="204" t="str">
        <f t="shared" si="416"/>
        <v/>
      </c>
      <c r="G2892" s="204" t="str">
        <f t="shared" si="417"/>
        <v/>
      </c>
      <c r="H2892" s="204" t="str">
        <f t="shared" si="418"/>
        <v/>
      </c>
      <c r="I2892" s="204"/>
      <c r="J2892" s="204"/>
      <c r="K2892" s="204"/>
      <c r="L2892" s="204"/>
      <c r="M2892" s="204"/>
      <c r="N2892" s="204"/>
      <c r="O2892" s="230">
        <f t="shared" si="413"/>
        <v>0</v>
      </c>
      <c r="P2892" s="230">
        <f t="shared" si="414"/>
        <v>0</v>
      </c>
      <c r="Q2892" s="230">
        <f t="shared" si="419"/>
        <v>0</v>
      </c>
      <c r="R2892" s="288">
        <f t="shared" si="420"/>
        <v>0</v>
      </c>
      <c r="S2892" s="261"/>
    </row>
    <row r="2893" spans="2:19" s="200" customFormat="1" x14ac:dyDescent="0.25">
      <c r="B2893" s="259">
        <f t="shared" si="421"/>
        <v>2888</v>
      </c>
      <c r="C2893" s="229"/>
      <c r="D2893" s="203"/>
      <c r="E2893" s="204" t="str">
        <f t="shared" si="415"/>
        <v/>
      </c>
      <c r="F2893" s="204" t="str">
        <f t="shared" si="416"/>
        <v/>
      </c>
      <c r="G2893" s="204" t="str">
        <f t="shared" si="417"/>
        <v/>
      </c>
      <c r="H2893" s="204" t="str">
        <f t="shared" si="418"/>
        <v/>
      </c>
      <c r="I2893" s="204"/>
      <c r="J2893" s="204"/>
      <c r="K2893" s="204"/>
      <c r="L2893" s="204"/>
      <c r="M2893" s="204"/>
      <c r="N2893" s="204"/>
      <c r="O2893" s="230">
        <f t="shared" si="413"/>
        <v>0</v>
      </c>
      <c r="P2893" s="230">
        <f t="shared" si="414"/>
        <v>0</v>
      </c>
      <c r="Q2893" s="230">
        <f t="shared" si="419"/>
        <v>0</v>
      </c>
      <c r="R2893" s="288">
        <f t="shared" si="420"/>
        <v>0</v>
      </c>
      <c r="S2893" s="261"/>
    </row>
    <row r="2894" spans="2:19" s="200" customFormat="1" x14ac:dyDescent="0.25">
      <c r="B2894" s="259">
        <f t="shared" si="421"/>
        <v>2889</v>
      </c>
      <c r="C2894" s="229"/>
      <c r="D2894" s="203"/>
      <c r="E2894" s="204" t="str">
        <f t="shared" si="415"/>
        <v/>
      </c>
      <c r="F2894" s="204" t="str">
        <f t="shared" si="416"/>
        <v/>
      </c>
      <c r="G2894" s="204" t="str">
        <f t="shared" si="417"/>
        <v/>
      </c>
      <c r="H2894" s="204" t="str">
        <f t="shared" si="418"/>
        <v/>
      </c>
      <c r="I2894" s="204"/>
      <c r="J2894" s="204"/>
      <c r="K2894" s="204"/>
      <c r="L2894" s="204"/>
      <c r="M2894" s="204"/>
      <c r="N2894" s="204"/>
      <c r="O2894" s="230">
        <f t="shared" si="413"/>
        <v>0</v>
      </c>
      <c r="P2894" s="230">
        <f t="shared" si="414"/>
        <v>0</v>
      </c>
      <c r="Q2894" s="230">
        <f t="shared" si="419"/>
        <v>0</v>
      </c>
      <c r="R2894" s="288">
        <f t="shared" si="420"/>
        <v>0</v>
      </c>
      <c r="S2894" s="261"/>
    </row>
    <row r="2895" spans="2:19" s="200" customFormat="1" x14ac:dyDescent="0.25">
      <c r="B2895" s="259">
        <f t="shared" si="421"/>
        <v>2890</v>
      </c>
      <c r="C2895" s="229">
        <v>45542</v>
      </c>
      <c r="D2895" s="203"/>
      <c r="E2895" s="204" t="str">
        <f t="shared" si="415"/>
        <v/>
      </c>
      <c r="F2895" s="204" t="str">
        <f t="shared" si="416"/>
        <v/>
      </c>
      <c r="G2895" s="204" t="str">
        <f t="shared" si="417"/>
        <v/>
      </c>
      <c r="H2895" s="204" t="str">
        <f t="shared" si="418"/>
        <v/>
      </c>
      <c r="I2895" s="204"/>
      <c r="J2895" s="204"/>
      <c r="K2895" s="204"/>
      <c r="L2895" s="204"/>
      <c r="M2895" s="204"/>
      <c r="N2895" s="204"/>
      <c r="O2895" s="230">
        <f t="shared" si="413"/>
        <v>0</v>
      </c>
      <c r="P2895" s="230">
        <f t="shared" si="414"/>
        <v>0</v>
      </c>
      <c r="Q2895" s="230">
        <f t="shared" si="419"/>
        <v>0</v>
      </c>
      <c r="R2895" s="288">
        <f t="shared" si="420"/>
        <v>0</v>
      </c>
      <c r="S2895" s="261"/>
    </row>
    <row r="2896" spans="2:19" s="200" customFormat="1" x14ac:dyDescent="0.25">
      <c r="B2896" s="259">
        <f t="shared" si="421"/>
        <v>2891</v>
      </c>
      <c r="C2896" s="229">
        <v>45542</v>
      </c>
      <c r="D2896" s="203"/>
      <c r="E2896" s="204" t="str">
        <f t="shared" si="415"/>
        <v/>
      </c>
      <c r="F2896" s="204" t="str">
        <f t="shared" si="416"/>
        <v/>
      </c>
      <c r="G2896" s="204" t="str">
        <f t="shared" si="417"/>
        <v/>
      </c>
      <c r="H2896" s="204" t="str">
        <f t="shared" si="418"/>
        <v/>
      </c>
      <c r="I2896" s="204"/>
      <c r="J2896" s="204"/>
      <c r="K2896" s="204"/>
      <c r="L2896" s="204"/>
      <c r="M2896" s="204"/>
      <c r="N2896" s="204"/>
      <c r="O2896" s="230">
        <f t="shared" si="413"/>
        <v>0</v>
      </c>
      <c r="P2896" s="230">
        <f t="shared" si="414"/>
        <v>0</v>
      </c>
      <c r="Q2896" s="230">
        <f t="shared" si="419"/>
        <v>0</v>
      </c>
      <c r="R2896" s="288">
        <f t="shared" si="420"/>
        <v>0</v>
      </c>
      <c r="S2896" s="261"/>
    </row>
    <row r="2897" spans="2:19" s="200" customFormat="1" x14ac:dyDescent="0.25">
      <c r="B2897" s="259">
        <f t="shared" si="421"/>
        <v>2892</v>
      </c>
      <c r="C2897" s="229">
        <v>45542</v>
      </c>
      <c r="D2897" s="203"/>
      <c r="E2897" s="204" t="str">
        <f t="shared" si="415"/>
        <v/>
      </c>
      <c r="F2897" s="204" t="str">
        <f t="shared" si="416"/>
        <v/>
      </c>
      <c r="G2897" s="204" t="str">
        <f t="shared" si="417"/>
        <v/>
      </c>
      <c r="H2897" s="204" t="str">
        <f t="shared" si="418"/>
        <v/>
      </c>
      <c r="I2897" s="204"/>
      <c r="J2897" s="204"/>
      <c r="K2897" s="204"/>
      <c r="L2897" s="204"/>
      <c r="M2897" s="204"/>
      <c r="N2897" s="204"/>
      <c r="O2897" s="230">
        <f t="shared" si="413"/>
        <v>0</v>
      </c>
      <c r="P2897" s="230">
        <f t="shared" si="414"/>
        <v>0</v>
      </c>
      <c r="Q2897" s="230">
        <f t="shared" si="419"/>
        <v>0</v>
      </c>
      <c r="R2897" s="288">
        <f t="shared" si="420"/>
        <v>0</v>
      </c>
      <c r="S2897" s="261"/>
    </row>
    <row r="2898" spans="2:19" s="200" customFormat="1" x14ac:dyDescent="0.25">
      <c r="B2898" s="259">
        <f t="shared" si="421"/>
        <v>2893</v>
      </c>
      <c r="C2898" s="229">
        <v>45542</v>
      </c>
      <c r="D2898" s="203"/>
      <c r="E2898" s="204" t="str">
        <f t="shared" si="415"/>
        <v/>
      </c>
      <c r="F2898" s="204" t="str">
        <f t="shared" si="416"/>
        <v/>
      </c>
      <c r="G2898" s="204" t="str">
        <f t="shared" si="417"/>
        <v/>
      </c>
      <c r="H2898" s="204" t="str">
        <f t="shared" si="418"/>
        <v/>
      </c>
      <c r="I2898" s="204"/>
      <c r="J2898" s="204"/>
      <c r="K2898" s="204"/>
      <c r="L2898" s="204"/>
      <c r="M2898" s="204"/>
      <c r="N2898" s="204"/>
      <c r="O2898" s="230">
        <f t="shared" si="413"/>
        <v>0</v>
      </c>
      <c r="P2898" s="230">
        <f t="shared" si="414"/>
        <v>0</v>
      </c>
      <c r="Q2898" s="230">
        <f t="shared" si="419"/>
        <v>0</v>
      </c>
      <c r="R2898" s="288">
        <f t="shared" si="420"/>
        <v>0</v>
      </c>
      <c r="S2898" s="261"/>
    </row>
    <row r="2899" spans="2:19" s="200" customFormat="1" x14ac:dyDescent="0.25">
      <c r="B2899" s="259">
        <f t="shared" si="421"/>
        <v>2894</v>
      </c>
      <c r="C2899" s="229">
        <v>45542</v>
      </c>
      <c r="D2899" s="203"/>
      <c r="E2899" s="204" t="str">
        <f t="shared" si="415"/>
        <v/>
      </c>
      <c r="F2899" s="204" t="str">
        <f t="shared" si="416"/>
        <v/>
      </c>
      <c r="G2899" s="204" t="str">
        <f t="shared" si="417"/>
        <v/>
      </c>
      <c r="H2899" s="204" t="str">
        <f t="shared" si="418"/>
        <v/>
      </c>
      <c r="I2899" s="204"/>
      <c r="J2899" s="204"/>
      <c r="K2899" s="204"/>
      <c r="L2899" s="204"/>
      <c r="M2899" s="204"/>
      <c r="N2899" s="204"/>
      <c r="O2899" s="230">
        <f t="shared" si="413"/>
        <v>0</v>
      </c>
      <c r="P2899" s="230">
        <f t="shared" si="414"/>
        <v>0</v>
      </c>
      <c r="Q2899" s="230">
        <f t="shared" si="419"/>
        <v>0</v>
      </c>
      <c r="R2899" s="288">
        <f t="shared" si="420"/>
        <v>0</v>
      </c>
      <c r="S2899" s="261"/>
    </row>
    <row r="2900" spans="2:19" s="200" customFormat="1" x14ac:dyDescent="0.25">
      <c r="B2900" s="259">
        <f t="shared" si="421"/>
        <v>2895</v>
      </c>
      <c r="C2900" s="229">
        <v>45542</v>
      </c>
      <c r="D2900" s="203"/>
      <c r="E2900" s="204" t="str">
        <f t="shared" si="415"/>
        <v/>
      </c>
      <c r="F2900" s="204" t="str">
        <f t="shared" si="416"/>
        <v/>
      </c>
      <c r="G2900" s="204" t="str">
        <f t="shared" si="417"/>
        <v/>
      </c>
      <c r="H2900" s="204" t="str">
        <f t="shared" si="418"/>
        <v/>
      </c>
      <c r="I2900" s="204"/>
      <c r="J2900" s="204"/>
      <c r="K2900" s="204"/>
      <c r="L2900" s="204"/>
      <c r="M2900" s="204"/>
      <c r="N2900" s="204"/>
      <c r="O2900" s="230">
        <f t="shared" si="413"/>
        <v>0</v>
      </c>
      <c r="P2900" s="230">
        <f t="shared" si="414"/>
        <v>0</v>
      </c>
      <c r="Q2900" s="230">
        <f t="shared" si="419"/>
        <v>0</v>
      </c>
      <c r="R2900" s="288">
        <f t="shared" si="420"/>
        <v>0</v>
      </c>
      <c r="S2900" s="261"/>
    </row>
    <row r="2901" spans="2:19" s="200" customFormat="1" x14ac:dyDescent="0.25">
      <c r="B2901" s="259">
        <f t="shared" si="421"/>
        <v>2896</v>
      </c>
      <c r="C2901" s="229">
        <v>45542</v>
      </c>
      <c r="D2901" s="203"/>
      <c r="E2901" s="204" t="str">
        <f t="shared" si="415"/>
        <v/>
      </c>
      <c r="F2901" s="204" t="str">
        <f t="shared" si="416"/>
        <v/>
      </c>
      <c r="G2901" s="204" t="str">
        <f t="shared" si="417"/>
        <v/>
      </c>
      <c r="H2901" s="204" t="str">
        <f t="shared" si="418"/>
        <v/>
      </c>
      <c r="I2901" s="204"/>
      <c r="J2901" s="204"/>
      <c r="K2901" s="204"/>
      <c r="L2901" s="204"/>
      <c r="M2901" s="204"/>
      <c r="N2901" s="204"/>
      <c r="O2901" s="230">
        <f t="shared" si="413"/>
        <v>0</v>
      </c>
      <c r="P2901" s="230">
        <f t="shared" si="414"/>
        <v>0</v>
      </c>
      <c r="Q2901" s="230">
        <f t="shared" si="419"/>
        <v>0</v>
      </c>
      <c r="R2901" s="288">
        <f t="shared" si="420"/>
        <v>0</v>
      </c>
      <c r="S2901" s="261"/>
    </row>
    <row r="2902" spans="2:19" s="200" customFormat="1" x14ac:dyDescent="0.25">
      <c r="B2902" s="259">
        <f t="shared" si="421"/>
        <v>2897</v>
      </c>
      <c r="C2902" s="229">
        <v>45543</v>
      </c>
      <c r="D2902" s="203"/>
      <c r="E2902" s="204" t="str">
        <f t="shared" si="415"/>
        <v/>
      </c>
      <c r="F2902" s="204" t="str">
        <f t="shared" si="416"/>
        <v/>
      </c>
      <c r="G2902" s="204" t="str">
        <f t="shared" si="417"/>
        <v/>
      </c>
      <c r="H2902" s="204" t="str">
        <f t="shared" si="418"/>
        <v/>
      </c>
      <c r="I2902" s="204"/>
      <c r="J2902" s="204"/>
      <c r="K2902" s="204"/>
      <c r="L2902" s="204"/>
      <c r="M2902" s="204"/>
      <c r="N2902" s="204"/>
      <c r="O2902" s="230">
        <f t="shared" ref="O2902:O2965" si="422">IF(I2902=$O$5,J2902*H2902,0)</f>
        <v>0</v>
      </c>
      <c r="P2902" s="230">
        <f t="shared" ref="P2902:P2965" si="423">IF(I2902=$P$5,J2902*H2902,0)*1.15</f>
        <v>0</v>
      </c>
      <c r="Q2902" s="230">
        <f t="shared" si="419"/>
        <v>0</v>
      </c>
      <c r="R2902" s="288">
        <f t="shared" si="420"/>
        <v>0</v>
      </c>
      <c r="S2902" s="261"/>
    </row>
    <row r="2903" spans="2:19" s="200" customFormat="1" x14ac:dyDescent="0.25">
      <c r="B2903" s="259">
        <f t="shared" si="421"/>
        <v>2898</v>
      </c>
      <c r="C2903" s="229">
        <v>45543</v>
      </c>
      <c r="D2903" s="203"/>
      <c r="E2903" s="204" t="str">
        <f t="shared" si="415"/>
        <v/>
      </c>
      <c r="F2903" s="204" t="str">
        <f t="shared" si="416"/>
        <v/>
      </c>
      <c r="G2903" s="204" t="str">
        <f t="shared" si="417"/>
        <v/>
      </c>
      <c r="H2903" s="204" t="str">
        <f t="shared" si="418"/>
        <v/>
      </c>
      <c r="I2903" s="204"/>
      <c r="J2903" s="204"/>
      <c r="K2903" s="204"/>
      <c r="L2903" s="204"/>
      <c r="M2903" s="204"/>
      <c r="N2903" s="204"/>
      <c r="O2903" s="230">
        <f t="shared" si="422"/>
        <v>0</v>
      </c>
      <c r="P2903" s="230">
        <f t="shared" si="423"/>
        <v>0</v>
      </c>
      <c r="Q2903" s="230">
        <f t="shared" si="419"/>
        <v>0</v>
      </c>
      <c r="R2903" s="288">
        <f t="shared" si="420"/>
        <v>0</v>
      </c>
      <c r="S2903" s="261"/>
    </row>
    <row r="2904" spans="2:19" s="200" customFormat="1" x14ac:dyDescent="0.25">
      <c r="B2904" s="259">
        <f t="shared" si="421"/>
        <v>2899</v>
      </c>
      <c r="C2904" s="229">
        <v>45543</v>
      </c>
      <c r="D2904" s="203"/>
      <c r="E2904" s="204" t="str">
        <f t="shared" si="415"/>
        <v/>
      </c>
      <c r="F2904" s="204" t="str">
        <f t="shared" si="416"/>
        <v/>
      </c>
      <c r="G2904" s="204" t="str">
        <f t="shared" si="417"/>
        <v/>
      </c>
      <c r="H2904" s="204" t="str">
        <f t="shared" si="418"/>
        <v/>
      </c>
      <c r="I2904" s="204"/>
      <c r="J2904" s="204"/>
      <c r="K2904" s="204"/>
      <c r="L2904" s="204"/>
      <c r="M2904" s="204"/>
      <c r="N2904" s="204"/>
      <c r="O2904" s="230">
        <f t="shared" si="422"/>
        <v>0</v>
      </c>
      <c r="P2904" s="230">
        <f t="shared" si="423"/>
        <v>0</v>
      </c>
      <c r="Q2904" s="230">
        <f t="shared" si="419"/>
        <v>0</v>
      </c>
      <c r="R2904" s="288">
        <f t="shared" si="420"/>
        <v>0</v>
      </c>
      <c r="S2904" s="261"/>
    </row>
    <row r="2905" spans="2:19" s="200" customFormat="1" x14ac:dyDescent="0.25">
      <c r="B2905" s="259">
        <f t="shared" si="421"/>
        <v>2900</v>
      </c>
      <c r="C2905" s="229">
        <v>45543</v>
      </c>
      <c r="D2905" s="203"/>
      <c r="E2905" s="204" t="str">
        <f t="shared" si="415"/>
        <v/>
      </c>
      <c r="F2905" s="204" t="str">
        <f t="shared" si="416"/>
        <v/>
      </c>
      <c r="G2905" s="204" t="str">
        <f t="shared" si="417"/>
        <v/>
      </c>
      <c r="H2905" s="204" t="str">
        <f t="shared" si="418"/>
        <v/>
      </c>
      <c r="I2905" s="204"/>
      <c r="J2905" s="204"/>
      <c r="K2905" s="204"/>
      <c r="L2905" s="204"/>
      <c r="M2905" s="204"/>
      <c r="N2905" s="204"/>
      <c r="O2905" s="230">
        <f t="shared" si="422"/>
        <v>0</v>
      </c>
      <c r="P2905" s="230">
        <f t="shared" si="423"/>
        <v>0</v>
      </c>
      <c r="Q2905" s="230">
        <f t="shared" si="419"/>
        <v>0</v>
      </c>
      <c r="R2905" s="288">
        <f t="shared" si="420"/>
        <v>0</v>
      </c>
      <c r="S2905" s="261"/>
    </row>
    <row r="2906" spans="2:19" s="200" customFormat="1" x14ac:dyDescent="0.25">
      <c r="B2906" s="259">
        <f t="shared" si="421"/>
        <v>2901</v>
      </c>
      <c r="C2906" s="229">
        <v>45543</v>
      </c>
      <c r="D2906" s="203"/>
      <c r="E2906" s="204" t="str">
        <f t="shared" si="415"/>
        <v/>
      </c>
      <c r="F2906" s="204" t="str">
        <f t="shared" si="416"/>
        <v/>
      </c>
      <c r="G2906" s="204" t="str">
        <f t="shared" si="417"/>
        <v/>
      </c>
      <c r="H2906" s="204" t="str">
        <f t="shared" si="418"/>
        <v/>
      </c>
      <c r="I2906" s="204"/>
      <c r="J2906" s="204"/>
      <c r="K2906" s="204"/>
      <c r="L2906" s="204"/>
      <c r="M2906" s="204"/>
      <c r="N2906" s="204"/>
      <c r="O2906" s="230">
        <f t="shared" si="422"/>
        <v>0</v>
      </c>
      <c r="P2906" s="230">
        <f t="shared" si="423"/>
        <v>0</v>
      </c>
      <c r="Q2906" s="230">
        <f t="shared" si="419"/>
        <v>0</v>
      </c>
      <c r="R2906" s="288">
        <f t="shared" si="420"/>
        <v>0</v>
      </c>
      <c r="S2906" s="261"/>
    </row>
    <row r="2907" spans="2:19" s="200" customFormat="1" x14ac:dyDescent="0.25">
      <c r="B2907" s="259">
        <f t="shared" si="421"/>
        <v>2902</v>
      </c>
      <c r="C2907" s="229">
        <v>45543</v>
      </c>
      <c r="D2907" s="203"/>
      <c r="E2907" s="204" t="str">
        <f t="shared" si="415"/>
        <v/>
      </c>
      <c r="F2907" s="204" t="str">
        <f t="shared" si="416"/>
        <v/>
      </c>
      <c r="G2907" s="204" t="str">
        <f t="shared" si="417"/>
        <v/>
      </c>
      <c r="H2907" s="204" t="str">
        <f t="shared" si="418"/>
        <v/>
      </c>
      <c r="I2907" s="204"/>
      <c r="J2907" s="204"/>
      <c r="K2907" s="204"/>
      <c r="L2907" s="204"/>
      <c r="M2907" s="204"/>
      <c r="N2907" s="204"/>
      <c r="O2907" s="230">
        <f t="shared" si="422"/>
        <v>0</v>
      </c>
      <c r="P2907" s="230">
        <f t="shared" si="423"/>
        <v>0</v>
      </c>
      <c r="Q2907" s="230">
        <f t="shared" si="419"/>
        <v>0</v>
      </c>
      <c r="R2907" s="288">
        <f t="shared" si="420"/>
        <v>0</v>
      </c>
      <c r="S2907" s="261"/>
    </row>
    <row r="2908" spans="2:19" s="200" customFormat="1" x14ac:dyDescent="0.25">
      <c r="B2908" s="259">
        <f t="shared" si="421"/>
        <v>2903</v>
      </c>
      <c r="C2908" s="229">
        <v>45543</v>
      </c>
      <c r="D2908" s="203"/>
      <c r="E2908" s="204" t="str">
        <f t="shared" si="415"/>
        <v/>
      </c>
      <c r="F2908" s="204" t="str">
        <f t="shared" si="416"/>
        <v/>
      </c>
      <c r="G2908" s="204" t="str">
        <f t="shared" si="417"/>
        <v/>
      </c>
      <c r="H2908" s="204" t="str">
        <f t="shared" si="418"/>
        <v/>
      </c>
      <c r="I2908" s="204"/>
      <c r="J2908" s="204"/>
      <c r="K2908" s="204"/>
      <c r="L2908" s="204"/>
      <c r="M2908" s="204"/>
      <c r="N2908" s="204"/>
      <c r="O2908" s="230">
        <f t="shared" si="422"/>
        <v>0</v>
      </c>
      <c r="P2908" s="230">
        <f t="shared" si="423"/>
        <v>0</v>
      </c>
      <c r="Q2908" s="230">
        <f t="shared" si="419"/>
        <v>0</v>
      </c>
      <c r="R2908" s="288">
        <f t="shared" si="420"/>
        <v>0</v>
      </c>
      <c r="S2908" s="261"/>
    </row>
    <row r="2909" spans="2:19" s="200" customFormat="1" x14ac:dyDescent="0.25">
      <c r="B2909" s="259">
        <f t="shared" si="421"/>
        <v>2904</v>
      </c>
      <c r="C2909" s="229"/>
      <c r="D2909" s="203"/>
      <c r="E2909" s="204" t="str">
        <f t="shared" si="415"/>
        <v/>
      </c>
      <c r="F2909" s="204" t="str">
        <f t="shared" si="416"/>
        <v/>
      </c>
      <c r="G2909" s="204" t="str">
        <f t="shared" si="417"/>
        <v/>
      </c>
      <c r="H2909" s="204" t="str">
        <f t="shared" si="418"/>
        <v/>
      </c>
      <c r="I2909" s="204"/>
      <c r="J2909" s="204"/>
      <c r="K2909" s="204"/>
      <c r="L2909" s="204"/>
      <c r="M2909" s="204"/>
      <c r="N2909" s="204"/>
      <c r="O2909" s="230">
        <f t="shared" si="422"/>
        <v>0</v>
      </c>
      <c r="P2909" s="230">
        <f t="shared" si="423"/>
        <v>0</v>
      </c>
      <c r="Q2909" s="230">
        <f t="shared" si="419"/>
        <v>0</v>
      </c>
      <c r="R2909" s="288">
        <f t="shared" si="420"/>
        <v>0</v>
      </c>
      <c r="S2909" s="261"/>
    </row>
    <row r="2910" spans="2:19" s="200" customFormat="1" x14ac:dyDescent="0.25">
      <c r="B2910" s="259">
        <f t="shared" si="421"/>
        <v>2905</v>
      </c>
      <c r="C2910" s="229"/>
      <c r="D2910" s="203"/>
      <c r="E2910" s="204" t="str">
        <f t="shared" si="415"/>
        <v/>
      </c>
      <c r="F2910" s="204" t="str">
        <f t="shared" si="416"/>
        <v/>
      </c>
      <c r="G2910" s="204" t="str">
        <f t="shared" si="417"/>
        <v/>
      </c>
      <c r="H2910" s="204" t="str">
        <f t="shared" si="418"/>
        <v/>
      </c>
      <c r="I2910" s="204"/>
      <c r="J2910" s="204"/>
      <c r="K2910" s="204"/>
      <c r="L2910" s="204"/>
      <c r="M2910" s="204"/>
      <c r="N2910" s="204"/>
      <c r="O2910" s="230">
        <f t="shared" si="422"/>
        <v>0</v>
      </c>
      <c r="P2910" s="230">
        <f t="shared" si="423"/>
        <v>0</v>
      </c>
      <c r="Q2910" s="230">
        <f t="shared" si="419"/>
        <v>0</v>
      </c>
      <c r="R2910" s="288">
        <f t="shared" si="420"/>
        <v>0</v>
      </c>
      <c r="S2910" s="261"/>
    </row>
    <row r="2911" spans="2:19" s="200" customFormat="1" x14ac:dyDescent="0.25">
      <c r="B2911" s="259">
        <f t="shared" si="421"/>
        <v>2906</v>
      </c>
      <c r="C2911" s="229"/>
      <c r="D2911" s="203"/>
      <c r="E2911" s="204" t="str">
        <f t="shared" si="415"/>
        <v/>
      </c>
      <c r="F2911" s="204" t="str">
        <f t="shared" si="416"/>
        <v/>
      </c>
      <c r="G2911" s="204" t="str">
        <f t="shared" si="417"/>
        <v/>
      </c>
      <c r="H2911" s="204" t="str">
        <f t="shared" si="418"/>
        <v/>
      </c>
      <c r="I2911" s="204"/>
      <c r="J2911" s="204"/>
      <c r="K2911" s="204"/>
      <c r="L2911" s="204"/>
      <c r="M2911" s="204"/>
      <c r="N2911" s="204"/>
      <c r="O2911" s="230">
        <f t="shared" si="422"/>
        <v>0</v>
      </c>
      <c r="P2911" s="230">
        <f t="shared" si="423"/>
        <v>0</v>
      </c>
      <c r="Q2911" s="230">
        <f t="shared" si="419"/>
        <v>0</v>
      </c>
      <c r="R2911" s="288">
        <f t="shared" si="420"/>
        <v>0</v>
      </c>
      <c r="S2911" s="261"/>
    </row>
    <row r="2912" spans="2:19" s="200" customFormat="1" x14ac:dyDescent="0.25">
      <c r="B2912" s="259">
        <f t="shared" si="421"/>
        <v>2907</v>
      </c>
      <c r="C2912" s="229">
        <v>45543</v>
      </c>
      <c r="D2912" s="203"/>
      <c r="E2912" s="204" t="str">
        <f t="shared" si="415"/>
        <v/>
      </c>
      <c r="F2912" s="204" t="str">
        <f t="shared" si="416"/>
        <v/>
      </c>
      <c r="G2912" s="204" t="str">
        <f t="shared" si="417"/>
        <v/>
      </c>
      <c r="H2912" s="204" t="str">
        <f t="shared" si="418"/>
        <v/>
      </c>
      <c r="I2912" s="204"/>
      <c r="J2912" s="204"/>
      <c r="K2912" s="204"/>
      <c r="L2912" s="204"/>
      <c r="M2912" s="204"/>
      <c r="N2912" s="204"/>
      <c r="O2912" s="230">
        <f t="shared" si="422"/>
        <v>0</v>
      </c>
      <c r="P2912" s="230">
        <f t="shared" si="423"/>
        <v>0</v>
      </c>
      <c r="Q2912" s="230">
        <f t="shared" si="419"/>
        <v>0</v>
      </c>
      <c r="R2912" s="288">
        <f t="shared" si="420"/>
        <v>0</v>
      </c>
      <c r="S2912" s="261"/>
    </row>
    <row r="2913" spans="2:19" s="200" customFormat="1" x14ac:dyDescent="0.25">
      <c r="B2913" s="259">
        <f t="shared" si="421"/>
        <v>2908</v>
      </c>
      <c r="C2913" s="229">
        <v>45543</v>
      </c>
      <c r="D2913" s="203"/>
      <c r="E2913" s="204" t="str">
        <f t="shared" si="415"/>
        <v/>
      </c>
      <c r="F2913" s="204" t="str">
        <f t="shared" si="416"/>
        <v/>
      </c>
      <c r="G2913" s="204" t="str">
        <f t="shared" si="417"/>
        <v/>
      </c>
      <c r="H2913" s="204" t="str">
        <f t="shared" si="418"/>
        <v/>
      </c>
      <c r="I2913" s="204"/>
      <c r="J2913" s="204"/>
      <c r="K2913" s="204"/>
      <c r="L2913" s="204"/>
      <c r="M2913" s="204"/>
      <c r="N2913" s="204"/>
      <c r="O2913" s="230">
        <f t="shared" si="422"/>
        <v>0</v>
      </c>
      <c r="P2913" s="230">
        <f t="shared" si="423"/>
        <v>0</v>
      </c>
      <c r="Q2913" s="230">
        <f t="shared" si="419"/>
        <v>0</v>
      </c>
      <c r="R2913" s="288">
        <f t="shared" si="420"/>
        <v>0</v>
      </c>
      <c r="S2913" s="261"/>
    </row>
    <row r="2914" spans="2:19" s="200" customFormat="1" x14ac:dyDescent="0.25">
      <c r="B2914" s="259">
        <f t="shared" si="421"/>
        <v>2909</v>
      </c>
      <c r="C2914" s="229">
        <v>45543</v>
      </c>
      <c r="D2914" s="203"/>
      <c r="E2914" s="204" t="str">
        <f t="shared" si="415"/>
        <v/>
      </c>
      <c r="F2914" s="204" t="str">
        <f t="shared" si="416"/>
        <v/>
      </c>
      <c r="G2914" s="204" t="str">
        <f t="shared" si="417"/>
        <v/>
      </c>
      <c r="H2914" s="204" t="str">
        <f t="shared" si="418"/>
        <v/>
      </c>
      <c r="I2914" s="204"/>
      <c r="J2914" s="204"/>
      <c r="K2914" s="204"/>
      <c r="L2914" s="204"/>
      <c r="M2914" s="204"/>
      <c r="N2914" s="204"/>
      <c r="O2914" s="230">
        <f t="shared" si="422"/>
        <v>0</v>
      </c>
      <c r="P2914" s="230">
        <f t="shared" si="423"/>
        <v>0</v>
      </c>
      <c r="Q2914" s="230">
        <f t="shared" si="419"/>
        <v>0</v>
      </c>
      <c r="R2914" s="288">
        <f t="shared" si="420"/>
        <v>0</v>
      </c>
      <c r="S2914" s="261"/>
    </row>
    <row r="2915" spans="2:19" s="200" customFormat="1" x14ac:dyDescent="0.25">
      <c r="B2915" s="259">
        <f t="shared" si="421"/>
        <v>2910</v>
      </c>
      <c r="C2915" s="229">
        <v>45543</v>
      </c>
      <c r="D2915" s="203"/>
      <c r="E2915" s="204" t="str">
        <f t="shared" si="415"/>
        <v/>
      </c>
      <c r="F2915" s="204" t="str">
        <f t="shared" si="416"/>
        <v/>
      </c>
      <c r="G2915" s="204" t="str">
        <f t="shared" si="417"/>
        <v/>
      </c>
      <c r="H2915" s="204" t="str">
        <f t="shared" si="418"/>
        <v/>
      </c>
      <c r="I2915" s="204"/>
      <c r="J2915" s="204"/>
      <c r="K2915" s="204"/>
      <c r="L2915" s="204"/>
      <c r="M2915" s="204"/>
      <c r="N2915" s="204"/>
      <c r="O2915" s="230">
        <f t="shared" si="422"/>
        <v>0</v>
      </c>
      <c r="P2915" s="230">
        <f t="shared" si="423"/>
        <v>0</v>
      </c>
      <c r="Q2915" s="230">
        <f t="shared" si="419"/>
        <v>0</v>
      </c>
      <c r="R2915" s="288">
        <f t="shared" si="420"/>
        <v>0</v>
      </c>
      <c r="S2915" s="261"/>
    </row>
    <row r="2916" spans="2:19" s="200" customFormat="1" x14ac:dyDescent="0.25">
      <c r="B2916" s="259">
        <f t="shared" si="421"/>
        <v>2911</v>
      </c>
      <c r="C2916" s="229">
        <v>45543</v>
      </c>
      <c r="D2916" s="203"/>
      <c r="E2916" s="204" t="str">
        <f t="shared" si="415"/>
        <v/>
      </c>
      <c r="F2916" s="204" t="str">
        <f t="shared" si="416"/>
        <v/>
      </c>
      <c r="G2916" s="204" t="str">
        <f t="shared" si="417"/>
        <v/>
      </c>
      <c r="H2916" s="204" t="str">
        <f t="shared" si="418"/>
        <v/>
      </c>
      <c r="I2916" s="204"/>
      <c r="J2916" s="204"/>
      <c r="K2916" s="204"/>
      <c r="L2916" s="204"/>
      <c r="M2916" s="204"/>
      <c r="N2916" s="204"/>
      <c r="O2916" s="230">
        <f t="shared" si="422"/>
        <v>0</v>
      </c>
      <c r="P2916" s="230">
        <f t="shared" si="423"/>
        <v>0</v>
      </c>
      <c r="Q2916" s="230">
        <f t="shared" si="419"/>
        <v>0</v>
      </c>
      <c r="R2916" s="288">
        <f t="shared" si="420"/>
        <v>0</v>
      </c>
      <c r="S2916" s="261"/>
    </row>
    <row r="2917" spans="2:19" s="200" customFormat="1" x14ac:dyDescent="0.25">
      <c r="B2917" s="259">
        <f t="shared" si="421"/>
        <v>2912</v>
      </c>
      <c r="C2917" s="229">
        <v>45543</v>
      </c>
      <c r="D2917" s="203"/>
      <c r="E2917" s="204" t="str">
        <f t="shared" si="415"/>
        <v/>
      </c>
      <c r="F2917" s="204" t="str">
        <f t="shared" si="416"/>
        <v/>
      </c>
      <c r="G2917" s="204" t="str">
        <f t="shared" si="417"/>
        <v/>
      </c>
      <c r="H2917" s="204" t="str">
        <f t="shared" si="418"/>
        <v/>
      </c>
      <c r="I2917" s="204"/>
      <c r="J2917" s="204"/>
      <c r="K2917" s="204"/>
      <c r="L2917" s="204"/>
      <c r="M2917" s="204"/>
      <c r="N2917" s="204"/>
      <c r="O2917" s="230">
        <f t="shared" si="422"/>
        <v>0</v>
      </c>
      <c r="P2917" s="230">
        <f t="shared" si="423"/>
        <v>0</v>
      </c>
      <c r="Q2917" s="230">
        <f t="shared" si="419"/>
        <v>0</v>
      </c>
      <c r="R2917" s="288">
        <f t="shared" si="420"/>
        <v>0</v>
      </c>
      <c r="S2917" s="261"/>
    </row>
    <row r="2918" spans="2:19" s="200" customFormat="1" x14ac:dyDescent="0.25">
      <c r="B2918" s="259">
        <f t="shared" si="421"/>
        <v>2913</v>
      </c>
      <c r="C2918" s="229">
        <v>45543</v>
      </c>
      <c r="D2918" s="203"/>
      <c r="E2918" s="204" t="str">
        <f t="shared" si="415"/>
        <v/>
      </c>
      <c r="F2918" s="204" t="str">
        <f t="shared" si="416"/>
        <v/>
      </c>
      <c r="G2918" s="204" t="str">
        <f t="shared" si="417"/>
        <v/>
      </c>
      <c r="H2918" s="204" t="str">
        <f t="shared" si="418"/>
        <v/>
      </c>
      <c r="I2918" s="204"/>
      <c r="J2918" s="204"/>
      <c r="K2918" s="204"/>
      <c r="L2918" s="204"/>
      <c r="M2918" s="204"/>
      <c r="N2918" s="204"/>
      <c r="O2918" s="230">
        <f t="shared" si="422"/>
        <v>0</v>
      </c>
      <c r="P2918" s="230">
        <f t="shared" si="423"/>
        <v>0</v>
      </c>
      <c r="Q2918" s="230">
        <f t="shared" si="419"/>
        <v>0</v>
      </c>
      <c r="R2918" s="288">
        <f t="shared" si="420"/>
        <v>0</v>
      </c>
      <c r="S2918" s="261"/>
    </row>
    <row r="2919" spans="2:19" s="200" customFormat="1" x14ac:dyDescent="0.25">
      <c r="B2919" s="259">
        <f t="shared" si="421"/>
        <v>2914</v>
      </c>
      <c r="C2919" s="229">
        <v>45544</v>
      </c>
      <c r="D2919" s="203"/>
      <c r="E2919" s="204" t="str">
        <f t="shared" si="415"/>
        <v/>
      </c>
      <c r="F2919" s="204" t="str">
        <f t="shared" si="416"/>
        <v/>
      </c>
      <c r="G2919" s="204" t="str">
        <f t="shared" si="417"/>
        <v/>
      </c>
      <c r="H2919" s="204" t="str">
        <f t="shared" si="418"/>
        <v/>
      </c>
      <c r="I2919" s="204"/>
      <c r="J2919" s="204"/>
      <c r="K2919" s="204"/>
      <c r="L2919" s="204"/>
      <c r="M2919" s="204"/>
      <c r="N2919" s="204"/>
      <c r="O2919" s="230">
        <f t="shared" si="422"/>
        <v>0</v>
      </c>
      <c r="P2919" s="230">
        <f t="shared" si="423"/>
        <v>0</v>
      </c>
      <c r="Q2919" s="230">
        <f t="shared" si="419"/>
        <v>0</v>
      </c>
      <c r="R2919" s="288">
        <f t="shared" si="420"/>
        <v>0</v>
      </c>
      <c r="S2919" s="261"/>
    </row>
    <row r="2920" spans="2:19" s="200" customFormat="1" x14ac:dyDescent="0.25">
      <c r="B2920" s="259">
        <f t="shared" si="421"/>
        <v>2915</v>
      </c>
      <c r="C2920" s="229">
        <v>45544</v>
      </c>
      <c r="D2920" s="203"/>
      <c r="E2920" s="204" t="str">
        <f t="shared" si="415"/>
        <v/>
      </c>
      <c r="F2920" s="204" t="str">
        <f t="shared" si="416"/>
        <v/>
      </c>
      <c r="G2920" s="204" t="str">
        <f t="shared" si="417"/>
        <v/>
      </c>
      <c r="H2920" s="204" t="str">
        <f t="shared" si="418"/>
        <v/>
      </c>
      <c r="I2920" s="204"/>
      <c r="J2920" s="204"/>
      <c r="K2920" s="204"/>
      <c r="L2920" s="204"/>
      <c r="M2920" s="204"/>
      <c r="N2920" s="204"/>
      <c r="O2920" s="230">
        <f t="shared" si="422"/>
        <v>0</v>
      </c>
      <c r="P2920" s="230">
        <f t="shared" si="423"/>
        <v>0</v>
      </c>
      <c r="Q2920" s="230">
        <f t="shared" si="419"/>
        <v>0</v>
      </c>
      <c r="R2920" s="288">
        <f t="shared" si="420"/>
        <v>0</v>
      </c>
      <c r="S2920" s="261"/>
    </row>
    <row r="2921" spans="2:19" s="200" customFormat="1" x14ac:dyDescent="0.25">
      <c r="B2921" s="259">
        <f t="shared" si="421"/>
        <v>2916</v>
      </c>
      <c r="C2921" s="229">
        <v>45544</v>
      </c>
      <c r="D2921" s="203"/>
      <c r="E2921" s="204" t="str">
        <f t="shared" si="415"/>
        <v/>
      </c>
      <c r="F2921" s="204" t="str">
        <f t="shared" si="416"/>
        <v/>
      </c>
      <c r="G2921" s="204" t="str">
        <f t="shared" si="417"/>
        <v/>
      </c>
      <c r="H2921" s="204" t="str">
        <f t="shared" si="418"/>
        <v/>
      </c>
      <c r="I2921" s="204"/>
      <c r="J2921" s="204"/>
      <c r="K2921" s="204"/>
      <c r="L2921" s="204"/>
      <c r="M2921" s="204"/>
      <c r="N2921" s="204"/>
      <c r="O2921" s="230">
        <f t="shared" si="422"/>
        <v>0</v>
      </c>
      <c r="P2921" s="230">
        <f t="shared" si="423"/>
        <v>0</v>
      </c>
      <c r="Q2921" s="230">
        <f t="shared" si="419"/>
        <v>0</v>
      </c>
      <c r="R2921" s="288">
        <f t="shared" si="420"/>
        <v>0</v>
      </c>
      <c r="S2921" s="261"/>
    </row>
    <row r="2922" spans="2:19" s="200" customFormat="1" x14ac:dyDescent="0.25">
      <c r="B2922" s="259">
        <f t="shared" si="421"/>
        <v>2917</v>
      </c>
      <c r="C2922" s="229">
        <v>45544</v>
      </c>
      <c r="D2922" s="203"/>
      <c r="E2922" s="204" t="str">
        <f t="shared" si="415"/>
        <v/>
      </c>
      <c r="F2922" s="204" t="str">
        <f t="shared" si="416"/>
        <v/>
      </c>
      <c r="G2922" s="204" t="str">
        <f t="shared" si="417"/>
        <v/>
      </c>
      <c r="H2922" s="204" t="str">
        <f t="shared" si="418"/>
        <v/>
      </c>
      <c r="I2922" s="204"/>
      <c r="J2922" s="204"/>
      <c r="K2922" s="204"/>
      <c r="L2922" s="204"/>
      <c r="M2922" s="204"/>
      <c r="N2922" s="204"/>
      <c r="O2922" s="230">
        <f t="shared" si="422"/>
        <v>0</v>
      </c>
      <c r="P2922" s="230">
        <f t="shared" si="423"/>
        <v>0</v>
      </c>
      <c r="Q2922" s="230">
        <f t="shared" si="419"/>
        <v>0</v>
      </c>
      <c r="R2922" s="288">
        <f t="shared" si="420"/>
        <v>0</v>
      </c>
      <c r="S2922" s="261"/>
    </row>
    <row r="2923" spans="2:19" s="200" customFormat="1" x14ac:dyDescent="0.25">
      <c r="B2923" s="259">
        <f t="shared" si="421"/>
        <v>2918</v>
      </c>
      <c r="C2923" s="229">
        <v>45544</v>
      </c>
      <c r="D2923" s="203"/>
      <c r="E2923" s="204" t="str">
        <f t="shared" si="415"/>
        <v/>
      </c>
      <c r="F2923" s="204" t="str">
        <f t="shared" si="416"/>
        <v/>
      </c>
      <c r="G2923" s="204" t="str">
        <f t="shared" si="417"/>
        <v/>
      </c>
      <c r="H2923" s="204" t="str">
        <f t="shared" si="418"/>
        <v/>
      </c>
      <c r="I2923" s="204"/>
      <c r="J2923" s="204"/>
      <c r="K2923" s="204"/>
      <c r="L2923" s="204"/>
      <c r="M2923" s="204"/>
      <c r="N2923" s="204"/>
      <c r="O2923" s="230">
        <f t="shared" si="422"/>
        <v>0</v>
      </c>
      <c r="P2923" s="230">
        <f t="shared" si="423"/>
        <v>0</v>
      </c>
      <c r="Q2923" s="230">
        <f t="shared" si="419"/>
        <v>0</v>
      </c>
      <c r="R2923" s="288">
        <f t="shared" si="420"/>
        <v>0</v>
      </c>
      <c r="S2923" s="261"/>
    </row>
    <row r="2924" spans="2:19" s="200" customFormat="1" x14ac:dyDescent="0.25">
      <c r="B2924" s="259">
        <f t="shared" si="421"/>
        <v>2919</v>
      </c>
      <c r="C2924" s="229">
        <v>45544</v>
      </c>
      <c r="D2924" s="203"/>
      <c r="E2924" s="204" t="str">
        <f t="shared" si="415"/>
        <v/>
      </c>
      <c r="F2924" s="204" t="str">
        <f t="shared" si="416"/>
        <v/>
      </c>
      <c r="G2924" s="204" t="str">
        <f t="shared" si="417"/>
        <v/>
      </c>
      <c r="H2924" s="204" t="str">
        <f t="shared" si="418"/>
        <v/>
      </c>
      <c r="I2924" s="204"/>
      <c r="J2924" s="204"/>
      <c r="K2924" s="204"/>
      <c r="L2924" s="204"/>
      <c r="M2924" s="204"/>
      <c r="N2924" s="204"/>
      <c r="O2924" s="230">
        <f t="shared" si="422"/>
        <v>0</v>
      </c>
      <c r="P2924" s="230">
        <f t="shared" si="423"/>
        <v>0</v>
      </c>
      <c r="Q2924" s="230">
        <f t="shared" si="419"/>
        <v>0</v>
      </c>
      <c r="R2924" s="288">
        <f t="shared" si="420"/>
        <v>0</v>
      </c>
      <c r="S2924" s="261"/>
    </row>
    <row r="2925" spans="2:19" s="200" customFormat="1" x14ac:dyDescent="0.25">
      <c r="B2925" s="259">
        <f t="shared" si="421"/>
        <v>2920</v>
      </c>
      <c r="C2925" s="229">
        <v>45544</v>
      </c>
      <c r="D2925" s="203"/>
      <c r="E2925" s="204" t="str">
        <f t="shared" si="415"/>
        <v/>
      </c>
      <c r="F2925" s="204" t="str">
        <f t="shared" si="416"/>
        <v/>
      </c>
      <c r="G2925" s="204" t="str">
        <f t="shared" si="417"/>
        <v/>
      </c>
      <c r="H2925" s="204" t="str">
        <f t="shared" si="418"/>
        <v/>
      </c>
      <c r="I2925" s="204"/>
      <c r="J2925" s="204"/>
      <c r="K2925" s="204"/>
      <c r="L2925" s="204"/>
      <c r="M2925" s="204"/>
      <c r="N2925" s="204"/>
      <c r="O2925" s="230">
        <f t="shared" si="422"/>
        <v>0</v>
      </c>
      <c r="P2925" s="230">
        <f t="shared" si="423"/>
        <v>0</v>
      </c>
      <c r="Q2925" s="230">
        <f t="shared" si="419"/>
        <v>0</v>
      </c>
      <c r="R2925" s="288">
        <f t="shared" si="420"/>
        <v>0</v>
      </c>
      <c r="S2925" s="261"/>
    </row>
    <row r="2926" spans="2:19" s="200" customFormat="1" x14ac:dyDescent="0.25">
      <c r="B2926" s="259">
        <f t="shared" si="421"/>
        <v>2921</v>
      </c>
      <c r="C2926" s="229"/>
      <c r="D2926" s="203"/>
      <c r="E2926" s="204" t="str">
        <f t="shared" si="415"/>
        <v/>
      </c>
      <c r="F2926" s="204" t="str">
        <f t="shared" si="416"/>
        <v/>
      </c>
      <c r="G2926" s="204" t="str">
        <f t="shared" si="417"/>
        <v/>
      </c>
      <c r="H2926" s="204" t="str">
        <f t="shared" si="418"/>
        <v/>
      </c>
      <c r="I2926" s="204"/>
      <c r="J2926" s="204"/>
      <c r="K2926" s="204"/>
      <c r="L2926" s="204"/>
      <c r="M2926" s="204"/>
      <c r="N2926" s="204"/>
      <c r="O2926" s="230">
        <f t="shared" si="422"/>
        <v>0</v>
      </c>
      <c r="P2926" s="230">
        <f t="shared" si="423"/>
        <v>0</v>
      </c>
      <c r="Q2926" s="230">
        <f t="shared" si="419"/>
        <v>0</v>
      </c>
      <c r="R2926" s="288">
        <f t="shared" si="420"/>
        <v>0</v>
      </c>
      <c r="S2926" s="261"/>
    </row>
    <row r="2927" spans="2:19" s="200" customFormat="1" x14ac:dyDescent="0.25">
      <c r="B2927" s="259">
        <f t="shared" si="421"/>
        <v>2922</v>
      </c>
      <c r="C2927" s="229"/>
      <c r="D2927" s="203"/>
      <c r="E2927" s="204" t="str">
        <f t="shared" si="415"/>
        <v/>
      </c>
      <c r="F2927" s="204" t="str">
        <f t="shared" si="416"/>
        <v/>
      </c>
      <c r="G2927" s="204" t="str">
        <f t="shared" si="417"/>
        <v/>
      </c>
      <c r="H2927" s="204" t="str">
        <f t="shared" si="418"/>
        <v/>
      </c>
      <c r="I2927" s="204"/>
      <c r="J2927" s="204"/>
      <c r="K2927" s="204"/>
      <c r="L2927" s="204"/>
      <c r="M2927" s="204"/>
      <c r="N2927" s="204"/>
      <c r="O2927" s="230">
        <f t="shared" si="422"/>
        <v>0</v>
      </c>
      <c r="P2927" s="230">
        <f t="shared" si="423"/>
        <v>0</v>
      </c>
      <c r="Q2927" s="230">
        <f t="shared" si="419"/>
        <v>0</v>
      </c>
      <c r="R2927" s="288">
        <f t="shared" si="420"/>
        <v>0</v>
      </c>
      <c r="S2927" s="261"/>
    </row>
    <row r="2928" spans="2:19" s="200" customFormat="1" x14ac:dyDescent="0.25">
      <c r="B2928" s="259">
        <f t="shared" si="421"/>
        <v>2923</v>
      </c>
      <c r="C2928" s="229"/>
      <c r="D2928" s="203"/>
      <c r="E2928" s="204" t="str">
        <f t="shared" si="415"/>
        <v/>
      </c>
      <c r="F2928" s="204" t="str">
        <f t="shared" si="416"/>
        <v/>
      </c>
      <c r="G2928" s="204" t="str">
        <f t="shared" si="417"/>
        <v/>
      </c>
      <c r="H2928" s="204" t="str">
        <f t="shared" si="418"/>
        <v/>
      </c>
      <c r="I2928" s="204"/>
      <c r="J2928" s="204"/>
      <c r="K2928" s="204"/>
      <c r="L2928" s="204"/>
      <c r="M2928" s="204"/>
      <c r="N2928" s="204"/>
      <c r="O2928" s="230">
        <f t="shared" si="422"/>
        <v>0</v>
      </c>
      <c r="P2928" s="230">
        <f t="shared" si="423"/>
        <v>0</v>
      </c>
      <c r="Q2928" s="230">
        <f t="shared" si="419"/>
        <v>0</v>
      </c>
      <c r="R2928" s="288">
        <f t="shared" si="420"/>
        <v>0</v>
      </c>
      <c r="S2928" s="261"/>
    </row>
    <row r="2929" spans="2:19" s="200" customFormat="1" x14ac:dyDescent="0.25">
      <c r="B2929" s="259">
        <f t="shared" si="421"/>
        <v>2924</v>
      </c>
      <c r="C2929" s="229">
        <v>45544</v>
      </c>
      <c r="D2929" s="203"/>
      <c r="E2929" s="204" t="str">
        <f t="shared" si="415"/>
        <v/>
      </c>
      <c r="F2929" s="204" t="str">
        <f t="shared" si="416"/>
        <v/>
      </c>
      <c r="G2929" s="204" t="str">
        <f t="shared" si="417"/>
        <v/>
      </c>
      <c r="H2929" s="204" t="str">
        <f t="shared" si="418"/>
        <v/>
      </c>
      <c r="I2929" s="204"/>
      <c r="J2929" s="204"/>
      <c r="K2929" s="204"/>
      <c r="L2929" s="204"/>
      <c r="M2929" s="204"/>
      <c r="N2929" s="204"/>
      <c r="O2929" s="230">
        <f t="shared" si="422"/>
        <v>0</v>
      </c>
      <c r="P2929" s="230">
        <f t="shared" si="423"/>
        <v>0</v>
      </c>
      <c r="Q2929" s="230">
        <f t="shared" si="419"/>
        <v>0</v>
      </c>
      <c r="R2929" s="288">
        <f t="shared" si="420"/>
        <v>0</v>
      </c>
      <c r="S2929" s="261"/>
    </row>
    <row r="2930" spans="2:19" s="200" customFormat="1" x14ac:dyDescent="0.25">
      <c r="B2930" s="259">
        <f t="shared" si="421"/>
        <v>2925</v>
      </c>
      <c r="C2930" s="229">
        <v>45544</v>
      </c>
      <c r="D2930" s="203"/>
      <c r="E2930" s="204" t="str">
        <f t="shared" si="415"/>
        <v/>
      </c>
      <c r="F2930" s="204" t="str">
        <f t="shared" si="416"/>
        <v/>
      </c>
      <c r="G2930" s="204" t="str">
        <f t="shared" si="417"/>
        <v/>
      </c>
      <c r="H2930" s="204" t="str">
        <f t="shared" si="418"/>
        <v/>
      </c>
      <c r="I2930" s="204"/>
      <c r="J2930" s="204"/>
      <c r="K2930" s="204"/>
      <c r="L2930" s="204"/>
      <c r="M2930" s="204"/>
      <c r="N2930" s="204"/>
      <c r="O2930" s="230">
        <f t="shared" si="422"/>
        <v>0</v>
      </c>
      <c r="P2930" s="230">
        <f t="shared" si="423"/>
        <v>0</v>
      </c>
      <c r="Q2930" s="230">
        <f t="shared" si="419"/>
        <v>0</v>
      </c>
      <c r="R2930" s="288">
        <f t="shared" si="420"/>
        <v>0</v>
      </c>
      <c r="S2930" s="261"/>
    </row>
    <row r="2931" spans="2:19" s="200" customFormat="1" x14ac:dyDescent="0.25">
      <c r="B2931" s="259">
        <f t="shared" si="421"/>
        <v>2926</v>
      </c>
      <c r="C2931" s="229">
        <v>45544</v>
      </c>
      <c r="D2931" s="203"/>
      <c r="E2931" s="204" t="str">
        <f t="shared" si="415"/>
        <v/>
      </c>
      <c r="F2931" s="204" t="str">
        <f t="shared" si="416"/>
        <v/>
      </c>
      <c r="G2931" s="204" t="str">
        <f t="shared" si="417"/>
        <v/>
      </c>
      <c r="H2931" s="204" t="str">
        <f t="shared" si="418"/>
        <v/>
      </c>
      <c r="I2931" s="204"/>
      <c r="J2931" s="204"/>
      <c r="K2931" s="204"/>
      <c r="L2931" s="204"/>
      <c r="M2931" s="204"/>
      <c r="N2931" s="204"/>
      <c r="O2931" s="230">
        <f t="shared" si="422"/>
        <v>0</v>
      </c>
      <c r="P2931" s="230">
        <f t="shared" si="423"/>
        <v>0</v>
      </c>
      <c r="Q2931" s="230">
        <f t="shared" si="419"/>
        <v>0</v>
      </c>
      <c r="R2931" s="288">
        <f t="shared" si="420"/>
        <v>0</v>
      </c>
      <c r="S2931" s="261"/>
    </row>
    <row r="2932" spans="2:19" s="200" customFormat="1" x14ac:dyDescent="0.25">
      <c r="B2932" s="259">
        <f t="shared" si="421"/>
        <v>2927</v>
      </c>
      <c r="C2932" s="229">
        <v>45544</v>
      </c>
      <c r="D2932" s="203"/>
      <c r="E2932" s="204" t="str">
        <f t="shared" si="415"/>
        <v/>
      </c>
      <c r="F2932" s="204" t="str">
        <f t="shared" si="416"/>
        <v/>
      </c>
      <c r="G2932" s="204" t="str">
        <f t="shared" si="417"/>
        <v/>
      </c>
      <c r="H2932" s="204" t="str">
        <f t="shared" si="418"/>
        <v/>
      </c>
      <c r="I2932" s="204"/>
      <c r="J2932" s="204"/>
      <c r="K2932" s="204"/>
      <c r="L2932" s="204"/>
      <c r="M2932" s="204"/>
      <c r="N2932" s="204"/>
      <c r="O2932" s="230">
        <f t="shared" si="422"/>
        <v>0</v>
      </c>
      <c r="P2932" s="230">
        <f t="shared" si="423"/>
        <v>0</v>
      </c>
      <c r="Q2932" s="230">
        <f t="shared" si="419"/>
        <v>0</v>
      </c>
      <c r="R2932" s="288">
        <f t="shared" si="420"/>
        <v>0</v>
      </c>
      <c r="S2932" s="261"/>
    </row>
    <row r="2933" spans="2:19" s="200" customFormat="1" x14ac:dyDescent="0.25">
      <c r="B2933" s="259">
        <f t="shared" si="421"/>
        <v>2928</v>
      </c>
      <c r="C2933" s="229">
        <v>45544</v>
      </c>
      <c r="D2933" s="203"/>
      <c r="E2933" s="204" t="str">
        <f t="shared" si="415"/>
        <v/>
      </c>
      <c r="F2933" s="204" t="str">
        <f t="shared" si="416"/>
        <v/>
      </c>
      <c r="G2933" s="204" t="str">
        <f t="shared" si="417"/>
        <v/>
      </c>
      <c r="H2933" s="204" t="str">
        <f t="shared" si="418"/>
        <v/>
      </c>
      <c r="I2933" s="204"/>
      <c r="J2933" s="204"/>
      <c r="K2933" s="204"/>
      <c r="L2933" s="204"/>
      <c r="M2933" s="204"/>
      <c r="N2933" s="204"/>
      <c r="O2933" s="230">
        <f t="shared" si="422"/>
        <v>0</v>
      </c>
      <c r="P2933" s="230">
        <f t="shared" si="423"/>
        <v>0</v>
      </c>
      <c r="Q2933" s="230">
        <f t="shared" si="419"/>
        <v>0</v>
      </c>
      <c r="R2933" s="288">
        <f t="shared" si="420"/>
        <v>0</v>
      </c>
      <c r="S2933" s="261"/>
    </row>
    <row r="2934" spans="2:19" s="200" customFormat="1" x14ac:dyDescent="0.25">
      <c r="B2934" s="259">
        <f t="shared" si="421"/>
        <v>2929</v>
      </c>
      <c r="C2934" s="229">
        <v>45544</v>
      </c>
      <c r="D2934" s="203"/>
      <c r="E2934" s="204" t="str">
        <f t="shared" si="415"/>
        <v/>
      </c>
      <c r="F2934" s="204" t="str">
        <f t="shared" si="416"/>
        <v/>
      </c>
      <c r="G2934" s="204" t="str">
        <f t="shared" si="417"/>
        <v/>
      </c>
      <c r="H2934" s="204" t="str">
        <f t="shared" si="418"/>
        <v/>
      </c>
      <c r="I2934" s="204"/>
      <c r="J2934" s="204"/>
      <c r="K2934" s="204"/>
      <c r="L2934" s="204"/>
      <c r="M2934" s="204"/>
      <c r="N2934" s="204"/>
      <c r="O2934" s="230">
        <f t="shared" si="422"/>
        <v>0</v>
      </c>
      <c r="P2934" s="230">
        <f t="shared" si="423"/>
        <v>0</v>
      </c>
      <c r="Q2934" s="230">
        <f t="shared" si="419"/>
        <v>0</v>
      </c>
      <c r="R2934" s="288">
        <f t="shared" si="420"/>
        <v>0</v>
      </c>
      <c r="S2934" s="261"/>
    </row>
    <row r="2935" spans="2:19" s="200" customFormat="1" x14ac:dyDescent="0.25">
      <c r="B2935" s="259">
        <f t="shared" si="421"/>
        <v>2930</v>
      </c>
      <c r="C2935" s="229">
        <v>45544</v>
      </c>
      <c r="D2935" s="203"/>
      <c r="E2935" s="204" t="str">
        <f t="shared" si="415"/>
        <v/>
      </c>
      <c r="F2935" s="204" t="str">
        <f t="shared" si="416"/>
        <v/>
      </c>
      <c r="G2935" s="204" t="str">
        <f t="shared" si="417"/>
        <v/>
      </c>
      <c r="H2935" s="204" t="str">
        <f t="shared" si="418"/>
        <v/>
      </c>
      <c r="I2935" s="204"/>
      <c r="J2935" s="204"/>
      <c r="K2935" s="204"/>
      <c r="L2935" s="204"/>
      <c r="M2935" s="204"/>
      <c r="N2935" s="204"/>
      <c r="O2935" s="230">
        <f t="shared" si="422"/>
        <v>0</v>
      </c>
      <c r="P2935" s="230">
        <f t="shared" si="423"/>
        <v>0</v>
      </c>
      <c r="Q2935" s="230">
        <f t="shared" si="419"/>
        <v>0</v>
      </c>
      <c r="R2935" s="288">
        <f t="shared" si="420"/>
        <v>0</v>
      </c>
      <c r="S2935" s="261"/>
    </row>
    <row r="2936" spans="2:19" s="200" customFormat="1" x14ac:dyDescent="0.25">
      <c r="B2936" s="259">
        <f t="shared" si="421"/>
        <v>2931</v>
      </c>
      <c r="C2936" s="229">
        <v>45545</v>
      </c>
      <c r="D2936" s="203"/>
      <c r="E2936" s="204" t="str">
        <f t="shared" si="415"/>
        <v/>
      </c>
      <c r="F2936" s="204" t="str">
        <f t="shared" si="416"/>
        <v/>
      </c>
      <c r="G2936" s="204" t="str">
        <f t="shared" si="417"/>
        <v/>
      </c>
      <c r="H2936" s="204" t="str">
        <f t="shared" si="418"/>
        <v/>
      </c>
      <c r="I2936" s="204"/>
      <c r="J2936" s="204"/>
      <c r="K2936" s="204"/>
      <c r="L2936" s="204"/>
      <c r="M2936" s="204"/>
      <c r="N2936" s="204"/>
      <c r="O2936" s="230">
        <f t="shared" si="422"/>
        <v>0</v>
      </c>
      <c r="P2936" s="230">
        <f t="shared" si="423"/>
        <v>0</v>
      </c>
      <c r="Q2936" s="230">
        <f t="shared" si="419"/>
        <v>0</v>
      </c>
      <c r="R2936" s="288">
        <f t="shared" si="420"/>
        <v>0</v>
      </c>
      <c r="S2936" s="261"/>
    </row>
    <row r="2937" spans="2:19" s="200" customFormat="1" x14ac:dyDescent="0.25">
      <c r="B2937" s="259">
        <f t="shared" si="421"/>
        <v>2932</v>
      </c>
      <c r="C2937" s="229">
        <v>45545</v>
      </c>
      <c r="D2937" s="203"/>
      <c r="E2937" s="204" t="str">
        <f t="shared" si="415"/>
        <v/>
      </c>
      <c r="F2937" s="204" t="str">
        <f t="shared" si="416"/>
        <v/>
      </c>
      <c r="G2937" s="204" t="str">
        <f t="shared" si="417"/>
        <v/>
      </c>
      <c r="H2937" s="204" t="str">
        <f t="shared" si="418"/>
        <v/>
      </c>
      <c r="I2937" s="204"/>
      <c r="J2937" s="204"/>
      <c r="K2937" s="204"/>
      <c r="L2937" s="204"/>
      <c r="M2937" s="204"/>
      <c r="N2937" s="204"/>
      <c r="O2937" s="230">
        <f t="shared" si="422"/>
        <v>0</v>
      </c>
      <c r="P2937" s="230">
        <f t="shared" si="423"/>
        <v>0</v>
      </c>
      <c r="Q2937" s="230">
        <f t="shared" si="419"/>
        <v>0</v>
      </c>
      <c r="R2937" s="288">
        <f t="shared" si="420"/>
        <v>0</v>
      </c>
      <c r="S2937" s="261"/>
    </row>
    <row r="2938" spans="2:19" s="200" customFormat="1" x14ac:dyDescent="0.25">
      <c r="B2938" s="259">
        <f t="shared" si="421"/>
        <v>2933</v>
      </c>
      <c r="C2938" s="229">
        <v>45545</v>
      </c>
      <c r="D2938" s="203"/>
      <c r="E2938" s="204" t="str">
        <f t="shared" si="415"/>
        <v/>
      </c>
      <c r="F2938" s="204" t="str">
        <f t="shared" si="416"/>
        <v/>
      </c>
      <c r="G2938" s="204" t="str">
        <f t="shared" si="417"/>
        <v/>
      </c>
      <c r="H2938" s="204" t="str">
        <f t="shared" si="418"/>
        <v/>
      </c>
      <c r="I2938" s="204"/>
      <c r="J2938" s="204"/>
      <c r="K2938" s="204"/>
      <c r="L2938" s="204"/>
      <c r="M2938" s="204"/>
      <c r="N2938" s="204"/>
      <c r="O2938" s="230">
        <f t="shared" si="422"/>
        <v>0</v>
      </c>
      <c r="P2938" s="230">
        <f t="shared" si="423"/>
        <v>0</v>
      </c>
      <c r="Q2938" s="230">
        <f t="shared" si="419"/>
        <v>0</v>
      </c>
      <c r="R2938" s="288">
        <f t="shared" si="420"/>
        <v>0</v>
      </c>
      <c r="S2938" s="261"/>
    </row>
    <row r="2939" spans="2:19" s="200" customFormat="1" x14ac:dyDescent="0.25">
      <c r="B2939" s="259">
        <f t="shared" si="421"/>
        <v>2934</v>
      </c>
      <c r="C2939" s="229">
        <v>45545</v>
      </c>
      <c r="D2939" s="203"/>
      <c r="E2939" s="204" t="str">
        <f t="shared" si="415"/>
        <v/>
      </c>
      <c r="F2939" s="204" t="str">
        <f t="shared" si="416"/>
        <v/>
      </c>
      <c r="G2939" s="204" t="str">
        <f t="shared" si="417"/>
        <v/>
      </c>
      <c r="H2939" s="204" t="str">
        <f t="shared" si="418"/>
        <v/>
      </c>
      <c r="I2939" s="204"/>
      <c r="J2939" s="204"/>
      <c r="K2939" s="204"/>
      <c r="L2939" s="204"/>
      <c r="M2939" s="204"/>
      <c r="N2939" s="204"/>
      <c r="O2939" s="230">
        <f t="shared" si="422"/>
        <v>0</v>
      </c>
      <c r="P2939" s="230">
        <f t="shared" si="423"/>
        <v>0</v>
      </c>
      <c r="Q2939" s="230">
        <f t="shared" si="419"/>
        <v>0</v>
      </c>
      <c r="R2939" s="288">
        <f t="shared" si="420"/>
        <v>0</v>
      </c>
      <c r="S2939" s="261"/>
    </row>
    <row r="2940" spans="2:19" s="200" customFormat="1" x14ac:dyDescent="0.25">
      <c r="B2940" s="259">
        <f t="shared" si="421"/>
        <v>2935</v>
      </c>
      <c r="C2940" s="229">
        <v>45545</v>
      </c>
      <c r="D2940" s="203"/>
      <c r="E2940" s="204" t="str">
        <f t="shared" si="415"/>
        <v/>
      </c>
      <c r="F2940" s="204" t="str">
        <f t="shared" si="416"/>
        <v/>
      </c>
      <c r="G2940" s="204" t="str">
        <f t="shared" si="417"/>
        <v/>
      </c>
      <c r="H2940" s="204" t="str">
        <f t="shared" si="418"/>
        <v/>
      </c>
      <c r="I2940" s="204"/>
      <c r="J2940" s="204"/>
      <c r="K2940" s="204"/>
      <c r="L2940" s="204"/>
      <c r="M2940" s="204"/>
      <c r="N2940" s="204"/>
      <c r="O2940" s="230">
        <f t="shared" si="422"/>
        <v>0</v>
      </c>
      <c r="P2940" s="230">
        <f t="shared" si="423"/>
        <v>0</v>
      </c>
      <c r="Q2940" s="230">
        <f t="shared" si="419"/>
        <v>0</v>
      </c>
      <c r="R2940" s="288">
        <f t="shared" si="420"/>
        <v>0</v>
      </c>
      <c r="S2940" s="261"/>
    </row>
    <row r="2941" spans="2:19" s="200" customFormat="1" x14ac:dyDescent="0.25">
      <c r="B2941" s="259">
        <f t="shared" si="421"/>
        <v>2936</v>
      </c>
      <c r="C2941" s="229">
        <v>45545</v>
      </c>
      <c r="D2941" s="203"/>
      <c r="E2941" s="204" t="str">
        <f t="shared" si="415"/>
        <v/>
      </c>
      <c r="F2941" s="204" t="str">
        <f t="shared" si="416"/>
        <v/>
      </c>
      <c r="G2941" s="204" t="str">
        <f t="shared" si="417"/>
        <v/>
      </c>
      <c r="H2941" s="204" t="str">
        <f t="shared" si="418"/>
        <v/>
      </c>
      <c r="I2941" s="204"/>
      <c r="J2941" s="204"/>
      <c r="K2941" s="204"/>
      <c r="L2941" s="204"/>
      <c r="M2941" s="204"/>
      <c r="N2941" s="204"/>
      <c r="O2941" s="230">
        <f t="shared" si="422"/>
        <v>0</v>
      </c>
      <c r="P2941" s="230">
        <f t="shared" si="423"/>
        <v>0</v>
      </c>
      <c r="Q2941" s="230">
        <f t="shared" si="419"/>
        <v>0</v>
      </c>
      <c r="R2941" s="288">
        <f t="shared" si="420"/>
        <v>0</v>
      </c>
      <c r="S2941" s="261"/>
    </row>
    <row r="2942" spans="2:19" s="200" customFormat="1" x14ac:dyDescent="0.25">
      <c r="B2942" s="259">
        <f t="shared" si="421"/>
        <v>2937</v>
      </c>
      <c r="C2942" s="229">
        <v>45545</v>
      </c>
      <c r="D2942" s="203"/>
      <c r="E2942" s="204" t="str">
        <f t="shared" si="415"/>
        <v/>
      </c>
      <c r="F2942" s="204" t="str">
        <f t="shared" si="416"/>
        <v/>
      </c>
      <c r="G2942" s="204" t="str">
        <f t="shared" si="417"/>
        <v/>
      </c>
      <c r="H2942" s="204" t="str">
        <f t="shared" si="418"/>
        <v/>
      </c>
      <c r="I2942" s="204"/>
      <c r="J2942" s="204"/>
      <c r="K2942" s="204"/>
      <c r="L2942" s="204"/>
      <c r="M2942" s="204"/>
      <c r="N2942" s="204"/>
      <c r="O2942" s="230">
        <f t="shared" si="422"/>
        <v>0</v>
      </c>
      <c r="P2942" s="230">
        <f t="shared" si="423"/>
        <v>0</v>
      </c>
      <c r="Q2942" s="230">
        <f t="shared" si="419"/>
        <v>0</v>
      </c>
      <c r="R2942" s="288">
        <f t="shared" si="420"/>
        <v>0</v>
      </c>
      <c r="S2942" s="261"/>
    </row>
    <row r="2943" spans="2:19" s="200" customFormat="1" x14ac:dyDescent="0.25">
      <c r="B2943" s="259">
        <f t="shared" si="421"/>
        <v>2938</v>
      </c>
      <c r="C2943" s="229"/>
      <c r="D2943" s="203"/>
      <c r="E2943" s="204" t="str">
        <f t="shared" si="415"/>
        <v/>
      </c>
      <c r="F2943" s="204" t="str">
        <f t="shared" si="416"/>
        <v/>
      </c>
      <c r="G2943" s="204" t="str">
        <f t="shared" si="417"/>
        <v/>
      </c>
      <c r="H2943" s="204" t="str">
        <f t="shared" si="418"/>
        <v/>
      </c>
      <c r="I2943" s="204"/>
      <c r="J2943" s="204"/>
      <c r="K2943" s="204"/>
      <c r="L2943" s="204"/>
      <c r="M2943" s="204"/>
      <c r="N2943" s="204"/>
      <c r="O2943" s="230">
        <f t="shared" si="422"/>
        <v>0</v>
      </c>
      <c r="P2943" s="230">
        <f t="shared" si="423"/>
        <v>0</v>
      </c>
      <c r="Q2943" s="230">
        <f t="shared" si="419"/>
        <v>0</v>
      </c>
      <c r="R2943" s="288">
        <f t="shared" si="420"/>
        <v>0</v>
      </c>
      <c r="S2943" s="261"/>
    </row>
    <row r="2944" spans="2:19" s="200" customFormat="1" x14ac:dyDescent="0.25">
      <c r="B2944" s="259">
        <f t="shared" si="421"/>
        <v>2939</v>
      </c>
      <c r="C2944" s="229"/>
      <c r="D2944" s="203"/>
      <c r="E2944" s="204" t="str">
        <f t="shared" si="415"/>
        <v/>
      </c>
      <c r="F2944" s="204" t="str">
        <f t="shared" si="416"/>
        <v/>
      </c>
      <c r="G2944" s="204" t="str">
        <f t="shared" si="417"/>
        <v/>
      </c>
      <c r="H2944" s="204" t="str">
        <f t="shared" si="418"/>
        <v/>
      </c>
      <c r="I2944" s="204"/>
      <c r="J2944" s="204"/>
      <c r="K2944" s="204"/>
      <c r="L2944" s="204"/>
      <c r="M2944" s="204"/>
      <c r="N2944" s="204"/>
      <c r="O2944" s="230">
        <f t="shared" si="422"/>
        <v>0</v>
      </c>
      <c r="P2944" s="230">
        <f t="shared" si="423"/>
        <v>0</v>
      </c>
      <c r="Q2944" s="230">
        <f t="shared" si="419"/>
        <v>0</v>
      </c>
      <c r="R2944" s="288">
        <f t="shared" si="420"/>
        <v>0</v>
      </c>
      <c r="S2944" s="261"/>
    </row>
    <row r="2945" spans="2:19" s="200" customFormat="1" x14ac:dyDescent="0.25">
      <c r="B2945" s="259">
        <f t="shared" si="421"/>
        <v>2940</v>
      </c>
      <c r="C2945" s="229"/>
      <c r="D2945" s="203"/>
      <c r="E2945" s="204" t="str">
        <f t="shared" si="415"/>
        <v/>
      </c>
      <c r="F2945" s="204" t="str">
        <f t="shared" si="416"/>
        <v/>
      </c>
      <c r="G2945" s="204" t="str">
        <f t="shared" si="417"/>
        <v/>
      </c>
      <c r="H2945" s="204" t="str">
        <f t="shared" si="418"/>
        <v/>
      </c>
      <c r="I2945" s="204"/>
      <c r="J2945" s="204"/>
      <c r="K2945" s="204"/>
      <c r="L2945" s="204"/>
      <c r="M2945" s="204"/>
      <c r="N2945" s="204"/>
      <c r="O2945" s="230">
        <f t="shared" si="422"/>
        <v>0</v>
      </c>
      <c r="P2945" s="230">
        <f t="shared" si="423"/>
        <v>0</v>
      </c>
      <c r="Q2945" s="230">
        <f t="shared" si="419"/>
        <v>0</v>
      </c>
      <c r="R2945" s="288">
        <f t="shared" si="420"/>
        <v>0</v>
      </c>
      <c r="S2945" s="261"/>
    </row>
    <row r="2946" spans="2:19" s="200" customFormat="1" x14ac:dyDescent="0.25">
      <c r="B2946" s="259">
        <f t="shared" si="421"/>
        <v>2941</v>
      </c>
      <c r="C2946" s="229">
        <v>45545</v>
      </c>
      <c r="D2946" s="203"/>
      <c r="E2946" s="204" t="str">
        <f t="shared" si="415"/>
        <v/>
      </c>
      <c r="F2946" s="204" t="str">
        <f t="shared" si="416"/>
        <v/>
      </c>
      <c r="G2946" s="204" t="str">
        <f t="shared" si="417"/>
        <v/>
      </c>
      <c r="H2946" s="204" t="str">
        <f t="shared" si="418"/>
        <v/>
      </c>
      <c r="I2946" s="204"/>
      <c r="J2946" s="204"/>
      <c r="K2946" s="204"/>
      <c r="L2946" s="204"/>
      <c r="M2946" s="204"/>
      <c r="N2946" s="204"/>
      <c r="O2946" s="230">
        <f t="shared" si="422"/>
        <v>0</v>
      </c>
      <c r="P2946" s="230">
        <f t="shared" si="423"/>
        <v>0</v>
      </c>
      <c r="Q2946" s="230">
        <f t="shared" si="419"/>
        <v>0</v>
      </c>
      <c r="R2946" s="288">
        <f t="shared" si="420"/>
        <v>0</v>
      </c>
      <c r="S2946" s="261"/>
    </row>
    <row r="2947" spans="2:19" s="200" customFormat="1" x14ac:dyDescent="0.25">
      <c r="B2947" s="259">
        <f t="shared" si="421"/>
        <v>2942</v>
      </c>
      <c r="C2947" s="229">
        <v>45545</v>
      </c>
      <c r="D2947" s="203"/>
      <c r="E2947" s="204" t="str">
        <f t="shared" si="415"/>
        <v/>
      </c>
      <c r="F2947" s="204" t="str">
        <f t="shared" si="416"/>
        <v/>
      </c>
      <c r="G2947" s="204" t="str">
        <f t="shared" si="417"/>
        <v/>
      </c>
      <c r="H2947" s="204" t="str">
        <f t="shared" si="418"/>
        <v/>
      </c>
      <c r="I2947" s="204"/>
      <c r="J2947" s="204"/>
      <c r="K2947" s="204"/>
      <c r="L2947" s="204"/>
      <c r="M2947" s="204"/>
      <c r="N2947" s="204"/>
      <c r="O2947" s="230">
        <f t="shared" si="422"/>
        <v>0</v>
      </c>
      <c r="P2947" s="230">
        <f t="shared" si="423"/>
        <v>0</v>
      </c>
      <c r="Q2947" s="230">
        <f t="shared" si="419"/>
        <v>0</v>
      </c>
      <c r="R2947" s="288">
        <f t="shared" si="420"/>
        <v>0</v>
      </c>
      <c r="S2947" s="261"/>
    </row>
    <row r="2948" spans="2:19" s="200" customFormat="1" x14ac:dyDescent="0.25">
      <c r="B2948" s="259">
        <f t="shared" si="421"/>
        <v>2943</v>
      </c>
      <c r="C2948" s="229">
        <v>45545</v>
      </c>
      <c r="D2948" s="203"/>
      <c r="E2948" s="204" t="str">
        <f t="shared" si="415"/>
        <v/>
      </c>
      <c r="F2948" s="204" t="str">
        <f t="shared" si="416"/>
        <v/>
      </c>
      <c r="G2948" s="204" t="str">
        <f t="shared" si="417"/>
        <v/>
      </c>
      <c r="H2948" s="204" t="str">
        <f t="shared" si="418"/>
        <v/>
      </c>
      <c r="I2948" s="204"/>
      <c r="J2948" s="204"/>
      <c r="K2948" s="204"/>
      <c r="L2948" s="204"/>
      <c r="M2948" s="204"/>
      <c r="N2948" s="204"/>
      <c r="O2948" s="230">
        <f t="shared" si="422"/>
        <v>0</v>
      </c>
      <c r="P2948" s="230">
        <f t="shared" si="423"/>
        <v>0</v>
      </c>
      <c r="Q2948" s="230">
        <f t="shared" si="419"/>
        <v>0</v>
      </c>
      <c r="R2948" s="288">
        <f t="shared" si="420"/>
        <v>0</v>
      </c>
      <c r="S2948" s="261"/>
    </row>
    <row r="2949" spans="2:19" s="200" customFormat="1" x14ac:dyDescent="0.25">
      <c r="B2949" s="259">
        <f t="shared" si="421"/>
        <v>2944</v>
      </c>
      <c r="C2949" s="229">
        <v>45545</v>
      </c>
      <c r="D2949" s="203"/>
      <c r="E2949" s="204" t="str">
        <f t="shared" si="415"/>
        <v/>
      </c>
      <c r="F2949" s="204" t="str">
        <f t="shared" si="416"/>
        <v/>
      </c>
      <c r="G2949" s="204" t="str">
        <f t="shared" si="417"/>
        <v/>
      </c>
      <c r="H2949" s="204" t="str">
        <f t="shared" si="418"/>
        <v/>
      </c>
      <c r="I2949" s="204"/>
      <c r="J2949" s="204"/>
      <c r="K2949" s="204"/>
      <c r="L2949" s="204"/>
      <c r="M2949" s="204"/>
      <c r="N2949" s="204"/>
      <c r="O2949" s="230">
        <f t="shared" si="422"/>
        <v>0</v>
      </c>
      <c r="P2949" s="230">
        <f t="shared" si="423"/>
        <v>0</v>
      </c>
      <c r="Q2949" s="230">
        <f t="shared" si="419"/>
        <v>0</v>
      </c>
      <c r="R2949" s="288">
        <f t="shared" si="420"/>
        <v>0</v>
      </c>
      <c r="S2949" s="261"/>
    </row>
    <row r="2950" spans="2:19" s="200" customFormat="1" x14ac:dyDescent="0.25">
      <c r="B2950" s="259">
        <f t="shared" si="421"/>
        <v>2945</v>
      </c>
      <c r="C2950" s="229">
        <v>45545</v>
      </c>
      <c r="D2950" s="203"/>
      <c r="E2950" s="204" t="str">
        <f t="shared" ref="E2950:E2976" si="424">IFERROR(VLOOKUP(D2950,T:X,2,FALSE),"")</f>
        <v/>
      </c>
      <c r="F2950" s="204" t="str">
        <f t="shared" ref="F2950:F2976" si="425">IFERROR(VLOOKUP(D2950,T:X,3,FALSE),"")</f>
        <v/>
      </c>
      <c r="G2950" s="204" t="str">
        <f t="shared" ref="G2950:G2976" si="426">IFERROR(VLOOKUP(D2950,T:X,4,FALSE),"")</f>
        <v/>
      </c>
      <c r="H2950" s="204" t="str">
        <f t="shared" ref="H2950:H2976" si="427">IFERROR(VLOOKUP(D2950,T:X,5,FALSE),"")</f>
        <v/>
      </c>
      <c r="I2950" s="204"/>
      <c r="J2950" s="204"/>
      <c r="K2950" s="204"/>
      <c r="L2950" s="204"/>
      <c r="M2950" s="204"/>
      <c r="N2950" s="204"/>
      <c r="O2950" s="230">
        <f t="shared" si="422"/>
        <v>0</v>
      </c>
      <c r="P2950" s="230">
        <f t="shared" si="423"/>
        <v>0</v>
      </c>
      <c r="Q2950" s="230">
        <f t="shared" ref="Q2950:Q2976" si="428">IF(I2950=$Q$5,J2950*H2950,0)</f>
        <v>0</v>
      </c>
      <c r="R2950" s="288">
        <f t="shared" ref="R2950:R2976" si="429">IF(I2950=$R$5,J2950*H2950,0)</f>
        <v>0</v>
      </c>
      <c r="S2950" s="261"/>
    </row>
    <row r="2951" spans="2:19" s="200" customFormat="1" x14ac:dyDescent="0.25">
      <c r="B2951" s="259">
        <f t="shared" si="421"/>
        <v>2946</v>
      </c>
      <c r="C2951" s="229">
        <v>45545</v>
      </c>
      <c r="D2951" s="203"/>
      <c r="E2951" s="204" t="str">
        <f t="shared" si="424"/>
        <v/>
      </c>
      <c r="F2951" s="204" t="str">
        <f t="shared" si="425"/>
        <v/>
      </c>
      <c r="G2951" s="204" t="str">
        <f t="shared" si="426"/>
        <v/>
      </c>
      <c r="H2951" s="204" t="str">
        <f t="shared" si="427"/>
        <v/>
      </c>
      <c r="I2951" s="204"/>
      <c r="J2951" s="204"/>
      <c r="K2951" s="204"/>
      <c r="L2951" s="204"/>
      <c r="M2951" s="204"/>
      <c r="N2951" s="204"/>
      <c r="O2951" s="230">
        <f t="shared" si="422"/>
        <v>0</v>
      </c>
      <c r="P2951" s="230">
        <f t="shared" si="423"/>
        <v>0</v>
      </c>
      <c r="Q2951" s="230">
        <f t="shared" si="428"/>
        <v>0</v>
      </c>
      <c r="R2951" s="288">
        <f t="shared" si="429"/>
        <v>0</v>
      </c>
      <c r="S2951" s="261"/>
    </row>
    <row r="2952" spans="2:19" s="200" customFormat="1" x14ac:dyDescent="0.25">
      <c r="B2952" s="259">
        <f t="shared" si="421"/>
        <v>2947</v>
      </c>
      <c r="C2952" s="229">
        <v>45545</v>
      </c>
      <c r="D2952" s="203"/>
      <c r="E2952" s="204" t="str">
        <f t="shared" si="424"/>
        <v/>
      </c>
      <c r="F2952" s="204" t="str">
        <f t="shared" si="425"/>
        <v/>
      </c>
      <c r="G2952" s="204" t="str">
        <f t="shared" si="426"/>
        <v/>
      </c>
      <c r="H2952" s="204" t="str">
        <f t="shared" si="427"/>
        <v/>
      </c>
      <c r="I2952" s="204"/>
      <c r="J2952" s="204"/>
      <c r="K2952" s="204"/>
      <c r="L2952" s="204"/>
      <c r="M2952" s="204"/>
      <c r="N2952" s="204"/>
      <c r="O2952" s="230">
        <f t="shared" si="422"/>
        <v>0</v>
      </c>
      <c r="P2952" s="230">
        <f t="shared" si="423"/>
        <v>0</v>
      </c>
      <c r="Q2952" s="230">
        <f t="shared" si="428"/>
        <v>0</v>
      </c>
      <c r="R2952" s="288">
        <f t="shared" si="429"/>
        <v>0</v>
      </c>
      <c r="S2952" s="261"/>
    </row>
    <row r="2953" spans="2:19" s="200" customFormat="1" x14ac:dyDescent="0.25">
      <c r="B2953" s="259">
        <f t="shared" si="421"/>
        <v>2948</v>
      </c>
      <c r="C2953" s="229">
        <v>45546</v>
      </c>
      <c r="D2953" s="203"/>
      <c r="E2953" s="204" t="str">
        <f t="shared" si="424"/>
        <v/>
      </c>
      <c r="F2953" s="204" t="str">
        <f t="shared" si="425"/>
        <v/>
      </c>
      <c r="G2953" s="204" t="str">
        <f t="shared" si="426"/>
        <v/>
      </c>
      <c r="H2953" s="204" t="str">
        <f t="shared" si="427"/>
        <v/>
      </c>
      <c r="I2953" s="204"/>
      <c r="J2953" s="204"/>
      <c r="K2953" s="204"/>
      <c r="L2953" s="204"/>
      <c r="M2953" s="204"/>
      <c r="N2953" s="204"/>
      <c r="O2953" s="230">
        <f t="shared" si="422"/>
        <v>0</v>
      </c>
      <c r="P2953" s="230">
        <f t="shared" si="423"/>
        <v>0</v>
      </c>
      <c r="Q2953" s="230">
        <f t="shared" si="428"/>
        <v>0</v>
      </c>
      <c r="R2953" s="288">
        <f t="shared" si="429"/>
        <v>0</v>
      </c>
      <c r="S2953" s="261"/>
    </row>
    <row r="2954" spans="2:19" s="200" customFormat="1" x14ac:dyDescent="0.25">
      <c r="B2954" s="259">
        <f t="shared" si="421"/>
        <v>2949</v>
      </c>
      <c r="C2954" s="229">
        <v>45546</v>
      </c>
      <c r="D2954" s="203"/>
      <c r="E2954" s="204" t="str">
        <f t="shared" si="424"/>
        <v/>
      </c>
      <c r="F2954" s="204" t="str">
        <f t="shared" si="425"/>
        <v/>
      </c>
      <c r="G2954" s="204" t="str">
        <f t="shared" si="426"/>
        <v/>
      </c>
      <c r="H2954" s="204" t="str">
        <f t="shared" si="427"/>
        <v/>
      </c>
      <c r="I2954" s="204"/>
      <c r="J2954" s="204"/>
      <c r="K2954" s="204"/>
      <c r="L2954" s="204"/>
      <c r="M2954" s="204"/>
      <c r="N2954" s="204"/>
      <c r="O2954" s="230">
        <f t="shared" si="422"/>
        <v>0</v>
      </c>
      <c r="P2954" s="230">
        <f t="shared" si="423"/>
        <v>0</v>
      </c>
      <c r="Q2954" s="230">
        <f t="shared" si="428"/>
        <v>0</v>
      </c>
      <c r="R2954" s="288">
        <f t="shared" si="429"/>
        <v>0</v>
      </c>
      <c r="S2954" s="261"/>
    </row>
    <row r="2955" spans="2:19" s="200" customFormat="1" x14ac:dyDescent="0.25">
      <c r="B2955" s="259">
        <f t="shared" ref="B2955:B2976" si="430">ROW()-5</f>
        <v>2950</v>
      </c>
      <c r="C2955" s="229">
        <v>45546</v>
      </c>
      <c r="D2955" s="203"/>
      <c r="E2955" s="204" t="str">
        <f t="shared" si="424"/>
        <v/>
      </c>
      <c r="F2955" s="204" t="str">
        <f t="shared" si="425"/>
        <v/>
      </c>
      <c r="G2955" s="204" t="str">
        <f t="shared" si="426"/>
        <v/>
      </c>
      <c r="H2955" s="204" t="str">
        <f t="shared" si="427"/>
        <v/>
      </c>
      <c r="I2955" s="204"/>
      <c r="J2955" s="204"/>
      <c r="K2955" s="204"/>
      <c r="L2955" s="204"/>
      <c r="M2955" s="204"/>
      <c r="N2955" s="204"/>
      <c r="O2955" s="230">
        <f t="shared" si="422"/>
        <v>0</v>
      </c>
      <c r="P2955" s="230">
        <f t="shared" si="423"/>
        <v>0</v>
      </c>
      <c r="Q2955" s="230">
        <f t="shared" si="428"/>
        <v>0</v>
      </c>
      <c r="R2955" s="288">
        <f t="shared" si="429"/>
        <v>0</v>
      </c>
      <c r="S2955" s="261"/>
    </row>
    <row r="2956" spans="2:19" s="200" customFormat="1" x14ac:dyDescent="0.25">
      <c r="B2956" s="259">
        <f t="shared" si="430"/>
        <v>2951</v>
      </c>
      <c r="C2956" s="229">
        <v>45546</v>
      </c>
      <c r="D2956" s="203"/>
      <c r="E2956" s="204" t="str">
        <f t="shared" si="424"/>
        <v/>
      </c>
      <c r="F2956" s="204" t="str">
        <f t="shared" si="425"/>
        <v/>
      </c>
      <c r="G2956" s="204" t="str">
        <f t="shared" si="426"/>
        <v/>
      </c>
      <c r="H2956" s="204" t="str">
        <f t="shared" si="427"/>
        <v/>
      </c>
      <c r="I2956" s="204"/>
      <c r="J2956" s="204"/>
      <c r="K2956" s="204"/>
      <c r="L2956" s="204"/>
      <c r="M2956" s="204"/>
      <c r="N2956" s="204"/>
      <c r="O2956" s="230">
        <f t="shared" si="422"/>
        <v>0</v>
      </c>
      <c r="P2956" s="230">
        <f t="shared" si="423"/>
        <v>0</v>
      </c>
      <c r="Q2956" s="230">
        <f t="shared" si="428"/>
        <v>0</v>
      </c>
      <c r="R2956" s="288">
        <f t="shared" si="429"/>
        <v>0</v>
      </c>
      <c r="S2956" s="261"/>
    </row>
    <row r="2957" spans="2:19" s="200" customFormat="1" x14ac:dyDescent="0.25">
      <c r="B2957" s="259">
        <f t="shared" si="430"/>
        <v>2952</v>
      </c>
      <c r="C2957" s="229">
        <v>45546</v>
      </c>
      <c r="D2957" s="203"/>
      <c r="E2957" s="204" t="str">
        <f t="shared" si="424"/>
        <v/>
      </c>
      <c r="F2957" s="204" t="str">
        <f t="shared" si="425"/>
        <v/>
      </c>
      <c r="G2957" s="204" t="str">
        <f t="shared" si="426"/>
        <v/>
      </c>
      <c r="H2957" s="204" t="str">
        <f t="shared" si="427"/>
        <v/>
      </c>
      <c r="I2957" s="204"/>
      <c r="J2957" s="204"/>
      <c r="K2957" s="204"/>
      <c r="L2957" s="204"/>
      <c r="M2957" s="204"/>
      <c r="N2957" s="204"/>
      <c r="O2957" s="230">
        <f t="shared" si="422"/>
        <v>0</v>
      </c>
      <c r="P2957" s="230">
        <f t="shared" si="423"/>
        <v>0</v>
      </c>
      <c r="Q2957" s="230">
        <f t="shared" si="428"/>
        <v>0</v>
      </c>
      <c r="R2957" s="288">
        <f t="shared" si="429"/>
        <v>0</v>
      </c>
      <c r="S2957" s="261"/>
    </row>
    <row r="2958" spans="2:19" s="200" customFormat="1" x14ac:dyDescent="0.25">
      <c r="B2958" s="259">
        <f t="shared" si="430"/>
        <v>2953</v>
      </c>
      <c r="C2958" s="229">
        <v>45546</v>
      </c>
      <c r="D2958" s="203"/>
      <c r="E2958" s="204" t="str">
        <f t="shared" si="424"/>
        <v/>
      </c>
      <c r="F2958" s="204" t="str">
        <f t="shared" si="425"/>
        <v/>
      </c>
      <c r="G2958" s="204" t="str">
        <f t="shared" si="426"/>
        <v/>
      </c>
      <c r="H2958" s="204" t="str">
        <f t="shared" si="427"/>
        <v/>
      </c>
      <c r="I2958" s="204"/>
      <c r="J2958" s="204"/>
      <c r="K2958" s="204"/>
      <c r="L2958" s="204"/>
      <c r="M2958" s="204"/>
      <c r="N2958" s="204"/>
      <c r="O2958" s="230">
        <f t="shared" si="422"/>
        <v>0</v>
      </c>
      <c r="P2958" s="230">
        <f t="shared" si="423"/>
        <v>0</v>
      </c>
      <c r="Q2958" s="230">
        <f t="shared" si="428"/>
        <v>0</v>
      </c>
      <c r="R2958" s="288">
        <f t="shared" si="429"/>
        <v>0</v>
      </c>
      <c r="S2958" s="261"/>
    </row>
    <row r="2959" spans="2:19" s="200" customFormat="1" x14ac:dyDescent="0.25">
      <c r="B2959" s="259">
        <f t="shared" si="430"/>
        <v>2954</v>
      </c>
      <c r="C2959" s="229">
        <v>45546</v>
      </c>
      <c r="D2959" s="203"/>
      <c r="E2959" s="204" t="str">
        <f t="shared" si="424"/>
        <v/>
      </c>
      <c r="F2959" s="204" t="str">
        <f t="shared" si="425"/>
        <v/>
      </c>
      <c r="G2959" s="204" t="str">
        <f t="shared" si="426"/>
        <v/>
      </c>
      <c r="H2959" s="204" t="str">
        <f t="shared" si="427"/>
        <v/>
      </c>
      <c r="I2959" s="204"/>
      <c r="J2959" s="204"/>
      <c r="K2959" s="204"/>
      <c r="L2959" s="204"/>
      <c r="M2959" s="204"/>
      <c r="N2959" s="204"/>
      <c r="O2959" s="230">
        <f t="shared" si="422"/>
        <v>0</v>
      </c>
      <c r="P2959" s="230">
        <f t="shared" si="423"/>
        <v>0</v>
      </c>
      <c r="Q2959" s="230">
        <f t="shared" si="428"/>
        <v>0</v>
      </c>
      <c r="R2959" s="288">
        <f t="shared" si="429"/>
        <v>0</v>
      </c>
      <c r="S2959" s="261"/>
    </row>
    <row r="2960" spans="2:19" s="200" customFormat="1" x14ac:dyDescent="0.25">
      <c r="B2960" s="259">
        <f t="shared" si="430"/>
        <v>2955</v>
      </c>
      <c r="C2960" s="229"/>
      <c r="D2960" s="203"/>
      <c r="E2960" s="204" t="str">
        <f t="shared" si="424"/>
        <v/>
      </c>
      <c r="F2960" s="204" t="str">
        <f t="shared" si="425"/>
        <v/>
      </c>
      <c r="G2960" s="204" t="str">
        <f t="shared" si="426"/>
        <v/>
      </c>
      <c r="H2960" s="204" t="str">
        <f t="shared" si="427"/>
        <v/>
      </c>
      <c r="I2960" s="204"/>
      <c r="J2960" s="204"/>
      <c r="K2960" s="204"/>
      <c r="L2960" s="204"/>
      <c r="M2960" s="204"/>
      <c r="N2960" s="204"/>
      <c r="O2960" s="230">
        <f t="shared" si="422"/>
        <v>0</v>
      </c>
      <c r="P2960" s="230">
        <f t="shared" si="423"/>
        <v>0</v>
      </c>
      <c r="Q2960" s="230">
        <f t="shared" si="428"/>
        <v>0</v>
      </c>
      <c r="R2960" s="288">
        <f t="shared" si="429"/>
        <v>0</v>
      </c>
      <c r="S2960" s="261"/>
    </row>
    <row r="2961" spans="2:19" s="200" customFormat="1" x14ac:dyDescent="0.25">
      <c r="B2961" s="259">
        <f t="shared" si="430"/>
        <v>2956</v>
      </c>
      <c r="C2961" s="229"/>
      <c r="D2961" s="203"/>
      <c r="E2961" s="204" t="str">
        <f t="shared" si="424"/>
        <v/>
      </c>
      <c r="F2961" s="204" t="str">
        <f t="shared" si="425"/>
        <v/>
      </c>
      <c r="G2961" s="204" t="str">
        <f t="shared" si="426"/>
        <v/>
      </c>
      <c r="H2961" s="204" t="str">
        <f t="shared" si="427"/>
        <v/>
      </c>
      <c r="I2961" s="204"/>
      <c r="J2961" s="204"/>
      <c r="K2961" s="204"/>
      <c r="L2961" s="204"/>
      <c r="M2961" s="204"/>
      <c r="N2961" s="204"/>
      <c r="O2961" s="230">
        <f t="shared" si="422"/>
        <v>0</v>
      </c>
      <c r="P2961" s="230">
        <f t="shared" si="423"/>
        <v>0</v>
      </c>
      <c r="Q2961" s="230">
        <f t="shared" si="428"/>
        <v>0</v>
      </c>
      <c r="R2961" s="288">
        <f t="shared" si="429"/>
        <v>0</v>
      </c>
      <c r="S2961" s="261"/>
    </row>
    <row r="2962" spans="2:19" s="200" customFormat="1" x14ac:dyDescent="0.25">
      <c r="B2962" s="259">
        <f t="shared" si="430"/>
        <v>2957</v>
      </c>
      <c r="C2962" s="229"/>
      <c r="D2962" s="203"/>
      <c r="E2962" s="204" t="str">
        <f t="shared" si="424"/>
        <v/>
      </c>
      <c r="F2962" s="204" t="str">
        <f t="shared" si="425"/>
        <v/>
      </c>
      <c r="G2962" s="204" t="str">
        <f t="shared" si="426"/>
        <v/>
      </c>
      <c r="H2962" s="204" t="str">
        <f t="shared" si="427"/>
        <v/>
      </c>
      <c r="I2962" s="204"/>
      <c r="J2962" s="204"/>
      <c r="K2962" s="204"/>
      <c r="L2962" s="204"/>
      <c r="M2962" s="204"/>
      <c r="N2962" s="204"/>
      <c r="O2962" s="230">
        <f t="shared" si="422"/>
        <v>0</v>
      </c>
      <c r="P2962" s="230">
        <f t="shared" si="423"/>
        <v>0</v>
      </c>
      <c r="Q2962" s="230">
        <f t="shared" si="428"/>
        <v>0</v>
      </c>
      <c r="R2962" s="288">
        <f t="shared" si="429"/>
        <v>0</v>
      </c>
      <c r="S2962" s="261"/>
    </row>
    <row r="2963" spans="2:19" s="200" customFormat="1" x14ac:dyDescent="0.25">
      <c r="B2963" s="259">
        <f t="shared" si="430"/>
        <v>2958</v>
      </c>
      <c r="C2963" s="229">
        <v>45546</v>
      </c>
      <c r="D2963" s="203"/>
      <c r="E2963" s="204" t="str">
        <f t="shared" si="424"/>
        <v/>
      </c>
      <c r="F2963" s="204" t="str">
        <f t="shared" si="425"/>
        <v/>
      </c>
      <c r="G2963" s="204" t="str">
        <f t="shared" si="426"/>
        <v/>
      </c>
      <c r="H2963" s="204" t="str">
        <f t="shared" si="427"/>
        <v/>
      </c>
      <c r="I2963" s="204"/>
      <c r="J2963" s="204"/>
      <c r="K2963" s="204"/>
      <c r="L2963" s="204"/>
      <c r="M2963" s="204"/>
      <c r="N2963" s="204"/>
      <c r="O2963" s="230">
        <f t="shared" si="422"/>
        <v>0</v>
      </c>
      <c r="P2963" s="230">
        <f t="shared" si="423"/>
        <v>0</v>
      </c>
      <c r="Q2963" s="230">
        <f t="shared" si="428"/>
        <v>0</v>
      </c>
      <c r="R2963" s="288">
        <f t="shared" si="429"/>
        <v>0</v>
      </c>
      <c r="S2963" s="261"/>
    </row>
    <row r="2964" spans="2:19" s="200" customFormat="1" x14ac:dyDescent="0.25">
      <c r="B2964" s="259">
        <f t="shared" si="430"/>
        <v>2959</v>
      </c>
      <c r="C2964" s="229">
        <v>45546</v>
      </c>
      <c r="D2964" s="203"/>
      <c r="E2964" s="204" t="str">
        <f t="shared" si="424"/>
        <v/>
      </c>
      <c r="F2964" s="204" t="str">
        <f t="shared" si="425"/>
        <v/>
      </c>
      <c r="G2964" s="204" t="str">
        <f t="shared" si="426"/>
        <v/>
      </c>
      <c r="H2964" s="204" t="str">
        <f t="shared" si="427"/>
        <v/>
      </c>
      <c r="I2964" s="204"/>
      <c r="J2964" s="204"/>
      <c r="K2964" s="204"/>
      <c r="L2964" s="204"/>
      <c r="M2964" s="204"/>
      <c r="N2964" s="204"/>
      <c r="O2964" s="230">
        <f t="shared" si="422"/>
        <v>0</v>
      </c>
      <c r="P2964" s="230">
        <f t="shared" si="423"/>
        <v>0</v>
      </c>
      <c r="Q2964" s="230">
        <f t="shared" si="428"/>
        <v>0</v>
      </c>
      <c r="R2964" s="288">
        <f t="shared" si="429"/>
        <v>0</v>
      </c>
      <c r="S2964" s="261"/>
    </row>
    <row r="2965" spans="2:19" s="200" customFormat="1" x14ac:dyDescent="0.25">
      <c r="B2965" s="259">
        <f t="shared" si="430"/>
        <v>2960</v>
      </c>
      <c r="C2965" s="229">
        <v>45546</v>
      </c>
      <c r="D2965" s="203"/>
      <c r="E2965" s="204" t="str">
        <f t="shared" si="424"/>
        <v/>
      </c>
      <c r="F2965" s="204" t="str">
        <f t="shared" si="425"/>
        <v/>
      </c>
      <c r="G2965" s="204" t="str">
        <f t="shared" si="426"/>
        <v/>
      </c>
      <c r="H2965" s="204" t="str">
        <f t="shared" si="427"/>
        <v/>
      </c>
      <c r="I2965" s="204"/>
      <c r="J2965" s="204"/>
      <c r="K2965" s="204"/>
      <c r="L2965" s="204"/>
      <c r="M2965" s="204"/>
      <c r="N2965" s="204"/>
      <c r="O2965" s="230">
        <f t="shared" si="422"/>
        <v>0</v>
      </c>
      <c r="P2965" s="230">
        <f t="shared" si="423"/>
        <v>0</v>
      </c>
      <c r="Q2965" s="230">
        <f t="shared" si="428"/>
        <v>0</v>
      </c>
      <c r="R2965" s="288">
        <f t="shared" si="429"/>
        <v>0</v>
      </c>
      <c r="S2965" s="261"/>
    </row>
    <row r="2966" spans="2:19" s="200" customFormat="1" x14ac:dyDescent="0.25">
      <c r="B2966" s="259">
        <f t="shared" si="430"/>
        <v>2961</v>
      </c>
      <c r="C2966" s="229">
        <v>45546</v>
      </c>
      <c r="D2966" s="203"/>
      <c r="E2966" s="204" t="str">
        <f t="shared" si="424"/>
        <v/>
      </c>
      <c r="F2966" s="204" t="str">
        <f t="shared" si="425"/>
        <v/>
      </c>
      <c r="G2966" s="204" t="str">
        <f t="shared" si="426"/>
        <v/>
      </c>
      <c r="H2966" s="204" t="str">
        <f t="shared" si="427"/>
        <v/>
      </c>
      <c r="I2966" s="204"/>
      <c r="J2966" s="204"/>
      <c r="K2966" s="204"/>
      <c r="L2966" s="204"/>
      <c r="M2966" s="204"/>
      <c r="N2966" s="204"/>
      <c r="O2966" s="230">
        <f t="shared" ref="O2966:O2976" si="431">IF(I2966=$O$5,J2966*H2966,0)</f>
        <v>0</v>
      </c>
      <c r="P2966" s="230">
        <f t="shared" ref="P2966:P2976" si="432">IF(I2966=$P$5,J2966*H2966,0)*1.15</f>
        <v>0</v>
      </c>
      <c r="Q2966" s="230">
        <f t="shared" si="428"/>
        <v>0</v>
      </c>
      <c r="R2966" s="288">
        <f t="shared" si="429"/>
        <v>0</v>
      </c>
      <c r="S2966" s="261"/>
    </row>
    <row r="2967" spans="2:19" s="200" customFormat="1" x14ac:dyDescent="0.25">
      <c r="B2967" s="259">
        <f t="shared" si="430"/>
        <v>2962</v>
      </c>
      <c r="C2967" s="229">
        <v>45546</v>
      </c>
      <c r="D2967" s="203"/>
      <c r="E2967" s="204" t="str">
        <f t="shared" si="424"/>
        <v/>
      </c>
      <c r="F2967" s="204" t="str">
        <f t="shared" si="425"/>
        <v/>
      </c>
      <c r="G2967" s="204" t="str">
        <f t="shared" si="426"/>
        <v/>
      </c>
      <c r="H2967" s="204" t="str">
        <f t="shared" si="427"/>
        <v/>
      </c>
      <c r="I2967" s="204"/>
      <c r="J2967" s="204"/>
      <c r="K2967" s="204"/>
      <c r="L2967" s="204"/>
      <c r="M2967" s="204"/>
      <c r="N2967" s="204"/>
      <c r="O2967" s="230">
        <f t="shared" si="431"/>
        <v>0</v>
      </c>
      <c r="P2967" s="230">
        <f t="shared" si="432"/>
        <v>0</v>
      </c>
      <c r="Q2967" s="230">
        <f t="shared" si="428"/>
        <v>0</v>
      </c>
      <c r="R2967" s="288">
        <f t="shared" si="429"/>
        <v>0</v>
      </c>
      <c r="S2967" s="261"/>
    </row>
    <row r="2968" spans="2:19" s="200" customFormat="1" x14ac:dyDescent="0.25">
      <c r="B2968" s="259">
        <f t="shared" si="430"/>
        <v>2963</v>
      </c>
      <c r="C2968" s="229">
        <v>45546</v>
      </c>
      <c r="D2968" s="203"/>
      <c r="E2968" s="204" t="str">
        <f t="shared" si="424"/>
        <v/>
      </c>
      <c r="F2968" s="204" t="str">
        <f t="shared" si="425"/>
        <v/>
      </c>
      <c r="G2968" s="204" t="str">
        <f t="shared" si="426"/>
        <v/>
      </c>
      <c r="H2968" s="204" t="str">
        <f t="shared" si="427"/>
        <v/>
      </c>
      <c r="I2968" s="204"/>
      <c r="J2968" s="204"/>
      <c r="K2968" s="204"/>
      <c r="L2968" s="204"/>
      <c r="M2968" s="204"/>
      <c r="N2968" s="204"/>
      <c r="O2968" s="230">
        <f t="shared" si="431"/>
        <v>0</v>
      </c>
      <c r="P2968" s="230">
        <f t="shared" si="432"/>
        <v>0</v>
      </c>
      <c r="Q2968" s="230">
        <f t="shared" si="428"/>
        <v>0</v>
      </c>
      <c r="R2968" s="288">
        <f t="shared" si="429"/>
        <v>0</v>
      </c>
      <c r="S2968" s="261"/>
    </row>
    <row r="2969" spans="2:19" s="200" customFormat="1" x14ac:dyDescent="0.25">
      <c r="B2969" s="259">
        <f t="shared" si="430"/>
        <v>2964</v>
      </c>
      <c r="C2969" s="229">
        <v>45546</v>
      </c>
      <c r="D2969" s="203"/>
      <c r="E2969" s="204" t="str">
        <f t="shared" si="424"/>
        <v/>
      </c>
      <c r="F2969" s="204" t="str">
        <f t="shared" si="425"/>
        <v/>
      </c>
      <c r="G2969" s="204" t="str">
        <f t="shared" si="426"/>
        <v/>
      </c>
      <c r="H2969" s="204" t="str">
        <f t="shared" si="427"/>
        <v/>
      </c>
      <c r="I2969" s="204"/>
      <c r="J2969" s="204"/>
      <c r="K2969" s="204"/>
      <c r="L2969" s="204"/>
      <c r="M2969" s="204"/>
      <c r="N2969" s="204"/>
      <c r="O2969" s="230">
        <f t="shared" si="431"/>
        <v>0</v>
      </c>
      <c r="P2969" s="230">
        <f t="shared" si="432"/>
        <v>0</v>
      </c>
      <c r="Q2969" s="230">
        <f t="shared" si="428"/>
        <v>0</v>
      </c>
      <c r="R2969" s="288">
        <f t="shared" si="429"/>
        <v>0</v>
      </c>
      <c r="S2969" s="261"/>
    </row>
    <row r="2970" spans="2:19" s="200" customFormat="1" x14ac:dyDescent="0.25">
      <c r="B2970" s="259">
        <f t="shared" si="430"/>
        <v>2965</v>
      </c>
      <c r="C2970" s="229">
        <v>45547</v>
      </c>
      <c r="D2970" s="203"/>
      <c r="E2970" s="204" t="str">
        <f t="shared" si="424"/>
        <v/>
      </c>
      <c r="F2970" s="204" t="str">
        <f t="shared" si="425"/>
        <v/>
      </c>
      <c r="G2970" s="204" t="str">
        <f t="shared" si="426"/>
        <v/>
      </c>
      <c r="H2970" s="204" t="str">
        <f t="shared" si="427"/>
        <v/>
      </c>
      <c r="I2970" s="204"/>
      <c r="J2970" s="204"/>
      <c r="K2970" s="204"/>
      <c r="L2970" s="204"/>
      <c r="M2970" s="204"/>
      <c r="N2970" s="204"/>
      <c r="O2970" s="230">
        <f t="shared" si="431"/>
        <v>0</v>
      </c>
      <c r="P2970" s="230">
        <f t="shared" si="432"/>
        <v>0</v>
      </c>
      <c r="Q2970" s="230">
        <f t="shared" si="428"/>
        <v>0</v>
      </c>
      <c r="R2970" s="288">
        <f t="shared" si="429"/>
        <v>0</v>
      </c>
      <c r="S2970" s="261"/>
    </row>
    <row r="2971" spans="2:19" s="200" customFormat="1" x14ac:dyDescent="0.25">
      <c r="B2971" s="259">
        <f t="shared" si="430"/>
        <v>2966</v>
      </c>
      <c r="C2971" s="229">
        <v>45547</v>
      </c>
      <c r="D2971" s="203"/>
      <c r="E2971" s="204" t="str">
        <f t="shared" si="424"/>
        <v/>
      </c>
      <c r="F2971" s="204" t="str">
        <f t="shared" si="425"/>
        <v/>
      </c>
      <c r="G2971" s="204" t="str">
        <f t="shared" si="426"/>
        <v/>
      </c>
      <c r="H2971" s="204" t="str">
        <f t="shared" si="427"/>
        <v/>
      </c>
      <c r="I2971" s="204"/>
      <c r="J2971" s="204"/>
      <c r="K2971" s="204"/>
      <c r="L2971" s="204"/>
      <c r="M2971" s="204"/>
      <c r="N2971" s="204"/>
      <c r="O2971" s="230">
        <f t="shared" si="431"/>
        <v>0</v>
      </c>
      <c r="P2971" s="230">
        <f t="shared" si="432"/>
        <v>0</v>
      </c>
      <c r="Q2971" s="230">
        <f t="shared" si="428"/>
        <v>0</v>
      </c>
      <c r="R2971" s="288">
        <f t="shared" si="429"/>
        <v>0</v>
      </c>
      <c r="S2971" s="261"/>
    </row>
    <row r="2972" spans="2:19" s="200" customFormat="1" x14ac:dyDescent="0.25">
      <c r="B2972" s="259">
        <f t="shared" si="430"/>
        <v>2967</v>
      </c>
      <c r="C2972" s="229">
        <v>45547</v>
      </c>
      <c r="D2972" s="203"/>
      <c r="E2972" s="204" t="str">
        <f t="shared" si="424"/>
        <v/>
      </c>
      <c r="F2972" s="204" t="str">
        <f t="shared" si="425"/>
        <v/>
      </c>
      <c r="G2972" s="204" t="str">
        <f t="shared" si="426"/>
        <v/>
      </c>
      <c r="H2972" s="204" t="str">
        <f t="shared" si="427"/>
        <v/>
      </c>
      <c r="I2972" s="204"/>
      <c r="J2972" s="204"/>
      <c r="K2972" s="204"/>
      <c r="L2972" s="204"/>
      <c r="M2972" s="204"/>
      <c r="N2972" s="204"/>
      <c r="O2972" s="230">
        <f t="shared" si="431"/>
        <v>0</v>
      </c>
      <c r="P2972" s="230">
        <f t="shared" si="432"/>
        <v>0</v>
      </c>
      <c r="Q2972" s="230">
        <f t="shared" si="428"/>
        <v>0</v>
      </c>
      <c r="R2972" s="288">
        <f t="shared" si="429"/>
        <v>0</v>
      </c>
      <c r="S2972" s="261"/>
    </row>
    <row r="2973" spans="2:19" s="200" customFormat="1" x14ac:dyDescent="0.25">
      <c r="B2973" s="259">
        <f t="shared" si="430"/>
        <v>2968</v>
      </c>
      <c r="C2973" s="229">
        <v>45547</v>
      </c>
      <c r="D2973" s="203"/>
      <c r="E2973" s="204" t="str">
        <f t="shared" si="424"/>
        <v/>
      </c>
      <c r="F2973" s="204" t="str">
        <f t="shared" si="425"/>
        <v/>
      </c>
      <c r="G2973" s="204" t="str">
        <f t="shared" si="426"/>
        <v/>
      </c>
      <c r="H2973" s="204" t="str">
        <f t="shared" si="427"/>
        <v/>
      </c>
      <c r="I2973" s="204"/>
      <c r="J2973" s="204"/>
      <c r="K2973" s="204"/>
      <c r="L2973" s="204"/>
      <c r="M2973" s="204"/>
      <c r="N2973" s="204"/>
      <c r="O2973" s="230">
        <f t="shared" si="431"/>
        <v>0</v>
      </c>
      <c r="P2973" s="230">
        <f t="shared" si="432"/>
        <v>0</v>
      </c>
      <c r="Q2973" s="230">
        <f t="shared" si="428"/>
        <v>0</v>
      </c>
      <c r="R2973" s="288">
        <f t="shared" si="429"/>
        <v>0</v>
      </c>
      <c r="S2973" s="261"/>
    </row>
    <row r="2974" spans="2:19" s="200" customFormat="1" x14ac:dyDescent="0.25">
      <c r="B2974" s="259">
        <f t="shared" si="430"/>
        <v>2969</v>
      </c>
      <c r="C2974" s="229">
        <v>45547</v>
      </c>
      <c r="D2974" s="203"/>
      <c r="E2974" s="204" t="str">
        <f t="shared" si="424"/>
        <v/>
      </c>
      <c r="F2974" s="204" t="str">
        <f t="shared" si="425"/>
        <v/>
      </c>
      <c r="G2974" s="204" t="str">
        <f t="shared" si="426"/>
        <v/>
      </c>
      <c r="H2974" s="204" t="str">
        <f t="shared" si="427"/>
        <v/>
      </c>
      <c r="I2974" s="204"/>
      <c r="J2974" s="204"/>
      <c r="K2974" s="204"/>
      <c r="L2974" s="204"/>
      <c r="M2974" s="204"/>
      <c r="N2974" s="204"/>
      <c r="O2974" s="230">
        <f t="shared" si="431"/>
        <v>0</v>
      </c>
      <c r="P2974" s="230">
        <f t="shared" si="432"/>
        <v>0</v>
      </c>
      <c r="Q2974" s="230">
        <f t="shared" si="428"/>
        <v>0</v>
      </c>
      <c r="R2974" s="288">
        <f t="shared" si="429"/>
        <v>0</v>
      </c>
      <c r="S2974" s="261"/>
    </row>
    <row r="2975" spans="2:19" s="200" customFormat="1" x14ac:dyDescent="0.25">
      <c r="B2975" s="259">
        <f t="shared" si="430"/>
        <v>2970</v>
      </c>
      <c r="C2975" s="229">
        <v>45547</v>
      </c>
      <c r="D2975" s="203"/>
      <c r="E2975" s="204" t="str">
        <f t="shared" si="424"/>
        <v/>
      </c>
      <c r="F2975" s="204" t="str">
        <f t="shared" si="425"/>
        <v/>
      </c>
      <c r="G2975" s="204" t="str">
        <f t="shared" si="426"/>
        <v/>
      </c>
      <c r="H2975" s="204" t="str">
        <f t="shared" si="427"/>
        <v/>
      </c>
      <c r="I2975" s="204"/>
      <c r="J2975" s="204"/>
      <c r="K2975" s="204"/>
      <c r="L2975" s="204"/>
      <c r="M2975" s="204"/>
      <c r="N2975" s="204"/>
      <c r="O2975" s="230">
        <f t="shared" si="431"/>
        <v>0</v>
      </c>
      <c r="P2975" s="230">
        <f t="shared" si="432"/>
        <v>0</v>
      </c>
      <c r="Q2975" s="230">
        <f t="shared" si="428"/>
        <v>0</v>
      </c>
      <c r="R2975" s="288">
        <f t="shared" si="429"/>
        <v>0</v>
      </c>
      <c r="S2975" s="261"/>
    </row>
    <row r="2976" spans="2:19" s="200" customFormat="1" ht="20.25" thickBot="1" x14ac:dyDescent="0.3">
      <c r="B2976" s="259">
        <f t="shared" si="430"/>
        <v>2971</v>
      </c>
      <c r="C2976" s="238">
        <v>45547</v>
      </c>
      <c r="D2976" s="206"/>
      <c r="E2976" s="204" t="str">
        <f t="shared" si="424"/>
        <v/>
      </c>
      <c r="F2976" s="204" t="str">
        <f t="shared" si="425"/>
        <v/>
      </c>
      <c r="G2976" s="204" t="str">
        <f t="shared" si="426"/>
        <v/>
      </c>
      <c r="H2976" s="204" t="str">
        <f t="shared" si="427"/>
        <v/>
      </c>
      <c r="I2976" s="207"/>
      <c r="J2976" s="207"/>
      <c r="K2976" s="207"/>
      <c r="L2976" s="207"/>
      <c r="M2976" s="207"/>
      <c r="N2976" s="207"/>
      <c r="O2976" s="232">
        <f t="shared" si="431"/>
        <v>0</v>
      </c>
      <c r="P2976" s="232">
        <f t="shared" si="432"/>
        <v>0</v>
      </c>
      <c r="Q2976" s="230">
        <f t="shared" si="428"/>
        <v>0</v>
      </c>
      <c r="R2976" s="288">
        <f t="shared" si="429"/>
        <v>0</v>
      </c>
      <c r="S2976" s="261"/>
    </row>
    <row r="2977" spans="1:19" s="200" customFormat="1" ht="48" thickTop="1" x14ac:dyDescent="0.25">
      <c r="A2977" s="235"/>
      <c r="B2977" s="236">
        <v>1</v>
      </c>
      <c r="C2977" s="239">
        <v>1</v>
      </c>
      <c r="D2977" s="197">
        <v>1</v>
      </c>
      <c r="E2977" s="198">
        <v>1</v>
      </c>
      <c r="F2977" s="198">
        <v>1</v>
      </c>
      <c r="G2977" s="198">
        <v>1</v>
      </c>
      <c r="H2977" s="198">
        <v>1</v>
      </c>
      <c r="I2977" s="233" t="s">
        <v>246</v>
      </c>
      <c r="J2977" s="234">
        <f>SUBTOTAL(9,J6:J2976)</f>
        <v>25059</v>
      </c>
      <c r="K2977" s="199">
        <v>1</v>
      </c>
      <c r="L2977" s="199">
        <v>1</v>
      </c>
      <c r="M2977" s="199">
        <v>1</v>
      </c>
      <c r="N2977" s="199"/>
      <c r="O2977" s="234">
        <f>SUBTOTAL(9,O6:O2976)</f>
        <v>108173.00000000001</v>
      </c>
      <c r="P2977" s="234">
        <f>SUBTOTAL(9,P6:P2976)</f>
        <v>29473.120000000006</v>
      </c>
      <c r="Q2977" s="234">
        <f>SUBTOTAL(9,Q6:Q2976)</f>
        <v>9687.6999999999935</v>
      </c>
      <c r="R2977" s="291"/>
      <c r="S2977" s="173"/>
    </row>
  </sheetData>
  <mergeCells count="5">
    <mergeCell ref="T13:X13"/>
    <mergeCell ref="B2:S2"/>
    <mergeCell ref="B4:D4"/>
    <mergeCell ref="B3:S3"/>
    <mergeCell ref="J4:S4"/>
  </mergeCells>
  <phoneticPr fontId="68" type="noConversion"/>
  <conditionalFormatting sqref="D1644">
    <cfRule type="cellIs" dxfId="90" priority="51" operator="equal">
      <formula>$T$3</formula>
    </cfRule>
    <cfRule type="cellIs" dxfId="89" priority="52" operator="equal">
      <formula>$T$3</formula>
    </cfRule>
  </conditionalFormatting>
  <conditionalFormatting sqref="D1664">
    <cfRule type="cellIs" dxfId="88" priority="49" operator="equal">
      <formula>$T$3</formula>
    </cfRule>
    <cfRule type="cellIs" dxfId="87" priority="50" operator="equal">
      <formula>$T$3</formula>
    </cfRule>
  </conditionalFormatting>
  <conditionalFormatting sqref="D1684">
    <cfRule type="cellIs" dxfId="86" priority="47" operator="equal">
      <formula>$T$3</formula>
    </cfRule>
    <cfRule type="cellIs" dxfId="85" priority="48" operator="equal">
      <formula>$T$3</formula>
    </cfRule>
  </conditionalFormatting>
  <conditionalFormatting sqref="D1704">
    <cfRule type="cellIs" dxfId="84" priority="45" operator="equal">
      <formula>$T$3</formula>
    </cfRule>
    <cfRule type="cellIs" dxfId="83" priority="46" operator="equal">
      <formula>$T$3</formula>
    </cfRule>
  </conditionalFormatting>
  <conditionalFormatting sqref="D1728">
    <cfRule type="cellIs" dxfId="82" priority="43" operator="equal">
      <formula>$T$3</formula>
    </cfRule>
    <cfRule type="cellIs" dxfId="81" priority="44" operator="equal">
      <formula>$T$3</formula>
    </cfRule>
  </conditionalFormatting>
  <conditionalFormatting sqref="D1751">
    <cfRule type="cellIs" dxfId="80" priority="41" operator="equal">
      <formula>$T$3</formula>
    </cfRule>
    <cfRule type="cellIs" dxfId="79" priority="42" operator="equal">
      <formula>$T$3</formula>
    </cfRule>
  </conditionalFormatting>
  <conditionalFormatting sqref="D1772">
    <cfRule type="cellIs" dxfId="78" priority="39" operator="equal">
      <formula>$T$3</formula>
    </cfRule>
    <cfRule type="cellIs" dxfId="77" priority="40" operator="equal">
      <formula>$T$3</formula>
    </cfRule>
  </conditionalFormatting>
  <conditionalFormatting sqref="D1796">
    <cfRule type="cellIs" dxfId="76" priority="35" operator="equal">
      <formula>$T$3</formula>
    </cfRule>
    <cfRule type="cellIs" dxfId="75" priority="36" operator="equal">
      <formula>$T$3</formula>
    </cfRule>
  </conditionalFormatting>
  <conditionalFormatting sqref="D1823">
    <cfRule type="cellIs" dxfId="74" priority="32" operator="equal">
      <formula>$T$3</formula>
    </cfRule>
    <cfRule type="cellIs" dxfId="73" priority="33" operator="equal">
      <formula>$T$3</formula>
    </cfRule>
  </conditionalFormatting>
  <conditionalFormatting sqref="D1844">
    <cfRule type="cellIs" dxfId="72" priority="30" operator="equal">
      <formula>$T$3</formula>
    </cfRule>
    <cfRule type="cellIs" dxfId="71" priority="31" operator="equal">
      <formula>$T$3</formula>
    </cfRule>
  </conditionalFormatting>
  <conditionalFormatting sqref="C2025:C2027 C2042:C2044 C2059:C2061 C2076:C2078 C2093:C2095 C2110:C2112 C2127:C2129 C2144:C2146 C2161:C2163 C2178:C2180 C2195:C2197 C2212:C2214 C2229:C2231 C2246:C2248 C2263:C2265 C2280:C2282 C2297:C2299 C2314:C2316 C2331:C2333 C2348:C2350 C2365:C2367 C2382:C2384 C2399:C2401 C2416:C2418 C2433:C2435 C2450:C2452 C2467:C2469 C2484:C2486 C2501:C2503 C2518:C2520 C2535:C2537 C2552:C2554 C2569:C2571 C2586:C2588 C2603:C2605 C2620:C2622 C2637:C2639 C2654:C2656 C2671:C2673 C2688:C2690 C2705:C2707 C2722:C2724 C2739:C2741 C2756:C2758 C2773:C2775 C2790:C2792 C2807:C2809 C2824:C2826 C2841:C2843 C2858:C2860 C2875:C2877 C2892:C2894 C2909:C2911 C2926:C2928 C2943:C2945 C2960:C2962 B1942 O1942:S1942 B1990:C1991 C1976:J1978 B1943:D1989 B6:S1941 B1992:D1992 B1993:C2010 C1995:C2017 E1943:H2976 I1943:S2010">
    <cfRule type="expression" dxfId="70" priority="59">
      <formula>$S$6=$T$4</formula>
    </cfRule>
  </conditionalFormatting>
  <conditionalFormatting sqref="D1868">
    <cfRule type="cellIs" dxfId="69" priority="28" operator="equal">
      <formula>$T$3</formula>
    </cfRule>
    <cfRule type="cellIs" dxfId="68" priority="29" operator="equal">
      <formula>$T$3</formula>
    </cfRule>
  </conditionalFormatting>
  <conditionalFormatting sqref="D1893">
    <cfRule type="cellIs" dxfId="67" priority="26" operator="equal">
      <formula>$T$3</formula>
    </cfRule>
    <cfRule type="cellIs" dxfId="66" priority="27" operator="equal">
      <formula>$T$3</formula>
    </cfRule>
  </conditionalFormatting>
  <conditionalFormatting sqref="D1920">
    <cfRule type="cellIs" dxfId="65" priority="24" operator="equal">
      <formula>$T$3</formula>
    </cfRule>
    <cfRule type="cellIs" dxfId="64" priority="25" operator="equal">
      <formula>$T$3</formula>
    </cfRule>
  </conditionalFormatting>
  <conditionalFormatting sqref="D1943">
    <cfRule type="cellIs" dxfId="63" priority="22" operator="equal">
      <formula>$T$3</formula>
    </cfRule>
    <cfRule type="cellIs" dxfId="62" priority="23" operator="equal">
      <formula>$T$3</formula>
    </cfRule>
  </conditionalFormatting>
  <conditionalFormatting sqref="C1942:N1942">
    <cfRule type="expression" dxfId="61" priority="21">
      <formula>$S$6=$T$4</formula>
    </cfRule>
  </conditionalFormatting>
  <conditionalFormatting sqref="D1942">
    <cfRule type="cellIs" dxfId="60" priority="19" operator="equal">
      <formula>$T$3</formula>
    </cfRule>
    <cfRule type="cellIs" dxfId="59" priority="20" operator="equal">
      <formula>$T$3</formula>
    </cfRule>
  </conditionalFormatting>
  <conditionalFormatting sqref="C2018:S5001 C1990:C1991 R1991:R1992 C1868:S1989 C1993:C2017 E1993:S2017 E1990:S1991 C1992:S1992">
    <cfRule type="colorScale" priority="70">
      <colorScale>
        <cfvo type="min"/>
        <cfvo type="max"/>
        <color rgb="FFFF7128"/>
        <color rgb="FFFFEF9C"/>
      </colorScale>
    </cfRule>
  </conditionalFormatting>
  <conditionalFormatting sqref="D1895">
    <cfRule type="cellIs" dxfId="58" priority="15" operator="equal">
      <formula>$T$3</formula>
    </cfRule>
    <cfRule type="cellIs" dxfId="57" priority="16" operator="equal">
      <formula>$T$3</formula>
    </cfRule>
  </conditionalFormatting>
  <conditionalFormatting sqref="D1965">
    <cfRule type="expression" dxfId="56" priority="12">
      <formula>$S$6=$T$4</formula>
    </cfRule>
  </conditionalFormatting>
  <conditionalFormatting sqref="D1965">
    <cfRule type="cellIs" dxfId="55" priority="10" operator="equal">
      <formula>$T$3</formula>
    </cfRule>
    <cfRule type="cellIs" dxfId="54" priority="11" operator="equal">
      <formula>$T$3</formula>
    </cfRule>
  </conditionalFormatting>
  <conditionalFormatting sqref="D1990:D1991">
    <cfRule type="expression" dxfId="53" priority="8">
      <formula>$S$6=$T$4</formula>
    </cfRule>
  </conditionalFormatting>
  <conditionalFormatting sqref="D1990:D1991">
    <cfRule type="colorScale" priority="9">
      <colorScale>
        <cfvo type="min"/>
        <cfvo type="max"/>
        <color rgb="FFFF7128"/>
        <color rgb="FFFFEF9C"/>
      </colorScale>
    </cfRule>
  </conditionalFormatting>
  <conditionalFormatting sqref="D1993:D2017">
    <cfRule type="expression" dxfId="52" priority="6">
      <formula>$S$6=$T$4</formula>
    </cfRule>
  </conditionalFormatting>
  <conditionalFormatting sqref="D1993">
    <cfRule type="expression" dxfId="51" priority="5">
      <formula>$S$6=$T$4</formula>
    </cfRule>
  </conditionalFormatting>
  <conditionalFormatting sqref="D1993">
    <cfRule type="cellIs" dxfId="50" priority="3" operator="equal">
      <formula>$T$3</formula>
    </cfRule>
    <cfRule type="cellIs" dxfId="49" priority="4" operator="equal">
      <formula>$T$3</formula>
    </cfRule>
  </conditionalFormatting>
  <conditionalFormatting sqref="D1993:D2017">
    <cfRule type="colorScale" priority="80">
      <colorScale>
        <cfvo type="min"/>
        <cfvo type="max"/>
        <color rgb="FFFF7128"/>
        <color rgb="FFFFEF9C"/>
      </colorScale>
    </cfRule>
  </conditionalFormatting>
  <printOptions horizontalCentered="1"/>
  <pageMargins left="0" right="0" top="0" bottom="0" header="0" footer="0"/>
  <pageSetup paperSize="9" scale="65" fitToHeight="0" orientation="landscape" r:id="rId1"/>
  <headerFooter>
    <oddFooter>&amp;L&amp;"B Zar,Regular"&amp;16&amp;K002060رییس کارگاه                          &amp;C&amp;"B Zar,Regular"&amp;16&amp;K002060صفحه:   &amp;P/&amp;N&amp;R&amp;"B Zar,Regular"&amp;16&amp;K002060                         مسئول اجرا</oddFooter>
  </headerFooter>
  <rowBreaks count="1" manualBreakCount="1">
    <brk id="2977" min="1" max="16" man="1"/>
  </rowBreak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52B3-48FF-4E15-844F-9E75EA186981}">
  <sheetPr codeName="Sheet4">
    <pageSetUpPr fitToPage="1"/>
  </sheetPr>
  <dimension ref="A1:BD739"/>
  <sheetViews>
    <sheetView rightToLeft="1" view="pageBreakPreview" topLeftCell="AD1" zoomScaleNormal="100" zoomScaleSheetLayoutView="100" workbookViewId="0">
      <pane ySplit="4" topLeftCell="A107" activePane="bottomLeft" state="frozen"/>
      <selection pane="bottomLeft" activeCell="AO4" sqref="AO4"/>
    </sheetView>
  </sheetViews>
  <sheetFormatPr defaultRowHeight="15" x14ac:dyDescent="0.25"/>
  <cols>
    <col min="1" max="1" width="9.140625" style="295"/>
    <col min="2" max="2" width="2.140625" style="2" customWidth="1"/>
    <col min="3" max="3" width="15.28515625" style="2" bestFit="1" customWidth="1"/>
    <col min="4" max="15" width="9.140625" style="2"/>
    <col min="16" max="16" width="11.140625" style="2" bestFit="1" customWidth="1"/>
    <col min="17" max="26" width="9.140625" style="2"/>
    <col min="27" max="27" width="9.140625" style="99"/>
    <col min="28" max="41" width="9.140625" style="2"/>
    <col min="42" max="42" width="11.7109375" style="2" bestFit="1" customWidth="1"/>
    <col min="43" max="43" width="10" style="2" customWidth="1"/>
    <col min="44" max="49" width="9.140625" style="2"/>
    <col min="50" max="50" width="15.28515625" style="2" customWidth="1"/>
    <col min="51" max="54" width="9.140625" style="2"/>
    <col min="55" max="55" width="21" style="2" customWidth="1"/>
    <col min="56" max="16384" width="9.140625" style="2"/>
  </cols>
  <sheetData>
    <row r="1" spans="1:56" x14ac:dyDescent="0.25">
      <c r="B1" s="5"/>
      <c r="C1" s="4">
        <v>1</v>
      </c>
      <c r="D1" s="4">
        <f t="shared" ref="D1:V1" si="0">C1+1</f>
        <v>2</v>
      </c>
      <c r="E1" s="4">
        <f t="shared" si="0"/>
        <v>3</v>
      </c>
      <c r="F1" s="4">
        <f t="shared" si="0"/>
        <v>4</v>
      </c>
      <c r="G1" s="4">
        <f t="shared" si="0"/>
        <v>5</v>
      </c>
      <c r="H1" s="4">
        <f t="shared" si="0"/>
        <v>6</v>
      </c>
      <c r="I1" s="4">
        <f t="shared" si="0"/>
        <v>7</v>
      </c>
      <c r="J1" s="4">
        <f t="shared" si="0"/>
        <v>8</v>
      </c>
      <c r="K1" s="4">
        <f t="shared" si="0"/>
        <v>9</v>
      </c>
      <c r="L1" s="4">
        <f t="shared" si="0"/>
        <v>10</v>
      </c>
      <c r="M1" s="4">
        <f t="shared" si="0"/>
        <v>11</v>
      </c>
      <c r="N1" s="4">
        <f t="shared" si="0"/>
        <v>12</v>
      </c>
      <c r="O1" s="4">
        <f t="shared" si="0"/>
        <v>13</v>
      </c>
      <c r="P1" s="4">
        <f t="shared" si="0"/>
        <v>14</v>
      </c>
      <c r="Q1" s="4">
        <f t="shared" si="0"/>
        <v>15</v>
      </c>
      <c r="R1" s="4">
        <f t="shared" si="0"/>
        <v>16</v>
      </c>
      <c r="S1" s="4">
        <f t="shared" si="0"/>
        <v>17</v>
      </c>
      <c r="T1" s="4">
        <f t="shared" si="0"/>
        <v>18</v>
      </c>
      <c r="U1" s="4">
        <f t="shared" si="0"/>
        <v>19</v>
      </c>
      <c r="V1" s="4">
        <f t="shared" si="0"/>
        <v>20</v>
      </c>
      <c r="W1" s="4">
        <f t="shared" ref="W1:AX1" si="1">V1+1</f>
        <v>21</v>
      </c>
      <c r="X1" s="4">
        <f t="shared" si="1"/>
        <v>22</v>
      </c>
      <c r="Y1" s="4">
        <f t="shared" si="1"/>
        <v>23</v>
      </c>
      <c r="Z1" s="4">
        <f>Y1+1</f>
        <v>24</v>
      </c>
      <c r="AA1" s="4">
        <f>Z1+1</f>
        <v>25</v>
      </c>
      <c r="AB1" s="4">
        <f>AA1+1</f>
        <v>26</v>
      </c>
      <c r="AC1" s="4">
        <f>AB1+1</f>
        <v>27</v>
      </c>
      <c r="AD1" s="4">
        <f t="shared" si="1"/>
        <v>28</v>
      </c>
      <c r="AE1" s="4">
        <f t="shared" si="1"/>
        <v>29</v>
      </c>
      <c r="AF1" s="4">
        <f t="shared" si="1"/>
        <v>30</v>
      </c>
      <c r="AG1" s="4">
        <f t="shared" si="1"/>
        <v>31</v>
      </c>
      <c r="AH1" s="4">
        <f t="shared" ref="AH1:AP1" si="2">AG1+1</f>
        <v>32</v>
      </c>
      <c r="AI1" s="4">
        <f t="shared" si="2"/>
        <v>33</v>
      </c>
      <c r="AJ1" s="4">
        <f t="shared" si="2"/>
        <v>34</v>
      </c>
      <c r="AK1" s="4">
        <f t="shared" si="2"/>
        <v>35</v>
      </c>
      <c r="AL1" s="4">
        <f t="shared" si="2"/>
        <v>36</v>
      </c>
      <c r="AM1" s="4">
        <f t="shared" si="2"/>
        <v>37</v>
      </c>
      <c r="AN1" s="4">
        <f t="shared" si="2"/>
        <v>38</v>
      </c>
      <c r="AO1" s="4">
        <f t="shared" si="2"/>
        <v>39</v>
      </c>
      <c r="AP1" s="4">
        <f t="shared" si="2"/>
        <v>40</v>
      </c>
      <c r="AQ1" s="4">
        <f t="shared" si="1"/>
        <v>41</v>
      </c>
      <c r="AR1" s="4">
        <f t="shared" si="1"/>
        <v>42</v>
      </c>
      <c r="AS1" s="4">
        <f t="shared" si="1"/>
        <v>43</v>
      </c>
      <c r="AT1" s="4">
        <f t="shared" si="1"/>
        <v>44</v>
      </c>
      <c r="AU1" s="4">
        <f t="shared" si="1"/>
        <v>45</v>
      </c>
      <c r="AV1" s="4">
        <f t="shared" si="1"/>
        <v>46</v>
      </c>
      <c r="AW1" s="4">
        <f t="shared" si="1"/>
        <v>47</v>
      </c>
      <c r="AX1" s="4">
        <f t="shared" si="1"/>
        <v>48</v>
      </c>
    </row>
    <row r="2" spans="1:56" ht="30.75" customHeight="1" thickBot="1" x14ac:dyDescent="0.3">
      <c r="B2" s="5"/>
      <c r="C2" s="4"/>
      <c r="D2" s="51">
        <f t="shared" ref="D2:J2" si="3">SUM(D5:D5028)</f>
        <v>8603.4375000000018</v>
      </c>
      <c r="E2" s="51">
        <f t="shared" si="3"/>
        <v>8127.5675000000001</v>
      </c>
      <c r="F2" s="51">
        <f t="shared" si="3"/>
        <v>12742.114999999998</v>
      </c>
      <c r="G2" s="51">
        <f t="shared" si="3"/>
        <v>0</v>
      </c>
      <c r="H2" s="51">
        <f t="shared" si="3"/>
        <v>0</v>
      </c>
      <c r="I2" s="51">
        <f t="shared" si="3"/>
        <v>31680.600000000006</v>
      </c>
      <c r="J2" s="51">
        <f t="shared" si="3"/>
        <v>31416</v>
      </c>
      <c r="K2" s="51">
        <f t="shared" ref="K2:AW2" si="4">SUM(K5:K5028)</f>
        <v>14522</v>
      </c>
      <c r="L2" s="51">
        <f t="shared" si="4"/>
        <v>7789.55</v>
      </c>
      <c r="M2" s="51">
        <f t="shared" si="4"/>
        <v>22603.850000000002</v>
      </c>
      <c r="N2" s="51">
        <f t="shared" si="4"/>
        <v>0</v>
      </c>
      <c r="O2" s="51">
        <f t="shared" si="4"/>
        <v>0</v>
      </c>
      <c r="P2" s="51">
        <f t="shared" si="4"/>
        <v>122963.12000000002</v>
      </c>
      <c r="Q2" s="51">
        <f t="shared" si="4"/>
        <v>14522</v>
      </c>
      <c r="R2" s="51">
        <f t="shared" si="4"/>
        <v>0</v>
      </c>
      <c r="S2" s="51">
        <f t="shared" si="4"/>
        <v>0</v>
      </c>
      <c r="T2" s="51">
        <f t="shared" si="4"/>
        <v>0</v>
      </c>
      <c r="U2" s="51">
        <f t="shared" si="4"/>
        <v>0</v>
      </c>
      <c r="V2" s="51">
        <f t="shared" si="4"/>
        <v>0</v>
      </c>
      <c r="W2" s="51">
        <f t="shared" si="4"/>
        <v>3197.7999999999997</v>
      </c>
      <c r="X2" s="51">
        <f t="shared" si="4"/>
        <v>2029.9999999999995</v>
      </c>
      <c r="Y2" s="51">
        <f t="shared" si="4"/>
        <v>2404.4000000000005</v>
      </c>
      <c r="Z2" s="51">
        <f t="shared" si="4"/>
        <v>1720</v>
      </c>
      <c r="AA2" s="51">
        <f t="shared" si="4"/>
        <v>335.5</v>
      </c>
      <c r="AB2" s="51">
        <f t="shared" si="4"/>
        <v>0</v>
      </c>
      <c r="AC2" s="51">
        <f t="shared" si="4"/>
        <v>0</v>
      </c>
      <c r="AD2" s="51">
        <f t="shared" si="4"/>
        <v>104</v>
      </c>
      <c r="AE2" s="51">
        <f t="shared" si="4"/>
        <v>0</v>
      </c>
      <c r="AF2" s="51">
        <f t="shared" si="4"/>
        <v>135</v>
      </c>
      <c r="AG2" s="51">
        <f t="shared" si="4"/>
        <v>0</v>
      </c>
      <c r="AH2" s="51">
        <f t="shared" si="4"/>
        <v>0</v>
      </c>
      <c r="AI2" s="51">
        <f t="shared" si="4"/>
        <v>0</v>
      </c>
      <c r="AJ2" s="51">
        <f t="shared" si="4"/>
        <v>5114</v>
      </c>
      <c r="AK2" s="51">
        <f t="shared" si="4"/>
        <v>2058</v>
      </c>
      <c r="AL2" s="51">
        <f t="shared" si="4"/>
        <v>7044</v>
      </c>
      <c r="AM2" s="51">
        <f t="shared" si="4"/>
        <v>1007</v>
      </c>
      <c r="AN2" s="51">
        <f t="shared" si="4"/>
        <v>854</v>
      </c>
      <c r="AO2" s="51">
        <f t="shared" si="4"/>
        <v>1101</v>
      </c>
      <c r="AP2" s="51" t="e">
        <f t="shared" si="4"/>
        <v>#REF!</v>
      </c>
      <c r="AQ2" s="51" t="e">
        <f t="shared" si="4"/>
        <v>#REF!</v>
      </c>
      <c r="AR2" s="51">
        <f t="shared" si="4"/>
        <v>978.56000000000017</v>
      </c>
      <c r="AS2" s="51">
        <f t="shared" si="4"/>
        <v>0</v>
      </c>
      <c r="AT2" s="51">
        <f t="shared" si="4"/>
        <v>8450</v>
      </c>
      <c r="AU2" s="51">
        <f t="shared" si="4"/>
        <v>0</v>
      </c>
      <c r="AV2" s="51">
        <f t="shared" si="4"/>
        <v>0</v>
      </c>
      <c r="AW2" s="51">
        <f t="shared" si="4"/>
        <v>0</v>
      </c>
      <c r="AX2" s="23"/>
      <c r="BD2" s="2">
        <f>HLOOKUP(2,'Work DB'!$1:$2,2,FALSE)</f>
        <v>8603.4375000000018</v>
      </c>
    </row>
    <row r="3" spans="1:56" s="14" customFormat="1" ht="33" x14ac:dyDescent="0.25">
      <c r="B3" s="16"/>
      <c r="C3" s="18"/>
      <c r="D3" s="326" t="s">
        <v>59</v>
      </c>
      <c r="E3" s="327"/>
      <c r="F3" s="327"/>
      <c r="G3" s="327"/>
      <c r="H3" s="328"/>
      <c r="I3" s="326" t="s">
        <v>60</v>
      </c>
      <c r="J3" s="327"/>
      <c r="K3" s="327"/>
      <c r="L3" s="327"/>
      <c r="M3" s="327"/>
      <c r="N3" s="327"/>
      <c r="O3" s="328"/>
      <c r="P3" s="326" t="s">
        <v>9</v>
      </c>
      <c r="Q3" s="327"/>
      <c r="R3" s="327"/>
      <c r="S3" s="327"/>
      <c r="T3" s="327"/>
      <c r="U3" s="327"/>
      <c r="V3" s="328"/>
      <c r="W3" s="326" t="s">
        <v>3</v>
      </c>
      <c r="X3" s="327"/>
      <c r="Y3" s="327"/>
      <c r="Z3" s="332"/>
      <c r="AA3" s="332"/>
      <c r="AB3" s="332"/>
      <c r="AC3" s="328"/>
      <c r="AD3" s="326" t="s">
        <v>10</v>
      </c>
      <c r="AE3" s="327"/>
      <c r="AF3" s="328"/>
      <c r="AG3" s="329" t="s">
        <v>31</v>
      </c>
      <c r="AH3" s="330"/>
      <c r="AI3" s="330"/>
      <c r="AJ3" s="329" t="s">
        <v>17</v>
      </c>
      <c r="AK3" s="330"/>
      <c r="AL3" s="330"/>
      <c r="AM3" s="331"/>
      <c r="AN3" s="326" t="s">
        <v>19</v>
      </c>
      <c r="AO3" s="327"/>
      <c r="AP3" s="328"/>
      <c r="AQ3" s="329" t="s">
        <v>21</v>
      </c>
      <c r="AR3" s="330"/>
      <c r="AS3" s="330"/>
      <c r="AT3" s="330"/>
      <c r="AU3" s="330"/>
      <c r="AV3" s="331"/>
      <c r="AW3" s="27"/>
      <c r="AX3" s="55"/>
    </row>
    <row r="4" spans="1:56" s="12" customFormat="1" ht="21" x14ac:dyDescent="0.25">
      <c r="A4" s="296"/>
      <c r="B4" s="13"/>
      <c r="C4" s="19"/>
      <c r="D4" s="24" t="s">
        <v>1</v>
      </c>
      <c r="E4" s="17" t="s">
        <v>64</v>
      </c>
      <c r="F4" s="17" t="s">
        <v>65</v>
      </c>
      <c r="G4" s="17"/>
      <c r="H4" s="25"/>
      <c r="I4" s="24" t="s">
        <v>1</v>
      </c>
      <c r="J4" s="17" t="s">
        <v>2</v>
      </c>
      <c r="K4" s="17" t="s">
        <v>7</v>
      </c>
      <c r="L4" s="17" t="s">
        <v>64</v>
      </c>
      <c r="M4" s="17" t="s">
        <v>65</v>
      </c>
      <c r="N4" s="17"/>
      <c r="O4" s="25"/>
      <c r="P4" s="24" t="s">
        <v>1</v>
      </c>
      <c r="Q4" s="17" t="s">
        <v>7</v>
      </c>
      <c r="R4" s="17"/>
      <c r="S4" s="17"/>
      <c r="T4" s="17"/>
      <c r="U4" s="17"/>
      <c r="V4" s="25"/>
      <c r="W4" s="24" t="s">
        <v>1</v>
      </c>
      <c r="X4" s="17" t="s">
        <v>8</v>
      </c>
      <c r="Y4" s="17" t="s">
        <v>7</v>
      </c>
      <c r="Z4" s="26" t="s">
        <v>66</v>
      </c>
      <c r="AA4" s="26" t="s">
        <v>67</v>
      </c>
      <c r="AB4" s="26"/>
      <c r="AC4" s="25"/>
      <c r="AD4" s="24" t="s">
        <v>11</v>
      </c>
      <c r="AE4" s="17" t="s">
        <v>12</v>
      </c>
      <c r="AF4" s="25" t="s">
        <v>10</v>
      </c>
      <c r="AG4" s="24" t="s">
        <v>28</v>
      </c>
      <c r="AH4" s="17" t="s">
        <v>29</v>
      </c>
      <c r="AI4" s="26" t="s">
        <v>30</v>
      </c>
      <c r="AJ4" s="24" t="s">
        <v>1</v>
      </c>
      <c r="AK4" s="17" t="s">
        <v>18</v>
      </c>
      <c r="AL4" s="17" t="s">
        <v>62</v>
      </c>
      <c r="AM4" s="25" t="s">
        <v>63</v>
      </c>
      <c r="AN4" s="24" t="s">
        <v>1</v>
      </c>
      <c r="AO4" s="17" t="s">
        <v>18</v>
      </c>
      <c r="AP4" s="25" t="s">
        <v>20</v>
      </c>
      <c r="AQ4" s="24" t="s">
        <v>22</v>
      </c>
      <c r="AR4" s="17" t="s">
        <v>23</v>
      </c>
      <c r="AS4" s="17" t="s">
        <v>24</v>
      </c>
      <c r="AT4" s="17" t="s">
        <v>25</v>
      </c>
      <c r="AU4" s="17" t="s">
        <v>32</v>
      </c>
      <c r="AV4" s="25" t="s">
        <v>33</v>
      </c>
      <c r="AW4" s="22"/>
      <c r="AX4" s="56"/>
    </row>
    <row r="5" spans="1:56" s="15" customFormat="1" ht="21" x14ac:dyDescent="0.25">
      <c r="B5" s="48"/>
      <c r="C5" s="59">
        <v>45370</v>
      </c>
      <c r="D5" s="168">
        <f>SUMIFS('Transport DB'!P:P,'Transport DB'!C:C,"&lt;="&amp;'Work DB'!C5,'Transport DB'!F:F,"="&amp;'Work DB'!$D$4)</f>
        <v>0</v>
      </c>
      <c r="E5" s="169">
        <f>SUMIFS('Transport DB'!P:P,'Transport DB'!C:C,"&lt;="&amp;'Work DB'!C5,'Transport DB'!F:F,"="&amp;'Work DB'!$E$4)</f>
        <v>0</v>
      </c>
      <c r="F5" s="169">
        <f>SUMIFS('Transport DB'!P:P,'Transport DB'!C:C,"&lt;="&amp;'Work DB'!C5,'Transport DB'!F:F,"="&amp;'Work DB'!$F$4)</f>
        <v>0</v>
      </c>
      <c r="G5" s="169"/>
      <c r="H5" s="167"/>
      <c r="I5" s="168">
        <f>SUMIFS('Transport DB'!O:O,'Transport DB'!C:C,"&lt;="&amp;'Work DB'!C5,'Transport DB'!F:F,"="&amp;'Work DB'!$I$4)</f>
        <v>2739.7999999999997</v>
      </c>
      <c r="J5" s="169">
        <f>SUMIFS('Transport DB'!O:O,'Transport DB'!C:C,"&lt;="&amp;'Work DB'!C5,'Transport DB'!F:F,"="&amp;'Work DB'!$J$4)</f>
        <v>0</v>
      </c>
      <c r="K5" s="169">
        <f>SUMIFS('Transport DB'!O:O,'Transport DB'!C:C,"&lt;="&amp;'Work DB'!C5,'Transport DB'!F:F,"="&amp;'Work DB'!$K$4)</f>
        <v>0</v>
      </c>
      <c r="L5" s="169">
        <f>SUMIFS('Transport DB'!O:O,'Transport DB'!C:C,"&lt;="&amp;'Work DB'!C5,'Transport DB'!F:F,"="&amp;'Work DB'!$L$4)</f>
        <v>0</v>
      </c>
      <c r="M5" s="169">
        <f>SUMIFS('Transport DB'!O:O,'Transport DB'!C:C,"&lt;="&amp;'Work DB'!C5,'Transport DB'!F:F,"="&amp;'Work DB'!$M$4)</f>
        <v>0</v>
      </c>
      <c r="N5" s="169"/>
      <c r="O5" s="167"/>
      <c r="P5" s="168">
        <f t="shared" ref="P5:P68" si="5">SUM(D5:H5)+SUM(I5:O5)-K5</f>
        <v>2739.7999999999997</v>
      </c>
      <c r="Q5" s="169">
        <f>K5</f>
        <v>0</v>
      </c>
      <c r="R5" s="169"/>
      <c r="S5" s="169"/>
      <c r="T5" s="169"/>
      <c r="U5" s="169"/>
      <c r="V5" s="167"/>
      <c r="W5" s="168">
        <f>SUMIFS('Transport DB'!Q:Q,'Transport DB'!C:C,"&lt;="&amp;'Work DB'!C6,'Transport DB'!F:F,"="&amp;'Work DB'!$W$4)</f>
        <v>0</v>
      </c>
      <c r="X5" s="169">
        <f>SUMIFS('Transport DB'!Q:Q,'Transport DB'!C:C,"&lt;="&amp;'Work DB'!C6,'Transport DB'!F:F,"="&amp;'Work DB'!$X$4)</f>
        <v>0</v>
      </c>
      <c r="Y5" s="169">
        <f>SUMIFS('Transport DB'!Q:Q,'Transport DB'!C:C,"&lt;="&amp;'Work DB'!C6,'Transport DB'!F:F,"="&amp;'Work DB'!$Y$4)</f>
        <v>0</v>
      </c>
      <c r="Z5" s="166">
        <f>SUMIFS('Transport DB'!Q:Q,'Transport DB'!C:C,"&lt;="&amp;'Work DB'!C6,'Transport DB'!F:F,"="&amp;'Work DB'!$Z$4)</f>
        <v>0</v>
      </c>
      <c r="AA5" s="166">
        <f>SUMIFS('Transport DB'!Q:Q,'Transport DB'!C:C,"&lt;="&amp;'Work DB'!C6,'Transport DB'!F:F,"="&amp;'Work DB'!$AA$4)</f>
        <v>0</v>
      </c>
      <c r="AB5" s="166"/>
      <c r="AC5" s="167"/>
      <c r="AD5" s="29">
        <v>0</v>
      </c>
      <c r="AE5" s="30">
        <v>0</v>
      </c>
      <c r="AF5" s="31">
        <v>0</v>
      </c>
      <c r="AG5" s="29">
        <v>0</v>
      </c>
      <c r="AH5" s="30">
        <v>0</v>
      </c>
      <c r="AI5" s="32">
        <v>0</v>
      </c>
      <c r="AJ5" s="29">
        <f>2250-AK5</f>
        <v>2070</v>
      </c>
      <c r="AK5" s="30">
        <v>180</v>
      </c>
      <c r="AL5" s="30">
        <f>AJ5+AK5</f>
        <v>2250</v>
      </c>
      <c r="AM5" s="31">
        <v>510</v>
      </c>
      <c r="AN5" s="29">
        <v>436</v>
      </c>
      <c r="AO5" s="30">
        <v>95</v>
      </c>
      <c r="AP5" s="31" t="e">
        <f>#REF!</f>
        <v>#REF!</v>
      </c>
      <c r="AQ5" s="32" t="e">
        <f>#REF!</f>
        <v>#REF!</v>
      </c>
      <c r="AR5" s="30">
        <v>0</v>
      </c>
      <c r="AS5" s="30">
        <v>0</v>
      </c>
      <c r="AT5" s="30">
        <v>0</v>
      </c>
      <c r="AU5" s="30">
        <v>0</v>
      </c>
      <c r="AV5" s="31">
        <v>0</v>
      </c>
      <c r="AW5" s="33"/>
      <c r="AX5" s="60" t="s">
        <v>36</v>
      </c>
    </row>
    <row r="6" spans="1:56" s="15" customFormat="1" ht="21" x14ac:dyDescent="0.25">
      <c r="B6" s="48"/>
      <c r="C6" s="184">
        <v>45371</v>
      </c>
      <c r="D6" s="185">
        <f>SUMIFS('Transport DB'!P:P,'Transport DB'!C:C,"="&amp;'Work DB'!C6,'Transport DB'!F:F,"="&amp;'Work DB'!$D$4)</f>
        <v>0</v>
      </c>
      <c r="E6" s="186">
        <f>SUMIFS('Transport DB'!P:P,'Transport DB'!C:C,"="&amp;'Work DB'!C6,'Transport DB'!F:F,"="&amp;'Work DB'!$E$4)</f>
        <v>0</v>
      </c>
      <c r="F6" s="186">
        <f>SUMIFS('Transport DB'!P:P,'Transport DB'!C:C,"="&amp;'Work DB'!C6,'Transport DB'!F:F,"="&amp;'Work DB'!$F$4)</f>
        <v>0</v>
      </c>
      <c r="G6" s="186"/>
      <c r="H6" s="187"/>
      <c r="I6" s="185">
        <f>SUMIFS('Transport DB'!O:O,'Transport DB'!C:C,"="&amp;'Work DB'!C6,'Transport DB'!F:F,"="&amp;'Work DB'!$I$4)</f>
        <v>0</v>
      </c>
      <c r="J6" s="186">
        <f>SUMIFS('Transport DB'!O:O,'Transport DB'!C:C,"="&amp;'Work DB'!C6,'Transport DB'!F:F,"="&amp;'Work DB'!$J$4)</f>
        <v>0</v>
      </c>
      <c r="K6" s="186">
        <f>SUMIFS('Transport DB'!O:O,'Transport DB'!C:C,"="&amp;'Work DB'!C6,'Transport DB'!F:F,"="&amp;'Work DB'!$K$4)</f>
        <v>0</v>
      </c>
      <c r="L6" s="186">
        <f>SUMIFS('Transport DB'!O:O,'Transport DB'!C:C,"="&amp;'Work DB'!C6,'Transport DB'!F:F,"="&amp;'Work DB'!$L$4)</f>
        <v>0</v>
      </c>
      <c r="M6" s="186">
        <f>SUMIFS('Transport DB'!O:O,'Transport DB'!C:C,"="&amp;'Work DB'!C6,'Transport DB'!F:F,"="&amp;'Work DB'!$M$4)</f>
        <v>0</v>
      </c>
      <c r="N6" s="186"/>
      <c r="O6" s="187"/>
      <c r="P6" s="168">
        <f t="shared" si="5"/>
        <v>0</v>
      </c>
      <c r="Q6" s="186">
        <f t="shared" ref="Q6:Q36" si="6">K6</f>
        <v>0</v>
      </c>
      <c r="R6" s="186"/>
      <c r="S6" s="186"/>
      <c r="T6" s="186"/>
      <c r="U6" s="186"/>
      <c r="V6" s="187"/>
      <c r="W6" s="185">
        <f>SUMIFS('Transport DB'!Q:Q,'Transport DB'!C:C,"="&amp;'Work DB'!C6,'Transport DB'!F:F,"="&amp;'Work DB'!$W$4)</f>
        <v>0</v>
      </c>
      <c r="X6" s="186">
        <f>SUMIFS('Transport DB'!Q:Q,'Transport DB'!C:C,"="&amp;'Work DB'!C6,'Transport DB'!F:F,"="&amp;'Work DB'!$X$4)</f>
        <v>0</v>
      </c>
      <c r="Y6" s="186">
        <f>SUMIFS('Transport DB'!Q:Q,'Transport DB'!C:C,"="&amp;'Work DB'!C6,'Transport DB'!F:F,"="&amp;'Work DB'!$Y$4)</f>
        <v>0</v>
      </c>
      <c r="Z6" s="188">
        <f>SUMIFS('Transport DB'!Q:Q,'Transport DB'!C:C,"="&amp;'Work DB'!C6,'Transport DB'!F:F,"="&amp;'Work DB'!$Z$4)</f>
        <v>0</v>
      </c>
      <c r="AA6" s="188">
        <f>SUMIFS('Transport DB'!Q:Q,'Transport DB'!C:C,"="&amp;'Work DB'!C6,'Transport DB'!F:F,"="&amp;'Work DB'!$AA$4)</f>
        <v>0</v>
      </c>
      <c r="AB6" s="188"/>
      <c r="AC6" s="187"/>
      <c r="AD6" s="185"/>
      <c r="AE6" s="186"/>
      <c r="AF6" s="187"/>
      <c r="AG6" s="185"/>
      <c r="AH6" s="186"/>
      <c r="AI6" s="188"/>
      <c r="AJ6" s="185"/>
      <c r="AK6" s="186"/>
      <c r="AL6" s="186"/>
      <c r="AM6" s="187"/>
      <c r="AN6" s="185"/>
      <c r="AO6" s="188"/>
      <c r="AP6" s="222" t="e">
        <f>VLOOKUP(C6,#REF!,2,FALSE)</f>
        <v>#REF!</v>
      </c>
      <c r="AQ6" s="189" t="e">
        <f>AQ5-AP6</f>
        <v>#REF!</v>
      </c>
      <c r="AR6" s="186"/>
      <c r="AS6" s="186"/>
      <c r="AT6" s="186"/>
      <c r="AU6" s="186"/>
      <c r="AV6" s="187"/>
      <c r="AW6" s="189"/>
      <c r="AX6" s="190" t="s">
        <v>189</v>
      </c>
    </row>
    <row r="7" spans="1:56" s="15" customFormat="1" ht="21" x14ac:dyDescent="0.25">
      <c r="B7" s="48"/>
      <c r="C7" s="20">
        <f>C6+1</f>
        <v>45372</v>
      </c>
      <c r="D7" s="168">
        <f>SUMIFS('Transport DB'!P:P,'Transport DB'!C:C,"="&amp;'Work DB'!C7,'Transport DB'!F:F,"="&amp;'Work DB'!$D$4)</f>
        <v>0</v>
      </c>
      <c r="E7" s="169">
        <f>SUMIFS('Transport DB'!P:P,'Transport DB'!C:C,"="&amp;'Work DB'!C7,'Transport DB'!F:F,"="&amp;'Work DB'!$E$4)</f>
        <v>0</v>
      </c>
      <c r="F7" s="169">
        <f>SUMIFS('Transport DB'!P:P,'Transport DB'!C:C,"="&amp;'Work DB'!C7,'Transport DB'!F:F,"="&amp;'Work DB'!$F$4)</f>
        <v>0</v>
      </c>
      <c r="G7" s="169"/>
      <c r="H7" s="167"/>
      <c r="I7" s="168">
        <f>SUMIFS('Transport DB'!O:O,'Transport DB'!C:C,"="&amp;'Work DB'!C7,'Transport DB'!F:F,"="&amp;'Work DB'!$I$4)</f>
        <v>0</v>
      </c>
      <c r="J7" s="169">
        <f>SUMIFS('Transport DB'!O:O,'Transport DB'!C:C,"="&amp;'Work DB'!C7,'Transport DB'!F:F,"="&amp;'Work DB'!$J$4)</f>
        <v>0</v>
      </c>
      <c r="K7" s="169">
        <f>SUMIFS('Transport DB'!O:O,'Transport DB'!C:C,"="&amp;'Work DB'!C7,'Transport DB'!F:F,"="&amp;'Work DB'!$K$4)</f>
        <v>0</v>
      </c>
      <c r="L7" s="169">
        <f>SUMIFS('Transport DB'!O:O,'Transport DB'!C:C,"="&amp;'Work DB'!C7,'Transport DB'!F:F,"="&amp;'Work DB'!$L$4)</f>
        <v>0</v>
      </c>
      <c r="M7" s="169">
        <f>SUMIFS('Transport DB'!O:O,'Transport DB'!C:C,"="&amp;'Work DB'!C7,'Transport DB'!F:F,"="&amp;'Work DB'!$M$4)</f>
        <v>0</v>
      </c>
      <c r="N7" s="169"/>
      <c r="O7" s="167"/>
      <c r="P7" s="168">
        <f t="shared" si="5"/>
        <v>0</v>
      </c>
      <c r="Q7" s="169">
        <f t="shared" si="6"/>
        <v>0</v>
      </c>
      <c r="R7" s="169"/>
      <c r="S7" s="169"/>
      <c r="T7" s="169"/>
      <c r="U7" s="169"/>
      <c r="V7" s="167"/>
      <c r="W7" s="168">
        <f>SUMIFS('Transport DB'!Q:Q,'Transport DB'!C:C,"="&amp;'Work DB'!C7,'Transport DB'!F:F,"="&amp;'Work DB'!$W$4)</f>
        <v>0</v>
      </c>
      <c r="X7" s="169">
        <f>SUMIFS('Transport DB'!Q:Q,'Transport DB'!C:C,"="&amp;'Work DB'!C7,'Transport DB'!F:F,"="&amp;'Work DB'!$X$4)</f>
        <v>0</v>
      </c>
      <c r="Y7" s="169">
        <f>SUMIFS('Transport DB'!Q:Q,'Transport DB'!C:C,"="&amp;'Work DB'!C7,'Transport DB'!F:F,"="&amp;'Work DB'!$Y$4)</f>
        <v>0</v>
      </c>
      <c r="Z7" s="166">
        <f>SUMIFS('Transport DB'!Q:Q,'Transport DB'!C:C,"="&amp;'Work DB'!C7,'Transport DB'!F:F,"="&amp;'Work DB'!$Z$4)</f>
        <v>0</v>
      </c>
      <c r="AA7" s="166">
        <f>SUMIFS('Transport DB'!Q:Q,'Transport DB'!C:C,"="&amp;'Work DB'!C7,'Transport DB'!F:F,"="&amp;'Work DB'!$AA$4)</f>
        <v>0</v>
      </c>
      <c r="AB7" s="166"/>
      <c r="AC7" s="167"/>
      <c r="AD7" s="29"/>
      <c r="AE7" s="30"/>
      <c r="AF7" s="31"/>
      <c r="AG7" s="29"/>
      <c r="AH7" s="30"/>
      <c r="AI7" s="32"/>
      <c r="AJ7" s="29"/>
      <c r="AK7" s="30"/>
      <c r="AL7" s="30"/>
      <c r="AM7" s="31"/>
      <c r="AN7" s="29"/>
      <c r="AO7" s="30"/>
      <c r="AP7" s="222" t="e">
        <f>VLOOKUP(C7,#REF!,2,FALSE)</f>
        <v>#REF!</v>
      </c>
      <c r="AQ7" s="227" t="e">
        <f t="shared" ref="AQ7:AQ70" si="7">AQ6-AP7</f>
        <v>#REF!</v>
      </c>
      <c r="AR7" s="30"/>
      <c r="AS7" s="30"/>
      <c r="AT7" s="30"/>
      <c r="AU7" s="30"/>
      <c r="AV7" s="31"/>
      <c r="AW7" s="33"/>
      <c r="AX7" s="57"/>
    </row>
    <row r="8" spans="1:56" s="15" customFormat="1" ht="21" x14ac:dyDescent="0.25">
      <c r="B8" s="48"/>
      <c r="C8" s="20">
        <f t="shared" ref="C8:C71" si="8">C7+1</f>
        <v>45373</v>
      </c>
      <c r="D8" s="168">
        <f>SUMIFS('Transport DB'!P:P,'Transport DB'!C:C,"="&amp;'Work DB'!C8,'Transport DB'!F:F,"="&amp;'Work DB'!$D$4)</f>
        <v>0</v>
      </c>
      <c r="E8" s="169">
        <f>SUMIFS('Transport DB'!P:P,'Transport DB'!C:C,"="&amp;'Work DB'!C8,'Transport DB'!F:F,"="&amp;'Work DB'!$E$4)</f>
        <v>0</v>
      </c>
      <c r="F8" s="169">
        <f>SUMIFS('Transport DB'!P:P,'Transport DB'!C:C,"="&amp;'Work DB'!C8,'Transport DB'!F:F,"="&amp;'Work DB'!$F$4)</f>
        <v>0</v>
      </c>
      <c r="G8" s="169"/>
      <c r="H8" s="167"/>
      <c r="I8" s="168">
        <f>SUMIFS('Transport DB'!O:O,'Transport DB'!C:C,"="&amp;'Work DB'!C8,'Transport DB'!F:F,"="&amp;'Work DB'!$I$4)</f>
        <v>0</v>
      </c>
      <c r="J8" s="169">
        <f>SUMIFS('Transport DB'!O:O,'Transport DB'!C:C,"="&amp;'Work DB'!C8,'Transport DB'!F:F,"="&amp;'Work DB'!$J$4)</f>
        <v>0</v>
      </c>
      <c r="K8" s="169">
        <f>SUMIFS('Transport DB'!O:O,'Transport DB'!C:C,"="&amp;'Work DB'!C8,'Transport DB'!F:F,"="&amp;'Work DB'!$K$4)</f>
        <v>0</v>
      </c>
      <c r="L8" s="169">
        <f>SUMIFS('Transport DB'!O:O,'Transport DB'!C:C,"="&amp;'Work DB'!C8,'Transport DB'!F:F,"="&amp;'Work DB'!$L$4)</f>
        <v>0</v>
      </c>
      <c r="M8" s="169">
        <f>SUMIFS('Transport DB'!O:O,'Transport DB'!C:C,"="&amp;'Work DB'!C8,'Transport DB'!F:F,"="&amp;'Work DB'!$M$4)</f>
        <v>0</v>
      </c>
      <c r="N8" s="169"/>
      <c r="O8" s="167"/>
      <c r="P8" s="168">
        <f t="shared" si="5"/>
        <v>0</v>
      </c>
      <c r="Q8" s="169">
        <f t="shared" si="6"/>
        <v>0</v>
      </c>
      <c r="R8" s="169"/>
      <c r="S8" s="169"/>
      <c r="T8" s="169"/>
      <c r="U8" s="169"/>
      <c r="V8" s="167"/>
      <c r="W8" s="168">
        <f>SUMIFS('Transport DB'!Q:Q,'Transport DB'!C:C,"="&amp;'Work DB'!C8,'Transport DB'!F:F,"="&amp;'Work DB'!$W$4)</f>
        <v>0</v>
      </c>
      <c r="X8" s="169">
        <f>SUMIFS('Transport DB'!Q:Q,'Transport DB'!C:C,"="&amp;'Work DB'!C8,'Transport DB'!F:F,"="&amp;'Work DB'!$X$4)</f>
        <v>0</v>
      </c>
      <c r="Y8" s="169">
        <f>SUMIFS('Transport DB'!Q:Q,'Transport DB'!C:C,"="&amp;'Work DB'!C8,'Transport DB'!F:F,"="&amp;'Work DB'!$Y$4)</f>
        <v>0</v>
      </c>
      <c r="Z8" s="166">
        <f>SUMIFS('Transport DB'!Q:Q,'Transport DB'!C:C,"="&amp;'Work DB'!C8,'Transport DB'!F:F,"="&amp;'Work DB'!$Z$4)</f>
        <v>0</v>
      </c>
      <c r="AA8" s="166">
        <f>SUMIFS('Transport DB'!Q:Q,'Transport DB'!C:C,"="&amp;'Work DB'!C8,'Transport DB'!F:F,"="&amp;'Work DB'!$AA$4)</f>
        <v>0</v>
      </c>
      <c r="AB8" s="166"/>
      <c r="AC8" s="167"/>
      <c r="AD8" s="29"/>
      <c r="AE8" s="30"/>
      <c r="AF8" s="31"/>
      <c r="AG8" s="29"/>
      <c r="AH8" s="30"/>
      <c r="AI8" s="32"/>
      <c r="AJ8" s="29"/>
      <c r="AK8" s="30"/>
      <c r="AL8" s="30"/>
      <c r="AM8" s="31"/>
      <c r="AN8" s="29"/>
      <c r="AO8" s="30"/>
      <c r="AP8" s="222" t="e">
        <f>VLOOKUP(C8,#REF!,2,FALSE)</f>
        <v>#REF!</v>
      </c>
      <c r="AQ8" s="227" t="e">
        <f t="shared" si="7"/>
        <v>#REF!</v>
      </c>
      <c r="AR8" s="30"/>
      <c r="AS8" s="30"/>
      <c r="AT8" s="30"/>
      <c r="AU8" s="30"/>
      <c r="AV8" s="31"/>
      <c r="AW8" s="33"/>
      <c r="AX8" s="57"/>
    </row>
    <row r="9" spans="1:56" s="15" customFormat="1" ht="21" x14ac:dyDescent="0.25">
      <c r="B9" s="48"/>
      <c r="C9" s="20">
        <f t="shared" si="8"/>
        <v>45374</v>
      </c>
      <c r="D9" s="168">
        <f>SUMIFS('Transport DB'!P:P,'Transport DB'!C:C,"="&amp;'Work DB'!C9,'Transport DB'!F:F,"="&amp;'Work DB'!$D$4)</f>
        <v>0</v>
      </c>
      <c r="E9" s="169">
        <f>SUMIFS('Transport DB'!P:P,'Transport DB'!C:C,"="&amp;'Work DB'!C9,'Transport DB'!F:F,"="&amp;'Work DB'!$E$4)</f>
        <v>0</v>
      </c>
      <c r="F9" s="169">
        <f>SUMIFS('Transport DB'!P:P,'Transport DB'!C:C,"="&amp;'Work DB'!C9,'Transport DB'!F:F,"="&amp;'Work DB'!$F$4)</f>
        <v>0</v>
      </c>
      <c r="G9" s="169"/>
      <c r="H9" s="167"/>
      <c r="I9" s="168">
        <f>SUMIFS('Transport DB'!O:O,'Transport DB'!C:C,"="&amp;'Work DB'!C9,'Transport DB'!F:F,"="&amp;'Work DB'!$I$4)</f>
        <v>0</v>
      </c>
      <c r="J9" s="169">
        <f>SUMIFS('Transport DB'!O:O,'Transport DB'!C:C,"="&amp;'Work DB'!C9,'Transport DB'!F:F,"="&amp;'Work DB'!$J$4)</f>
        <v>0</v>
      </c>
      <c r="K9" s="169">
        <f>SUMIFS('Transport DB'!O:O,'Transport DB'!C:C,"="&amp;'Work DB'!C9,'Transport DB'!F:F,"="&amp;'Work DB'!$K$4)</f>
        <v>0</v>
      </c>
      <c r="L9" s="169">
        <f>SUMIFS('Transport DB'!O:O,'Transport DB'!C:C,"="&amp;'Work DB'!C9,'Transport DB'!F:F,"="&amp;'Work DB'!$L$4)</f>
        <v>0</v>
      </c>
      <c r="M9" s="169">
        <f>SUMIFS('Transport DB'!O:O,'Transport DB'!C:C,"="&amp;'Work DB'!C9,'Transport DB'!F:F,"="&amp;'Work DB'!$M$4)</f>
        <v>0</v>
      </c>
      <c r="N9" s="169"/>
      <c r="O9" s="167"/>
      <c r="P9" s="168">
        <f t="shared" si="5"/>
        <v>0</v>
      </c>
      <c r="Q9" s="169">
        <f t="shared" si="6"/>
        <v>0</v>
      </c>
      <c r="R9" s="169"/>
      <c r="S9" s="169"/>
      <c r="T9" s="169"/>
      <c r="U9" s="169"/>
      <c r="V9" s="167"/>
      <c r="W9" s="168">
        <f>SUMIFS('Transport DB'!Q:Q,'Transport DB'!C:C,"="&amp;'Work DB'!C9,'Transport DB'!F:F,"="&amp;'Work DB'!$W$4)</f>
        <v>0</v>
      </c>
      <c r="X9" s="169">
        <f>SUMIFS('Transport DB'!Q:Q,'Transport DB'!C:C,"="&amp;'Work DB'!C9,'Transport DB'!F:F,"="&amp;'Work DB'!$X$4)</f>
        <v>0</v>
      </c>
      <c r="Y9" s="169">
        <f>SUMIFS('Transport DB'!Q:Q,'Transport DB'!C:C,"="&amp;'Work DB'!C9,'Transport DB'!F:F,"="&amp;'Work DB'!$Y$4)</f>
        <v>0</v>
      </c>
      <c r="Z9" s="166">
        <f>SUMIFS('Transport DB'!Q:Q,'Transport DB'!C:C,"="&amp;'Work DB'!C9,'Transport DB'!F:F,"="&amp;'Work DB'!$Z$4)</f>
        <v>0</v>
      </c>
      <c r="AA9" s="166">
        <f>SUMIFS('Transport DB'!Q:Q,'Transport DB'!C:C,"="&amp;'Work DB'!C9,'Transport DB'!F:F,"="&amp;'Work DB'!$AA$4)</f>
        <v>0</v>
      </c>
      <c r="AB9" s="166"/>
      <c r="AC9" s="167"/>
      <c r="AD9" s="29"/>
      <c r="AE9" s="30"/>
      <c r="AF9" s="31"/>
      <c r="AG9" s="29"/>
      <c r="AH9" s="30"/>
      <c r="AI9" s="32"/>
      <c r="AJ9" s="29"/>
      <c r="AK9" s="30"/>
      <c r="AL9" s="30"/>
      <c r="AM9" s="31"/>
      <c r="AN9" s="29"/>
      <c r="AO9" s="30"/>
      <c r="AP9" s="222" t="e">
        <f>VLOOKUP(C9,#REF!,2,FALSE)</f>
        <v>#REF!</v>
      </c>
      <c r="AQ9" s="227" t="e">
        <f>AQ8-AP9</f>
        <v>#REF!</v>
      </c>
      <c r="AR9" s="30"/>
      <c r="AS9" s="30"/>
      <c r="AT9" s="30"/>
      <c r="AU9" s="30"/>
      <c r="AV9" s="31"/>
      <c r="AW9" s="33"/>
      <c r="AX9" s="57"/>
    </row>
    <row r="10" spans="1:56" s="15" customFormat="1" ht="21" x14ac:dyDescent="0.25">
      <c r="B10" s="48"/>
      <c r="C10" s="20">
        <f t="shared" si="8"/>
        <v>45375</v>
      </c>
      <c r="D10" s="168">
        <f>SUMIFS('Transport DB'!P:P,'Transport DB'!C:C,"="&amp;'Work DB'!C10,'Transport DB'!F:F,"="&amp;'Work DB'!$D$4)</f>
        <v>0</v>
      </c>
      <c r="E10" s="169">
        <f>SUMIFS('Transport DB'!P:P,'Transport DB'!C:C,"="&amp;'Work DB'!C10,'Transport DB'!F:F,"="&amp;'Work DB'!$E$4)</f>
        <v>0</v>
      </c>
      <c r="F10" s="169">
        <f>SUMIFS('Transport DB'!P:P,'Transport DB'!C:C,"="&amp;'Work DB'!C10,'Transport DB'!F:F,"="&amp;'Work DB'!$F$4)</f>
        <v>0</v>
      </c>
      <c r="G10" s="169"/>
      <c r="H10" s="167"/>
      <c r="I10" s="168">
        <f>SUMIFS('Transport DB'!O:O,'Transport DB'!C:C,"="&amp;'Work DB'!C10,'Transport DB'!F:F,"="&amp;'Work DB'!$I$4)</f>
        <v>0</v>
      </c>
      <c r="J10" s="169">
        <f>SUMIFS('Transport DB'!O:O,'Transport DB'!C:C,"="&amp;'Work DB'!C10,'Transport DB'!F:F,"="&amp;'Work DB'!$J$4)</f>
        <v>0</v>
      </c>
      <c r="K10" s="169">
        <f>SUMIFS('Transport DB'!O:O,'Transport DB'!C:C,"="&amp;'Work DB'!C10,'Transport DB'!F:F,"="&amp;'Work DB'!$K$4)</f>
        <v>0</v>
      </c>
      <c r="L10" s="169">
        <f>SUMIFS('Transport DB'!O:O,'Transport DB'!C:C,"="&amp;'Work DB'!C10,'Transport DB'!F:F,"="&amp;'Work DB'!$L$4)</f>
        <v>0</v>
      </c>
      <c r="M10" s="169">
        <f>SUMIFS('Transport DB'!O:O,'Transport DB'!C:C,"="&amp;'Work DB'!C10,'Transport DB'!F:F,"="&amp;'Work DB'!$M$4)</f>
        <v>0</v>
      </c>
      <c r="N10" s="169"/>
      <c r="O10" s="167"/>
      <c r="P10" s="168">
        <f t="shared" si="5"/>
        <v>0</v>
      </c>
      <c r="Q10" s="169">
        <f t="shared" si="6"/>
        <v>0</v>
      </c>
      <c r="R10" s="169"/>
      <c r="S10" s="169"/>
      <c r="T10" s="169"/>
      <c r="U10" s="169"/>
      <c r="V10" s="167"/>
      <c r="W10" s="168">
        <f>SUMIFS('Transport DB'!Q:Q,'Transport DB'!C:C,"="&amp;'Work DB'!C10,'Transport DB'!F:F,"="&amp;'Work DB'!$W$4)</f>
        <v>0</v>
      </c>
      <c r="X10" s="169">
        <f>SUMIFS('Transport DB'!Q:Q,'Transport DB'!C:C,"="&amp;'Work DB'!C10,'Transport DB'!F:F,"="&amp;'Work DB'!$X$4)</f>
        <v>0</v>
      </c>
      <c r="Y10" s="169">
        <f>SUMIFS('Transport DB'!Q:Q,'Transport DB'!C:C,"="&amp;'Work DB'!C10,'Transport DB'!F:F,"="&amp;'Work DB'!$Y$4)</f>
        <v>0</v>
      </c>
      <c r="Z10" s="166">
        <f>SUMIFS('Transport DB'!Q:Q,'Transport DB'!C:C,"="&amp;'Work DB'!C10,'Transport DB'!F:F,"="&amp;'Work DB'!$Z$4)</f>
        <v>0</v>
      </c>
      <c r="AA10" s="166">
        <f>SUMIFS('Transport DB'!Q:Q,'Transport DB'!C:C,"="&amp;'Work DB'!C10,'Transport DB'!F:F,"="&amp;'Work DB'!$AA$4)</f>
        <v>0</v>
      </c>
      <c r="AB10" s="166"/>
      <c r="AC10" s="167"/>
      <c r="AD10" s="29"/>
      <c r="AE10" s="30"/>
      <c r="AF10" s="31"/>
      <c r="AG10" s="29"/>
      <c r="AH10" s="30"/>
      <c r="AI10" s="32"/>
      <c r="AJ10" s="29"/>
      <c r="AK10" s="30"/>
      <c r="AL10" s="30"/>
      <c r="AM10" s="31"/>
      <c r="AN10" s="29"/>
      <c r="AO10" s="30"/>
      <c r="AP10" s="222" t="e">
        <f>VLOOKUP(C10,#REF!,2,FALSE)</f>
        <v>#REF!</v>
      </c>
      <c r="AQ10" s="227" t="e">
        <f>AQ9-AP10</f>
        <v>#REF!</v>
      </c>
      <c r="AR10" s="30"/>
      <c r="AS10" s="30"/>
      <c r="AT10" s="30"/>
      <c r="AU10" s="30"/>
      <c r="AV10" s="31"/>
      <c r="AW10" s="33"/>
      <c r="AX10" s="57"/>
    </row>
    <row r="11" spans="1:56" s="15" customFormat="1" ht="21" x14ac:dyDescent="0.25">
      <c r="B11" s="48"/>
      <c r="C11" s="20">
        <f t="shared" si="8"/>
        <v>45376</v>
      </c>
      <c r="D11" s="168">
        <f>SUMIFS('Transport DB'!P:P,'Transport DB'!C:C,"="&amp;'Work DB'!C11,'Transport DB'!F:F,"="&amp;'Work DB'!$D$4)</f>
        <v>0</v>
      </c>
      <c r="E11" s="169">
        <f>SUMIFS('Transport DB'!P:P,'Transport DB'!C:C,"="&amp;'Work DB'!C11,'Transport DB'!F:F,"="&amp;'Work DB'!$E$4)</f>
        <v>0</v>
      </c>
      <c r="F11" s="169">
        <f>SUMIFS('Transport DB'!P:P,'Transport DB'!C:C,"="&amp;'Work DB'!C11,'Transport DB'!F:F,"="&amp;'Work DB'!$F$4)</f>
        <v>0</v>
      </c>
      <c r="G11" s="169"/>
      <c r="H11" s="167"/>
      <c r="I11" s="168">
        <f>SUMIFS('Transport DB'!O:O,'Transport DB'!C:C,"="&amp;'Work DB'!C11,'Transport DB'!F:F,"="&amp;'Work DB'!$I$4)</f>
        <v>498.75</v>
      </c>
      <c r="J11" s="169">
        <f>SUMIFS('Transport DB'!O:O,'Transport DB'!C:C,"="&amp;'Work DB'!C11,'Transport DB'!F:F,"="&amp;'Work DB'!$J$4)</f>
        <v>0</v>
      </c>
      <c r="K11" s="169">
        <f>SUMIFS('Transport DB'!O:O,'Transport DB'!C:C,"="&amp;'Work DB'!C11,'Transport DB'!F:F,"="&amp;'Work DB'!$K$4)</f>
        <v>0</v>
      </c>
      <c r="L11" s="169">
        <f>SUMIFS('Transport DB'!O:O,'Transport DB'!C:C,"="&amp;'Work DB'!C11,'Transport DB'!F:F,"="&amp;'Work DB'!$L$4)</f>
        <v>0</v>
      </c>
      <c r="M11" s="169">
        <f>SUMIFS('Transport DB'!O:O,'Transport DB'!C:C,"="&amp;'Work DB'!C11,'Transport DB'!F:F,"="&amp;'Work DB'!$M$4)</f>
        <v>0</v>
      </c>
      <c r="N11" s="169"/>
      <c r="O11" s="167"/>
      <c r="P11" s="168">
        <f t="shared" si="5"/>
        <v>498.75</v>
      </c>
      <c r="Q11" s="169">
        <f t="shared" si="6"/>
        <v>0</v>
      </c>
      <c r="R11" s="169"/>
      <c r="S11" s="169"/>
      <c r="T11" s="169"/>
      <c r="U11" s="169"/>
      <c r="V11" s="167"/>
      <c r="W11" s="168">
        <f>SUMIFS('Transport DB'!Q:Q,'Transport DB'!C:C,"="&amp;'Work DB'!C11,'Transport DB'!F:F,"="&amp;'Work DB'!$W$4)</f>
        <v>0</v>
      </c>
      <c r="X11" s="169">
        <f>SUMIFS('Transport DB'!Q:Q,'Transport DB'!C:C,"="&amp;'Work DB'!C11,'Transport DB'!F:F,"="&amp;'Work DB'!$X$4)</f>
        <v>0</v>
      </c>
      <c r="Y11" s="169">
        <f>SUMIFS('Transport DB'!Q:Q,'Transport DB'!C:C,"="&amp;'Work DB'!C11,'Transport DB'!F:F,"="&amp;'Work DB'!$Y$4)</f>
        <v>0</v>
      </c>
      <c r="Z11" s="166">
        <f>SUMIFS('Transport DB'!Q:Q,'Transport DB'!C:C,"="&amp;'Work DB'!C11,'Transport DB'!F:F,"="&amp;'Work DB'!$Z$4)</f>
        <v>0</v>
      </c>
      <c r="AA11" s="166">
        <f>SUMIFS('Transport DB'!Q:Q,'Transport DB'!C:C,"="&amp;'Work DB'!C11,'Transport DB'!F:F,"="&amp;'Work DB'!$AA$4)</f>
        <v>0</v>
      </c>
      <c r="AB11" s="166"/>
      <c r="AC11" s="167"/>
      <c r="AD11" s="29"/>
      <c r="AE11" s="30"/>
      <c r="AF11" s="31"/>
      <c r="AG11" s="29"/>
      <c r="AH11" s="30"/>
      <c r="AI11" s="32"/>
      <c r="AJ11" s="29"/>
      <c r="AK11" s="30"/>
      <c r="AL11" s="30"/>
      <c r="AM11" s="31"/>
      <c r="AN11" s="29"/>
      <c r="AO11" s="30"/>
      <c r="AP11" s="222" t="e">
        <f>VLOOKUP(C11,#REF!,2,FALSE)</f>
        <v>#REF!</v>
      </c>
      <c r="AQ11" s="227" t="e">
        <f t="shared" si="7"/>
        <v>#REF!</v>
      </c>
      <c r="AR11" s="30"/>
      <c r="AS11" s="30"/>
      <c r="AT11" s="30"/>
      <c r="AU11" s="30"/>
      <c r="AV11" s="31"/>
      <c r="AW11" s="33"/>
      <c r="AX11" s="57"/>
    </row>
    <row r="12" spans="1:56" s="15" customFormat="1" ht="21" x14ac:dyDescent="0.25">
      <c r="B12" s="48"/>
      <c r="C12" s="20">
        <f t="shared" si="8"/>
        <v>45377</v>
      </c>
      <c r="D12" s="168">
        <f>SUMIFS('Transport DB'!P:P,'Transport DB'!C:C,"="&amp;'Work DB'!C12,'Transport DB'!F:F,"="&amp;'Work DB'!$D$4)</f>
        <v>0</v>
      </c>
      <c r="E12" s="169">
        <f>SUMIFS('Transport DB'!P:P,'Transport DB'!C:C,"="&amp;'Work DB'!C12,'Transport DB'!F:F,"="&amp;'Work DB'!$E$4)</f>
        <v>0</v>
      </c>
      <c r="F12" s="169">
        <f>SUMIFS('Transport DB'!P:P,'Transport DB'!C:C,"="&amp;'Work DB'!C12,'Transport DB'!F:F,"="&amp;'Work DB'!$F$4)</f>
        <v>0</v>
      </c>
      <c r="G12" s="169"/>
      <c r="H12" s="167"/>
      <c r="I12" s="168">
        <f>SUMIFS('Transport DB'!O:O,'Transport DB'!C:C,"="&amp;'Work DB'!C12,'Transport DB'!F:F,"="&amp;'Work DB'!$I$4)</f>
        <v>445.55000000000007</v>
      </c>
      <c r="J12" s="169">
        <f>SUMIFS('Transport DB'!O:O,'Transport DB'!C:C,"="&amp;'Work DB'!C12,'Transport DB'!F:F,"="&amp;'Work DB'!$J$4)</f>
        <v>0</v>
      </c>
      <c r="K12" s="169">
        <f>SUMIFS('Transport DB'!O:O,'Transport DB'!C:C,"="&amp;'Work DB'!C12,'Transport DB'!F:F,"="&amp;'Work DB'!$K$4)</f>
        <v>0</v>
      </c>
      <c r="L12" s="169">
        <f>SUMIFS('Transport DB'!O:O,'Transport DB'!C:C,"="&amp;'Work DB'!C12,'Transport DB'!F:F,"="&amp;'Work DB'!$L$4)</f>
        <v>0</v>
      </c>
      <c r="M12" s="169">
        <f>SUMIFS('Transport DB'!O:O,'Transport DB'!C:C,"="&amp;'Work DB'!C12,'Transport DB'!F:F,"="&amp;'Work DB'!$M$4)</f>
        <v>0</v>
      </c>
      <c r="N12" s="169"/>
      <c r="O12" s="167"/>
      <c r="P12" s="168">
        <f t="shared" si="5"/>
        <v>445.55000000000007</v>
      </c>
      <c r="Q12" s="169">
        <f t="shared" si="6"/>
        <v>0</v>
      </c>
      <c r="R12" s="169"/>
      <c r="S12" s="169"/>
      <c r="T12" s="169"/>
      <c r="U12" s="169"/>
      <c r="V12" s="167"/>
      <c r="W12" s="168">
        <f>SUMIFS('Transport DB'!Q:Q,'Transport DB'!C:C,"="&amp;'Work DB'!C12,'Transport DB'!F:F,"="&amp;'Work DB'!$W$4)</f>
        <v>0</v>
      </c>
      <c r="X12" s="169">
        <f>SUMIFS('Transport DB'!Q:Q,'Transport DB'!C:C,"="&amp;'Work DB'!C12,'Transport DB'!F:F,"="&amp;'Work DB'!$X$4)</f>
        <v>0</v>
      </c>
      <c r="Y12" s="169">
        <f>SUMIFS('Transport DB'!Q:Q,'Transport DB'!C:C,"="&amp;'Work DB'!C12,'Transport DB'!F:F,"="&amp;'Work DB'!$Y$4)</f>
        <v>0</v>
      </c>
      <c r="Z12" s="166">
        <f>SUMIFS('Transport DB'!Q:Q,'Transport DB'!C:C,"="&amp;'Work DB'!C12,'Transport DB'!F:F,"="&amp;'Work DB'!$Z$4)</f>
        <v>0</v>
      </c>
      <c r="AA12" s="166">
        <f>SUMIFS('Transport DB'!Q:Q,'Transport DB'!C:C,"="&amp;'Work DB'!C12,'Transport DB'!F:F,"="&amp;'Work DB'!$AA$4)</f>
        <v>0</v>
      </c>
      <c r="AB12" s="166"/>
      <c r="AC12" s="167"/>
      <c r="AD12" s="29"/>
      <c r="AE12" s="30"/>
      <c r="AF12" s="31"/>
      <c r="AG12" s="29"/>
      <c r="AH12" s="30"/>
      <c r="AI12" s="32"/>
      <c r="AJ12" s="29"/>
      <c r="AK12" s="30"/>
      <c r="AL12" s="30"/>
      <c r="AM12" s="31"/>
      <c r="AN12" s="29"/>
      <c r="AO12" s="30"/>
      <c r="AP12" s="222" t="e">
        <f>VLOOKUP(C12,#REF!,2,FALSE)</f>
        <v>#REF!</v>
      </c>
      <c r="AQ12" s="227" t="e">
        <f t="shared" si="7"/>
        <v>#REF!</v>
      </c>
      <c r="AR12" s="30"/>
      <c r="AS12" s="30"/>
      <c r="AT12" s="30"/>
      <c r="AU12" s="30"/>
      <c r="AV12" s="31"/>
      <c r="AW12" s="33"/>
      <c r="AX12" s="57"/>
    </row>
    <row r="13" spans="1:56" s="15" customFormat="1" ht="21" x14ac:dyDescent="0.25">
      <c r="B13" s="48"/>
      <c r="C13" s="20">
        <f t="shared" si="8"/>
        <v>45378</v>
      </c>
      <c r="D13" s="168">
        <f>SUMIFS('Transport DB'!P:P,'Transport DB'!C:C,"="&amp;'Work DB'!C13,'Transport DB'!F:F,"="&amp;'Work DB'!$D$4)</f>
        <v>0</v>
      </c>
      <c r="E13" s="169">
        <f>SUMIFS('Transport DB'!P:P,'Transport DB'!C:C,"="&amp;'Work DB'!C13,'Transport DB'!F:F,"="&amp;'Work DB'!$E$4)</f>
        <v>0</v>
      </c>
      <c r="F13" s="169">
        <f>SUMIFS('Transport DB'!P:P,'Transport DB'!C:C,"="&amp;'Work DB'!C13,'Transport DB'!F:F,"="&amp;'Work DB'!$F$4)</f>
        <v>0</v>
      </c>
      <c r="G13" s="169"/>
      <c r="H13" s="167"/>
      <c r="I13" s="168">
        <f>SUMIFS('Transport DB'!O:O,'Transport DB'!C:C,"="&amp;'Work DB'!C13,'Transport DB'!F:F,"="&amp;'Work DB'!$I$4)</f>
        <v>465.5</v>
      </c>
      <c r="J13" s="169">
        <f>SUMIFS('Transport DB'!O:O,'Transport DB'!C:C,"="&amp;'Work DB'!C13,'Transport DB'!F:F,"="&amp;'Work DB'!$J$4)</f>
        <v>0</v>
      </c>
      <c r="K13" s="169">
        <f>SUMIFS('Transport DB'!O:O,'Transport DB'!C:C,"="&amp;'Work DB'!C13,'Transport DB'!F:F,"="&amp;'Work DB'!$K$4)</f>
        <v>0</v>
      </c>
      <c r="L13" s="169">
        <f>SUMIFS('Transport DB'!O:O,'Transport DB'!C:C,"="&amp;'Work DB'!C13,'Transport DB'!F:F,"="&amp;'Work DB'!$L$4)</f>
        <v>0</v>
      </c>
      <c r="M13" s="169">
        <f>SUMIFS('Transport DB'!O:O,'Transport DB'!C:C,"="&amp;'Work DB'!C13,'Transport DB'!F:F,"="&amp;'Work DB'!$M$4)</f>
        <v>0</v>
      </c>
      <c r="N13" s="169"/>
      <c r="O13" s="167"/>
      <c r="P13" s="168">
        <f t="shared" si="5"/>
        <v>465.5</v>
      </c>
      <c r="Q13" s="169">
        <f t="shared" si="6"/>
        <v>0</v>
      </c>
      <c r="R13" s="169"/>
      <c r="S13" s="169"/>
      <c r="T13" s="169"/>
      <c r="U13" s="169"/>
      <c r="V13" s="167"/>
      <c r="W13" s="168">
        <f>SUMIFS('Transport DB'!Q:Q,'Transport DB'!C:C,"="&amp;'Work DB'!C13,'Transport DB'!F:F,"="&amp;'Work DB'!$W$4)</f>
        <v>0</v>
      </c>
      <c r="X13" s="169">
        <f>SUMIFS('Transport DB'!Q:Q,'Transport DB'!C:C,"="&amp;'Work DB'!C13,'Transport DB'!F:F,"="&amp;'Work DB'!$X$4)</f>
        <v>0</v>
      </c>
      <c r="Y13" s="169">
        <f>SUMIFS('Transport DB'!Q:Q,'Transport DB'!C:C,"="&amp;'Work DB'!C13,'Transport DB'!F:F,"="&amp;'Work DB'!$Y$4)</f>
        <v>0</v>
      </c>
      <c r="Z13" s="166">
        <f>SUMIFS('Transport DB'!Q:Q,'Transport DB'!C:C,"="&amp;'Work DB'!C13,'Transport DB'!F:F,"="&amp;'Work DB'!$Z$4)</f>
        <v>0</v>
      </c>
      <c r="AA13" s="166">
        <f>SUMIFS('Transport DB'!Q:Q,'Transport DB'!C:C,"="&amp;'Work DB'!C13,'Transport DB'!F:F,"="&amp;'Work DB'!$AA$4)</f>
        <v>0</v>
      </c>
      <c r="AB13" s="166"/>
      <c r="AC13" s="167"/>
      <c r="AD13" s="29"/>
      <c r="AE13" s="30"/>
      <c r="AF13" s="30"/>
      <c r="AG13" s="29"/>
      <c r="AH13" s="30"/>
      <c r="AI13" s="32"/>
      <c r="AJ13" s="29"/>
      <c r="AK13" s="30"/>
      <c r="AL13" s="30"/>
      <c r="AM13" s="31"/>
      <c r="AN13" s="29"/>
      <c r="AO13" s="30"/>
      <c r="AP13" s="222" t="e">
        <f>VLOOKUP(C13,#REF!,2,FALSE)</f>
        <v>#REF!</v>
      </c>
      <c r="AQ13" s="227" t="e">
        <f t="shared" si="7"/>
        <v>#REF!</v>
      </c>
      <c r="AR13" s="30"/>
      <c r="AS13" s="30"/>
      <c r="AT13" s="30"/>
      <c r="AU13" s="30"/>
      <c r="AV13" s="31"/>
      <c r="AW13" s="33"/>
      <c r="AX13" s="57"/>
    </row>
    <row r="14" spans="1:56" s="15" customFormat="1" ht="21" x14ac:dyDescent="0.25">
      <c r="B14" s="48"/>
      <c r="C14" s="20">
        <f t="shared" si="8"/>
        <v>45379</v>
      </c>
      <c r="D14" s="168">
        <f>SUMIFS('Transport DB'!P:P,'Transport DB'!C:C,"="&amp;'Work DB'!C14,'Transport DB'!F:F,"="&amp;'Work DB'!$D$4)</f>
        <v>0</v>
      </c>
      <c r="E14" s="169">
        <f>SUMIFS('Transport DB'!P:P,'Transport DB'!C:C,"="&amp;'Work DB'!C14,'Transport DB'!F:F,"="&amp;'Work DB'!$E$4)</f>
        <v>0</v>
      </c>
      <c r="F14" s="169">
        <f>SUMIFS('Transport DB'!P:P,'Transport DB'!C:C,"="&amp;'Work DB'!C14,'Transport DB'!F:F,"="&amp;'Work DB'!$F$4)</f>
        <v>0</v>
      </c>
      <c r="G14" s="169"/>
      <c r="H14" s="167"/>
      <c r="I14" s="168">
        <f>SUMIFS('Transport DB'!O:O,'Transport DB'!C:C,"="&amp;'Work DB'!C14,'Transport DB'!F:F,"="&amp;'Work DB'!$I$4)</f>
        <v>445.55</v>
      </c>
      <c r="J14" s="169">
        <f>SUMIFS('Transport DB'!O:O,'Transport DB'!C:C,"="&amp;'Work DB'!C14,'Transport DB'!F:F,"="&amp;'Work DB'!$J$4)</f>
        <v>0</v>
      </c>
      <c r="K14" s="169">
        <f>SUMIFS('Transport DB'!O:O,'Transport DB'!C:C,"="&amp;'Work DB'!C14,'Transport DB'!F:F,"="&amp;'Work DB'!$K$4)</f>
        <v>0</v>
      </c>
      <c r="L14" s="169">
        <f>SUMIFS('Transport DB'!O:O,'Transport DB'!C:C,"="&amp;'Work DB'!C14,'Transport DB'!F:F,"="&amp;'Work DB'!$L$4)</f>
        <v>0</v>
      </c>
      <c r="M14" s="169">
        <f>SUMIFS('Transport DB'!O:O,'Transport DB'!C:C,"="&amp;'Work DB'!C14,'Transport DB'!F:F,"="&amp;'Work DB'!$M$4)</f>
        <v>0</v>
      </c>
      <c r="N14" s="169"/>
      <c r="O14" s="167"/>
      <c r="P14" s="168">
        <f t="shared" si="5"/>
        <v>445.55</v>
      </c>
      <c r="Q14" s="169">
        <f t="shared" si="6"/>
        <v>0</v>
      </c>
      <c r="R14" s="169"/>
      <c r="S14" s="169"/>
      <c r="T14" s="169"/>
      <c r="U14" s="169"/>
      <c r="V14" s="167"/>
      <c r="W14" s="168">
        <f>SUMIFS('Transport DB'!Q:Q,'Transport DB'!C:C,"="&amp;'Work DB'!C14,'Transport DB'!F:F,"="&amp;'Work DB'!$W$4)</f>
        <v>0</v>
      </c>
      <c r="X14" s="169">
        <f>SUMIFS('Transport DB'!Q:Q,'Transport DB'!C:C,"="&amp;'Work DB'!C14,'Transport DB'!F:F,"="&amp;'Work DB'!$X$4)</f>
        <v>0</v>
      </c>
      <c r="Y14" s="169">
        <f>SUMIFS('Transport DB'!Q:Q,'Transport DB'!C:C,"="&amp;'Work DB'!C14,'Transport DB'!F:F,"="&amp;'Work DB'!$Y$4)</f>
        <v>0</v>
      </c>
      <c r="Z14" s="166">
        <f>SUMIFS('Transport DB'!Q:Q,'Transport DB'!C:C,"="&amp;'Work DB'!C14,'Transport DB'!F:F,"="&amp;'Work DB'!$Z$4)</f>
        <v>0</v>
      </c>
      <c r="AA14" s="166">
        <f>SUMIFS('Transport DB'!Q:Q,'Transport DB'!C:C,"="&amp;'Work DB'!C14,'Transport DB'!F:F,"="&amp;'Work DB'!$AA$4)</f>
        <v>0</v>
      </c>
      <c r="AB14" s="166"/>
      <c r="AC14" s="167"/>
      <c r="AD14" s="29"/>
      <c r="AE14" s="30"/>
      <c r="AF14" s="30"/>
      <c r="AG14" s="29"/>
      <c r="AH14" s="30"/>
      <c r="AI14" s="32"/>
      <c r="AJ14" s="29"/>
      <c r="AK14" s="30"/>
      <c r="AL14" s="30"/>
      <c r="AM14" s="31"/>
      <c r="AN14" s="29"/>
      <c r="AO14" s="30"/>
      <c r="AP14" s="222" t="e">
        <f>VLOOKUP(C14,#REF!,2,FALSE)</f>
        <v>#REF!</v>
      </c>
      <c r="AQ14" s="227" t="e">
        <f t="shared" si="7"/>
        <v>#REF!</v>
      </c>
      <c r="AR14" s="30"/>
      <c r="AS14" s="30"/>
      <c r="AT14" s="30"/>
      <c r="AU14" s="30"/>
      <c r="AV14" s="31"/>
      <c r="AW14" s="33"/>
      <c r="AX14" s="57"/>
    </row>
    <row r="15" spans="1:56" s="15" customFormat="1" ht="21" x14ac:dyDescent="0.25">
      <c r="B15" s="48"/>
      <c r="C15" s="20">
        <f t="shared" si="8"/>
        <v>45380</v>
      </c>
      <c r="D15" s="168">
        <f>SUMIFS('Transport DB'!P:P,'Transport DB'!C:C,"="&amp;'Work DB'!C15,'Transport DB'!F:F,"="&amp;'Work DB'!$D$4)</f>
        <v>0</v>
      </c>
      <c r="E15" s="169">
        <f>SUMIFS('Transport DB'!P:P,'Transport DB'!C:C,"="&amp;'Work DB'!C15,'Transport DB'!F:F,"="&amp;'Work DB'!$E$4)</f>
        <v>0</v>
      </c>
      <c r="F15" s="169">
        <f>SUMIFS('Transport DB'!P:P,'Transport DB'!C:C,"="&amp;'Work DB'!C15,'Transport DB'!F:F,"="&amp;'Work DB'!$F$4)</f>
        <v>0</v>
      </c>
      <c r="G15" s="169"/>
      <c r="H15" s="167"/>
      <c r="I15" s="168">
        <f>SUMIFS('Transport DB'!O:O,'Transport DB'!C:C,"="&amp;'Work DB'!C15,'Transport DB'!F:F,"="&amp;'Work DB'!$I$4)</f>
        <v>485.45000000000005</v>
      </c>
      <c r="J15" s="169">
        <f>SUMIFS('Transport DB'!O:O,'Transport DB'!C:C,"="&amp;'Work DB'!C15,'Transport DB'!F:F,"="&amp;'Work DB'!$J$4)</f>
        <v>0</v>
      </c>
      <c r="K15" s="169">
        <f>SUMIFS('Transport DB'!O:O,'Transport DB'!C:C,"="&amp;'Work DB'!C15,'Transport DB'!F:F,"="&amp;'Work DB'!$K$4)</f>
        <v>0</v>
      </c>
      <c r="L15" s="169">
        <f>SUMIFS('Transport DB'!O:O,'Transport DB'!C:C,"="&amp;'Work DB'!C15,'Transport DB'!F:F,"="&amp;'Work DB'!$L$4)</f>
        <v>0</v>
      </c>
      <c r="M15" s="169">
        <f>SUMIFS('Transport DB'!O:O,'Transport DB'!C:C,"="&amp;'Work DB'!C15,'Transport DB'!F:F,"="&amp;'Work DB'!$M$4)</f>
        <v>0</v>
      </c>
      <c r="N15" s="169"/>
      <c r="O15" s="167"/>
      <c r="P15" s="168">
        <f t="shared" si="5"/>
        <v>485.45000000000005</v>
      </c>
      <c r="Q15" s="169">
        <f t="shared" si="6"/>
        <v>0</v>
      </c>
      <c r="R15" s="169"/>
      <c r="S15" s="169"/>
      <c r="T15" s="169"/>
      <c r="U15" s="169"/>
      <c r="V15" s="167"/>
      <c r="W15" s="168">
        <f>SUMIFS('Transport DB'!Q:Q,'Transport DB'!C:C,"="&amp;'Work DB'!C15,'Transport DB'!F:F,"="&amp;'Work DB'!$W$4)</f>
        <v>0</v>
      </c>
      <c r="X15" s="169">
        <f>SUMIFS('Transport DB'!Q:Q,'Transport DB'!C:C,"="&amp;'Work DB'!C15,'Transport DB'!F:F,"="&amp;'Work DB'!$X$4)</f>
        <v>0</v>
      </c>
      <c r="Y15" s="169">
        <f>SUMIFS('Transport DB'!Q:Q,'Transport DB'!C:C,"="&amp;'Work DB'!C15,'Transport DB'!F:F,"="&amp;'Work DB'!$Y$4)</f>
        <v>0</v>
      </c>
      <c r="Z15" s="166">
        <f>SUMIFS('Transport DB'!Q:Q,'Transport DB'!C:C,"="&amp;'Work DB'!C15,'Transport DB'!F:F,"="&amp;'Work DB'!$Z$4)</f>
        <v>0</v>
      </c>
      <c r="AA15" s="166">
        <f>SUMIFS('Transport DB'!Q:Q,'Transport DB'!C:C,"="&amp;'Work DB'!C15,'Transport DB'!F:F,"="&amp;'Work DB'!$AA$4)</f>
        <v>0</v>
      </c>
      <c r="AB15" s="166"/>
      <c r="AC15" s="167"/>
      <c r="AD15" s="29"/>
      <c r="AE15" s="30"/>
      <c r="AF15" s="30"/>
      <c r="AG15" s="29"/>
      <c r="AH15" s="30"/>
      <c r="AI15" s="32"/>
      <c r="AJ15" s="29"/>
      <c r="AK15" s="30"/>
      <c r="AL15" s="30"/>
      <c r="AM15" s="31"/>
      <c r="AN15" s="29"/>
      <c r="AO15" s="30"/>
      <c r="AP15" s="222" t="e">
        <f>VLOOKUP(C15,#REF!,2,FALSE)</f>
        <v>#REF!</v>
      </c>
      <c r="AQ15" s="227" t="e">
        <f t="shared" si="7"/>
        <v>#REF!</v>
      </c>
      <c r="AR15" s="30"/>
      <c r="AS15" s="30"/>
      <c r="AT15" s="30"/>
      <c r="AU15" s="30"/>
      <c r="AV15" s="31"/>
      <c r="AW15" s="33"/>
      <c r="AX15" s="57"/>
    </row>
    <row r="16" spans="1:56" s="15" customFormat="1" ht="21" x14ac:dyDescent="0.25">
      <c r="B16" s="48"/>
      <c r="C16" s="20">
        <f t="shared" si="8"/>
        <v>45381</v>
      </c>
      <c r="D16" s="168">
        <f>SUMIFS('Transport DB'!P:P,'Transport DB'!C:C,"="&amp;'Work DB'!C16,'Transport DB'!F:F,"="&amp;'Work DB'!$D$4)</f>
        <v>0</v>
      </c>
      <c r="E16" s="169">
        <f>SUMIFS('Transport DB'!P:P,'Transport DB'!C:C,"="&amp;'Work DB'!C16,'Transport DB'!F:F,"="&amp;'Work DB'!$E$4)</f>
        <v>0</v>
      </c>
      <c r="F16" s="169">
        <f>SUMIFS('Transport DB'!P:P,'Transport DB'!C:C,"="&amp;'Work DB'!C16,'Transport DB'!F:F,"="&amp;'Work DB'!$F$4)</f>
        <v>0</v>
      </c>
      <c r="G16" s="169"/>
      <c r="H16" s="167"/>
      <c r="I16" s="168">
        <f>SUMIFS('Transport DB'!O:O,'Transport DB'!C:C,"="&amp;'Work DB'!C16,'Transport DB'!F:F,"="&amp;'Work DB'!$I$4)</f>
        <v>452.20000000000005</v>
      </c>
      <c r="J16" s="169">
        <f>SUMIFS('Transport DB'!O:O,'Transport DB'!C:C,"="&amp;'Work DB'!C16,'Transport DB'!F:F,"="&amp;'Work DB'!$J$4)</f>
        <v>0</v>
      </c>
      <c r="K16" s="169">
        <f>SUMIFS('Transport DB'!O:O,'Transport DB'!C:C,"="&amp;'Work DB'!C16,'Transport DB'!F:F,"="&amp;'Work DB'!$K$4)</f>
        <v>0</v>
      </c>
      <c r="L16" s="170">
        <f>SUMIFS('Transport DB'!O:O,'Transport DB'!C:C,"="&amp;'Work DB'!C16,'Transport DB'!F:F,"="&amp;'Work DB'!$L$4)</f>
        <v>0</v>
      </c>
      <c r="M16" s="169">
        <f>SUMIFS('Transport DB'!O:O,'Transport DB'!C:C,"="&amp;'Work DB'!C16,'Transport DB'!F:F,"="&amp;'Work DB'!$M$4)</f>
        <v>0</v>
      </c>
      <c r="N16" s="169"/>
      <c r="O16" s="167"/>
      <c r="P16" s="168">
        <f t="shared" si="5"/>
        <v>452.20000000000005</v>
      </c>
      <c r="Q16" s="169">
        <f t="shared" si="6"/>
        <v>0</v>
      </c>
      <c r="R16" s="169"/>
      <c r="S16" s="169"/>
      <c r="T16" s="169"/>
      <c r="U16" s="169"/>
      <c r="V16" s="167"/>
      <c r="W16" s="168">
        <f>SUMIFS('Transport DB'!Q:Q,'Transport DB'!C:C,"="&amp;'Work DB'!C16,'Transport DB'!F:F,"="&amp;'Work DB'!$W$4)</f>
        <v>0</v>
      </c>
      <c r="X16" s="169">
        <f>SUMIFS('Transport DB'!Q:Q,'Transport DB'!C:C,"="&amp;'Work DB'!C16,'Transport DB'!F:F,"="&amp;'Work DB'!$X$4)</f>
        <v>0</v>
      </c>
      <c r="Y16" s="169">
        <f>SUMIFS('Transport DB'!Q:Q,'Transport DB'!C:C,"="&amp;'Work DB'!C16,'Transport DB'!F:F,"="&amp;'Work DB'!$Y$4)</f>
        <v>0</v>
      </c>
      <c r="Z16" s="166">
        <f>SUMIFS('Transport DB'!Q:Q,'Transport DB'!C:C,"="&amp;'Work DB'!C16,'Transport DB'!F:F,"="&amp;'Work DB'!$Z$4)</f>
        <v>0</v>
      </c>
      <c r="AA16" s="166">
        <f>SUMIFS('Transport DB'!Q:Q,'Transport DB'!C:C,"="&amp;'Work DB'!C16,'Transport DB'!F:F,"="&amp;'Work DB'!$AA$4)</f>
        <v>0</v>
      </c>
      <c r="AB16" s="166"/>
      <c r="AC16" s="167"/>
      <c r="AD16" s="29"/>
      <c r="AE16" s="30"/>
      <c r="AF16" s="30"/>
      <c r="AG16" s="29"/>
      <c r="AH16" s="30"/>
      <c r="AI16" s="32"/>
      <c r="AJ16" s="29"/>
      <c r="AK16" s="30"/>
      <c r="AL16" s="30"/>
      <c r="AM16" s="31"/>
      <c r="AN16" s="29"/>
      <c r="AO16" s="30"/>
      <c r="AP16" s="222" t="e">
        <f>VLOOKUP(C16,#REF!,2,FALSE)</f>
        <v>#REF!</v>
      </c>
      <c r="AQ16" s="227" t="e">
        <f t="shared" si="7"/>
        <v>#REF!</v>
      </c>
      <c r="AR16" s="30"/>
      <c r="AS16" s="30"/>
      <c r="AT16" s="30"/>
      <c r="AU16" s="30"/>
      <c r="AV16" s="31"/>
      <c r="AW16" s="33"/>
      <c r="AX16" s="57"/>
    </row>
    <row r="17" spans="2:50" s="15" customFormat="1" ht="21" x14ac:dyDescent="0.25">
      <c r="B17" s="48"/>
      <c r="C17" s="20">
        <f t="shared" si="8"/>
        <v>45382</v>
      </c>
      <c r="D17" s="168">
        <f>SUMIFS('Transport DB'!P:P,'Transport DB'!C:C,"="&amp;'Work DB'!C17,'Transport DB'!F:F,"="&amp;'Work DB'!$D$4)</f>
        <v>0</v>
      </c>
      <c r="E17" s="169">
        <f>SUMIFS('Transport DB'!P:P,'Transport DB'!C:C,"="&amp;'Work DB'!C17,'Transport DB'!F:F,"="&amp;'Work DB'!$E$4)</f>
        <v>0</v>
      </c>
      <c r="F17" s="169">
        <f>SUMIFS('Transport DB'!P:P,'Transport DB'!C:C,"="&amp;'Work DB'!C17,'Transport DB'!F:F,"="&amp;'Work DB'!$F$4)</f>
        <v>0</v>
      </c>
      <c r="G17" s="169"/>
      <c r="H17" s="167"/>
      <c r="I17" s="168">
        <f>SUMIFS('Transport DB'!O:O,'Transport DB'!C:C,"="&amp;'Work DB'!C17,'Transport DB'!F:F,"="&amp;'Work DB'!$I$4)</f>
        <v>492.1</v>
      </c>
      <c r="J17" s="169">
        <f>SUMIFS('Transport DB'!O:O,'Transport DB'!C:C,"="&amp;'Work DB'!C17,'Transport DB'!F:F,"="&amp;'Work DB'!$J$4)</f>
        <v>0</v>
      </c>
      <c r="K17" s="169">
        <f>SUMIFS('Transport DB'!O:O,'Transport DB'!C:C,"="&amp;'Work DB'!C17,'Transport DB'!F:F,"="&amp;'Work DB'!$K$4)</f>
        <v>0</v>
      </c>
      <c r="L17" s="169">
        <f>SUMIFS('Transport DB'!O:O,'Transport DB'!C:C,"="&amp;'Work DB'!C17,'Transport DB'!F:F,"="&amp;'Work DB'!$L$4)</f>
        <v>0</v>
      </c>
      <c r="M17" s="169">
        <f>SUMIFS('Transport DB'!O:O,'Transport DB'!C:C,"="&amp;'Work DB'!C17,'Transport DB'!F:F,"="&amp;'Work DB'!$M$4)</f>
        <v>0</v>
      </c>
      <c r="N17" s="169"/>
      <c r="O17" s="167"/>
      <c r="P17" s="168">
        <f t="shared" si="5"/>
        <v>492.1</v>
      </c>
      <c r="Q17" s="169">
        <f t="shared" si="6"/>
        <v>0</v>
      </c>
      <c r="R17" s="169"/>
      <c r="S17" s="169"/>
      <c r="T17" s="169"/>
      <c r="U17" s="169"/>
      <c r="V17" s="167"/>
      <c r="W17" s="168">
        <f>SUMIFS('Transport DB'!Q:Q,'Transport DB'!C:C,"="&amp;'Work DB'!C17,'Transport DB'!F:F,"="&amp;'Work DB'!$W$4)</f>
        <v>0</v>
      </c>
      <c r="X17" s="169">
        <f>SUMIFS('Transport DB'!Q:Q,'Transport DB'!C:C,"="&amp;'Work DB'!C17,'Transport DB'!F:F,"="&amp;'Work DB'!$X$4)</f>
        <v>0</v>
      </c>
      <c r="Y17" s="169">
        <f>SUMIFS('Transport DB'!Q:Q,'Transport DB'!C:C,"="&amp;'Work DB'!C17,'Transport DB'!F:F,"="&amp;'Work DB'!$Y$4)</f>
        <v>0</v>
      </c>
      <c r="Z17" s="166">
        <f>SUMIFS('Transport DB'!Q:Q,'Transport DB'!C:C,"="&amp;'Work DB'!C17,'Transport DB'!F:F,"="&amp;'Work DB'!$Z$4)</f>
        <v>0</v>
      </c>
      <c r="AA17" s="166">
        <f>SUMIFS('Transport DB'!Q:Q,'Transport DB'!C:C,"="&amp;'Work DB'!C17,'Transport DB'!F:F,"="&amp;'Work DB'!$AA$4)</f>
        <v>0</v>
      </c>
      <c r="AB17" s="166"/>
      <c r="AC17" s="167"/>
      <c r="AD17" s="29"/>
      <c r="AE17" s="30"/>
      <c r="AF17" s="30"/>
      <c r="AG17" s="29"/>
      <c r="AH17" s="30"/>
      <c r="AI17" s="32"/>
      <c r="AJ17" s="29"/>
      <c r="AK17" s="30"/>
      <c r="AL17" s="30"/>
      <c r="AM17" s="31"/>
      <c r="AN17" s="29"/>
      <c r="AO17" s="30"/>
      <c r="AP17" s="222" t="e">
        <f>VLOOKUP(C17,#REF!,2,FALSE)</f>
        <v>#REF!</v>
      </c>
      <c r="AQ17" s="227" t="e">
        <f t="shared" si="7"/>
        <v>#REF!</v>
      </c>
      <c r="AR17" s="30"/>
      <c r="AS17" s="30"/>
      <c r="AT17" s="30"/>
      <c r="AU17" s="30"/>
      <c r="AV17" s="31"/>
      <c r="AW17" s="33"/>
      <c r="AX17" s="57"/>
    </row>
    <row r="18" spans="2:50" s="15" customFormat="1" ht="21" x14ac:dyDescent="0.25">
      <c r="B18" s="48"/>
      <c r="C18" s="20">
        <f t="shared" si="8"/>
        <v>45383</v>
      </c>
      <c r="D18" s="168">
        <f>SUMIFS('Transport DB'!P:P,'Transport DB'!C:C,"="&amp;'Work DB'!C18,'Transport DB'!F:F,"="&amp;'Work DB'!$D$4)</f>
        <v>0</v>
      </c>
      <c r="E18" s="169">
        <f>SUMIFS('Transport DB'!P:P,'Transport DB'!C:C,"="&amp;'Work DB'!C18,'Transport DB'!F:F,"="&amp;'Work DB'!$E$4)</f>
        <v>0</v>
      </c>
      <c r="F18" s="169">
        <f>SUMIFS('Transport DB'!P:P,'Transport DB'!C:C,"="&amp;'Work DB'!C18,'Transport DB'!F:F,"="&amp;'Work DB'!$F$4)</f>
        <v>0</v>
      </c>
      <c r="G18" s="169"/>
      <c r="H18" s="167"/>
      <c r="I18" s="168">
        <f>SUMIFS('Transport DB'!O:O,'Transport DB'!C:C,"="&amp;'Work DB'!C18,'Transport DB'!F:F,"="&amp;'Work DB'!$I$4)</f>
        <v>0</v>
      </c>
      <c r="J18" s="169">
        <f>SUMIFS('Transport DB'!O:O,'Transport DB'!C:C,"="&amp;'Work DB'!C18,'Transport DB'!F:F,"="&amp;'Work DB'!$J$4)</f>
        <v>0</v>
      </c>
      <c r="K18" s="169">
        <f>SUMIFS('Transport DB'!O:O,'Transport DB'!C:C,"="&amp;'Work DB'!C18,'Transport DB'!F:F,"="&amp;'Work DB'!$K$4)</f>
        <v>0</v>
      </c>
      <c r="L18" s="169">
        <f>SUMIFS('Transport DB'!O:O,'Transport DB'!C:C,"="&amp;'Work DB'!C18,'Transport DB'!F:F,"="&amp;'Work DB'!$L$4)</f>
        <v>0</v>
      </c>
      <c r="M18" s="169">
        <f>SUMIFS('Transport DB'!O:O,'Transport DB'!C:C,"="&amp;'Work DB'!C18,'Transport DB'!F:F,"="&amp;'Work DB'!$M$4)</f>
        <v>0</v>
      </c>
      <c r="N18" s="169"/>
      <c r="O18" s="167"/>
      <c r="P18" s="168">
        <f t="shared" si="5"/>
        <v>0</v>
      </c>
      <c r="Q18" s="169">
        <f t="shared" si="6"/>
        <v>0</v>
      </c>
      <c r="R18" s="169"/>
      <c r="S18" s="169"/>
      <c r="T18" s="169"/>
      <c r="U18" s="169"/>
      <c r="V18" s="167"/>
      <c r="W18" s="168">
        <f>SUMIFS('Transport DB'!Q:Q,'Transport DB'!C:C,"="&amp;'Work DB'!C18,'Transport DB'!F:F,"="&amp;'Work DB'!$W$4)</f>
        <v>0</v>
      </c>
      <c r="X18" s="169">
        <f>SUMIFS('Transport DB'!Q:Q,'Transport DB'!C:C,"="&amp;'Work DB'!C18,'Transport DB'!F:F,"="&amp;'Work DB'!$X$4)</f>
        <v>0</v>
      </c>
      <c r="Y18" s="169">
        <f>SUMIFS('Transport DB'!Q:Q,'Transport DB'!C:C,"="&amp;'Work DB'!C18,'Transport DB'!F:F,"="&amp;'Work DB'!$Y$4)</f>
        <v>0</v>
      </c>
      <c r="Z18" s="166">
        <f>SUMIFS('Transport DB'!Q:Q,'Transport DB'!C:C,"="&amp;'Work DB'!C18,'Transport DB'!F:F,"="&amp;'Work DB'!$Z$4)</f>
        <v>0</v>
      </c>
      <c r="AA18" s="166">
        <f>SUMIFS('Transport DB'!Q:Q,'Transport DB'!C:C,"="&amp;'Work DB'!C18,'Transport DB'!F:F,"="&amp;'Work DB'!$AA$4)</f>
        <v>0</v>
      </c>
      <c r="AB18" s="166"/>
      <c r="AC18" s="167"/>
      <c r="AD18" s="29"/>
      <c r="AE18" s="30"/>
      <c r="AF18" s="30"/>
      <c r="AG18" s="29"/>
      <c r="AH18" s="30"/>
      <c r="AI18" s="32"/>
      <c r="AJ18" s="29"/>
      <c r="AK18" s="30"/>
      <c r="AL18" s="30"/>
      <c r="AM18" s="31"/>
      <c r="AN18" s="29"/>
      <c r="AO18" s="30"/>
      <c r="AP18" s="222" t="e">
        <f>VLOOKUP(C18,#REF!,2,FALSE)</f>
        <v>#REF!</v>
      </c>
      <c r="AQ18" s="227" t="e">
        <f t="shared" si="7"/>
        <v>#REF!</v>
      </c>
      <c r="AR18" s="30"/>
      <c r="AS18" s="30"/>
      <c r="AT18" s="30"/>
      <c r="AU18" s="30"/>
      <c r="AV18" s="31"/>
      <c r="AW18" s="33"/>
      <c r="AX18" s="57"/>
    </row>
    <row r="19" spans="2:50" s="15" customFormat="1" ht="21" x14ac:dyDescent="0.25">
      <c r="B19" s="48"/>
      <c r="C19" s="20">
        <f t="shared" si="8"/>
        <v>45384</v>
      </c>
      <c r="D19" s="168">
        <f>SUMIFS('Transport DB'!P:P,'Transport DB'!C:C,"="&amp;'Work DB'!C19,'Transport DB'!F:F,"="&amp;'Work DB'!$D$4)</f>
        <v>0</v>
      </c>
      <c r="E19" s="169">
        <f>SUMIFS('Transport DB'!P:P,'Transport DB'!C:C,"="&amp;'Work DB'!C19,'Transport DB'!F:F,"="&amp;'Work DB'!$E$4)</f>
        <v>0</v>
      </c>
      <c r="F19" s="169">
        <f>SUMIFS('Transport DB'!P:P,'Transport DB'!C:C,"="&amp;'Work DB'!C19,'Transport DB'!F:F,"="&amp;'Work DB'!$F$4)</f>
        <v>0</v>
      </c>
      <c r="G19" s="169"/>
      <c r="H19" s="167"/>
      <c r="I19" s="168">
        <f>SUMIFS('Transport DB'!O:O,'Transport DB'!C:C,"="&amp;'Work DB'!C19,'Transport DB'!F:F,"="&amp;'Work DB'!$I$4)</f>
        <v>625.1</v>
      </c>
      <c r="J19" s="169">
        <f>SUMIFS('Transport DB'!O:O,'Transport DB'!C:C,"="&amp;'Work DB'!C19,'Transport DB'!F:F,"="&amp;'Work DB'!$J$4)</f>
        <v>0</v>
      </c>
      <c r="K19" s="169">
        <f>SUMIFS('Transport DB'!O:O,'Transport DB'!C:C,"="&amp;'Work DB'!C19,'Transport DB'!F:F,"="&amp;'Work DB'!$K$4)</f>
        <v>0</v>
      </c>
      <c r="L19" s="169">
        <f>SUMIFS('Transport DB'!O:O,'Transport DB'!C:C,"="&amp;'Work DB'!C19,'Transport DB'!F:F,"="&amp;'Work DB'!$L$4)</f>
        <v>0</v>
      </c>
      <c r="M19" s="169">
        <f>SUMIFS('Transport DB'!O:O,'Transport DB'!C:C,"="&amp;'Work DB'!C19,'Transport DB'!F:F,"="&amp;'Work DB'!$M$4)</f>
        <v>0</v>
      </c>
      <c r="N19" s="169"/>
      <c r="O19" s="167"/>
      <c r="P19" s="168">
        <f t="shared" si="5"/>
        <v>625.1</v>
      </c>
      <c r="Q19" s="169">
        <f t="shared" si="6"/>
        <v>0</v>
      </c>
      <c r="R19" s="169"/>
      <c r="S19" s="169"/>
      <c r="T19" s="169"/>
      <c r="U19" s="169"/>
      <c r="V19" s="167"/>
      <c r="W19" s="168">
        <f>SUMIFS('Transport DB'!Q:Q,'Transport DB'!C:C,"="&amp;'Work DB'!C19,'Transport DB'!F:F,"="&amp;'Work DB'!$W$4)</f>
        <v>0</v>
      </c>
      <c r="X19" s="169">
        <f>SUMIFS('Transport DB'!Q:Q,'Transport DB'!C:C,"="&amp;'Work DB'!C19,'Transport DB'!F:F,"="&amp;'Work DB'!$X$4)</f>
        <v>0</v>
      </c>
      <c r="Y19" s="169">
        <f>SUMIFS('Transport DB'!Q:Q,'Transport DB'!C:C,"="&amp;'Work DB'!C19,'Transport DB'!F:F,"="&amp;'Work DB'!$Y$4)</f>
        <v>0</v>
      </c>
      <c r="Z19" s="166">
        <f>SUMIFS('Transport DB'!Q:Q,'Transport DB'!C:C,"="&amp;'Work DB'!C19,'Transport DB'!F:F,"="&amp;'Work DB'!$Z$4)</f>
        <v>0</v>
      </c>
      <c r="AA19" s="166">
        <f>SUMIFS('Transport DB'!Q:Q,'Transport DB'!C:C,"="&amp;'Work DB'!C19,'Transport DB'!F:F,"="&amp;'Work DB'!$AA$4)</f>
        <v>0</v>
      </c>
      <c r="AB19" s="166"/>
      <c r="AC19" s="167"/>
      <c r="AD19" s="29"/>
      <c r="AE19" s="30"/>
      <c r="AF19" s="30"/>
      <c r="AG19" s="29"/>
      <c r="AH19" s="30"/>
      <c r="AI19" s="32"/>
      <c r="AJ19" s="29"/>
      <c r="AK19" s="30"/>
      <c r="AL19" s="30"/>
      <c r="AM19" s="31"/>
      <c r="AN19" s="29"/>
      <c r="AO19" s="30"/>
      <c r="AP19" s="222" t="e">
        <f>VLOOKUP(C19,#REF!,2,FALSE)</f>
        <v>#REF!</v>
      </c>
      <c r="AQ19" s="227" t="e">
        <f t="shared" si="7"/>
        <v>#REF!</v>
      </c>
      <c r="AR19" s="30"/>
      <c r="AS19" s="30"/>
      <c r="AT19" s="30"/>
      <c r="AU19" s="30"/>
      <c r="AV19" s="31"/>
      <c r="AW19" s="33"/>
      <c r="AX19" s="57"/>
    </row>
    <row r="20" spans="2:50" s="15" customFormat="1" ht="21" x14ac:dyDescent="0.25">
      <c r="B20" s="48"/>
      <c r="C20" s="20">
        <f t="shared" si="8"/>
        <v>45385</v>
      </c>
      <c r="D20" s="168">
        <f>SUMIFS('Transport DB'!P:P,'Transport DB'!C:C,"="&amp;'Work DB'!C20,'Transport DB'!F:F,"="&amp;'Work DB'!$D$4)</f>
        <v>0</v>
      </c>
      <c r="E20" s="169">
        <f>SUMIFS('Transport DB'!P:P,'Transport DB'!C:C,"="&amp;'Work DB'!C20,'Transport DB'!F:F,"="&amp;'Work DB'!$E$4)</f>
        <v>0</v>
      </c>
      <c r="F20" s="169">
        <f>SUMIFS('Transport DB'!P:P,'Transport DB'!C:C,"="&amp;'Work DB'!C20,'Transport DB'!F:F,"="&amp;'Work DB'!$F$4)</f>
        <v>0</v>
      </c>
      <c r="G20" s="169"/>
      <c r="H20" s="167"/>
      <c r="I20" s="168">
        <f>SUMIFS('Transport DB'!O:O,'Transport DB'!C:C,"="&amp;'Work DB'!C20,'Transport DB'!F:F,"="&amp;'Work DB'!$I$4)</f>
        <v>658.35</v>
      </c>
      <c r="J20" s="169">
        <f>SUMIFS('Transport DB'!O:O,'Transport DB'!C:C,"="&amp;'Work DB'!C20,'Transport DB'!F:F,"="&amp;'Work DB'!$J$4)</f>
        <v>0</v>
      </c>
      <c r="K20" s="169">
        <f>SUMIFS('Transport DB'!O:O,'Transport DB'!C:C,"="&amp;'Work DB'!C20,'Transport DB'!F:F,"="&amp;'Work DB'!$K$4)</f>
        <v>0</v>
      </c>
      <c r="L20" s="169">
        <f>SUMIFS('Transport DB'!O:O,'Transport DB'!C:C,"="&amp;'Work DB'!C20,'Transport DB'!F:F,"="&amp;'Work DB'!$L$4)</f>
        <v>0</v>
      </c>
      <c r="M20" s="169">
        <f>SUMIFS('Transport DB'!O:O,'Transport DB'!C:C,"="&amp;'Work DB'!C20,'Transport DB'!F:F,"="&amp;'Work DB'!$M$4)</f>
        <v>0</v>
      </c>
      <c r="N20" s="169"/>
      <c r="O20" s="167"/>
      <c r="P20" s="168">
        <f t="shared" si="5"/>
        <v>658.35</v>
      </c>
      <c r="Q20" s="169">
        <f t="shared" si="6"/>
        <v>0</v>
      </c>
      <c r="R20" s="169"/>
      <c r="S20" s="169"/>
      <c r="T20" s="169"/>
      <c r="U20" s="169"/>
      <c r="V20" s="167"/>
      <c r="W20" s="168">
        <f>SUMIFS('Transport DB'!Q:Q,'Transport DB'!C:C,"="&amp;'Work DB'!C20,'Transport DB'!F:F,"="&amp;'Work DB'!$W$4)</f>
        <v>0</v>
      </c>
      <c r="X20" s="169">
        <f>SUMIFS('Transport DB'!Q:Q,'Transport DB'!C:C,"="&amp;'Work DB'!C20,'Transport DB'!F:F,"="&amp;'Work DB'!$X$4)</f>
        <v>0</v>
      </c>
      <c r="Y20" s="169">
        <f>SUMIFS('Transport DB'!Q:Q,'Transport DB'!C:C,"="&amp;'Work DB'!C20,'Transport DB'!F:F,"="&amp;'Work DB'!$Y$4)</f>
        <v>0</v>
      </c>
      <c r="Z20" s="166">
        <f>SUMIFS('Transport DB'!Q:Q,'Transport DB'!C:C,"="&amp;'Work DB'!C20,'Transport DB'!F:F,"="&amp;'Work DB'!$Z$4)</f>
        <v>0</v>
      </c>
      <c r="AA20" s="166">
        <f>SUMIFS('Transport DB'!Q:Q,'Transport DB'!C:C,"="&amp;'Work DB'!C20,'Transport DB'!F:F,"="&amp;'Work DB'!$AA$4)</f>
        <v>0</v>
      </c>
      <c r="AB20" s="166"/>
      <c r="AC20" s="167"/>
      <c r="AD20" s="29"/>
      <c r="AE20" s="30"/>
      <c r="AF20" s="30"/>
      <c r="AG20" s="29"/>
      <c r="AH20" s="30"/>
      <c r="AI20" s="32"/>
      <c r="AJ20" s="29"/>
      <c r="AK20" s="30"/>
      <c r="AL20" s="30"/>
      <c r="AM20" s="31"/>
      <c r="AN20" s="29"/>
      <c r="AO20" s="30"/>
      <c r="AP20" s="222" t="e">
        <f>VLOOKUP(C20,#REF!,2,FALSE)</f>
        <v>#REF!</v>
      </c>
      <c r="AQ20" s="227" t="e">
        <f t="shared" si="7"/>
        <v>#REF!</v>
      </c>
      <c r="AR20" s="30"/>
      <c r="AS20" s="30"/>
      <c r="AT20" s="30"/>
      <c r="AU20" s="30"/>
      <c r="AV20" s="31"/>
      <c r="AW20" s="33"/>
      <c r="AX20" s="57"/>
    </row>
    <row r="21" spans="2:50" s="15" customFormat="1" ht="21" x14ac:dyDescent="0.25">
      <c r="B21" s="48"/>
      <c r="C21" s="20">
        <f t="shared" si="8"/>
        <v>45386</v>
      </c>
      <c r="D21" s="168">
        <f>SUMIFS('Transport DB'!P:P,'Transport DB'!C:C,"="&amp;'Work DB'!C21,'Transport DB'!F:F,"="&amp;'Work DB'!$D$4)</f>
        <v>0</v>
      </c>
      <c r="E21" s="169">
        <f>SUMIFS('Transport DB'!P:P,'Transport DB'!C:C,"="&amp;'Work DB'!C21,'Transport DB'!F:F,"="&amp;'Work DB'!$E$4)</f>
        <v>0</v>
      </c>
      <c r="F21" s="169">
        <f>SUMIFS('Transport DB'!P:P,'Transport DB'!C:C,"="&amp;'Work DB'!C21,'Transport DB'!F:F,"="&amp;'Work DB'!$F$4)</f>
        <v>0</v>
      </c>
      <c r="G21" s="169"/>
      <c r="H21" s="167"/>
      <c r="I21" s="168">
        <f>SUMIFS('Transport DB'!O:O,'Transport DB'!C:C,"="&amp;'Work DB'!C21,'Transport DB'!F:F,"="&amp;'Work DB'!$I$4)</f>
        <v>591.85</v>
      </c>
      <c r="J21" s="169">
        <f>SUMIFS('Transport DB'!O:O,'Transport DB'!C:C,"="&amp;'Work DB'!C21,'Transport DB'!F:F,"="&amp;'Work DB'!$J$4)</f>
        <v>0</v>
      </c>
      <c r="K21" s="169">
        <f>SUMIFS('Transport DB'!O:O,'Transport DB'!C:C,"="&amp;'Work DB'!C21,'Transport DB'!F:F,"="&amp;'Work DB'!$K$4)</f>
        <v>0</v>
      </c>
      <c r="L21" s="169">
        <f>SUMIFS('Transport DB'!O:O,'Transport DB'!C:C,"="&amp;'Work DB'!C21,'Transport DB'!F:F,"="&amp;'Work DB'!$L$4)</f>
        <v>0</v>
      </c>
      <c r="M21" s="169">
        <f>SUMIFS('Transport DB'!O:O,'Transport DB'!C:C,"="&amp;'Work DB'!C21,'Transport DB'!F:F,"="&amp;'Work DB'!$M$4)</f>
        <v>0</v>
      </c>
      <c r="N21" s="169"/>
      <c r="O21" s="167"/>
      <c r="P21" s="168">
        <f t="shared" si="5"/>
        <v>591.85</v>
      </c>
      <c r="Q21" s="169">
        <f t="shared" si="6"/>
        <v>0</v>
      </c>
      <c r="R21" s="169"/>
      <c r="S21" s="169"/>
      <c r="T21" s="169"/>
      <c r="U21" s="169"/>
      <c r="V21" s="167"/>
      <c r="W21" s="168">
        <f>SUMIFS('Transport DB'!Q:Q,'Transport DB'!C:C,"="&amp;'Work DB'!C21,'Transport DB'!F:F,"="&amp;'Work DB'!$W$4)</f>
        <v>0</v>
      </c>
      <c r="X21" s="169">
        <f>SUMIFS('Transport DB'!Q:Q,'Transport DB'!C:C,"="&amp;'Work DB'!C21,'Transport DB'!F:F,"="&amp;'Work DB'!$X$4)</f>
        <v>0</v>
      </c>
      <c r="Y21" s="169">
        <f>SUMIFS('Transport DB'!Q:Q,'Transport DB'!C:C,"="&amp;'Work DB'!C21,'Transport DB'!F:F,"="&amp;'Work DB'!$Y$4)</f>
        <v>0</v>
      </c>
      <c r="Z21" s="166">
        <f>SUMIFS('Transport DB'!Q:Q,'Transport DB'!C:C,"="&amp;'Work DB'!C21,'Transport DB'!F:F,"="&amp;'Work DB'!$Z$4)</f>
        <v>0</v>
      </c>
      <c r="AA21" s="166">
        <f>SUMIFS('Transport DB'!Q:Q,'Transport DB'!C:C,"="&amp;'Work DB'!C21,'Transport DB'!F:F,"="&amp;'Work DB'!$AA$4)</f>
        <v>0</v>
      </c>
      <c r="AB21" s="166"/>
      <c r="AC21" s="167"/>
      <c r="AD21" s="29"/>
      <c r="AE21" s="30"/>
      <c r="AF21" s="30"/>
      <c r="AG21" s="29"/>
      <c r="AH21" s="30"/>
      <c r="AI21" s="32"/>
      <c r="AJ21" s="29"/>
      <c r="AK21" s="30"/>
      <c r="AL21" s="30"/>
      <c r="AM21" s="31"/>
      <c r="AN21" s="29"/>
      <c r="AO21" s="30"/>
      <c r="AP21" s="222" t="e">
        <f>VLOOKUP(C21,#REF!,2,FALSE)</f>
        <v>#REF!</v>
      </c>
      <c r="AQ21" s="227" t="e">
        <f t="shared" si="7"/>
        <v>#REF!</v>
      </c>
      <c r="AR21" s="30"/>
      <c r="AS21" s="30"/>
      <c r="AT21" s="30"/>
      <c r="AU21" s="30"/>
      <c r="AV21" s="31"/>
      <c r="AW21" s="33"/>
      <c r="AX21" s="57"/>
    </row>
    <row r="22" spans="2:50" s="15" customFormat="1" ht="21" x14ac:dyDescent="0.25">
      <c r="B22" s="48"/>
      <c r="C22" s="20">
        <f t="shared" si="8"/>
        <v>45387</v>
      </c>
      <c r="D22" s="168">
        <f>SUMIFS('Transport DB'!P:P,'Transport DB'!C:C,"="&amp;'Work DB'!C22,'Transport DB'!F:F,"="&amp;'Work DB'!$D$4)</f>
        <v>0</v>
      </c>
      <c r="E22" s="169">
        <f>SUMIFS('Transport DB'!P:P,'Transport DB'!C:C,"="&amp;'Work DB'!C22,'Transport DB'!F:F,"="&amp;'Work DB'!$E$4)</f>
        <v>0</v>
      </c>
      <c r="F22" s="169">
        <f>SUMIFS('Transport DB'!P:P,'Transport DB'!C:C,"="&amp;'Work DB'!C22,'Transport DB'!F:F,"="&amp;'Work DB'!$F$4)</f>
        <v>0</v>
      </c>
      <c r="G22" s="169"/>
      <c r="H22" s="167"/>
      <c r="I22" s="168">
        <f>SUMIFS('Transport DB'!O:O,'Transport DB'!C:C,"="&amp;'Work DB'!C22,'Transport DB'!F:F,"="&amp;'Work DB'!$I$4)</f>
        <v>492.1</v>
      </c>
      <c r="J22" s="169">
        <f>SUMIFS('Transport DB'!O:O,'Transport DB'!C:C,"="&amp;'Work DB'!C22,'Transport DB'!F:F,"="&amp;'Work DB'!$J$4)</f>
        <v>0</v>
      </c>
      <c r="K22" s="169">
        <f>SUMIFS('Transport DB'!O:O,'Transport DB'!C:C,"="&amp;'Work DB'!C22,'Transport DB'!F:F,"="&amp;'Work DB'!$K$4)</f>
        <v>0</v>
      </c>
      <c r="L22" s="169">
        <f>SUMIFS('Transport DB'!O:O,'Transport DB'!C:C,"="&amp;'Work DB'!C22,'Transport DB'!F:F,"="&amp;'Work DB'!$L$4)</f>
        <v>0</v>
      </c>
      <c r="M22" s="169">
        <f>SUMIFS('Transport DB'!O:O,'Transport DB'!C:C,"="&amp;'Work DB'!C22,'Transport DB'!F:F,"="&amp;'Work DB'!$M$4)</f>
        <v>0</v>
      </c>
      <c r="N22" s="169"/>
      <c r="O22" s="167"/>
      <c r="P22" s="168">
        <f t="shared" si="5"/>
        <v>492.1</v>
      </c>
      <c r="Q22" s="169">
        <f t="shared" si="6"/>
        <v>0</v>
      </c>
      <c r="R22" s="169"/>
      <c r="S22" s="169"/>
      <c r="T22" s="169"/>
      <c r="U22" s="169"/>
      <c r="V22" s="167"/>
      <c r="W22" s="168">
        <f>SUMIFS('Transport DB'!Q:Q,'Transport DB'!C:C,"="&amp;'Work DB'!C22,'Transport DB'!F:F,"="&amp;'Work DB'!$W$4)</f>
        <v>0</v>
      </c>
      <c r="X22" s="169">
        <f>SUMIFS('Transport DB'!Q:Q,'Transport DB'!C:C,"="&amp;'Work DB'!C22,'Transport DB'!F:F,"="&amp;'Work DB'!$X$4)</f>
        <v>0</v>
      </c>
      <c r="Y22" s="169">
        <f>SUMIFS('Transport DB'!Q:Q,'Transport DB'!C:C,"="&amp;'Work DB'!C22,'Transport DB'!F:F,"="&amp;'Work DB'!$Y$4)</f>
        <v>0</v>
      </c>
      <c r="Z22" s="166">
        <f>SUMIFS('Transport DB'!Q:Q,'Transport DB'!C:C,"="&amp;'Work DB'!C22,'Transport DB'!F:F,"="&amp;'Work DB'!$Z$4)</f>
        <v>0</v>
      </c>
      <c r="AA22" s="166">
        <f>SUMIFS('Transport DB'!Q:Q,'Transport DB'!C:C,"="&amp;'Work DB'!C22,'Transport DB'!F:F,"="&amp;'Work DB'!$AA$4)</f>
        <v>0</v>
      </c>
      <c r="AB22" s="166"/>
      <c r="AC22" s="167"/>
      <c r="AD22" s="29"/>
      <c r="AE22" s="30"/>
      <c r="AF22" s="30"/>
      <c r="AG22" s="29"/>
      <c r="AH22" s="30"/>
      <c r="AI22" s="32"/>
      <c r="AJ22" s="29"/>
      <c r="AK22" s="30"/>
      <c r="AL22" s="30"/>
      <c r="AM22" s="31"/>
      <c r="AN22" s="29"/>
      <c r="AO22" s="30"/>
      <c r="AP22" s="222" t="e">
        <f>VLOOKUP(C22,#REF!,2,FALSE)</f>
        <v>#REF!</v>
      </c>
      <c r="AQ22" s="227" t="e">
        <f t="shared" si="7"/>
        <v>#REF!</v>
      </c>
      <c r="AR22" s="30"/>
      <c r="AS22" s="30"/>
      <c r="AT22" s="30"/>
      <c r="AU22" s="30"/>
      <c r="AV22" s="31"/>
      <c r="AW22" s="33"/>
      <c r="AX22" s="57"/>
    </row>
    <row r="23" spans="2:50" s="15" customFormat="1" ht="21" x14ac:dyDescent="0.25">
      <c r="B23" s="48"/>
      <c r="C23" s="20">
        <f t="shared" si="8"/>
        <v>45388</v>
      </c>
      <c r="D23" s="168">
        <f>SUMIFS('Transport DB'!P:P,'Transport DB'!C:C,"="&amp;'Work DB'!C23,'Transport DB'!F:F,"="&amp;'Work DB'!$D$4)</f>
        <v>0</v>
      </c>
      <c r="E23" s="169">
        <f>SUMIFS('Transport DB'!P:P,'Transport DB'!C:C,"="&amp;'Work DB'!C23,'Transport DB'!F:F,"="&amp;'Work DB'!$E$4)</f>
        <v>0</v>
      </c>
      <c r="F23" s="169">
        <f>SUMIFS('Transport DB'!P:P,'Transport DB'!C:C,"="&amp;'Work DB'!C23,'Transport DB'!F:F,"="&amp;'Work DB'!$F$4)</f>
        <v>0</v>
      </c>
      <c r="G23" s="169"/>
      <c r="H23" s="167"/>
      <c r="I23" s="168">
        <f>SUMIFS('Transport DB'!O:O,'Transport DB'!C:C,"="&amp;'Work DB'!C23,'Transport DB'!F:F,"="&amp;'Work DB'!$I$4)</f>
        <v>585.20000000000005</v>
      </c>
      <c r="J23" s="169">
        <f>SUMIFS('Transport DB'!O:O,'Transport DB'!C:C,"="&amp;'Work DB'!C23,'Transport DB'!F:F,"="&amp;'Work DB'!$J$4)</f>
        <v>0</v>
      </c>
      <c r="K23" s="169">
        <f>SUMIFS('Transport DB'!O:O,'Transport DB'!C:C,"="&amp;'Work DB'!C23,'Transport DB'!F:F,"="&amp;'Work DB'!$K$4)</f>
        <v>0</v>
      </c>
      <c r="L23" s="169">
        <f>SUMIFS('Transport DB'!O:O,'Transport DB'!C:C,"="&amp;'Work DB'!C23,'Transport DB'!F:F,"="&amp;'Work DB'!$L$4)</f>
        <v>0</v>
      </c>
      <c r="M23" s="169">
        <f>SUMIFS('Transport DB'!O:O,'Transport DB'!C:C,"="&amp;'Work DB'!C23,'Transport DB'!F:F,"="&amp;'Work DB'!$M$4)</f>
        <v>0</v>
      </c>
      <c r="N23" s="169"/>
      <c r="O23" s="167"/>
      <c r="P23" s="168">
        <f t="shared" si="5"/>
        <v>585.20000000000005</v>
      </c>
      <c r="Q23" s="169">
        <f t="shared" si="6"/>
        <v>0</v>
      </c>
      <c r="R23" s="169"/>
      <c r="S23" s="169"/>
      <c r="T23" s="169"/>
      <c r="U23" s="169"/>
      <c r="V23" s="167"/>
      <c r="W23" s="168">
        <f>SUMIFS('Transport DB'!Q:Q,'Transport DB'!C:C,"="&amp;'Work DB'!C23,'Transport DB'!F:F,"="&amp;'Work DB'!$W$4)</f>
        <v>0</v>
      </c>
      <c r="X23" s="169">
        <f>SUMIFS('Transport DB'!Q:Q,'Transport DB'!C:C,"="&amp;'Work DB'!C23,'Transport DB'!F:F,"="&amp;'Work DB'!$X$4)</f>
        <v>0</v>
      </c>
      <c r="Y23" s="169">
        <f>SUMIFS('Transport DB'!Q:Q,'Transport DB'!C:C,"="&amp;'Work DB'!C23,'Transport DB'!F:F,"="&amp;'Work DB'!$Y$4)</f>
        <v>0</v>
      </c>
      <c r="Z23" s="166">
        <f>SUMIFS('Transport DB'!Q:Q,'Transport DB'!C:C,"="&amp;'Work DB'!C23,'Transport DB'!F:F,"="&amp;'Work DB'!$Z$4)</f>
        <v>0</v>
      </c>
      <c r="AA23" s="166">
        <f>SUMIFS('Transport DB'!Q:Q,'Transport DB'!C:C,"="&amp;'Work DB'!C23,'Transport DB'!F:F,"="&amp;'Work DB'!$AA$4)</f>
        <v>0</v>
      </c>
      <c r="AB23" s="166"/>
      <c r="AC23" s="167"/>
      <c r="AD23" s="29"/>
      <c r="AE23" s="30"/>
      <c r="AF23" s="30"/>
      <c r="AG23" s="29"/>
      <c r="AH23" s="30"/>
      <c r="AI23" s="32"/>
      <c r="AJ23" s="29"/>
      <c r="AK23" s="30"/>
      <c r="AL23" s="30"/>
      <c r="AM23" s="31"/>
      <c r="AN23" s="29"/>
      <c r="AO23" s="30"/>
      <c r="AP23" s="222" t="e">
        <f>VLOOKUP(C23,#REF!,2,FALSE)</f>
        <v>#REF!</v>
      </c>
      <c r="AQ23" s="227" t="e">
        <f t="shared" si="7"/>
        <v>#REF!</v>
      </c>
      <c r="AR23" s="30"/>
      <c r="AS23" s="30"/>
      <c r="AT23" s="30"/>
      <c r="AU23" s="30"/>
      <c r="AV23" s="31"/>
      <c r="AW23" s="33"/>
      <c r="AX23" s="57"/>
    </row>
    <row r="24" spans="2:50" s="15" customFormat="1" ht="21" x14ac:dyDescent="0.25">
      <c r="B24" s="48"/>
      <c r="C24" s="20">
        <f t="shared" si="8"/>
        <v>45389</v>
      </c>
      <c r="D24" s="168">
        <f>SUMIFS('Transport DB'!P:P,'Transport DB'!C:C,"="&amp;'Work DB'!C24,'Transport DB'!F:F,"="&amp;'Work DB'!$D$4)</f>
        <v>0</v>
      </c>
      <c r="E24" s="169">
        <f>SUMIFS('Transport DB'!P:P,'Transport DB'!C:C,"="&amp;'Work DB'!C24,'Transport DB'!F:F,"="&amp;'Work DB'!$E$4)</f>
        <v>0</v>
      </c>
      <c r="F24" s="169">
        <f>SUMIFS('Transport DB'!P:P,'Transport DB'!C:C,"="&amp;'Work DB'!C24,'Transport DB'!F:F,"="&amp;'Work DB'!$F$4)</f>
        <v>0</v>
      </c>
      <c r="G24" s="169"/>
      <c r="H24" s="167"/>
      <c r="I24" s="168">
        <f>SUMIFS('Transport DB'!O:O,'Transport DB'!C:C,"="&amp;'Work DB'!C24,'Transport DB'!F:F,"="&amp;'Work DB'!$I$4)</f>
        <v>751.45</v>
      </c>
      <c r="J24" s="169">
        <f>SUMIFS('Transport DB'!O:O,'Transport DB'!C:C,"="&amp;'Work DB'!C24,'Transport DB'!F:F,"="&amp;'Work DB'!$J$4)</f>
        <v>0</v>
      </c>
      <c r="K24" s="169">
        <f>SUMIFS('Transport DB'!O:O,'Transport DB'!C:C,"="&amp;'Work DB'!C24,'Transport DB'!F:F,"="&amp;'Work DB'!$K$4)</f>
        <v>0</v>
      </c>
      <c r="L24" s="169">
        <f>SUMIFS('Transport DB'!O:O,'Transport DB'!C:C,"="&amp;'Work DB'!C24,'Transport DB'!F:F,"="&amp;'Work DB'!$L$4)</f>
        <v>0</v>
      </c>
      <c r="M24" s="169">
        <f>SUMIFS('Transport DB'!O:O,'Transport DB'!C:C,"="&amp;'Work DB'!C24,'Transport DB'!F:F,"="&amp;'Work DB'!$M$4)</f>
        <v>563.95000000000005</v>
      </c>
      <c r="N24" s="169"/>
      <c r="O24" s="167"/>
      <c r="P24" s="168">
        <f t="shared" si="5"/>
        <v>1315.4</v>
      </c>
      <c r="Q24" s="169">
        <f t="shared" si="6"/>
        <v>0</v>
      </c>
      <c r="R24" s="169"/>
      <c r="S24" s="169"/>
      <c r="T24" s="169"/>
      <c r="U24" s="169"/>
      <c r="V24" s="167"/>
      <c r="W24" s="168">
        <f>SUMIFS('Transport DB'!Q:Q,'Transport DB'!C:C,"="&amp;'Work DB'!C24,'Transport DB'!F:F,"="&amp;'Work DB'!$W$4)</f>
        <v>0</v>
      </c>
      <c r="X24" s="169">
        <f>SUMIFS('Transport DB'!Q:Q,'Transport DB'!C:C,"="&amp;'Work DB'!C24,'Transport DB'!F:F,"="&amp;'Work DB'!$X$4)</f>
        <v>0</v>
      </c>
      <c r="Y24" s="169">
        <f>SUMIFS('Transport DB'!Q:Q,'Transport DB'!C:C,"="&amp;'Work DB'!C24,'Transport DB'!F:F,"="&amp;'Work DB'!$Y$4)</f>
        <v>0</v>
      </c>
      <c r="Z24" s="166">
        <f>SUMIFS('Transport DB'!Q:Q,'Transport DB'!C:C,"="&amp;'Work DB'!C24,'Transport DB'!F:F,"="&amp;'Work DB'!$Z$4)</f>
        <v>0</v>
      </c>
      <c r="AA24" s="166">
        <f>SUMIFS('Transport DB'!Q:Q,'Transport DB'!C:C,"="&amp;'Work DB'!C24,'Transport DB'!F:F,"="&amp;'Work DB'!$AA$4)</f>
        <v>0</v>
      </c>
      <c r="AB24" s="166"/>
      <c r="AC24" s="167"/>
      <c r="AD24" s="29"/>
      <c r="AE24" s="30"/>
      <c r="AF24" s="30"/>
      <c r="AG24" s="29"/>
      <c r="AH24" s="30"/>
      <c r="AI24" s="32"/>
      <c r="AJ24" s="29"/>
      <c r="AK24" s="30"/>
      <c r="AL24" s="30"/>
      <c r="AM24" s="31"/>
      <c r="AN24" s="29"/>
      <c r="AO24" s="30"/>
      <c r="AP24" s="222" t="e">
        <f>VLOOKUP(C24,#REF!,2,FALSE)</f>
        <v>#REF!</v>
      </c>
      <c r="AQ24" s="227" t="e">
        <f t="shared" si="7"/>
        <v>#REF!</v>
      </c>
      <c r="AR24" s="30"/>
      <c r="AS24" s="30"/>
      <c r="AT24" s="30"/>
      <c r="AU24" s="30"/>
      <c r="AV24" s="31"/>
      <c r="AW24" s="33"/>
      <c r="AX24" s="57"/>
    </row>
    <row r="25" spans="2:50" s="15" customFormat="1" ht="21" x14ac:dyDescent="0.25">
      <c r="B25" s="48"/>
      <c r="C25" s="20">
        <f t="shared" si="8"/>
        <v>45390</v>
      </c>
      <c r="D25" s="168">
        <f>SUMIFS('Transport DB'!P:P,'Transport DB'!C:C,"="&amp;'Work DB'!C25,'Transport DB'!F:F,"="&amp;'Work DB'!$D$4)</f>
        <v>0</v>
      </c>
      <c r="E25" s="169">
        <f>SUMIFS('Transport DB'!P:P,'Transport DB'!C:C,"="&amp;'Work DB'!C25,'Transport DB'!F:F,"="&amp;'Work DB'!$E$4)</f>
        <v>0</v>
      </c>
      <c r="F25" s="169">
        <f>SUMIFS('Transport DB'!P:P,'Transport DB'!C:C,"="&amp;'Work DB'!C25,'Transport DB'!F:F,"="&amp;'Work DB'!$F$4)</f>
        <v>0</v>
      </c>
      <c r="G25" s="169"/>
      <c r="H25" s="167"/>
      <c r="I25" s="168">
        <f>SUMIFS('Transport DB'!O:O,'Transport DB'!C:C,"="&amp;'Work DB'!C25,'Transport DB'!F:F,"="&amp;'Work DB'!$I$4)</f>
        <v>405.65000000000003</v>
      </c>
      <c r="J25" s="169">
        <f>SUMIFS('Transport DB'!O:O,'Transport DB'!C:C,"="&amp;'Work DB'!C25,'Transport DB'!F:F,"="&amp;'Work DB'!$J$4)</f>
        <v>0</v>
      </c>
      <c r="K25" s="169">
        <f>SUMIFS('Transport DB'!O:O,'Transport DB'!C:C,"="&amp;'Work DB'!C25,'Transport DB'!F:F,"="&amp;'Work DB'!$K$4)</f>
        <v>0</v>
      </c>
      <c r="L25" s="169">
        <f>SUMIFS('Transport DB'!O:O,'Transport DB'!C:C,"="&amp;'Work DB'!C25,'Transport DB'!F:F,"="&amp;'Work DB'!$L$4)</f>
        <v>0</v>
      </c>
      <c r="M25" s="169">
        <f>SUMIFS('Transport DB'!O:O,'Transport DB'!C:C,"="&amp;'Work DB'!C25,'Transport DB'!F:F,"="&amp;'Work DB'!$M$4)</f>
        <v>538.25</v>
      </c>
      <c r="N25" s="169"/>
      <c r="O25" s="167"/>
      <c r="P25" s="168">
        <f t="shared" si="5"/>
        <v>943.90000000000009</v>
      </c>
      <c r="Q25" s="169">
        <f t="shared" si="6"/>
        <v>0</v>
      </c>
      <c r="R25" s="169"/>
      <c r="S25" s="169"/>
      <c r="T25" s="169"/>
      <c r="U25" s="169"/>
      <c r="V25" s="167"/>
      <c r="W25" s="168">
        <f>SUMIFS('Transport DB'!Q:Q,'Transport DB'!C:C,"="&amp;'Work DB'!C25,'Transport DB'!F:F,"="&amp;'Work DB'!$W$4)</f>
        <v>0</v>
      </c>
      <c r="X25" s="169">
        <f>SUMIFS('Transport DB'!Q:Q,'Transport DB'!C:C,"="&amp;'Work DB'!C25,'Transport DB'!F:F,"="&amp;'Work DB'!$X$4)</f>
        <v>0</v>
      </c>
      <c r="Y25" s="169">
        <f>SUMIFS('Transport DB'!Q:Q,'Transport DB'!C:C,"="&amp;'Work DB'!C25,'Transport DB'!F:F,"="&amp;'Work DB'!$Y$4)</f>
        <v>0</v>
      </c>
      <c r="Z25" s="166">
        <f>SUMIFS('Transport DB'!Q:Q,'Transport DB'!C:C,"="&amp;'Work DB'!C25,'Transport DB'!F:F,"="&amp;'Work DB'!$Z$4)</f>
        <v>0</v>
      </c>
      <c r="AA25" s="166">
        <f>SUMIFS('Transport DB'!Q:Q,'Transport DB'!C:C,"="&amp;'Work DB'!C25,'Transport DB'!F:F,"="&amp;'Work DB'!$AA$4)</f>
        <v>0</v>
      </c>
      <c r="AB25" s="166"/>
      <c r="AC25" s="167"/>
      <c r="AD25" s="29"/>
      <c r="AE25" s="30"/>
      <c r="AF25" s="30"/>
      <c r="AG25" s="29"/>
      <c r="AH25" s="30"/>
      <c r="AI25" s="32"/>
      <c r="AJ25" s="29"/>
      <c r="AK25" s="30"/>
      <c r="AL25" s="30"/>
      <c r="AM25" s="31"/>
      <c r="AN25" s="29"/>
      <c r="AO25" s="30"/>
      <c r="AP25" s="222" t="e">
        <f>VLOOKUP(C25,#REF!,2,FALSE)</f>
        <v>#REF!</v>
      </c>
      <c r="AQ25" s="227" t="e">
        <f t="shared" si="7"/>
        <v>#REF!</v>
      </c>
      <c r="AR25" s="30"/>
      <c r="AS25" s="30"/>
      <c r="AT25" s="30"/>
      <c r="AU25" s="30"/>
      <c r="AV25" s="31"/>
      <c r="AW25" s="33"/>
      <c r="AX25" s="57"/>
    </row>
    <row r="26" spans="2:50" s="15" customFormat="1" ht="21" x14ac:dyDescent="0.25">
      <c r="B26" s="48"/>
      <c r="C26" s="20">
        <f t="shared" si="8"/>
        <v>45391</v>
      </c>
      <c r="D26" s="168">
        <f>SUMIFS('Transport DB'!P:P,'Transport DB'!C:C,"="&amp;'Work DB'!C26,'Transport DB'!F:F,"="&amp;'Work DB'!$D$4)</f>
        <v>0</v>
      </c>
      <c r="E26" s="169">
        <f>SUMIFS('Transport DB'!P:P,'Transport DB'!C:C,"="&amp;'Work DB'!C26,'Transport DB'!F:F,"="&amp;'Work DB'!$E$4)</f>
        <v>0</v>
      </c>
      <c r="F26" s="169">
        <f>SUMIFS('Transport DB'!P:P,'Transport DB'!C:C,"="&amp;'Work DB'!C26,'Transport DB'!F:F,"="&amp;'Work DB'!$F$4)</f>
        <v>0</v>
      </c>
      <c r="G26" s="169"/>
      <c r="H26" s="167"/>
      <c r="I26" s="168">
        <f>SUMIFS('Transport DB'!O:O,'Transport DB'!C:C,"="&amp;'Work DB'!C26,'Transport DB'!F:F,"="&amp;'Work DB'!$I$4)</f>
        <v>319.2</v>
      </c>
      <c r="J26" s="169">
        <f>SUMIFS('Transport DB'!O:O,'Transport DB'!C:C,"="&amp;'Work DB'!C26,'Transport DB'!F:F,"="&amp;'Work DB'!$J$4)</f>
        <v>0</v>
      </c>
      <c r="K26" s="169">
        <f>SUMIFS('Transport DB'!O:O,'Transport DB'!C:C,"="&amp;'Work DB'!C26,'Transport DB'!F:F,"="&amp;'Work DB'!$K$4)</f>
        <v>0</v>
      </c>
      <c r="L26" s="169">
        <f>SUMIFS('Transport DB'!O:O,'Transport DB'!C:C,"="&amp;'Work DB'!C26,'Transport DB'!F:F,"="&amp;'Work DB'!$L$4)</f>
        <v>0</v>
      </c>
      <c r="M26" s="169">
        <f>SUMIFS('Transport DB'!O:O,'Transport DB'!C:C,"="&amp;'Work DB'!C26,'Transport DB'!F:F,"="&amp;'Work DB'!$M$4)</f>
        <v>494.20000000000005</v>
      </c>
      <c r="N26" s="169"/>
      <c r="O26" s="167"/>
      <c r="P26" s="168">
        <f t="shared" si="5"/>
        <v>813.40000000000009</v>
      </c>
      <c r="Q26" s="169">
        <f t="shared" si="6"/>
        <v>0</v>
      </c>
      <c r="R26" s="169"/>
      <c r="S26" s="169"/>
      <c r="T26" s="169"/>
      <c r="U26" s="169"/>
      <c r="V26" s="167"/>
      <c r="W26" s="168">
        <f>SUMIFS('Transport DB'!Q:Q,'Transport DB'!C:C,"="&amp;'Work DB'!C26,'Transport DB'!F:F,"="&amp;'Work DB'!$W$4)</f>
        <v>0</v>
      </c>
      <c r="X26" s="169">
        <f>SUMIFS('Transport DB'!Q:Q,'Transport DB'!C:C,"="&amp;'Work DB'!C26,'Transport DB'!F:F,"="&amp;'Work DB'!$X$4)</f>
        <v>0</v>
      </c>
      <c r="Y26" s="169">
        <f>SUMIFS('Transport DB'!Q:Q,'Transport DB'!C:C,"="&amp;'Work DB'!C26,'Transport DB'!F:F,"="&amp;'Work DB'!$Y$4)</f>
        <v>0</v>
      </c>
      <c r="Z26" s="166">
        <f>SUMIFS('Transport DB'!Q:Q,'Transport DB'!C:C,"="&amp;'Work DB'!C26,'Transport DB'!F:F,"="&amp;'Work DB'!$Z$4)</f>
        <v>0</v>
      </c>
      <c r="AA26" s="166">
        <f>SUMIFS('Transport DB'!Q:Q,'Transport DB'!C:C,"="&amp;'Work DB'!C26,'Transport DB'!F:F,"="&amp;'Work DB'!$AA$4)</f>
        <v>0</v>
      </c>
      <c r="AB26" s="166"/>
      <c r="AC26" s="167"/>
      <c r="AD26" s="29"/>
      <c r="AE26" s="30"/>
      <c r="AF26" s="30"/>
      <c r="AG26" s="29"/>
      <c r="AH26" s="30"/>
      <c r="AI26" s="32"/>
      <c r="AJ26" s="29"/>
      <c r="AK26" s="30"/>
      <c r="AL26" s="30"/>
      <c r="AM26" s="31"/>
      <c r="AN26" s="29"/>
      <c r="AO26" s="30"/>
      <c r="AP26" s="222" t="e">
        <f>VLOOKUP(C26,#REF!,2,FALSE)</f>
        <v>#REF!</v>
      </c>
      <c r="AQ26" s="227" t="e">
        <f>AQ25-AP26+32500</f>
        <v>#REF!</v>
      </c>
      <c r="AR26" s="30"/>
      <c r="AS26" s="30"/>
      <c r="AT26" s="30"/>
      <c r="AU26" s="30"/>
      <c r="AV26" s="31"/>
      <c r="AW26" s="33"/>
      <c r="AX26" s="57"/>
    </row>
    <row r="27" spans="2:50" s="15" customFormat="1" ht="21" x14ac:dyDescent="0.25">
      <c r="B27" s="48"/>
      <c r="C27" s="20">
        <f t="shared" si="8"/>
        <v>45392</v>
      </c>
      <c r="D27" s="168">
        <f>SUMIFS('Transport DB'!P:P,'Transport DB'!C:C,"="&amp;'Work DB'!C27,'Transport DB'!F:F,"="&amp;'Work DB'!$D$4)</f>
        <v>0</v>
      </c>
      <c r="E27" s="169">
        <f>SUMIFS('Transport DB'!P:P,'Transport DB'!C:C,"="&amp;'Work DB'!C27,'Transport DB'!F:F,"="&amp;'Work DB'!$E$4)</f>
        <v>0</v>
      </c>
      <c r="F27" s="169">
        <f>SUMIFS('Transport DB'!P:P,'Transport DB'!C:C,"="&amp;'Work DB'!C27,'Transport DB'!F:F,"="&amp;'Work DB'!$F$4)</f>
        <v>0</v>
      </c>
      <c r="G27" s="169"/>
      <c r="H27" s="167"/>
      <c r="I27" s="168">
        <f>SUMIFS('Transport DB'!O:O,'Transport DB'!C:C,"="&amp;'Work DB'!C27,'Transport DB'!F:F,"="&amp;'Work DB'!$I$4)</f>
        <v>0</v>
      </c>
      <c r="J27" s="169">
        <f>SUMIFS('Transport DB'!O:O,'Transport DB'!C:C,"="&amp;'Work DB'!C27,'Transport DB'!F:F,"="&amp;'Work DB'!$J$4)</f>
        <v>0</v>
      </c>
      <c r="K27" s="169">
        <f>SUMIFS('Transport DB'!O:O,'Transport DB'!C:C,"="&amp;'Work DB'!C27,'Transport DB'!F:F,"="&amp;'Work DB'!$K$4)</f>
        <v>0</v>
      </c>
      <c r="L27" s="169">
        <f>SUMIFS('Transport DB'!O:O,'Transport DB'!C:C,"="&amp;'Work DB'!C27,'Transport DB'!F:F,"="&amp;'Work DB'!$L$4)</f>
        <v>0</v>
      </c>
      <c r="M27" s="169">
        <f>SUMIFS('Transport DB'!O:O,'Transport DB'!C:C,"="&amp;'Work DB'!C27,'Transport DB'!F:F,"="&amp;'Work DB'!$M$4)</f>
        <v>0</v>
      </c>
      <c r="N27" s="169"/>
      <c r="O27" s="167"/>
      <c r="P27" s="168">
        <f t="shared" si="5"/>
        <v>0</v>
      </c>
      <c r="Q27" s="169">
        <f t="shared" si="6"/>
        <v>0</v>
      </c>
      <c r="R27" s="169"/>
      <c r="S27" s="169"/>
      <c r="T27" s="169"/>
      <c r="U27" s="169"/>
      <c r="V27" s="167"/>
      <c r="W27" s="168">
        <f>SUMIFS('Transport DB'!Q:Q,'Transport DB'!C:C,"="&amp;'Work DB'!C27,'Transport DB'!F:F,"="&amp;'Work DB'!$W$4)</f>
        <v>0</v>
      </c>
      <c r="X27" s="169">
        <f>SUMIFS('Transport DB'!Q:Q,'Transport DB'!C:C,"="&amp;'Work DB'!C27,'Transport DB'!F:F,"="&amp;'Work DB'!$X$4)</f>
        <v>0</v>
      </c>
      <c r="Y27" s="169">
        <f>SUMIFS('Transport DB'!Q:Q,'Transport DB'!C:C,"="&amp;'Work DB'!C27,'Transport DB'!F:F,"="&amp;'Work DB'!$Y$4)</f>
        <v>0</v>
      </c>
      <c r="Z27" s="169">
        <f>SUMIFS('Transport DB'!Q:Q,'Transport DB'!C:C,"="&amp;'Work DB'!C27,'Transport DB'!F:F,"="&amp;'Work DB'!$Z$4)</f>
        <v>0</v>
      </c>
      <c r="AA27" s="169">
        <f>SUMIFS('Transport DB'!Q:Q,'Transport DB'!C:C,"="&amp;'Work DB'!C27,'Transport DB'!F:F,"="&amp;'Work DB'!$AA$4)</f>
        <v>0</v>
      </c>
      <c r="AB27" s="166"/>
      <c r="AC27" s="167"/>
      <c r="AD27" s="29"/>
      <c r="AE27" s="30"/>
      <c r="AF27" s="30"/>
      <c r="AG27" s="29"/>
      <c r="AH27" s="30"/>
      <c r="AI27" s="32"/>
      <c r="AJ27" s="29"/>
      <c r="AK27" s="30"/>
      <c r="AL27" s="30"/>
      <c r="AM27" s="31"/>
      <c r="AN27" s="29"/>
      <c r="AO27" s="30"/>
      <c r="AP27" s="222" t="e">
        <f>VLOOKUP(C27,#REF!,2,FALSE)</f>
        <v>#REF!</v>
      </c>
      <c r="AQ27" s="227" t="e">
        <f>AQ26-AP27</f>
        <v>#REF!</v>
      </c>
      <c r="AR27" s="30"/>
      <c r="AS27" s="30"/>
      <c r="AT27" s="30"/>
      <c r="AU27" s="30"/>
      <c r="AV27" s="31"/>
      <c r="AW27" s="33"/>
      <c r="AX27" s="57"/>
    </row>
    <row r="28" spans="2:50" s="15" customFormat="1" ht="21" x14ac:dyDescent="0.25">
      <c r="B28" s="48"/>
      <c r="C28" s="20">
        <f t="shared" si="8"/>
        <v>45393</v>
      </c>
      <c r="D28" s="168">
        <f>SUMIFS('Transport DB'!P:P,'Transport DB'!C:C,"="&amp;'Work DB'!C28,'Transport DB'!F:F,"="&amp;'Work DB'!$D$4)</f>
        <v>0</v>
      </c>
      <c r="E28" s="169">
        <f>SUMIFS('Transport DB'!P:P,'Transport DB'!C:C,"="&amp;'Work DB'!C28,'Transport DB'!F:F,"="&amp;'Work DB'!$E$4)</f>
        <v>0</v>
      </c>
      <c r="F28" s="169">
        <f>SUMIFS('Transport DB'!P:P,'Transport DB'!C:C,"="&amp;'Work DB'!C28,'Transport DB'!F:F,"="&amp;'Work DB'!$F$4)</f>
        <v>0</v>
      </c>
      <c r="G28" s="169"/>
      <c r="H28" s="167"/>
      <c r="I28" s="168">
        <f>SUMIFS('Transport DB'!O:O,'Transport DB'!C:C,"="&amp;'Work DB'!C28,'Transport DB'!F:F,"="&amp;'Work DB'!$I$4)</f>
        <v>226.10000000000002</v>
      </c>
      <c r="J28" s="169">
        <f>SUMIFS('Transport DB'!O:O,'Transport DB'!C:C,"="&amp;'Work DB'!C28,'Transport DB'!F:F,"="&amp;'Work DB'!$J$4)</f>
        <v>0</v>
      </c>
      <c r="K28" s="169">
        <f>SUMIFS('Transport DB'!O:O,'Transport DB'!C:C,"="&amp;'Work DB'!C28,'Transport DB'!F:F,"="&amp;'Work DB'!$K$4)</f>
        <v>0</v>
      </c>
      <c r="L28" s="169">
        <f>SUMIFS('Transport DB'!O:O,'Transport DB'!C:C,"="&amp;'Work DB'!C28,'Transport DB'!F:F,"="&amp;'Work DB'!$L$4)</f>
        <v>0</v>
      </c>
      <c r="M28" s="169">
        <f>SUMIFS('Transport DB'!O:O,'Transport DB'!C:C,"="&amp;'Work DB'!C28,'Transport DB'!F:F,"="&amp;'Work DB'!$M$4)</f>
        <v>433.55000000000007</v>
      </c>
      <c r="N28" s="169"/>
      <c r="O28" s="167"/>
      <c r="P28" s="168">
        <f t="shared" si="5"/>
        <v>659.65000000000009</v>
      </c>
      <c r="Q28" s="169">
        <f t="shared" si="6"/>
        <v>0</v>
      </c>
      <c r="R28" s="169"/>
      <c r="S28" s="169"/>
      <c r="T28" s="169"/>
      <c r="U28" s="169"/>
      <c r="V28" s="167"/>
      <c r="W28" s="168">
        <f>SUMIFS('Transport DB'!Q:Q,'Transport DB'!C:C,"="&amp;'Work DB'!C28,'Transport DB'!F:F,"="&amp;'Work DB'!$W$4)</f>
        <v>0</v>
      </c>
      <c r="X28" s="169">
        <f>SUMIFS('Transport DB'!Q:Q,'Transport DB'!C:C,"="&amp;'Work DB'!C28,'Transport DB'!F:F,"="&amp;'Work DB'!$X$4)</f>
        <v>0</v>
      </c>
      <c r="Y28" s="169">
        <f>SUMIFS('Transport DB'!Q:Q,'Transport DB'!C:C,"="&amp;'Work DB'!C28,'Transport DB'!F:F,"="&amp;'Work DB'!$Y$4)</f>
        <v>0</v>
      </c>
      <c r="Z28" s="169">
        <f>SUMIFS('Transport DB'!Q:Q,'Transport DB'!C:C,"="&amp;'Work DB'!C28,'Transport DB'!F:F,"="&amp;'Work DB'!$Z$4)</f>
        <v>0</v>
      </c>
      <c r="AA28" s="169">
        <f>SUMIFS('Transport DB'!Q:Q,'Transport DB'!C:C,"="&amp;'Work DB'!C28,'Transport DB'!F:F,"="&amp;'Work DB'!$AA$4)</f>
        <v>0</v>
      </c>
      <c r="AB28" s="166"/>
      <c r="AC28" s="167"/>
      <c r="AD28" s="29"/>
      <c r="AE28" s="30"/>
      <c r="AF28" s="30"/>
      <c r="AG28" s="29"/>
      <c r="AH28" s="30"/>
      <c r="AI28" s="32"/>
      <c r="AJ28" s="29"/>
      <c r="AK28" s="30"/>
      <c r="AL28" s="30"/>
      <c r="AM28" s="31"/>
      <c r="AN28" s="29"/>
      <c r="AO28" s="30"/>
      <c r="AP28" s="222" t="e">
        <f>VLOOKUP(C28,#REF!,2,FALSE)</f>
        <v>#REF!</v>
      </c>
      <c r="AQ28" s="227" t="e">
        <f t="shared" si="7"/>
        <v>#REF!</v>
      </c>
      <c r="AR28" s="30"/>
      <c r="AS28" s="30"/>
      <c r="AT28" s="30"/>
      <c r="AU28" s="30"/>
      <c r="AV28" s="31"/>
      <c r="AW28" s="33"/>
      <c r="AX28" s="57"/>
    </row>
    <row r="29" spans="2:50" s="15" customFormat="1" ht="21" x14ac:dyDescent="0.25">
      <c r="B29" s="48"/>
      <c r="C29" s="20">
        <f t="shared" si="8"/>
        <v>45394</v>
      </c>
      <c r="D29" s="168">
        <f>SUMIFS('Transport DB'!P:P,'Transport DB'!C:C,"="&amp;'Work DB'!C29,'Transport DB'!F:F,"="&amp;'Work DB'!$D$4)</f>
        <v>0</v>
      </c>
      <c r="E29" s="169">
        <f>SUMIFS('Transport DB'!P:P,'Transport DB'!C:C,"="&amp;'Work DB'!C29,'Transport DB'!F:F,"="&amp;'Work DB'!$E$4)</f>
        <v>0</v>
      </c>
      <c r="F29" s="169">
        <f>SUMIFS('Transport DB'!P:P,'Transport DB'!C:C,"="&amp;'Work DB'!C29,'Transport DB'!F:F,"="&amp;'Work DB'!$F$4)</f>
        <v>0</v>
      </c>
      <c r="G29" s="169"/>
      <c r="H29" s="167"/>
      <c r="I29" s="168">
        <f>SUMIFS('Transport DB'!O:O,'Transport DB'!C:C,"="&amp;'Work DB'!C29,'Transport DB'!F:F,"="&amp;'Work DB'!$I$4)</f>
        <v>345.8</v>
      </c>
      <c r="J29" s="169">
        <f>SUMIFS('Transport DB'!O:O,'Transport DB'!C:C,"="&amp;'Work DB'!C29,'Transport DB'!F:F,"="&amp;'Work DB'!$J$4)</f>
        <v>0</v>
      </c>
      <c r="K29" s="169">
        <f>SUMIFS('Transport DB'!O:O,'Transport DB'!C:C,"="&amp;'Work DB'!C29,'Transport DB'!F:F,"="&amp;'Work DB'!$K$4)</f>
        <v>0</v>
      </c>
      <c r="L29" s="169">
        <f>SUMIFS('Transport DB'!O:O,'Transport DB'!C:C,"="&amp;'Work DB'!C29,'Transport DB'!F:F,"="&amp;'Work DB'!$L$4)</f>
        <v>0</v>
      </c>
      <c r="M29" s="169">
        <f>SUMIFS('Transport DB'!O:O,'Transport DB'!C:C,"="&amp;'Work DB'!C29,'Transport DB'!F:F,"="&amp;'Work DB'!$M$4)</f>
        <v>0</v>
      </c>
      <c r="N29" s="169"/>
      <c r="O29" s="167"/>
      <c r="P29" s="168">
        <f t="shared" si="5"/>
        <v>345.8</v>
      </c>
      <c r="Q29" s="169">
        <f t="shared" si="6"/>
        <v>0</v>
      </c>
      <c r="R29" s="169"/>
      <c r="S29" s="169"/>
      <c r="T29" s="169"/>
      <c r="U29" s="169"/>
      <c r="V29" s="167"/>
      <c r="W29" s="168">
        <f>SUMIFS('Transport DB'!Q:Q,'Transport DB'!C:C,"="&amp;'Work DB'!C29,'Transport DB'!F:F,"="&amp;'Work DB'!$W$4)</f>
        <v>0</v>
      </c>
      <c r="X29" s="169">
        <f>SUMIFS('Transport DB'!Q:Q,'Transport DB'!C:C,"="&amp;'Work DB'!C29,'Transport DB'!F:F,"="&amp;'Work DB'!$X$4)</f>
        <v>0</v>
      </c>
      <c r="Y29" s="169">
        <f>SUMIFS('Transport DB'!Q:Q,'Transport DB'!C:C,"="&amp;'Work DB'!C29,'Transport DB'!F:F,"="&amp;'Work DB'!$Y$4)</f>
        <v>0</v>
      </c>
      <c r="Z29" s="169">
        <f>SUMIFS('Transport DB'!Q:Q,'Transport DB'!C:C,"="&amp;'Work DB'!C29,'Transport DB'!F:F,"="&amp;'Work DB'!$Z$4)</f>
        <v>0</v>
      </c>
      <c r="AA29" s="169">
        <f>SUMIFS('Transport DB'!Q:Q,'Transport DB'!C:C,"="&amp;'Work DB'!C29,'Transport DB'!F:F,"="&amp;'Work DB'!$AA$4)</f>
        <v>0</v>
      </c>
      <c r="AB29" s="166"/>
      <c r="AC29" s="167"/>
      <c r="AD29" s="29"/>
      <c r="AE29" s="30"/>
      <c r="AF29" s="31"/>
      <c r="AG29" s="29"/>
      <c r="AH29" s="30"/>
      <c r="AI29" s="32"/>
      <c r="AJ29" s="29"/>
      <c r="AK29" s="30"/>
      <c r="AL29" s="30"/>
      <c r="AM29" s="31"/>
      <c r="AN29" s="29"/>
      <c r="AO29" s="30"/>
      <c r="AP29" s="222" t="e">
        <f>VLOOKUP(C29,#REF!,2,FALSE)</f>
        <v>#REF!</v>
      </c>
      <c r="AQ29" s="227" t="e">
        <f t="shared" si="7"/>
        <v>#REF!</v>
      </c>
      <c r="AR29" s="30"/>
      <c r="AS29" s="30"/>
      <c r="AT29" s="30"/>
      <c r="AU29" s="30"/>
      <c r="AV29" s="31"/>
      <c r="AW29" s="33"/>
      <c r="AX29" s="57"/>
    </row>
    <row r="30" spans="2:50" s="15" customFormat="1" ht="21" x14ac:dyDescent="0.25">
      <c r="B30" s="48"/>
      <c r="C30" s="20">
        <f t="shared" si="8"/>
        <v>45395</v>
      </c>
      <c r="D30" s="168">
        <f>SUMIFS('Transport DB'!P:P,'Transport DB'!C:C,"="&amp;'Work DB'!C30,'Transport DB'!F:F,"="&amp;'Work DB'!$D$4)</f>
        <v>0</v>
      </c>
      <c r="E30" s="169">
        <f>SUMIFS('Transport DB'!P:P,'Transport DB'!C:C,"="&amp;'Work DB'!C30,'Transport DB'!F:F,"="&amp;'Work DB'!$E$4)</f>
        <v>0</v>
      </c>
      <c r="F30" s="169">
        <f>SUMIFS('Transport DB'!P:P,'Transport DB'!C:C,"="&amp;'Work DB'!C30,'Transport DB'!F:F,"="&amp;'Work DB'!$F$4)</f>
        <v>0</v>
      </c>
      <c r="G30" s="169"/>
      <c r="H30" s="167"/>
      <c r="I30" s="168">
        <f>SUMIFS('Transport DB'!O:O,'Transport DB'!C:C,"="&amp;'Work DB'!C30,'Transport DB'!F:F,"="&amp;'Work DB'!$I$4)</f>
        <v>445.55000000000007</v>
      </c>
      <c r="J30" s="169">
        <f>SUMIFS('Transport DB'!O:O,'Transport DB'!C:C,"="&amp;'Work DB'!C30,'Transport DB'!F:F,"="&amp;'Work DB'!$J$4)</f>
        <v>0</v>
      </c>
      <c r="K30" s="169">
        <f>SUMIFS('Transport DB'!O:O,'Transport DB'!C:C,"="&amp;'Work DB'!C30,'Transport DB'!F:F,"="&amp;'Work DB'!$K$4)</f>
        <v>0</v>
      </c>
      <c r="L30" s="169">
        <f>SUMIFS('Transport DB'!O:O,'Transport DB'!C:C,"="&amp;'Work DB'!C30,'Transport DB'!F:F,"="&amp;'Work DB'!$L$4)</f>
        <v>0</v>
      </c>
      <c r="M30" s="169">
        <f>SUMIFS('Transport DB'!O:O,'Transport DB'!C:C,"="&amp;'Work DB'!C30,'Transport DB'!F:F,"="&amp;'Work DB'!$M$4)</f>
        <v>226.8</v>
      </c>
      <c r="N30" s="169"/>
      <c r="O30" s="167"/>
      <c r="P30" s="168">
        <f t="shared" si="5"/>
        <v>672.35000000000014</v>
      </c>
      <c r="Q30" s="169">
        <f t="shared" si="6"/>
        <v>0</v>
      </c>
      <c r="R30" s="169"/>
      <c r="S30" s="169"/>
      <c r="T30" s="169"/>
      <c r="U30" s="169"/>
      <c r="V30" s="167"/>
      <c r="W30" s="168">
        <f>SUMIFS('Transport DB'!Q:Q,'Transport DB'!C:C,"="&amp;'Work DB'!C30,'Transport DB'!F:F,"="&amp;'Work DB'!$W$4)</f>
        <v>0</v>
      </c>
      <c r="X30" s="169">
        <f>SUMIFS('Transport DB'!Q:Q,'Transport DB'!C:C,"="&amp;'Work DB'!C30,'Transport DB'!F:F,"="&amp;'Work DB'!$X$4)</f>
        <v>0</v>
      </c>
      <c r="Y30" s="169">
        <f>SUMIFS('Transport DB'!Q:Q,'Transport DB'!C:C,"="&amp;'Work DB'!C30,'Transport DB'!F:F,"="&amp;'Work DB'!$Y$4)</f>
        <v>0</v>
      </c>
      <c r="Z30" s="169">
        <f>SUMIFS('Transport DB'!Q:Q,'Transport DB'!C:C,"="&amp;'Work DB'!C30,'Transport DB'!F:F,"="&amp;'Work DB'!$Z$4)</f>
        <v>0</v>
      </c>
      <c r="AA30" s="169">
        <f>SUMIFS('Transport DB'!Q:Q,'Transport DB'!C:C,"="&amp;'Work DB'!C30,'Transport DB'!F:F,"="&amp;'Work DB'!$AA$4)</f>
        <v>0</v>
      </c>
      <c r="AB30" s="166"/>
      <c r="AC30" s="167"/>
      <c r="AD30" s="29"/>
      <c r="AE30" s="30"/>
      <c r="AF30" s="30"/>
      <c r="AG30" s="29"/>
      <c r="AH30" s="30"/>
      <c r="AI30" s="32"/>
      <c r="AJ30" s="29"/>
      <c r="AK30" s="30"/>
      <c r="AL30" s="30"/>
      <c r="AM30" s="31"/>
      <c r="AN30" s="29"/>
      <c r="AO30" s="30"/>
      <c r="AP30" s="222" t="e">
        <f>VLOOKUP(C30,#REF!,2,FALSE)</f>
        <v>#REF!</v>
      </c>
      <c r="AQ30" s="227" t="e">
        <f t="shared" si="7"/>
        <v>#REF!</v>
      </c>
      <c r="AR30" s="30"/>
      <c r="AS30" s="30"/>
      <c r="AT30" s="30"/>
      <c r="AU30" s="30"/>
      <c r="AV30" s="31"/>
      <c r="AW30" s="33"/>
      <c r="AX30" s="57"/>
    </row>
    <row r="31" spans="2:50" s="15" customFormat="1" ht="21" x14ac:dyDescent="0.25">
      <c r="B31" s="48"/>
      <c r="C31" s="20">
        <f t="shared" si="8"/>
        <v>45396</v>
      </c>
      <c r="D31" s="168">
        <f>SUMIFS('Transport DB'!P:P,'Transport DB'!C:C,"="&amp;'Work DB'!C31,'Transport DB'!F:F,"="&amp;'Work DB'!$D$4)</f>
        <v>0</v>
      </c>
      <c r="E31" s="169">
        <f>SUMIFS('Transport DB'!P:P,'Transport DB'!C:C,"="&amp;'Work DB'!C31,'Transport DB'!F:F,"="&amp;'Work DB'!$E$4)</f>
        <v>0</v>
      </c>
      <c r="F31" s="169">
        <f>SUMIFS('Transport DB'!P:P,'Transport DB'!C:C,"="&amp;'Work DB'!C31,'Transport DB'!F:F,"="&amp;'Work DB'!$F$4)</f>
        <v>0</v>
      </c>
      <c r="G31" s="169"/>
      <c r="H31" s="167"/>
      <c r="I31" s="168">
        <f>SUMIFS('Transport DB'!O:O,'Transport DB'!C:C,"="&amp;'Work DB'!C31,'Transport DB'!F:F,"="&amp;'Work DB'!$I$4)</f>
        <v>372.40000000000003</v>
      </c>
      <c r="J31" s="169">
        <f>SUMIFS('Transport DB'!O:O,'Transport DB'!C:C,"="&amp;'Work DB'!C31,'Transport DB'!F:F,"="&amp;'Work DB'!$J$4)</f>
        <v>0</v>
      </c>
      <c r="K31" s="169">
        <f>SUMIFS('Transport DB'!O:O,'Transport DB'!C:C,"="&amp;'Work DB'!C31,'Transport DB'!F:F,"="&amp;'Work DB'!$K$4)</f>
        <v>0</v>
      </c>
      <c r="L31" s="169">
        <f>SUMIFS('Transport DB'!O:O,'Transport DB'!C:C,"="&amp;'Work DB'!C31,'Transport DB'!F:F,"="&amp;'Work DB'!$L$4)</f>
        <v>0</v>
      </c>
      <c r="M31" s="169">
        <f>SUMIFS('Transport DB'!O:O,'Transport DB'!C:C,"="&amp;'Work DB'!C31,'Transport DB'!F:F,"="&amp;'Work DB'!$M$4)</f>
        <v>524.10000000000014</v>
      </c>
      <c r="N31" s="169"/>
      <c r="O31" s="167"/>
      <c r="P31" s="168">
        <f t="shared" si="5"/>
        <v>896.50000000000023</v>
      </c>
      <c r="Q31" s="169">
        <f t="shared" si="6"/>
        <v>0</v>
      </c>
      <c r="R31" s="169"/>
      <c r="S31" s="169"/>
      <c r="T31" s="169"/>
      <c r="U31" s="169"/>
      <c r="V31" s="167"/>
      <c r="W31" s="168">
        <f>SUMIFS('Transport DB'!Q:Q,'Transport DB'!C:C,"="&amp;'Work DB'!C31,'Transport DB'!F:F,"="&amp;'Work DB'!$W$4)</f>
        <v>0</v>
      </c>
      <c r="X31" s="169">
        <f>SUMIFS('Transport DB'!Q:Q,'Transport DB'!C:C,"="&amp;'Work DB'!C31,'Transport DB'!F:F,"="&amp;'Work DB'!$X$4)</f>
        <v>0</v>
      </c>
      <c r="Y31" s="169">
        <f>SUMIFS('Transport DB'!Q:Q,'Transport DB'!C:C,"="&amp;'Work DB'!C31,'Transport DB'!F:F,"="&amp;'Work DB'!$Y$4)</f>
        <v>0</v>
      </c>
      <c r="Z31" s="169">
        <f>SUMIFS('Transport DB'!Q:Q,'Transport DB'!C:C,"="&amp;'Work DB'!C31,'Transport DB'!F:F,"="&amp;'Work DB'!$Z$4)</f>
        <v>0</v>
      </c>
      <c r="AA31" s="169">
        <f>SUMIFS('Transport DB'!Q:Q,'Transport DB'!C:C,"="&amp;'Work DB'!C31,'Transport DB'!F:F,"="&amp;'Work DB'!$AA$4)</f>
        <v>0</v>
      </c>
      <c r="AB31" s="166"/>
      <c r="AC31" s="167"/>
      <c r="AD31" s="29"/>
      <c r="AE31" s="30"/>
      <c r="AF31" s="31"/>
      <c r="AG31" s="29"/>
      <c r="AH31" s="30"/>
      <c r="AI31" s="32"/>
      <c r="AJ31" s="29"/>
      <c r="AK31" s="30"/>
      <c r="AL31" s="30"/>
      <c r="AM31" s="31"/>
      <c r="AN31" s="29"/>
      <c r="AO31" s="30"/>
      <c r="AP31" s="222" t="e">
        <f>VLOOKUP(C31,#REF!,2,FALSE)</f>
        <v>#REF!</v>
      </c>
      <c r="AQ31" s="227" t="e">
        <f t="shared" si="7"/>
        <v>#REF!</v>
      </c>
      <c r="AR31" s="30"/>
      <c r="AS31" s="30"/>
      <c r="AT31" s="30"/>
      <c r="AU31" s="30"/>
      <c r="AV31" s="31"/>
      <c r="AW31" s="33"/>
      <c r="AX31" s="57"/>
    </row>
    <row r="32" spans="2:50" s="15" customFormat="1" ht="21" x14ac:dyDescent="0.25">
      <c r="B32" s="48"/>
      <c r="C32" s="20">
        <f t="shared" si="8"/>
        <v>45397</v>
      </c>
      <c r="D32" s="168">
        <f>SUMIFS('Transport DB'!P:P,'Transport DB'!C:C,"="&amp;'Work DB'!C32,'Transport DB'!F:F,"="&amp;'Work DB'!$D$4)</f>
        <v>0</v>
      </c>
      <c r="E32" s="169">
        <f>SUMIFS('Transport DB'!P:P,'Transport DB'!C:C,"="&amp;'Work DB'!C32,'Transport DB'!F:F,"="&amp;'Work DB'!$E$4)</f>
        <v>0</v>
      </c>
      <c r="F32" s="169">
        <f>SUMIFS('Transport DB'!P:P,'Transport DB'!C:C,"="&amp;'Work DB'!C32,'Transport DB'!F:F,"="&amp;'Work DB'!$F$4)</f>
        <v>0</v>
      </c>
      <c r="G32" s="169"/>
      <c r="H32" s="167"/>
      <c r="I32" s="168">
        <f>SUMIFS('Transport DB'!O:O,'Transport DB'!C:C,"="&amp;'Work DB'!C32,'Transport DB'!F:F,"="&amp;'Work DB'!$I$4)</f>
        <v>545.30000000000007</v>
      </c>
      <c r="J32" s="169">
        <f>SUMIFS('Transport DB'!O:O,'Transport DB'!C:C,"="&amp;'Work DB'!C32,'Transport DB'!F:F,"="&amp;'Work DB'!$J$4)</f>
        <v>0</v>
      </c>
      <c r="K32" s="169">
        <f>SUMIFS('Transport DB'!O:O,'Transport DB'!C:C,"="&amp;'Work DB'!C32,'Transport DB'!F:F,"="&amp;'Work DB'!$K$4)</f>
        <v>0</v>
      </c>
      <c r="L32" s="169">
        <f>SUMIFS('Transport DB'!O:O,'Transport DB'!C:C,"="&amp;'Work DB'!C32,'Transport DB'!F:F,"="&amp;'Work DB'!$L$4)</f>
        <v>0</v>
      </c>
      <c r="M32" s="169">
        <f>SUMIFS('Transport DB'!O:O,'Transport DB'!C:C,"="&amp;'Work DB'!C32,'Transport DB'!F:F,"="&amp;'Work DB'!$M$4)</f>
        <v>490.05</v>
      </c>
      <c r="N32" s="169"/>
      <c r="O32" s="167"/>
      <c r="P32" s="168">
        <f t="shared" si="5"/>
        <v>1035.3500000000001</v>
      </c>
      <c r="Q32" s="169">
        <f t="shared" si="6"/>
        <v>0</v>
      </c>
      <c r="R32" s="169"/>
      <c r="S32" s="169"/>
      <c r="T32" s="169"/>
      <c r="U32" s="169"/>
      <c r="V32" s="167"/>
      <c r="W32" s="168">
        <f>SUMIFS('Transport DB'!Q:Q,'Transport DB'!C:C,"="&amp;'Work DB'!C32,'Transport DB'!F:F,"="&amp;'Work DB'!$W$4)</f>
        <v>0</v>
      </c>
      <c r="X32" s="169">
        <f>SUMIFS('Transport DB'!Q:Q,'Transport DB'!C:C,"="&amp;'Work DB'!C32,'Transport DB'!F:F,"="&amp;'Work DB'!$X$4)</f>
        <v>0</v>
      </c>
      <c r="Y32" s="169">
        <f>SUMIFS('Transport DB'!Q:Q,'Transport DB'!C:C,"="&amp;'Work DB'!C32,'Transport DB'!F:F,"="&amp;'Work DB'!$Y$4)</f>
        <v>0</v>
      </c>
      <c r="Z32" s="169">
        <f>SUMIFS('Transport DB'!Q:Q,'Transport DB'!C:C,"="&amp;'Work DB'!C32,'Transport DB'!F:F,"="&amp;'Work DB'!$Z$4)</f>
        <v>0</v>
      </c>
      <c r="AA32" s="169">
        <f>SUMIFS('Transport DB'!Q:Q,'Transport DB'!C:C,"="&amp;'Work DB'!C32,'Transport DB'!F:F,"="&amp;'Work DB'!$AA$4)</f>
        <v>0</v>
      </c>
      <c r="AB32" s="166"/>
      <c r="AC32" s="167"/>
      <c r="AD32" s="29"/>
      <c r="AE32" s="30"/>
      <c r="AF32" s="30"/>
      <c r="AG32" s="29"/>
      <c r="AH32" s="30"/>
      <c r="AI32" s="32"/>
      <c r="AJ32" s="29"/>
      <c r="AK32" s="30"/>
      <c r="AL32" s="30"/>
      <c r="AM32" s="31"/>
      <c r="AN32" s="29"/>
      <c r="AO32" s="30"/>
      <c r="AP32" s="222" t="e">
        <f>VLOOKUP(C32,#REF!,2,FALSE)</f>
        <v>#REF!</v>
      </c>
      <c r="AQ32" s="227" t="e">
        <f t="shared" si="7"/>
        <v>#REF!</v>
      </c>
      <c r="AR32" s="30"/>
      <c r="AS32" s="30"/>
      <c r="AT32" s="30"/>
      <c r="AU32" s="30"/>
      <c r="AV32" s="31"/>
      <c r="AW32" s="33"/>
      <c r="AX32" s="57"/>
    </row>
    <row r="33" spans="2:50" s="15" customFormat="1" ht="21" x14ac:dyDescent="0.25">
      <c r="B33" s="48"/>
      <c r="C33" s="20">
        <f t="shared" si="8"/>
        <v>45398</v>
      </c>
      <c r="D33" s="168">
        <f>SUMIFS('Transport DB'!P:P,'Transport DB'!C:C,"="&amp;'Work DB'!C33,'Transport DB'!F:F,"="&amp;'Work DB'!$D$4)</f>
        <v>0</v>
      </c>
      <c r="E33" s="169">
        <f>SUMIFS('Transport DB'!P:P,'Transport DB'!C:C,"="&amp;'Work DB'!C33,'Transport DB'!F:F,"="&amp;'Work DB'!$E$4)</f>
        <v>0</v>
      </c>
      <c r="F33" s="169">
        <f>SUMIFS('Transport DB'!P:P,'Transport DB'!C:C,"="&amp;'Work DB'!C33,'Transport DB'!F:F,"="&amp;'Work DB'!$F$4)</f>
        <v>0</v>
      </c>
      <c r="G33" s="169"/>
      <c r="H33" s="167"/>
      <c r="I33" s="168">
        <f>SUMIFS('Transport DB'!O:O,'Transport DB'!C:C,"="&amp;'Work DB'!C33,'Transport DB'!F:F,"="&amp;'Work DB'!$I$4)</f>
        <v>319.2</v>
      </c>
      <c r="J33" s="169">
        <f>SUMIFS('Transport DB'!O:O,'Transport DB'!C:C,"="&amp;'Work DB'!C33,'Transport DB'!F:F,"="&amp;'Work DB'!$J$4)</f>
        <v>0</v>
      </c>
      <c r="K33" s="169">
        <f>SUMIFS('Transport DB'!O:O,'Transport DB'!C:C,"="&amp;'Work DB'!C33,'Transport DB'!F:F,"="&amp;'Work DB'!$K$4)</f>
        <v>0</v>
      </c>
      <c r="L33" s="169">
        <f>SUMIFS('Transport DB'!O:O,'Transport DB'!C:C,"="&amp;'Work DB'!C33,'Transport DB'!F:F,"="&amp;'Work DB'!$L$4)</f>
        <v>0</v>
      </c>
      <c r="M33" s="169">
        <f>SUMIFS('Transport DB'!O:O,'Transport DB'!C:C,"="&amp;'Work DB'!C33,'Transport DB'!F:F,"="&amp;'Work DB'!$M$4)</f>
        <v>599.70000000000005</v>
      </c>
      <c r="N33" s="169"/>
      <c r="O33" s="167"/>
      <c r="P33" s="168">
        <f t="shared" si="5"/>
        <v>918.90000000000009</v>
      </c>
      <c r="Q33" s="169">
        <f t="shared" si="6"/>
        <v>0</v>
      </c>
      <c r="R33" s="169"/>
      <c r="S33" s="169"/>
      <c r="T33" s="169"/>
      <c r="U33" s="169"/>
      <c r="V33" s="167"/>
      <c r="W33" s="168">
        <f>SUMIFS('Transport DB'!Q:Q,'Transport DB'!C:C,"="&amp;'Work DB'!C33,'Transport DB'!F:F,"="&amp;'Work DB'!$W$4)</f>
        <v>0</v>
      </c>
      <c r="X33" s="169">
        <f>SUMIFS('Transport DB'!Q:Q,'Transport DB'!C:C,"="&amp;'Work DB'!C33,'Transport DB'!F:F,"="&amp;'Work DB'!$X$4)</f>
        <v>0</v>
      </c>
      <c r="Y33" s="169">
        <f>SUMIFS('Transport DB'!Q:Q,'Transport DB'!C:C,"="&amp;'Work DB'!C33,'Transport DB'!F:F,"="&amp;'Work DB'!$Y$4)</f>
        <v>0</v>
      </c>
      <c r="Z33" s="169">
        <f>SUMIFS('Transport DB'!Q:Q,'Transport DB'!C:C,"="&amp;'Work DB'!C33,'Transport DB'!F:F,"="&amp;'Work DB'!$Z$4)</f>
        <v>0</v>
      </c>
      <c r="AA33" s="169">
        <f>SUMIFS('Transport DB'!Q:Q,'Transport DB'!C:C,"="&amp;'Work DB'!C33,'Transport DB'!F:F,"="&amp;'Work DB'!$AA$4)</f>
        <v>0</v>
      </c>
      <c r="AB33" s="166"/>
      <c r="AC33" s="167"/>
      <c r="AD33" s="29"/>
      <c r="AE33" s="30"/>
      <c r="AF33" s="31"/>
      <c r="AG33" s="29"/>
      <c r="AH33" s="30"/>
      <c r="AI33" s="32"/>
      <c r="AJ33" s="29"/>
      <c r="AK33" s="30"/>
      <c r="AL33" s="30"/>
      <c r="AM33" s="31"/>
      <c r="AN33" s="29"/>
      <c r="AO33" s="30"/>
      <c r="AP33" s="222" t="e">
        <f>VLOOKUP(C33,#REF!,2,FALSE)</f>
        <v>#REF!</v>
      </c>
      <c r="AQ33" s="227" t="e">
        <f t="shared" si="7"/>
        <v>#REF!</v>
      </c>
      <c r="AR33" s="30"/>
      <c r="AS33" s="30"/>
      <c r="AT33" s="30"/>
      <c r="AU33" s="30"/>
      <c r="AV33" s="31"/>
      <c r="AW33" s="33"/>
      <c r="AX33" s="57"/>
    </row>
    <row r="34" spans="2:50" s="15" customFormat="1" ht="21" x14ac:dyDescent="0.25">
      <c r="B34" s="48"/>
      <c r="C34" s="20">
        <f t="shared" si="8"/>
        <v>45399</v>
      </c>
      <c r="D34" s="168">
        <f>SUMIFS('Transport DB'!P:P,'Transport DB'!C:C,"="&amp;'Work DB'!C34,'Transport DB'!F:F,"="&amp;'Work DB'!$D$4)</f>
        <v>0</v>
      </c>
      <c r="E34" s="169">
        <f>SUMIFS('Transport DB'!P:P,'Transport DB'!C:C,"="&amp;'Work DB'!C34,'Transport DB'!F:F,"="&amp;'Work DB'!$E$4)</f>
        <v>0</v>
      </c>
      <c r="F34" s="169">
        <f>SUMIFS('Transport DB'!P:P,'Transport DB'!C:C,"="&amp;'Work DB'!C34,'Transport DB'!F:F,"="&amp;'Work DB'!$F$4)</f>
        <v>0</v>
      </c>
      <c r="G34" s="169"/>
      <c r="H34" s="167"/>
      <c r="I34" s="168">
        <f>SUMIFS('Transport DB'!O:O,'Transport DB'!C:C,"="&amp;'Work DB'!C34,'Transport DB'!F:F,"="&amp;'Work DB'!$I$4)</f>
        <v>39.900000000000006</v>
      </c>
      <c r="J34" s="169">
        <f>SUMIFS('Transport DB'!O:O,'Transport DB'!C:C,"="&amp;'Work DB'!C34,'Transport DB'!F:F,"="&amp;'Work DB'!$J$4)</f>
        <v>0</v>
      </c>
      <c r="K34" s="169">
        <f>SUMIFS('Transport DB'!O:O,'Transport DB'!C:C,"="&amp;'Work DB'!C34,'Transport DB'!F:F,"="&amp;'Work DB'!$K$4)</f>
        <v>0</v>
      </c>
      <c r="L34" s="169">
        <f>SUMIFS('Transport DB'!O:O,'Transport DB'!C:C,"="&amp;'Work DB'!C34,'Transport DB'!F:F,"="&amp;'Work DB'!$L$4)</f>
        <v>0</v>
      </c>
      <c r="M34" s="169">
        <f>SUMIFS('Transport DB'!O:O,'Transport DB'!C:C,"="&amp;'Work DB'!C34,'Transport DB'!F:F,"="&amp;'Work DB'!$M$4)</f>
        <v>126.25</v>
      </c>
      <c r="N34" s="169"/>
      <c r="O34" s="167"/>
      <c r="P34" s="168">
        <f t="shared" si="5"/>
        <v>166.15</v>
      </c>
      <c r="Q34" s="169">
        <f t="shared" si="6"/>
        <v>0</v>
      </c>
      <c r="R34" s="169"/>
      <c r="S34" s="169"/>
      <c r="T34" s="169"/>
      <c r="U34" s="169"/>
      <c r="V34" s="167"/>
      <c r="W34" s="168">
        <f>SUMIFS('Transport DB'!Q:Q,'Transport DB'!C:C,"="&amp;'Work DB'!C34,'Transport DB'!F:F,"="&amp;'Work DB'!$W$4)</f>
        <v>0</v>
      </c>
      <c r="X34" s="169">
        <f>SUMIFS('Transport DB'!Q:Q,'Transport DB'!C:C,"="&amp;'Work DB'!C34,'Transport DB'!F:F,"="&amp;'Work DB'!$X$4)</f>
        <v>0</v>
      </c>
      <c r="Y34" s="166">
        <f>SUMIFS('Transport DB'!Q:Q,'Transport DB'!C:C,"="&amp;'Work DB'!C34,'Transport DB'!F:F,"="&amp;'Work DB'!$Y$4)</f>
        <v>0</v>
      </c>
      <c r="Z34" s="166">
        <f>SUMIFS('Transport DB'!Q:Q,'Transport DB'!C:C,"="&amp;'Work DB'!C34,'Transport DB'!F:F,"="&amp;'Work DB'!$Z$4)</f>
        <v>0</v>
      </c>
      <c r="AA34" s="166">
        <f>SUMIFS('Transport DB'!Q:Q,'Transport DB'!C:C,"="&amp;'Work DB'!C34,'Transport DB'!F:F,"="&amp;'Work DB'!$AA$4)</f>
        <v>0</v>
      </c>
      <c r="AB34" s="166"/>
      <c r="AC34" s="167"/>
      <c r="AD34" s="29"/>
      <c r="AE34" s="30"/>
      <c r="AF34" s="31"/>
      <c r="AG34" s="29"/>
      <c r="AH34" s="30"/>
      <c r="AI34" s="32"/>
      <c r="AJ34" s="29"/>
      <c r="AK34" s="30"/>
      <c r="AL34" s="30"/>
      <c r="AM34" s="31"/>
      <c r="AN34" s="29"/>
      <c r="AO34" s="30"/>
      <c r="AP34" s="222" t="e">
        <f>VLOOKUP(C34,#REF!,2,FALSE)</f>
        <v>#REF!</v>
      </c>
      <c r="AQ34" s="227" t="e">
        <f t="shared" si="7"/>
        <v>#REF!</v>
      </c>
      <c r="AR34" s="30"/>
      <c r="AS34" s="30"/>
      <c r="AT34" s="30"/>
      <c r="AU34" s="30"/>
      <c r="AV34" s="31"/>
      <c r="AW34" s="33"/>
      <c r="AX34" s="57"/>
    </row>
    <row r="35" spans="2:50" s="15" customFormat="1" ht="21" x14ac:dyDescent="0.25">
      <c r="B35" s="48"/>
      <c r="C35" s="20">
        <f t="shared" si="8"/>
        <v>45400</v>
      </c>
      <c r="D35" s="168">
        <f>SUMIFS('Transport DB'!P:P,'Transport DB'!C:C,"="&amp;'Work DB'!C35,'Transport DB'!F:F,"="&amp;'Work DB'!$D$4)</f>
        <v>0</v>
      </c>
      <c r="E35" s="169">
        <f>SUMIFS('Transport DB'!P:P,'Transport DB'!C:C,"="&amp;'Work DB'!C35,'Transport DB'!F:F,"="&amp;'Work DB'!$E$4)</f>
        <v>0</v>
      </c>
      <c r="F35" s="169">
        <f>SUMIFS('Transport DB'!P:P,'Transport DB'!C:C,"="&amp;'Work DB'!C35,'Transport DB'!F:F,"="&amp;'Work DB'!$F$4)</f>
        <v>0</v>
      </c>
      <c r="G35" s="169"/>
      <c r="H35" s="167"/>
      <c r="I35" s="168">
        <f>SUMIFS('Transport DB'!O:O,'Transport DB'!C:C,"="&amp;'Work DB'!C35,'Transport DB'!F:F,"="&amp;'Work DB'!$I$4)</f>
        <v>545.30000000000007</v>
      </c>
      <c r="J35" s="169">
        <f>SUMIFS('Transport DB'!O:O,'Transport DB'!C:C,"="&amp;'Work DB'!C35,'Transport DB'!F:F,"="&amp;'Work DB'!$J$4)</f>
        <v>0</v>
      </c>
      <c r="K35" s="169">
        <f>SUMIFS('Transport DB'!O:O,'Transport DB'!C:C,"="&amp;'Work DB'!C35,'Transport DB'!F:F,"="&amp;'Work DB'!$K$4)</f>
        <v>0</v>
      </c>
      <c r="L35" s="169">
        <f>SUMIFS('Transport DB'!O:O,'Transport DB'!C:C,"="&amp;'Work DB'!C35,'Transport DB'!F:F,"="&amp;'Work DB'!$L$4)</f>
        <v>0</v>
      </c>
      <c r="M35" s="169">
        <f>SUMIFS('Transport DB'!O:O,'Transport DB'!C:C,"="&amp;'Work DB'!C35,'Transport DB'!F:F,"="&amp;'Work DB'!$M$4)</f>
        <v>524.95000000000005</v>
      </c>
      <c r="N35" s="169"/>
      <c r="O35" s="167"/>
      <c r="P35" s="168">
        <f t="shared" si="5"/>
        <v>1070.25</v>
      </c>
      <c r="Q35" s="169">
        <f t="shared" si="6"/>
        <v>0</v>
      </c>
      <c r="R35" s="169"/>
      <c r="S35" s="169"/>
      <c r="T35" s="169"/>
      <c r="U35" s="169"/>
      <c r="V35" s="167"/>
      <c r="W35" s="168">
        <f>SUMIFS('Transport DB'!Q:Q,'Transport DB'!C:C,"="&amp;'Work DB'!C35,'Transport DB'!F:F,"="&amp;'Work DB'!$W$4)</f>
        <v>0</v>
      </c>
      <c r="X35" s="169">
        <f>SUMIFS('Transport DB'!Q:Q,'Transport DB'!C:C,"="&amp;'Work DB'!C35,'Transport DB'!F:F,"="&amp;'Work DB'!$X$4)</f>
        <v>0</v>
      </c>
      <c r="Y35" s="166">
        <f>SUMIFS('Transport DB'!Q:Q,'Transport DB'!C:C,"="&amp;'Work DB'!C35,'Transport DB'!F:F,"="&amp;'Work DB'!$Y$4)</f>
        <v>0</v>
      </c>
      <c r="Z35" s="166">
        <f>SUMIFS('Transport DB'!Q:Q,'Transport DB'!C:C,"="&amp;'Work DB'!C35,'Transport DB'!F:F,"="&amp;'Work DB'!$Z$4)</f>
        <v>0</v>
      </c>
      <c r="AA35" s="166">
        <f>SUMIFS('Transport DB'!Q:Q,'Transport DB'!C:C,"="&amp;'Work DB'!C35,'Transport DB'!F:F,"="&amp;'Work DB'!$AA$4)</f>
        <v>0</v>
      </c>
      <c r="AB35" s="166"/>
      <c r="AC35" s="167"/>
      <c r="AD35" s="29"/>
      <c r="AE35" s="30"/>
      <c r="AF35" s="31"/>
      <c r="AG35" s="29"/>
      <c r="AH35" s="30"/>
      <c r="AI35" s="32"/>
      <c r="AJ35" s="29"/>
      <c r="AK35" s="30"/>
      <c r="AL35" s="30"/>
      <c r="AM35" s="31"/>
      <c r="AN35" s="29"/>
      <c r="AO35" s="30"/>
      <c r="AP35" s="222" t="e">
        <f>VLOOKUP(C35,#REF!,2,FALSE)</f>
        <v>#REF!</v>
      </c>
      <c r="AQ35" s="227" t="e">
        <f t="shared" si="7"/>
        <v>#REF!</v>
      </c>
      <c r="AR35" s="30"/>
      <c r="AS35" s="30"/>
      <c r="AT35" s="30"/>
      <c r="AU35" s="30"/>
      <c r="AV35" s="31"/>
      <c r="AW35" s="33"/>
      <c r="AX35" s="57"/>
    </row>
    <row r="36" spans="2:50" s="15" customFormat="1" ht="21" x14ac:dyDescent="0.25">
      <c r="B36" s="48"/>
      <c r="C36" s="20">
        <f t="shared" si="8"/>
        <v>45401</v>
      </c>
      <c r="D36" s="168">
        <f>SUMIFS('Transport DB'!P:P,'Transport DB'!C:C,"="&amp;'Work DB'!C36,'Transport DB'!F:F,"="&amp;'Work DB'!$D$4)</f>
        <v>0</v>
      </c>
      <c r="E36" s="169">
        <f>SUMIFS('Transport DB'!P:P,'Transport DB'!C:C,"="&amp;'Work DB'!C36,'Transport DB'!F:F,"="&amp;'Work DB'!$E$4)</f>
        <v>0</v>
      </c>
      <c r="F36" s="169">
        <f>SUMIFS('Transport DB'!P:P,'Transport DB'!C:C,"="&amp;'Work DB'!C36,'Transport DB'!F:F,"="&amp;'Work DB'!$F$4)</f>
        <v>0</v>
      </c>
      <c r="G36" s="169"/>
      <c r="H36" s="167"/>
      <c r="I36" s="168">
        <f>SUMIFS('Transport DB'!O:O,'Transport DB'!C:C,"="&amp;'Work DB'!C36,'Transport DB'!F:F,"="&amp;'Work DB'!$I$4)</f>
        <v>0</v>
      </c>
      <c r="J36" s="169">
        <f>SUMIFS('Transport DB'!O:O,'Transport DB'!C:C,"="&amp;'Work DB'!C36,'Transport DB'!F:F,"="&amp;'Work DB'!$J$4)</f>
        <v>0</v>
      </c>
      <c r="K36" s="169">
        <f>SUMIFS('Transport DB'!O:O,'Transport DB'!C:C,"="&amp;'Work DB'!C36,'Transport DB'!F:F,"="&amp;'Work DB'!$K$4)</f>
        <v>0</v>
      </c>
      <c r="L36" s="169">
        <f>SUMIFS('Transport DB'!O:O,'Transport DB'!C:C,"="&amp;'Work DB'!C36,'Transport DB'!F:F,"="&amp;'Work DB'!$L$4)</f>
        <v>0</v>
      </c>
      <c r="M36" s="169">
        <f>SUMIFS('Transport DB'!O:O,'Transport DB'!C:C,"="&amp;'Work DB'!C36,'Transport DB'!F:F,"="&amp;'Work DB'!$M$4)</f>
        <v>0</v>
      </c>
      <c r="N36" s="169"/>
      <c r="O36" s="167"/>
      <c r="P36" s="168">
        <f t="shared" si="5"/>
        <v>0</v>
      </c>
      <c r="Q36" s="169">
        <f t="shared" si="6"/>
        <v>0</v>
      </c>
      <c r="R36" s="169"/>
      <c r="S36" s="169"/>
      <c r="T36" s="169"/>
      <c r="U36" s="169"/>
      <c r="V36" s="167"/>
      <c r="W36" s="168">
        <f>SUMIFS('Transport DB'!Q:Q,'Transport DB'!C:C,"="&amp;'Work DB'!C36,'Transport DB'!F:F,"="&amp;'Work DB'!$W$4)</f>
        <v>0</v>
      </c>
      <c r="X36" s="169">
        <f>SUMIFS('Transport DB'!Q:Q,'Transport DB'!C:C,"="&amp;'Work DB'!C36,'Transport DB'!F:F,"="&amp;'Work DB'!$X$4)</f>
        <v>0</v>
      </c>
      <c r="Y36" s="166">
        <f>SUMIFS('Transport DB'!Q:Q,'Transport DB'!C:C,"="&amp;'Work DB'!C36,'Transport DB'!F:F,"="&amp;'Work DB'!$Y$4)</f>
        <v>0</v>
      </c>
      <c r="Z36" s="166">
        <f>SUMIFS('Transport DB'!Q:Q,'Transport DB'!C:C,"="&amp;'Work DB'!C36,'Transport DB'!F:F,"="&amp;'Work DB'!$Z$4)</f>
        <v>0</v>
      </c>
      <c r="AA36" s="166">
        <f>SUMIFS('Transport DB'!Q:Q,'Transport DB'!C:C,"="&amp;'Work DB'!C36,'Transport DB'!F:F,"="&amp;'Work DB'!$AA$4)</f>
        <v>0</v>
      </c>
      <c r="AB36" s="166"/>
      <c r="AC36" s="167"/>
      <c r="AD36" s="29"/>
      <c r="AE36" s="30"/>
      <c r="AF36" s="31"/>
      <c r="AG36" s="29"/>
      <c r="AH36" s="30"/>
      <c r="AI36" s="32"/>
      <c r="AJ36" s="29"/>
      <c r="AK36" s="30"/>
      <c r="AL36" s="30"/>
      <c r="AM36" s="31"/>
      <c r="AN36" s="29"/>
      <c r="AO36" s="30"/>
      <c r="AP36" s="222" t="e">
        <f>VLOOKUP(C36,#REF!,2,FALSE)</f>
        <v>#REF!</v>
      </c>
      <c r="AQ36" s="227" t="e">
        <f t="shared" si="7"/>
        <v>#REF!</v>
      </c>
      <c r="AR36" s="30"/>
      <c r="AS36" s="30"/>
      <c r="AT36" s="30"/>
      <c r="AU36" s="30"/>
      <c r="AV36" s="31"/>
      <c r="AW36" s="33"/>
      <c r="AX36" s="57"/>
    </row>
    <row r="37" spans="2:50" s="15" customFormat="1" ht="21" x14ac:dyDescent="0.25">
      <c r="B37" s="48"/>
      <c r="C37" s="184">
        <f t="shared" si="8"/>
        <v>45402</v>
      </c>
      <c r="D37" s="185">
        <f>SUMIFS('Transport DB'!P:P,'Transport DB'!C:C,"="&amp;'Work DB'!C37,'Transport DB'!F:F,"="&amp;'Work DB'!$D$4)</f>
        <v>0</v>
      </c>
      <c r="E37" s="186">
        <f>SUMIFS('Transport DB'!P:P,'Transport DB'!C:C,"="&amp;'Work DB'!C37,'Transport DB'!F:F,"="&amp;'Work DB'!$E$4)</f>
        <v>0</v>
      </c>
      <c r="F37" s="186">
        <f>SUMIFS('Transport DB'!P:P,'Transport DB'!C:C,"="&amp;'Work DB'!C37,'Transport DB'!F:F,"="&amp;'Work DB'!$F$4)</f>
        <v>0</v>
      </c>
      <c r="G37" s="186"/>
      <c r="H37" s="187"/>
      <c r="I37" s="185">
        <f>SUMIFS('Transport DB'!O:O,'Transport DB'!C:C,"="&amp;'Work DB'!C37,'Transport DB'!F:F,"="&amp;'Work DB'!$I$4)</f>
        <v>1236.9000000000001</v>
      </c>
      <c r="J37" s="186">
        <f>SUMIFS('Transport DB'!O:O,'Transport DB'!C:C,"="&amp;'Work DB'!C37,'Transport DB'!F:F,"="&amp;'Work DB'!$J$4)</f>
        <v>0</v>
      </c>
      <c r="K37" s="186">
        <f>SUMIFS('Transport DB'!O:O,'Transport DB'!C:C,"="&amp;'Work DB'!C37,'Transport DB'!F:F,"="&amp;'Work DB'!$K$4)</f>
        <v>0</v>
      </c>
      <c r="L37" s="186">
        <f>SUMIFS('Transport DB'!O:O,'Transport DB'!C:C,"="&amp;'Work DB'!C37,'Transport DB'!F:F,"="&amp;'Work DB'!$L$4)</f>
        <v>0</v>
      </c>
      <c r="M37" s="186">
        <f>SUMIFS('Transport DB'!O:O,'Transport DB'!C:C,"="&amp;'Work DB'!C37,'Transport DB'!F:F,"="&amp;'Work DB'!$M$4)</f>
        <v>510.80000000000007</v>
      </c>
      <c r="N37" s="186"/>
      <c r="O37" s="187"/>
      <c r="P37" s="168">
        <f t="shared" si="5"/>
        <v>1747.7000000000003</v>
      </c>
      <c r="Q37" s="186">
        <f t="shared" ref="Q37:Q100" si="9">K37</f>
        <v>0</v>
      </c>
      <c r="R37" s="186"/>
      <c r="S37" s="186"/>
      <c r="T37" s="186"/>
      <c r="U37" s="186"/>
      <c r="V37" s="187"/>
      <c r="W37" s="185">
        <f>SUMIFS('Transport DB'!Q:Q,'Transport DB'!C:C,"="&amp;'Work DB'!C37,'Transport DB'!F:F,"="&amp;'Work DB'!$W$4)</f>
        <v>0</v>
      </c>
      <c r="X37" s="186">
        <f>SUMIFS('Transport DB'!Q:Q,'Transport DB'!C:C,"="&amp;'Work DB'!C37,'Transport DB'!F:F,"="&amp;'Work DB'!$X$4)</f>
        <v>0</v>
      </c>
      <c r="Y37" s="186">
        <f>SUMIFS('Transport DB'!Q:Q,'Transport DB'!C:C,"="&amp;'Work DB'!C37,'Transport DB'!F:F,"="&amp;'Work DB'!$Y$4)</f>
        <v>0</v>
      </c>
      <c r="Z37" s="188">
        <f>SUMIFS('Transport DB'!Q:Q,'Transport DB'!C:C,"="&amp;'Work DB'!C37,'Transport DB'!F:F,"="&amp;'Work DB'!$Z$4)</f>
        <v>0</v>
      </c>
      <c r="AA37" s="188">
        <f>SUMIFS('Transport DB'!Q:Q,'Transport DB'!C:C,"="&amp;'Work DB'!C37,'Transport DB'!F:F,"="&amp;'Work DB'!$AA$4)</f>
        <v>0</v>
      </c>
      <c r="AB37" s="188"/>
      <c r="AC37" s="187"/>
      <c r="AD37" s="185"/>
      <c r="AE37" s="186"/>
      <c r="AF37" s="187"/>
      <c r="AG37" s="185"/>
      <c r="AH37" s="186"/>
      <c r="AI37" s="188"/>
      <c r="AJ37" s="185"/>
      <c r="AK37" s="186"/>
      <c r="AL37" s="186"/>
      <c r="AM37" s="187"/>
      <c r="AN37" s="185"/>
      <c r="AO37" s="186"/>
      <c r="AP37" s="187" t="e">
        <f>VLOOKUP(C37,#REF!,2,FALSE)</f>
        <v>#REF!</v>
      </c>
      <c r="AQ37" s="189" t="e">
        <f t="shared" si="7"/>
        <v>#REF!</v>
      </c>
      <c r="AR37" s="186"/>
      <c r="AS37" s="186"/>
      <c r="AT37" s="186"/>
      <c r="AU37" s="186"/>
      <c r="AV37" s="187"/>
      <c r="AW37" s="189"/>
      <c r="AX37" s="190" t="s">
        <v>36</v>
      </c>
    </row>
    <row r="38" spans="2:50" s="15" customFormat="1" ht="21" x14ac:dyDescent="0.25">
      <c r="B38" s="48"/>
      <c r="C38" s="20">
        <f t="shared" si="8"/>
        <v>45403</v>
      </c>
      <c r="D38" s="168">
        <f>SUMIFS('Transport DB'!P:P,'Transport DB'!C:C,"="&amp;'Work DB'!C38,'Transport DB'!F:F,"="&amp;'Work DB'!$D$4)</f>
        <v>0</v>
      </c>
      <c r="E38" s="169">
        <f>SUMIFS('Transport DB'!P:P,'Transport DB'!C:C,"="&amp;'Work DB'!C38,'Transport DB'!F:F,"="&amp;'Work DB'!$E$4)</f>
        <v>0</v>
      </c>
      <c r="F38" s="169">
        <f>SUMIFS('Transport DB'!P:P,'Transport DB'!C:C,"="&amp;'Work DB'!C38,'Transport DB'!F:F,"="&amp;'Work DB'!$F$4)</f>
        <v>0</v>
      </c>
      <c r="G38" s="169"/>
      <c r="H38" s="167"/>
      <c r="I38" s="168">
        <f>SUMIFS('Transport DB'!O:O,'Transport DB'!C:C,"="&amp;'Work DB'!C38,'Transport DB'!F:F,"="&amp;'Work DB'!$I$4)</f>
        <v>452.20000000000005</v>
      </c>
      <c r="J38" s="169">
        <f>SUMIFS('Transport DB'!O:O,'Transport DB'!C:C,"="&amp;'Work DB'!C38,'Transport DB'!F:F,"="&amp;'Work DB'!$J$4)</f>
        <v>0</v>
      </c>
      <c r="K38" s="169">
        <f>SUMIFS('Transport DB'!O:O,'Transport DB'!C:C,"="&amp;'Work DB'!C38,'Transport DB'!F:F,"="&amp;'Work DB'!$K$4)</f>
        <v>0</v>
      </c>
      <c r="L38" s="169">
        <f>SUMIFS('Transport DB'!O:O,'Transport DB'!C:C,"="&amp;'Work DB'!C38,'Transport DB'!F:F,"="&amp;'Work DB'!$L$4)</f>
        <v>0</v>
      </c>
      <c r="M38" s="169">
        <f>SUMIFS('Transport DB'!O:O,'Transport DB'!C:C,"="&amp;'Work DB'!C38,'Transport DB'!F:F,"="&amp;'Work DB'!$M$4)</f>
        <v>643.70000000000005</v>
      </c>
      <c r="N38" s="169"/>
      <c r="O38" s="167"/>
      <c r="P38" s="168">
        <f t="shared" si="5"/>
        <v>1095.9000000000001</v>
      </c>
      <c r="Q38" s="169">
        <f t="shared" si="9"/>
        <v>0</v>
      </c>
      <c r="R38" s="169"/>
      <c r="S38" s="169"/>
      <c r="T38" s="169"/>
      <c r="U38" s="169"/>
      <c r="V38" s="167"/>
      <c r="W38" s="168">
        <f>SUMIFS('Transport DB'!Q:Q,'Transport DB'!C:C,"="&amp;'Work DB'!C38,'Transport DB'!F:F,"="&amp;'Work DB'!$W$4)</f>
        <v>0</v>
      </c>
      <c r="X38" s="169">
        <f>SUMIFS('Transport DB'!Q:Q,'Transport DB'!C:C,"="&amp;'Work DB'!C38,'Transport DB'!F:F,"="&amp;'Work DB'!$X$4)</f>
        <v>0</v>
      </c>
      <c r="Y38" s="169">
        <f>SUMIFS('Transport DB'!Q:Q,'Transport DB'!C:C,"="&amp;'Work DB'!C38,'Transport DB'!F:F,"="&amp;'Work DB'!$Y$4)</f>
        <v>0</v>
      </c>
      <c r="Z38" s="166">
        <f>SUMIFS('Transport DB'!Q:Q,'Transport DB'!C:C,"="&amp;'Work DB'!C38,'Transport DB'!F:F,"="&amp;'Work DB'!$Z$4)</f>
        <v>0</v>
      </c>
      <c r="AA38" s="166">
        <f>SUMIFS('Transport DB'!Q:Q,'Transport DB'!C:C,"="&amp;'Work DB'!C38,'Transport DB'!F:F,"="&amp;'Work DB'!$AA$4)</f>
        <v>0</v>
      </c>
      <c r="AB38" s="166"/>
      <c r="AC38" s="167"/>
      <c r="AD38" s="29"/>
      <c r="AE38" s="30"/>
      <c r="AF38" s="31"/>
      <c r="AG38" s="29"/>
      <c r="AH38" s="30"/>
      <c r="AI38" s="32"/>
      <c r="AJ38" s="29"/>
      <c r="AK38" s="30"/>
      <c r="AL38" s="30"/>
      <c r="AM38" s="31"/>
      <c r="AN38" s="29"/>
      <c r="AO38" s="30"/>
      <c r="AP38" s="222" t="e">
        <f>VLOOKUP(C38,#REF!,2,FALSE)</f>
        <v>#REF!</v>
      </c>
      <c r="AQ38" s="227" t="e">
        <f t="shared" si="7"/>
        <v>#REF!</v>
      </c>
      <c r="AR38" s="30"/>
      <c r="AS38" s="30"/>
      <c r="AT38" s="30"/>
      <c r="AU38" s="30"/>
      <c r="AV38" s="31"/>
      <c r="AW38" s="33"/>
      <c r="AX38" s="57"/>
    </row>
    <row r="39" spans="2:50" s="15" customFormat="1" ht="21" x14ac:dyDescent="0.25">
      <c r="B39" s="48"/>
      <c r="C39" s="20">
        <f t="shared" si="8"/>
        <v>45404</v>
      </c>
      <c r="D39" s="168">
        <f>SUMIFS('Transport DB'!P:P,'Transport DB'!C:C,"="&amp;'Work DB'!C39,'Transport DB'!F:F,"="&amp;'Work DB'!$D$4)</f>
        <v>0</v>
      </c>
      <c r="E39" s="169">
        <f>SUMIFS('Transport DB'!P:P,'Transport DB'!C:C,"="&amp;'Work DB'!C39,'Transport DB'!F:F,"="&amp;'Work DB'!$E$4)</f>
        <v>0</v>
      </c>
      <c r="F39" s="169">
        <f>SUMIFS('Transport DB'!P:P,'Transport DB'!C:C,"="&amp;'Work DB'!C39,'Transport DB'!F:F,"="&amp;'Work DB'!$F$4)</f>
        <v>0</v>
      </c>
      <c r="G39" s="169"/>
      <c r="H39" s="167"/>
      <c r="I39" s="168">
        <f>SUMIFS('Transport DB'!O:O,'Transport DB'!C:C,"="&amp;'Work DB'!C39,'Transport DB'!F:F,"="&amp;'Work DB'!$I$4)</f>
        <v>525.35</v>
      </c>
      <c r="J39" s="169">
        <f>SUMIFS('Transport DB'!O:O,'Transport DB'!C:C,"="&amp;'Work DB'!C39,'Transport DB'!F:F,"="&amp;'Work DB'!$J$4)</f>
        <v>0</v>
      </c>
      <c r="K39" s="169">
        <f>SUMIFS('Transport DB'!O:O,'Transport DB'!C:C,"="&amp;'Work DB'!C39,'Transport DB'!F:F,"="&amp;'Work DB'!$K$4)</f>
        <v>0</v>
      </c>
      <c r="L39" s="169">
        <f>SUMIFS('Transport DB'!O:O,'Transport DB'!C:C,"="&amp;'Work DB'!C39,'Transport DB'!F:F,"="&amp;'Work DB'!$L$4)</f>
        <v>0</v>
      </c>
      <c r="M39" s="169">
        <f>SUMIFS('Transport DB'!O:O,'Transport DB'!C:C,"="&amp;'Work DB'!C39,'Transport DB'!F:F,"="&amp;'Work DB'!$M$4)</f>
        <v>581.40000000000009</v>
      </c>
      <c r="N39" s="169"/>
      <c r="O39" s="167"/>
      <c r="P39" s="168">
        <f t="shared" si="5"/>
        <v>1106.75</v>
      </c>
      <c r="Q39" s="169">
        <f t="shared" si="9"/>
        <v>0</v>
      </c>
      <c r="R39" s="169"/>
      <c r="S39" s="169"/>
      <c r="T39" s="169"/>
      <c r="U39" s="169"/>
      <c r="V39" s="167"/>
      <c r="W39" s="168">
        <f>SUMIFS('Transport DB'!Q:Q,'Transport DB'!C:C,"="&amp;'Work DB'!C39,'Transport DB'!F:F,"="&amp;'Work DB'!$W$4)</f>
        <v>0</v>
      </c>
      <c r="X39" s="169">
        <f>SUMIFS('Transport DB'!Q:Q,'Transport DB'!C:C,"="&amp;'Work DB'!C39,'Transport DB'!F:F,"="&amp;'Work DB'!$X$4)</f>
        <v>0</v>
      </c>
      <c r="Y39" s="169">
        <f>SUMIFS('Transport DB'!Q:Q,'Transport DB'!C:C,"="&amp;'Work DB'!C39,'Transport DB'!F:F,"="&amp;'Work DB'!$Y$4)</f>
        <v>0</v>
      </c>
      <c r="Z39" s="166">
        <f>SUMIFS('Transport DB'!Q:Q,'Transport DB'!C:C,"="&amp;'Work DB'!C39,'Transport DB'!F:F,"="&amp;'Work DB'!$Z$4)</f>
        <v>0</v>
      </c>
      <c r="AA39" s="166">
        <f>SUMIFS('Transport DB'!Q:Q,'Transport DB'!C:C,"="&amp;'Work DB'!C39,'Transport DB'!F:F,"="&amp;'Work DB'!$AA$4)</f>
        <v>0</v>
      </c>
      <c r="AB39" s="166"/>
      <c r="AC39" s="167"/>
      <c r="AD39" s="29"/>
      <c r="AE39" s="30"/>
      <c r="AF39" s="31"/>
      <c r="AG39" s="29"/>
      <c r="AH39" s="30"/>
      <c r="AI39" s="32"/>
      <c r="AJ39" s="29"/>
      <c r="AK39" s="30"/>
      <c r="AL39" s="30"/>
      <c r="AM39" s="31"/>
      <c r="AN39" s="29"/>
      <c r="AO39" s="30"/>
      <c r="AP39" s="222" t="e">
        <f>VLOOKUP(C39,#REF!,2,FALSE)</f>
        <v>#REF!</v>
      </c>
      <c r="AQ39" s="227" t="e">
        <f t="shared" si="7"/>
        <v>#REF!</v>
      </c>
      <c r="AR39" s="30"/>
      <c r="AS39" s="30"/>
      <c r="AT39" s="30"/>
      <c r="AU39" s="30"/>
      <c r="AV39" s="31"/>
      <c r="AW39" s="33"/>
      <c r="AX39" s="57"/>
    </row>
    <row r="40" spans="2:50" s="15" customFormat="1" ht="21" x14ac:dyDescent="0.25">
      <c r="B40" s="48"/>
      <c r="C40" s="20">
        <f t="shared" si="8"/>
        <v>45405</v>
      </c>
      <c r="D40" s="168">
        <f>SUMIFS('Transport DB'!P:P,'Transport DB'!C:C,"="&amp;'Work DB'!C40,'Transport DB'!F:F,"="&amp;'Work DB'!$D$4)</f>
        <v>0</v>
      </c>
      <c r="E40" s="169">
        <f>SUMIFS('Transport DB'!P:P,'Transport DB'!C:C,"="&amp;'Work DB'!C40,'Transport DB'!F:F,"="&amp;'Work DB'!$E$4)</f>
        <v>0</v>
      </c>
      <c r="F40" s="169">
        <f>SUMIFS('Transport DB'!P:P,'Transport DB'!C:C,"="&amp;'Work DB'!C40,'Transport DB'!F:F,"="&amp;'Work DB'!$F$4)</f>
        <v>0</v>
      </c>
      <c r="G40" s="169"/>
      <c r="H40" s="167"/>
      <c r="I40" s="168">
        <f>SUMIFS('Transport DB'!O:O,'Transport DB'!C:C,"="&amp;'Work DB'!C40,'Transport DB'!F:F,"="&amp;'Work DB'!$I$4)</f>
        <v>432.25</v>
      </c>
      <c r="J40" s="169">
        <f>SUMIFS('Transport DB'!O:O,'Transport DB'!C:C,"="&amp;'Work DB'!C40,'Transport DB'!F:F,"="&amp;'Work DB'!$J$4)</f>
        <v>0</v>
      </c>
      <c r="K40" s="169">
        <f>SUMIFS('Transport DB'!O:O,'Transport DB'!C:C,"="&amp;'Work DB'!C40,'Transport DB'!F:F,"="&amp;'Work DB'!$K$4)</f>
        <v>0</v>
      </c>
      <c r="L40" s="169">
        <f>SUMIFS('Transport DB'!O:O,'Transport DB'!C:C,"="&amp;'Work DB'!C40,'Transport DB'!F:F,"="&amp;'Work DB'!$L$4)</f>
        <v>0</v>
      </c>
      <c r="M40" s="169">
        <f>SUMIFS('Transport DB'!O:O,'Transport DB'!C:C,"="&amp;'Work DB'!C40,'Transport DB'!F:F,"="&amp;'Work DB'!$M$4)</f>
        <v>657.80000000000007</v>
      </c>
      <c r="N40" s="169"/>
      <c r="O40" s="167"/>
      <c r="P40" s="168">
        <f t="shared" si="5"/>
        <v>1090.0500000000002</v>
      </c>
      <c r="Q40" s="169">
        <f t="shared" si="9"/>
        <v>0</v>
      </c>
      <c r="R40" s="169"/>
      <c r="S40" s="169"/>
      <c r="T40" s="169"/>
      <c r="U40" s="169"/>
      <c r="V40" s="167"/>
      <c r="W40" s="168">
        <f>SUMIFS('Transport DB'!Q:Q,'Transport DB'!C:C,"="&amp;'Work DB'!C40,'Transport DB'!F:F,"="&amp;'Work DB'!$W$4)</f>
        <v>0</v>
      </c>
      <c r="X40" s="169">
        <f>SUMIFS('Transport DB'!Q:Q,'Transport DB'!C:C,"="&amp;'Work DB'!C40,'Transport DB'!F:F,"="&amp;'Work DB'!$X$4)</f>
        <v>0</v>
      </c>
      <c r="Y40" s="169">
        <f>SUMIFS('Transport DB'!Q:Q,'Transport DB'!C:C,"="&amp;'Work DB'!C40,'Transport DB'!F:F,"="&amp;'Work DB'!$Y$4)</f>
        <v>0</v>
      </c>
      <c r="Z40" s="166">
        <f>SUMIFS('Transport DB'!Q:Q,'Transport DB'!C:C,"="&amp;'Work DB'!C40,'Transport DB'!F:F,"="&amp;'Work DB'!$Z$4)</f>
        <v>0</v>
      </c>
      <c r="AA40" s="166">
        <f>SUMIFS('Transport DB'!Q:Q,'Transport DB'!C:C,"="&amp;'Work DB'!C40,'Transport DB'!F:F,"="&amp;'Work DB'!$AA$4)</f>
        <v>0</v>
      </c>
      <c r="AB40" s="166"/>
      <c r="AC40" s="167"/>
      <c r="AD40" s="29"/>
      <c r="AE40" s="30"/>
      <c r="AF40" s="31"/>
      <c r="AG40" s="29"/>
      <c r="AH40" s="30"/>
      <c r="AI40" s="32"/>
      <c r="AJ40" s="29"/>
      <c r="AK40" s="30"/>
      <c r="AL40" s="30"/>
      <c r="AM40" s="31"/>
      <c r="AN40" s="29"/>
      <c r="AO40" s="30"/>
      <c r="AP40" s="222" t="e">
        <f>VLOOKUP(C40,#REF!,2,FALSE)</f>
        <v>#REF!</v>
      </c>
      <c r="AQ40" s="227" t="e">
        <f t="shared" si="7"/>
        <v>#REF!</v>
      </c>
      <c r="AR40" s="30"/>
      <c r="AS40" s="30"/>
      <c r="AT40" s="30"/>
      <c r="AU40" s="30"/>
      <c r="AV40" s="31"/>
      <c r="AW40" s="33"/>
      <c r="AX40" s="57"/>
    </row>
    <row r="41" spans="2:50" s="15" customFormat="1" ht="21" x14ac:dyDescent="0.25">
      <c r="B41" s="48"/>
      <c r="C41" s="20">
        <f t="shared" si="8"/>
        <v>45406</v>
      </c>
      <c r="D41" s="168">
        <f>SUMIFS('Transport DB'!P:P,'Transport DB'!C:C,"="&amp;'Work DB'!C41,'Transport DB'!F:F,"="&amp;'Work DB'!$D$4)</f>
        <v>0</v>
      </c>
      <c r="E41" s="169">
        <f>SUMIFS('Transport DB'!P:P,'Transport DB'!C:C,"="&amp;'Work DB'!C41,'Transport DB'!F:F,"="&amp;'Work DB'!$E$4)</f>
        <v>0</v>
      </c>
      <c r="F41" s="169">
        <f>SUMIFS('Transport DB'!P:P,'Transport DB'!C:C,"="&amp;'Work DB'!C41,'Transport DB'!F:F,"="&amp;'Work DB'!$F$4)</f>
        <v>0</v>
      </c>
      <c r="G41" s="169"/>
      <c r="H41" s="167"/>
      <c r="I41" s="168">
        <f>SUMIFS('Transport DB'!O:O,'Transport DB'!C:C,"="&amp;'Work DB'!C41,'Transport DB'!F:F,"="&amp;'Work DB'!$I$4)</f>
        <v>405.65</v>
      </c>
      <c r="J41" s="169">
        <f>SUMIFS('Transport DB'!O:O,'Transport DB'!C:C,"="&amp;'Work DB'!C41,'Transport DB'!F:F,"="&amp;'Work DB'!$J$4)</f>
        <v>0</v>
      </c>
      <c r="K41" s="169">
        <f>SUMIFS('Transport DB'!O:O,'Transport DB'!C:C,"="&amp;'Work DB'!C41,'Transport DB'!F:F,"="&amp;'Work DB'!$K$4)</f>
        <v>0</v>
      </c>
      <c r="L41" s="169">
        <f>SUMIFS('Transport DB'!O:O,'Transport DB'!C:C,"="&amp;'Work DB'!C41,'Transport DB'!F:F,"="&amp;'Work DB'!$L$4)</f>
        <v>0</v>
      </c>
      <c r="M41" s="169">
        <f>SUMIFS('Transport DB'!O:O,'Transport DB'!C:C,"="&amp;'Work DB'!C41,'Transport DB'!F:F,"="&amp;'Work DB'!$M$4)</f>
        <v>396.20000000000005</v>
      </c>
      <c r="N41" s="169"/>
      <c r="O41" s="167"/>
      <c r="P41" s="168">
        <f t="shared" si="5"/>
        <v>801.85</v>
      </c>
      <c r="Q41" s="169">
        <f t="shared" si="9"/>
        <v>0</v>
      </c>
      <c r="R41" s="169"/>
      <c r="S41" s="169"/>
      <c r="T41" s="169"/>
      <c r="U41" s="169"/>
      <c r="V41" s="167"/>
      <c r="W41" s="168">
        <f>SUMIFS('Transport DB'!Q:Q,'Transport DB'!C:C,"="&amp;'Work DB'!C41,'Transport DB'!F:F,"="&amp;'Work DB'!$W$4)</f>
        <v>0</v>
      </c>
      <c r="X41" s="169">
        <f>SUMIFS('Transport DB'!Q:Q,'Transport DB'!C:C,"="&amp;'Work DB'!C41,'Transport DB'!F:F,"="&amp;'Work DB'!$X$4)</f>
        <v>0</v>
      </c>
      <c r="Y41" s="169">
        <f>SUMIFS('Transport DB'!Q:Q,'Transport DB'!C:C,"="&amp;'Work DB'!C41,'Transport DB'!F:F,"="&amp;'Work DB'!$Y$4)</f>
        <v>0</v>
      </c>
      <c r="Z41" s="166">
        <f>SUMIFS('Transport DB'!Q:Q,'Transport DB'!C:C,"="&amp;'Work DB'!C41,'Transport DB'!F:F,"="&amp;'Work DB'!$Z$4)</f>
        <v>0</v>
      </c>
      <c r="AA41" s="166">
        <f>SUMIFS('Transport DB'!Q:Q,'Transport DB'!C:C,"="&amp;'Work DB'!C41,'Transport DB'!F:F,"="&amp;'Work DB'!$AA$4)</f>
        <v>0</v>
      </c>
      <c r="AB41" s="166"/>
      <c r="AC41" s="167"/>
      <c r="AD41" s="29"/>
      <c r="AE41" s="30"/>
      <c r="AF41" s="31"/>
      <c r="AG41" s="29"/>
      <c r="AH41" s="30"/>
      <c r="AI41" s="32"/>
      <c r="AJ41" s="29"/>
      <c r="AK41" s="30"/>
      <c r="AL41" s="30"/>
      <c r="AM41" s="31"/>
      <c r="AN41" s="29"/>
      <c r="AO41" s="30"/>
      <c r="AP41" s="222" t="e">
        <f>VLOOKUP(C41,#REF!,2,FALSE)</f>
        <v>#REF!</v>
      </c>
      <c r="AQ41" s="227" t="e">
        <f t="shared" si="7"/>
        <v>#REF!</v>
      </c>
      <c r="AR41" s="30"/>
      <c r="AS41" s="30"/>
      <c r="AT41" s="30"/>
      <c r="AU41" s="30"/>
      <c r="AV41" s="31"/>
      <c r="AW41" s="33"/>
      <c r="AX41" s="57"/>
    </row>
    <row r="42" spans="2:50" s="15" customFormat="1" ht="21" x14ac:dyDescent="0.25">
      <c r="B42" s="48"/>
      <c r="C42" s="20">
        <f t="shared" si="8"/>
        <v>45407</v>
      </c>
      <c r="D42" s="168">
        <f>SUMIFS('Transport DB'!P:P,'Transport DB'!C:C,"="&amp;'Work DB'!C42,'Transport DB'!F:F,"="&amp;'Work DB'!$D$4)</f>
        <v>0</v>
      </c>
      <c r="E42" s="169">
        <f>SUMIFS('Transport DB'!P:P,'Transport DB'!C:C,"="&amp;'Work DB'!C42,'Transport DB'!F:F,"="&amp;'Work DB'!$E$4)</f>
        <v>0</v>
      </c>
      <c r="F42" s="169">
        <f>SUMIFS('Transport DB'!P:P,'Transport DB'!C:C,"="&amp;'Work DB'!C42,'Transport DB'!F:F,"="&amp;'Work DB'!$F$4)</f>
        <v>0</v>
      </c>
      <c r="G42" s="169"/>
      <c r="H42" s="167"/>
      <c r="I42" s="168">
        <f>SUMIFS('Transport DB'!O:O,'Transport DB'!C:C,"="&amp;'Work DB'!C42,'Transport DB'!F:F,"="&amp;'Work DB'!$I$4)</f>
        <v>598.5</v>
      </c>
      <c r="J42" s="169">
        <f>SUMIFS('Transport DB'!O:O,'Transport DB'!C:C,"="&amp;'Work DB'!C42,'Transport DB'!F:F,"="&amp;'Work DB'!$J$4)</f>
        <v>0</v>
      </c>
      <c r="K42" s="169">
        <f>SUMIFS('Transport DB'!O:O,'Transport DB'!C:C,"="&amp;'Work DB'!C42,'Transport DB'!F:F,"="&amp;'Work DB'!$K$4)</f>
        <v>0</v>
      </c>
      <c r="L42" s="169">
        <f>SUMIFS('Transport DB'!O:O,'Transport DB'!C:C,"="&amp;'Work DB'!C42,'Transport DB'!F:F,"="&amp;'Work DB'!$L$4)</f>
        <v>0</v>
      </c>
      <c r="M42" s="169">
        <f>SUMIFS('Transport DB'!O:O,'Transport DB'!C:C,"="&amp;'Work DB'!C42,'Transport DB'!F:F,"="&amp;'Work DB'!$M$4)</f>
        <v>284.05</v>
      </c>
      <c r="N42" s="169"/>
      <c r="O42" s="167"/>
      <c r="P42" s="168">
        <f t="shared" si="5"/>
        <v>882.55</v>
      </c>
      <c r="Q42" s="169">
        <f t="shared" si="9"/>
        <v>0</v>
      </c>
      <c r="R42" s="169"/>
      <c r="S42" s="169"/>
      <c r="T42" s="169"/>
      <c r="U42" s="169"/>
      <c r="V42" s="167"/>
      <c r="W42" s="168">
        <f>SUMIFS('Transport DB'!Q:Q,'Transport DB'!C:C,"="&amp;'Work DB'!C42,'Transport DB'!F:F,"="&amp;'Work DB'!$W$4)</f>
        <v>0</v>
      </c>
      <c r="X42" s="169">
        <f>SUMIFS('Transport DB'!Q:Q,'Transport DB'!C:C,"="&amp;'Work DB'!C42,'Transport DB'!F:F,"="&amp;'Work DB'!$X$4)</f>
        <v>0</v>
      </c>
      <c r="Y42" s="169">
        <f>SUMIFS('Transport DB'!Q:Q,'Transport DB'!C:C,"="&amp;'Work DB'!C42,'Transport DB'!F:F,"="&amp;'Work DB'!$Y$4)</f>
        <v>0</v>
      </c>
      <c r="Z42" s="166">
        <f>SUMIFS('Transport DB'!Q:Q,'Transport DB'!C:C,"="&amp;'Work DB'!C42,'Transport DB'!F:F,"="&amp;'Work DB'!$Z$4)</f>
        <v>0</v>
      </c>
      <c r="AA42" s="166">
        <f>SUMIFS('Transport DB'!Q:Q,'Transport DB'!C:C,"="&amp;'Work DB'!C42,'Transport DB'!F:F,"="&amp;'Work DB'!$AA$4)</f>
        <v>0</v>
      </c>
      <c r="AB42" s="166"/>
      <c r="AC42" s="167"/>
      <c r="AD42" s="29"/>
      <c r="AE42" s="30"/>
      <c r="AF42" s="31"/>
      <c r="AG42" s="29"/>
      <c r="AH42" s="30"/>
      <c r="AI42" s="32"/>
      <c r="AJ42" s="29"/>
      <c r="AK42" s="30"/>
      <c r="AL42" s="30"/>
      <c r="AM42" s="31"/>
      <c r="AN42" s="29"/>
      <c r="AO42" s="30"/>
      <c r="AP42" s="222" t="e">
        <f>VLOOKUP(C42,#REF!,2,FALSE)</f>
        <v>#REF!</v>
      </c>
      <c r="AQ42" s="227" t="e">
        <f t="shared" si="7"/>
        <v>#REF!</v>
      </c>
      <c r="AR42" s="30"/>
      <c r="AS42" s="30"/>
      <c r="AT42" s="30"/>
      <c r="AU42" s="30"/>
      <c r="AV42" s="31"/>
      <c r="AW42" s="33"/>
      <c r="AX42" s="57"/>
    </row>
    <row r="43" spans="2:50" s="15" customFormat="1" ht="21" x14ac:dyDescent="0.25">
      <c r="B43" s="48"/>
      <c r="C43" s="20">
        <f t="shared" si="8"/>
        <v>45408</v>
      </c>
      <c r="D43" s="168">
        <f>SUMIFS('Transport DB'!P:P,'Transport DB'!C:C,"="&amp;'Work DB'!C43,'Transport DB'!F:F,"="&amp;'Work DB'!$D$4)</f>
        <v>0</v>
      </c>
      <c r="E43" s="169">
        <f>SUMIFS('Transport DB'!P:P,'Transport DB'!C:C,"="&amp;'Work DB'!C43,'Transport DB'!F:F,"="&amp;'Work DB'!$E$4)</f>
        <v>0</v>
      </c>
      <c r="F43" s="169">
        <f>SUMIFS('Transport DB'!P:P,'Transport DB'!C:C,"="&amp;'Work DB'!C43,'Transport DB'!F:F,"="&amp;'Work DB'!$F$4)</f>
        <v>0</v>
      </c>
      <c r="G43" s="169"/>
      <c r="H43" s="167"/>
      <c r="I43" s="168">
        <f>SUMIFS('Transport DB'!O:O,'Transport DB'!C:C,"="&amp;'Work DB'!C43,'Transport DB'!F:F,"="&amp;'Work DB'!$I$4)</f>
        <v>598.50000000000011</v>
      </c>
      <c r="J43" s="169">
        <f>SUMIFS('Transport DB'!O:O,'Transport DB'!C:C,"="&amp;'Work DB'!C43,'Transport DB'!F:F,"="&amp;'Work DB'!$J$4)</f>
        <v>0</v>
      </c>
      <c r="K43" s="169">
        <f>SUMIFS('Transport DB'!O:O,'Transport DB'!C:C,"="&amp;'Work DB'!C43,'Transport DB'!F:F,"="&amp;'Work DB'!$K$4)</f>
        <v>0</v>
      </c>
      <c r="L43" s="169">
        <f>SUMIFS('Transport DB'!O:O,'Transport DB'!C:C,"="&amp;'Work DB'!C43,'Transport DB'!F:F,"="&amp;'Work DB'!$L$4)</f>
        <v>0</v>
      </c>
      <c r="M43" s="169">
        <f>SUMIFS('Transport DB'!O:O,'Transport DB'!C:C,"="&amp;'Work DB'!C43,'Transport DB'!F:F,"="&amp;'Work DB'!$M$4)</f>
        <v>0</v>
      </c>
      <c r="N43" s="169"/>
      <c r="O43" s="167"/>
      <c r="P43" s="168">
        <f t="shared" si="5"/>
        <v>598.50000000000011</v>
      </c>
      <c r="Q43" s="169">
        <f t="shared" si="9"/>
        <v>0</v>
      </c>
      <c r="R43" s="169"/>
      <c r="S43" s="169"/>
      <c r="T43" s="169"/>
      <c r="U43" s="169"/>
      <c r="V43" s="167"/>
      <c r="W43" s="168">
        <f>SUMIFS('Transport DB'!Q:Q,'Transport DB'!C:C,"="&amp;'Work DB'!C43,'Transport DB'!F:F,"="&amp;'Work DB'!$W$4)</f>
        <v>0</v>
      </c>
      <c r="X43" s="169">
        <f>SUMIFS('Transport DB'!Q:Q,'Transport DB'!C:C,"="&amp;'Work DB'!C43,'Transport DB'!F:F,"="&amp;'Work DB'!$X$4)</f>
        <v>0</v>
      </c>
      <c r="Y43" s="169">
        <f>SUMIFS('Transport DB'!Q:Q,'Transport DB'!C:C,"="&amp;'Work DB'!C43,'Transport DB'!F:F,"="&amp;'Work DB'!$Y$4)</f>
        <v>0</v>
      </c>
      <c r="Z43" s="166">
        <f>SUMIFS('Transport DB'!Q:Q,'Transport DB'!C:C,"="&amp;'Work DB'!C43,'Transport DB'!F:F,"="&amp;'Work DB'!$Z$4)</f>
        <v>0</v>
      </c>
      <c r="AA43" s="166">
        <f>SUMIFS('Transport DB'!Q:Q,'Transport DB'!C:C,"="&amp;'Work DB'!C43,'Transport DB'!F:F,"="&amp;'Work DB'!$AA$4)</f>
        <v>0</v>
      </c>
      <c r="AB43" s="166"/>
      <c r="AC43" s="167"/>
      <c r="AD43" s="29"/>
      <c r="AE43" s="30"/>
      <c r="AF43" s="31"/>
      <c r="AG43" s="29"/>
      <c r="AH43" s="30"/>
      <c r="AI43" s="32"/>
      <c r="AJ43" s="29"/>
      <c r="AK43" s="30"/>
      <c r="AL43" s="30"/>
      <c r="AM43" s="31"/>
      <c r="AN43" s="29"/>
      <c r="AO43" s="30"/>
      <c r="AP43" s="222" t="e">
        <f>VLOOKUP(C43,#REF!,2,FALSE)</f>
        <v>#REF!</v>
      </c>
      <c r="AQ43" s="227" t="e">
        <f t="shared" si="7"/>
        <v>#REF!</v>
      </c>
      <c r="AR43" s="30"/>
      <c r="AS43" s="30"/>
      <c r="AT43" s="30"/>
      <c r="AU43" s="30"/>
      <c r="AV43" s="31"/>
      <c r="AW43" s="33"/>
      <c r="AX43" s="57"/>
    </row>
    <row r="44" spans="2:50" s="15" customFormat="1" ht="21" x14ac:dyDescent="0.25">
      <c r="B44" s="48"/>
      <c r="C44" s="20">
        <f t="shared" si="8"/>
        <v>45409</v>
      </c>
      <c r="D44" s="168">
        <f>SUMIFS('Transport DB'!P:P,'Transport DB'!C:C,"="&amp;'Work DB'!C44,'Transport DB'!F:F,"="&amp;'Work DB'!$D$4)</f>
        <v>0</v>
      </c>
      <c r="E44" s="169">
        <f>SUMIFS('Transport DB'!P:P,'Transport DB'!C:C,"="&amp;'Work DB'!C44,'Transport DB'!F:F,"="&amp;'Work DB'!$E$4)</f>
        <v>0</v>
      </c>
      <c r="F44" s="169">
        <f>SUMIFS('Transport DB'!P:P,'Transport DB'!C:C,"="&amp;'Work DB'!C44,'Transport DB'!F:F,"="&amp;'Work DB'!$F$4)</f>
        <v>0</v>
      </c>
      <c r="G44" s="169"/>
      <c r="H44" s="167"/>
      <c r="I44" s="168">
        <f>SUMIFS('Transport DB'!O:O,'Transport DB'!C:C,"="&amp;'Work DB'!C44,'Transport DB'!F:F,"="&amp;'Work DB'!$I$4)</f>
        <v>551.95000000000005</v>
      </c>
      <c r="J44" s="169">
        <f>SUMIFS('Transport DB'!O:O,'Transport DB'!C:C,"="&amp;'Work DB'!C44,'Transport DB'!F:F,"="&amp;'Work DB'!$J$4)</f>
        <v>0</v>
      </c>
      <c r="K44" s="169">
        <f>SUMIFS('Transport DB'!O:O,'Transport DB'!C:C,"="&amp;'Work DB'!C44,'Transport DB'!F:F,"="&amp;'Work DB'!$K$4)</f>
        <v>0</v>
      </c>
      <c r="L44" s="169">
        <f>SUMIFS('Transport DB'!O:O,'Transport DB'!C:C,"="&amp;'Work DB'!C44,'Transport DB'!F:F,"="&amp;'Work DB'!$L$4)</f>
        <v>0</v>
      </c>
      <c r="M44" s="169">
        <f>SUMIFS('Transport DB'!O:O,'Transport DB'!C:C,"="&amp;'Work DB'!C44,'Transport DB'!F:F,"="&amp;'Work DB'!$M$4)</f>
        <v>421.20000000000005</v>
      </c>
      <c r="N44" s="169"/>
      <c r="O44" s="167"/>
      <c r="P44" s="168">
        <f t="shared" si="5"/>
        <v>973.15000000000009</v>
      </c>
      <c r="Q44" s="169">
        <f t="shared" si="9"/>
        <v>0</v>
      </c>
      <c r="R44" s="169"/>
      <c r="S44" s="169"/>
      <c r="T44" s="169"/>
      <c r="U44" s="169"/>
      <c r="V44" s="167"/>
      <c r="W44" s="168">
        <f>SUMIFS('Transport DB'!Q:Q,'Transport DB'!C:C,"="&amp;'Work DB'!C44,'Transport DB'!F:F,"="&amp;'Work DB'!$W$4)</f>
        <v>0</v>
      </c>
      <c r="X44" s="169">
        <f>SUMIFS('Transport DB'!Q:Q,'Transport DB'!C:C,"="&amp;'Work DB'!C44,'Transport DB'!F:F,"="&amp;'Work DB'!$X$4)</f>
        <v>0</v>
      </c>
      <c r="Y44" s="169">
        <f>SUMIFS('Transport DB'!Q:Q,'Transport DB'!C:C,"="&amp;'Work DB'!C44,'Transport DB'!F:F,"="&amp;'Work DB'!$Y$4)</f>
        <v>0</v>
      </c>
      <c r="Z44" s="166">
        <f>SUMIFS('Transport DB'!Q:Q,'Transport DB'!C:C,"="&amp;'Work DB'!C44,'Transport DB'!F:F,"="&amp;'Work DB'!$Z$4)</f>
        <v>0</v>
      </c>
      <c r="AA44" s="166">
        <f>SUMIFS('Transport DB'!Q:Q,'Transport DB'!C:C,"="&amp;'Work DB'!C44,'Transport DB'!F:F,"="&amp;'Work DB'!$AA$4)</f>
        <v>0</v>
      </c>
      <c r="AB44" s="166"/>
      <c r="AC44" s="167"/>
      <c r="AD44" s="29"/>
      <c r="AE44" s="30"/>
      <c r="AF44" s="31"/>
      <c r="AG44" s="29"/>
      <c r="AH44" s="30"/>
      <c r="AI44" s="32"/>
      <c r="AJ44" s="29"/>
      <c r="AK44" s="30"/>
      <c r="AL44" s="30"/>
      <c r="AM44" s="31"/>
      <c r="AN44" s="29"/>
      <c r="AO44" s="30"/>
      <c r="AP44" s="222" t="e">
        <f>VLOOKUP(C44,#REF!,2,FALSE)</f>
        <v>#REF!</v>
      </c>
      <c r="AQ44" s="227" t="e">
        <f t="shared" si="7"/>
        <v>#REF!</v>
      </c>
      <c r="AR44" s="30"/>
      <c r="AS44" s="30"/>
      <c r="AT44" s="30"/>
      <c r="AU44" s="30"/>
      <c r="AV44" s="31"/>
      <c r="AW44" s="33"/>
      <c r="AX44" s="57"/>
    </row>
    <row r="45" spans="2:50" s="15" customFormat="1" ht="21" x14ac:dyDescent="0.25">
      <c r="B45" s="48"/>
      <c r="C45" s="20">
        <f t="shared" si="8"/>
        <v>45410</v>
      </c>
      <c r="D45" s="168">
        <f>SUMIFS('Transport DB'!P:P,'Transport DB'!C:C,"="&amp;'Work DB'!C45,'Transport DB'!F:F,"="&amp;'Work DB'!$D$4)</f>
        <v>0</v>
      </c>
      <c r="E45" s="169">
        <f>SUMIFS('Transport DB'!P:P,'Transport DB'!C:C,"="&amp;'Work DB'!C45,'Transport DB'!F:F,"="&amp;'Work DB'!$E$4)</f>
        <v>0</v>
      </c>
      <c r="F45" s="169">
        <f>SUMIFS('Transport DB'!P:P,'Transport DB'!C:C,"="&amp;'Work DB'!C45,'Transport DB'!F:F,"="&amp;'Work DB'!$F$4)</f>
        <v>0</v>
      </c>
      <c r="G45" s="169"/>
      <c r="H45" s="167"/>
      <c r="I45" s="168">
        <f>SUMIFS('Transport DB'!O:O,'Transport DB'!C:C,"="&amp;'Work DB'!C45,'Transport DB'!F:F,"="&amp;'Work DB'!$I$4)</f>
        <v>525.35</v>
      </c>
      <c r="J45" s="169">
        <f>SUMIFS('Transport DB'!O:O,'Transport DB'!C:C,"="&amp;'Work DB'!C45,'Transport DB'!F:F,"="&amp;'Work DB'!$J$4)</f>
        <v>0</v>
      </c>
      <c r="K45" s="169">
        <f>SUMIFS('Transport DB'!O:O,'Transport DB'!C:C,"="&amp;'Work DB'!C45,'Transport DB'!F:F,"="&amp;'Work DB'!$K$4)</f>
        <v>0</v>
      </c>
      <c r="L45" s="169">
        <f>SUMIFS('Transport DB'!O:O,'Transport DB'!C:C,"="&amp;'Work DB'!C45,'Transport DB'!F:F,"="&amp;'Work DB'!$L$4)</f>
        <v>0</v>
      </c>
      <c r="M45" s="169">
        <f>SUMIFS('Transport DB'!O:O,'Transport DB'!C:C,"="&amp;'Work DB'!C45,'Transport DB'!F:F,"="&amp;'Work DB'!$M$4)</f>
        <v>453.6</v>
      </c>
      <c r="N45" s="169"/>
      <c r="O45" s="167"/>
      <c r="P45" s="168">
        <f t="shared" si="5"/>
        <v>978.95</v>
      </c>
      <c r="Q45" s="169">
        <f t="shared" si="9"/>
        <v>0</v>
      </c>
      <c r="R45" s="169"/>
      <c r="S45" s="169"/>
      <c r="T45" s="169"/>
      <c r="U45" s="169"/>
      <c r="V45" s="167"/>
      <c r="W45" s="168">
        <f>SUMIFS('Transport DB'!Q:Q,'Transport DB'!C:C,"="&amp;'Work DB'!C45,'Transport DB'!F:F,"="&amp;'Work DB'!$W$4)</f>
        <v>0</v>
      </c>
      <c r="X45" s="169">
        <f>SUMIFS('Transport DB'!Q:Q,'Transport DB'!C:C,"="&amp;'Work DB'!C45,'Transport DB'!F:F,"="&amp;'Work DB'!$X$4)</f>
        <v>0</v>
      </c>
      <c r="Y45" s="169">
        <f>SUMIFS('Transport DB'!Q:Q,'Transport DB'!C:C,"="&amp;'Work DB'!C45,'Transport DB'!F:F,"="&amp;'Work DB'!$Y$4)</f>
        <v>0</v>
      </c>
      <c r="Z45" s="166">
        <f>SUMIFS('Transport DB'!Q:Q,'Transport DB'!C:C,"="&amp;'Work DB'!C45,'Transport DB'!F:F,"="&amp;'Work DB'!$Z$4)</f>
        <v>0</v>
      </c>
      <c r="AA45" s="166">
        <f>SUMIFS('Transport DB'!Q:Q,'Transport DB'!C:C,"="&amp;'Work DB'!C45,'Transport DB'!F:F,"="&amp;'Work DB'!$AA$4)</f>
        <v>0</v>
      </c>
      <c r="AB45" s="166"/>
      <c r="AC45" s="167"/>
      <c r="AD45" s="29"/>
      <c r="AE45" s="30"/>
      <c r="AF45" s="31"/>
      <c r="AG45" s="29"/>
      <c r="AH45" s="30"/>
      <c r="AI45" s="32"/>
      <c r="AJ45" s="29"/>
      <c r="AK45" s="30"/>
      <c r="AL45" s="30"/>
      <c r="AM45" s="31"/>
      <c r="AN45" s="29"/>
      <c r="AO45" s="30"/>
      <c r="AP45" s="222" t="e">
        <f>VLOOKUP(C45,#REF!,2,FALSE)</f>
        <v>#REF!</v>
      </c>
      <c r="AQ45" s="227" t="e">
        <f t="shared" si="7"/>
        <v>#REF!</v>
      </c>
      <c r="AR45" s="30"/>
      <c r="AS45" s="30"/>
      <c r="AT45" s="30"/>
      <c r="AU45" s="30"/>
      <c r="AV45" s="31"/>
      <c r="AW45" s="33"/>
      <c r="AX45" s="57"/>
    </row>
    <row r="46" spans="2:50" s="15" customFormat="1" ht="21" x14ac:dyDescent="0.25">
      <c r="B46" s="48"/>
      <c r="C46" s="20">
        <f t="shared" si="8"/>
        <v>45411</v>
      </c>
      <c r="D46" s="168">
        <f>SUMIFS('Transport DB'!P:P,'Transport DB'!C:C,"="&amp;'Work DB'!C46,'Transport DB'!F:F,"="&amp;'Work DB'!$D$4)</f>
        <v>0</v>
      </c>
      <c r="E46" s="169">
        <f>SUMIFS('Transport DB'!P:P,'Transport DB'!C:C,"="&amp;'Work DB'!C46,'Transport DB'!F:F,"="&amp;'Work DB'!$E$4)</f>
        <v>0</v>
      </c>
      <c r="F46" s="169">
        <f>SUMIFS('Transport DB'!P:P,'Transport DB'!C:C,"="&amp;'Work DB'!C46,'Transport DB'!F:F,"="&amp;'Work DB'!$F$4)</f>
        <v>0</v>
      </c>
      <c r="G46" s="169"/>
      <c r="H46" s="167"/>
      <c r="I46" s="168">
        <f>SUMIFS('Transport DB'!O:O,'Transport DB'!C:C,"="&amp;'Work DB'!C46,'Transport DB'!F:F,"="&amp;'Work DB'!$I$4)</f>
        <v>492.1</v>
      </c>
      <c r="J46" s="169">
        <f>SUMIFS('Transport DB'!O:O,'Transport DB'!C:C,"="&amp;'Work DB'!C46,'Transport DB'!F:F,"="&amp;'Work DB'!$J$4)</f>
        <v>0</v>
      </c>
      <c r="K46" s="169">
        <f>SUMIFS('Transport DB'!O:O,'Transport DB'!C:C,"="&amp;'Work DB'!C46,'Transport DB'!F:F,"="&amp;'Work DB'!$K$4)</f>
        <v>0</v>
      </c>
      <c r="L46" s="169">
        <f>SUMIFS('Transport DB'!O:O,'Transport DB'!C:C,"="&amp;'Work DB'!C46,'Transport DB'!F:F,"="&amp;'Work DB'!$L$4)</f>
        <v>0</v>
      </c>
      <c r="M46" s="169">
        <f>SUMIFS('Transport DB'!O:O,'Transport DB'!C:C,"="&amp;'Work DB'!C46,'Transport DB'!F:F,"="&amp;'Work DB'!$M$4)</f>
        <v>340.55</v>
      </c>
      <c r="N46" s="169"/>
      <c r="O46" s="167"/>
      <c r="P46" s="168">
        <f t="shared" si="5"/>
        <v>832.65000000000009</v>
      </c>
      <c r="Q46" s="169">
        <f t="shared" si="9"/>
        <v>0</v>
      </c>
      <c r="R46" s="169"/>
      <c r="S46" s="169"/>
      <c r="T46" s="169"/>
      <c r="U46" s="169"/>
      <c r="V46" s="167"/>
      <c r="W46" s="168">
        <f>SUMIFS('Transport DB'!Q:Q,'Transport DB'!C:C,"="&amp;'Work DB'!C46,'Transport DB'!F:F,"="&amp;'Work DB'!$W$4)</f>
        <v>0</v>
      </c>
      <c r="X46" s="169">
        <f>SUMIFS('Transport DB'!Q:Q,'Transport DB'!C:C,"="&amp;'Work DB'!C46,'Transport DB'!F:F,"="&amp;'Work DB'!$X$4)</f>
        <v>0</v>
      </c>
      <c r="Y46" s="169">
        <f>SUMIFS('Transport DB'!Q:Q,'Transport DB'!C:C,"="&amp;'Work DB'!C46,'Transport DB'!F:F,"="&amp;'Work DB'!$Y$4)</f>
        <v>0</v>
      </c>
      <c r="Z46" s="166">
        <f>SUMIFS('Transport DB'!Q:Q,'Transport DB'!C:C,"="&amp;'Work DB'!C46,'Transport DB'!F:F,"="&amp;'Work DB'!$Z$4)</f>
        <v>0</v>
      </c>
      <c r="AA46" s="166">
        <f>SUMIFS('Transport DB'!Q:Q,'Transport DB'!C:C,"="&amp;'Work DB'!C46,'Transport DB'!F:F,"="&amp;'Work DB'!$AA$4)</f>
        <v>0</v>
      </c>
      <c r="AB46" s="166"/>
      <c r="AC46" s="167"/>
      <c r="AD46" s="29"/>
      <c r="AE46" s="30"/>
      <c r="AF46" s="31"/>
      <c r="AG46" s="29"/>
      <c r="AH46" s="30"/>
      <c r="AI46" s="32"/>
      <c r="AJ46" s="29"/>
      <c r="AK46" s="30"/>
      <c r="AL46" s="30"/>
      <c r="AM46" s="31"/>
      <c r="AN46" s="29"/>
      <c r="AO46" s="30"/>
      <c r="AP46" s="222" t="e">
        <f>VLOOKUP(C46,#REF!,2,FALSE)</f>
        <v>#REF!</v>
      </c>
      <c r="AQ46" s="227" t="e">
        <f t="shared" si="7"/>
        <v>#REF!</v>
      </c>
      <c r="AR46" s="30"/>
      <c r="AS46" s="30"/>
      <c r="AT46" s="30"/>
      <c r="AU46" s="30"/>
      <c r="AV46" s="31"/>
      <c r="AW46" s="33"/>
      <c r="AX46" s="57"/>
    </row>
    <row r="47" spans="2:50" s="15" customFormat="1" ht="21" x14ac:dyDescent="0.25">
      <c r="B47" s="48"/>
      <c r="C47" s="20">
        <f t="shared" si="8"/>
        <v>45412</v>
      </c>
      <c r="D47" s="168">
        <f>SUMIFS('Transport DB'!P:P,'Transport DB'!C:C,"="&amp;'Work DB'!C47,'Transport DB'!F:F,"="&amp;'Work DB'!$D$4)</f>
        <v>0</v>
      </c>
      <c r="E47" s="169">
        <f>SUMIFS('Transport DB'!P:P,'Transport DB'!C:C,"="&amp;'Work DB'!C47,'Transport DB'!F:F,"="&amp;'Work DB'!$E$4)</f>
        <v>0</v>
      </c>
      <c r="F47" s="169">
        <f>SUMIFS('Transport DB'!P:P,'Transport DB'!C:C,"="&amp;'Work DB'!C47,'Transport DB'!F:F,"="&amp;'Work DB'!$F$4)</f>
        <v>0</v>
      </c>
      <c r="G47" s="169"/>
      <c r="H47" s="167"/>
      <c r="I47" s="168">
        <f>SUMIFS('Transport DB'!O:O,'Transport DB'!C:C,"="&amp;'Work DB'!C47,'Transport DB'!F:F,"="&amp;'Work DB'!$I$4)</f>
        <v>691.6</v>
      </c>
      <c r="J47" s="169">
        <f>SUMIFS('Transport DB'!O:O,'Transport DB'!C:C,"="&amp;'Work DB'!C47,'Transport DB'!F:F,"="&amp;'Work DB'!$J$4)</f>
        <v>0</v>
      </c>
      <c r="K47" s="169">
        <f>SUMIFS('Transport DB'!O:O,'Transport DB'!C:C,"="&amp;'Work DB'!C47,'Transport DB'!F:F,"="&amp;'Work DB'!$K$4)</f>
        <v>0</v>
      </c>
      <c r="L47" s="169">
        <f>SUMIFS('Transport DB'!O:O,'Transport DB'!C:C,"="&amp;'Work DB'!C47,'Transport DB'!F:F,"="&amp;'Work DB'!$L$4)</f>
        <v>0</v>
      </c>
      <c r="M47" s="169">
        <f>SUMIFS('Transport DB'!O:O,'Transport DB'!C:C,"="&amp;'Work DB'!C47,'Transport DB'!F:F,"="&amp;'Work DB'!$M$4)</f>
        <v>294.89999999999998</v>
      </c>
      <c r="N47" s="169"/>
      <c r="O47" s="167"/>
      <c r="P47" s="168">
        <f t="shared" si="5"/>
        <v>986.5</v>
      </c>
      <c r="Q47" s="169">
        <f t="shared" si="9"/>
        <v>0</v>
      </c>
      <c r="R47" s="169"/>
      <c r="S47" s="169"/>
      <c r="T47" s="169"/>
      <c r="U47" s="169"/>
      <c r="V47" s="167"/>
      <c r="W47" s="168">
        <f>SUMIFS('Transport DB'!Q:Q,'Transport DB'!C:C,"="&amp;'Work DB'!C47,'Transport DB'!F:F,"="&amp;'Work DB'!$W$4)</f>
        <v>0</v>
      </c>
      <c r="X47" s="169">
        <f>SUMIFS('Transport DB'!Q:Q,'Transport DB'!C:C,"="&amp;'Work DB'!C47,'Transport DB'!F:F,"="&amp;'Work DB'!$X$4)</f>
        <v>0</v>
      </c>
      <c r="Y47" s="169">
        <f>SUMIFS('Transport DB'!Q:Q,'Transport DB'!C:C,"="&amp;'Work DB'!C47,'Transport DB'!F:F,"="&amp;'Work DB'!$Y$4)</f>
        <v>0</v>
      </c>
      <c r="Z47" s="166">
        <f>SUMIFS('Transport DB'!Q:Q,'Transport DB'!C:C,"="&amp;'Work DB'!C47,'Transport DB'!F:F,"="&amp;'Work DB'!$Z$4)</f>
        <v>0</v>
      </c>
      <c r="AA47" s="166">
        <f>SUMIFS('Transport DB'!Q:Q,'Transport DB'!C:C,"="&amp;'Work DB'!C47,'Transport DB'!F:F,"="&amp;'Work DB'!$AA$4)</f>
        <v>0</v>
      </c>
      <c r="AB47" s="166"/>
      <c r="AC47" s="167"/>
      <c r="AD47" s="29"/>
      <c r="AE47" s="30"/>
      <c r="AF47" s="31"/>
      <c r="AG47" s="29"/>
      <c r="AH47" s="30"/>
      <c r="AI47" s="32"/>
      <c r="AJ47" s="29"/>
      <c r="AK47" s="30"/>
      <c r="AL47" s="30"/>
      <c r="AM47" s="31"/>
      <c r="AN47" s="29"/>
      <c r="AO47" s="30"/>
      <c r="AP47" s="222" t="e">
        <f>VLOOKUP(C47,#REF!,2,FALSE)</f>
        <v>#REF!</v>
      </c>
      <c r="AQ47" s="227" t="e">
        <f t="shared" si="7"/>
        <v>#REF!</v>
      </c>
      <c r="AR47" s="30"/>
      <c r="AS47" s="30"/>
      <c r="AT47" s="30"/>
      <c r="AU47" s="30"/>
      <c r="AV47" s="31"/>
      <c r="AW47" s="33"/>
      <c r="AX47" s="57"/>
    </row>
    <row r="48" spans="2:50" s="15" customFormat="1" ht="21" x14ac:dyDescent="0.25">
      <c r="B48" s="48"/>
      <c r="C48" s="20">
        <f t="shared" si="8"/>
        <v>45413</v>
      </c>
      <c r="D48" s="168">
        <f>SUMIFS('Transport DB'!P:P,'Transport DB'!C:C,"="&amp;'Work DB'!C48,'Transport DB'!F:F,"="&amp;'Work DB'!$D$4)</f>
        <v>0</v>
      </c>
      <c r="E48" s="169">
        <f>SUMIFS('Transport DB'!P:P,'Transport DB'!C:C,"="&amp;'Work DB'!C48,'Transport DB'!F:F,"="&amp;'Work DB'!$E$4)</f>
        <v>0</v>
      </c>
      <c r="F48" s="169">
        <f>SUMIFS('Transport DB'!P:P,'Transport DB'!C:C,"="&amp;'Work DB'!C48,'Transport DB'!F:F,"="&amp;'Work DB'!$F$4)</f>
        <v>0</v>
      </c>
      <c r="G48" s="169"/>
      <c r="H48" s="167"/>
      <c r="I48" s="168">
        <f>SUMIFS('Transport DB'!O:O,'Transport DB'!C:C,"="&amp;'Work DB'!C48,'Transport DB'!F:F,"="&amp;'Work DB'!$I$4)</f>
        <v>698.25</v>
      </c>
      <c r="J48" s="169">
        <f>SUMIFS('Transport DB'!O:O,'Transport DB'!C:C,"="&amp;'Work DB'!C48,'Transport DB'!F:F,"="&amp;'Work DB'!$J$4)</f>
        <v>0</v>
      </c>
      <c r="K48" s="169">
        <f>SUMIFS('Transport DB'!O:O,'Transport DB'!C:C,"="&amp;'Work DB'!C48,'Transport DB'!F:F,"="&amp;'Work DB'!$K$4)</f>
        <v>0</v>
      </c>
      <c r="L48" s="169">
        <f>SUMIFS('Transport DB'!O:O,'Transport DB'!C:C,"="&amp;'Work DB'!C48,'Transport DB'!F:F,"="&amp;'Work DB'!$L$4)</f>
        <v>0</v>
      </c>
      <c r="M48" s="169">
        <f>SUMIFS('Transport DB'!O:O,'Transport DB'!C:C,"="&amp;'Work DB'!C48,'Transport DB'!F:F,"="&amp;'Work DB'!$M$4)</f>
        <v>432</v>
      </c>
      <c r="N48" s="169"/>
      <c r="O48" s="167"/>
      <c r="P48" s="168">
        <f t="shared" si="5"/>
        <v>1130.25</v>
      </c>
      <c r="Q48" s="169">
        <f t="shared" si="9"/>
        <v>0</v>
      </c>
      <c r="R48" s="169"/>
      <c r="S48" s="169"/>
      <c r="T48" s="169"/>
      <c r="U48" s="169"/>
      <c r="V48" s="167"/>
      <c r="W48" s="168">
        <f>SUMIFS('Transport DB'!Q:Q,'Transport DB'!C:C,"="&amp;'Work DB'!C48,'Transport DB'!F:F,"="&amp;'Work DB'!$W$4)</f>
        <v>0</v>
      </c>
      <c r="X48" s="169">
        <f>SUMIFS('Transport DB'!Q:Q,'Transport DB'!C:C,"="&amp;'Work DB'!C48,'Transport DB'!F:F,"="&amp;'Work DB'!$X$4)</f>
        <v>0</v>
      </c>
      <c r="Y48" s="169">
        <f>SUMIFS('Transport DB'!Q:Q,'Transport DB'!C:C,"="&amp;'Work DB'!C48,'Transport DB'!F:F,"="&amp;'Work DB'!$Y$4)</f>
        <v>0</v>
      </c>
      <c r="Z48" s="166">
        <f>SUMIFS('Transport DB'!Q:Q,'Transport DB'!C:C,"="&amp;'Work DB'!C48,'Transport DB'!F:F,"="&amp;'Work DB'!$Z$4)</f>
        <v>0</v>
      </c>
      <c r="AA48" s="166">
        <f>SUMIFS('Transport DB'!Q:Q,'Transport DB'!C:C,"="&amp;'Work DB'!C48,'Transport DB'!F:F,"="&amp;'Work DB'!$AA$4)</f>
        <v>0</v>
      </c>
      <c r="AB48" s="166"/>
      <c r="AC48" s="167"/>
      <c r="AD48" s="29"/>
      <c r="AE48" s="30"/>
      <c r="AF48" s="31"/>
      <c r="AG48" s="29"/>
      <c r="AH48" s="30"/>
      <c r="AI48" s="32"/>
      <c r="AJ48" s="29"/>
      <c r="AK48" s="30"/>
      <c r="AL48" s="30"/>
      <c r="AM48" s="31"/>
      <c r="AN48" s="29"/>
      <c r="AO48" s="30"/>
      <c r="AP48" s="222" t="e">
        <f>VLOOKUP(C48,#REF!,2,FALSE)</f>
        <v>#REF!</v>
      </c>
      <c r="AQ48" s="227" t="e">
        <f t="shared" si="7"/>
        <v>#REF!</v>
      </c>
      <c r="AR48" s="30"/>
      <c r="AS48" s="30"/>
      <c r="AT48" s="30"/>
      <c r="AU48" s="30"/>
      <c r="AV48" s="31"/>
      <c r="AW48" s="33"/>
      <c r="AX48" s="57"/>
    </row>
    <row r="49" spans="2:50" s="15" customFormat="1" ht="21" x14ac:dyDescent="0.25">
      <c r="B49" s="48"/>
      <c r="C49" s="20">
        <f t="shared" si="8"/>
        <v>45414</v>
      </c>
      <c r="D49" s="168">
        <f>SUMIFS('Transport DB'!P:P,'Transport DB'!C:C,"="&amp;'Work DB'!C49,'Transport DB'!F:F,"="&amp;'Work DB'!$D$4)</f>
        <v>0</v>
      </c>
      <c r="E49" s="169">
        <f>SUMIFS('Transport DB'!P:P,'Transport DB'!C:C,"="&amp;'Work DB'!C49,'Transport DB'!F:F,"="&amp;'Work DB'!$E$4)</f>
        <v>0</v>
      </c>
      <c r="F49" s="169">
        <f>SUMIFS('Transport DB'!P:P,'Transport DB'!C:C,"="&amp;'Work DB'!C49,'Transport DB'!F:F,"="&amp;'Work DB'!$F$4)</f>
        <v>0</v>
      </c>
      <c r="G49" s="169"/>
      <c r="H49" s="167"/>
      <c r="I49" s="168">
        <f>SUMIFS('Transport DB'!O:O,'Transport DB'!C:C,"="&amp;'Work DB'!C49,'Transport DB'!F:F,"="&amp;'Work DB'!$I$4)</f>
        <v>465.5</v>
      </c>
      <c r="J49" s="169">
        <f>SUMIFS('Transport DB'!O:O,'Transport DB'!C:C,"="&amp;'Work DB'!C49,'Transport DB'!F:F,"="&amp;'Work DB'!$J$4)</f>
        <v>0</v>
      </c>
      <c r="K49" s="169">
        <f>SUMIFS('Transport DB'!O:O,'Transport DB'!C:C,"="&amp;'Work DB'!C49,'Transport DB'!F:F,"="&amp;'Work DB'!$K$4)</f>
        <v>0</v>
      </c>
      <c r="L49" s="169">
        <f>SUMIFS('Transport DB'!O:O,'Transport DB'!C:C,"="&amp;'Work DB'!C49,'Transport DB'!F:F,"="&amp;'Work DB'!$L$4)</f>
        <v>0</v>
      </c>
      <c r="M49" s="169">
        <f>SUMIFS('Transport DB'!O:O,'Transport DB'!C:C,"="&amp;'Work DB'!C49,'Transport DB'!F:F,"="&amp;'Work DB'!$M$4)</f>
        <v>182.60000000000002</v>
      </c>
      <c r="N49" s="169"/>
      <c r="O49" s="167"/>
      <c r="P49" s="168">
        <f t="shared" si="5"/>
        <v>648.1</v>
      </c>
      <c r="Q49" s="169">
        <f t="shared" si="9"/>
        <v>0</v>
      </c>
      <c r="R49" s="169"/>
      <c r="S49" s="169"/>
      <c r="T49" s="169"/>
      <c r="U49" s="169"/>
      <c r="V49" s="167"/>
      <c r="W49" s="168">
        <f>SUMIFS('Transport DB'!Q:Q,'Transport DB'!C:C,"="&amp;'Work DB'!C49,'Transport DB'!F:F,"="&amp;'Work DB'!$W$4)</f>
        <v>0</v>
      </c>
      <c r="X49" s="169">
        <f>SUMIFS('Transport DB'!Q:Q,'Transport DB'!C:C,"="&amp;'Work DB'!C49,'Transport DB'!F:F,"="&amp;'Work DB'!$X$4)</f>
        <v>0</v>
      </c>
      <c r="Y49" s="169">
        <f>SUMIFS('Transport DB'!Q:Q,'Transport DB'!C:C,"="&amp;'Work DB'!C49,'Transport DB'!F:F,"="&amp;'Work DB'!$Y$4)</f>
        <v>0</v>
      </c>
      <c r="Z49" s="166">
        <f>SUMIFS('Transport DB'!Q:Q,'Transport DB'!C:C,"="&amp;'Work DB'!C49,'Transport DB'!F:F,"="&amp;'Work DB'!$Z$4)</f>
        <v>0</v>
      </c>
      <c r="AA49" s="166">
        <f>SUMIFS('Transport DB'!Q:Q,'Transport DB'!C:C,"="&amp;'Work DB'!C49,'Transport DB'!F:F,"="&amp;'Work DB'!$AA$4)</f>
        <v>0</v>
      </c>
      <c r="AB49" s="166"/>
      <c r="AC49" s="167"/>
      <c r="AD49" s="29"/>
      <c r="AE49" s="30"/>
      <c r="AF49" s="31"/>
      <c r="AG49" s="29"/>
      <c r="AH49" s="30"/>
      <c r="AI49" s="32"/>
      <c r="AJ49" s="29"/>
      <c r="AK49" s="30"/>
      <c r="AL49" s="30"/>
      <c r="AM49" s="31"/>
      <c r="AN49" s="29"/>
      <c r="AO49" s="30"/>
      <c r="AP49" s="222" t="e">
        <f>VLOOKUP(C49,#REF!,2,FALSE)</f>
        <v>#REF!</v>
      </c>
      <c r="AQ49" s="227" t="e">
        <f t="shared" si="7"/>
        <v>#REF!</v>
      </c>
      <c r="AR49" s="30"/>
      <c r="AS49" s="30"/>
      <c r="AT49" s="30"/>
      <c r="AU49" s="30"/>
      <c r="AV49" s="31"/>
      <c r="AW49" s="33"/>
      <c r="AX49" s="57"/>
    </row>
    <row r="50" spans="2:50" s="15" customFormat="1" ht="21" x14ac:dyDescent="0.25">
      <c r="B50" s="48"/>
      <c r="C50" s="20">
        <f t="shared" si="8"/>
        <v>45415</v>
      </c>
      <c r="D50" s="168">
        <f>SUMIFS('Transport DB'!P:P,'Transport DB'!C:C,"="&amp;'Work DB'!C50,'Transport DB'!F:F,"="&amp;'Work DB'!$D$4)</f>
        <v>0</v>
      </c>
      <c r="E50" s="169">
        <f>SUMIFS('Transport DB'!P:P,'Transport DB'!C:C,"="&amp;'Work DB'!C50,'Transport DB'!F:F,"="&amp;'Work DB'!$E$4)</f>
        <v>0</v>
      </c>
      <c r="F50" s="169">
        <f>SUMIFS('Transport DB'!P:P,'Transport DB'!C:C,"="&amp;'Work DB'!C50,'Transport DB'!F:F,"="&amp;'Work DB'!$F$4)</f>
        <v>0</v>
      </c>
      <c r="G50" s="169"/>
      <c r="H50" s="167"/>
      <c r="I50" s="168">
        <f>SUMIFS('Transport DB'!O:O,'Transport DB'!C:C,"="&amp;'Work DB'!C50,'Transport DB'!F:F,"="&amp;'Work DB'!$I$4)</f>
        <v>0</v>
      </c>
      <c r="J50" s="169">
        <f>SUMIFS('Transport DB'!O:O,'Transport DB'!C:C,"="&amp;'Work DB'!C50,'Transport DB'!F:F,"="&amp;'Work DB'!$J$4)</f>
        <v>0</v>
      </c>
      <c r="K50" s="169">
        <f>SUMIFS('Transport DB'!O:O,'Transport DB'!C:C,"="&amp;'Work DB'!C50,'Transport DB'!F:F,"="&amp;'Work DB'!$K$4)</f>
        <v>0</v>
      </c>
      <c r="L50" s="169">
        <f>SUMIFS('Transport DB'!O:O,'Transport DB'!C:C,"="&amp;'Work DB'!C50,'Transport DB'!F:F,"="&amp;'Work DB'!$L$4)</f>
        <v>0</v>
      </c>
      <c r="M50" s="169">
        <f>SUMIFS('Transport DB'!O:O,'Transport DB'!C:C,"="&amp;'Work DB'!C50,'Transport DB'!F:F,"="&amp;'Work DB'!$M$4)</f>
        <v>0</v>
      </c>
      <c r="N50" s="169"/>
      <c r="O50" s="167"/>
      <c r="P50" s="168">
        <f t="shared" si="5"/>
        <v>0</v>
      </c>
      <c r="Q50" s="169">
        <f t="shared" si="9"/>
        <v>0</v>
      </c>
      <c r="R50" s="169"/>
      <c r="S50" s="169"/>
      <c r="T50" s="169"/>
      <c r="U50" s="169"/>
      <c r="V50" s="167"/>
      <c r="W50" s="168">
        <f>SUMIFS('Transport DB'!Q:Q,'Transport DB'!C:C,"="&amp;'Work DB'!C50,'Transport DB'!F:F,"="&amp;'Work DB'!$W$4)</f>
        <v>0</v>
      </c>
      <c r="X50" s="169">
        <f>SUMIFS('Transport DB'!Q:Q,'Transport DB'!C:C,"="&amp;'Work DB'!C50,'Transport DB'!F:F,"="&amp;'Work DB'!$X$4)</f>
        <v>0</v>
      </c>
      <c r="Y50" s="169">
        <f>SUMIFS('Transport DB'!Q:Q,'Transport DB'!C:C,"="&amp;'Work DB'!C50,'Transport DB'!F:F,"="&amp;'Work DB'!$Y$4)</f>
        <v>0</v>
      </c>
      <c r="Z50" s="166">
        <f>SUMIFS('Transport DB'!Q:Q,'Transport DB'!C:C,"="&amp;'Work DB'!C50,'Transport DB'!F:F,"="&amp;'Work DB'!$Z$4)</f>
        <v>0</v>
      </c>
      <c r="AA50" s="166">
        <f>SUMIFS('Transport DB'!Q:Q,'Transport DB'!C:C,"="&amp;'Work DB'!C50,'Transport DB'!F:F,"="&amp;'Work DB'!$AA$4)</f>
        <v>0</v>
      </c>
      <c r="AB50" s="166"/>
      <c r="AC50" s="167"/>
      <c r="AD50" s="29"/>
      <c r="AE50" s="30"/>
      <c r="AF50" s="31"/>
      <c r="AG50" s="29"/>
      <c r="AH50" s="30"/>
      <c r="AI50" s="32"/>
      <c r="AJ50" s="29"/>
      <c r="AK50" s="30"/>
      <c r="AL50" s="30"/>
      <c r="AM50" s="31"/>
      <c r="AN50" s="29"/>
      <c r="AO50" s="30"/>
      <c r="AP50" s="222" t="e">
        <f>VLOOKUP(C50,#REF!,2,FALSE)</f>
        <v>#REF!</v>
      </c>
      <c r="AQ50" s="227" t="e">
        <f t="shared" si="7"/>
        <v>#REF!</v>
      </c>
      <c r="AR50" s="30"/>
      <c r="AS50" s="30"/>
      <c r="AT50" s="30"/>
      <c r="AU50" s="30"/>
      <c r="AV50" s="31"/>
      <c r="AW50" s="33"/>
      <c r="AX50" s="57"/>
    </row>
    <row r="51" spans="2:50" s="15" customFormat="1" ht="21" x14ac:dyDescent="0.25">
      <c r="B51" s="48"/>
      <c r="C51" s="20">
        <f t="shared" si="8"/>
        <v>45416</v>
      </c>
      <c r="D51" s="168">
        <f>SUMIFS('Transport DB'!P:P,'Transport DB'!C:C,"="&amp;'Work DB'!C51,'Transport DB'!F:F,"="&amp;'Work DB'!$D$4)</f>
        <v>0</v>
      </c>
      <c r="E51" s="169">
        <f>SUMIFS('Transport DB'!P:P,'Transport DB'!C:C,"="&amp;'Work DB'!C51,'Transport DB'!F:F,"="&amp;'Work DB'!$E$4)</f>
        <v>0</v>
      </c>
      <c r="F51" s="169">
        <f>SUMIFS('Transport DB'!P:P,'Transport DB'!C:C,"="&amp;'Work DB'!C51,'Transport DB'!F:F,"="&amp;'Work DB'!$F$4)</f>
        <v>0</v>
      </c>
      <c r="G51" s="169"/>
      <c r="H51" s="167"/>
      <c r="I51" s="168">
        <f>SUMIFS('Transport DB'!O:O,'Transport DB'!C:C,"="&amp;'Work DB'!C51,'Transport DB'!F:F,"="&amp;'Work DB'!$I$4)</f>
        <v>325.85000000000002</v>
      </c>
      <c r="J51" s="169">
        <f>SUMIFS('Transport DB'!O:O,'Transport DB'!C:C,"="&amp;'Work DB'!C51,'Transport DB'!F:F,"="&amp;'Work DB'!$J$4)</f>
        <v>0</v>
      </c>
      <c r="K51" s="169">
        <f>SUMIFS('Transport DB'!O:O,'Transport DB'!C:C,"="&amp;'Work DB'!C51,'Transport DB'!F:F,"="&amp;'Work DB'!$K$4)</f>
        <v>0</v>
      </c>
      <c r="L51" s="169">
        <f>SUMIFS('Transport DB'!O:O,'Transport DB'!C:C,"="&amp;'Work DB'!C51,'Transport DB'!F:F,"="&amp;'Work DB'!$L$4)</f>
        <v>0</v>
      </c>
      <c r="M51" s="169">
        <f>SUMIFS('Transport DB'!O:O,'Transport DB'!C:C,"="&amp;'Work DB'!C51,'Transport DB'!F:F,"="&amp;'Work DB'!$M$4)</f>
        <v>0</v>
      </c>
      <c r="N51" s="169"/>
      <c r="O51" s="167"/>
      <c r="P51" s="168">
        <f t="shared" si="5"/>
        <v>325.85000000000002</v>
      </c>
      <c r="Q51" s="169">
        <f t="shared" si="9"/>
        <v>0</v>
      </c>
      <c r="R51" s="169"/>
      <c r="S51" s="169"/>
      <c r="T51" s="169"/>
      <c r="U51" s="169"/>
      <c r="V51" s="167"/>
      <c r="W51" s="168">
        <f>SUMIFS('Transport DB'!Q:Q,'Transport DB'!C:C,"="&amp;'Work DB'!C51,'Transport DB'!F:F,"="&amp;'Work DB'!$W$4)</f>
        <v>0</v>
      </c>
      <c r="X51" s="169">
        <f>SUMIFS('Transport DB'!Q:Q,'Transport DB'!C:C,"="&amp;'Work DB'!C51,'Transport DB'!F:F,"="&amp;'Work DB'!$X$4)</f>
        <v>0</v>
      </c>
      <c r="Y51" s="169">
        <f>SUMIFS('Transport DB'!Q:Q,'Transport DB'!C:C,"="&amp;'Work DB'!C51,'Transport DB'!F:F,"="&amp;'Work DB'!$Y$4)</f>
        <v>0</v>
      </c>
      <c r="Z51" s="166">
        <f>SUMIFS('Transport DB'!Q:Q,'Transport DB'!C:C,"="&amp;'Work DB'!C51,'Transport DB'!F:F,"="&amp;'Work DB'!$Z$4)</f>
        <v>0</v>
      </c>
      <c r="AA51" s="166">
        <f>SUMIFS('Transport DB'!Q:Q,'Transport DB'!C:C,"="&amp;'Work DB'!C51,'Transport DB'!F:F,"="&amp;'Work DB'!$AA$4)</f>
        <v>0</v>
      </c>
      <c r="AB51" s="166"/>
      <c r="AC51" s="167"/>
      <c r="AD51" s="29"/>
      <c r="AE51" s="30"/>
      <c r="AF51" s="31"/>
      <c r="AG51" s="29"/>
      <c r="AH51" s="30"/>
      <c r="AI51" s="32"/>
      <c r="AJ51" s="29"/>
      <c r="AK51" s="30"/>
      <c r="AL51" s="30"/>
      <c r="AM51" s="31"/>
      <c r="AN51" s="29"/>
      <c r="AO51" s="30"/>
      <c r="AP51" s="222" t="e">
        <f>VLOOKUP(C51,#REF!,2,FALSE)</f>
        <v>#REF!</v>
      </c>
      <c r="AQ51" s="227" t="e">
        <f t="shared" si="7"/>
        <v>#REF!</v>
      </c>
      <c r="AR51" s="30"/>
      <c r="AS51" s="30"/>
      <c r="AT51" s="30"/>
      <c r="AU51" s="30"/>
      <c r="AV51" s="31"/>
      <c r="AW51" s="33"/>
      <c r="AX51" s="57"/>
    </row>
    <row r="52" spans="2:50" s="15" customFormat="1" ht="21" x14ac:dyDescent="0.25">
      <c r="B52" s="48"/>
      <c r="C52" s="20">
        <f t="shared" si="8"/>
        <v>45417</v>
      </c>
      <c r="D52" s="168">
        <f>SUMIFS('Transport DB'!P:P,'Transport DB'!C:C,"="&amp;'Work DB'!C52,'Transport DB'!F:F,"="&amp;'Work DB'!$D$4)</f>
        <v>0</v>
      </c>
      <c r="E52" s="169">
        <f>SUMIFS('Transport DB'!P:P,'Transport DB'!C:C,"="&amp;'Work DB'!C52,'Transport DB'!F:F,"="&amp;'Work DB'!$E$4)</f>
        <v>0</v>
      </c>
      <c r="F52" s="169">
        <f>SUMIFS('Transport DB'!P:P,'Transport DB'!C:C,"="&amp;'Work DB'!C52,'Transport DB'!F:F,"="&amp;'Work DB'!$F$4)</f>
        <v>0</v>
      </c>
      <c r="G52" s="169"/>
      <c r="H52" s="167"/>
      <c r="I52" s="168">
        <f>SUMIFS('Transport DB'!O:O,'Transport DB'!C:C,"="&amp;'Work DB'!C52,'Transport DB'!F:F,"="&amp;'Work DB'!$I$4)</f>
        <v>545.30000000000007</v>
      </c>
      <c r="J52" s="169">
        <f>SUMIFS('Transport DB'!O:O,'Transport DB'!C:C,"="&amp;'Work DB'!C52,'Transport DB'!F:F,"="&amp;'Work DB'!$J$4)</f>
        <v>0</v>
      </c>
      <c r="K52" s="169">
        <f>SUMIFS('Transport DB'!O:O,'Transport DB'!C:C,"="&amp;'Work DB'!C52,'Transport DB'!F:F,"="&amp;'Work DB'!$K$4)</f>
        <v>0</v>
      </c>
      <c r="L52" s="169">
        <f>SUMIFS('Transport DB'!O:O,'Transport DB'!C:C,"="&amp;'Work DB'!C52,'Transport DB'!F:F,"="&amp;'Work DB'!$L$4)</f>
        <v>0</v>
      </c>
      <c r="M52" s="169">
        <f>SUMIFS('Transport DB'!O:O,'Transport DB'!C:C,"="&amp;'Work DB'!C52,'Transport DB'!F:F,"="&amp;'Work DB'!$M$4)</f>
        <v>314.80000000000007</v>
      </c>
      <c r="N52" s="169"/>
      <c r="O52" s="167"/>
      <c r="P52" s="168">
        <f t="shared" si="5"/>
        <v>860.10000000000014</v>
      </c>
      <c r="Q52" s="169">
        <f t="shared" si="9"/>
        <v>0</v>
      </c>
      <c r="R52" s="169"/>
      <c r="S52" s="169"/>
      <c r="T52" s="169"/>
      <c r="U52" s="169"/>
      <c r="V52" s="167"/>
      <c r="W52" s="168">
        <f>SUMIFS('Transport DB'!Q:Q,'Transport DB'!C:C,"="&amp;'Work DB'!C52,'Transport DB'!F:F,"="&amp;'Work DB'!$W$4)</f>
        <v>0</v>
      </c>
      <c r="X52" s="169">
        <f>SUMIFS('Transport DB'!Q:Q,'Transport DB'!C:C,"="&amp;'Work DB'!C52,'Transport DB'!F:F,"="&amp;'Work DB'!$X$4)</f>
        <v>0</v>
      </c>
      <c r="Y52" s="169">
        <f>SUMIFS('Transport DB'!Q:Q,'Transport DB'!C:C,"="&amp;'Work DB'!C52,'Transport DB'!F:F,"="&amp;'Work DB'!$Y$4)</f>
        <v>0</v>
      </c>
      <c r="Z52" s="166">
        <f>SUMIFS('Transport DB'!Q:Q,'Transport DB'!C:C,"="&amp;'Work DB'!C52,'Transport DB'!F:F,"="&amp;'Work DB'!$Z$4)</f>
        <v>0</v>
      </c>
      <c r="AA52" s="166">
        <f>SUMIFS('Transport DB'!Q:Q,'Transport DB'!C:C,"="&amp;'Work DB'!C52,'Transport DB'!F:F,"="&amp;'Work DB'!$AA$4)</f>
        <v>0</v>
      </c>
      <c r="AB52" s="166"/>
      <c r="AC52" s="167"/>
      <c r="AD52" s="29"/>
      <c r="AE52" s="30"/>
      <c r="AF52" s="31"/>
      <c r="AG52" s="29"/>
      <c r="AH52" s="30"/>
      <c r="AI52" s="32"/>
      <c r="AJ52" s="29"/>
      <c r="AK52" s="30"/>
      <c r="AL52" s="30"/>
      <c r="AM52" s="31"/>
      <c r="AN52" s="29"/>
      <c r="AO52" s="30"/>
      <c r="AP52" s="222" t="e">
        <f>VLOOKUP(C52,#REF!,2,FALSE)</f>
        <v>#REF!</v>
      </c>
      <c r="AQ52" s="227" t="e">
        <f t="shared" si="7"/>
        <v>#REF!</v>
      </c>
      <c r="AR52" s="30"/>
      <c r="AS52" s="30"/>
      <c r="AT52" s="30"/>
      <c r="AU52" s="30"/>
      <c r="AV52" s="31"/>
      <c r="AW52" s="33"/>
      <c r="AX52" s="57"/>
    </row>
    <row r="53" spans="2:50" s="15" customFormat="1" ht="21" x14ac:dyDescent="0.25">
      <c r="B53" s="48"/>
      <c r="C53" s="20">
        <f t="shared" si="8"/>
        <v>45418</v>
      </c>
      <c r="D53" s="168">
        <f>SUMIFS('Transport DB'!P:P,'Transport DB'!C:C,"="&amp;'Work DB'!C53,'Transport DB'!F:F,"="&amp;'Work DB'!$D$4)</f>
        <v>0</v>
      </c>
      <c r="E53" s="169">
        <f>SUMIFS('Transport DB'!P:P,'Transport DB'!C:C,"="&amp;'Work DB'!C53,'Transport DB'!F:F,"="&amp;'Work DB'!$E$4)</f>
        <v>0</v>
      </c>
      <c r="F53" s="169">
        <f>SUMIFS('Transport DB'!P:P,'Transport DB'!C:C,"="&amp;'Work DB'!C53,'Transport DB'!F:F,"="&amp;'Work DB'!$F$4)</f>
        <v>0</v>
      </c>
      <c r="G53" s="169"/>
      <c r="H53" s="167"/>
      <c r="I53" s="168">
        <f>SUMIFS('Transport DB'!O:O,'Transport DB'!C:C,"="&amp;'Work DB'!C53,'Transport DB'!F:F,"="&amp;'Work DB'!$I$4)</f>
        <v>578.54999999999995</v>
      </c>
      <c r="J53" s="169">
        <f>SUMIFS('Transport DB'!O:O,'Transport DB'!C:C,"="&amp;'Work DB'!C53,'Transport DB'!F:F,"="&amp;'Work DB'!$J$4)</f>
        <v>0</v>
      </c>
      <c r="K53" s="169">
        <f>SUMIFS('Transport DB'!O:O,'Transport DB'!C:C,"="&amp;'Work DB'!C53,'Transport DB'!F:F,"="&amp;'Work DB'!$K$4)</f>
        <v>0</v>
      </c>
      <c r="L53" s="169">
        <f>SUMIFS('Transport DB'!O:O,'Transport DB'!C:C,"="&amp;'Work DB'!C53,'Transport DB'!F:F,"="&amp;'Work DB'!$L$4)</f>
        <v>0</v>
      </c>
      <c r="M53" s="169">
        <f>SUMIFS('Transport DB'!O:O,'Transport DB'!C:C,"="&amp;'Work DB'!C53,'Transport DB'!F:F,"="&amp;'Work DB'!$M$4)</f>
        <v>372.1</v>
      </c>
      <c r="N53" s="169"/>
      <c r="O53" s="167"/>
      <c r="P53" s="168">
        <f t="shared" si="5"/>
        <v>950.65</v>
      </c>
      <c r="Q53" s="169">
        <f t="shared" si="9"/>
        <v>0</v>
      </c>
      <c r="R53" s="169"/>
      <c r="S53" s="169"/>
      <c r="T53" s="169"/>
      <c r="U53" s="169"/>
      <c r="V53" s="167"/>
      <c r="W53" s="168">
        <f>SUMIFS('Transport DB'!Q:Q,'Transport DB'!C:C,"="&amp;'Work DB'!C53,'Transport DB'!F:F,"="&amp;'Work DB'!$W$4)</f>
        <v>0</v>
      </c>
      <c r="X53" s="169">
        <f>SUMIFS('Transport DB'!Q:Q,'Transport DB'!C:C,"="&amp;'Work DB'!C53,'Transport DB'!F:F,"="&amp;'Work DB'!$X$4)</f>
        <v>0</v>
      </c>
      <c r="Y53" s="169">
        <f>SUMIFS('Transport DB'!Q:Q,'Transport DB'!C:C,"="&amp;'Work DB'!C53,'Transport DB'!F:F,"="&amp;'Work DB'!$Y$4)</f>
        <v>0</v>
      </c>
      <c r="Z53" s="166">
        <f>SUMIFS('Transport DB'!Q:Q,'Transport DB'!C:C,"="&amp;'Work DB'!C53,'Transport DB'!F:F,"="&amp;'Work DB'!$Z$4)</f>
        <v>0</v>
      </c>
      <c r="AA53" s="166">
        <f>SUMIFS('Transport DB'!Q:Q,'Transport DB'!C:C,"="&amp;'Work DB'!C53,'Transport DB'!F:F,"="&amp;'Work DB'!$AA$4)</f>
        <v>0</v>
      </c>
      <c r="AB53" s="166"/>
      <c r="AC53" s="167"/>
      <c r="AD53" s="29"/>
      <c r="AE53" s="30"/>
      <c r="AF53" s="31"/>
      <c r="AG53" s="29"/>
      <c r="AH53" s="30"/>
      <c r="AI53" s="32"/>
      <c r="AJ53" s="29"/>
      <c r="AK53" s="30"/>
      <c r="AL53" s="30"/>
      <c r="AM53" s="31"/>
      <c r="AN53" s="29"/>
      <c r="AO53" s="30"/>
      <c r="AP53" s="222" t="e">
        <f>VLOOKUP(C53,#REF!,2,FALSE)</f>
        <v>#REF!</v>
      </c>
      <c r="AQ53" s="227" t="e">
        <f t="shared" si="7"/>
        <v>#REF!</v>
      </c>
      <c r="AR53" s="30"/>
      <c r="AS53" s="30"/>
      <c r="AT53" s="30"/>
      <c r="AU53" s="30"/>
      <c r="AV53" s="31"/>
      <c r="AW53" s="33"/>
      <c r="AX53" s="57"/>
    </row>
    <row r="54" spans="2:50" s="15" customFormat="1" ht="21" x14ac:dyDescent="0.25">
      <c r="B54" s="48"/>
      <c r="C54" s="20">
        <f t="shared" si="8"/>
        <v>45419</v>
      </c>
      <c r="D54" s="168">
        <f>SUMIFS('Transport DB'!P:P,'Transport DB'!C:C,"="&amp;'Work DB'!C54,'Transport DB'!F:F,"="&amp;'Work DB'!$D$4)</f>
        <v>0</v>
      </c>
      <c r="E54" s="169">
        <f>SUMIFS('Transport DB'!P:P,'Transport DB'!C:C,"="&amp;'Work DB'!C54,'Transport DB'!F:F,"="&amp;'Work DB'!$E$4)</f>
        <v>0</v>
      </c>
      <c r="F54" s="169">
        <f>SUMIFS('Transport DB'!P:P,'Transport DB'!C:C,"="&amp;'Work DB'!C54,'Transport DB'!F:F,"="&amp;'Work DB'!$F$4)</f>
        <v>0</v>
      </c>
      <c r="G54" s="169"/>
      <c r="H54" s="167"/>
      <c r="I54" s="168">
        <f>SUMIFS('Transport DB'!O:O,'Transport DB'!C:C,"="&amp;'Work DB'!C54,'Transport DB'!F:F,"="&amp;'Work DB'!$I$4)</f>
        <v>512.04999999999995</v>
      </c>
      <c r="J54" s="169">
        <f>SUMIFS('Transport DB'!O:O,'Transport DB'!C:C,"="&amp;'Work DB'!C54,'Transport DB'!F:F,"="&amp;'Work DB'!$J$4)</f>
        <v>0</v>
      </c>
      <c r="K54" s="169">
        <f>SUMIFS('Transport DB'!O:O,'Transport DB'!C:C,"="&amp;'Work DB'!C54,'Transport DB'!F:F,"="&amp;'Work DB'!$K$4)</f>
        <v>0</v>
      </c>
      <c r="L54" s="169">
        <f>SUMIFS('Transport DB'!O:O,'Transport DB'!C:C,"="&amp;'Work DB'!C54,'Transport DB'!F:F,"="&amp;'Work DB'!$L$4)</f>
        <v>0</v>
      </c>
      <c r="M54" s="169">
        <f>SUMIFS('Transport DB'!O:O,'Transport DB'!C:C,"="&amp;'Work DB'!C54,'Transport DB'!F:F,"="&amp;'Work DB'!$M$4)</f>
        <v>392.85</v>
      </c>
      <c r="N54" s="169"/>
      <c r="O54" s="167"/>
      <c r="P54" s="168">
        <f t="shared" si="5"/>
        <v>904.9</v>
      </c>
      <c r="Q54" s="169">
        <f t="shared" si="9"/>
        <v>0</v>
      </c>
      <c r="R54" s="169"/>
      <c r="S54" s="169"/>
      <c r="T54" s="169"/>
      <c r="U54" s="169"/>
      <c r="V54" s="167"/>
      <c r="W54" s="168">
        <f>SUMIFS('Transport DB'!Q:Q,'Transport DB'!C:C,"="&amp;'Work DB'!C54,'Transport DB'!F:F,"="&amp;'Work DB'!$W$4)</f>
        <v>0</v>
      </c>
      <c r="X54" s="169">
        <f>SUMIFS('Transport DB'!Q:Q,'Transport DB'!C:C,"="&amp;'Work DB'!C54,'Transport DB'!F:F,"="&amp;'Work DB'!$X$4)</f>
        <v>0</v>
      </c>
      <c r="Y54" s="169">
        <f>SUMIFS('Transport DB'!Q:Q,'Transport DB'!C:C,"="&amp;'Work DB'!C54,'Transport DB'!F:F,"="&amp;'Work DB'!$Y$4)</f>
        <v>0</v>
      </c>
      <c r="Z54" s="166">
        <f>SUMIFS('Transport DB'!Q:Q,'Transport DB'!C:C,"="&amp;'Work DB'!C54,'Transport DB'!F:F,"="&amp;'Work DB'!$Z$4)</f>
        <v>0</v>
      </c>
      <c r="AA54" s="166">
        <f>SUMIFS('Transport DB'!Q:Q,'Transport DB'!C:C,"="&amp;'Work DB'!C54,'Transport DB'!F:F,"="&amp;'Work DB'!$AA$4)</f>
        <v>0</v>
      </c>
      <c r="AB54" s="166"/>
      <c r="AC54" s="167"/>
      <c r="AD54" s="29"/>
      <c r="AE54" s="30"/>
      <c r="AF54" s="31"/>
      <c r="AG54" s="29"/>
      <c r="AH54" s="30"/>
      <c r="AI54" s="32"/>
      <c r="AJ54" s="29"/>
      <c r="AK54" s="30"/>
      <c r="AL54" s="30"/>
      <c r="AM54" s="31"/>
      <c r="AN54" s="29"/>
      <c r="AO54" s="30"/>
      <c r="AP54" s="222" t="e">
        <f>VLOOKUP(C54,#REF!,2,FALSE)</f>
        <v>#REF!</v>
      </c>
      <c r="AQ54" s="227" t="e">
        <f t="shared" si="7"/>
        <v>#REF!</v>
      </c>
      <c r="AR54" s="30"/>
      <c r="AS54" s="30"/>
      <c r="AT54" s="30"/>
      <c r="AU54" s="30"/>
      <c r="AV54" s="31"/>
      <c r="AW54" s="33"/>
      <c r="AX54" s="57"/>
    </row>
    <row r="55" spans="2:50" s="15" customFormat="1" ht="21" x14ac:dyDescent="0.25">
      <c r="B55" s="48"/>
      <c r="C55" s="20">
        <f t="shared" si="8"/>
        <v>45420</v>
      </c>
      <c r="D55" s="168">
        <f>SUMIFS('Transport DB'!P:P,'Transport DB'!C:C,"="&amp;'Work DB'!C55,'Transport DB'!F:F,"="&amp;'Work DB'!$D$4)</f>
        <v>0</v>
      </c>
      <c r="E55" s="169">
        <f>SUMIFS('Transport DB'!P:P,'Transport DB'!C:C,"="&amp;'Work DB'!C55,'Transport DB'!F:F,"="&amp;'Work DB'!$E$4)</f>
        <v>0</v>
      </c>
      <c r="F55" s="169">
        <f>SUMIFS('Transport DB'!P:P,'Transport DB'!C:C,"="&amp;'Work DB'!C55,'Transport DB'!F:F,"="&amp;'Work DB'!$F$4)</f>
        <v>0</v>
      </c>
      <c r="G55" s="169"/>
      <c r="H55" s="167"/>
      <c r="I55" s="168">
        <f>SUMIFS('Transport DB'!O:O,'Transport DB'!C:C,"="&amp;'Work DB'!C55,'Transport DB'!F:F,"="&amp;'Work DB'!$I$4)</f>
        <v>571.90000000000009</v>
      </c>
      <c r="J55" s="169">
        <f>SUMIFS('Transport DB'!O:O,'Transport DB'!C:C,"="&amp;'Work DB'!C55,'Transport DB'!F:F,"="&amp;'Work DB'!$J$4)</f>
        <v>0</v>
      </c>
      <c r="K55" s="169">
        <f>SUMIFS('Transport DB'!O:O,'Transport DB'!C:C,"="&amp;'Work DB'!C55,'Transport DB'!F:F,"="&amp;'Work DB'!$K$4)</f>
        <v>0</v>
      </c>
      <c r="L55" s="169">
        <f>SUMIFS('Transport DB'!O:O,'Transport DB'!C:C,"="&amp;'Work DB'!C55,'Transport DB'!F:F,"="&amp;'Work DB'!$L$4)</f>
        <v>0</v>
      </c>
      <c r="M55" s="169">
        <f>SUMIFS('Transport DB'!O:O,'Transport DB'!C:C,"="&amp;'Work DB'!C55,'Transport DB'!F:F,"="&amp;'Work DB'!$M$4)</f>
        <v>349.6</v>
      </c>
      <c r="N55" s="169"/>
      <c r="O55" s="167"/>
      <c r="P55" s="168">
        <f t="shared" si="5"/>
        <v>921.50000000000011</v>
      </c>
      <c r="Q55" s="169">
        <f t="shared" si="9"/>
        <v>0</v>
      </c>
      <c r="R55" s="169"/>
      <c r="S55" s="169"/>
      <c r="T55" s="169"/>
      <c r="U55" s="169"/>
      <c r="V55" s="167"/>
      <c r="W55" s="168">
        <f>SUMIFS('Transport DB'!Q:Q,'Transport DB'!C:C,"="&amp;'Work DB'!C55,'Transport DB'!F:F,"="&amp;'Work DB'!$W$4)</f>
        <v>0</v>
      </c>
      <c r="X55" s="169">
        <f>SUMIFS('Transport DB'!Q:Q,'Transport DB'!C:C,"="&amp;'Work DB'!C55,'Transport DB'!F:F,"="&amp;'Work DB'!$X$4)</f>
        <v>0</v>
      </c>
      <c r="Y55" s="169">
        <f>SUMIFS('Transport DB'!Q:Q,'Transport DB'!C:C,"="&amp;'Work DB'!C55,'Transport DB'!F:F,"="&amp;'Work DB'!$Y$4)</f>
        <v>0</v>
      </c>
      <c r="Z55" s="166">
        <f>SUMIFS('Transport DB'!Q:Q,'Transport DB'!C:C,"="&amp;'Work DB'!C55,'Transport DB'!F:F,"="&amp;'Work DB'!$Z$4)</f>
        <v>0</v>
      </c>
      <c r="AA55" s="166">
        <f>SUMIFS('Transport DB'!Q:Q,'Transport DB'!C:C,"="&amp;'Work DB'!C55,'Transport DB'!F:F,"="&amp;'Work DB'!$AA$4)</f>
        <v>0</v>
      </c>
      <c r="AB55" s="166"/>
      <c r="AC55" s="167"/>
      <c r="AD55" s="29"/>
      <c r="AE55" s="30"/>
      <c r="AF55" s="31"/>
      <c r="AG55" s="29"/>
      <c r="AH55" s="30"/>
      <c r="AI55" s="32"/>
      <c r="AJ55" s="29"/>
      <c r="AK55" s="30"/>
      <c r="AL55" s="30"/>
      <c r="AM55" s="31"/>
      <c r="AN55" s="29"/>
      <c r="AO55" s="30"/>
      <c r="AP55" s="222" t="e">
        <f>VLOOKUP(C55,#REF!,2,FALSE)</f>
        <v>#REF!</v>
      </c>
      <c r="AQ55" s="227" t="e">
        <f t="shared" si="7"/>
        <v>#REF!</v>
      </c>
      <c r="AR55" s="30"/>
      <c r="AS55" s="30"/>
      <c r="AT55" s="30"/>
      <c r="AU55" s="30"/>
      <c r="AV55" s="31"/>
      <c r="AW55" s="33"/>
      <c r="AX55" s="57"/>
    </row>
    <row r="56" spans="2:50" s="15" customFormat="1" ht="21" x14ac:dyDescent="0.25">
      <c r="B56" s="48"/>
      <c r="C56" s="20">
        <f t="shared" si="8"/>
        <v>45421</v>
      </c>
      <c r="D56" s="168">
        <f>SUMIFS('Transport DB'!P:P,'Transport DB'!C:C,"="&amp;'Work DB'!C56,'Transport DB'!F:F,"="&amp;'Work DB'!$D$4)</f>
        <v>0</v>
      </c>
      <c r="E56" s="169">
        <f>SUMIFS('Transport DB'!P:P,'Transport DB'!C:C,"="&amp;'Work DB'!C56,'Transport DB'!F:F,"="&amp;'Work DB'!$E$4)</f>
        <v>0</v>
      </c>
      <c r="F56" s="169">
        <f>SUMIFS('Transport DB'!P:P,'Transport DB'!C:C,"="&amp;'Work DB'!C56,'Transport DB'!F:F,"="&amp;'Work DB'!$F$4)</f>
        <v>0</v>
      </c>
      <c r="G56" s="169"/>
      <c r="H56" s="167"/>
      <c r="I56" s="168">
        <f>SUMIFS('Transport DB'!O:O,'Transport DB'!C:C,"="&amp;'Work DB'!C56,'Transport DB'!F:F,"="&amp;'Work DB'!$I$4)</f>
        <v>671.65000000000009</v>
      </c>
      <c r="J56" s="169">
        <f>SUMIFS('Transport DB'!O:O,'Transport DB'!C:C,"="&amp;'Work DB'!C56,'Transport DB'!F:F,"="&amp;'Work DB'!$J$4)</f>
        <v>0</v>
      </c>
      <c r="K56" s="169">
        <f>SUMIFS('Transport DB'!O:O,'Transport DB'!C:C,"="&amp;'Work DB'!C56,'Transport DB'!F:F,"="&amp;'Work DB'!$K$4)</f>
        <v>0</v>
      </c>
      <c r="L56" s="169">
        <f>SUMIFS('Transport DB'!O:O,'Transport DB'!C:C,"="&amp;'Work DB'!C56,'Transport DB'!F:F,"="&amp;'Work DB'!$L$4)</f>
        <v>0</v>
      </c>
      <c r="M56" s="169">
        <f>SUMIFS('Transport DB'!O:O,'Transport DB'!C:C,"="&amp;'Work DB'!C56,'Transport DB'!F:F,"="&amp;'Work DB'!$M$4)</f>
        <v>0</v>
      </c>
      <c r="N56" s="169"/>
      <c r="O56" s="167"/>
      <c r="P56" s="168">
        <f t="shared" si="5"/>
        <v>671.65000000000009</v>
      </c>
      <c r="Q56" s="169">
        <f t="shared" si="9"/>
        <v>0</v>
      </c>
      <c r="R56" s="169"/>
      <c r="S56" s="169"/>
      <c r="T56" s="169"/>
      <c r="U56" s="169"/>
      <c r="V56" s="167"/>
      <c r="W56" s="168">
        <f>SUMIFS('Transport DB'!Q:Q,'Transport DB'!C:C,"="&amp;'Work DB'!C56,'Transport DB'!F:F,"="&amp;'Work DB'!$W$4)</f>
        <v>0</v>
      </c>
      <c r="X56" s="169">
        <f>SUMIFS('Transport DB'!Q:Q,'Transport DB'!C:C,"="&amp;'Work DB'!C56,'Transport DB'!F:F,"="&amp;'Work DB'!$X$4)</f>
        <v>0</v>
      </c>
      <c r="Y56" s="169">
        <f>SUMIFS('Transport DB'!Q:Q,'Transport DB'!C:C,"="&amp;'Work DB'!C56,'Transport DB'!F:F,"="&amp;'Work DB'!$Y$4)</f>
        <v>0</v>
      </c>
      <c r="Z56" s="166">
        <f>SUMIFS('Transport DB'!Q:Q,'Transport DB'!C:C,"="&amp;'Work DB'!C56,'Transport DB'!F:F,"="&amp;'Work DB'!$Z$4)</f>
        <v>0</v>
      </c>
      <c r="AA56" s="166">
        <f>SUMIFS('Transport DB'!Q:Q,'Transport DB'!C:C,"="&amp;'Work DB'!C56,'Transport DB'!F:F,"="&amp;'Work DB'!$AA$4)</f>
        <v>0</v>
      </c>
      <c r="AB56" s="166"/>
      <c r="AC56" s="167"/>
      <c r="AD56" s="29"/>
      <c r="AE56" s="30"/>
      <c r="AF56" s="31"/>
      <c r="AG56" s="29"/>
      <c r="AH56" s="30"/>
      <c r="AI56" s="32"/>
      <c r="AJ56" s="29"/>
      <c r="AK56" s="30"/>
      <c r="AL56" s="30"/>
      <c r="AM56" s="31"/>
      <c r="AN56" s="29"/>
      <c r="AO56" s="30"/>
      <c r="AP56" s="222" t="e">
        <f>VLOOKUP(C56,#REF!,2,FALSE)</f>
        <v>#REF!</v>
      </c>
      <c r="AQ56" s="227" t="e">
        <f t="shared" si="7"/>
        <v>#REF!</v>
      </c>
      <c r="AR56" s="30"/>
      <c r="AS56" s="30"/>
      <c r="AT56" s="30"/>
      <c r="AU56" s="30"/>
      <c r="AV56" s="31"/>
      <c r="AW56" s="33"/>
      <c r="AX56" s="57"/>
    </row>
    <row r="57" spans="2:50" s="15" customFormat="1" ht="21" x14ac:dyDescent="0.25">
      <c r="B57" s="48"/>
      <c r="C57" s="20">
        <f t="shared" si="8"/>
        <v>45422</v>
      </c>
      <c r="D57" s="168">
        <f>SUMIFS('Transport DB'!P:P,'Transport DB'!C:C,"="&amp;'Work DB'!C57,'Transport DB'!F:F,"="&amp;'Work DB'!$D$4)</f>
        <v>0</v>
      </c>
      <c r="E57" s="169">
        <f>SUMIFS('Transport DB'!P:P,'Transport DB'!C:C,"="&amp;'Work DB'!C57,'Transport DB'!F:F,"="&amp;'Work DB'!$E$4)</f>
        <v>0</v>
      </c>
      <c r="F57" s="169">
        <f>SUMIFS('Transport DB'!P:P,'Transport DB'!C:C,"="&amp;'Work DB'!C57,'Transport DB'!F:F,"="&amp;'Work DB'!$F$4)</f>
        <v>0</v>
      </c>
      <c r="G57" s="169"/>
      <c r="H57" s="167"/>
      <c r="I57" s="168">
        <f>SUMIFS('Transport DB'!O:O,'Transport DB'!C:C,"="&amp;'Work DB'!C57,'Transport DB'!F:F,"="&amp;'Work DB'!$I$4)</f>
        <v>605.15</v>
      </c>
      <c r="J57" s="169">
        <f>SUMIFS('Transport DB'!O:O,'Transport DB'!C:C,"="&amp;'Work DB'!C57,'Transport DB'!F:F,"="&amp;'Work DB'!$J$4)</f>
        <v>0</v>
      </c>
      <c r="K57" s="169">
        <f>SUMIFS('Transport DB'!O:O,'Transport DB'!C:C,"="&amp;'Work DB'!C57,'Transport DB'!F:F,"="&amp;'Work DB'!$K$4)</f>
        <v>0</v>
      </c>
      <c r="L57" s="169">
        <f>SUMIFS('Transport DB'!O:O,'Transport DB'!C:C,"="&amp;'Work DB'!C57,'Transport DB'!F:F,"="&amp;'Work DB'!$L$4)</f>
        <v>0</v>
      </c>
      <c r="M57" s="169">
        <f>SUMIFS('Transport DB'!O:O,'Transport DB'!C:C,"="&amp;'Work DB'!C57,'Transport DB'!F:F,"="&amp;'Work DB'!$M$4)</f>
        <v>0</v>
      </c>
      <c r="N57" s="169"/>
      <c r="O57" s="167"/>
      <c r="P57" s="168">
        <f t="shared" si="5"/>
        <v>605.15</v>
      </c>
      <c r="Q57" s="169">
        <f t="shared" si="9"/>
        <v>0</v>
      </c>
      <c r="R57" s="169"/>
      <c r="S57" s="169"/>
      <c r="T57" s="169"/>
      <c r="U57" s="169"/>
      <c r="V57" s="167"/>
      <c r="W57" s="168">
        <f>SUMIFS('Transport DB'!Q:Q,'Transport DB'!C:C,"="&amp;'Work DB'!C57,'Transport DB'!F:F,"="&amp;'Work DB'!$W$4)</f>
        <v>0</v>
      </c>
      <c r="X57" s="169">
        <f>SUMIFS('Transport DB'!Q:Q,'Transport DB'!C:C,"="&amp;'Work DB'!C57,'Transport DB'!F:F,"="&amp;'Work DB'!$X$4)</f>
        <v>0</v>
      </c>
      <c r="Y57" s="169">
        <f>SUMIFS('Transport DB'!Q:Q,'Transport DB'!C:C,"="&amp;'Work DB'!C57,'Transport DB'!F:F,"="&amp;'Work DB'!$Y$4)</f>
        <v>0</v>
      </c>
      <c r="Z57" s="166">
        <f>SUMIFS('Transport DB'!Q:Q,'Transport DB'!C:C,"="&amp;'Work DB'!C57,'Transport DB'!F:F,"="&amp;'Work DB'!$Z$4)</f>
        <v>0</v>
      </c>
      <c r="AA57" s="166">
        <f>SUMIFS('Transport DB'!Q:Q,'Transport DB'!C:C,"="&amp;'Work DB'!C57,'Transport DB'!F:F,"="&amp;'Work DB'!$AA$4)</f>
        <v>0</v>
      </c>
      <c r="AB57" s="166"/>
      <c r="AC57" s="167"/>
      <c r="AD57" s="29"/>
      <c r="AE57" s="30"/>
      <c r="AF57" s="31"/>
      <c r="AG57" s="29"/>
      <c r="AH57" s="30"/>
      <c r="AI57" s="32"/>
      <c r="AJ57" s="29"/>
      <c r="AK57" s="30"/>
      <c r="AL57" s="30"/>
      <c r="AM57" s="31"/>
      <c r="AN57" s="29"/>
      <c r="AO57" s="30"/>
      <c r="AP57" s="222" t="e">
        <f>VLOOKUP(C57,#REF!,2,FALSE)</f>
        <v>#REF!</v>
      </c>
      <c r="AQ57" s="227" t="e">
        <f t="shared" si="7"/>
        <v>#REF!</v>
      </c>
      <c r="AR57" s="30"/>
      <c r="AS57" s="30"/>
      <c r="AT57" s="30"/>
      <c r="AU57" s="30"/>
      <c r="AV57" s="31"/>
      <c r="AW57" s="33"/>
      <c r="AX57" s="57"/>
    </row>
    <row r="58" spans="2:50" s="15" customFormat="1" ht="21" x14ac:dyDescent="0.25">
      <c r="B58" s="48"/>
      <c r="C58" s="20">
        <f t="shared" si="8"/>
        <v>45423</v>
      </c>
      <c r="D58" s="168">
        <f>SUMIFS('Transport DB'!P:P,'Transport DB'!C:C,"="&amp;'Work DB'!C58,'Transport DB'!F:F,"="&amp;'Work DB'!$D$4)</f>
        <v>0</v>
      </c>
      <c r="E58" s="169">
        <f>SUMIFS('Transport DB'!P:P,'Transport DB'!C:C,"="&amp;'Work DB'!C58,'Transport DB'!F:F,"="&amp;'Work DB'!$E$4)</f>
        <v>0</v>
      </c>
      <c r="F58" s="169">
        <f>SUMIFS('Transport DB'!P:P,'Transport DB'!C:C,"="&amp;'Work DB'!C58,'Transport DB'!F:F,"="&amp;'Work DB'!$F$4)</f>
        <v>0</v>
      </c>
      <c r="G58" s="169"/>
      <c r="H58" s="167"/>
      <c r="I58" s="168">
        <f>SUMIFS('Transport DB'!O:O,'Transport DB'!C:C,"="&amp;'Work DB'!C58,'Transport DB'!F:F,"="&amp;'Work DB'!$I$4)</f>
        <v>658.35</v>
      </c>
      <c r="J58" s="169">
        <f>SUMIFS('Transport DB'!O:O,'Transport DB'!C:C,"="&amp;'Work DB'!C58,'Transport DB'!F:F,"="&amp;'Work DB'!$J$4)</f>
        <v>0</v>
      </c>
      <c r="K58" s="169">
        <f>SUMIFS('Transport DB'!O:O,'Transport DB'!C:C,"="&amp;'Work DB'!C58,'Transport DB'!F:F,"="&amp;'Work DB'!$K$4)</f>
        <v>0</v>
      </c>
      <c r="L58" s="169">
        <f>SUMIFS('Transport DB'!O:O,'Transport DB'!C:C,"="&amp;'Work DB'!C58,'Transport DB'!F:F,"="&amp;'Work DB'!$L$4)</f>
        <v>0</v>
      </c>
      <c r="M58" s="169">
        <f>SUMIFS('Transport DB'!O:O,'Transport DB'!C:C,"="&amp;'Work DB'!C58,'Transport DB'!F:F,"="&amp;'Work DB'!$M$4)</f>
        <v>468.45000000000005</v>
      </c>
      <c r="N58" s="169"/>
      <c r="O58" s="167"/>
      <c r="P58" s="168">
        <f t="shared" si="5"/>
        <v>1126.8000000000002</v>
      </c>
      <c r="Q58" s="169">
        <f t="shared" si="9"/>
        <v>0</v>
      </c>
      <c r="R58" s="169"/>
      <c r="S58" s="169"/>
      <c r="T58" s="169"/>
      <c r="U58" s="169"/>
      <c r="V58" s="167"/>
      <c r="W58" s="168">
        <f>SUMIFS('Transport DB'!Q:Q,'Transport DB'!C:C,"="&amp;'Work DB'!C58,'Transport DB'!F:F,"="&amp;'Work DB'!$W$4)</f>
        <v>0</v>
      </c>
      <c r="X58" s="169">
        <f>SUMIFS('Transport DB'!Q:Q,'Transport DB'!C:C,"="&amp;'Work DB'!C58,'Transport DB'!F:F,"="&amp;'Work DB'!$X$4)</f>
        <v>0</v>
      </c>
      <c r="Y58" s="169">
        <f>SUMIFS('Transport DB'!Q:Q,'Transport DB'!C:C,"="&amp;'Work DB'!C58,'Transport DB'!F:F,"="&amp;'Work DB'!$Y$4)</f>
        <v>0</v>
      </c>
      <c r="Z58" s="166">
        <f>SUMIFS('Transport DB'!Q:Q,'Transport DB'!C:C,"="&amp;'Work DB'!C58,'Transport DB'!F:F,"="&amp;'Work DB'!$Z$4)</f>
        <v>0</v>
      </c>
      <c r="AA58" s="166">
        <f>SUMIFS('Transport DB'!Q:Q,'Transport DB'!C:C,"="&amp;'Work DB'!C58,'Transport DB'!F:F,"="&amp;'Work DB'!$AA$4)</f>
        <v>0</v>
      </c>
      <c r="AB58" s="166"/>
      <c r="AC58" s="167"/>
      <c r="AD58" s="29"/>
      <c r="AE58" s="30"/>
      <c r="AF58" s="31"/>
      <c r="AG58" s="29"/>
      <c r="AH58" s="30"/>
      <c r="AI58" s="32"/>
      <c r="AJ58" s="29"/>
      <c r="AK58" s="30"/>
      <c r="AL58" s="30"/>
      <c r="AM58" s="31"/>
      <c r="AN58" s="29"/>
      <c r="AO58" s="30"/>
      <c r="AP58" s="222" t="e">
        <f>VLOOKUP(C58,#REF!,2,FALSE)</f>
        <v>#REF!</v>
      </c>
      <c r="AQ58" s="227" t="e">
        <f t="shared" si="7"/>
        <v>#REF!</v>
      </c>
      <c r="AR58" s="30"/>
      <c r="AS58" s="30"/>
      <c r="AT58" s="30"/>
      <c r="AU58" s="30"/>
      <c r="AV58" s="31"/>
      <c r="AW58" s="33"/>
      <c r="AX58" s="57"/>
    </row>
    <row r="59" spans="2:50" s="15" customFormat="1" ht="21" x14ac:dyDescent="0.25">
      <c r="B59" s="48"/>
      <c r="C59" s="20">
        <f t="shared" si="8"/>
        <v>45424</v>
      </c>
      <c r="D59" s="168">
        <f>SUMIFS('Transport DB'!P:P,'Transport DB'!C:C,"="&amp;'Work DB'!C59,'Transport DB'!F:F,"="&amp;'Work DB'!$D$4)</f>
        <v>0</v>
      </c>
      <c r="E59" s="169">
        <f>SUMIFS('Transport DB'!P:P,'Transport DB'!C:C,"="&amp;'Work DB'!C59,'Transport DB'!F:F,"="&amp;'Work DB'!$E$4)</f>
        <v>0</v>
      </c>
      <c r="F59" s="169">
        <f>SUMIFS('Transport DB'!P:P,'Transport DB'!C:C,"="&amp;'Work DB'!C59,'Transport DB'!F:F,"="&amp;'Work DB'!$F$4)</f>
        <v>0</v>
      </c>
      <c r="G59" s="169"/>
      <c r="H59" s="167"/>
      <c r="I59" s="168">
        <f>SUMIFS('Transport DB'!O:O,'Transport DB'!C:C,"="&amp;'Work DB'!C59,'Transport DB'!F:F,"="&amp;'Work DB'!$I$4)</f>
        <v>478.80000000000007</v>
      </c>
      <c r="J59" s="169">
        <f>SUMIFS('Transport DB'!O:O,'Transport DB'!C:C,"="&amp;'Work DB'!C59,'Transport DB'!F:F,"="&amp;'Work DB'!$J$4)</f>
        <v>0</v>
      </c>
      <c r="K59" s="169">
        <f>SUMIFS('Transport DB'!O:O,'Transport DB'!C:C,"="&amp;'Work DB'!C59,'Transport DB'!F:F,"="&amp;'Work DB'!$K$4)</f>
        <v>0</v>
      </c>
      <c r="L59" s="169">
        <f>SUMIFS('Transport DB'!O:O,'Transport DB'!C:C,"="&amp;'Work DB'!C59,'Transport DB'!F:F,"="&amp;'Work DB'!$L$4)</f>
        <v>0</v>
      </c>
      <c r="M59" s="169">
        <f>SUMIFS('Transport DB'!O:O,'Transport DB'!C:C,"="&amp;'Work DB'!C59,'Transport DB'!F:F,"="&amp;'Work DB'!$M$4)</f>
        <v>489.20000000000005</v>
      </c>
      <c r="N59" s="169"/>
      <c r="O59" s="167"/>
      <c r="P59" s="168">
        <f t="shared" si="5"/>
        <v>968.00000000000011</v>
      </c>
      <c r="Q59" s="169">
        <f t="shared" si="9"/>
        <v>0</v>
      </c>
      <c r="R59" s="169"/>
      <c r="S59" s="169"/>
      <c r="T59" s="169"/>
      <c r="U59" s="169"/>
      <c r="V59" s="167"/>
      <c r="W59" s="168">
        <f>SUMIFS('Transport DB'!Q:Q,'Transport DB'!C:C,"="&amp;'Work DB'!C59,'Transport DB'!F:F,"="&amp;'Work DB'!$W$4)</f>
        <v>0</v>
      </c>
      <c r="X59" s="169">
        <f>SUMIFS('Transport DB'!Q:Q,'Transport DB'!C:C,"="&amp;'Work DB'!C59,'Transport DB'!F:F,"="&amp;'Work DB'!$X$4)</f>
        <v>0</v>
      </c>
      <c r="Y59" s="169">
        <f>SUMIFS('Transport DB'!Q:Q,'Transport DB'!C:C,"="&amp;'Work DB'!C59,'Transport DB'!F:F,"="&amp;'Work DB'!$Y$4)</f>
        <v>0</v>
      </c>
      <c r="Z59" s="166">
        <f>SUMIFS('Transport DB'!Q:Q,'Transport DB'!C:C,"="&amp;'Work DB'!C59,'Transport DB'!F:F,"="&amp;'Work DB'!$Z$4)</f>
        <v>0</v>
      </c>
      <c r="AA59" s="166">
        <f>SUMIFS('Transport DB'!Q:Q,'Transport DB'!C:C,"="&amp;'Work DB'!C59,'Transport DB'!F:F,"="&amp;'Work DB'!$AA$4)</f>
        <v>0</v>
      </c>
      <c r="AB59" s="166"/>
      <c r="AC59" s="167"/>
      <c r="AD59" s="29"/>
      <c r="AE59" s="30"/>
      <c r="AF59" s="31"/>
      <c r="AG59" s="29"/>
      <c r="AH59" s="30"/>
      <c r="AI59" s="32"/>
      <c r="AJ59" s="29"/>
      <c r="AK59" s="30"/>
      <c r="AL59" s="30"/>
      <c r="AM59" s="31"/>
      <c r="AN59" s="29"/>
      <c r="AO59" s="30"/>
      <c r="AP59" s="222" t="e">
        <f>VLOOKUP(C59,#REF!,2,FALSE)</f>
        <v>#REF!</v>
      </c>
      <c r="AQ59" s="227" t="e">
        <f t="shared" si="7"/>
        <v>#REF!</v>
      </c>
      <c r="AR59" s="30"/>
      <c r="AS59" s="30"/>
      <c r="AT59" s="30"/>
      <c r="AU59" s="30"/>
      <c r="AV59" s="31"/>
      <c r="AW59" s="33"/>
      <c r="AX59" s="57"/>
    </row>
    <row r="60" spans="2:50" s="15" customFormat="1" ht="21" x14ac:dyDescent="0.25">
      <c r="B60" s="48"/>
      <c r="C60" s="20">
        <f t="shared" si="8"/>
        <v>45425</v>
      </c>
      <c r="D60" s="168">
        <f>SUMIFS('Transport DB'!P:P,'Transport DB'!C:C,"="&amp;'Work DB'!C60,'Transport DB'!F:F,"="&amp;'Work DB'!$D$4)</f>
        <v>0</v>
      </c>
      <c r="E60" s="169">
        <f>SUMIFS('Transport DB'!P:P,'Transport DB'!C:C,"="&amp;'Work DB'!C60,'Transport DB'!F:F,"="&amp;'Work DB'!$E$4)</f>
        <v>0</v>
      </c>
      <c r="F60" s="169">
        <f>SUMIFS('Transport DB'!P:P,'Transport DB'!C:C,"="&amp;'Work DB'!C60,'Transport DB'!F:F,"="&amp;'Work DB'!$F$4)</f>
        <v>0</v>
      </c>
      <c r="G60" s="169"/>
      <c r="H60" s="167"/>
      <c r="I60" s="168">
        <f>SUMIFS('Transport DB'!O:O,'Transport DB'!C:C,"="&amp;'Work DB'!C60,'Transport DB'!F:F,"="&amp;'Work DB'!$I$4)</f>
        <v>272.64999999999998</v>
      </c>
      <c r="J60" s="169">
        <f>SUMIFS('Transport DB'!O:O,'Transport DB'!C:C,"="&amp;'Work DB'!C60,'Transport DB'!F:F,"="&amp;'Work DB'!$J$4)</f>
        <v>0</v>
      </c>
      <c r="K60" s="169">
        <f>SUMIFS('Transport DB'!O:O,'Transport DB'!C:C,"="&amp;'Work DB'!C60,'Transport DB'!F:F,"="&amp;'Work DB'!$K$4)</f>
        <v>0</v>
      </c>
      <c r="L60" s="169">
        <f>SUMIFS('Transport DB'!O:O,'Transport DB'!C:C,"="&amp;'Work DB'!C60,'Transport DB'!F:F,"="&amp;'Work DB'!$L$4)</f>
        <v>0</v>
      </c>
      <c r="M60" s="169">
        <f>SUMIFS('Transport DB'!O:O,'Transport DB'!C:C,"="&amp;'Work DB'!C60,'Transport DB'!F:F,"="&amp;'Work DB'!$M$4)</f>
        <v>289.89999999999998</v>
      </c>
      <c r="N60" s="169"/>
      <c r="O60" s="167"/>
      <c r="P60" s="168">
        <f t="shared" si="5"/>
        <v>562.54999999999995</v>
      </c>
      <c r="Q60" s="169">
        <f t="shared" si="9"/>
        <v>0</v>
      </c>
      <c r="R60" s="169"/>
      <c r="S60" s="169"/>
      <c r="T60" s="169"/>
      <c r="U60" s="169"/>
      <c r="V60" s="167"/>
      <c r="W60" s="168">
        <f>SUMIFS('Transport DB'!Q:Q,'Transport DB'!C:C,"="&amp;'Work DB'!C60,'Transport DB'!F:F,"="&amp;'Work DB'!$W$4)</f>
        <v>0</v>
      </c>
      <c r="X60" s="169">
        <f>SUMIFS('Transport DB'!Q:Q,'Transport DB'!C:C,"="&amp;'Work DB'!C60,'Transport DB'!F:F,"="&amp;'Work DB'!$X$4)</f>
        <v>0</v>
      </c>
      <c r="Y60" s="169">
        <f>SUMIFS('Transport DB'!Q:Q,'Transport DB'!C:C,"="&amp;'Work DB'!C60,'Transport DB'!F:F,"="&amp;'Work DB'!$Y$4)</f>
        <v>0</v>
      </c>
      <c r="Z60" s="166">
        <f>SUMIFS('Transport DB'!Q:Q,'Transport DB'!C:C,"="&amp;'Work DB'!C60,'Transport DB'!F:F,"="&amp;'Work DB'!$Z$4)</f>
        <v>0</v>
      </c>
      <c r="AA60" s="166">
        <f>SUMIFS('Transport DB'!Q:Q,'Transport DB'!C:C,"="&amp;'Work DB'!C60,'Transport DB'!F:F,"="&amp;'Work DB'!$AA$4)</f>
        <v>0</v>
      </c>
      <c r="AB60" s="166"/>
      <c r="AC60" s="167"/>
      <c r="AD60" s="29"/>
      <c r="AE60" s="30"/>
      <c r="AF60" s="31"/>
      <c r="AG60" s="29"/>
      <c r="AH60" s="30"/>
      <c r="AI60" s="32"/>
      <c r="AJ60" s="29"/>
      <c r="AK60" s="30"/>
      <c r="AL60" s="30"/>
      <c r="AM60" s="31"/>
      <c r="AN60" s="29"/>
      <c r="AO60" s="30"/>
      <c r="AP60" s="222" t="e">
        <f>VLOOKUP(C60,#REF!,2,FALSE)</f>
        <v>#REF!</v>
      </c>
      <c r="AQ60" s="227" t="e">
        <f t="shared" si="7"/>
        <v>#REF!</v>
      </c>
      <c r="AR60" s="30"/>
      <c r="AS60" s="30"/>
      <c r="AT60" s="30"/>
      <c r="AU60" s="30"/>
      <c r="AV60" s="31"/>
      <c r="AW60" s="33"/>
      <c r="AX60" s="57"/>
    </row>
    <row r="61" spans="2:50" s="15" customFormat="1" ht="21" x14ac:dyDescent="0.25">
      <c r="B61" s="48"/>
      <c r="C61" s="20">
        <f t="shared" si="8"/>
        <v>45426</v>
      </c>
      <c r="D61" s="168">
        <f>SUMIFS('Transport DB'!P:P,'Transport DB'!C:C,"="&amp;'Work DB'!C61,'Transport DB'!F:F,"="&amp;'Work DB'!$D$4)</f>
        <v>0</v>
      </c>
      <c r="E61" s="169">
        <f>SUMIFS('Transport DB'!P:P,'Transport DB'!C:C,"="&amp;'Work DB'!C61,'Transport DB'!F:F,"="&amp;'Work DB'!$E$4)</f>
        <v>0</v>
      </c>
      <c r="F61" s="169">
        <f>SUMIFS('Transport DB'!P:P,'Transport DB'!C:C,"="&amp;'Work DB'!C61,'Transport DB'!F:F,"="&amp;'Work DB'!$F$4)</f>
        <v>0</v>
      </c>
      <c r="G61" s="169"/>
      <c r="H61" s="167"/>
      <c r="I61" s="168">
        <f>SUMIFS('Transport DB'!O:O,'Transport DB'!C:C,"="&amp;'Work DB'!C61,'Transport DB'!F:F,"="&amp;'Work DB'!$I$4)</f>
        <v>339.15</v>
      </c>
      <c r="J61" s="169">
        <f>SUMIFS('Transport DB'!O:O,'Transport DB'!C:C,"="&amp;'Work DB'!C61,'Transport DB'!F:F,"="&amp;'Work DB'!$J$4)</f>
        <v>0</v>
      </c>
      <c r="K61" s="169">
        <f>SUMIFS('Transport DB'!O:O,'Transport DB'!C:C,"="&amp;'Work DB'!C61,'Transport DB'!F:F,"="&amp;'Work DB'!$K$4)</f>
        <v>0</v>
      </c>
      <c r="L61" s="169">
        <f>SUMIFS('Transport DB'!O:O,'Transport DB'!C:C,"="&amp;'Work DB'!C61,'Transport DB'!F:F,"="&amp;'Work DB'!$L$4)</f>
        <v>0</v>
      </c>
      <c r="M61" s="169">
        <f>SUMIFS('Transport DB'!O:O,'Transport DB'!C:C,"="&amp;'Work DB'!C61,'Transport DB'!F:F,"="&amp;'Work DB'!$M$4)</f>
        <v>489.20000000000005</v>
      </c>
      <c r="N61" s="169"/>
      <c r="O61" s="167"/>
      <c r="P61" s="168">
        <f t="shared" si="5"/>
        <v>828.35</v>
      </c>
      <c r="Q61" s="169">
        <f t="shared" si="9"/>
        <v>0</v>
      </c>
      <c r="R61" s="169"/>
      <c r="S61" s="169"/>
      <c r="T61" s="169"/>
      <c r="U61" s="169"/>
      <c r="V61" s="167"/>
      <c r="W61" s="168">
        <f>SUMIFS('Transport DB'!Q:Q,'Transport DB'!C:C,"="&amp;'Work DB'!C61,'Transport DB'!F:F,"="&amp;'Work DB'!$W$4)</f>
        <v>0</v>
      </c>
      <c r="X61" s="169">
        <f>SUMIFS('Transport DB'!Q:Q,'Transport DB'!C:C,"="&amp;'Work DB'!C61,'Transport DB'!F:F,"="&amp;'Work DB'!$X$4)</f>
        <v>0</v>
      </c>
      <c r="Y61" s="169">
        <f>SUMIFS('Transport DB'!Q:Q,'Transport DB'!C:C,"="&amp;'Work DB'!C61,'Transport DB'!F:F,"="&amp;'Work DB'!$Y$4)</f>
        <v>0</v>
      </c>
      <c r="Z61" s="166">
        <f>SUMIFS('Transport DB'!Q:Q,'Transport DB'!C:C,"="&amp;'Work DB'!C61,'Transport DB'!F:F,"="&amp;'Work DB'!$Z$4)</f>
        <v>0</v>
      </c>
      <c r="AA61" s="166">
        <f>SUMIFS('Transport DB'!Q:Q,'Transport DB'!C:C,"="&amp;'Work DB'!C61,'Transport DB'!F:F,"="&amp;'Work DB'!$AA$4)</f>
        <v>0</v>
      </c>
      <c r="AB61" s="166"/>
      <c r="AC61" s="167"/>
      <c r="AD61" s="29"/>
      <c r="AE61" s="30"/>
      <c r="AF61" s="31"/>
      <c r="AG61" s="29"/>
      <c r="AH61" s="30"/>
      <c r="AI61" s="32"/>
      <c r="AJ61" s="29"/>
      <c r="AK61" s="30"/>
      <c r="AL61" s="30"/>
      <c r="AM61" s="31"/>
      <c r="AN61" s="29"/>
      <c r="AO61" s="30"/>
      <c r="AP61" s="222" t="e">
        <f>VLOOKUP(C61,#REF!,2,FALSE)</f>
        <v>#REF!</v>
      </c>
      <c r="AQ61" s="227" t="e">
        <f t="shared" si="7"/>
        <v>#REF!</v>
      </c>
      <c r="AR61" s="30"/>
      <c r="AS61" s="30"/>
      <c r="AT61" s="30"/>
      <c r="AU61" s="30"/>
      <c r="AV61" s="31"/>
      <c r="AW61" s="33"/>
      <c r="AX61" s="57"/>
    </row>
    <row r="62" spans="2:50" s="15" customFormat="1" ht="21" x14ac:dyDescent="0.25">
      <c r="B62" s="48"/>
      <c r="C62" s="20">
        <f t="shared" si="8"/>
        <v>45427</v>
      </c>
      <c r="D62" s="168">
        <f>SUMIFS('Transport DB'!P:P,'Transport DB'!C:C,"="&amp;'Work DB'!C62,'Transport DB'!F:F,"="&amp;'Work DB'!$D$4)</f>
        <v>0</v>
      </c>
      <c r="E62" s="169">
        <f>SUMIFS('Transport DB'!P:P,'Transport DB'!C:C,"="&amp;'Work DB'!C62,'Transport DB'!F:F,"="&amp;'Work DB'!$E$4)</f>
        <v>0</v>
      </c>
      <c r="F62" s="169">
        <f>SUMIFS('Transport DB'!P:P,'Transport DB'!C:C,"="&amp;'Work DB'!C62,'Transport DB'!F:F,"="&amp;'Work DB'!$F$4)</f>
        <v>0</v>
      </c>
      <c r="G62" s="169"/>
      <c r="H62" s="167"/>
      <c r="I62" s="168">
        <f>SUMIFS('Transport DB'!O:O,'Transport DB'!C:C,"="&amp;'Work DB'!C62,'Transport DB'!F:F,"="&amp;'Work DB'!$I$4)</f>
        <v>266</v>
      </c>
      <c r="J62" s="169">
        <f>SUMIFS('Transport DB'!O:O,'Transport DB'!C:C,"="&amp;'Work DB'!C62,'Transport DB'!F:F,"="&amp;'Work DB'!$J$4)</f>
        <v>0</v>
      </c>
      <c r="K62" s="169">
        <f>SUMIFS('Transport DB'!O:O,'Transport DB'!C:C,"="&amp;'Work DB'!C62,'Transport DB'!F:F,"="&amp;'Work DB'!$K$4)</f>
        <v>0</v>
      </c>
      <c r="L62" s="169">
        <f>SUMIFS('Transport DB'!O:O,'Transport DB'!C:C,"="&amp;'Work DB'!C62,'Transport DB'!F:F,"="&amp;'Work DB'!$L$4)</f>
        <v>0</v>
      </c>
      <c r="M62" s="169">
        <f>SUMIFS('Transport DB'!O:O,'Transport DB'!C:C,"="&amp;'Work DB'!C62,'Transport DB'!F:F,"="&amp;'Work DB'!$M$4)</f>
        <v>478.40000000000003</v>
      </c>
      <c r="N62" s="169"/>
      <c r="O62" s="167"/>
      <c r="P62" s="168">
        <f t="shared" si="5"/>
        <v>744.40000000000009</v>
      </c>
      <c r="Q62" s="169">
        <f t="shared" si="9"/>
        <v>0</v>
      </c>
      <c r="R62" s="169"/>
      <c r="S62" s="169"/>
      <c r="T62" s="169"/>
      <c r="U62" s="169"/>
      <c r="V62" s="167"/>
      <c r="W62" s="168">
        <f>SUMIFS('Transport DB'!Q:Q,'Transport DB'!C:C,"="&amp;'Work DB'!C62,'Transport DB'!F:F,"="&amp;'Work DB'!$W$4)</f>
        <v>0</v>
      </c>
      <c r="X62" s="169">
        <f>SUMIFS('Transport DB'!Q:Q,'Transport DB'!C:C,"="&amp;'Work DB'!C62,'Transport DB'!F:F,"="&amp;'Work DB'!$X$4)</f>
        <v>0</v>
      </c>
      <c r="Y62" s="169">
        <f>SUMIFS('Transport DB'!Q:Q,'Transport DB'!C:C,"="&amp;'Work DB'!C62,'Transport DB'!F:F,"="&amp;'Work DB'!$Y$4)</f>
        <v>0</v>
      </c>
      <c r="Z62" s="166">
        <f>SUMIFS('Transport DB'!Q:Q,'Transport DB'!C:C,"="&amp;'Work DB'!C62,'Transport DB'!F:F,"="&amp;'Work DB'!$Z$4)</f>
        <v>0</v>
      </c>
      <c r="AA62" s="166">
        <f>SUMIFS('Transport DB'!Q:Q,'Transport DB'!C:C,"="&amp;'Work DB'!C62,'Transport DB'!F:F,"="&amp;'Work DB'!$AA$4)</f>
        <v>0</v>
      </c>
      <c r="AB62" s="166"/>
      <c r="AC62" s="167"/>
      <c r="AD62" s="29"/>
      <c r="AE62" s="30"/>
      <c r="AF62" s="31"/>
      <c r="AG62" s="29"/>
      <c r="AH62" s="30"/>
      <c r="AI62" s="32"/>
      <c r="AJ62" s="29"/>
      <c r="AK62" s="30"/>
      <c r="AL62" s="30"/>
      <c r="AM62" s="31"/>
      <c r="AN62" s="29"/>
      <c r="AO62" s="30"/>
      <c r="AP62" s="222" t="e">
        <f>VLOOKUP(C62,#REF!,2,FALSE)</f>
        <v>#REF!</v>
      </c>
      <c r="AQ62" s="227" t="e">
        <f t="shared" si="7"/>
        <v>#REF!</v>
      </c>
      <c r="AR62" s="30"/>
      <c r="AS62" s="30"/>
      <c r="AT62" s="30"/>
      <c r="AU62" s="30"/>
      <c r="AV62" s="31"/>
      <c r="AW62" s="33"/>
      <c r="AX62" s="57"/>
    </row>
    <row r="63" spans="2:50" s="15" customFormat="1" ht="21" x14ac:dyDescent="0.25">
      <c r="B63" s="48"/>
      <c r="C63" s="20">
        <f t="shared" si="8"/>
        <v>45428</v>
      </c>
      <c r="D63" s="168">
        <f>SUMIFS('Transport DB'!P:P,'Transport DB'!C:C,"="&amp;'Work DB'!C63,'Transport DB'!F:F,"="&amp;'Work DB'!$D$4)</f>
        <v>0</v>
      </c>
      <c r="E63" s="169">
        <f>SUMIFS('Transport DB'!P:P,'Transport DB'!C:C,"="&amp;'Work DB'!C63,'Transport DB'!F:F,"="&amp;'Work DB'!$E$4)</f>
        <v>0</v>
      </c>
      <c r="F63" s="169">
        <f>SUMIFS('Transport DB'!P:P,'Transport DB'!C:C,"="&amp;'Work DB'!C63,'Transport DB'!F:F,"="&amp;'Work DB'!$F$4)</f>
        <v>0</v>
      </c>
      <c r="G63" s="169"/>
      <c r="H63" s="167"/>
      <c r="I63" s="168">
        <f>SUMIFS('Transport DB'!O:O,'Transport DB'!C:C,"="&amp;'Work DB'!C63,'Transport DB'!F:F,"="&amp;'Work DB'!$I$4)</f>
        <v>279.3</v>
      </c>
      <c r="J63" s="169">
        <f>SUMIFS('Transport DB'!O:O,'Transport DB'!C:C,"="&amp;'Work DB'!C63,'Transport DB'!F:F,"="&amp;'Work DB'!$J$4)</f>
        <v>0</v>
      </c>
      <c r="K63" s="169">
        <f>SUMIFS('Transport DB'!O:O,'Transport DB'!C:C,"="&amp;'Work DB'!C63,'Transport DB'!F:F,"="&amp;'Work DB'!$K$4)</f>
        <v>0</v>
      </c>
      <c r="L63" s="169">
        <f>SUMIFS('Transport DB'!O:O,'Transport DB'!C:C,"="&amp;'Work DB'!C63,'Transport DB'!F:F,"="&amp;'Work DB'!$L$4)</f>
        <v>0</v>
      </c>
      <c r="M63" s="169">
        <f>SUMIFS('Transport DB'!O:O,'Transport DB'!C:C,"="&amp;'Work DB'!C63,'Transport DB'!F:F,"="&amp;'Work DB'!$M$4)</f>
        <v>478.40000000000003</v>
      </c>
      <c r="N63" s="169"/>
      <c r="O63" s="167"/>
      <c r="P63" s="168">
        <f t="shared" si="5"/>
        <v>757.7</v>
      </c>
      <c r="Q63" s="169">
        <f t="shared" si="9"/>
        <v>0</v>
      </c>
      <c r="R63" s="169"/>
      <c r="S63" s="169"/>
      <c r="T63" s="169"/>
      <c r="U63" s="169"/>
      <c r="V63" s="167"/>
      <c r="W63" s="168">
        <f>SUMIFS('Transport DB'!Q:Q,'Transport DB'!C:C,"="&amp;'Work DB'!C63,'Transport DB'!F:F,"="&amp;'Work DB'!$W$4)</f>
        <v>0</v>
      </c>
      <c r="X63" s="169">
        <f>SUMIFS('Transport DB'!Q:Q,'Transport DB'!C:C,"="&amp;'Work DB'!C63,'Transport DB'!F:F,"="&amp;'Work DB'!$X$4)</f>
        <v>0</v>
      </c>
      <c r="Y63" s="169">
        <f>SUMIFS('Transport DB'!Q:Q,'Transport DB'!C:C,"="&amp;'Work DB'!C63,'Transport DB'!F:F,"="&amp;'Work DB'!$Y$4)</f>
        <v>0</v>
      </c>
      <c r="Z63" s="166">
        <f>SUMIFS('Transport DB'!Q:Q,'Transport DB'!C:C,"="&amp;'Work DB'!C63,'Transport DB'!F:F,"="&amp;'Work DB'!$Z$4)</f>
        <v>0</v>
      </c>
      <c r="AA63" s="166">
        <f>SUMIFS('Transport DB'!Q:Q,'Transport DB'!C:C,"="&amp;'Work DB'!C63,'Transport DB'!F:F,"="&amp;'Work DB'!$AA$4)</f>
        <v>0</v>
      </c>
      <c r="AB63" s="166"/>
      <c r="AC63" s="167"/>
      <c r="AD63" s="29"/>
      <c r="AE63" s="30"/>
      <c r="AF63" s="31"/>
      <c r="AG63" s="29"/>
      <c r="AH63" s="30"/>
      <c r="AI63" s="32"/>
      <c r="AJ63" s="29"/>
      <c r="AK63" s="30"/>
      <c r="AL63" s="30"/>
      <c r="AM63" s="31"/>
      <c r="AN63" s="29"/>
      <c r="AO63" s="30"/>
      <c r="AP63" s="222" t="e">
        <f>VLOOKUP(C63,#REF!,2,FALSE)</f>
        <v>#REF!</v>
      </c>
      <c r="AQ63" s="227" t="e">
        <f t="shared" si="7"/>
        <v>#REF!</v>
      </c>
      <c r="AR63" s="30"/>
      <c r="AS63" s="30"/>
      <c r="AT63" s="30"/>
      <c r="AU63" s="30"/>
      <c r="AV63" s="31"/>
      <c r="AW63" s="33"/>
      <c r="AX63" s="57"/>
    </row>
    <row r="64" spans="2:50" s="15" customFormat="1" ht="21" x14ac:dyDescent="0.25">
      <c r="B64" s="48"/>
      <c r="C64" s="20">
        <f t="shared" si="8"/>
        <v>45429</v>
      </c>
      <c r="D64" s="168">
        <f>SUMIFS('Transport DB'!P:P,'Transport DB'!C:C,"="&amp;'Work DB'!C64,'Transport DB'!F:F,"="&amp;'Work DB'!$D$4)</f>
        <v>0</v>
      </c>
      <c r="E64" s="169">
        <f>SUMIFS('Transport DB'!P:P,'Transport DB'!C:C,"="&amp;'Work DB'!C64,'Transport DB'!F:F,"="&amp;'Work DB'!$E$4)</f>
        <v>0</v>
      </c>
      <c r="F64" s="169">
        <f>SUMIFS('Transport DB'!P:P,'Transport DB'!C:C,"="&amp;'Work DB'!C64,'Transport DB'!F:F,"="&amp;'Work DB'!$F$4)</f>
        <v>0</v>
      </c>
      <c r="G64" s="169"/>
      <c r="H64" s="167"/>
      <c r="I64" s="168">
        <f>SUMIFS('Transport DB'!O:O,'Transport DB'!C:C,"="&amp;'Work DB'!C64,'Transport DB'!F:F,"="&amp;'Work DB'!$I$4)</f>
        <v>0</v>
      </c>
      <c r="J64" s="169">
        <f>SUMIFS('Transport DB'!O:O,'Transport DB'!C:C,"="&amp;'Work DB'!C64,'Transport DB'!F:F,"="&amp;'Work DB'!$J$4)</f>
        <v>0</v>
      </c>
      <c r="K64" s="169">
        <f>SUMIFS('Transport DB'!O:O,'Transport DB'!C:C,"="&amp;'Work DB'!C64,'Transport DB'!F:F,"="&amp;'Work DB'!$K$4)</f>
        <v>0</v>
      </c>
      <c r="L64" s="169">
        <f>SUMIFS('Transport DB'!O:O,'Transport DB'!C:C,"="&amp;'Work DB'!C64,'Transport DB'!F:F,"="&amp;'Work DB'!$L$4)</f>
        <v>0</v>
      </c>
      <c r="M64" s="169">
        <f>SUMIFS('Transport DB'!O:O,'Transport DB'!C:C,"="&amp;'Work DB'!C64,'Transport DB'!F:F,"="&amp;'Work DB'!$M$4)</f>
        <v>0</v>
      </c>
      <c r="N64" s="169"/>
      <c r="O64" s="167"/>
      <c r="P64" s="168">
        <f t="shared" si="5"/>
        <v>0</v>
      </c>
      <c r="Q64" s="169">
        <f t="shared" si="9"/>
        <v>0</v>
      </c>
      <c r="R64" s="169"/>
      <c r="S64" s="169"/>
      <c r="T64" s="169"/>
      <c r="U64" s="169"/>
      <c r="V64" s="167"/>
      <c r="W64" s="168">
        <f>SUMIFS('Transport DB'!Q:Q,'Transport DB'!C:C,"="&amp;'Work DB'!C64,'Transport DB'!F:F,"="&amp;'Work DB'!$W$4)</f>
        <v>0</v>
      </c>
      <c r="X64" s="169">
        <f>SUMIFS('Transport DB'!Q:Q,'Transport DB'!C:C,"="&amp;'Work DB'!C64,'Transport DB'!F:F,"="&amp;'Work DB'!$X$4)</f>
        <v>0</v>
      </c>
      <c r="Y64" s="169">
        <f>SUMIFS('Transport DB'!Q:Q,'Transport DB'!C:C,"="&amp;'Work DB'!C64,'Transport DB'!F:F,"="&amp;'Work DB'!$Y$4)</f>
        <v>0</v>
      </c>
      <c r="Z64" s="166">
        <f>SUMIFS('Transport DB'!Q:Q,'Transport DB'!C:C,"="&amp;'Work DB'!C64,'Transport DB'!F:F,"="&amp;'Work DB'!$Z$4)</f>
        <v>0</v>
      </c>
      <c r="AA64" s="166">
        <f>SUMIFS('Transport DB'!Q:Q,'Transport DB'!C:C,"="&amp;'Work DB'!C64,'Transport DB'!F:F,"="&amp;'Work DB'!$AA$4)</f>
        <v>0</v>
      </c>
      <c r="AB64" s="166"/>
      <c r="AC64" s="167"/>
      <c r="AD64" s="29"/>
      <c r="AE64" s="30"/>
      <c r="AF64" s="31"/>
      <c r="AG64" s="29"/>
      <c r="AH64" s="30"/>
      <c r="AI64" s="32"/>
      <c r="AJ64" s="29"/>
      <c r="AK64" s="30"/>
      <c r="AL64" s="30"/>
      <c r="AM64" s="31"/>
      <c r="AN64" s="29"/>
      <c r="AO64" s="30"/>
      <c r="AP64" s="222" t="e">
        <f>VLOOKUP(C64,#REF!,2,FALSE)</f>
        <v>#REF!</v>
      </c>
      <c r="AQ64" s="227" t="e">
        <f t="shared" si="7"/>
        <v>#REF!</v>
      </c>
      <c r="AR64" s="30"/>
      <c r="AS64" s="30"/>
      <c r="AT64" s="30"/>
      <c r="AU64" s="30"/>
      <c r="AV64" s="31"/>
      <c r="AW64" s="33"/>
      <c r="AX64" s="57"/>
    </row>
    <row r="65" spans="2:50" s="15" customFormat="1" ht="21" x14ac:dyDescent="0.25">
      <c r="B65" s="48"/>
      <c r="C65" s="20">
        <f t="shared" si="8"/>
        <v>45430</v>
      </c>
      <c r="D65" s="168">
        <f>SUMIFS('Transport DB'!P:P,'Transport DB'!C:C,"="&amp;'Work DB'!C65,'Transport DB'!F:F,"="&amp;'Work DB'!$D$4)</f>
        <v>0</v>
      </c>
      <c r="E65" s="169">
        <f>SUMIFS('Transport DB'!P:P,'Transport DB'!C:C,"="&amp;'Work DB'!C65,'Transport DB'!F:F,"="&amp;'Work DB'!$E$4)</f>
        <v>0</v>
      </c>
      <c r="F65" s="169">
        <f>SUMIFS('Transport DB'!P:P,'Transport DB'!C:C,"="&amp;'Work DB'!C65,'Transport DB'!F:F,"="&amp;'Work DB'!$F$4)</f>
        <v>0</v>
      </c>
      <c r="G65" s="169"/>
      <c r="H65" s="167"/>
      <c r="I65" s="168">
        <f>SUMIFS('Transport DB'!O:O,'Transport DB'!C:C,"="&amp;'Work DB'!C65,'Transport DB'!F:F,"="&amp;'Work DB'!$I$4)</f>
        <v>319.20000000000005</v>
      </c>
      <c r="J65" s="169">
        <f>SUMIFS('Transport DB'!O:O,'Transport DB'!C:C,"="&amp;'Work DB'!C65,'Transport DB'!F:F,"="&amp;'Work DB'!$J$4)</f>
        <v>0</v>
      </c>
      <c r="K65" s="169">
        <f>SUMIFS('Transport DB'!O:O,'Transport DB'!C:C,"="&amp;'Work DB'!C65,'Transport DB'!F:F,"="&amp;'Work DB'!$K$4)</f>
        <v>0</v>
      </c>
      <c r="L65" s="169">
        <f>SUMIFS('Transport DB'!O:O,'Transport DB'!C:C,"="&amp;'Work DB'!C65,'Transport DB'!F:F,"="&amp;'Work DB'!$L$4)</f>
        <v>0</v>
      </c>
      <c r="M65" s="169">
        <f>SUMIFS('Transport DB'!O:O,'Transport DB'!C:C,"="&amp;'Work DB'!C65,'Transport DB'!F:F,"="&amp;'Work DB'!$M$4)</f>
        <v>591.35</v>
      </c>
      <c r="N65" s="169"/>
      <c r="O65" s="167"/>
      <c r="P65" s="168">
        <f t="shared" si="5"/>
        <v>910.55000000000007</v>
      </c>
      <c r="Q65" s="169">
        <f t="shared" si="9"/>
        <v>0</v>
      </c>
      <c r="R65" s="169"/>
      <c r="S65" s="169"/>
      <c r="T65" s="169"/>
      <c r="U65" s="169"/>
      <c r="V65" s="167"/>
      <c r="W65" s="168">
        <f>SUMIFS('Transport DB'!Q:Q,'Transport DB'!C:C,"="&amp;'Work DB'!C65,'Transport DB'!F:F,"="&amp;'Work DB'!$W$4)</f>
        <v>0</v>
      </c>
      <c r="X65" s="169">
        <f>SUMIFS('Transport DB'!Q:Q,'Transport DB'!C:C,"="&amp;'Work DB'!C65,'Transport DB'!F:F,"="&amp;'Work DB'!$X$4)</f>
        <v>0</v>
      </c>
      <c r="Y65" s="169">
        <f>SUMIFS('Transport DB'!Q:Q,'Transport DB'!C:C,"="&amp;'Work DB'!C65,'Transport DB'!F:F,"="&amp;'Work DB'!$Y$4)</f>
        <v>0</v>
      </c>
      <c r="Z65" s="166">
        <f>SUMIFS('Transport DB'!Q:Q,'Transport DB'!C:C,"="&amp;'Work DB'!C65,'Transport DB'!F:F,"="&amp;'Work DB'!$Z$4)</f>
        <v>0</v>
      </c>
      <c r="AA65" s="166">
        <f>SUMIFS('Transport DB'!Q:Q,'Transport DB'!C:C,"="&amp;'Work DB'!C65,'Transport DB'!F:F,"="&amp;'Work DB'!$AA$4)</f>
        <v>0</v>
      </c>
      <c r="AB65" s="166"/>
      <c r="AC65" s="167"/>
      <c r="AD65" s="29"/>
      <c r="AE65" s="30"/>
      <c r="AF65" s="31"/>
      <c r="AG65" s="29"/>
      <c r="AH65" s="30"/>
      <c r="AI65" s="32"/>
      <c r="AJ65" s="29"/>
      <c r="AK65" s="30"/>
      <c r="AL65" s="30"/>
      <c r="AM65" s="31"/>
      <c r="AN65" s="29"/>
      <c r="AO65" s="30"/>
      <c r="AP65" s="222" t="e">
        <f>VLOOKUP(C65,#REF!,2,FALSE)</f>
        <v>#REF!</v>
      </c>
      <c r="AQ65" s="227" t="e">
        <f t="shared" si="7"/>
        <v>#REF!</v>
      </c>
      <c r="AR65" s="30"/>
      <c r="AS65" s="30"/>
      <c r="AT65" s="30"/>
      <c r="AU65" s="30"/>
      <c r="AV65" s="31"/>
      <c r="AW65" s="33"/>
      <c r="AX65" s="57"/>
    </row>
    <row r="66" spans="2:50" s="15" customFormat="1" ht="21" x14ac:dyDescent="0.25">
      <c r="B66" s="48"/>
      <c r="C66" s="20">
        <f t="shared" si="8"/>
        <v>45431</v>
      </c>
      <c r="D66" s="168">
        <f>SUMIFS('Transport DB'!P:P,'Transport DB'!C:C,"="&amp;'Work DB'!C66,'Transport DB'!F:F,"="&amp;'Work DB'!$D$4)</f>
        <v>0</v>
      </c>
      <c r="E66" s="169">
        <f>SUMIFS('Transport DB'!P:P,'Transport DB'!C:C,"="&amp;'Work DB'!C66,'Transport DB'!F:F,"="&amp;'Work DB'!$E$4)</f>
        <v>0</v>
      </c>
      <c r="F66" s="169">
        <f>SUMIFS('Transport DB'!P:P,'Transport DB'!C:C,"="&amp;'Work DB'!C66,'Transport DB'!F:F,"="&amp;'Work DB'!$F$4)</f>
        <v>0</v>
      </c>
      <c r="G66" s="169"/>
      <c r="H66" s="167"/>
      <c r="I66" s="168">
        <f>SUMIFS('Transport DB'!O:O,'Transport DB'!C:C,"="&amp;'Work DB'!C66,'Transport DB'!F:F,"="&amp;'Work DB'!$I$4)</f>
        <v>325.85000000000002</v>
      </c>
      <c r="J66" s="169">
        <f>SUMIFS('Transport DB'!O:O,'Transport DB'!C:C,"="&amp;'Work DB'!C66,'Transport DB'!F:F,"="&amp;'Work DB'!$J$4)</f>
        <v>0</v>
      </c>
      <c r="K66" s="169">
        <f>SUMIFS('Transport DB'!O:O,'Transport DB'!C:C,"="&amp;'Work DB'!C66,'Transport DB'!F:F,"="&amp;'Work DB'!$K$4)</f>
        <v>0</v>
      </c>
      <c r="L66" s="169">
        <f>SUMIFS('Transport DB'!O:O,'Transport DB'!C:C,"="&amp;'Work DB'!C66,'Transport DB'!F:F,"="&amp;'Work DB'!$L$4)</f>
        <v>0</v>
      </c>
      <c r="M66" s="169">
        <f>SUMIFS('Transport DB'!O:O,'Transport DB'!C:C,"="&amp;'Work DB'!C66,'Transport DB'!F:F,"="&amp;'Work DB'!$M$4)</f>
        <v>508.30000000000007</v>
      </c>
      <c r="N66" s="169"/>
      <c r="O66" s="167"/>
      <c r="P66" s="168">
        <f t="shared" si="5"/>
        <v>834.15000000000009</v>
      </c>
      <c r="Q66" s="169">
        <f t="shared" si="9"/>
        <v>0</v>
      </c>
      <c r="R66" s="169"/>
      <c r="S66" s="169"/>
      <c r="T66" s="169"/>
      <c r="U66" s="169"/>
      <c r="V66" s="167"/>
      <c r="W66" s="168">
        <f>SUMIFS('Transport DB'!Q:Q,'Transport DB'!C:C,"="&amp;'Work DB'!C66,'Transport DB'!F:F,"="&amp;'Work DB'!$W$4)</f>
        <v>0</v>
      </c>
      <c r="X66" s="169">
        <f>SUMIFS('Transport DB'!Q:Q,'Transport DB'!C:C,"="&amp;'Work DB'!C66,'Transport DB'!F:F,"="&amp;'Work DB'!$X$4)</f>
        <v>0</v>
      </c>
      <c r="Y66" s="169">
        <f>SUMIFS('Transport DB'!Q:Q,'Transport DB'!C:C,"="&amp;'Work DB'!C66,'Transport DB'!F:F,"="&amp;'Work DB'!$Y$4)</f>
        <v>0</v>
      </c>
      <c r="Z66" s="166">
        <f>SUMIFS('Transport DB'!Q:Q,'Transport DB'!C:C,"="&amp;'Work DB'!C66,'Transport DB'!F:F,"="&amp;'Work DB'!$Z$4)</f>
        <v>0</v>
      </c>
      <c r="AA66" s="166">
        <f>SUMIFS('Transport DB'!Q:Q,'Transport DB'!C:C,"="&amp;'Work DB'!C66,'Transport DB'!F:F,"="&amp;'Work DB'!$AA$4)</f>
        <v>0</v>
      </c>
      <c r="AB66" s="166"/>
      <c r="AC66" s="167"/>
      <c r="AD66" s="29"/>
      <c r="AE66" s="30"/>
      <c r="AF66" s="31"/>
      <c r="AG66" s="29"/>
      <c r="AH66" s="30"/>
      <c r="AI66" s="32"/>
      <c r="AJ66" s="29"/>
      <c r="AK66" s="30"/>
      <c r="AL66" s="30"/>
      <c r="AM66" s="31"/>
      <c r="AN66" s="29"/>
      <c r="AO66" s="30"/>
      <c r="AP66" s="222" t="e">
        <f>VLOOKUP(C66,#REF!,2,FALSE)</f>
        <v>#REF!</v>
      </c>
      <c r="AQ66" s="227" t="e">
        <f>AQ65-AP66+40500</f>
        <v>#REF!</v>
      </c>
      <c r="AR66" s="30"/>
      <c r="AS66" s="30"/>
      <c r="AT66" s="30"/>
      <c r="AU66" s="30"/>
      <c r="AV66" s="31"/>
      <c r="AW66" s="33"/>
      <c r="AX66" s="57"/>
    </row>
    <row r="67" spans="2:50" s="15" customFormat="1" ht="21" x14ac:dyDescent="0.25">
      <c r="B67" s="48"/>
      <c r="C67" s="20">
        <f t="shared" si="8"/>
        <v>45432</v>
      </c>
      <c r="D67" s="168">
        <f>SUMIFS('Transport DB'!P:P,'Transport DB'!C:C,"="&amp;'Work DB'!C67,'Transport DB'!F:F,"="&amp;'Work DB'!$D$4)</f>
        <v>0</v>
      </c>
      <c r="E67" s="169">
        <f>SUMIFS('Transport DB'!P:P,'Transport DB'!C:C,"="&amp;'Work DB'!C67,'Transport DB'!F:F,"="&amp;'Work DB'!$E$4)</f>
        <v>0</v>
      </c>
      <c r="F67" s="169">
        <f>SUMIFS('Transport DB'!P:P,'Transport DB'!C:C,"="&amp;'Work DB'!C67,'Transport DB'!F:F,"="&amp;'Work DB'!$F$4)</f>
        <v>0</v>
      </c>
      <c r="G67" s="169"/>
      <c r="H67" s="167"/>
      <c r="I67" s="168">
        <f>SUMIFS('Transport DB'!O:O,'Transport DB'!C:C,"="&amp;'Work DB'!C67,'Transport DB'!F:F,"="&amp;'Work DB'!$I$4)</f>
        <v>305.89999999999998</v>
      </c>
      <c r="J67" s="169">
        <f>SUMIFS('Transport DB'!O:O,'Transport DB'!C:C,"="&amp;'Work DB'!C67,'Transport DB'!F:F,"="&amp;'Work DB'!$J$4)</f>
        <v>0</v>
      </c>
      <c r="K67" s="169">
        <f>SUMIFS('Transport DB'!O:O,'Transport DB'!C:C,"="&amp;'Work DB'!C67,'Transport DB'!F:F,"="&amp;'Work DB'!$K$4)</f>
        <v>0</v>
      </c>
      <c r="L67" s="169">
        <f>SUMIFS('Transport DB'!O:O,'Transport DB'!C:C,"="&amp;'Work DB'!C67,'Transport DB'!F:F,"="&amp;'Work DB'!$L$4)</f>
        <v>0</v>
      </c>
      <c r="M67" s="169">
        <f>SUMIFS('Transport DB'!O:O,'Transport DB'!C:C,"="&amp;'Work DB'!C67,'Transport DB'!F:F,"="&amp;'Work DB'!$M$4)</f>
        <v>362.05000000000007</v>
      </c>
      <c r="N67" s="169"/>
      <c r="O67" s="167"/>
      <c r="P67" s="168">
        <f t="shared" si="5"/>
        <v>667.95</v>
      </c>
      <c r="Q67" s="169">
        <f t="shared" si="9"/>
        <v>0</v>
      </c>
      <c r="R67" s="169"/>
      <c r="S67" s="169"/>
      <c r="T67" s="169"/>
      <c r="U67" s="169"/>
      <c r="V67" s="167"/>
      <c r="W67" s="168">
        <f>SUMIFS('Transport DB'!Q:Q,'Transport DB'!C:C,"="&amp;'Work DB'!C67,'Transport DB'!F:F,"="&amp;'Work DB'!$W$4)</f>
        <v>672.60000000000014</v>
      </c>
      <c r="X67" s="169">
        <f>SUMIFS('Transport DB'!Q:Q,'Transport DB'!C:C,"="&amp;'Work DB'!C67,'Transport DB'!F:F,"="&amp;'Work DB'!$X$4)</f>
        <v>0</v>
      </c>
      <c r="Y67" s="169">
        <f>SUMIFS('Transport DB'!Q:Q,'Transport DB'!C:C,"="&amp;'Work DB'!C67,'Transport DB'!F:F,"="&amp;'Work DB'!$Y$4)</f>
        <v>0</v>
      </c>
      <c r="Z67" s="166">
        <f>SUMIFS('Transport DB'!Q:Q,'Transport DB'!C:C,"="&amp;'Work DB'!C67,'Transport DB'!F:F,"="&amp;'Work DB'!$Z$4)</f>
        <v>0</v>
      </c>
      <c r="AA67" s="166">
        <f>SUMIFS('Transport DB'!Q:Q,'Transport DB'!C:C,"="&amp;'Work DB'!C67,'Transport DB'!F:F,"="&amp;'Work DB'!$AA$4)</f>
        <v>0</v>
      </c>
      <c r="AB67" s="166"/>
      <c r="AC67" s="167"/>
      <c r="AD67" s="29"/>
      <c r="AE67" s="30"/>
      <c r="AF67" s="31"/>
      <c r="AG67" s="29"/>
      <c r="AH67" s="30"/>
      <c r="AI67" s="32"/>
      <c r="AJ67" s="29"/>
      <c r="AK67" s="30"/>
      <c r="AL67" s="30"/>
      <c r="AM67" s="31"/>
      <c r="AN67" s="29"/>
      <c r="AO67" s="30"/>
      <c r="AP67" s="222" t="e">
        <f>VLOOKUP(C67,#REF!,2,FALSE)</f>
        <v>#REF!</v>
      </c>
      <c r="AQ67" s="227" t="e">
        <f t="shared" si="7"/>
        <v>#REF!</v>
      </c>
      <c r="AR67" s="30"/>
      <c r="AS67" s="30"/>
      <c r="AT67" s="30"/>
      <c r="AU67" s="30"/>
      <c r="AV67" s="31"/>
      <c r="AW67" s="33"/>
      <c r="AX67" s="57"/>
    </row>
    <row r="68" spans="2:50" s="15" customFormat="1" ht="21" x14ac:dyDescent="0.25">
      <c r="B68" s="48"/>
      <c r="C68" s="184">
        <f t="shared" si="8"/>
        <v>45433</v>
      </c>
      <c r="D68" s="185">
        <f>SUMIFS('Transport DB'!P:P,'Transport DB'!C:C,"="&amp;'Work DB'!C68,'Transport DB'!F:F,"="&amp;'Work DB'!$D$4)</f>
        <v>0</v>
      </c>
      <c r="E68" s="186">
        <f>SUMIFS('Transport DB'!P:P,'Transport DB'!C:C,"="&amp;'Work DB'!C68,'Transport DB'!F:F,"="&amp;'Work DB'!$E$4)</f>
        <v>0</v>
      </c>
      <c r="F68" s="186">
        <f>SUMIFS('Transport DB'!P:P,'Transport DB'!C:C,"="&amp;'Work DB'!C68,'Transport DB'!F:F,"="&amp;'Work DB'!$F$4)</f>
        <v>0</v>
      </c>
      <c r="G68" s="186"/>
      <c r="H68" s="187"/>
      <c r="I68" s="185">
        <f>SUMIFS('Transport DB'!O:O,'Transport DB'!C:C,"="&amp;'Work DB'!C68,'Transport DB'!F:F,"="&amp;'Work DB'!$I$4)</f>
        <v>219.45000000000002</v>
      </c>
      <c r="J68" s="186">
        <f>SUMIFS('Transport DB'!O:O,'Transport DB'!C:C,"="&amp;'Work DB'!C68,'Transport DB'!F:F,"="&amp;'Work DB'!$J$4)</f>
        <v>0</v>
      </c>
      <c r="K68" s="186">
        <f>SUMIFS('Transport DB'!O:O,'Transport DB'!C:C,"="&amp;'Work DB'!C68,'Transport DB'!F:F,"="&amp;'Work DB'!$K$4)</f>
        <v>0</v>
      </c>
      <c r="L68" s="186">
        <f>SUMIFS('Transport DB'!O:O,'Transport DB'!C:C,"="&amp;'Work DB'!C68,'Transport DB'!F:F,"="&amp;'Work DB'!$L$4)</f>
        <v>0</v>
      </c>
      <c r="M68" s="186">
        <f>SUMIFS('Transport DB'!O:O,'Transport DB'!C:C,"="&amp;'Work DB'!C68,'Transport DB'!F:F,"="&amp;'Work DB'!$M$4)</f>
        <v>397.95000000000005</v>
      </c>
      <c r="N68" s="186"/>
      <c r="O68" s="187"/>
      <c r="P68" s="187">
        <f t="shared" si="5"/>
        <v>617.40000000000009</v>
      </c>
      <c r="Q68" s="186">
        <f t="shared" si="9"/>
        <v>0</v>
      </c>
      <c r="R68" s="186"/>
      <c r="S68" s="186"/>
      <c r="T68" s="186"/>
      <c r="U68" s="186"/>
      <c r="V68" s="187"/>
      <c r="W68" s="185">
        <f>SUMIFS('Transport DB'!Q:Q,'Transport DB'!C:C,"="&amp;'Work DB'!C68,'Transport DB'!F:F,"="&amp;'Work DB'!$W$4)</f>
        <v>35.400000000000006</v>
      </c>
      <c r="X68" s="186">
        <f>SUMIFS('Transport DB'!Q:Q,'Transport DB'!C:C,"="&amp;'Work DB'!C68,'Transport DB'!F:F,"="&amp;'Work DB'!$X$4)</f>
        <v>0</v>
      </c>
      <c r="Y68" s="186">
        <f>SUMIFS('Transport DB'!Q:Q,'Transport DB'!C:C,"="&amp;'Work DB'!C68,'Transport DB'!F:F,"="&amp;'Work DB'!$Y$4)</f>
        <v>0</v>
      </c>
      <c r="Z68" s="188">
        <f>SUMIFS('Transport DB'!Q:Q,'Transport DB'!C:C,"="&amp;'Work DB'!C68,'Transport DB'!F:F,"="&amp;'Work DB'!$Z$4)</f>
        <v>0</v>
      </c>
      <c r="AA68" s="188">
        <f>SUMIFS('Transport DB'!Q:Q,'Transport DB'!C:C,"="&amp;'Work DB'!C68,'Transport DB'!F:F,"="&amp;'Work DB'!$AA$4)</f>
        <v>0</v>
      </c>
      <c r="AB68" s="188"/>
      <c r="AC68" s="187"/>
      <c r="AD68" s="185">
        <v>0</v>
      </c>
      <c r="AE68" s="186">
        <v>0</v>
      </c>
      <c r="AF68" s="187">
        <v>0</v>
      </c>
      <c r="AG68" s="185">
        <v>0</v>
      </c>
      <c r="AH68" s="186">
        <v>0</v>
      </c>
      <c r="AI68" s="188">
        <v>0</v>
      </c>
      <c r="AJ68" s="185">
        <v>53</v>
      </c>
      <c r="AK68" s="186">
        <v>10</v>
      </c>
      <c r="AL68" s="186">
        <v>83</v>
      </c>
      <c r="AM68" s="187">
        <v>5</v>
      </c>
      <c r="AN68" s="185">
        <v>6</v>
      </c>
      <c r="AO68" s="186">
        <v>9</v>
      </c>
      <c r="AP68" s="186" t="e">
        <f>VLOOKUP(C68,#REF!,2,FALSE)</f>
        <v>#REF!</v>
      </c>
      <c r="AQ68" s="189" t="e">
        <f t="shared" si="7"/>
        <v>#REF!</v>
      </c>
      <c r="AR68" s="186">
        <v>0</v>
      </c>
      <c r="AS68" s="186">
        <v>0</v>
      </c>
      <c r="AT68" s="186">
        <v>0</v>
      </c>
      <c r="AU68" s="186">
        <v>0</v>
      </c>
      <c r="AV68" s="187">
        <v>0</v>
      </c>
      <c r="AW68" s="189"/>
      <c r="AX68" s="190" t="s">
        <v>37</v>
      </c>
    </row>
    <row r="69" spans="2:50" s="15" customFormat="1" ht="21" x14ac:dyDescent="0.25">
      <c r="B69" s="48"/>
      <c r="C69" s="20">
        <f t="shared" si="8"/>
        <v>45434</v>
      </c>
      <c r="D69" s="168">
        <f>SUMIFS('Transport DB'!P:P,'Transport DB'!C:C,"="&amp;'Work DB'!C69,'Transport DB'!F:F,"="&amp;'Work DB'!$D$4)</f>
        <v>0</v>
      </c>
      <c r="E69" s="169">
        <f>SUMIFS('Transport DB'!P:P,'Transport DB'!C:C,"="&amp;'Work DB'!C69,'Transport DB'!F:F,"="&amp;'Work DB'!$E$4)</f>
        <v>0</v>
      </c>
      <c r="F69" s="169">
        <f>SUMIFS('Transport DB'!P:P,'Transport DB'!C:C,"="&amp;'Work DB'!C69,'Transport DB'!F:F,"="&amp;'Work DB'!$F$4)</f>
        <v>0</v>
      </c>
      <c r="G69" s="169"/>
      <c r="H69" s="167"/>
      <c r="I69" s="168">
        <f>SUMIFS('Transport DB'!O:O,'Transport DB'!C:C,"="&amp;'Work DB'!C69,'Transport DB'!F:F,"="&amp;'Work DB'!$I$4)</f>
        <v>166.25</v>
      </c>
      <c r="J69" s="169">
        <f>SUMIFS('Transport DB'!O:O,'Transport DB'!C:C,"="&amp;'Work DB'!C69,'Transport DB'!F:F,"="&amp;'Work DB'!$J$4)</f>
        <v>0</v>
      </c>
      <c r="K69" s="169">
        <f>SUMIFS('Transport DB'!O:O,'Transport DB'!C:C,"="&amp;'Work DB'!C69,'Transport DB'!F:F,"="&amp;'Work DB'!$K$4)</f>
        <v>0</v>
      </c>
      <c r="L69" s="169">
        <f>SUMIFS('Transport DB'!O:O,'Transport DB'!C:C,"="&amp;'Work DB'!C69,'Transport DB'!F:F,"="&amp;'Work DB'!$L$4)</f>
        <v>49.800000000000004</v>
      </c>
      <c r="M69" s="169">
        <f>SUMIFS('Transport DB'!O:O,'Transport DB'!C:C,"="&amp;'Work DB'!C69,'Transport DB'!F:F,"="&amp;'Work DB'!$M$4)</f>
        <v>432.75</v>
      </c>
      <c r="N69" s="169"/>
      <c r="O69" s="167"/>
      <c r="P69" s="168">
        <f t="shared" ref="P69:P132" si="10">SUM(D69:H69)+SUM(I69:O69)-K69</f>
        <v>648.79999999999995</v>
      </c>
      <c r="Q69" s="169">
        <f t="shared" si="9"/>
        <v>0</v>
      </c>
      <c r="R69" s="169"/>
      <c r="S69" s="169"/>
      <c r="T69" s="169"/>
      <c r="U69" s="169"/>
      <c r="V69" s="167"/>
      <c r="W69" s="168">
        <f>SUMIFS('Transport DB'!Q:Q,'Transport DB'!C:C,"="&amp;'Work DB'!C69,'Transport DB'!F:F,"="&amp;'Work DB'!$W$4)</f>
        <v>47.2</v>
      </c>
      <c r="X69" s="169">
        <f>SUMIFS('Transport DB'!Q:Q,'Transport DB'!C:C,"="&amp;'Work DB'!C69,'Transport DB'!F:F,"="&amp;'Work DB'!$X$4)</f>
        <v>0</v>
      </c>
      <c r="Y69" s="169">
        <f>SUMIFS('Transport DB'!Q:Q,'Transport DB'!C:C,"="&amp;'Work DB'!C69,'Transport DB'!F:F,"="&amp;'Work DB'!$Y$4)</f>
        <v>0</v>
      </c>
      <c r="Z69" s="166">
        <f>SUMIFS('Transport DB'!Q:Q,'Transport DB'!C:C,"="&amp;'Work DB'!C69,'Transport DB'!F:F,"="&amp;'Work DB'!$Z$4)</f>
        <v>0</v>
      </c>
      <c r="AA69" s="166">
        <f>SUMIFS('Transport DB'!Q:Q,'Transport DB'!C:C,"="&amp;'Work DB'!C69,'Transport DB'!F:F,"="&amp;'Work DB'!$AA$4)</f>
        <v>0</v>
      </c>
      <c r="AB69" s="166"/>
      <c r="AC69" s="167"/>
      <c r="AD69" s="29">
        <v>0</v>
      </c>
      <c r="AE69" s="30">
        <v>0</v>
      </c>
      <c r="AF69" s="31">
        <v>0</v>
      </c>
      <c r="AG69" s="29">
        <v>0</v>
      </c>
      <c r="AH69" s="30">
        <v>0</v>
      </c>
      <c r="AI69" s="32">
        <v>0</v>
      </c>
      <c r="AJ69" s="29">
        <v>51</v>
      </c>
      <c r="AK69" s="30">
        <v>27</v>
      </c>
      <c r="AL69" s="30">
        <f>AJ69+AK69</f>
        <v>78</v>
      </c>
      <c r="AM69" s="31">
        <v>5</v>
      </c>
      <c r="AN69" s="29">
        <v>6</v>
      </c>
      <c r="AO69" s="30">
        <v>8</v>
      </c>
      <c r="AP69" s="222" t="e">
        <f>VLOOKUP(C69,#REF!,2,FALSE)</f>
        <v>#REF!</v>
      </c>
      <c r="AQ69" s="227" t="e">
        <f t="shared" si="7"/>
        <v>#REF!</v>
      </c>
      <c r="AR69" s="30">
        <v>0</v>
      </c>
      <c r="AS69" s="30">
        <v>0</v>
      </c>
      <c r="AT69" s="30">
        <v>0</v>
      </c>
      <c r="AU69" s="30">
        <v>0</v>
      </c>
      <c r="AV69" s="31">
        <v>0</v>
      </c>
      <c r="AW69" s="33"/>
      <c r="AX69" s="57"/>
    </row>
    <row r="70" spans="2:50" s="15" customFormat="1" ht="21" x14ac:dyDescent="0.25">
      <c r="B70" s="48"/>
      <c r="C70" s="20">
        <f t="shared" si="8"/>
        <v>45435</v>
      </c>
      <c r="D70" s="168">
        <f>SUMIFS('Transport DB'!P:P,'Transport DB'!C:C,"="&amp;'Work DB'!C70,'Transport DB'!F:F,"="&amp;'Work DB'!$D$4)</f>
        <v>0</v>
      </c>
      <c r="E70" s="169">
        <f>SUMIFS('Transport DB'!P:P,'Transport DB'!C:C,"="&amp;'Work DB'!C70,'Transport DB'!F:F,"="&amp;'Work DB'!$E$4)</f>
        <v>0</v>
      </c>
      <c r="F70" s="169">
        <f>SUMIFS('Transport DB'!P:P,'Transport DB'!C:C,"="&amp;'Work DB'!C70,'Transport DB'!F:F,"="&amp;'Work DB'!$F$4)</f>
        <v>0</v>
      </c>
      <c r="G70" s="169"/>
      <c r="H70" s="167"/>
      <c r="I70" s="168">
        <f>SUMIFS('Transport DB'!O:O,'Transport DB'!C:C,"="&amp;'Work DB'!C70,'Transport DB'!F:F,"="&amp;'Work DB'!$I$4)</f>
        <v>252.70000000000002</v>
      </c>
      <c r="J70" s="169">
        <f>SUMIFS('Transport DB'!O:O,'Transport DB'!C:C,"="&amp;'Work DB'!C70,'Transport DB'!F:F,"="&amp;'Work DB'!$J$4)</f>
        <v>0</v>
      </c>
      <c r="K70" s="169">
        <f>SUMIFS('Transport DB'!O:O,'Transport DB'!C:C,"="&amp;'Work DB'!C70,'Transport DB'!F:F,"="&amp;'Work DB'!$K$4)</f>
        <v>0</v>
      </c>
      <c r="L70" s="169">
        <f>SUMIFS('Transport DB'!O:O,'Transport DB'!C:C,"="&amp;'Work DB'!C70,'Transport DB'!F:F,"="&amp;'Work DB'!$L$4)</f>
        <v>211.65</v>
      </c>
      <c r="M70" s="169">
        <f>SUMIFS('Transport DB'!O:O,'Transport DB'!C:C,"="&amp;'Work DB'!C70,'Transport DB'!F:F,"="&amp;'Work DB'!$M$4)</f>
        <v>411.15000000000003</v>
      </c>
      <c r="N70" s="169"/>
      <c r="O70" s="167"/>
      <c r="P70" s="168">
        <f t="shared" si="10"/>
        <v>875.5</v>
      </c>
      <c r="Q70" s="169">
        <f t="shared" si="9"/>
        <v>0</v>
      </c>
      <c r="R70" s="169"/>
      <c r="S70" s="169"/>
      <c r="T70" s="169"/>
      <c r="U70" s="169"/>
      <c r="V70" s="167"/>
      <c r="W70" s="168">
        <f>SUMIFS('Transport DB'!Q:Q,'Transport DB'!C:C,"="&amp;'Work DB'!C70,'Transport DB'!F:F,"="&amp;'Work DB'!$W$4)</f>
        <v>59</v>
      </c>
      <c r="X70" s="169">
        <f>SUMIFS('Transport DB'!Q:Q,'Transport DB'!C:C,"="&amp;'Work DB'!C70,'Transport DB'!F:F,"="&amp;'Work DB'!$X$4)</f>
        <v>0</v>
      </c>
      <c r="Y70" s="169">
        <f>SUMIFS('Transport DB'!Q:Q,'Transport DB'!C:C,"="&amp;'Work DB'!C70,'Transport DB'!F:F,"="&amp;'Work DB'!$Y$4)</f>
        <v>0</v>
      </c>
      <c r="Z70" s="166">
        <f>SUMIFS('Transport DB'!Q:Q,'Transport DB'!C:C,"="&amp;'Work DB'!C70,'Transport DB'!F:F,"="&amp;'Work DB'!$Z$4)</f>
        <v>0</v>
      </c>
      <c r="AA70" s="166">
        <f>SUMIFS('Transport DB'!Q:Q,'Transport DB'!C:C,"="&amp;'Work DB'!C70,'Transport DB'!F:F,"="&amp;'Work DB'!$AA$4)</f>
        <v>0</v>
      </c>
      <c r="AB70" s="166"/>
      <c r="AC70" s="167"/>
      <c r="AD70" s="29">
        <v>0</v>
      </c>
      <c r="AE70" s="30">
        <v>0</v>
      </c>
      <c r="AF70" s="31">
        <v>0</v>
      </c>
      <c r="AG70" s="29">
        <v>0</v>
      </c>
      <c r="AH70" s="30">
        <v>0</v>
      </c>
      <c r="AI70" s="32">
        <v>0</v>
      </c>
      <c r="AJ70" s="29">
        <v>50</v>
      </c>
      <c r="AK70" s="30">
        <v>21</v>
      </c>
      <c r="AL70" s="30">
        <f>AJ70+AK70</f>
        <v>71</v>
      </c>
      <c r="AM70" s="31">
        <v>5</v>
      </c>
      <c r="AN70" s="29">
        <v>9</v>
      </c>
      <c r="AO70" s="30">
        <v>9</v>
      </c>
      <c r="AP70" s="222" t="e">
        <f>VLOOKUP(C70,#REF!,2,FALSE)</f>
        <v>#REF!</v>
      </c>
      <c r="AQ70" s="227" t="e">
        <f t="shared" si="7"/>
        <v>#REF!</v>
      </c>
      <c r="AR70" s="30">
        <v>0</v>
      </c>
      <c r="AS70" s="30">
        <v>0</v>
      </c>
      <c r="AT70" s="30">
        <v>0</v>
      </c>
      <c r="AU70" s="30">
        <v>0</v>
      </c>
      <c r="AV70" s="31">
        <v>0</v>
      </c>
      <c r="AW70" s="33"/>
      <c r="AX70" s="57"/>
    </row>
    <row r="71" spans="2:50" s="15" customFormat="1" ht="21" x14ac:dyDescent="0.25">
      <c r="B71" s="48"/>
      <c r="C71" s="20">
        <f t="shared" si="8"/>
        <v>45436</v>
      </c>
      <c r="D71" s="168">
        <f>SUMIFS('Transport DB'!P:P,'Transport DB'!C:C,"="&amp;'Work DB'!C71,'Transport DB'!F:F,"="&amp;'Work DB'!$D$4)</f>
        <v>672.98</v>
      </c>
      <c r="E71" s="169">
        <f>SUMIFS('Transport DB'!P:P,'Transport DB'!C:C,"="&amp;'Work DB'!C71,'Transport DB'!F:F,"="&amp;'Work DB'!$E$4)</f>
        <v>205.2175</v>
      </c>
      <c r="F71" s="169">
        <f>SUMIFS('Transport DB'!P:P,'Transport DB'!C:C,"="&amp;'Work DB'!C71,'Transport DB'!F:F,"="&amp;'Work DB'!$F$4)</f>
        <v>0</v>
      </c>
      <c r="G71" s="169"/>
      <c r="H71" s="167"/>
      <c r="I71" s="168">
        <f>SUMIFS('Transport DB'!O:O,'Transport DB'!C:C,"="&amp;'Work DB'!C71,'Transport DB'!F:F,"="&amp;'Work DB'!$I$4)</f>
        <v>0</v>
      </c>
      <c r="J71" s="169">
        <f>SUMIFS('Transport DB'!O:O,'Transport DB'!C:C,"="&amp;'Work DB'!C71,'Transport DB'!F:F,"="&amp;'Work DB'!$J$4)</f>
        <v>0</v>
      </c>
      <c r="K71" s="169">
        <f>SUMIFS('Transport DB'!O:O,'Transport DB'!C:C,"="&amp;'Work DB'!C71,'Transport DB'!F:F,"="&amp;'Work DB'!$K$4)</f>
        <v>0</v>
      </c>
      <c r="L71" s="169">
        <f>SUMIFS('Transport DB'!O:O,'Transport DB'!C:C,"="&amp;'Work DB'!C71,'Transport DB'!F:F,"="&amp;'Work DB'!$L$4)</f>
        <v>0</v>
      </c>
      <c r="M71" s="169">
        <f>SUMIFS('Transport DB'!O:O,'Transport DB'!C:C,"="&amp;'Work DB'!C71,'Transport DB'!F:F,"="&amp;'Work DB'!$M$4)</f>
        <v>0</v>
      </c>
      <c r="N71" s="169"/>
      <c r="O71" s="167"/>
      <c r="P71" s="168">
        <f t="shared" si="10"/>
        <v>878.19749999999999</v>
      </c>
      <c r="Q71" s="169">
        <f t="shared" si="9"/>
        <v>0</v>
      </c>
      <c r="R71" s="169"/>
      <c r="S71" s="169"/>
      <c r="T71" s="169"/>
      <c r="U71" s="169"/>
      <c r="V71" s="167"/>
      <c r="W71" s="168">
        <f>SUMIFS('Transport DB'!Q:Q,'Transport DB'!C:C,"="&amp;'Work DB'!C71,'Transport DB'!F:F,"="&amp;'Work DB'!$W$4)</f>
        <v>35.400000000000006</v>
      </c>
      <c r="X71" s="169">
        <f>SUMIFS('Transport DB'!Q:Q,'Transport DB'!C:C,"="&amp;'Work DB'!C71,'Transport DB'!F:F,"="&amp;'Work DB'!$X$4)</f>
        <v>0</v>
      </c>
      <c r="Y71" s="169">
        <f>SUMIFS('Transport DB'!Q:Q,'Transport DB'!C:C,"="&amp;'Work DB'!C71,'Transport DB'!F:F,"="&amp;'Work DB'!$Y$4)</f>
        <v>0</v>
      </c>
      <c r="Z71" s="166">
        <f>SUMIFS('Transport DB'!Q:Q,'Transport DB'!C:C,"="&amp;'Work DB'!C71,'Transport DB'!F:F,"="&amp;'Work DB'!$Z$4)</f>
        <v>0</v>
      </c>
      <c r="AA71" s="166">
        <f>SUMIFS('Transport DB'!Q:Q,'Transport DB'!C:C,"="&amp;'Work DB'!C71,'Transport DB'!F:F,"="&amp;'Work DB'!$AA$4)</f>
        <v>0</v>
      </c>
      <c r="AB71" s="166"/>
      <c r="AC71" s="167"/>
      <c r="AD71" s="29">
        <v>0</v>
      </c>
      <c r="AE71" s="30">
        <v>0</v>
      </c>
      <c r="AF71" s="31">
        <v>0</v>
      </c>
      <c r="AG71" s="29">
        <v>0</v>
      </c>
      <c r="AH71" s="30">
        <v>0</v>
      </c>
      <c r="AI71" s="32">
        <v>0</v>
      </c>
      <c r="AJ71" s="29">
        <v>50</v>
      </c>
      <c r="AK71" s="30">
        <v>23</v>
      </c>
      <c r="AL71" s="30">
        <v>81</v>
      </c>
      <c r="AM71" s="31">
        <v>5</v>
      </c>
      <c r="AN71" s="29">
        <v>9</v>
      </c>
      <c r="AO71" s="30">
        <v>7</v>
      </c>
      <c r="AP71" s="222" t="e">
        <f>VLOOKUP(C71,#REF!,2,FALSE)</f>
        <v>#REF!</v>
      </c>
      <c r="AQ71" s="227" t="e">
        <f t="shared" ref="AQ71:AQ110" si="11">AQ70-AP71</f>
        <v>#REF!</v>
      </c>
      <c r="AR71" s="30">
        <v>0</v>
      </c>
      <c r="AS71" s="30">
        <v>0</v>
      </c>
      <c r="AT71" s="30">
        <v>0</v>
      </c>
      <c r="AU71" s="30">
        <v>0</v>
      </c>
      <c r="AV71" s="31">
        <v>0</v>
      </c>
      <c r="AW71" s="33"/>
      <c r="AX71" s="57"/>
    </row>
    <row r="72" spans="2:50" s="15" customFormat="1" ht="21" x14ac:dyDescent="0.25">
      <c r="B72" s="48"/>
      <c r="C72" s="20">
        <f t="shared" ref="C72:C135" si="12">C71+1</f>
        <v>45437</v>
      </c>
      <c r="D72" s="168">
        <f>SUMIFS('Transport DB'!P:P,'Transport DB'!C:C,"="&amp;'Work DB'!C72,'Transport DB'!F:F,"="&amp;'Work DB'!$D$4)</f>
        <v>504.73499999999996</v>
      </c>
      <c r="E72" s="169">
        <f>SUMIFS('Transport DB'!P:P,'Transport DB'!C:C,"="&amp;'Work DB'!C72,'Transport DB'!F:F,"="&amp;'Work DB'!$E$4)</f>
        <v>157.49250000000001</v>
      </c>
      <c r="F72" s="169">
        <f>SUMIFS('Transport DB'!P:P,'Transport DB'!C:C,"="&amp;'Work DB'!C72,'Transport DB'!F:F,"="&amp;'Work DB'!$F$4)</f>
        <v>0</v>
      </c>
      <c r="G72" s="169"/>
      <c r="H72" s="167"/>
      <c r="I72" s="168">
        <f>SUMIFS('Transport DB'!O:O,'Transport DB'!C:C,"="&amp;'Work DB'!C72,'Transport DB'!F:F,"="&amp;'Work DB'!$I$4)</f>
        <v>0</v>
      </c>
      <c r="J72" s="169">
        <f>SUMIFS('Transport DB'!O:O,'Transport DB'!C:C,"="&amp;'Work DB'!C72,'Transport DB'!F:F,"="&amp;'Work DB'!$J$4)</f>
        <v>854</v>
      </c>
      <c r="K72" s="169">
        <f>SUMIFS('Transport DB'!O:O,'Transport DB'!C:C,"="&amp;'Work DB'!C72,'Transport DB'!F:F,"="&amp;'Work DB'!$K$4)</f>
        <v>0</v>
      </c>
      <c r="L72" s="169">
        <f>SUMIFS('Transport DB'!O:O,'Transport DB'!C:C,"="&amp;'Work DB'!C72,'Transport DB'!F:F,"="&amp;'Work DB'!$L$4)</f>
        <v>0</v>
      </c>
      <c r="M72" s="169">
        <f>SUMIFS('Transport DB'!O:O,'Transport DB'!C:C,"="&amp;'Work DB'!C72,'Transport DB'!F:F,"="&amp;'Work DB'!$M$4)</f>
        <v>523.25</v>
      </c>
      <c r="N72" s="169"/>
      <c r="O72" s="167"/>
      <c r="P72" s="168">
        <f t="shared" si="10"/>
        <v>2039.4775</v>
      </c>
      <c r="Q72" s="169">
        <f t="shared" si="9"/>
        <v>0</v>
      </c>
      <c r="R72" s="169"/>
      <c r="S72" s="169"/>
      <c r="T72" s="169"/>
      <c r="U72" s="169"/>
      <c r="V72" s="167"/>
      <c r="W72" s="168">
        <f>SUMIFS('Transport DB'!Q:Q,'Transport DB'!C:C,"="&amp;'Work DB'!C72,'Transport DB'!F:F,"="&amp;'Work DB'!$W$4)</f>
        <v>35.400000000000006</v>
      </c>
      <c r="X72" s="169">
        <f>SUMIFS('Transport DB'!Q:Q,'Transport DB'!C:C,"="&amp;'Work DB'!C72,'Transport DB'!F:F,"="&amp;'Work DB'!$X$4)</f>
        <v>0</v>
      </c>
      <c r="Y72" s="169">
        <f>SUMIFS('Transport DB'!Q:Q,'Transport DB'!C:C,"="&amp;'Work DB'!C72,'Transport DB'!F:F,"="&amp;'Work DB'!$Y$4)</f>
        <v>0</v>
      </c>
      <c r="Z72" s="166">
        <f>SUMIFS('Transport DB'!Q:Q,'Transport DB'!C:C,"="&amp;'Work DB'!C72,'Transport DB'!F:F,"="&amp;'Work DB'!$Z$4)</f>
        <v>0</v>
      </c>
      <c r="AA72" s="166">
        <f>SUMIFS('Transport DB'!Q:Q,'Transport DB'!C:C,"="&amp;'Work DB'!C72,'Transport DB'!F:F,"="&amp;'Work DB'!$AA$4)</f>
        <v>0</v>
      </c>
      <c r="AB72" s="166"/>
      <c r="AC72" s="167"/>
      <c r="AD72" s="29">
        <v>0</v>
      </c>
      <c r="AE72" s="30">
        <v>0</v>
      </c>
      <c r="AF72" s="31">
        <v>0</v>
      </c>
      <c r="AG72" s="29">
        <v>0</v>
      </c>
      <c r="AH72" s="30">
        <v>0</v>
      </c>
      <c r="AI72" s="32">
        <v>0</v>
      </c>
      <c r="AJ72" s="29">
        <v>60</v>
      </c>
      <c r="AK72" s="30">
        <v>23</v>
      </c>
      <c r="AL72" s="30">
        <v>91</v>
      </c>
      <c r="AM72" s="31">
        <v>5</v>
      </c>
      <c r="AN72" s="29">
        <v>10</v>
      </c>
      <c r="AO72" s="30">
        <v>15</v>
      </c>
      <c r="AP72" s="222" t="e">
        <f>VLOOKUP(C72,#REF!,2,FALSE)</f>
        <v>#REF!</v>
      </c>
      <c r="AQ72" s="227" t="e">
        <f t="shared" si="11"/>
        <v>#REF!</v>
      </c>
      <c r="AR72" s="30">
        <v>0</v>
      </c>
      <c r="AS72" s="30">
        <v>0</v>
      </c>
      <c r="AT72" s="30">
        <v>0</v>
      </c>
      <c r="AU72" s="30">
        <v>0</v>
      </c>
      <c r="AV72" s="31">
        <v>0</v>
      </c>
      <c r="AW72" s="33"/>
      <c r="AX72" s="57"/>
    </row>
    <row r="73" spans="2:50" s="15" customFormat="1" ht="21" x14ac:dyDescent="0.25">
      <c r="B73" s="48"/>
      <c r="C73" s="20">
        <f t="shared" si="12"/>
        <v>45438</v>
      </c>
      <c r="D73" s="168">
        <f>SUMIFS('Transport DB'!P:P,'Transport DB'!C:C,"="&amp;'Work DB'!C73,'Transport DB'!F:F,"="&amp;'Work DB'!$D$4)</f>
        <v>497.08749999999998</v>
      </c>
      <c r="E73" s="169">
        <f>SUMIFS('Transport DB'!P:P,'Transport DB'!C:C,"="&amp;'Work DB'!C73,'Transport DB'!F:F,"="&amp;'Work DB'!$E$4)</f>
        <v>152.72</v>
      </c>
      <c r="F73" s="169">
        <f>SUMIFS('Transport DB'!P:P,'Transport DB'!C:C,"="&amp;'Work DB'!C73,'Transport DB'!F:F,"="&amp;'Work DB'!$F$4)</f>
        <v>0</v>
      </c>
      <c r="G73" s="169"/>
      <c r="H73" s="167"/>
      <c r="I73" s="168">
        <f>SUMIFS('Transport DB'!O:O,'Transport DB'!C:C,"="&amp;'Work DB'!C73,'Transport DB'!F:F,"="&amp;'Work DB'!$I$4)</f>
        <v>0</v>
      </c>
      <c r="J73" s="169">
        <f>SUMIFS('Transport DB'!O:O,'Transport DB'!C:C,"="&amp;'Work DB'!C73,'Transport DB'!F:F,"="&amp;'Work DB'!$J$4)</f>
        <v>931</v>
      </c>
      <c r="K73" s="169">
        <f>SUMIFS('Transport DB'!O:O,'Transport DB'!C:C,"="&amp;'Work DB'!C73,'Transport DB'!F:F,"="&amp;'Work DB'!$K$4)</f>
        <v>0</v>
      </c>
      <c r="L73" s="169">
        <f>SUMIFS('Transport DB'!O:O,'Transport DB'!C:C,"="&amp;'Work DB'!C73,'Transport DB'!F:F,"="&amp;'Work DB'!$L$4)</f>
        <v>0</v>
      </c>
      <c r="M73" s="169">
        <f>SUMIFS('Transport DB'!O:O,'Transport DB'!C:C,"="&amp;'Work DB'!C73,'Transport DB'!F:F,"="&amp;'Work DB'!$M$4)</f>
        <v>705.15000000000009</v>
      </c>
      <c r="N73" s="169"/>
      <c r="O73" s="167"/>
      <c r="P73" s="168">
        <f t="shared" si="10"/>
        <v>2285.9575</v>
      </c>
      <c r="Q73" s="169">
        <f t="shared" si="9"/>
        <v>0</v>
      </c>
      <c r="R73" s="169"/>
      <c r="S73" s="169"/>
      <c r="T73" s="169"/>
      <c r="U73" s="169"/>
      <c r="V73" s="167"/>
      <c r="W73" s="168">
        <f>SUMIFS('Transport DB'!Q:Q,'Transport DB'!C:C,"="&amp;'Work DB'!C73,'Transport DB'!F:F,"="&amp;'Work DB'!$W$4)</f>
        <v>59.000000000000007</v>
      </c>
      <c r="X73" s="169">
        <f>SUMIFS('Transport DB'!Q:Q,'Transport DB'!C:C,"="&amp;'Work DB'!C73,'Transport DB'!F:F,"="&amp;'Work DB'!$X$4)</f>
        <v>0</v>
      </c>
      <c r="Y73" s="169">
        <f>SUMIFS('Transport DB'!Q:Q,'Transport DB'!C:C,"="&amp;'Work DB'!C73,'Transport DB'!F:F,"="&amp;'Work DB'!$Y$4)</f>
        <v>0</v>
      </c>
      <c r="Z73" s="166">
        <f>SUMIFS('Transport DB'!Q:Q,'Transport DB'!C:C,"="&amp;'Work DB'!C73,'Transport DB'!F:F,"="&amp;'Work DB'!$Z$4)</f>
        <v>40</v>
      </c>
      <c r="AA73" s="166">
        <f>SUMIFS('Transport DB'!Q:Q,'Transport DB'!C:C,"="&amp;'Work DB'!C73,'Transport DB'!F:F,"="&amp;'Work DB'!$AA$4)</f>
        <v>0</v>
      </c>
      <c r="AB73" s="166"/>
      <c r="AC73" s="167"/>
      <c r="AD73" s="29">
        <v>24</v>
      </c>
      <c r="AE73" s="30">
        <v>0</v>
      </c>
      <c r="AF73" s="31">
        <v>50</v>
      </c>
      <c r="AG73" s="29">
        <v>0</v>
      </c>
      <c r="AH73" s="30">
        <v>0</v>
      </c>
      <c r="AI73" s="32">
        <v>0</v>
      </c>
      <c r="AJ73" s="29">
        <v>63</v>
      </c>
      <c r="AK73" s="30">
        <v>34</v>
      </c>
      <c r="AL73" s="30">
        <v>100</v>
      </c>
      <c r="AM73" s="31">
        <v>5</v>
      </c>
      <c r="AN73" s="29">
        <v>10</v>
      </c>
      <c r="AO73" s="30">
        <v>15</v>
      </c>
      <c r="AP73" s="222" t="e">
        <f>VLOOKUP(C73,#REF!,2,FALSE)</f>
        <v>#REF!</v>
      </c>
      <c r="AQ73" s="227" t="e">
        <f t="shared" si="11"/>
        <v>#REF!</v>
      </c>
      <c r="AR73" s="30">
        <v>0</v>
      </c>
      <c r="AS73" s="30">
        <v>0</v>
      </c>
      <c r="AT73" s="30">
        <v>0</v>
      </c>
      <c r="AU73" s="30">
        <v>0</v>
      </c>
      <c r="AV73" s="31">
        <v>0</v>
      </c>
      <c r="AW73" s="33"/>
      <c r="AX73" s="57"/>
    </row>
    <row r="74" spans="2:50" s="15" customFormat="1" ht="21" x14ac:dyDescent="0.25">
      <c r="B74" s="48"/>
      <c r="C74" s="20">
        <f t="shared" si="12"/>
        <v>45439</v>
      </c>
      <c r="D74" s="168">
        <f>SUMIFS('Transport DB'!P:P,'Transport DB'!C:C,"="&amp;'Work DB'!C74,'Transport DB'!F:F,"="&amp;'Work DB'!$D$4)</f>
        <v>588.85749999999996</v>
      </c>
      <c r="E74" s="169">
        <f>SUMIFS('Transport DB'!P:P,'Transport DB'!C:C,"="&amp;'Work DB'!C74,'Transport DB'!F:F,"="&amp;'Work DB'!$E$4)</f>
        <v>338.84750000000003</v>
      </c>
      <c r="F74" s="169">
        <f>SUMIFS('Transport DB'!P:P,'Transport DB'!C:C,"="&amp;'Work DB'!C74,'Transport DB'!F:F,"="&amp;'Work DB'!$F$4)</f>
        <v>0</v>
      </c>
      <c r="G74" s="169"/>
      <c r="H74" s="167"/>
      <c r="I74" s="168">
        <f>SUMIFS('Transport DB'!O:O,'Transport DB'!C:C,"="&amp;'Work DB'!C74,'Transport DB'!F:F,"="&amp;'Work DB'!$I$4)</f>
        <v>0</v>
      </c>
      <c r="J74" s="169">
        <f>SUMIFS('Transport DB'!O:O,'Transport DB'!C:C,"="&amp;'Work DB'!C74,'Transport DB'!F:F,"="&amp;'Work DB'!$J$4)</f>
        <v>791</v>
      </c>
      <c r="K74" s="169">
        <f>SUMIFS('Transport DB'!O:O,'Transport DB'!C:C,"="&amp;'Work DB'!C74,'Transport DB'!F:F,"="&amp;'Work DB'!$K$4)</f>
        <v>0</v>
      </c>
      <c r="L74" s="169">
        <f>SUMIFS('Transport DB'!O:O,'Transport DB'!C:C,"="&amp;'Work DB'!C74,'Transport DB'!F:F,"="&amp;'Work DB'!$L$4)</f>
        <v>0</v>
      </c>
      <c r="M74" s="169">
        <f>SUMIFS('Transport DB'!O:O,'Transport DB'!C:C,"="&amp;'Work DB'!C74,'Transport DB'!F:F,"="&amp;'Work DB'!$M$4)</f>
        <v>523.25</v>
      </c>
      <c r="N74" s="169"/>
      <c r="O74" s="167"/>
      <c r="P74" s="168">
        <f t="shared" si="10"/>
        <v>2241.9549999999999</v>
      </c>
      <c r="Q74" s="169">
        <f t="shared" si="9"/>
        <v>0</v>
      </c>
      <c r="R74" s="169"/>
      <c r="S74" s="169"/>
      <c r="T74" s="169"/>
      <c r="U74" s="169"/>
      <c r="V74" s="167"/>
      <c r="W74" s="168">
        <f>SUMIFS('Transport DB'!Q:Q,'Transport DB'!C:C,"="&amp;'Work DB'!C74,'Transport DB'!F:F,"="&amp;'Work DB'!$W$4)</f>
        <v>82.600000000000009</v>
      </c>
      <c r="X74" s="169">
        <f>SUMIFS('Transport DB'!Q:Q,'Transport DB'!C:C,"="&amp;'Work DB'!C74,'Transport DB'!F:F,"="&amp;'Work DB'!$X$4)</f>
        <v>0</v>
      </c>
      <c r="Y74" s="169">
        <f>SUMIFS('Transport DB'!Q:Q,'Transport DB'!C:C,"="&amp;'Work DB'!C74,'Transport DB'!F:F,"="&amp;'Work DB'!$Y$4)</f>
        <v>0</v>
      </c>
      <c r="Z74" s="166">
        <f>SUMIFS('Transport DB'!Q:Q,'Transport DB'!C:C,"="&amp;'Work DB'!C74,'Transport DB'!F:F,"="&amp;'Work DB'!$Z$4)</f>
        <v>30</v>
      </c>
      <c r="AA74" s="166">
        <f>SUMIFS('Transport DB'!Q:Q,'Transport DB'!C:C,"="&amp;'Work DB'!C74,'Transport DB'!F:F,"="&amp;'Work DB'!$AA$4)</f>
        <v>0</v>
      </c>
      <c r="AB74" s="166"/>
      <c r="AC74" s="167"/>
      <c r="AD74" s="29">
        <v>24</v>
      </c>
      <c r="AE74" s="30">
        <v>0</v>
      </c>
      <c r="AF74" s="31">
        <v>40</v>
      </c>
      <c r="AG74" s="29">
        <v>0</v>
      </c>
      <c r="AH74" s="30">
        <v>0</v>
      </c>
      <c r="AI74" s="32">
        <v>0</v>
      </c>
      <c r="AJ74" s="29">
        <v>62</v>
      </c>
      <c r="AK74" s="30">
        <v>38</v>
      </c>
      <c r="AL74" s="30">
        <v>96</v>
      </c>
      <c r="AM74" s="31">
        <v>8</v>
      </c>
      <c r="AN74" s="29">
        <v>10</v>
      </c>
      <c r="AO74" s="30">
        <v>15</v>
      </c>
      <c r="AP74" s="222" t="e">
        <f>VLOOKUP(C74,#REF!,2,FALSE)</f>
        <v>#REF!</v>
      </c>
      <c r="AQ74" s="227" t="e">
        <f t="shared" si="11"/>
        <v>#REF!</v>
      </c>
      <c r="AR74" s="30">
        <v>0</v>
      </c>
      <c r="AS74" s="30">
        <v>0</v>
      </c>
      <c r="AT74" s="30">
        <v>0</v>
      </c>
      <c r="AU74" s="30">
        <v>0</v>
      </c>
      <c r="AV74" s="31">
        <v>0</v>
      </c>
      <c r="AW74" s="33"/>
      <c r="AX74" s="57"/>
    </row>
    <row r="75" spans="2:50" s="15" customFormat="1" ht="21" x14ac:dyDescent="0.25">
      <c r="B75" s="48"/>
      <c r="C75" s="20">
        <f t="shared" si="12"/>
        <v>45440</v>
      </c>
      <c r="D75" s="168">
        <f>SUMIFS('Transport DB'!P:P,'Transport DB'!C:C,"="&amp;'Work DB'!C75,'Transport DB'!F:F,"="&amp;'Work DB'!$D$4)</f>
        <v>604.15249999999992</v>
      </c>
      <c r="E75" s="169">
        <f>SUMIFS('Transport DB'!P:P,'Transport DB'!C:C,"="&amp;'Work DB'!C75,'Transport DB'!F:F,"="&amp;'Work DB'!$E$4)</f>
        <v>238.62500000000003</v>
      </c>
      <c r="F75" s="169">
        <f>SUMIFS('Transport DB'!P:P,'Transport DB'!C:C,"="&amp;'Work DB'!C75,'Transport DB'!F:F,"="&amp;'Work DB'!$F$4)</f>
        <v>0</v>
      </c>
      <c r="G75" s="169"/>
      <c r="H75" s="167"/>
      <c r="I75" s="168">
        <f>SUMIFS('Transport DB'!O:O,'Transport DB'!C:C,"="&amp;'Work DB'!C75,'Transport DB'!F:F,"="&amp;'Work DB'!$I$4)</f>
        <v>0</v>
      </c>
      <c r="J75" s="169">
        <f>SUMIFS('Transport DB'!O:O,'Transport DB'!C:C,"="&amp;'Work DB'!C75,'Transport DB'!F:F,"="&amp;'Work DB'!$J$4)</f>
        <v>805</v>
      </c>
      <c r="K75" s="169">
        <f>SUMIFS('Transport DB'!O:O,'Transport DB'!C:C,"="&amp;'Work DB'!C75,'Transport DB'!F:F,"="&amp;'Work DB'!$K$4)</f>
        <v>0</v>
      </c>
      <c r="L75" s="169">
        <f>SUMIFS('Transport DB'!O:O,'Transport DB'!C:C,"="&amp;'Work DB'!C75,'Transport DB'!F:F,"="&amp;'Work DB'!$L$4)</f>
        <v>0</v>
      </c>
      <c r="M75" s="169">
        <f>SUMIFS('Transport DB'!O:O,'Transport DB'!C:C,"="&amp;'Work DB'!C75,'Transport DB'!F:F,"="&amp;'Work DB'!$M$4)</f>
        <v>598</v>
      </c>
      <c r="N75" s="169"/>
      <c r="O75" s="167"/>
      <c r="P75" s="168">
        <f t="shared" si="10"/>
        <v>2245.7775000000001</v>
      </c>
      <c r="Q75" s="169">
        <f t="shared" si="9"/>
        <v>0</v>
      </c>
      <c r="R75" s="169"/>
      <c r="S75" s="169"/>
      <c r="T75" s="169"/>
      <c r="U75" s="169"/>
      <c r="V75" s="167"/>
      <c r="W75" s="168">
        <f>SUMIFS('Transport DB'!Q:Q,'Transport DB'!C:C,"="&amp;'Work DB'!C75,'Transport DB'!F:F,"="&amp;'Work DB'!$W$4)</f>
        <v>94.4</v>
      </c>
      <c r="X75" s="169">
        <f>SUMIFS('Transport DB'!Q:Q,'Transport DB'!C:C,"="&amp;'Work DB'!C75,'Transport DB'!F:F,"="&amp;'Work DB'!$X$4)</f>
        <v>0</v>
      </c>
      <c r="Y75" s="169">
        <f>SUMIFS('Transport DB'!Q:Q,'Transport DB'!C:C,"="&amp;'Work DB'!C75,'Transport DB'!F:F,"="&amp;'Work DB'!$Y$4)</f>
        <v>0</v>
      </c>
      <c r="Z75" s="166">
        <f>SUMIFS('Transport DB'!Q:Q,'Transport DB'!C:C,"="&amp;'Work DB'!C75,'Transport DB'!F:F,"="&amp;'Work DB'!$Z$4)</f>
        <v>40</v>
      </c>
      <c r="AA75" s="166">
        <f>SUMIFS('Transport DB'!Q:Q,'Transport DB'!C:C,"="&amp;'Work DB'!C75,'Transport DB'!F:F,"="&amp;'Work DB'!$AA$4)</f>
        <v>0</v>
      </c>
      <c r="AB75" s="166"/>
      <c r="AC75" s="167"/>
      <c r="AD75" s="29">
        <v>0</v>
      </c>
      <c r="AE75" s="30">
        <v>0</v>
      </c>
      <c r="AF75" s="30">
        <v>0</v>
      </c>
      <c r="AG75" s="29">
        <v>0</v>
      </c>
      <c r="AH75" s="30">
        <v>0</v>
      </c>
      <c r="AI75" s="32">
        <v>0</v>
      </c>
      <c r="AJ75" s="29">
        <v>63</v>
      </c>
      <c r="AK75" s="30">
        <v>29</v>
      </c>
      <c r="AL75" s="30">
        <v>88</v>
      </c>
      <c r="AM75" s="31">
        <v>8</v>
      </c>
      <c r="AN75" s="29">
        <v>10</v>
      </c>
      <c r="AO75" s="30">
        <v>15</v>
      </c>
      <c r="AP75" s="222" t="e">
        <f>VLOOKUP(C75,#REF!,2,FALSE)</f>
        <v>#REF!</v>
      </c>
      <c r="AQ75" s="227" t="e">
        <f t="shared" si="11"/>
        <v>#REF!</v>
      </c>
      <c r="AR75" s="30">
        <v>0</v>
      </c>
      <c r="AS75" s="30">
        <v>0</v>
      </c>
      <c r="AT75" s="30">
        <v>0</v>
      </c>
      <c r="AU75" s="30">
        <v>0</v>
      </c>
      <c r="AV75" s="31">
        <v>0</v>
      </c>
      <c r="AW75" s="33"/>
      <c r="AX75" s="57"/>
    </row>
    <row r="76" spans="2:50" s="15" customFormat="1" ht="21" x14ac:dyDescent="0.25">
      <c r="B76" s="48"/>
      <c r="C76" s="20">
        <f t="shared" si="12"/>
        <v>45441</v>
      </c>
      <c r="D76" s="168">
        <f>SUMIFS('Transport DB'!P:P,'Transport DB'!C:C,"="&amp;'Work DB'!C76,'Transport DB'!F:F,"="&amp;'Work DB'!$D$4)</f>
        <v>680.62750000000005</v>
      </c>
      <c r="E76" s="169">
        <f>SUMIFS('Transport DB'!P:P,'Transport DB'!C:C,"="&amp;'Work DB'!C76,'Transport DB'!F:F,"="&amp;'Work DB'!$E$4)</f>
        <v>276.80500000000001</v>
      </c>
      <c r="F76" s="169">
        <f>SUMIFS('Transport DB'!P:P,'Transport DB'!C:C,"="&amp;'Work DB'!C76,'Transport DB'!F:F,"="&amp;'Work DB'!$F$4)</f>
        <v>0</v>
      </c>
      <c r="G76" s="169"/>
      <c r="H76" s="167"/>
      <c r="I76" s="168">
        <f>SUMIFS('Transport DB'!O:O,'Transport DB'!C:C,"="&amp;'Work DB'!C76,'Transport DB'!F:F,"="&amp;'Work DB'!$I$4)</f>
        <v>0</v>
      </c>
      <c r="J76" s="169">
        <f>SUMIFS('Transport DB'!O:O,'Transport DB'!C:C,"="&amp;'Work DB'!C76,'Transport DB'!F:F,"="&amp;'Work DB'!$J$4)</f>
        <v>805</v>
      </c>
      <c r="K76" s="169">
        <f>SUMIFS('Transport DB'!O:O,'Transport DB'!C:C,"="&amp;'Work DB'!C76,'Transport DB'!F:F,"="&amp;'Work DB'!$K$4)</f>
        <v>0</v>
      </c>
      <c r="L76" s="169">
        <f>SUMIFS('Transport DB'!O:O,'Transport DB'!C:C,"="&amp;'Work DB'!C76,'Transport DB'!F:F,"="&amp;'Work DB'!$L$4)</f>
        <v>0</v>
      </c>
      <c r="M76" s="169">
        <f>SUMIFS('Transport DB'!O:O,'Transport DB'!C:C,"="&amp;'Work DB'!C76,'Transport DB'!F:F,"="&amp;'Work DB'!$M$4)</f>
        <v>565.6</v>
      </c>
      <c r="N76" s="169"/>
      <c r="O76" s="167"/>
      <c r="P76" s="168">
        <f t="shared" si="10"/>
        <v>2328.0325000000003</v>
      </c>
      <c r="Q76" s="169">
        <f t="shared" si="9"/>
        <v>0</v>
      </c>
      <c r="R76" s="169"/>
      <c r="S76" s="169"/>
      <c r="T76" s="169"/>
      <c r="U76" s="169"/>
      <c r="V76" s="167"/>
      <c r="W76" s="168">
        <f>SUMIFS('Transport DB'!Q:Q,'Transport DB'!C:C,"="&amp;'Work DB'!C76,'Transport DB'!F:F,"="&amp;'Work DB'!$W$4)</f>
        <v>118.00000000000001</v>
      </c>
      <c r="X76" s="169">
        <f>SUMIFS('Transport DB'!Q:Q,'Transport DB'!C:C,"="&amp;'Work DB'!C76,'Transport DB'!F:F,"="&amp;'Work DB'!$X$4)</f>
        <v>0</v>
      </c>
      <c r="Y76" s="169">
        <f>SUMIFS('Transport DB'!Q:Q,'Transport DB'!C:C,"="&amp;'Work DB'!C76,'Transport DB'!F:F,"="&amp;'Work DB'!$Y$4)</f>
        <v>0</v>
      </c>
      <c r="Z76" s="166">
        <f>SUMIFS('Transport DB'!Q:Q,'Transport DB'!C:C,"="&amp;'Work DB'!C76,'Transport DB'!F:F,"="&amp;'Work DB'!$Z$4)</f>
        <v>30</v>
      </c>
      <c r="AA76" s="166">
        <f>SUMIFS('Transport DB'!Q:Q,'Transport DB'!C:C,"="&amp;'Work DB'!C76,'Transport DB'!F:F,"="&amp;'Work DB'!$AA$4)</f>
        <v>0</v>
      </c>
      <c r="AB76" s="166"/>
      <c r="AC76" s="167"/>
      <c r="AD76" s="29">
        <v>0</v>
      </c>
      <c r="AE76" s="30">
        <v>0</v>
      </c>
      <c r="AF76" s="30">
        <v>0</v>
      </c>
      <c r="AG76" s="29">
        <v>0</v>
      </c>
      <c r="AH76" s="30">
        <v>0</v>
      </c>
      <c r="AI76" s="32">
        <v>0</v>
      </c>
      <c r="AJ76" s="29">
        <v>63</v>
      </c>
      <c r="AK76" s="30">
        <v>33</v>
      </c>
      <c r="AL76" s="30">
        <v>94</v>
      </c>
      <c r="AM76" s="31">
        <v>8</v>
      </c>
      <c r="AN76" s="29">
        <v>10</v>
      </c>
      <c r="AO76" s="30">
        <v>16</v>
      </c>
      <c r="AP76" s="222" t="e">
        <f>VLOOKUP(C76,#REF!,2,FALSE)</f>
        <v>#REF!</v>
      </c>
      <c r="AQ76" s="227" t="e">
        <f t="shared" si="11"/>
        <v>#REF!</v>
      </c>
      <c r="AR76" s="30">
        <v>0</v>
      </c>
      <c r="AS76" s="30">
        <v>0</v>
      </c>
      <c r="AT76" s="30">
        <v>0</v>
      </c>
      <c r="AU76" s="30">
        <v>0</v>
      </c>
      <c r="AV76" s="31">
        <v>0</v>
      </c>
      <c r="AW76" s="33"/>
      <c r="AX76" s="57"/>
    </row>
    <row r="77" spans="2:50" s="15" customFormat="1" ht="21" x14ac:dyDescent="0.25">
      <c r="B77" s="48"/>
      <c r="C77" s="20">
        <f t="shared" si="12"/>
        <v>45442</v>
      </c>
      <c r="D77" s="168">
        <f>SUMIFS('Transport DB'!P:P,'Transport DB'!C:C,"="&amp;'Work DB'!C77,'Transport DB'!F:F,"="&amp;'Work DB'!$D$4)</f>
        <v>382.375</v>
      </c>
      <c r="E77" s="169">
        <f>SUMIFS('Transport DB'!P:P,'Transport DB'!C:C,"="&amp;'Work DB'!C77,'Transport DB'!F:F,"="&amp;'Work DB'!$E$4)</f>
        <v>272.03249999999997</v>
      </c>
      <c r="F77" s="169">
        <f>SUMIFS('Transport DB'!P:P,'Transport DB'!C:C,"="&amp;'Work DB'!C77,'Transport DB'!F:F,"="&amp;'Work DB'!$F$4)</f>
        <v>0</v>
      </c>
      <c r="G77" s="169"/>
      <c r="H77" s="167"/>
      <c r="I77" s="168">
        <f>SUMIFS('Transport DB'!O:O,'Transport DB'!C:C,"="&amp;'Work DB'!C77,'Transport DB'!F:F,"="&amp;'Work DB'!$I$4)</f>
        <v>0</v>
      </c>
      <c r="J77" s="169">
        <f>SUMIFS('Transport DB'!O:O,'Transport DB'!C:C,"="&amp;'Work DB'!C77,'Transport DB'!F:F,"="&amp;'Work DB'!$J$4)</f>
        <v>777</v>
      </c>
      <c r="K77" s="169">
        <f>SUMIFS('Transport DB'!O:O,'Transport DB'!C:C,"="&amp;'Work DB'!C77,'Transport DB'!F:F,"="&amp;'Work DB'!$K$4)</f>
        <v>0</v>
      </c>
      <c r="L77" s="169">
        <f>SUMIFS('Transport DB'!O:O,'Transport DB'!C:C,"="&amp;'Work DB'!C77,'Transport DB'!F:F,"="&amp;'Work DB'!$L$4)</f>
        <v>0</v>
      </c>
      <c r="M77" s="169">
        <f>SUMIFS('Transport DB'!O:O,'Transport DB'!C:C,"="&amp;'Work DB'!C77,'Transport DB'!F:F,"="&amp;'Work DB'!$M$4)</f>
        <v>500.79999999999995</v>
      </c>
      <c r="N77" s="169"/>
      <c r="O77" s="167"/>
      <c r="P77" s="168">
        <f t="shared" si="10"/>
        <v>1932.2075</v>
      </c>
      <c r="Q77" s="169">
        <f t="shared" si="9"/>
        <v>0</v>
      </c>
      <c r="R77" s="169"/>
      <c r="S77" s="169"/>
      <c r="T77" s="169"/>
      <c r="U77" s="169"/>
      <c r="V77" s="167"/>
      <c r="W77" s="168">
        <f>SUMIFS('Transport DB'!Q:Q,'Transport DB'!C:C,"="&amp;'Work DB'!C77,'Transport DB'!F:F,"="&amp;'Work DB'!$W$4)</f>
        <v>47.2</v>
      </c>
      <c r="X77" s="169">
        <f>SUMIFS('Transport DB'!Q:Q,'Transport DB'!C:C,"="&amp;'Work DB'!C77,'Transport DB'!F:F,"="&amp;'Work DB'!$X$4)</f>
        <v>69.599999999999994</v>
      </c>
      <c r="Y77" s="169">
        <f>SUMIFS('Transport DB'!Q:Q,'Transport DB'!C:C,"="&amp;'Work DB'!C77,'Transport DB'!F:F,"="&amp;'Work DB'!$Y$4)</f>
        <v>0</v>
      </c>
      <c r="Z77" s="166">
        <f>SUMIFS('Transport DB'!Q:Q,'Transport DB'!C:C,"="&amp;'Work DB'!C77,'Transport DB'!F:F,"="&amp;'Work DB'!$Z$4)</f>
        <v>40</v>
      </c>
      <c r="AA77" s="166">
        <f>SUMIFS('Transport DB'!Q:Q,'Transport DB'!C:C,"="&amp;'Work DB'!C77,'Transport DB'!F:F,"="&amp;'Work DB'!$AA$4)</f>
        <v>0</v>
      </c>
      <c r="AB77" s="166"/>
      <c r="AC77" s="167"/>
      <c r="AD77" s="29">
        <v>0</v>
      </c>
      <c r="AE77" s="30">
        <v>0</v>
      </c>
      <c r="AF77" s="30">
        <v>0</v>
      </c>
      <c r="AG77" s="29">
        <v>0</v>
      </c>
      <c r="AH77" s="30">
        <v>0</v>
      </c>
      <c r="AI77" s="32">
        <v>0</v>
      </c>
      <c r="AJ77" s="29">
        <v>57</v>
      </c>
      <c r="AK77" s="30">
        <v>25</v>
      </c>
      <c r="AL77" s="30">
        <v>89</v>
      </c>
      <c r="AM77" s="31">
        <v>8</v>
      </c>
      <c r="AN77" s="29">
        <v>9</v>
      </c>
      <c r="AO77" s="30">
        <v>15</v>
      </c>
      <c r="AP77" s="222" t="e">
        <f>VLOOKUP(C77,#REF!,2,FALSE)</f>
        <v>#REF!</v>
      </c>
      <c r="AQ77" s="227" t="e">
        <f t="shared" si="11"/>
        <v>#REF!</v>
      </c>
      <c r="AR77" s="30">
        <v>0</v>
      </c>
      <c r="AS77" s="30">
        <v>0</v>
      </c>
      <c r="AT77" s="30">
        <v>0</v>
      </c>
      <c r="AU77" s="30">
        <v>0</v>
      </c>
      <c r="AV77" s="31">
        <v>0</v>
      </c>
      <c r="AW77" s="33"/>
      <c r="AX77" s="57"/>
    </row>
    <row r="78" spans="2:50" s="15" customFormat="1" ht="21" x14ac:dyDescent="0.25">
      <c r="B78" s="48"/>
      <c r="C78" s="20">
        <f t="shared" si="12"/>
        <v>45443</v>
      </c>
      <c r="D78" s="168">
        <f>SUMIFS('Transport DB'!P:P,'Transport DB'!C:C,"="&amp;'Work DB'!C78,'Transport DB'!F:F,"="&amp;'Work DB'!$D$4)</f>
        <v>0</v>
      </c>
      <c r="E78" s="169">
        <f>SUMIFS('Transport DB'!P:P,'Transport DB'!C:C,"="&amp;'Work DB'!C78,'Transport DB'!F:F,"="&amp;'Work DB'!$E$4)</f>
        <v>0</v>
      </c>
      <c r="F78" s="169">
        <f>SUMIFS('Transport DB'!P:P,'Transport DB'!C:C,"="&amp;'Work DB'!C78,'Transport DB'!F:F,"="&amp;'Work DB'!$F$4)</f>
        <v>0</v>
      </c>
      <c r="G78" s="169"/>
      <c r="H78" s="167"/>
      <c r="I78" s="168">
        <f>SUMIFS('Transport DB'!O:O,'Transport DB'!C:C,"="&amp;'Work DB'!C78,'Transport DB'!F:F,"="&amp;'Work DB'!$I$4)</f>
        <v>0</v>
      </c>
      <c r="J78" s="169">
        <f>SUMIFS('Transport DB'!O:O,'Transport DB'!C:C,"="&amp;'Work DB'!C78,'Transport DB'!F:F,"="&amp;'Work DB'!$J$4)</f>
        <v>0</v>
      </c>
      <c r="K78" s="169">
        <f>SUMIFS('Transport DB'!O:O,'Transport DB'!C:C,"="&amp;'Work DB'!C78,'Transport DB'!F:F,"="&amp;'Work DB'!$K$4)</f>
        <v>0</v>
      </c>
      <c r="L78" s="169">
        <f>SUMIFS('Transport DB'!O:O,'Transport DB'!C:C,"="&amp;'Work DB'!C78,'Transport DB'!F:F,"="&amp;'Work DB'!$L$4)</f>
        <v>0</v>
      </c>
      <c r="M78" s="169">
        <f>SUMIFS('Transport DB'!O:O,'Transport DB'!C:C,"="&amp;'Work DB'!C78,'Transport DB'!F:F,"="&amp;'Work DB'!$M$4)</f>
        <v>0</v>
      </c>
      <c r="N78" s="169"/>
      <c r="O78" s="167"/>
      <c r="P78" s="168">
        <f t="shared" si="10"/>
        <v>0</v>
      </c>
      <c r="Q78" s="169">
        <f t="shared" si="9"/>
        <v>0</v>
      </c>
      <c r="R78" s="169"/>
      <c r="S78" s="169"/>
      <c r="T78" s="169"/>
      <c r="U78" s="169"/>
      <c r="V78" s="167"/>
      <c r="W78" s="168">
        <f>SUMIFS('Transport DB'!Q:Q,'Transport DB'!C:C,"="&amp;'Work DB'!C78,'Transport DB'!F:F,"="&amp;'Work DB'!$W$4)</f>
        <v>35.400000000000006</v>
      </c>
      <c r="X78" s="169">
        <f>SUMIFS('Transport DB'!Q:Q,'Transport DB'!C:C,"="&amp;'Work DB'!C78,'Transport DB'!F:F,"="&amp;'Work DB'!$X$4)</f>
        <v>0</v>
      </c>
      <c r="Y78" s="169">
        <f>SUMIFS('Transport DB'!Q:Q,'Transport DB'!C:C,"="&amp;'Work DB'!C78,'Transport DB'!F:F,"="&amp;'Work DB'!$Y$4)</f>
        <v>0</v>
      </c>
      <c r="Z78" s="166">
        <f>SUMIFS('Transport DB'!Q:Q,'Transport DB'!C:C,"="&amp;'Work DB'!C78,'Transport DB'!F:F,"="&amp;'Work DB'!$Z$4)</f>
        <v>0</v>
      </c>
      <c r="AA78" s="166">
        <f>SUMIFS('Transport DB'!Q:Q,'Transport DB'!C:C,"="&amp;'Work DB'!C78,'Transport DB'!F:F,"="&amp;'Work DB'!$AA$4)</f>
        <v>0</v>
      </c>
      <c r="AB78" s="166"/>
      <c r="AC78" s="167"/>
      <c r="AD78" s="29">
        <v>0</v>
      </c>
      <c r="AE78" s="30">
        <v>0</v>
      </c>
      <c r="AF78" s="30">
        <v>0</v>
      </c>
      <c r="AG78" s="29">
        <v>0</v>
      </c>
      <c r="AH78" s="30">
        <v>0</v>
      </c>
      <c r="AI78" s="32">
        <v>0</v>
      </c>
      <c r="AJ78" s="29">
        <v>11</v>
      </c>
      <c r="AK78" s="30">
        <v>0</v>
      </c>
      <c r="AL78" s="30">
        <f>AJ78+AK78</f>
        <v>11</v>
      </c>
      <c r="AM78" s="31">
        <v>0</v>
      </c>
      <c r="AN78" s="29">
        <v>2</v>
      </c>
      <c r="AO78" s="30">
        <v>0</v>
      </c>
      <c r="AP78" s="222" t="e">
        <f>VLOOKUP(C78,#REF!,2,FALSE)</f>
        <v>#REF!</v>
      </c>
      <c r="AQ78" s="227" t="e">
        <f t="shared" si="11"/>
        <v>#REF!</v>
      </c>
      <c r="AR78" s="30">
        <v>0</v>
      </c>
      <c r="AS78" s="30">
        <v>0</v>
      </c>
      <c r="AT78" s="30">
        <v>0</v>
      </c>
      <c r="AU78" s="30">
        <v>0</v>
      </c>
      <c r="AV78" s="31">
        <v>0</v>
      </c>
      <c r="AW78" s="33"/>
      <c r="AX78" s="57"/>
    </row>
    <row r="79" spans="2:50" s="15" customFormat="1" ht="21" x14ac:dyDescent="0.25">
      <c r="B79" s="48"/>
      <c r="C79" s="20">
        <f t="shared" si="12"/>
        <v>45444</v>
      </c>
      <c r="D79" s="168">
        <f>SUMIFS('Transport DB'!P:P,'Transport DB'!C:C,"="&amp;'Work DB'!C79,'Transport DB'!F:F,"="&amp;'Work DB'!$D$4)</f>
        <v>260.01499999999999</v>
      </c>
      <c r="E79" s="169">
        <f>SUMIFS('Transport DB'!P:P,'Transport DB'!C:C,"="&amp;'Work DB'!C79,'Transport DB'!F:F,"="&amp;'Work DB'!$E$4)</f>
        <v>195.67249999999999</v>
      </c>
      <c r="F79" s="169">
        <f>SUMIFS('Transport DB'!P:P,'Transport DB'!C:C,"="&amp;'Work DB'!C79,'Transport DB'!F:F,"="&amp;'Work DB'!$F$4)</f>
        <v>0</v>
      </c>
      <c r="G79" s="169"/>
      <c r="H79" s="167"/>
      <c r="I79" s="168">
        <f>SUMIFS('Transport DB'!O:O,'Transport DB'!C:C,"="&amp;'Work DB'!C79,'Transport DB'!F:F,"="&amp;'Work DB'!$I$4)</f>
        <v>0</v>
      </c>
      <c r="J79" s="169">
        <f>SUMIFS('Transport DB'!O:O,'Transport DB'!C:C,"="&amp;'Work DB'!C79,'Transport DB'!F:F,"="&amp;'Work DB'!$J$4)</f>
        <v>700</v>
      </c>
      <c r="K79" s="169">
        <f>SUMIFS('Transport DB'!O:O,'Transport DB'!C:C,"="&amp;'Work DB'!C79,'Transport DB'!F:F,"="&amp;'Work DB'!$K$4)</f>
        <v>0</v>
      </c>
      <c r="L79" s="169">
        <f>SUMIFS('Transport DB'!O:O,'Transport DB'!C:C,"="&amp;'Work DB'!C79,'Transport DB'!F:F,"="&amp;'Work DB'!$L$4)</f>
        <v>0</v>
      </c>
      <c r="M79" s="169">
        <f>SUMIFS('Transport DB'!O:O,'Transport DB'!C:C,"="&amp;'Work DB'!C79,'Transport DB'!F:F,"="&amp;'Work DB'!$M$4)</f>
        <v>581.4</v>
      </c>
      <c r="N79" s="169"/>
      <c r="O79" s="167"/>
      <c r="P79" s="168">
        <f t="shared" si="10"/>
        <v>1737.0875000000001</v>
      </c>
      <c r="Q79" s="169">
        <f t="shared" si="9"/>
        <v>0</v>
      </c>
      <c r="R79" s="169"/>
      <c r="S79" s="169"/>
      <c r="T79" s="169"/>
      <c r="U79" s="169"/>
      <c r="V79" s="167"/>
      <c r="W79" s="168">
        <f>SUMIFS('Transport DB'!Q:Q,'Transport DB'!C:C,"="&amp;'Work DB'!C79,'Transport DB'!F:F,"="&amp;'Work DB'!$W$4)</f>
        <v>47.2</v>
      </c>
      <c r="X79" s="169">
        <f>SUMIFS('Transport DB'!Q:Q,'Transport DB'!C:C,"="&amp;'Work DB'!C79,'Transport DB'!F:F,"="&amp;'Work DB'!$X$4)</f>
        <v>69.599999999999994</v>
      </c>
      <c r="Y79" s="169">
        <f>SUMIFS('Transport DB'!Q:Q,'Transport DB'!C:C,"="&amp;'Work DB'!C79,'Transport DB'!F:F,"="&amp;'Work DB'!$Y$4)</f>
        <v>0</v>
      </c>
      <c r="Z79" s="166">
        <f>SUMIFS('Transport DB'!Q:Q,'Transport DB'!C:C,"="&amp;'Work DB'!C79,'Transport DB'!F:F,"="&amp;'Work DB'!$Z$4)</f>
        <v>30</v>
      </c>
      <c r="AA79" s="166">
        <f>SUMIFS('Transport DB'!Q:Q,'Transport DB'!C:C,"="&amp;'Work DB'!C79,'Transport DB'!F:F,"="&amp;'Work DB'!$AA$4)</f>
        <v>0</v>
      </c>
      <c r="AB79" s="166"/>
      <c r="AC79" s="167"/>
      <c r="AD79" s="29">
        <v>0</v>
      </c>
      <c r="AE79" s="30">
        <v>0</v>
      </c>
      <c r="AF79" s="30">
        <v>0</v>
      </c>
      <c r="AG79" s="29">
        <v>0</v>
      </c>
      <c r="AH79" s="30">
        <v>0</v>
      </c>
      <c r="AI79" s="32">
        <v>0</v>
      </c>
      <c r="AJ79" s="29">
        <v>61</v>
      </c>
      <c r="AK79" s="30">
        <v>25</v>
      </c>
      <c r="AL79" s="30">
        <f>AJ79+AK79</f>
        <v>86</v>
      </c>
      <c r="AM79" s="31">
        <v>8</v>
      </c>
      <c r="AN79" s="29">
        <v>8</v>
      </c>
      <c r="AO79" s="30">
        <v>17</v>
      </c>
      <c r="AP79" s="222" t="e">
        <f>VLOOKUP(C79,#REF!,2,FALSE)</f>
        <v>#REF!</v>
      </c>
      <c r="AQ79" s="227" t="e">
        <f t="shared" si="11"/>
        <v>#REF!</v>
      </c>
      <c r="AR79" s="30">
        <v>0</v>
      </c>
      <c r="AS79" s="30">
        <v>0</v>
      </c>
      <c r="AT79" s="30">
        <v>0</v>
      </c>
      <c r="AU79" s="30">
        <v>0</v>
      </c>
      <c r="AV79" s="31">
        <v>0</v>
      </c>
      <c r="AW79" s="33"/>
      <c r="AX79" s="57"/>
    </row>
    <row r="80" spans="2:50" s="15" customFormat="1" ht="21" x14ac:dyDescent="0.25">
      <c r="B80" s="48"/>
      <c r="C80" s="20">
        <f t="shared" si="12"/>
        <v>45445</v>
      </c>
      <c r="D80" s="168">
        <f>SUMIFS('Transport DB'!P:P,'Transport DB'!C:C,"="&amp;'Work DB'!C80,'Transport DB'!F:F,"="&amp;'Work DB'!$D$4)</f>
        <v>252.36749999999998</v>
      </c>
      <c r="E80" s="169">
        <f>SUMIFS('Transport DB'!P:P,'Transport DB'!C:C,"="&amp;'Work DB'!C80,'Transport DB'!F:F,"="&amp;'Work DB'!$E$4)</f>
        <v>195.67249999999999</v>
      </c>
      <c r="F80" s="169">
        <f>SUMIFS('Transport DB'!P:P,'Transport DB'!C:C,"="&amp;'Work DB'!C80,'Transport DB'!F:F,"="&amp;'Work DB'!$F$4)</f>
        <v>0</v>
      </c>
      <c r="G80" s="169"/>
      <c r="H80" s="167"/>
      <c r="I80" s="168">
        <f>SUMIFS('Transport DB'!O:O,'Transport DB'!C:C,"="&amp;'Work DB'!C80,'Transport DB'!F:F,"="&amp;'Work DB'!$I$4)</f>
        <v>0</v>
      </c>
      <c r="J80" s="169">
        <f>SUMIFS('Transport DB'!O:O,'Transport DB'!C:C,"="&amp;'Work DB'!C80,'Transport DB'!F:F,"="&amp;'Work DB'!$J$4)</f>
        <v>126</v>
      </c>
      <c r="K80" s="169">
        <f>SUMIFS('Transport DB'!O:O,'Transport DB'!C:C,"="&amp;'Work DB'!C80,'Transport DB'!F:F,"="&amp;'Work DB'!$K$4)</f>
        <v>0</v>
      </c>
      <c r="L80" s="169">
        <f>SUMIFS('Transport DB'!O:O,'Transport DB'!C:C,"="&amp;'Work DB'!C80,'Transport DB'!F:F,"="&amp;'Work DB'!$L$4)</f>
        <v>0</v>
      </c>
      <c r="M80" s="169">
        <f>SUMIFS('Transport DB'!O:O,'Transport DB'!C:C,"="&amp;'Work DB'!C80,'Transport DB'!F:F,"="&amp;'Work DB'!$M$4)</f>
        <v>570.6</v>
      </c>
      <c r="N80" s="169"/>
      <c r="O80" s="167"/>
      <c r="P80" s="168">
        <f t="shared" si="10"/>
        <v>1144.6399999999999</v>
      </c>
      <c r="Q80" s="169">
        <f t="shared" si="9"/>
        <v>0</v>
      </c>
      <c r="R80" s="169"/>
      <c r="S80" s="169"/>
      <c r="T80" s="169"/>
      <c r="U80" s="169"/>
      <c r="V80" s="167"/>
      <c r="W80" s="168">
        <f>SUMIFS('Transport DB'!Q:Q,'Transport DB'!C:C,"="&amp;'Work DB'!C80,'Transport DB'!F:F,"="&amp;'Work DB'!$W$4)</f>
        <v>47.2</v>
      </c>
      <c r="X80" s="169">
        <f>SUMIFS('Transport DB'!Q:Q,'Transport DB'!C:C,"="&amp;'Work DB'!C80,'Transport DB'!F:F,"="&amp;'Work DB'!$X$4)</f>
        <v>58</v>
      </c>
      <c r="Y80" s="169">
        <f>SUMIFS('Transport DB'!Q:Q,'Transport DB'!C:C,"="&amp;'Work DB'!C80,'Transport DB'!F:F,"="&amp;'Work DB'!$Y$4)</f>
        <v>0</v>
      </c>
      <c r="Z80" s="166">
        <f>SUMIFS('Transport DB'!Q:Q,'Transport DB'!C:C,"="&amp;'Work DB'!C80,'Transport DB'!F:F,"="&amp;'Work DB'!$Z$4)</f>
        <v>40</v>
      </c>
      <c r="AA80" s="166">
        <f>SUMIFS('Transport DB'!Q:Q,'Transport DB'!C:C,"="&amp;'Work DB'!C80,'Transport DB'!F:F,"="&amp;'Work DB'!$AA$4)</f>
        <v>0</v>
      </c>
      <c r="AB80" s="166"/>
      <c r="AC80" s="167"/>
      <c r="AD80" s="29">
        <v>0</v>
      </c>
      <c r="AE80" s="30">
        <v>0</v>
      </c>
      <c r="AF80" s="30">
        <v>0</v>
      </c>
      <c r="AG80" s="29">
        <v>0</v>
      </c>
      <c r="AH80" s="30">
        <v>0</v>
      </c>
      <c r="AI80" s="32">
        <v>0</v>
      </c>
      <c r="AJ80" s="29">
        <v>55</v>
      </c>
      <c r="AK80" s="30">
        <v>25</v>
      </c>
      <c r="AL80" s="30">
        <v>92</v>
      </c>
      <c r="AM80" s="31">
        <v>8</v>
      </c>
      <c r="AN80" s="29">
        <v>8</v>
      </c>
      <c r="AO80" s="30">
        <v>12</v>
      </c>
      <c r="AP80" s="222" t="e">
        <f>VLOOKUP(C80,#REF!,2,FALSE)</f>
        <v>#REF!</v>
      </c>
      <c r="AQ80" s="227" t="e">
        <f t="shared" si="11"/>
        <v>#REF!</v>
      </c>
      <c r="AR80" s="30">
        <v>0</v>
      </c>
      <c r="AS80" s="30">
        <v>0</v>
      </c>
      <c r="AT80" s="30">
        <v>0</v>
      </c>
      <c r="AU80" s="30">
        <v>0</v>
      </c>
      <c r="AV80" s="31">
        <v>0</v>
      </c>
      <c r="AW80" s="33"/>
      <c r="AX80" s="57"/>
    </row>
    <row r="81" spans="2:50" s="15" customFormat="1" ht="21" x14ac:dyDescent="0.25">
      <c r="B81" s="48"/>
      <c r="C81" s="20">
        <f t="shared" si="12"/>
        <v>45446</v>
      </c>
      <c r="D81" s="168">
        <f>SUMIFS('Transport DB'!P:P,'Transport DB'!C:C,"="&amp;'Work DB'!C81,'Transport DB'!F:F,"="&amp;'Work DB'!$D$4)</f>
        <v>367.08</v>
      </c>
      <c r="E81" s="169">
        <f>SUMIFS('Transport DB'!P:P,'Transport DB'!C:C,"="&amp;'Work DB'!C81,'Transport DB'!F:F,"="&amp;'Work DB'!$E$4)</f>
        <v>372.255</v>
      </c>
      <c r="F81" s="169">
        <f>SUMIFS('Transport DB'!P:P,'Transport DB'!C:C,"="&amp;'Work DB'!C81,'Transport DB'!F:F,"="&amp;'Work DB'!$F$4)</f>
        <v>0</v>
      </c>
      <c r="G81" s="169"/>
      <c r="H81" s="167"/>
      <c r="I81" s="168">
        <f>SUMIFS('Transport DB'!O:O,'Transport DB'!C:C,"="&amp;'Work DB'!C81,'Transport DB'!F:F,"="&amp;'Work DB'!$I$4)</f>
        <v>0</v>
      </c>
      <c r="J81" s="169">
        <f>SUMIFS('Transport DB'!O:O,'Transport DB'!C:C,"="&amp;'Work DB'!C81,'Transport DB'!F:F,"="&amp;'Work DB'!$J$4)</f>
        <v>756</v>
      </c>
      <c r="K81" s="169">
        <f>SUMIFS('Transport DB'!O:O,'Transport DB'!C:C,"="&amp;'Work DB'!C81,'Transport DB'!F:F,"="&amp;'Work DB'!$K$4)</f>
        <v>0</v>
      </c>
      <c r="L81" s="169">
        <f>SUMIFS('Transport DB'!O:O,'Transport DB'!C:C,"="&amp;'Work DB'!C81,'Transport DB'!F:F,"="&amp;'Work DB'!$L$4)</f>
        <v>0</v>
      </c>
      <c r="M81" s="169">
        <f>SUMIFS('Transport DB'!O:O,'Transport DB'!C:C,"="&amp;'Work DB'!C81,'Transport DB'!F:F,"="&amp;'Work DB'!$M$4)</f>
        <v>381.20000000000005</v>
      </c>
      <c r="N81" s="169"/>
      <c r="O81" s="167"/>
      <c r="P81" s="168">
        <f t="shared" si="10"/>
        <v>1876.5350000000001</v>
      </c>
      <c r="Q81" s="169">
        <f t="shared" si="9"/>
        <v>0</v>
      </c>
      <c r="R81" s="169"/>
      <c r="S81" s="169"/>
      <c r="T81" s="169"/>
      <c r="U81" s="169"/>
      <c r="V81" s="167"/>
      <c r="W81" s="168">
        <f>SUMIFS('Transport DB'!Q:Q,'Transport DB'!C:C,"="&amp;'Work DB'!C81,'Transport DB'!F:F,"="&amp;'Work DB'!$W$4)</f>
        <v>70.800000000000011</v>
      </c>
      <c r="X81" s="169">
        <f>SUMIFS('Transport DB'!Q:Q,'Transport DB'!C:C,"="&amp;'Work DB'!C81,'Transport DB'!F:F,"="&amp;'Work DB'!$X$4)</f>
        <v>46.4</v>
      </c>
      <c r="Y81" s="169">
        <f>SUMIFS('Transport DB'!Q:Q,'Transport DB'!C:C,"="&amp;'Work DB'!C81,'Transport DB'!F:F,"="&amp;'Work DB'!$Y$4)</f>
        <v>0</v>
      </c>
      <c r="Z81" s="166">
        <f>SUMIFS('Transport DB'!Q:Q,'Transport DB'!C:C,"="&amp;'Work DB'!C81,'Transport DB'!F:F,"="&amp;'Work DB'!$Z$4)</f>
        <v>40</v>
      </c>
      <c r="AA81" s="166">
        <f>SUMIFS('Transport DB'!Q:Q,'Transport DB'!C:C,"="&amp;'Work DB'!C81,'Transport DB'!F:F,"="&amp;'Work DB'!$AA$4)</f>
        <v>0</v>
      </c>
      <c r="AB81" s="166"/>
      <c r="AC81" s="167"/>
      <c r="AD81" s="29">
        <v>0</v>
      </c>
      <c r="AE81" s="30">
        <v>0</v>
      </c>
      <c r="AF81" s="30">
        <v>0</v>
      </c>
      <c r="AG81" s="29">
        <v>0</v>
      </c>
      <c r="AH81" s="30">
        <v>0</v>
      </c>
      <c r="AI81" s="32">
        <v>0</v>
      </c>
      <c r="AJ81" s="29">
        <v>58</v>
      </c>
      <c r="AK81" s="30">
        <v>26</v>
      </c>
      <c r="AL81" s="30">
        <v>93</v>
      </c>
      <c r="AM81" s="31">
        <v>8</v>
      </c>
      <c r="AN81" s="29">
        <v>8</v>
      </c>
      <c r="AO81" s="30">
        <v>17</v>
      </c>
      <c r="AP81" s="222" t="e">
        <f>VLOOKUP(C81,#REF!,2,FALSE)</f>
        <v>#REF!</v>
      </c>
      <c r="AQ81" s="227" t="e">
        <f t="shared" si="11"/>
        <v>#REF!</v>
      </c>
      <c r="AR81" s="30">
        <v>0</v>
      </c>
      <c r="AS81" s="30">
        <v>0</v>
      </c>
      <c r="AT81" s="30">
        <v>0</v>
      </c>
      <c r="AU81" s="30">
        <v>0</v>
      </c>
      <c r="AV81" s="31">
        <v>0</v>
      </c>
      <c r="AW81" s="33"/>
      <c r="AX81" s="57"/>
    </row>
    <row r="82" spans="2:50" s="15" customFormat="1" ht="21" x14ac:dyDescent="0.25">
      <c r="B82" s="48"/>
      <c r="C82" s="20">
        <f t="shared" si="12"/>
        <v>45447</v>
      </c>
      <c r="D82" s="168">
        <f>SUMIFS('Transport DB'!P:P,'Transport DB'!C:C,"="&amp;'Work DB'!C82,'Transport DB'!F:F,"="&amp;'Work DB'!$D$4)</f>
        <v>229.42499999999998</v>
      </c>
      <c r="E82" s="169">
        <f>SUMIFS('Transport DB'!P:P,'Transport DB'!C:C,"="&amp;'Work DB'!C82,'Transport DB'!F:F,"="&amp;'Work DB'!$E$4)</f>
        <v>572.70000000000005</v>
      </c>
      <c r="F82" s="169">
        <f>SUMIFS('Transport DB'!P:P,'Transport DB'!C:C,"="&amp;'Work DB'!C82,'Transport DB'!F:F,"="&amp;'Work DB'!$F$4)</f>
        <v>357.9375</v>
      </c>
      <c r="G82" s="169"/>
      <c r="H82" s="167"/>
      <c r="I82" s="168">
        <f>SUMIFS('Transport DB'!O:O,'Transport DB'!C:C,"="&amp;'Work DB'!C82,'Transport DB'!F:F,"="&amp;'Work DB'!$I$4)</f>
        <v>0</v>
      </c>
      <c r="J82" s="169">
        <f>SUMIFS('Transport DB'!O:O,'Transport DB'!C:C,"="&amp;'Work DB'!C82,'Transport DB'!F:F,"="&amp;'Work DB'!$J$4)</f>
        <v>770</v>
      </c>
      <c r="K82" s="169">
        <f>SUMIFS('Transport DB'!O:O,'Transport DB'!C:C,"="&amp;'Work DB'!C82,'Transport DB'!F:F,"="&amp;'Work DB'!$K$4)</f>
        <v>0</v>
      </c>
      <c r="L82" s="169">
        <f>SUMIFS('Transport DB'!O:O,'Transport DB'!C:C,"="&amp;'Work DB'!C82,'Transport DB'!F:F,"="&amp;'Work DB'!$L$4)</f>
        <v>0</v>
      </c>
      <c r="M82" s="169">
        <f>SUMIFS('Transport DB'!O:O,'Transport DB'!C:C,"="&amp;'Work DB'!C82,'Transport DB'!F:F,"="&amp;'Work DB'!$M$4)</f>
        <v>0</v>
      </c>
      <c r="N82" s="169"/>
      <c r="O82" s="167"/>
      <c r="P82" s="168">
        <f t="shared" si="10"/>
        <v>1930.0625</v>
      </c>
      <c r="Q82" s="169">
        <f t="shared" si="9"/>
        <v>0</v>
      </c>
      <c r="R82" s="169"/>
      <c r="S82" s="169"/>
      <c r="T82" s="169"/>
      <c r="U82" s="169"/>
      <c r="V82" s="167"/>
      <c r="W82" s="168">
        <f>SUMIFS('Transport DB'!Q:Q,'Transport DB'!C:C,"="&amp;'Work DB'!C82,'Transport DB'!F:F,"="&amp;'Work DB'!$W$4)</f>
        <v>35.400000000000006</v>
      </c>
      <c r="X82" s="169">
        <f>SUMIFS('Transport DB'!Q:Q,'Transport DB'!C:C,"="&amp;'Work DB'!C82,'Transport DB'!F:F,"="&amp;'Work DB'!$X$4)</f>
        <v>23.2</v>
      </c>
      <c r="Y82" s="169">
        <f>SUMIFS('Transport DB'!Q:Q,'Transport DB'!C:C,"="&amp;'Work DB'!C82,'Transport DB'!F:F,"="&amp;'Work DB'!$Y$4)</f>
        <v>0</v>
      </c>
      <c r="Z82" s="166">
        <f>SUMIFS('Transport DB'!Q:Q,'Transport DB'!C:C,"="&amp;'Work DB'!C82,'Transport DB'!F:F,"="&amp;'Work DB'!$Z$4)</f>
        <v>30</v>
      </c>
      <c r="AA82" s="166">
        <f>SUMIFS('Transport DB'!Q:Q,'Transport DB'!C:C,"="&amp;'Work DB'!C82,'Transport DB'!F:F,"="&amp;'Work DB'!$AA$4)</f>
        <v>0</v>
      </c>
      <c r="AB82" s="166"/>
      <c r="AC82" s="167"/>
      <c r="AD82" s="29">
        <v>0</v>
      </c>
      <c r="AE82" s="30">
        <v>0</v>
      </c>
      <c r="AF82" s="30">
        <v>0</v>
      </c>
      <c r="AG82" s="29">
        <v>0</v>
      </c>
      <c r="AH82" s="30">
        <v>0</v>
      </c>
      <c r="AI82" s="32">
        <v>0</v>
      </c>
      <c r="AJ82" s="29">
        <v>59</v>
      </c>
      <c r="AK82" s="30">
        <v>36</v>
      </c>
      <c r="AL82" s="30">
        <v>119</v>
      </c>
      <c r="AM82" s="31">
        <v>8</v>
      </c>
      <c r="AN82" s="29">
        <v>8</v>
      </c>
      <c r="AO82" s="30">
        <v>18</v>
      </c>
      <c r="AP82" s="222" t="e">
        <f>VLOOKUP(C82,#REF!,2,FALSE)</f>
        <v>#REF!</v>
      </c>
      <c r="AQ82" s="227" t="e">
        <f t="shared" si="11"/>
        <v>#REF!</v>
      </c>
      <c r="AR82" s="30">
        <v>0</v>
      </c>
      <c r="AS82" s="30">
        <v>0</v>
      </c>
      <c r="AT82" s="30">
        <v>0</v>
      </c>
      <c r="AU82" s="30">
        <v>0</v>
      </c>
      <c r="AV82" s="31">
        <v>0</v>
      </c>
      <c r="AW82" s="33"/>
      <c r="AX82" s="57"/>
    </row>
    <row r="83" spans="2:50" s="15" customFormat="1" ht="21" x14ac:dyDescent="0.25">
      <c r="B83" s="48"/>
      <c r="C83" s="20">
        <f t="shared" si="12"/>
        <v>45448</v>
      </c>
      <c r="D83" s="168">
        <f>SUMIFS('Transport DB'!P:P,'Transport DB'!C:C,"="&amp;'Work DB'!C83,'Transport DB'!F:F,"="&amp;'Work DB'!$D$4)</f>
        <v>305.89999999999998</v>
      </c>
      <c r="E83" s="169">
        <f>SUMIFS('Transport DB'!P:P,'Transport DB'!C:C,"="&amp;'Work DB'!C83,'Transport DB'!F:F,"="&amp;'Work DB'!$E$4)</f>
        <v>419.98</v>
      </c>
      <c r="F83" s="169">
        <f>SUMIFS('Transport DB'!P:P,'Transport DB'!C:C,"="&amp;'Work DB'!C83,'Transport DB'!F:F,"="&amp;'Work DB'!$F$4)</f>
        <v>300.66750000000002</v>
      </c>
      <c r="G83" s="169"/>
      <c r="H83" s="167"/>
      <c r="I83" s="168">
        <f>SUMIFS('Transport DB'!O:O,'Transport DB'!C:C,"="&amp;'Work DB'!C83,'Transport DB'!F:F,"="&amp;'Work DB'!$I$4)</f>
        <v>0</v>
      </c>
      <c r="J83" s="169">
        <f>SUMIFS('Transport DB'!O:O,'Transport DB'!C:C,"="&amp;'Work DB'!C83,'Transport DB'!F:F,"="&amp;'Work DB'!$J$4)</f>
        <v>532</v>
      </c>
      <c r="K83" s="169">
        <f>SUMIFS('Transport DB'!O:O,'Transport DB'!C:C,"="&amp;'Work DB'!C83,'Transport DB'!F:F,"="&amp;'Work DB'!$K$4)</f>
        <v>0</v>
      </c>
      <c r="L83" s="169">
        <f>SUMIFS('Transport DB'!O:O,'Transport DB'!C:C,"="&amp;'Work DB'!C83,'Transport DB'!F:F,"="&amp;'Work DB'!$L$4)</f>
        <v>0</v>
      </c>
      <c r="M83" s="169">
        <f>SUMIFS('Transport DB'!O:O,'Transport DB'!C:C,"="&amp;'Work DB'!C83,'Transport DB'!F:F,"="&amp;'Work DB'!$M$4)</f>
        <v>0</v>
      </c>
      <c r="N83" s="169"/>
      <c r="O83" s="167"/>
      <c r="P83" s="168">
        <f t="shared" si="10"/>
        <v>1558.5475000000001</v>
      </c>
      <c r="Q83" s="169">
        <f t="shared" si="9"/>
        <v>0</v>
      </c>
      <c r="R83" s="169"/>
      <c r="S83" s="169"/>
      <c r="T83" s="169"/>
      <c r="U83" s="169"/>
      <c r="V83" s="167"/>
      <c r="W83" s="168">
        <f>SUMIFS('Transport DB'!Q:Q,'Transport DB'!C:C,"="&amp;'Work DB'!C83,'Transport DB'!F:F,"="&amp;'Work DB'!$W$4)</f>
        <v>59</v>
      </c>
      <c r="X83" s="169">
        <f>SUMIFS('Transport DB'!Q:Q,'Transport DB'!C:C,"="&amp;'Work DB'!C83,'Transport DB'!F:F,"="&amp;'Work DB'!$X$4)</f>
        <v>69.599999999999994</v>
      </c>
      <c r="Y83" s="169">
        <f>SUMIFS('Transport DB'!Q:Q,'Transport DB'!C:C,"="&amp;'Work DB'!C83,'Transport DB'!F:F,"="&amp;'Work DB'!$Y$4)</f>
        <v>0</v>
      </c>
      <c r="Z83" s="166">
        <f>SUMIFS('Transport DB'!Q:Q,'Transport DB'!C:C,"="&amp;'Work DB'!C83,'Transport DB'!F:F,"="&amp;'Work DB'!$Z$4)</f>
        <v>30</v>
      </c>
      <c r="AA83" s="166">
        <f>SUMIFS('Transport DB'!Q:Q,'Transport DB'!C:C,"="&amp;'Work DB'!C83,'Transport DB'!F:F,"="&amp;'Work DB'!$AA$4)</f>
        <v>122</v>
      </c>
      <c r="AB83" s="166"/>
      <c r="AC83" s="167"/>
      <c r="AD83" s="29">
        <v>0</v>
      </c>
      <c r="AE83" s="30">
        <v>0</v>
      </c>
      <c r="AF83" s="30">
        <v>0</v>
      </c>
      <c r="AG83" s="29">
        <v>0</v>
      </c>
      <c r="AH83" s="30">
        <v>0</v>
      </c>
      <c r="AI83" s="32">
        <v>0</v>
      </c>
      <c r="AJ83" s="29">
        <v>64</v>
      </c>
      <c r="AK83" s="30">
        <v>28</v>
      </c>
      <c r="AL83" s="30">
        <v>121</v>
      </c>
      <c r="AM83" s="31">
        <v>9</v>
      </c>
      <c r="AN83" s="29">
        <v>8</v>
      </c>
      <c r="AO83" s="30">
        <v>18</v>
      </c>
      <c r="AP83" s="222" t="e">
        <f>VLOOKUP(C83,#REF!,2,FALSE)</f>
        <v>#REF!</v>
      </c>
      <c r="AQ83" s="227" t="e">
        <f t="shared" si="11"/>
        <v>#REF!</v>
      </c>
      <c r="AR83" s="30">
        <v>0</v>
      </c>
      <c r="AS83" s="30">
        <v>0</v>
      </c>
      <c r="AT83" s="30">
        <v>0</v>
      </c>
      <c r="AU83" s="30">
        <v>0</v>
      </c>
      <c r="AV83" s="31">
        <v>0</v>
      </c>
      <c r="AW83" s="33"/>
      <c r="AX83" s="57"/>
    </row>
    <row r="84" spans="2:50" s="15" customFormat="1" ht="21" x14ac:dyDescent="0.25">
      <c r="B84" s="48"/>
      <c r="C84" s="20">
        <f t="shared" si="12"/>
        <v>45449</v>
      </c>
      <c r="D84" s="168">
        <f>SUMIFS('Transport DB'!P:P,'Transport DB'!C:C,"="&amp;'Work DB'!C84,'Transport DB'!F:F,"="&amp;'Work DB'!$D$4)</f>
        <v>221.7775</v>
      </c>
      <c r="E84" s="169">
        <f>SUMIFS('Transport DB'!P:P,'Transport DB'!C:C,"="&amp;'Work DB'!C84,'Transport DB'!F:F,"="&amp;'Work DB'!$E$4)</f>
        <v>467.70500000000004</v>
      </c>
      <c r="F84" s="169">
        <f>SUMIFS('Transport DB'!P:P,'Transport DB'!C:C,"="&amp;'Work DB'!C84,'Transport DB'!F:F,"="&amp;'Work DB'!$F$4)</f>
        <v>238.62500000000003</v>
      </c>
      <c r="G84" s="169"/>
      <c r="H84" s="167"/>
      <c r="I84" s="168">
        <f>SUMIFS('Transport DB'!O:O,'Transport DB'!C:C,"="&amp;'Work DB'!C84,'Transport DB'!F:F,"="&amp;'Work DB'!$I$4)</f>
        <v>0</v>
      </c>
      <c r="J84" s="169">
        <f>SUMIFS('Transport DB'!O:O,'Transport DB'!C:C,"="&amp;'Work DB'!C84,'Transport DB'!F:F,"="&amp;'Work DB'!$J$4)</f>
        <v>756</v>
      </c>
      <c r="K84" s="169">
        <f>SUMIFS('Transport DB'!O:O,'Transport DB'!C:C,"="&amp;'Work DB'!C84,'Transport DB'!F:F,"="&amp;'Work DB'!$K$4)</f>
        <v>0</v>
      </c>
      <c r="L84" s="169">
        <f>SUMIFS('Transport DB'!O:O,'Transport DB'!C:C,"="&amp;'Work DB'!C84,'Transport DB'!F:F,"="&amp;'Work DB'!$L$4)</f>
        <v>0</v>
      </c>
      <c r="M84" s="169">
        <f>SUMIFS('Transport DB'!O:O,'Transport DB'!C:C,"="&amp;'Work DB'!C84,'Transport DB'!F:F,"="&amp;'Work DB'!$M$4)</f>
        <v>0</v>
      </c>
      <c r="N84" s="169"/>
      <c r="O84" s="167"/>
      <c r="P84" s="168">
        <f t="shared" si="10"/>
        <v>1684.1075000000001</v>
      </c>
      <c r="Q84" s="169">
        <f t="shared" si="9"/>
        <v>0</v>
      </c>
      <c r="R84" s="169"/>
      <c r="S84" s="169"/>
      <c r="T84" s="169"/>
      <c r="U84" s="169"/>
      <c r="V84" s="167"/>
      <c r="W84" s="168">
        <f>SUMIFS('Transport DB'!Q:Q,'Transport DB'!C:C,"="&amp;'Work DB'!C84,'Transport DB'!F:F,"="&amp;'Work DB'!$W$4)</f>
        <v>59</v>
      </c>
      <c r="X84" s="169">
        <f>SUMIFS('Transport DB'!Q:Q,'Transport DB'!C:C,"="&amp;'Work DB'!C84,'Transport DB'!F:F,"="&amp;'Work DB'!$X$4)</f>
        <v>34.799999999999997</v>
      </c>
      <c r="Y84" s="169">
        <f>SUMIFS('Transport DB'!Q:Q,'Transport DB'!C:C,"="&amp;'Work DB'!C84,'Transport DB'!F:F,"="&amp;'Work DB'!$Y$4)</f>
        <v>0</v>
      </c>
      <c r="Z84" s="166">
        <f>SUMIFS('Transport DB'!Q:Q,'Transport DB'!C:C,"="&amp;'Work DB'!C84,'Transport DB'!F:F,"="&amp;'Work DB'!$Z$4)</f>
        <v>40</v>
      </c>
      <c r="AA84" s="166">
        <f>SUMIFS('Transport DB'!Q:Q,'Transport DB'!C:C,"="&amp;'Work DB'!C84,'Transport DB'!F:F,"="&amp;'Work DB'!$AA$4)</f>
        <v>122</v>
      </c>
      <c r="AB84" s="166"/>
      <c r="AC84" s="167"/>
      <c r="AD84" s="29">
        <v>0</v>
      </c>
      <c r="AE84" s="30">
        <v>0</v>
      </c>
      <c r="AF84" s="30">
        <v>0</v>
      </c>
      <c r="AG84" s="29">
        <v>0</v>
      </c>
      <c r="AH84" s="30">
        <v>0</v>
      </c>
      <c r="AI84" s="32">
        <v>0</v>
      </c>
      <c r="AJ84" s="29">
        <v>62</v>
      </c>
      <c r="AK84" s="30">
        <v>33</v>
      </c>
      <c r="AL84" s="30">
        <v>100</v>
      </c>
      <c r="AM84" s="31">
        <v>10</v>
      </c>
      <c r="AN84" s="29">
        <v>8</v>
      </c>
      <c r="AO84" s="30">
        <v>19</v>
      </c>
      <c r="AP84" s="222" t="e">
        <f>VLOOKUP(C84,#REF!,2,FALSE)</f>
        <v>#REF!</v>
      </c>
      <c r="AQ84" s="227" t="e">
        <f t="shared" si="11"/>
        <v>#REF!</v>
      </c>
      <c r="AR84" s="30">
        <v>0</v>
      </c>
      <c r="AS84" s="30">
        <v>0</v>
      </c>
      <c r="AT84" s="30">
        <v>0</v>
      </c>
      <c r="AU84" s="30">
        <v>0</v>
      </c>
      <c r="AV84" s="31">
        <v>0</v>
      </c>
      <c r="AW84" s="33"/>
      <c r="AX84" s="57"/>
    </row>
    <row r="85" spans="2:50" s="15" customFormat="1" ht="21" x14ac:dyDescent="0.25">
      <c r="B85" s="48"/>
      <c r="C85" s="20">
        <f t="shared" si="12"/>
        <v>45450</v>
      </c>
      <c r="D85" s="168">
        <f>SUMIFS('Transport DB'!P:P,'Transport DB'!C:C,"="&amp;'Work DB'!C85,'Transport DB'!F:F,"="&amp;'Work DB'!$D$4)</f>
        <v>0</v>
      </c>
      <c r="E85" s="169">
        <f>SUMIFS('Transport DB'!P:P,'Transport DB'!C:C,"="&amp;'Work DB'!C85,'Transport DB'!F:F,"="&amp;'Work DB'!$E$4)</f>
        <v>0</v>
      </c>
      <c r="F85" s="169">
        <f>SUMIFS('Transport DB'!P:P,'Transport DB'!C:C,"="&amp;'Work DB'!C85,'Transport DB'!F:F,"="&amp;'Work DB'!$F$4)</f>
        <v>0</v>
      </c>
      <c r="G85" s="169"/>
      <c r="H85" s="167"/>
      <c r="I85" s="168">
        <f>SUMIFS('Transport DB'!O:O,'Transport DB'!C:C,"="&amp;'Work DB'!C85,'Transport DB'!F:F,"="&amp;'Work DB'!$I$4)</f>
        <v>0</v>
      </c>
      <c r="J85" s="169">
        <f>SUMIFS('Transport DB'!O:O,'Transport DB'!C:C,"="&amp;'Work DB'!C85,'Transport DB'!F:F,"="&amp;'Work DB'!$J$4)</f>
        <v>357</v>
      </c>
      <c r="K85" s="169">
        <f>SUMIFS('Transport DB'!O:O,'Transport DB'!C:C,"="&amp;'Work DB'!C85,'Transport DB'!F:F,"="&amp;'Work DB'!$K$4)</f>
        <v>0</v>
      </c>
      <c r="L85" s="169">
        <f>SUMIFS('Transport DB'!O:O,'Transport DB'!C:C,"="&amp;'Work DB'!C85,'Transport DB'!F:F,"="&amp;'Work DB'!$L$4)</f>
        <v>0</v>
      </c>
      <c r="M85" s="169">
        <f>SUMIFS('Transport DB'!O:O,'Transport DB'!C:C,"="&amp;'Work DB'!C85,'Transport DB'!F:F,"="&amp;'Work DB'!$M$4)</f>
        <v>0</v>
      </c>
      <c r="N85" s="169"/>
      <c r="O85" s="167"/>
      <c r="P85" s="168">
        <f t="shared" si="10"/>
        <v>357</v>
      </c>
      <c r="Q85" s="169">
        <f t="shared" si="9"/>
        <v>0</v>
      </c>
      <c r="R85" s="169"/>
      <c r="S85" s="169"/>
      <c r="T85" s="169"/>
      <c r="U85" s="169"/>
      <c r="V85" s="167"/>
      <c r="W85" s="168">
        <f>SUMIFS('Transport DB'!Q:Q,'Transport DB'!C:C,"="&amp;'Work DB'!C85,'Transport DB'!F:F,"="&amp;'Work DB'!$W$4)</f>
        <v>11.8</v>
      </c>
      <c r="X85" s="169">
        <f>SUMIFS('Transport DB'!Q:Q,'Transport DB'!C:C,"="&amp;'Work DB'!C85,'Transport DB'!F:F,"="&amp;'Work DB'!$X$4)</f>
        <v>23.2</v>
      </c>
      <c r="Y85" s="169">
        <f>SUMIFS('Transport DB'!Q:Q,'Transport DB'!C:C,"="&amp;'Work DB'!C85,'Transport DB'!F:F,"="&amp;'Work DB'!$Y$4)</f>
        <v>0</v>
      </c>
      <c r="Z85" s="166">
        <f>SUMIFS('Transport DB'!Q:Q,'Transport DB'!C:C,"="&amp;'Work DB'!C85,'Transport DB'!F:F,"="&amp;'Work DB'!$Z$4)</f>
        <v>20</v>
      </c>
      <c r="AA85" s="166">
        <f>SUMIFS('Transport DB'!Q:Q,'Transport DB'!C:C,"="&amp;'Work DB'!C85,'Transport DB'!F:F,"="&amp;'Work DB'!$AA$4)</f>
        <v>0</v>
      </c>
      <c r="AB85" s="166"/>
      <c r="AC85" s="167"/>
      <c r="AD85" s="29">
        <v>0</v>
      </c>
      <c r="AE85" s="30">
        <v>0</v>
      </c>
      <c r="AF85" s="30">
        <v>0</v>
      </c>
      <c r="AG85" s="29">
        <v>0</v>
      </c>
      <c r="AH85" s="30">
        <v>0</v>
      </c>
      <c r="AI85" s="32">
        <v>0</v>
      </c>
      <c r="AJ85" s="29">
        <v>53</v>
      </c>
      <c r="AK85" s="30">
        <v>20</v>
      </c>
      <c r="AL85" s="30">
        <v>77</v>
      </c>
      <c r="AM85" s="31">
        <v>10</v>
      </c>
      <c r="AN85" s="29">
        <v>7</v>
      </c>
      <c r="AO85" s="30">
        <v>15</v>
      </c>
      <c r="AP85" s="222" t="e">
        <f>VLOOKUP(C85,#REF!,2,FALSE)</f>
        <v>#REF!</v>
      </c>
      <c r="AQ85" s="227" t="e">
        <f t="shared" si="11"/>
        <v>#REF!</v>
      </c>
      <c r="AR85" s="30">
        <v>0</v>
      </c>
      <c r="AS85" s="30">
        <v>0</v>
      </c>
      <c r="AT85" s="30">
        <v>0</v>
      </c>
      <c r="AU85" s="30">
        <v>0</v>
      </c>
      <c r="AV85" s="31">
        <v>0</v>
      </c>
      <c r="AW85" s="33"/>
      <c r="AX85" s="57"/>
    </row>
    <row r="86" spans="2:50" s="15" customFormat="1" ht="21" x14ac:dyDescent="0.25">
      <c r="B86" s="48"/>
      <c r="C86" s="20">
        <f t="shared" si="12"/>
        <v>45451</v>
      </c>
      <c r="D86" s="168">
        <f>SUMIFS('Transport DB'!P:P,'Transport DB'!C:C,"="&amp;'Work DB'!C86,'Transport DB'!F:F,"="&amp;'Work DB'!$D$4)</f>
        <v>397.66999999999996</v>
      </c>
      <c r="E86" s="169">
        <f>SUMIFS('Transport DB'!P:P,'Transport DB'!C:C,"="&amp;'Work DB'!C86,'Transport DB'!F:F,"="&amp;'Work DB'!$E$4)</f>
        <v>458.16</v>
      </c>
      <c r="F86" s="169">
        <f>SUMIFS('Transport DB'!P:P,'Transport DB'!C:C,"="&amp;'Work DB'!C86,'Transport DB'!F:F,"="&amp;'Work DB'!$F$4)</f>
        <v>286.35000000000002</v>
      </c>
      <c r="G86" s="169"/>
      <c r="H86" s="167"/>
      <c r="I86" s="168">
        <f>SUMIFS('Transport DB'!O:O,'Transport DB'!C:C,"="&amp;'Work DB'!C86,'Transport DB'!F:F,"="&amp;'Work DB'!$I$4)</f>
        <v>0</v>
      </c>
      <c r="J86" s="169">
        <f>SUMIFS('Transport DB'!O:O,'Transport DB'!C:C,"="&amp;'Work DB'!C86,'Transport DB'!F:F,"="&amp;'Work DB'!$J$4)</f>
        <v>763</v>
      </c>
      <c r="K86" s="169">
        <f>SUMIFS('Transport DB'!O:O,'Transport DB'!C:C,"="&amp;'Work DB'!C86,'Transport DB'!F:F,"="&amp;'Work DB'!$K$4)</f>
        <v>0</v>
      </c>
      <c r="L86" s="169">
        <f>SUMIFS('Transport DB'!O:O,'Transport DB'!C:C,"="&amp;'Work DB'!C86,'Transport DB'!F:F,"="&amp;'Work DB'!$L$4)</f>
        <v>0</v>
      </c>
      <c r="M86" s="169">
        <f>SUMIFS('Transport DB'!O:O,'Transport DB'!C:C,"="&amp;'Work DB'!C86,'Transport DB'!F:F,"="&amp;'Work DB'!$M$4)</f>
        <v>0</v>
      </c>
      <c r="N86" s="169"/>
      <c r="O86" s="167"/>
      <c r="P86" s="168">
        <f t="shared" si="10"/>
        <v>1905.1799999999998</v>
      </c>
      <c r="Q86" s="169">
        <f t="shared" si="9"/>
        <v>0</v>
      </c>
      <c r="R86" s="169"/>
      <c r="S86" s="169"/>
      <c r="T86" s="169"/>
      <c r="U86" s="169"/>
      <c r="V86" s="167"/>
      <c r="W86" s="168">
        <f>SUMIFS('Transport DB'!Q:Q,'Transport DB'!C:C,"="&amp;'Work DB'!C86,'Transport DB'!F:F,"="&amp;'Work DB'!$W$4)</f>
        <v>0</v>
      </c>
      <c r="X86" s="169">
        <f>SUMIFS('Transport DB'!Q:Q,'Transport DB'!C:C,"="&amp;'Work DB'!C86,'Transport DB'!F:F,"="&amp;'Work DB'!$X$4)</f>
        <v>46.4</v>
      </c>
      <c r="Y86" s="169">
        <f>SUMIFS('Transport DB'!Q:Q,'Transport DB'!C:C,"="&amp;'Work DB'!C86,'Transport DB'!F:F,"="&amp;'Work DB'!$Y$4)</f>
        <v>0</v>
      </c>
      <c r="Z86" s="166">
        <f>SUMIFS('Transport DB'!Q:Q,'Transport DB'!C:C,"="&amp;'Work DB'!C86,'Transport DB'!F:F,"="&amp;'Work DB'!$Z$4)</f>
        <v>50</v>
      </c>
      <c r="AA86" s="166">
        <f>SUMIFS('Transport DB'!Q:Q,'Transport DB'!C:C,"="&amp;'Work DB'!C86,'Transport DB'!F:F,"="&amp;'Work DB'!$AA$4)</f>
        <v>0</v>
      </c>
      <c r="AB86" s="166"/>
      <c r="AC86" s="167"/>
      <c r="AD86" s="29">
        <v>0</v>
      </c>
      <c r="AE86" s="30">
        <v>0</v>
      </c>
      <c r="AF86" s="30">
        <v>0</v>
      </c>
      <c r="AG86" s="29">
        <v>0</v>
      </c>
      <c r="AH86" s="30">
        <v>0</v>
      </c>
      <c r="AI86" s="32">
        <v>0</v>
      </c>
      <c r="AJ86" s="29">
        <v>57</v>
      </c>
      <c r="AK86" s="30">
        <v>36</v>
      </c>
      <c r="AL86" s="30">
        <v>95</v>
      </c>
      <c r="AM86" s="31">
        <v>12</v>
      </c>
      <c r="AN86" s="29">
        <v>6</v>
      </c>
      <c r="AO86" s="30">
        <v>19</v>
      </c>
      <c r="AP86" s="222" t="e">
        <f>VLOOKUP(C86,#REF!,2,FALSE)</f>
        <v>#REF!</v>
      </c>
      <c r="AQ86" s="227" t="e">
        <f t="shared" si="11"/>
        <v>#REF!</v>
      </c>
      <c r="AR86" s="30">
        <v>0</v>
      </c>
      <c r="AS86" s="30">
        <v>0</v>
      </c>
      <c r="AT86" s="30">
        <v>0</v>
      </c>
      <c r="AU86" s="30">
        <v>0</v>
      </c>
      <c r="AV86" s="31">
        <v>0</v>
      </c>
      <c r="AW86" s="33"/>
      <c r="AX86" s="57"/>
    </row>
    <row r="87" spans="2:50" s="15" customFormat="1" ht="21" x14ac:dyDescent="0.25">
      <c r="B87" s="48"/>
      <c r="C87" s="20">
        <f t="shared" si="12"/>
        <v>45452</v>
      </c>
      <c r="D87" s="168">
        <f>SUMIFS('Transport DB'!P:P,'Transport DB'!C:C,"="&amp;'Work DB'!C87,'Transport DB'!F:F,"="&amp;'Work DB'!$D$4)</f>
        <v>68.827500000000001</v>
      </c>
      <c r="E87" s="169">
        <f>SUMIFS('Transport DB'!P:P,'Transport DB'!C:C,"="&amp;'Work DB'!C87,'Transport DB'!F:F,"="&amp;'Work DB'!$E$4)</f>
        <v>462.9325</v>
      </c>
      <c r="F87" s="169">
        <f>SUMIFS('Transport DB'!P:P,'Transport DB'!C:C,"="&amp;'Work DB'!C87,'Transport DB'!F:F,"="&amp;'Work DB'!$F$4)</f>
        <v>391.34499999999997</v>
      </c>
      <c r="G87" s="169"/>
      <c r="H87" s="167"/>
      <c r="I87" s="168">
        <f>SUMIFS('Transport DB'!O:O,'Transport DB'!C:C,"="&amp;'Work DB'!C87,'Transport DB'!F:F,"="&amp;'Work DB'!$I$4)</f>
        <v>0</v>
      </c>
      <c r="J87" s="169">
        <f>SUMIFS('Transport DB'!O:O,'Transport DB'!C:C,"="&amp;'Work DB'!C87,'Transport DB'!F:F,"="&amp;'Work DB'!$J$4)</f>
        <v>826</v>
      </c>
      <c r="K87" s="169">
        <f>SUMIFS('Transport DB'!O:O,'Transport DB'!C:C,"="&amp;'Work DB'!C87,'Transport DB'!F:F,"="&amp;'Work DB'!$K$4)</f>
        <v>0</v>
      </c>
      <c r="L87" s="169">
        <f>SUMIFS('Transport DB'!O:O,'Transport DB'!C:C,"="&amp;'Work DB'!C87,'Transport DB'!F:F,"="&amp;'Work DB'!$L$4)</f>
        <v>0</v>
      </c>
      <c r="M87" s="169">
        <f>SUMIFS('Transport DB'!O:O,'Transport DB'!C:C,"="&amp;'Work DB'!C87,'Transport DB'!F:F,"="&amp;'Work DB'!$M$4)</f>
        <v>0</v>
      </c>
      <c r="N87" s="169"/>
      <c r="O87" s="167"/>
      <c r="P87" s="168">
        <f t="shared" si="10"/>
        <v>1749.105</v>
      </c>
      <c r="Q87" s="169">
        <f t="shared" si="9"/>
        <v>0</v>
      </c>
      <c r="R87" s="169"/>
      <c r="S87" s="169"/>
      <c r="T87" s="169"/>
      <c r="U87" s="169"/>
      <c r="V87" s="167"/>
      <c r="W87" s="168">
        <f>SUMIFS('Transport DB'!Q:Q,'Transport DB'!C:C,"="&amp;'Work DB'!C87,'Transport DB'!F:F,"="&amp;'Work DB'!$W$4)</f>
        <v>0</v>
      </c>
      <c r="X87" s="169">
        <f>SUMIFS('Transport DB'!Q:Q,'Transport DB'!C:C,"="&amp;'Work DB'!C87,'Transport DB'!F:F,"="&amp;'Work DB'!$X$4)</f>
        <v>11.6</v>
      </c>
      <c r="Y87" s="169">
        <f>SUMIFS('Transport DB'!Q:Q,'Transport DB'!C:C,"="&amp;'Work DB'!C87,'Transport DB'!F:F,"="&amp;'Work DB'!$Y$4)</f>
        <v>0</v>
      </c>
      <c r="Z87" s="166">
        <f>SUMIFS('Transport DB'!Q:Q,'Transport DB'!C:C,"="&amp;'Work DB'!C87,'Transport DB'!F:F,"="&amp;'Work DB'!$Z$4)</f>
        <v>30</v>
      </c>
      <c r="AA87" s="166">
        <f>SUMIFS('Transport DB'!Q:Q,'Transport DB'!C:C,"="&amp;'Work DB'!C87,'Transport DB'!F:F,"="&amp;'Work DB'!$AA$4)</f>
        <v>0</v>
      </c>
      <c r="AB87" s="166"/>
      <c r="AC87" s="167"/>
      <c r="AD87" s="29">
        <v>0</v>
      </c>
      <c r="AE87" s="30">
        <v>0</v>
      </c>
      <c r="AF87" s="30">
        <v>0</v>
      </c>
      <c r="AG87" s="29">
        <v>0</v>
      </c>
      <c r="AH87" s="30">
        <v>0</v>
      </c>
      <c r="AI87" s="32">
        <v>0</v>
      </c>
      <c r="AJ87" s="29">
        <v>60</v>
      </c>
      <c r="AK87" s="30">
        <v>26</v>
      </c>
      <c r="AL87" s="30">
        <v>91</v>
      </c>
      <c r="AM87" s="31">
        <v>12</v>
      </c>
      <c r="AN87" s="29">
        <v>6</v>
      </c>
      <c r="AO87" s="30">
        <v>19</v>
      </c>
      <c r="AP87" s="222" t="e">
        <f>VLOOKUP(C87,#REF!,2,FALSE)</f>
        <v>#REF!</v>
      </c>
      <c r="AQ87" s="227" t="e">
        <f t="shared" si="11"/>
        <v>#REF!</v>
      </c>
      <c r="AR87" s="30">
        <v>0</v>
      </c>
      <c r="AS87" s="30">
        <v>0</v>
      </c>
      <c r="AT87" s="30">
        <v>0</v>
      </c>
      <c r="AU87" s="30">
        <v>0</v>
      </c>
      <c r="AV87" s="31">
        <v>0</v>
      </c>
      <c r="AW87" s="33"/>
      <c r="AX87" s="57"/>
    </row>
    <row r="88" spans="2:50" s="15" customFormat="1" ht="21" x14ac:dyDescent="0.25">
      <c r="B88" s="48"/>
      <c r="C88" s="20">
        <f t="shared" si="12"/>
        <v>45453</v>
      </c>
      <c r="D88" s="168">
        <f>SUMIFS('Transport DB'!P:P,'Transport DB'!C:C,"="&amp;'Work DB'!C88,'Transport DB'!F:F,"="&amp;'Work DB'!$D$4)</f>
        <v>53.532499999999999</v>
      </c>
      <c r="E88" s="169">
        <f>SUMIFS('Transport DB'!P:P,'Transport DB'!C:C,"="&amp;'Work DB'!C88,'Transport DB'!F:F,"="&amp;'Work DB'!$E$4)</f>
        <v>324.52999999999997</v>
      </c>
      <c r="F88" s="169">
        <f>SUMIFS('Transport DB'!P:P,'Transport DB'!C:C,"="&amp;'Work DB'!C88,'Transport DB'!F:F,"="&amp;'Work DB'!$F$4)</f>
        <v>424.7525</v>
      </c>
      <c r="G88" s="169"/>
      <c r="H88" s="167"/>
      <c r="I88" s="168">
        <f>SUMIFS('Transport DB'!O:O,'Transport DB'!C:C,"="&amp;'Work DB'!C88,'Transport DB'!F:F,"="&amp;'Work DB'!$I$4)</f>
        <v>0</v>
      </c>
      <c r="J88" s="169">
        <f>SUMIFS('Transport DB'!O:O,'Transport DB'!C:C,"="&amp;'Work DB'!C88,'Transport DB'!F:F,"="&amp;'Work DB'!$J$4)</f>
        <v>826</v>
      </c>
      <c r="K88" s="169">
        <f>SUMIFS('Transport DB'!O:O,'Transport DB'!C:C,"="&amp;'Work DB'!C88,'Transport DB'!F:F,"="&amp;'Work DB'!$K$4)</f>
        <v>0</v>
      </c>
      <c r="L88" s="169">
        <f>SUMIFS('Transport DB'!O:O,'Transport DB'!C:C,"="&amp;'Work DB'!C88,'Transport DB'!F:F,"="&amp;'Work DB'!$L$4)</f>
        <v>0</v>
      </c>
      <c r="M88" s="169">
        <f>SUMIFS('Transport DB'!O:O,'Transport DB'!C:C,"="&amp;'Work DB'!C88,'Transport DB'!F:F,"="&amp;'Work DB'!$M$4)</f>
        <v>0</v>
      </c>
      <c r="N88" s="169"/>
      <c r="O88" s="167"/>
      <c r="P88" s="168">
        <f t="shared" si="10"/>
        <v>1628.8150000000001</v>
      </c>
      <c r="Q88" s="169">
        <f t="shared" si="9"/>
        <v>0</v>
      </c>
      <c r="R88" s="169"/>
      <c r="S88" s="169"/>
      <c r="T88" s="169"/>
      <c r="U88" s="169"/>
      <c r="V88" s="167"/>
      <c r="W88" s="168">
        <f>SUMIFS('Transport DB'!Q:Q,'Transport DB'!C:C,"="&amp;'Work DB'!C88,'Transport DB'!F:F,"="&amp;'Work DB'!$W$4)</f>
        <v>0</v>
      </c>
      <c r="X88" s="169">
        <f>SUMIFS('Transport DB'!Q:Q,'Transport DB'!C:C,"="&amp;'Work DB'!C88,'Transport DB'!F:F,"="&amp;'Work DB'!$X$4)</f>
        <v>46.4</v>
      </c>
      <c r="Y88" s="169">
        <f>SUMIFS('Transport DB'!Q:Q,'Transport DB'!C:C,"="&amp;'Work DB'!C88,'Transport DB'!F:F,"="&amp;'Work DB'!$Y$4)</f>
        <v>0</v>
      </c>
      <c r="Z88" s="166">
        <f>SUMIFS('Transport DB'!Q:Q,'Transport DB'!C:C,"="&amp;'Work DB'!C88,'Transport DB'!F:F,"="&amp;'Work DB'!$Z$4)</f>
        <v>50</v>
      </c>
      <c r="AA88" s="166">
        <f>SUMIFS('Transport DB'!Q:Q,'Transport DB'!C:C,"="&amp;'Work DB'!C88,'Transport DB'!F:F,"="&amp;'Work DB'!$AA$4)</f>
        <v>91.5</v>
      </c>
      <c r="AB88" s="166"/>
      <c r="AC88" s="167"/>
      <c r="AD88" s="29">
        <v>0</v>
      </c>
      <c r="AE88" s="30">
        <v>0</v>
      </c>
      <c r="AF88" s="30">
        <v>0</v>
      </c>
      <c r="AG88" s="29">
        <v>0</v>
      </c>
      <c r="AH88" s="30">
        <v>0</v>
      </c>
      <c r="AI88" s="32">
        <v>0</v>
      </c>
      <c r="AJ88" s="29">
        <v>60</v>
      </c>
      <c r="AK88" s="30">
        <v>31</v>
      </c>
      <c r="AL88" s="30">
        <v>98</v>
      </c>
      <c r="AM88" s="31">
        <v>12</v>
      </c>
      <c r="AN88" s="29">
        <v>6</v>
      </c>
      <c r="AO88" s="30">
        <v>19</v>
      </c>
      <c r="AP88" s="222" t="e">
        <f>VLOOKUP(C88,#REF!,2,FALSE)</f>
        <v>#REF!</v>
      </c>
      <c r="AQ88" s="227" t="e">
        <f t="shared" si="11"/>
        <v>#REF!</v>
      </c>
      <c r="AR88" s="30">
        <v>0</v>
      </c>
      <c r="AS88" s="30">
        <v>0</v>
      </c>
      <c r="AT88" s="30">
        <v>0</v>
      </c>
      <c r="AU88" s="30">
        <v>0</v>
      </c>
      <c r="AV88" s="31">
        <v>0</v>
      </c>
      <c r="AW88" s="33"/>
      <c r="AX88" s="57"/>
    </row>
    <row r="89" spans="2:50" s="15" customFormat="1" ht="21" x14ac:dyDescent="0.25">
      <c r="B89" s="48"/>
      <c r="C89" s="20">
        <f t="shared" si="12"/>
        <v>45454</v>
      </c>
      <c r="D89" s="168">
        <f>SUMIFS('Transport DB'!P:P,'Transport DB'!C:C,"="&amp;'Work DB'!C89,'Transport DB'!F:F,"="&amp;'Work DB'!$D$4)</f>
        <v>0</v>
      </c>
      <c r="E89" s="169">
        <f>SUMIFS('Transport DB'!P:P,'Transport DB'!C:C,"="&amp;'Work DB'!C89,'Transport DB'!F:F,"="&amp;'Work DB'!$E$4)</f>
        <v>482.02250000000004</v>
      </c>
      <c r="F89" s="169">
        <f>SUMIFS('Transport DB'!P:P,'Transport DB'!C:C,"="&amp;'Work DB'!C89,'Transport DB'!F:F,"="&amp;'Work DB'!$F$4)</f>
        <v>431.82499999999999</v>
      </c>
      <c r="G89" s="169"/>
      <c r="H89" s="167"/>
      <c r="I89" s="168">
        <f>SUMIFS('Transport DB'!O:O,'Transport DB'!C:C,"="&amp;'Work DB'!C89,'Transport DB'!F:F,"="&amp;'Work DB'!$I$4)</f>
        <v>0</v>
      </c>
      <c r="J89" s="169">
        <f>SUMIFS('Transport DB'!O:O,'Transport DB'!C:C,"="&amp;'Work DB'!C89,'Transport DB'!F:F,"="&amp;'Work DB'!$J$4)</f>
        <v>742</v>
      </c>
      <c r="K89" s="169">
        <f>SUMIFS('Transport DB'!O:O,'Transport DB'!C:C,"="&amp;'Work DB'!C89,'Transport DB'!F:F,"="&amp;'Work DB'!$K$4)</f>
        <v>0</v>
      </c>
      <c r="L89" s="169">
        <f>SUMIFS('Transport DB'!O:O,'Transport DB'!C:C,"="&amp;'Work DB'!C89,'Transport DB'!F:F,"="&amp;'Work DB'!$L$4)</f>
        <v>0</v>
      </c>
      <c r="M89" s="169">
        <f>SUMIFS('Transport DB'!O:O,'Transport DB'!C:C,"="&amp;'Work DB'!C89,'Transport DB'!F:F,"="&amp;'Work DB'!$M$4)</f>
        <v>0</v>
      </c>
      <c r="N89" s="169"/>
      <c r="O89" s="167"/>
      <c r="P89" s="168">
        <f t="shared" si="10"/>
        <v>1655.8475000000001</v>
      </c>
      <c r="Q89" s="169">
        <f t="shared" si="9"/>
        <v>0</v>
      </c>
      <c r="R89" s="169"/>
      <c r="S89" s="169"/>
      <c r="T89" s="169"/>
      <c r="U89" s="169"/>
      <c r="V89" s="167"/>
      <c r="W89" s="168">
        <f>SUMIFS('Transport DB'!Q:Q,'Transport DB'!C:C,"="&amp;'Work DB'!C89,'Transport DB'!F:F,"="&amp;'Work DB'!$W$4)</f>
        <v>0</v>
      </c>
      <c r="X89" s="169">
        <f>SUMIFS('Transport DB'!Q:Q,'Transport DB'!C:C,"="&amp;'Work DB'!C89,'Transport DB'!F:F,"="&amp;'Work DB'!$X$4)</f>
        <v>69.599999999999994</v>
      </c>
      <c r="Y89" s="169">
        <f>SUMIFS('Transport DB'!Q:Q,'Transport DB'!C:C,"="&amp;'Work DB'!C89,'Transport DB'!F:F,"="&amp;'Work DB'!$Y$4)</f>
        <v>0</v>
      </c>
      <c r="Z89" s="166">
        <f>SUMIFS('Transport DB'!Q:Q,'Transport DB'!C:C,"="&amp;'Work DB'!C89,'Transport DB'!F:F,"="&amp;'Work DB'!$Z$4)</f>
        <v>50</v>
      </c>
      <c r="AA89" s="166">
        <f>SUMIFS('Transport DB'!Q:Q,'Transport DB'!C:C,"="&amp;'Work DB'!C89,'Transport DB'!F:F,"="&amp;'Work DB'!$AA$4)</f>
        <v>0</v>
      </c>
      <c r="AB89" s="166"/>
      <c r="AC89" s="167"/>
      <c r="AD89" s="29">
        <v>0</v>
      </c>
      <c r="AE89" s="30">
        <v>0</v>
      </c>
      <c r="AF89" s="30">
        <v>0</v>
      </c>
      <c r="AG89" s="29">
        <v>0</v>
      </c>
      <c r="AH89" s="30">
        <v>0</v>
      </c>
      <c r="AI89" s="32">
        <v>0</v>
      </c>
      <c r="AJ89" s="29">
        <f>95-AK89</f>
        <v>64</v>
      </c>
      <c r="AK89" s="30">
        <v>31</v>
      </c>
      <c r="AL89" s="30">
        <v>101</v>
      </c>
      <c r="AM89" s="31">
        <v>12</v>
      </c>
      <c r="AN89" s="29">
        <v>8</v>
      </c>
      <c r="AO89" s="30">
        <v>19</v>
      </c>
      <c r="AP89" s="222" t="e">
        <f>VLOOKUP(C89,#REF!,2,FALSE)</f>
        <v>#REF!</v>
      </c>
      <c r="AQ89" s="227" t="e">
        <f t="shared" si="11"/>
        <v>#REF!</v>
      </c>
      <c r="AR89" s="30">
        <v>0</v>
      </c>
      <c r="AS89" s="30">
        <v>0</v>
      </c>
      <c r="AT89" s="30">
        <v>0</v>
      </c>
      <c r="AU89" s="30">
        <v>0</v>
      </c>
      <c r="AV89" s="31">
        <v>0</v>
      </c>
      <c r="AW89" s="33"/>
      <c r="AX89" s="57"/>
    </row>
    <row r="90" spans="2:50" s="15" customFormat="1" ht="21" x14ac:dyDescent="0.25">
      <c r="B90" s="48"/>
      <c r="C90" s="20">
        <f t="shared" si="12"/>
        <v>45455</v>
      </c>
      <c r="D90" s="168">
        <f>SUMIFS('Transport DB'!P:P,'Transport DB'!C:C,"="&amp;'Work DB'!C90,'Transport DB'!F:F,"="&amp;'Work DB'!$D$4)</f>
        <v>130.00749999999999</v>
      </c>
      <c r="E90" s="169">
        <f>SUMIFS('Transport DB'!P:P,'Transport DB'!C:C,"="&amp;'Work DB'!C90,'Transport DB'!F:F,"="&amp;'Work DB'!$E$4)</f>
        <v>391.34500000000003</v>
      </c>
      <c r="F90" s="169">
        <f>SUMIFS('Transport DB'!P:P,'Transport DB'!C:C,"="&amp;'Work DB'!C90,'Transport DB'!F:F,"="&amp;'Work DB'!$F$4)</f>
        <v>481.39000000000004</v>
      </c>
      <c r="G90" s="169"/>
      <c r="H90" s="167"/>
      <c r="I90" s="168">
        <f>SUMIFS('Transport DB'!O:O,'Transport DB'!C:C,"="&amp;'Work DB'!C90,'Transport DB'!F:F,"="&amp;'Work DB'!$I$4)</f>
        <v>0</v>
      </c>
      <c r="J90" s="169">
        <f>SUMIFS('Transport DB'!O:O,'Transport DB'!C:C,"="&amp;'Work DB'!C90,'Transport DB'!F:F,"="&amp;'Work DB'!$J$4)</f>
        <v>735</v>
      </c>
      <c r="K90" s="169">
        <f>SUMIFS('Transport DB'!O:O,'Transport DB'!C:C,"="&amp;'Work DB'!C90,'Transport DB'!F:F,"="&amp;'Work DB'!$K$4)</f>
        <v>0</v>
      </c>
      <c r="L90" s="169">
        <f>SUMIFS('Transport DB'!O:O,'Transport DB'!C:C,"="&amp;'Work DB'!C90,'Transport DB'!F:F,"="&amp;'Work DB'!$L$4)</f>
        <v>0</v>
      </c>
      <c r="M90" s="169">
        <f>SUMIFS('Transport DB'!O:O,'Transport DB'!C:C,"="&amp;'Work DB'!C90,'Transport DB'!F:F,"="&amp;'Work DB'!$M$4)</f>
        <v>0</v>
      </c>
      <c r="N90" s="169"/>
      <c r="O90" s="167"/>
      <c r="P90" s="168">
        <f t="shared" si="10"/>
        <v>1737.7425000000001</v>
      </c>
      <c r="Q90" s="169">
        <f t="shared" si="9"/>
        <v>0</v>
      </c>
      <c r="R90" s="169"/>
      <c r="S90" s="169"/>
      <c r="T90" s="169"/>
      <c r="U90" s="169"/>
      <c r="V90" s="167"/>
      <c r="W90" s="168">
        <f>SUMIFS('Transport DB'!Q:Q,'Transport DB'!C:C,"="&amp;'Work DB'!C90,'Transport DB'!F:F,"="&amp;'Work DB'!$W$4)</f>
        <v>35.400000000000006</v>
      </c>
      <c r="X90" s="169">
        <f>SUMIFS('Transport DB'!Q:Q,'Transport DB'!C:C,"="&amp;'Work DB'!C90,'Transport DB'!F:F,"="&amp;'Work DB'!$X$4)</f>
        <v>46.4</v>
      </c>
      <c r="Y90" s="169">
        <f>SUMIFS('Transport DB'!Q:Q,'Transport DB'!C:C,"="&amp;'Work DB'!C90,'Transport DB'!F:F,"="&amp;'Work DB'!$Y$4)</f>
        <v>89.6</v>
      </c>
      <c r="Z90" s="166">
        <f>SUMIFS('Transport DB'!Q:Q,'Transport DB'!C:C,"="&amp;'Work DB'!C90,'Transport DB'!F:F,"="&amp;'Work DB'!$Z$4)</f>
        <v>40</v>
      </c>
      <c r="AA90" s="166">
        <f>SUMIFS('Transport DB'!Q:Q,'Transport DB'!C:C,"="&amp;'Work DB'!C90,'Transport DB'!F:F,"="&amp;'Work DB'!$AA$4)</f>
        <v>0</v>
      </c>
      <c r="AB90" s="166"/>
      <c r="AC90" s="167"/>
      <c r="AD90" s="29">
        <v>0</v>
      </c>
      <c r="AE90" s="30">
        <v>0</v>
      </c>
      <c r="AF90" s="30">
        <v>0</v>
      </c>
      <c r="AG90" s="29">
        <v>0</v>
      </c>
      <c r="AH90" s="30">
        <v>0</v>
      </c>
      <c r="AI90" s="32">
        <v>0</v>
      </c>
      <c r="AJ90" s="29">
        <v>59</v>
      </c>
      <c r="AK90" s="30">
        <v>31</v>
      </c>
      <c r="AL90" s="30">
        <v>94</v>
      </c>
      <c r="AM90" s="31">
        <v>12</v>
      </c>
      <c r="AN90" s="29">
        <v>9</v>
      </c>
      <c r="AO90" s="30">
        <v>22</v>
      </c>
      <c r="AP90" s="222" t="e">
        <f>VLOOKUP(C90,#REF!,2,FALSE)</f>
        <v>#REF!</v>
      </c>
      <c r="AQ90" s="227" t="e">
        <f t="shared" si="11"/>
        <v>#REF!</v>
      </c>
      <c r="AR90" s="30">
        <v>0</v>
      </c>
      <c r="AS90" s="30">
        <v>0</v>
      </c>
      <c r="AT90" s="30">
        <v>30</v>
      </c>
      <c r="AU90" s="30">
        <v>0</v>
      </c>
      <c r="AV90" s="31">
        <v>0</v>
      </c>
      <c r="AW90" s="33"/>
      <c r="AX90" s="57"/>
    </row>
    <row r="91" spans="2:50" s="15" customFormat="1" ht="21" x14ac:dyDescent="0.25">
      <c r="B91" s="48"/>
      <c r="C91" s="20">
        <f t="shared" si="12"/>
        <v>45456</v>
      </c>
      <c r="D91" s="168">
        <f>SUMIFS('Transport DB'!P:P,'Transport DB'!C:C,"="&amp;'Work DB'!C91,'Transport DB'!F:F,"="&amp;'Work DB'!$D$4)</f>
        <v>267.66249999999997</v>
      </c>
      <c r="E91" s="169">
        <f>SUMIFS('Transport DB'!P:P,'Transport DB'!C:C,"="&amp;'Work DB'!C91,'Transport DB'!F:F,"="&amp;'Work DB'!$E$4)</f>
        <v>372.255</v>
      </c>
      <c r="F91" s="169">
        <f>SUMIFS('Transport DB'!P:P,'Transport DB'!C:C,"="&amp;'Work DB'!C91,'Transport DB'!F:F,"="&amp;'Work DB'!$F$4)</f>
        <v>327.63499999999999</v>
      </c>
      <c r="G91" s="169"/>
      <c r="H91" s="167"/>
      <c r="I91" s="168">
        <f>SUMIFS('Transport DB'!O:O,'Transport DB'!C:C,"="&amp;'Work DB'!C91,'Transport DB'!F:F,"="&amp;'Work DB'!$I$4)</f>
        <v>0</v>
      </c>
      <c r="J91" s="169">
        <f>SUMIFS('Transport DB'!O:O,'Transport DB'!C:C,"="&amp;'Work DB'!C91,'Transport DB'!F:F,"="&amp;'Work DB'!$J$4)</f>
        <v>672</v>
      </c>
      <c r="K91" s="169">
        <f>SUMIFS('Transport DB'!O:O,'Transport DB'!C:C,"="&amp;'Work DB'!C91,'Transport DB'!F:F,"="&amp;'Work DB'!$K$4)</f>
        <v>70</v>
      </c>
      <c r="L91" s="169">
        <f>SUMIFS('Transport DB'!O:O,'Transport DB'!C:C,"="&amp;'Work DB'!C91,'Transport DB'!F:F,"="&amp;'Work DB'!$L$4)</f>
        <v>0</v>
      </c>
      <c r="M91" s="169">
        <f>SUMIFS('Transport DB'!O:O,'Transport DB'!C:C,"="&amp;'Work DB'!C91,'Transport DB'!F:F,"="&amp;'Work DB'!$M$4)</f>
        <v>0</v>
      </c>
      <c r="N91" s="169"/>
      <c r="O91" s="167"/>
      <c r="P91" s="168">
        <f t="shared" si="10"/>
        <v>1639.5525</v>
      </c>
      <c r="Q91" s="169">
        <f t="shared" si="9"/>
        <v>70</v>
      </c>
      <c r="R91" s="169"/>
      <c r="S91" s="169"/>
      <c r="T91" s="169"/>
      <c r="U91" s="169"/>
      <c r="V91" s="167"/>
      <c r="W91" s="168">
        <f>SUMIFS('Transport DB'!Q:Q,'Transport DB'!C:C,"="&amp;'Work DB'!C91,'Transport DB'!F:F,"="&amp;'Work DB'!$W$4)</f>
        <v>59</v>
      </c>
      <c r="X91" s="169">
        <f>SUMIFS('Transport DB'!Q:Q,'Transport DB'!C:C,"="&amp;'Work DB'!C91,'Transport DB'!F:F,"="&amp;'Work DB'!$X$4)</f>
        <v>34.799999999999997</v>
      </c>
      <c r="Y91" s="169">
        <f>SUMIFS('Transport DB'!Q:Q,'Transport DB'!C:C,"="&amp;'Work DB'!C91,'Transport DB'!F:F,"="&amp;'Work DB'!$Y$4)</f>
        <v>123.19999999999999</v>
      </c>
      <c r="Z91" s="166">
        <f>SUMIFS('Transport DB'!Q:Q,'Transport DB'!C:C,"="&amp;'Work DB'!C91,'Transport DB'!F:F,"="&amp;'Work DB'!$Z$4)</f>
        <v>30</v>
      </c>
      <c r="AA91" s="166">
        <f>SUMIFS('Transport DB'!Q:Q,'Transport DB'!C:C,"="&amp;'Work DB'!C91,'Transport DB'!F:F,"="&amp;'Work DB'!$AA$4)</f>
        <v>0</v>
      </c>
      <c r="AB91" s="166"/>
      <c r="AC91" s="167"/>
      <c r="AD91" s="29">
        <v>0</v>
      </c>
      <c r="AE91" s="30">
        <v>0</v>
      </c>
      <c r="AF91" s="31">
        <v>0</v>
      </c>
      <c r="AG91" s="29">
        <v>0</v>
      </c>
      <c r="AH91" s="30">
        <v>0</v>
      </c>
      <c r="AI91" s="32">
        <v>0</v>
      </c>
      <c r="AJ91" s="29">
        <f>94-AK91</f>
        <v>58</v>
      </c>
      <c r="AK91" s="30">
        <v>36</v>
      </c>
      <c r="AL91" s="30">
        <v>98</v>
      </c>
      <c r="AM91" s="31">
        <v>12</v>
      </c>
      <c r="AN91" s="29">
        <v>10</v>
      </c>
      <c r="AO91" s="30">
        <v>25</v>
      </c>
      <c r="AP91" s="222" t="e">
        <f>VLOOKUP(C91,#REF!,2,FALSE)</f>
        <v>#REF!</v>
      </c>
      <c r="AQ91" s="227" t="e">
        <f t="shared" si="11"/>
        <v>#REF!</v>
      </c>
      <c r="AR91" s="30">
        <v>0</v>
      </c>
      <c r="AS91" s="30">
        <v>0</v>
      </c>
      <c r="AT91" s="30">
        <v>0</v>
      </c>
      <c r="AU91" s="30">
        <v>0</v>
      </c>
      <c r="AV91" s="31">
        <v>0</v>
      </c>
      <c r="AW91" s="33"/>
      <c r="AX91" s="57"/>
    </row>
    <row r="92" spans="2:50" s="15" customFormat="1" ht="21" x14ac:dyDescent="0.25">
      <c r="B92" s="48"/>
      <c r="C92" s="20">
        <f t="shared" si="12"/>
        <v>45457</v>
      </c>
      <c r="D92" s="168">
        <f>SUMIFS('Transport DB'!P:P,'Transport DB'!C:C,"="&amp;'Work DB'!C92,'Transport DB'!F:F,"="&amp;'Work DB'!$D$4)</f>
        <v>0</v>
      </c>
      <c r="E92" s="169">
        <f>SUMIFS('Transport DB'!P:P,'Transport DB'!C:C,"="&amp;'Work DB'!C92,'Transport DB'!F:F,"="&amp;'Work DB'!$E$4)</f>
        <v>0</v>
      </c>
      <c r="F92" s="169">
        <f>SUMIFS('Transport DB'!P:P,'Transport DB'!C:C,"="&amp;'Work DB'!C92,'Transport DB'!F:F,"="&amp;'Work DB'!$F$4)</f>
        <v>0</v>
      </c>
      <c r="G92" s="169"/>
      <c r="H92" s="167"/>
      <c r="I92" s="168">
        <f>SUMIFS('Transport DB'!O:O,'Transport DB'!C:C,"="&amp;'Work DB'!C92,'Transport DB'!F:F,"="&amp;'Work DB'!$I$4)</f>
        <v>0</v>
      </c>
      <c r="J92" s="169">
        <f>SUMIFS('Transport DB'!O:O,'Transport DB'!C:C,"="&amp;'Work DB'!C92,'Transport DB'!F:F,"="&amp;'Work DB'!$J$4)</f>
        <v>0</v>
      </c>
      <c r="K92" s="169">
        <f>SUMIFS('Transport DB'!O:O,'Transport DB'!C:C,"="&amp;'Work DB'!C92,'Transport DB'!F:F,"="&amp;'Work DB'!$K$4)</f>
        <v>77</v>
      </c>
      <c r="L92" s="169">
        <f>SUMIFS('Transport DB'!O:O,'Transport DB'!C:C,"="&amp;'Work DB'!C92,'Transport DB'!F:F,"="&amp;'Work DB'!$L$4)</f>
        <v>0</v>
      </c>
      <c r="M92" s="169">
        <f>SUMIFS('Transport DB'!O:O,'Transport DB'!C:C,"="&amp;'Work DB'!C92,'Transport DB'!F:F,"="&amp;'Work DB'!$M$4)</f>
        <v>0</v>
      </c>
      <c r="N92" s="169"/>
      <c r="O92" s="167"/>
      <c r="P92" s="168">
        <f t="shared" si="10"/>
        <v>0</v>
      </c>
      <c r="Q92" s="169">
        <f t="shared" si="9"/>
        <v>77</v>
      </c>
      <c r="R92" s="169"/>
      <c r="S92" s="169"/>
      <c r="T92" s="169"/>
      <c r="U92" s="169"/>
      <c r="V92" s="167"/>
      <c r="W92" s="168">
        <f>SUMIFS('Transport DB'!Q:Q,'Transport DB'!C:C,"="&amp;'Work DB'!C92,'Transport DB'!F:F,"="&amp;'Work DB'!$W$4)</f>
        <v>0</v>
      </c>
      <c r="X92" s="169">
        <f>SUMIFS('Transport DB'!Q:Q,'Transport DB'!C:C,"="&amp;'Work DB'!C92,'Transport DB'!F:F,"="&amp;'Work DB'!$X$4)</f>
        <v>0</v>
      </c>
      <c r="Y92" s="169">
        <f>SUMIFS('Transport DB'!Q:Q,'Transport DB'!C:C,"="&amp;'Work DB'!C92,'Transport DB'!F:F,"="&amp;'Work DB'!$Y$4)</f>
        <v>0</v>
      </c>
      <c r="Z92" s="166">
        <f>SUMIFS('Transport DB'!Q:Q,'Transport DB'!C:C,"="&amp;'Work DB'!C92,'Transport DB'!F:F,"="&amp;'Work DB'!$Z$4)</f>
        <v>0</v>
      </c>
      <c r="AA92" s="166">
        <f>SUMIFS('Transport DB'!Q:Q,'Transport DB'!C:C,"="&amp;'Work DB'!C92,'Transport DB'!F:F,"="&amp;'Work DB'!$AA$4)</f>
        <v>0</v>
      </c>
      <c r="AB92" s="166"/>
      <c r="AC92" s="167"/>
      <c r="AD92" s="29">
        <v>0</v>
      </c>
      <c r="AE92" s="30">
        <v>0</v>
      </c>
      <c r="AF92" s="30">
        <v>0</v>
      </c>
      <c r="AG92" s="29">
        <v>0</v>
      </c>
      <c r="AH92" s="30">
        <v>0</v>
      </c>
      <c r="AI92" s="32">
        <v>0</v>
      </c>
      <c r="AJ92" s="29">
        <v>20</v>
      </c>
      <c r="AK92" s="30">
        <v>18</v>
      </c>
      <c r="AL92" s="30">
        <v>29</v>
      </c>
      <c r="AM92" s="31">
        <v>0</v>
      </c>
      <c r="AN92" s="29">
        <v>0</v>
      </c>
      <c r="AO92" s="30">
        <v>8</v>
      </c>
      <c r="AP92" s="222" t="e">
        <f>VLOOKUP(C92,#REF!,2,FALSE)</f>
        <v>#REF!</v>
      </c>
      <c r="AQ92" s="227" t="e">
        <f t="shared" si="11"/>
        <v>#REF!</v>
      </c>
      <c r="AR92" s="30">
        <v>0</v>
      </c>
      <c r="AS92" s="30">
        <v>0</v>
      </c>
      <c r="AT92" s="30">
        <v>0</v>
      </c>
      <c r="AU92" s="30">
        <v>0</v>
      </c>
      <c r="AV92" s="31">
        <v>0</v>
      </c>
      <c r="AW92" s="33"/>
      <c r="AX92" s="57"/>
    </row>
    <row r="93" spans="2:50" s="15" customFormat="1" ht="21" x14ac:dyDescent="0.25">
      <c r="B93" s="48"/>
      <c r="C93" s="20">
        <f t="shared" si="12"/>
        <v>45458</v>
      </c>
      <c r="D93" s="168">
        <f>SUMIFS('Transport DB'!P:P,'Transport DB'!C:C,"="&amp;'Work DB'!C93,'Transport DB'!F:F,"="&amp;'Work DB'!$D$4)</f>
        <v>367.08</v>
      </c>
      <c r="E93" s="169">
        <f>SUMIFS('Transport DB'!P:P,'Transport DB'!C:C,"="&amp;'Work DB'!C93,'Transport DB'!F:F,"="&amp;'Work DB'!$E$4)</f>
        <v>314.98500000000001</v>
      </c>
      <c r="F93" s="169">
        <f>SUMIFS('Transport DB'!P:P,'Transport DB'!C:C,"="&amp;'Work DB'!C93,'Transport DB'!F:F,"="&amp;'Work DB'!$F$4)</f>
        <v>466.09499999999997</v>
      </c>
      <c r="G93" s="169"/>
      <c r="H93" s="167"/>
      <c r="I93" s="168">
        <f>SUMIFS('Transport DB'!O:O,'Transport DB'!C:C,"="&amp;'Work DB'!C93,'Transport DB'!F:F,"="&amp;'Work DB'!$I$4)</f>
        <v>0</v>
      </c>
      <c r="J93" s="169">
        <f>SUMIFS('Transport DB'!O:O,'Transport DB'!C:C,"="&amp;'Work DB'!C93,'Transport DB'!F:F,"="&amp;'Work DB'!$J$4)</f>
        <v>777</v>
      </c>
      <c r="K93" s="169">
        <f>SUMIFS('Transport DB'!O:O,'Transport DB'!C:C,"="&amp;'Work DB'!C93,'Transport DB'!F:F,"="&amp;'Work DB'!$K$4)</f>
        <v>0</v>
      </c>
      <c r="L93" s="169">
        <f>SUMIFS('Transport DB'!O:O,'Transport DB'!C:C,"="&amp;'Work DB'!C93,'Transport DB'!F:F,"="&amp;'Work DB'!$L$4)</f>
        <v>0</v>
      </c>
      <c r="M93" s="169">
        <f>SUMIFS('Transport DB'!O:O,'Transport DB'!C:C,"="&amp;'Work DB'!C93,'Transport DB'!F:F,"="&amp;'Work DB'!$M$4)</f>
        <v>0</v>
      </c>
      <c r="N93" s="169"/>
      <c r="O93" s="167"/>
      <c r="P93" s="168">
        <f t="shared" si="10"/>
        <v>1925.16</v>
      </c>
      <c r="Q93" s="169">
        <f t="shared" si="9"/>
        <v>0</v>
      </c>
      <c r="R93" s="169"/>
      <c r="S93" s="169"/>
      <c r="T93" s="169"/>
      <c r="U93" s="169"/>
      <c r="V93" s="167"/>
      <c r="W93" s="168">
        <f>SUMIFS('Transport DB'!Q:Q,'Transport DB'!C:C,"="&amp;'Work DB'!C93,'Transport DB'!F:F,"="&amp;'Work DB'!$W$4)</f>
        <v>35.400000000000006</v>
      </c>
      <c r="X93" s="169">
        <f>SUMIFS('Transport DB'!Q:Q,'Transport DB'!C:C,"="&amp;'Work DB'!C93,'Transport DB'!F:F,"="&amp;'Work DB'!$X$4)</f>
        <v>69.599999999999994</v>
      </c>
      <c r="Y93" s="169">
        <f>SUMIFS('Transport DB'!Q:Q,'Transport DB'!C:C,"="&amp;'Work DB'!C93,'Transport DB'!F:F,"="&amp;'Work DB'!$Y$4)</f>
        <v>78.399999999999991</v>
      </c>
      <c r="Z93" s="166">
        <f>SUMIFS('Transport DB'!Q:Q,'Transport DB'!C:C,"="&amp;'Work DB'!C93,'Transport DB'!F:F,"="&amp;'Work DB'!$Z$4)</f>
        <v>50</v>
      </c>
      <c r="AA93" s="166">
        <f>SUMIFS('Transport DB'!Q:Q,'Transport DB'!C:C,"="&amp;'Work DB'!C93,'Transport DB'!F:F,"="&amp;'Work DB'!$AA$4)</f>
        <v>0</v>
      </c>
      <c r="AB93" s="166"/>
      <c r="AC93" s="167"/>
      <c r="AD93" s="29">
        <v>0</v>
      </c>
      <c r="AE93" s="30">
        <v>0</v>
      </c>
      <c r="AF93" s="31">
        <v>0</v>
      </c>
      <c r="AG93" s="29">
        <v>0</v>
      </c>
      <c r="AH93" s="30">
        <v>0</v>
      </c>
      <c r="AI93" s="32">
        <v>0</v>
      </c>
      <c r="AJ93" s="29">
        <f>107-39</f>
        <v>68</v>
      </c>
      <c r="AK93" s="30">
        <v>39</v>
      </c>
      <c r="AL93" s="30">
        <v>95</v>
      </c>
      <c r="AM93" s="31">
        <v>12</v>
      </c>
      <c r="AN93" s="29">
        <v>9</v>
      </c>
      <c r="AO93" s="30">
        <v>24</v>
      </c>
      <c r="AP93" s="222" t="e">
        <f>VLOOKUP(C93,#REF!,2,FALSE)</f>
        <v>#REF!</v>
      </c>
      <c r="AQ93" s="227" t="e">
        <f t="shared" si="11"/>
        <v>#REF!</v>
      </c>
      <c r="AR93" s="30">
        <v>0</v>
      </c>
      <c r="AS93" s="30">
        <v>0</v>
      </c>
      <c r="AT93" s="30">
        <v>300</v>
      </c>
      <c r="AU93" s="30">
        <v>0</v>
      </c>
      <c r="AV93" s="31">
        <v>0</v>
      </c>
      <c r="AW93" s="33"/>
      <c r="AX93" s="57"/>
    </row>
    <row r="94" spans="2:50" s="15" customFormat="1" ht="21" x14ac:dyDescent="0.25">
      <c r="B94" s="48"/>
      <c r="C94" s="20">
        <f t="shared" si="12"/>
        <v>45459</v>
      </c>
      <c r="D94" s="168">
        <f>SUMIFS('Transport DB'!P:P,'Transport DB'!C:C,"="&amp;'Work DB'!C94,'Transport DB'!F:F,"="&amp;'Work DB'!$D$4)</f>
        <v>0</v>
      </c>
      <c r="E94" s="169">
        <f>SUMIFS('Transport DB'!P:P,'Transport DB'!C:C,"="&amp;'Work DB'!C94,'Transport DB'!F:F,"="&amp;'Work DB'!$E$4)</f>
        <v>0</v>
      </c>
      <c r="F94" s="169">
        <f>SUMIFS('Transport DB'!P:P,'Transport DB'!C:C,"="&amp;'Work DB'!C94,'Transport DB'!F:F,"="&amp;'Work DB'!$F$4)</f>
        <v>382.08749999999998</v>
      </c>
      <c r="G94" s="169"/>
      <c r="H94" s="167"/>
      <c r="I94" s="168">
        <f>SUMIFS('Transport DB'!O:O,'Transport DB'!C:C,"="&amp;'Work DB'!C94,'Transport DB'!F:F,"="&amp;'Work DB'!$I$4)</f>
        <v>305.89999999999998</v>
      </c>
      <c r="J94" s="169">
        <f>SUMIFS('Transport DB'!O:O,'Transport DB'!C:C,"="&amp;'Work DB'!C94,'Transport DB'!F:F,"="&amp;'Work DB'!$J$4)</f>
        <v>770</v>
      </c>
      <c r="K94" s="169">
        <f>SUMIFS('Transport DB'!O:O,'Transport DB'!C:C,"="&amp;'Work DB'!C94,'Transport DB'!F:F,"="&amp;'Work DB'!$K$4)</f>
        <v>0</v>
      </c>
      <c r="L94" s="169">
        <f>SUMIFS('Transport DB'!O:O,'Transport DB'!C:C,"="&amp;'Work DB'!C94,'Transport DB'!F:F,"="&amp;'Work DB'!$L$4)</f>
        <v>0</v>
      </c>
      <c r="M94" s="169">
        <f>SUMIFS('Transport DB'!O:O,'Transport DB'!C:C,"="&amp;'Work DB'!C94,'Transport DB'!F:F,"="&amp;'Work DB'!$M$4)</f>
        <v>0</v>
      </c>
      <c r="N94" s="169"/>
      <c r="O94" s="167"/>
      <c r="P94" s="168">
        <f t="shared" si="10"/>
        <v>1457.9875000000002</v>
      </c>
      <c r="Q94" s="169">
        <f t="shared" si="9"/>
        <v>0</v>
      </c>
      <c r="R94" s="169"/>
      <c r="S94" s="169"/>
      <c r="T94" s="169"/>
      <c r="U94" s="169"/>
      <c r="V94" s="167"/>
      <c r="W94" s="168">
        <f>SUMIFS('Transport DB'!Q:Q,'Transport DB'!C:C,"="&amp;'Work DB'!C94,'Transport DB'!F:F,"="&amp;'Work DB'!$W$4)</f>
        <v>11.8</v>
      </c>
      <c r="X94" s="169">
        <f>SUMIFS('Transport DB'!Q:Q,'Transport DB'!C:C,"="&amp;'Work DB'!C94,'Transport DB'!F:F,"="&amp;'Work DB'!$X$4)</f>
        <v>34.799999999999997</v>
      </c>
      <c r="Y94" s="169">
        <f>SUMIFS('Transport DB'!Q:Q,'Transport DB'!C:C,"="&amp;'Work DB'!C94,'Transport DB'!F:F,"="&amp;'Work DB'!$Y$4)</f>
        <v>89.6</v>
      </c>
      <c r="Z94" s="166">
        <f>SUMIFS('Transport DB'!Q:Q,'Transport DB'!C:C,"="&amp;'Work DB'!C94,'Transport DB'!F:F,"="&amp;'Work DB'!$Z$4)</f>
        <v>40</v>
      </c>
      <c r="AA94" s="166">
        <f>SUMIFS('Transport DB'!Q:Q,'Transport DB'!C:C,"="&amp;'Work DB'!C94,'Transport DB'!F:F,"="&amp;'Work DB'!$AA$4)</f>
        <v>0</v>
      </c>
      <c r="AB94" s="166"/>
      <c r="AC94" s="167"/>
      <c r="AD94" s="29">
        <v>0</v>
      </c>
      <c r="AE94" s="30">
        <v>0</v>
      </c>
      <c r="AF94" s="30">
        <v>0</v>
      </c>
      <c r="AG94" s="29">
        <v>0</v>
      </c>
      <c r="AH94" s="30">
        <v>0</v>
      </c>
      <c r="AI94" s="32">
        <v>0</v>
      </c>
      <c r="AJ94" s="29">
        <f>106-39</f>
        <v>67</v>
      </c>
      <c r="AK94" s="30">
        <v>39</v>
      </c>
      <c r="AL94" s="30">
        <v>103</v>
      </c>
      <c r="AM94" s="31">
        <v>12</v>
      </c>
      <c r="AN94" s="29">
        <v>7</v>
      </c>
      <c r="AO94" s="30">
        <v>20</v>
      </c>
      <c r="AP94" s="222" t="e">
        <f>VLOOKUP(C94,#REF!,2,FALSE)</f>
        <v>#REF!</v>
      </c>
      <c r="AQ94" s="227" t="e">
        <f>AQ93-AP94+95000</f>
        <v>#REF!</v>
      </c>
      <c r="AR94" s="30">
        <v>0</v>
      </c>
      <c r="AS94" s="30">
        <v>0</v>
      </c>
      <c r="AT94" s="30">
        <v>0</v>
      </c>
      <c r="AU94" s="30">
        <v>0</v>
      </c>
      <c r="AV94" s="31">
        <v>0</v>
      </c>
      <c r="AW94" s="33"/>
      <c r="AX94" s="57"/>
    </row>
    <row r="95" spans="2:50" s="15" customFormat="1" ht="21" x14ac:dyDescent="0.25">
      <c r="B95" s="48"/>
      <c r="C95" s="20">
        <f t="shared" si="12"/>
        <v>45460</v>
      </c>
      <c r="D95" s="168">
        <f>SUMIFS('Transport DB'!P:P,'Transport DB'!C:C,"="&amp;'Work DB'!C95,'Transport DB'!F:F,"="&amp;'Work DB'!$D$4)</f>
        <v>0</v>
      </c>
      <c r="E95" s="169">
        <f>SUMIFS('Transport DB'!P:P,'Transport DB'!C:C,"="&amp;'Work DB'!C95,'Transport DB'!F:F,"="&amp;'Work DB'!$E$4)</f>
        <v>0</v>
      </c>
      <c r="F95" s="169">
        <f>SUMIFS('Transport DB'!P:P,'Transport DB'!C:C,"="&amp;'Work DB'!C95,'Transport DB'!F:F,"="&amp;'Work DB'!$F$4)</f>
        <v>0</v>
      </c>
      <c r="G95" s="169"/>
      <c r="H95" s="167"/>
      <c r="I95" s="168">
        <f>SUMIFS('Transport DB'!O:O,'Transport DB'!C:C,"="&amp;'Work DB'!C95,'Transport DB'!F:F,"="&amp;'Work DB'!$I$4)</f>
        <v>199.5</v>
      </c>
      <c r="J95" s="169">
        <f>SUMIFS('Transport DB'!O:O,'Transport DB'!C:C,"="&amp;'Work DB'!C95,'Transport DB'!F:F,"="&amp;'Work DB'!$J$4)</f>
        <v>637</v>
      </c>
      <c r="K95" s="169">
        <f>SUMIFS('Transport DB'!O:O,'Transport DB'!C:C,"="&amp;'Work DB'!C95,'Transport DB'!F:F,"="&amp;'Work DB'!$K$4)</f>
        <v>0</v>
      </c>
      <c r="L95" s="169">
        <f>SUMIFS('Transport DB'!O:O,'Transport DB'!C:C,"="&amp;'Work DB'!C95,'Transport DB'!F:F,"="&amp;'Work DB'!$L$4)</f>
        <v>332</v>
      </c>
      <c r="M95" s="169">
        <f>SUMIFS('Transport DB'!O:O,'Transport DB'!C:C,"="&amp;'Work DB'!C95,'Transport DB'!F:F,"="&amp;'Work DB'!$M$4)</f>
        <v>327.85</v>
      </c>
      <c r="N95" s="169"/>
      <c r="O95" s="167"/>
      <c r="P95" s="168">
        <f t="shared" si="10"/>
        <v>1496.35</v>
      </c>
      <c r="Q95" s="169">
        <f t="shared" si="9"/>
        <v>0</v>
      </c>
      <c r="R95" s="169"/>
      <c r="S95" s="169"/>
      <c r="T95" s="169"/>
      <c r="U95" s="169"/>
      <c r="V95" s="167"/>
      <c r="W95" s="168">
        <f>SUMIFS('Transport DB'!Q:Q,'Transport DB'!C:C,"="&amp;'Work DB'!C95,'Transport DB'!F:F,"="&amp;'Work DB'!$W$4)</f>
        <v>70.800000000000011</v>
      </c>
      <c r="X95" s="169">
        <f>SUMIFS('Transport DB'!Q:Q,'Transport DB'!C:C,"="&amp;'Work DB'!C95,'Transport DB'!F:F,"="&amp;'Work DB'!$X$4)</f>
        <v>69.599999999999994</v>
      </c>
      <c r="Y95" s="169">
        <f>SUMIFS('Transport DB'!Q:Q,'Transport DB'!C:C,"="&amp;'Work DB'!C95,'Transport DB'!F:F,"="&amp;'Work DB'!$Y$4)</f>
        <v>89.6</v>
      </c>
      <c r="Z95" s="166">
        <f>SUMIFS('Transport DB'!Q:Q,'Transport DB'!C:C,"="&amp;'Work DB'!C95,'Transport DB'!F:F,"="&amp;'Work DB'!$Z$4)</f>
        <v>30</v>
      </c>
      <c r="AA95" s="166">
        <f>SUMIFS('Transport DB'!Q:Q,'Transport DB'!C:C,"="&amp;'Work DB'!C95,'Transport DB'!F:F,"="&amp;'Work DB'!$AA$4)</f>
        <v>0</v>
      </c>
      <c r="AB95" s="166"/>
      <c r="AC95" s="167"/>
      <c r="AD95" s="29">
        <v>0</v>
      </c>
      <c r="AE95" s="30">
        <v>0</v>
      </c>
      <c r="AF95" s="31">
        <v>0</v>
      </c>
      <c r="AG95" s="29">
        <v>0</v>
      </c>
      <c r="AH95" s="30">
        <v>0</v>
      </c>
      <c r="AI95" s="32">
        <v>0</v>
      </c>
      <c r="AJ95" s="29">
        <f>92-39</f>
        <v>53</v>
      </c>
      <c r="AK95" s="30">
        <v>39</v>
      </c>
      <c r="AL95" s="30">
        <v>92</v>
      </c>
      <c r="AM95" s="31">
        <v>12</v>
      </c>
      <c r="AN95" s="29">
        <v>6</v>
      </c>
      <c r="AO95" s="30">
        <v>22</v>
      </c>
      <c r="AP95" s="222" t="e">
        <f>VLOOKUP(C95,#REF!,2,FALSE)</f>
        <v>#REF!</v>
      </c>
      <c r="AQ95" s="227" t="e">
        <f t="shared" si="11"/>
        <v>#REF!</v>
      </c>
      <c r="AR95" s="30">
        <v>0</v>
      </c>
      <c r="AS95" s="30">
        <v>0</v>
      </c>
      <c r="AT95" s="30">
        <v>0</v>
      </c>
      <c r="AU95" s="30">
        <v>0</v>
      </c>
      <c r="AV95" s="31">
        <v>0</v>
      </c>
      <c r="AW95" s="33"/>
      <c r="AX95" s="57"/>
    </row>
    <row r="96" spans="2:50" s="15" customFormat="1" ht="21" x14ac:dyDescent="0.25">
      <c r="B96" s="48"/>
      <c r="C96" s="20">
        <f t="shared" si="12"/>
        <v>45461</v>
      </c>
      <c r="D96" s="168">
        <f>SUMIFS('Transport DB'!P:P,'Transport DB'!C:C,"="&amp;'Work DB'!C96,'Transport DB'!F:F,"="&amp;'Work DB'!$D$4)</f>
        <v>0</v>
      </c>
      <c r="E96" s="169">
        <f>SUMIFS('Transport DB'!P:P,'Transport DB'!C:C,"="&amp;'Work DB'!C96,'Transport DB'!F:F,"="&amp;'Work DB'!$E$4)</f>
        <v>0</v>
      </c>
      <c r="F96" s="169">
        <f>SUMIFS('Transport DB'!P:P,'Transport DB'!C:C,"="&amp;'Work DB'!C96,'Transport DB'!F:F,"="&amp;'Work DB'!$F$4)</f>
        <v>0</v>
      </c>
      <c r="G96" s="169"/>
      <c r="H96" s="167"/>
      <c r="I96" s="168">
        <f>SUMIFS('Transport DB'!O:O,'Transport DB'!C:C,"="&amp;'Work DB'!C96,'Transport DB'!F:F,"="&amp;'Work DB'!$I$4)</f>
        <v>186.20000000000002</v>
      </c>
      <c r="J96" s="169">
        <f>SUMIFS('Transport DB'!O:O,'Transport DB'!C:C,"="&amp;'Work DB'!C96,'Transport DB'!F:F,"="&amp;'Work DB'!$J$4)</f>
        <v>280</v>
      </c>
      <c r="K96" s="169">
        <f>SUMIFS('Transport DB'!O:O,'Transport DB'!C:C,"="&amp;'Work DB'!C96,'Transport DB'!F:F,"="&amp;'Work DB'!$K$4)</f>
        <v>0</v>
      </c>
      <c r="L96" s="169">
        <f>SUMIFS('Transport DB'!O:O,'Transport DB'!C:C,"="&amp;'Work DB'!C96,'Transport DB'!F:F,"="&amp;'Work DB'!$L$4)</f>
        <v>522.9</v>
      </c>
      <c r="M96" s="169">
        <f>SUMIFS('Transport DB'!O:O,'Transport DB'!C:C,"="&amp;'Work DB'!C96,'Transport DB'!F:F,"="&amp;'Work DB'!$M$4)</f>
        <v>290.5</v>
      </c>
      <c r="N96" s="169"/>
      <c r="O96" s="167"/>
      <c r="P96" s="168">
        <f t="shared" si="10"/>
        <v>1279.5999999999999</v>
      </c>
      <c r="Q96" s="169">
        <f t="shared" si="9"/>
        <v>0</v>
      </c>
      <c r="R96" s="169"/>
      <c r="S96" s="169"/>
      <c r="T96" s="169"/>
      <c r="U96" s="169"/>
      <c r="V96" s="167"/>
      <c r="W96" s="168">
        <f>SUMIFS('Transport DB'!Q:Q,'Transport DB'!C:C,"="&amp;'Work DB'!C96,'Transport DB'!F:F,"="&amp;'Work DB'!$W$4)</f>
        <v>59</v>
      </c>
      <c r="X96" s="169">
        <f>SUMIFS('Transport DB'!Q:Q,'Transport DB'!C:C,"="&amp;'Work DB'!C96,'Transport DB'!F:F,"="&amp;'Work DB'!$X$4)</f>
        <v>46.4</v>
      </c>
      <c r="Y96" s="169">
        <f>SUMIFS('Transport DB'!Q:Q,'Transport DB'!C:C,"="&amp;'Work DB'!C96,'Transport DB'!F:F,"="&amp;'Work DB'!$Y$4)</f>
        <v>112</v>
      </c>
      <c r="Z96" s="166">
        <f>SUMIFS('Transport DB'!Q:Q,'Transport DB'!C:C,"="&amp;'Work DB'!C96,'Transport DB'!F:F,"="&amp;'Work DB'!$Z$4)</f>
        <v>40</v>
      </c>
      <c r="AA96" s="166">
        <f>SUMIFS('Transport DB'!Q:Q,'Transport DB'!C:C,"="&amp;'Work DB'!C96,'Transport DB'!F:F,"="&amp;'Work DB'!$AA$4)</f>
        <v>0</v>
      </c>
      <c r="AB96" s="166"/>
      <c r="AC96" s="167"/>
      <c r="AD96" s="29">
        <v>0</v>
      </c>
      <c r="AE96" s="30">
        <v>0</v>
      </c>
      <c r="AF96" s="31">
        <v>0</v>
      </c>
      <c r="AG96" s="29">
        <v>0</v>
      </c>
      <c r="AH96" s="30">
        <v>0</v>
      </c>
      <c r="AI96" s="32">
        <v>0</v>
      </c>
      <c r="AJ96" s="29">
        <f>101-39</f>
        <v>62</v>
      </c>
      <c r="AK96" s="30">
        <v>39</v>
      </c>
      <c r="AL96" s="30">
        <v>106</v>
      </c>
      <c r="AM96" s="31">
        <v>12</v>
      </c>
      <c r="AN96" s="29">
        <v>9</v>
      </c>
      <c r="AO96" s="30">
        <v>19</v>
      </c>
      <c r="AP96" s="222" t="e">
        <f>VLOOKUP(C96,#REF!,2,FALSE)</f>
        <v>#REF!</v>
      </c>
      <c r="AQ96" s="227" t="e">
        <f t="shared" si="11"/>
        <v>#REF!</v>
      </c>
      <c r="AR96" s="30">
        <v>0</v>
      </c>
      <c r="AS96" s="30">
        <v>0</v>
      </c>
      <c r="AT96" s="30">
        <v>0</v>
      </c>
      <c r="AU96" s="30">
        <v>0</v>
      </c>
      <c r="AV96" s="31">
        <v>0</v>
      </c>
      <c r="AW96" s="33"/>
      <c r="AX96" s="57"/>
    </row>
    <row r="97" spans="2:50" s="15" customFormat="1" ht="21" x14ac:dyDescent="0.25">
      <c r="B97" s="48"/>
      <c r="C97" s="20">
        <f t="shared" si="12"/>
        <v>45462</v>
      </c>
      <c r="D97" s="168">
        <f>SUMIFS('Transport DB'!P:P,'Transport DB'!C:C,"="&amp;'Work DB'!C97,'Transport DB'!F:F,"="&amp;'Work DB'!$D$4)</f>
        <v>0</v>
      </c>
      <c r="E97" s="169">
        <f>SUMIFS('Transport DB'!P:P,'Transport DB'!C:C,"="&amp;'Work DB'!C97,'Transport DB'!F:F,"="&amp;'Work DB'!$E$4)</f>
        <v>0</v>
      </c>
      <c r="F97" s="169">
        <f>SUMIFS('Transport DB'!P:P,'Transport DB'!C:C,"="&amp;'Work DB'!C97,'Transport DB'!F:F,"="&amp;'Work DB'!$F$4)</f>
        <v>295.89499999999998</v>
      </c>
      <c r="G97" s="169"/>
      <c r="H97" s="167"/>
      <c r="I97" s="168">
        <f>SUMIFS('Transport DB'!O:O,'Transport DB'!C:C,"="&amp;'Work DB'!C97,'Transport DB'!F:F,"="&amp;'Work DB'!$I$4)</f>
        <v>266</v>
      </c>
      <c r="J97" s="169">
        <f>SUMIFS('Transport DB'!O:O,'Transport DB'!C:C,"="&amp;'Work DB'!C97,'Transport DB'!F:F,"="&amp;'Work DB'!$J$4)</f>
        <v>707</v>
      </c>
      <c r="K97" s="169">
        <f>SUMIFS('Transport DB'!O:O,'Transport DB'!C:C,"="&amp;'Work DB'!C97,'Transport DB'!F:F,"="&amp;'Work DB'!$K$4)</f>
        <v>0</v>
      </c>
      <c r="L97" s="169">
        <f>SUMIFS('Transport DB'!O:O,'Transport DB'!C:C,"="&amp;'Work DB'!C97,'Transport DB'!F:F,"="&amp;'Work DB'!$L$4)</f>
        <v>373.50000000000006</v>
      </c>
      <c r="M97" s="169">
        <f>SUMIFS('Transport DB'!O:O,'Transport DB'!C:C,"="&amp;'Work DB'!C97,'Transport DB'!F:F,"="&amp;'Work DB'!$M$4)</f>
        <v>0</v>
      </c>
      <c r="N97" s="169"/>
      <c r="O97" s="167"/>
      <c r="P97" s="168">
        <f t="shared" si="10"/>
        <v>1642.395</v>
      </c>
      <c r="Q97" s="169">
        <f t="shared" si="9"/>
        <v>0</v>
      </c>
      <c r="R97" s="169"/>
      <c r="S97" s="169"/>
      <c r="T97" s="169"/>
      <c r="U97" s="169"/>
      <c r="V97" s="167"/>
      <c r="W97" s="168">
        <f>SUMIFS('Transport DB'!Q:Q,'Transport DB'!C:C,"="&amp;'Work DB'!C97,'Transport DB'!F:F,"="&amp;'Work DB'!$W$4)</f>
        <v>11.8</v>
      </c>
      <c r="X97" s="169">
        <f>SUMIFS('Transport DB'!Q:Q,'Transport DB'!C:C,"="&amp;'Work DB'!C97,'Transport DB'!F:F,"="&amp;'Work DB'!$X$4)</f>
        <v>58</v>
      </c>
      <c r="Y97" s="169">
        <f>SUMIFS('Transport DB'!Q:Q,'Transport DB'!C:C,"="&amp;'Work DB'!C97,'Transport DB'!F:F,"="&amp;'Work DB'!$Y$4)</f>
        <v>89.6</v>
      </c>
      <c r="Z97" s="166">
        <f>SUMIFS('Transport DB'!Q:Q,'Transport DB'!C:C,"="&amp;'Work DB'!C97,'Transport DB'!F:F,"="&amp;'Work DB'!$Z$4)</f>
        <v>50</v>
      </c>
      <c r="AA97" s="166">
        <f>SUMIFS('Transport DB'!Q:Q,'Transport DB'!C:C,"="&amp;'Work DB'!C97,'Transport DB'!F:F,"="&amp;'Work DB'!$AA$4)</f>
        <v>0</v>
      </c>
      <c r="AB97" s="166"/>
      <c r="AC97" s="167"/>
      <c r="AD97" s="29">
        <v>0</v>
      </c>
      <c r="AE97" s="30">
        <v>0</v>
      </c>
      <c r="AF97" s="31">
        <v>0</v>
      </c>
      <c r="AG97" s="29">
        <v>0</v>
      </c>
      <c r="AH97" s="30">
        <v>0</v>
      </c>
      <c r="AI97" s="32">
        <v>0</v>
      </c>
      <c r="AJ97" s="29">
        <f>97-34</f>
        <v>63</v>
      </c>
      <c r="AK97" s="30">
        <v>34</v>
      </c>
      <c r="AL97" s="30">
        <v>106</v>
      </c>
      <c r="AM97" s="31">
        <v>12</v>
      </c>
      <c r="AN97" s="29">
        <v>9</v>
      </c>
      <c r="AO97" s="30">
        <v>25</v>
      </c>
      <c r="AP97" s="222" t="e">
        <f>VLOOKUP(C97,#REF!,2,FALSE)</f>
        <v>#REF!</v>
      </c>
      <c r="AQ97" s="227" t="e">
        <f t="shared" si="11"/>
        <v>#REF!</v>
      </c>
      <c r="AR97" s="30">
        <v>28.91</v>
      </c>
      <c r="AS97" s="30">
        <v>0</v>
      </c>
      <c r="AT97" s="30">
        <v>340</v>
      </c>
      <c r="AU97" s="30">
        <v>0</v>
      </c>
      <c r="AV97" s="31">
        <v>0</v>
      </c>
      <c r="AW97" s="33"/>
      <c r="AX97" s="57"/>
    </row>
    <row r="98" spans="2:50" s="15" customFormat="1" ht="21" x14ac:dyDescent="0.25">
      <c r="B98" s="48"/>
      <c r="C98" s="20">
        <f t="shared" si="12"/>
        <v>45463</v>
      </c>
      <c r="D98" s="168">
        <f>SUMIFS('Transport DB'!P:P,'Transport DB'!C:C,"="&amp;'Work DB'!C98,'Transport DB'!F:F,"="&amp;'Work DB'!$D$4)</f>
        <v>0</v>
      </c>
      <c r="E98" s="169">
        <f>SUMIFS('Transport DB'!P:P,'Transport DB'!C:C,"="&amp;'Work DB'!C98,'Transport DB'!F:F,"="&amp;'Work DB'!$E$4)</f>
        <v>0</v>
      </c>
      <c r="F98" s="169">
        <f>SUMIFS('Transport DB'!P:P,'Transport DB'!C:C,"="&amp;'Work DB'!C98,'Transport DB'!F:F,"="&amp;'Work DB'!$F$4)</f>
        <v>0</v>
      </c>
      <c r="G98" s="169"/>
      <c r="H98" s="167"/>
      <c r="I98" s="168">
        <f>SUMIFS('Transport DB'!O:O,'Transport DB'!C:C,"="&amp;'Work DB'!C98,'Transport DB'!F:F,"="&amp;'Work DB'!$I$4)</f>
        <v>305.90000000000003</v>
      </c>
      <c r="J98" s="169">
        <f>SUMIFS('Transport DB'!O:O,'Transport DB'!C:C,"="&amp;'Work DB'!C98,'Transport DB'!F:F,"="&amp;'Work DB'!$J$4)</f>
        <v>539</v>
      </c>
      <c r="K98" s="169">
        <f>SUMIFS('Transport DB'!O:O,'Transport DB'!C:C,"="&amp;'Work DB'!C98,'Transport DB'!F:F,"="&amp;'Work DB'!$K$4)</f>
        <v>0</v>
      </c>
      <c r="L98" s="169">
        <f>SUMIFS('Transport DB'!O:O,'Transport DB'!C:C,"="&amp;'Work DB'!C98,'Transport DB'!F:F,"="&amp;'Work DB'!$L$4)</f>
        <v>356.90000000000003</v>
      </c>
      <c r="M98" s="169">
        <f>SUMIFS('Transport DB'!O:O,'Transport DB'!C:C,"="&amp;'Work DB'!C98,'Transport DB'!F:F,"="&amp;'Work DB'!$M$4)</f>
        <v>489.20000000000005</v>
      </c>
      <c r="N98" s="169"/>
      <c r="O98" s="167"/>
      <c r="P98" s="168">
        <f t="shared" si="10"/>
        <v>1691.0000000000002</v>
      </c>
      <c r="Q98" s="169">
        <f t="shared" si="9"/>
        <v>0</v>
      </c>
      <c r="R98" s="169"/>
      <c r="S98" s="169"/>
      <c r="T98" s="169"/>
      <c r="U98" s="169"/>
      <c r="V98" s="167"/>
      <c r="W98" s="168">
        <f>SUMIFS('Transport DB'!Q:Q,'Transport DB'!C:C,"="&amp;'Work DB'!C98,'Transport DB'!F:F,"="&amp;'Work DB'!$W$4)</f>
        <v>47.2</v>
      </c>
      <c r="X98" s="169">
        <f>SUMIFS('Transport DB'!Q:Q,'Transport DB'!C:C,"="&amp;'Work DB'!C98,'Transport DB'!F:F,"="&amp;'Work DB'!$X$4)</f>
        <v>46.4</v>
      </c>
      <c r="Y98" s="169">
        <f>SUMIFS('Transport DB'!Q:Q,'Transport DB'!C:C,"="&amp;'Work DB'!C98,'Transport DB'!F:F,"="&amp;'Work DB'!$Y$4)</f>
        <v>78.399999999999991</v>
      </c>
      <c r="Z98" s="166">
        <f>SUMIFS('Transport DB'!Q:Q,'Transport DB'!C:C,"="&amp;'Work DB'!C98,'Transport DB'!F:F,"="&amp;'Work DB'!$Z$4)</f>
        <v>50</v>
      </c>
      <c r="AA98" s="166">
        <f>SUMIFS('Transport DB'!Q:Q,'Transport DB'!C:C,"="&amp;'Work DB'!C98,'Transport DB'!F:F,"="&amp;'Work DB'!$AA$4)</f>
        <v>0</v>
      </c>
      <c r="AB98" s="166"/>
      <c r="AC98" s="167"/>
      <c r="AD98" s="29">
        <v>0</v>
      </c>
      <c r="AE98" s="30">
        <v>0</v>
      </c>
      <c r="AF98" s="31">
        <v>0</v>
      </c>
      <c r="AG98" s="29">
        <v>0</v>
      </c>
      <c r="AH98" s="30">
        <v>0</v>
      </c>
      <c r="AI98" s="32">
        <v>0</v>
      </c>
      <c r="AJ98" s="29">
        <f>95-34</f>
        <v>61</v>
      </c>
      <c r="AK98" s="30">
        <v>34</v>
      </c>
      <c r="AL98" s="30">
        <v>101</v>
      </c>
      <c r="AM98" s="31">
        <v>12</v>
      </c>
      <c r="AN98" s="29">
        <v>8</v>
      </c>
      <c r="AO98" s="30">
        <v>23</v>
      </c>
      <c r="AP98" s="222" t="e">
        <f>VLOOKUP(C98,#REF!,2,FALSE)</f>
        <v>#REF!</v>
      </c>
      <c r="AQ98" s="227" t="e">
        <f t="shared" si="11"/>
        <v>#REF!</v>
      </c>
      <c r="AR98" s="30">
        <v>28.91</v>
      </c>
      <c r="AS98" s="30">
        <v>0</v>
      </c>
      <c r="AT98" s="30">
        <v>340</v>
      </c>
      <c r="AU98" s="30">
        <v>0</v>
      </c>
      <c r="AV98" s="31">
        <v>0</v>
      </c>
      <c r="AW98" s="33"/>
      <c r="AX98" s="57"/>
    </row>
    <row r="99" spans="2:50" s="15" customFormat="1" ht="21" x14ac:dyDescent="0.25">
      <c r="B99" s="48"/>
      <c r="C99" s="184">
        <f t="shared" si="12"/>
        <v>45464</v>
      </c>
      <c r="D99" s="185">
        <f>SUMIFS('Transport DB'!P:P,'Transport DB'!C:C,"="&amp;'Work DB'!C99,'Transport DB'!F:F,"="&amp;'Work DB'!$D$4)</f>
        <v>0</v>
      </c>
      <c r="E99" s="186">
        <f>SUMIFS('Transport DB'!P:P,'Transport DB'!C:C,"="&amp;'Work DB'!C99,'Transport DB'!F:F,"="&amp;'Work DB'!$E$4)</f>
        <v>0</v>
      </c>
      <c r="F99" s="186">
        <f>SUMIFS('Transport DB'!P:P,'Transport DB'!C:C,"="&amp;'Work DB'!C99,'Transport DB'!F:F,"="&amp;'Work DB'!$F$4)</f>
        <v>0</v>
      </c>
      <c r="G99" s="186"/>
      <c r="H99" s="187"/>
      <c r="I99" s="185">
        <f>SUMIFS('Transport DB'!O:O,'Transport DB'!C:C,"="&amp;'Work DB'!C99,'Transport DB'!F:F,"="&amp;'Work DB'!$I$4)</f>
        <v>0</v>
      </c>
      <c r="J99" s="186">
        <f>SUMIFS('Transport DB'!O:O,'Transport DB'!C:C,"="&amp;'Work DB'!C99,'Transport DB'!F:F,"="&amp;'Work DB'!$J$4)</f>
        <v>462</v>
      </c>
      <c r="K99" s="186">
        <f>SUMIFS('Transport DB'!O:O,'Transport DB'!C:C,"="&amp;'Work DB'!C99,'Transport DB'!F:F,"="&amp;'Work DB'!$K$4)</f>
        <v>350</v>
      </c>
      <c r="L99" s="186">
        <f>SUMIFS('Transport DB'!O:O,'Transport DB'!C:C,"="&amp;'Work DB'!C99,'Transport DB'!F:F,"="&amp;'Work DB'!$L$4)</f>
        <v>0</v>
      </c>
      <c r="M99" s="186">
        <f>SUMIFS('Transport DB'!O:O,'Transport DB'!C:C,"="&amp;'Work DB'!C99,'Transport DB'!F:F,"="&amp;'Work DB'!$M$4)</f>
        <v>0</v>
      </c>
      <c r="N99" s="186"/>
      <c r="O99" s="187"/>
      <c r="P99" s="185">
        <f t="shared" si="10"/>
        <v>462</v>
      </c>
      <c r="Q99" s="186">
        <f t="shared" si="9"/>
        <v>350</v>
      </c>
      <c r="R99" s="186"/>
      <c r="S99" s="186"/>
      <c r="T99" s="186"/>
      <c r="U99" s="186"/>
      <c r="V99" s="187"/>
      <c r="W99" s="185">
        <f>SUMIFS('Transport DB'!Q:Q,'Transport DB'!C:C,"="&amp;'Work DB'!C99,'Transport DB'!F:F,"="&amp;'Work DB'!$W$4)</f>
        <v>35.400000000000006</v>
      </c>
      <c r="X99" s="186">
        <f>SUMIFS('Transport DB'!Q:Q,'Transport DB'!C:C,"="&amp;'Work DB'!C99,'Transport DB'!F:F,"="&amp;'Work DB'!$X$4)</f>
        <v>46.4</v>
      </c>
      <c r="Y99" s="186">
        <f>SUMIFS('Transport DB'!Q:Q,'Transport DB'!C:C,"="&amp;'Work DB'!C99,'Transport DB'!F:F,"="&amp;'Work DB'!$Y$4)</f>
        <v>123.19999999999999</v>
      </c>
      <c r="Z99" s="188">
        <f>SUMIFS('Transport DB'!Q:Q,'Transport DB'!C:C,"="&amp;'Work DB'!C99,'Transport DB'!F:F,"="&amp;'Work DB'!$Z$4)</f>
        <v>50</v>
      </c>
      <c r="AA99" s="188">
        <f>SUMIFS('Transport DB'!Q:Q,'Transport DB'!C:C,"="&amp;'Work DB'!C99,'Transport DB'!F:F,"="&amp;'Work DB'!$AA$4)</f>
        <v>0</v>
      </c>
      <c r="AB99" s="188"/>
      <c r="AC99" s="187"/>
      <c r="AD99" s="185">
        <v>0</v>
      </c>
      <c r="AE99" s="186">
        <v>0</v>
      </c>
      <c r="AF99" s="187">
        <v>0</v>
      </c>
      <c r="AG99" s="185">
        <v>0</v>
      </c>
      <c r="AH99" s="186">
        <v>0</v>
      </c>
      <c r="AI99" s="188">
        <v>0</v>
      </c>
      <c r="AJ99" s="185">
        <v>57</v>
      </c>
      <c r="AK99" s="186">
        <v>39</v>
      </c>
      <c r="AL99" s="186">
        <v>93</v>
      </c>
      <c r="AM99" s="187">
        <v>12</v>
      </c>
      <c r="AN99" s="185">
        <v>8</v>
      </c>
      <c r="AO99" s="186">
        <v>19</v>
      </c>
      <c r="AP99" s="186" t="e">
        <f>VLOOKUP(C99,#REF!,2,FALSE)</f>
        <v>#REF!</v>
      </c>
      <c r="AQ99" s="189" t="e">
        <f t="shared" si="11"/>
        <v>#REF!</v>
      </c>
      <c r="AR99" s="186">
        <v>28.91</v>
      </c>
      <c r="AS99" s="186">
        <v>0</v>
      </c>
      <c r="AT99" s="186">
        <v>340</v>
      </c>
      <c r="AU99" s="186">
        <v>0</v>
      </c>
      <c r="AV99" s="187">
        <v>0</v>
      </c>
      <c r="AW99" s="189"/>
      <c r="AX99" s="190" t="s">
        <v>38</v>
      </c>
    </row>
    <row r="100" spans="2:50" s="15" customFormat="1" ht="21" x14ac:dyDescent="0.25">
      <c r="B100" s="48"/>
      <c r="C100" s="20">
        <f t="shared" si="12"/>
        <v>45465</v>
      </c>
      <c r="D100" s="168">
        <f>SUMIFS('Transport DB'!P:P,'Transport DB'!C:C,"="&amp;'Work DB'!C100,'Transport DB'!F:F,"="&amp;'Work DB'!$D$4)</f>
        <v>0</v>
      </c>
      <c r="E100" s="169">
        <f>SUMIFS('Transport DB'!P:P,'Transport DB'!C:C,"="&amp;'Work DB'!C100,'Transport DB'!F:F,"="&amp;'Work DB'!$E$4)</f>
        <v>267.26</v>
      </c>
      <c r="F100" s="169">
        <f>SUMIFS('Transport DB'!P:P,'Transport DB'!C:C,"="&amp;'Work DB'!C100,'Transport DB'!F:F,"="&amp;'Work DB'!$F$4)</f>
        <v>592.1925</v>
      </c>
      <c r="G100" s="169"/>
      <c r="H100" s="167"/>
      <c r="I100" s="168">
        <f>SUMIFS('Transport DB'!O:O,'Transport DB'!C:C,"="&amp;'Work DB'!C100,'Transport DB'!F:F,"="&amp;'Work DB'!$I$4)</f>
        <v>0</v>
      </c>
      <c r="J100" s="169">
        <f>SUMIFS('Transport DB'!O:O,'Transport DB'!C:C,"="&amp;'Work DB'!C100,'Transport DB'!F:F,"="&amp;'Work DB'!$J$4)</f>
        <v>714</v>
      </c>
      <c r="K100" s="169">
        <f>SUMIFS('Transport DB'!O:O,'Transport DB'!C:C,"="&amp;'Work DB'!C100,'Transport DB'!F:F,"="&amp;'Work DB'!$K$4)</f>
        <v>0</v>
      </c>
      <c r="L100" s="169">
        <f>SUMIFS('Transport DB'!O:O,'Transport DB'!C:C,"="&amp;'Work DB'!C100,'Transport DB'!F:F,"="&amp;'Work DB'!$L$4)</f>
        <v>0</v>
      </c>
      <c r="M100" s="169">
        <f>SUMIFS('Transport DB'!O:O,'Transport DB'!C:C,"="&amp;'Work DB'!C100,'Transport DB'!F:F,"="&amp;'Work DB'!$M$4)</f>
        <v>0</v>
      </c>
      <c r="N100" s="169"/>
      <c r="O100" s="167"/>
      <c r="P100" s="168">
        <f t="shared" si="10"/>
        <v>1573.4524999999999</v>
      </c>
      <c r="Q100" s="169">
        <f t="shared" si="9"/>
        <v>0</v>
      </c>
      <c r="R100" s="169"/>
      <c r="S100" s="169"/>
      <c r="T100" s="169"/>
      <c r="U100" s="169"/>
      <c r="V100" s="167"/>
      <c r="W100" s="168">
        <f>SUMIFS('Transport DB'!Q:Q,'Transport DB'!C:C,"="&amp;'Work DB'!C100,'Transport DB'!F:F,"="&amp;'Work DB'!$W$4)</f>
        <v>47.2</v>
      </c>
      <c r="X100" s="169">
        <f>SUMIFS('Transport DB'!Q:Q,'Transport DB'!C:C,"="&amp;'Work DB'!C100,'Transport DB'!F:F,"="&amp;'Work DB'!$X$4)</f>
        <v>69.599999999999994</v>
      </c>
      <c r="Y100" s="169">
        <f>SUMIFS('Transport DB'!Q:Q,'Transport DB'!C:C,"="&amp;'Work DB'!C100,'Transport DB'!F:F,"="&amp;'Work DB'!$Y$4)</f>
        <v>169.6</v>
      </c>
      <c r="Z100" s="166">
        <f>SUMIFS('Transport DB'!Q:Q,'Transport DB'!C:C,"="&amp;'Work DB'!C100,'Transport DB'!F:F,"="&amp;'Work DB'!$Z$4)</f>
        <v>50</v>
      </c>
      <c r="AA100" s="166">
        <f>SUMIFS('Transport DB'!Q:Q,'Transport DB'!C:C,"="&amp;'Work DB'!C100,'Transport DB'!F:F,"="&amp;'Work DB'!$AA$4)</f>
        <v>0</v>
      </c>
      <c r="AB100" s="166"/>
      <c r="AC100" s="167"/>
      <c r="AD100" s="29">
        <v>0</v>
      </c>
      <c r="AE100" s="30">
        <v>0</v>
      </c>
      <c r="AF100" s="31">
        <v>0</v>
      </c>
      <c r="AG100" s="29">
        <v>0</v>
      </c>
      <c r="AH100" s="30">
        <v>0</v>
      </c>
      <c r="AI100" s="32">
        <v>0</v>
      </c>
      <c r="AJ100" s="29">
        <v>67</v>
      </c>
      <c r="AK100" s="30">
        <v>47</v>
      </c>
      <c r="AL100" s="30">
        <v>112</v>
      </c>
      <c r="AM100" s="31">
        <v>12</v>
      </c>
      <c r="AN100" s="29">
        <v>8</v>
      </c>
      <c r="AO100" s="30">
        <v>27</v>
      </c>
      <c r="AP100" s="222" t="e">
        <f>VLOOKUP(C100,#REF!,2,FALSE)</f>
        <v>#REF!</v>
      </c>
      <c r="AQ100" s="227" t="e">
        <f>AQ99-AP100+57000</f>
        <v>#REF!</v>
      </c>
      <c r="AR100" s="30">
        <v>28.91</v>
      </c>
      <c r="AS100" s="30">
        <v>0</v>
      </c>
      <c r="AT100" s="30">
        <v>340</v>
      </c>
      <c r="AU100" s="30">
        <v>0</v>
      </c>
      <c r="AV100" s="31">
        <v>0</v>
      </c>
      <c r="AW100" s="33"/>
      <c r="AX100" s="57"/>
    </row>
    <row r="101" spans="2:50" s="15" customFormat="1" ht="21" x14ac:dyDescent="0.25">
      <c r="B101" s="48"/>
      <c r="C101" s="20">
        <f t="shared" si="12"/>
        <v>45466</v>
      </c>
      <c r="D101" s="168">
        <f>SUMIFS('Transport DB'!P:P,'Transport DB'!C:C,"="&amp;'Work DB'!C101,'Transport DB'!F:F,"="&amp;'Work DB'!$D$4)</f>
        <v>642.3900000000001</v>
      </c>
      <c r="E101" s="169">
        <f>SUMIFS('Transport DB'!P:P,'Transport DB'!C:C,"="&amp;'Work DB'!C101,'Transport DB'!F:F,"="&amp;'Work DB'!$E$4)</f>
        <v>458.16</v>
      </c>
      <c r="F101" s="169">
        <f>SUMIFS('Transport DB'!P:P,'Transport DB'!C:C,"="&amp;'Work DB'!C101,'Transport DB'!F:F,"="&amp;'Work DB'!$F$4)</f>
        <v>572.125</v>
      </c>
      <c r="G101" s="169"/>
      <c r="H101" s="167"/>
      <c r="I101" s="168">
        <f>SUMIFS('Transport DB'!O:O,'Transport DB'!C:C,"="&amp;'Work DB'!C101,'Transport DB'!F:F,"="&amp;'Work DB'!$I$4)</f>
        <v>0</v>
      </c>
      <c r="J101" s="169">
        <f>SUMIFS('Transport DB'!O:O,'Transport DB'!C:C,"="&amp;'Work DB'!C101,'Transport DB'!F:F,"="&amp;'Work DB'!$J$4)</f>
        <v>413</v>
      </c>
      <c r="K101" s="169">
        <f>SUMIFS('Transport DB'!O:O,'Transport DB'!C:C,"="&amp;'Work DB'!C101,'Transport DB'!F:F,"="&amp;'Work DB'!$K$4)</f>
        <v>322</v>
      </c>
      <c r="L101" s="169">
        <f>SUMIFS('Transport DB'!O:O,'Transport DB'!C:C,"="&amp;'Work DB'!C101,'Transport DB'!F:F,"="&amp;'Work DB'!$L$4)</f>
        <v>0</v>
      </c>
      <c r="M101" s="169">
        <f>SUMIFS('Transport DB'!O:O,'Transport DB'!C:C,"="&amp;'Work DB'!C101,'Transport DB'!F:F,"="&amp;'Work DB'!$M$4)</f>
        <v>0</v>
      </c>
      <c r="N101" s="169"/>
      <c r="O101" s="167"/>
      <c r="P101" s="168">
        <f t="shared" si="10"/>
        <v>2085.6750000000002</v>
      </c>
      <c r="Q101" s="169">
        <f>K101</f>
        <v>322</v>
      </c>
      <c r="R101" s="169"/>
      <c r="S101" s="169"/>
      <c r="T101" s="169"/>
      <c r="U101" s="169"/>
      <c r="V101" s="167"/>
      <c r="W101" s="168">
        <f>SUMIFS('Transport DB'!Q:Q,'Transport DB'!C:C,"="&amp;'Work DB'!C101,'Transport DB'!F:F,"="&amp;'Work DB'!$W$4)</f>
        <v>35.400000000000006</v>
      </c>
      <c r="X101" s="169">
        <f>SUMIFS('Transport DB'!Q:Q,'Transport DB'!C:C,"="&amp;'Work DB'!C101,'Transport DB'!F:F,"="&amp;'Work DB'!$X$4)</f>
        <v>58</v>
      </c>
      <c r="Y101" s="169">
        <f>SUMIFS('Transport DB'!Q:Q,'Transport DB'!C:C,"="&amp;'Work DB'!C101,'Transport DB'!F:F,"="&amp;'Work DB'!$Y$4)</f>
        <v>127.19999999999999</v>
      </c>
      <c r="Z101" s="166">
        <f>SUMIFS('Transport DB'!Q:Q,'Transport DB'!C:C,"="&amp;'Work DB'!C101,'Transport DB'!F:F,"="&amp;'Work DB'!$Z$4)</f>
        <v>50</v>
      </c>
      <c r="AA101" s="166">
        <f>SUMIFS('Transport DB'!Q:Q,'Transport DB'!C:C,"="&amp;'Work DB'!C101,'Transport DB'!F:F,"="&amp;'Work DB'!$AA$4)</f>
        <v>0</v>
      </c>
      <c r="AB101" s="166"/>
      <c r="AC101" s="167"/>
      <c r="AD101" s="220">
        <v>0</v>
      </c>
      <c r="AE101" s="221">
        <v>0</v>
      </c>
      <c r="AF101" s="222">
        <v>0</v>
      </c>
      <c r="AG101" s="220">
        <v>0</v>
      </c>
      <c r="AH101" s="221">
        <v>0</v>
      </c>
      <c r="AI101" s="223">
        <v>0</v>
      </c>
      <c r="AJ101" s="220">
        <v>65</v>
      </c>
      <c r="AK101" s="221">
        <v>37</v>
      </c>
      <c r="AL101" s="221">
        <v>110</v>
      </c>
      <c r="AM101" s="222">
        <v>12</v>
      </c>
      <c r="AN101" s="220">
        <v>8</v>
      </c>
      <c r="AO101" s="221">
        <v>25</v>
      </c>
      <c r="AP101" s="222" t="e">
        <f>VLOOKUP(C101,#REF!,2,FALSE)</f>
        <v>#REF!</v>
      </c>
      <c r="AQ101" s="227" t="e">
        <f t="shared" si="11"/>
        <v>#REF!</v>
      </c>
      <c r="AR101" s="30">
        <v>28.91</v>
      </c>
      <c r="AS101" s="30">
        <v>0</v>
      </c>
      <c r="AT101" s="30">
        <v>340</v>
      </c>
      <c r="AU101" s="30">
        <v>0</v>
      </c>
      <c r="AV101" s="31">
        <v>0</v>
      </c>
      <c r="AW101" s="33"/>
      <c r="AX101" s="57"/>
    </row>
    <row r="102" spans="2:50" s="15" customFormat="1" ht="21" x14ac:dyDescent="0.25">
      <c r="B102" s="48" t="s">
        <v>268</v>
      </c>
      <c r="C102" s="20">
        <f t="shared" si="12"/>
        <v>45467</v>
      </c>
      <c r="D102" s="168">
        <f>SUMIFS('Transport DB'!P:P,'Transport DB'!C:C,"="&amp;'Work DB'!C102,'Transport DB'!F:F,"="&amp;'Work DB'!$D$4)</f>
        <v>573.5625</v>
      </c>
      <c r="E102" s="169">
        <f>SUMIFS('Transport DB'!P:P,'Transport DB'!C:C,"="&amp;'Work DB'!C102,'Transport DB'!F:F,"="&amp;'Work DB'!$E$4)</f>
        <v>400.89</v>
      </c>
      <c r="F102" s="169">
        <f>SUMIFS('Transport DB'!P:P,'Transport DB'!C:C,"="&amp;'Work DB'!C102,'Transport DB'!F:F,"="&amp;'Work DB'!$F$4)</f>
        <v>597.88499999999999</v>
      </c>
      <c r="G102" s="169"/>
      <c r="H102" s="167"/>
      <c r="I102" s="168">
        <f>SUMIFS('Transport DB'!O:O,'Transport DB'!C:C,"="&amp;'Work DB'!C102,'Transport DB'!F:F,"="&amp;'Work DB'!$I$4)</f>
        <v>0</v>
      </c>
      <c r="J102" s="169">
        <f>SUMIFS('Transport DB'!O:O,'Transport DB'!C:C,"="&amp;'Work DB'!C102,'Transport DB'!F:F,"="&amp;'Work DB'!$J$4)</f>
        <v>644</v>
      </c>
      <c r="K102" s="169">
        <f>SUMIFS('Transport DB'!O:O,'Transport DB'!C:C,"="&amp;'Work DB'!C102,'Transport DB'!F:F,"="&amp;'Work DB'!$K$4)</f>
        <v>0</v>
      </c>
      <c r="L102" s="169">
        <f>SUMIFS('Transport DB'!O:O,'Transport DB'!C:C,"="&amp;'Work DB'!C102,'Transport DB'!F:F,"="&amp;'Work DB'!$L$4)</f>
        <v>0</v>
      </c>
      <c r="M102" s="169">
        <f>SUMIFS('Transport DB'!O:O,'Transport DB'!C:C,"="&amp;'Work DB'!C102,'Transport DB'!F:F,"="&amp;'Work DB'!$M$4)</f>
        <v>0</v>
      </c>
      <c r="N102" s="169"/>
      <c r="O102" s="167"/>
      <c r="P102" s="168">
        <f t="shared" si="10"/>
        <v>2216.3375000000001</v>
      </c>
      <c r="Q102" s="169">
        <f>K102</f>
        <v>0</v>
      </c>
      <c r="R102" s="169"/>
      <c r="S102" s="169"/>
      <c r="T102" s="169"/>
      <c r="U102" s="169"/>
      <c r="V102" s="167"/>
      <c r="W102" s="168">
        <f>SUMIFS('Transport DB'!Q:Q,'Transport DB'!C:C,"="&amp;'Work DB'!C102,'Transport DB'!F:F,"="&amp;'Work DB'!$W$4)</f>
        <v>47.2</v>
      </c>
      <c r="X102" s="169">
        <f>SUMIFS('Transport DB'!Q:Q,'Transport DB'!C:C,"="&amp;'Work DB'!C102,'Transport DB'!F:F,"="&amp;'Work DB'!$X$4)</f>
        <v>46.4</v>
      </c>
      <c r="Y102" s="169">
        <f>SUMIFS('Transport DB'!Q:Q,'Transport DB'!C:C,"="&amp;'Work DB'!C102,'Transport DB'!F:F,"="&amp;'Work DB'!$Y$4)</f>
        <v>84.8</v>
      </c>
      <c r="Z102" s="166">
        <f>SUMIFS('Transport DB'!Q:Q,'Transport DB'!C:C,"="&amp;'Work DB'!C102,'Transport DB'!F:F,"="&amp;'Work DB'!$Z$4)</f>
        <v>40</v>
      </c>
      <c r="AA102" s="166">
        <f>SUMIFS('Transport DB'!Q:Q,'Transport DB'!C:C,"="&amp;'Work DB'!C102,'Transport DB'!F:F,"="&amp;'Work DB'!$AA$4)</f>
        <v>0</v>
      </c>
      <c r="AB102" s="166"/>
      <c r="AC102" s="167"/>
      <c r="AD102" s="29">
        <v>0</v>
      </c>
      <c r="AE102" s="30">
        <v>0</v>
      </c>
      <c r="AF102" s="31">
        <v>0</v>
      </c>
      <c r="AG102" s="29">
        <v>0</v>
      </c>
      <c r="AH102" s="30">
        <v>0</v>
      </c>
      <c r="AI102" s="32">
        <v>0</v>
      </c>
      <c r="AJ102" s="29">
        <v>63</v>
      </c>
      <c r="AK102" s="30">
        <v>45</v>
      </c>
      <c r="AL102" s="30">
        <v>111</v>
      </c>
      <c r="AM102" s="31">
        <v>12</v>
      </c>
      <c r="AN102" s="29">
        <v>9</v>
      </c>
      <c r="AO102" s="30">
        <v>24</v>
      </c>
      <c r="AP102" s="222" t="e">
        <f>VLOOKUP(C102,#REF!,2,FALSE)</f>
        <v>#REF!</v>
      </c>
      <c r="AQ102" s="227" t="e">
        <f t="shared" si="11"/>
        <v>#REF!</v>
      </c>
      <c r="AR102" s="30">
        <v>28.91</v>
      </c>
      <c r="AS102" s="30">
        <v>0</v>
      </c>
      <c r="AT102" s="30">
        <v>340</v>
      </c>
      <c r="AU102" s="30">
        <v>0</v>
      </c>
      <c r="AV102" s="31">
        <v>0</v>
      </c>
      <c r="AW102" s="33"/>
      <c r="AX102" s="57"/>
    </row>
    <row r="103" spans="2:50" s="15" customFormat="1" ht="21" x14ac:dyDescent="0.25">
      <c r="B103" s="48"/>
      <c r="C103" s="20">
        <f t="shared" si="12"/>
        <v>45468</v>
      </c>
      <c r="D103" s="168">
        <f>SUMIFS('Transport DB'!P:P,'Transport DB'!C:C,"="&amp;'Work DB'!C103,'Transport DB'!F:F,"="&amp;'Work DB'!$D$4)</f>
        <v>0</v>
      </c>
      <c r="E103" s="169">
        <f>SUMIFS('Transport DB'!P:P,'Transport DB'!C:C,"="&amp;'Work DB'!C103,'Transport DB'!F:F,"="&amp;'Work DB'!$E$4)</f>
        <v>329.30250000000001</v>
      </c>
      <c r="F103" s="169">
        <f>SUMIFS('Transport DB'!P:P,'Transport DB'!C:C,"="&amp;'Work DB'!C103,'Transport DB'!F:F,"="&amp;'Work DB'!$F$4)</f>
        <v>700.12</v>
      </c>
      <c r="G103" s="169"/>
      <c r="H103" s="167"/>
      <c r="I103" s="168">
        <f>SUMIFS('Transport DB'!O:O,'Transport DB'!C:C,"="&amp;'Work DB'!C103,'Transport DB'!F:F,"="&amp;'Work DB'!$I$4)</f>
        <v>66.5</v>
      </c>
      <c r="J103" s="169">
        <f>SUMIFS('Transport DB'!O:O,'Transport DB'!C:C,"="&amp;'Work DB'!C103,'Transport DB'!F:F,"="&amp;'Work DB'!$J$4)</f>
        <v>630</v>
      </c>
      <c r="K103" s="169">
        <f>SUMIFS('Transport DB'!O:O,'Transport DB'!C:C,"="&amp;'Work DB'!C103,'Transport DB'!F:F,"="&amp;'Work DB'!$K$4)</f>
        <v>528</v>
      </c>
      <c r="L103" s="169">
        <f>SUMIFS('Transport DB'!O:O,'Transport DB'!C:C,"="&amp;'Work DB'!C103,'Transport DB'!F:F,"="&amp;'Work DB'!$L$4)</f>
        <v>0</v>
      </c>
      <c r="M103" s="169">
        <f>SUMIFS('Transport DB'!O:O,'Transport DB'!C:C,"="&amp;'Work DB'!C103,'Transport DB'!F:F,"="&amp;'Work DB'!$M$4)</f>
        <v>0</v>
      </c>
      <c r="N103" s="169"/>
      <c r="O103" s="167"/>
      <c r="P103" s="168">
        <f t="shared" si="10"/>
        <v>1725.9225000000001</v>
      </c>
      <c r="Q103" s="169">
        <f>K103</f>
        <v>528</v>
      </c>
      <c r="R103" s="169"/>
      <c r="S103" s="169"/>
      <c r="T103" s="169"/>
      <c r="U103" s="169"/>
      <c r="V103" s="167"/>
      <c r="W103" s="168">
        <f>SUMIFS('Transport DB'!Q:Q,'Transport DB'!C:C,"="&amp;'Work DB'!C103,'Transport DB'!F:F,"="&amp;'Work DB'!$W$4)</f>
        <v>47.2</v>
      </c>
      <c r="X103" s="169">
        <f>SUMIFS('Transport DB'!Q:Q,'Transport DB'!C:C,"="&amp;'Work DB'!C103,'Transport DB'!F:F,"="&amp;'Work DB'!$X$4)</f>
        <v>34.799999999999997</v>
      </c>
      <c r="Y103" s="169">
        <f>SUMIFS('Transport DB'!Q:Q,'Transport DB'!C:C,"="&amp;'Work DB'!C103,'Transport DB'!F:F,"="&amp;'Work DB'!$Y$4)</f>
        <v>127.19999999999999</v>
      </c>
      <c r="Z103" s="166">
        <f>SUMIFS('Transport DB'!Q:Q,'Transport DB'!C:C,"="&amp;'Work DB'!C103,'Transport DB'!F:F,"="&amp;'Work DB'!$Z$4)</f>
        <v>40</v>
      </c>
      <c r="AA103" s="166">
        <f>SUMIFS('Transport DB'!Q:Q,'Transport DB'!C:C,"="&amp;'Work DB'!C103,'Transport DB'!F:F,"="&amp;'Work DB'!$AA$4)</f>
        <v>0</v>
      </c>
      <c r="AB103" s="166"/>
      <c r="AC103" s="167"/>
      <c r="AD103" s="220">
        <v>0</v>
      </c>
      <c r="AE103" s="221">
        <v>0</v>
      </c>
      <c r="AF103" s="222">
        <v>0</v>
      </c>
      <c r="AG103" s="220">
        <v>0</v>
      </c>
      <c r="AH103" s="221">
        <v>0</v>
      </c>
      <c r="AI103" s="223">
        <v>0</v>
      </c>
      <c r="AJ103" s="29">
        <v>63</v>
      </c>
      <c r="AK103" s="30">
        <v>35</v>
      </c>
      <c r="AL103" s="30">
        <v>103</v>
      </c>
      <c r="AM103" s="31">
        <v>12</v>
      </c>
      <c r="AN103" s="29">
        <v>9</v>
      </c>
      <c r="AO103" s="30">
        <v>24</v>
      </c>
      <c r="AP103" s="222" t="e">
        <f>VLOOKUP(C103,#REF!,2,FALSE)</f>
        <v>#REF!</v>
      </c>
      <c r="AQ103" s="227" t="e">
        <f t="shared" si="11"/>
        <v>#REF!</v>
      </c>
      <c r="AR103" s="30">
        <v>28.91</v>
      </c>
      <c r="AS103" s="30">
        <v>0</v>
      </c>
      <c r="AT103" s="30">
        <v>340</v>
      </c>
      <c r="AU103" s="30">
        <v>0</v>
      </c>
      <c r="AV103" s="31">
        <v>0</v>
      </c>
      <c r="AW103" s="33"/>
      <c r="AX103" s="57"/>
    </row>
    <row r="104" spans="2:50" s="15" customFormat="1" ht="21" x14ac:dyDescent="0.25">
      <c r="B104" s="48"/>
      <c r="C104" s="20">
        <f t="shared" si="12"/>
        <v>45469</v>
      </c>
      <c r="D104" s="168">
        <f>SUMIFS('Transport DB'!P:P,'Transport DB'!C:C,"="&amp;'Work DB'!C104,'Transport DB'!F:F,"="&amp;'Work DB'!$D$4)</f>
        <v>0</v>
      </c>
      <c r="E104" s="169">
        <f>SUMIFS('Transport DB'!P:P,'Transport DB'!C:C,"="&amp;'Work DB'!C104,'Transport DB'!F:F,"="&amp;'Work DB'!$E$4)</f>
        <v>0</v>
      </c>
      <c r="F104" s="169">
        <f>SUMIFS('Transport DB'!P:P,'Transport DB'!C:C,"="&amp;'Work DB'!C104,'Transport DB'!F:F,"="&amp;'Work DB'!$F$4)</f>
        <v>636.12249999999995</v>
      </c>
      <c r="G104" s="169"/>
      <c r="H104" s="167"/>
      <c r="I104" s="168">
        <f>SUMIFS('Transport DB'!O:O,'Transport DB'!C:C,"="&amp;'Work DB'!C104,'Transport DB'!F:F,"="&amp;'Work DB'!$I$4)</f>
        <v>0</v>
      </c>
      <c r="J104" s="169">
        <f>SUMIFS('Transport DB'!O:O,'Transport DB'!C:C,"="&amp;'Work DB'!C104,'Transport DB'!F:F,"="&amp;'Work DB'!$J$4)</f>
        <v>637</v>
      </c>
      <c r="K104" s="169">
        <f>SUMIFS('Transport DB'!O:O,'Transport DB'!C:C,"="&amp;'Work DB'!C104,'Transport DB'!F:F,"="&amp;'Work DB'!$K$4)</f>
        <v>500</v>
      </c>
      <c r="L104" s="169">
        <f>SUMIFS('Transport DB'!O:O,'Transport DB'!C:C,"="&amp;'Work DB'!C104,'Transport DB'!F:F,"="&amp;'Work DB'!$L$4)</f>
        <v>41.5</v>
      </c>
      <c r="M104" s="169">
        <f>SUMIFS('Transport DB'!O:O,'Transport DB'!C:C,"="&amp;'Work DB'!C104,'Transport DB'!F:F,"="&amp;'Work DB'!$M$4)</f>
        <v>0</v>
      </c>
      <c r="N104" s="169"/>
      <c r="O104" s="167"/>
      <c r="P104" s="168">
        <f t="shared" si="10"/>
        <v>1314.6224999999999</v>
      </c>
      <c r="Q104" s="169">
        <f t="shared" ref="Q104:Q167" si="13">K104</f>
        <v>500</v>
      </c>
      <c r="R104" s="169"/>
      <c r="S104" s="169"/>
      <c r="T104" s="169"/>
      <c r="U104" s="169"/>
      <c r="V104" s="167"/>
      <c r="W104" s="168">
        <f>SUMIFS('Transport DB'!Q:Q,'Transport DB'!C:C,"="&amp;'Work DB'!C104,'Transport DB'!F:F,"="&amp;'Work DB'!$W$4)</f>
        <v>47.2</v>
      </c>
      <c r="X104" s="169">
        <f>SUMIFS('Transport DB'!Q:Q,'Transport DB'!C:C,"="&amp;'Work DB'!C104,'Transport DB'!F:F,"="&amp;'Work DB'!$X$4)</f>
        <v>69.599999999999994</v>
      </c>
      <c r="Y104" s="169">
        <f>SUMIFS('Transport DB'!Q:Q,'Transport DB'!C:C,"="&amp;'Work DB'!C104,'Transport DB'!F:F,"="&amp;'Work DB'!$Y$4)</f>
        <v>78.399999999999991</v>
      </c>
      <c r="Z104" s="166">
        <f>SUMIFS('Transport DB'!Q:Q,'Transport DB'!C:C,"="&amp;'Work DB'!C104,'Transport DB'!F:F,"="&amp;'Work DB'!$Z$4)</f>
        <v>50</v>
      </c>
      <c r="AA104" s="166">
        <f>SUMIFS('Transport DB'!Q:Q,'Transport DB'!C:C,"="&amp;'Work DB'!C104,'Transport DB'!F:F,"="&amp;'Work DB'!$AA$4)</f>
        <v>0</v>
      </c>
      <c r="AB104" s="166"/>
      <c r="AC104" s="167"/>
      <c r="AD104" s="29">
        <v>0</v>
      </c>
      <c r="AE104" s="30">
        <v>0</v>
      </c>
      <c r="AF104" s="31">
        <v>0</v>
      </c>
      <c r="AG104" s="29">
        <v>0</v>
      </c>
      <c r="AH104" s="30">
        <v>0</v>
      </c>
      <c r="AI104" s="32">
        <v>0</v>
      </c>
      <c r="AJ104" s="29">
        <v>64</v>
      </c>
      <c r="AK104" s="30">
        <v>43</v>
      </c>
      <c r="AL104" s="30">
        <v>108</v>
      </c>
      <c r="AM104" s="31">
        <v>12</v>
      </c>
      <c r="AN104" s="29">
        <v>8</v>
      </c>
      <c r="AO104" s="30">
        <v>23</v>
      </c>
      <c r="AP104" s="222" t="e">
        <f>VLOOKUP(C104,#REF!,2,FALSE)</f>
        <v>#REF!</v>
      </c>
      <c r="AQ104" s="227" t="e">
        <f t="shared" si="11"/>
        <v>#REF!</v>
      </c>
      <c r="AR104" s="30">
        <v>28.91</v>
      </c>
      <c r="AS104" s="30">
        <v>0</v>
      </c>
      <c r="AT104" s="30">
        <v>340</v>
      </c>
      <c r="AU104" s="30">
        <v>0</v>
      </c>
      <c r="AV104" s="31">
        <v>0</v>
      </c>
      <c r="AW104" s="33"/>
      <c r="AX104" s="57"/>
    </row>
    <row r="105" spans="2:50" s="15" customFormat="1" ht="21" x14ac:dyDescent="0.25">
      <c r="B105" s="48"/>
      <c r="C105" s="20">
        <f t="shared" si="12"/>
        <v>45470</v>
      </c>
      <c r="D105" s="168">
        <f>SUMIFS('Transport DB'!P:P,'Transport DB'!C:C,"="&amp;'Work DB'!C105,'Transport DB'!F:F,"="&amp;'Work DB'!$D$4)</f>
        <v>0</v>
      </c>
      <c r="E105" s="169">
        <f>SUMIFS('Transport DB'!P:P,'Transport DB'!C:C,"="&amp;'Work DB'!C105,'Transport DB'!F:F,"="&amp;'Work DB'!$E$4)</f>
        <v>0</v>
      </c>
      <c r="F105" s="169">
        <f>SUMIFS('Transport DB'!P:P,'Transport DB'!C:C,"="&amp;'Work DB'!C105,'Transport DB'!F:F,"="&amp;'Work DB'!$F$4)</f>
        <v>660.96250000000009</v>
      </c>
      <c r="G105" s="169"/>
      <c r="H105" s="167"/>
      <c r="I105" s="168">
        <f>SUMIFS('Transport DB'!O:O,'Transport DB'!C:C,"="&amp;'Work DB'!C105,'Transport DB'!F:F,"="&amp;'Work DB'!$I$4)</f>
        <v>0</v>
      </c>
      <c r="J105" s="169">
        <f>SUMIFS('Transport DB'!O:O,'Transport DB'!C:C,"="&amp;'Work DB'!C105,'Transport DB'!F:F,"="&amp;'Work DB'!$J$4)</f>
        <v>630</v>
      </c>
      <c r="K105" s="169">
        <f>SUMIFS('Transport DB'!O:O,'Transport DB'!C:C,"="&amp;'Work DB'!C105,'Transport DB'!F:F,"="&amp;'Work DB'!$K$4)</f>
        <v>443</v>
      </c>
      <c r="L105" s="169">
        <f>SUMIFS('Transport DB'!O:O,'Transport DB'!C:C,"="&amp;'Work DB'!C105,'Transport DB'!F:F,"="&amp;'Work DB'!$L$4)</f>
        <v>481.40000000000003</v>
      </c>
      <c r="M105" s="169">
        <f>SUMIFS('Transport DB'!O:O,'Transport DB'!C:C,"="&amp;'Work DB'!C105,'Transport DB'!F:F,"="&amp;'Work DB'!$M$4)</f>
        <v>0</v>
      </c>
      <c r="N105" s="169"/>
      <c r="O105" s="167"/>
      <c r="P105" s="168">
        <f t="shared" si="10"/>
        <v>1772.3625000000002</v>
      </c>
      <c r="Q105" s="169">
        <f t="shared" si="13"/>
        <v>443</v>
      </c>
      <c r="R105" s="169"/>
      <c r="S105" s="169"/>
      <c r="T105" s="169"/>
      <c r="U105" s="169"/>
      <c r="V105" s="167"/>
      <c r="W105" s="168">
        <f>SUMIFS('Transport DB'!Q:Q,'Transport DB'!C:C,"="&amp;'Work DB'!C105,'Transport DB'!F:F,"="&amp;'Work DB'!$W$4)</f>
        <v>35.400000000000006</v>
      </c>
      <c r="X105" s="169">
        <f>SUMIFS('Transport DB'!Q:Q,'Transport DB'!C:C,"="&amp;'Work DB'!C105,'Transport DB'!F:F,"="&amp;'Work DB'!$X$4)</f>
        <v>46.4</v>
      </c>
      <c r="Y105" s="169">
        <f>SUMIFS('Transport DB'!Q:Q,'Transport DB'!C:C,"="&amp;'Work DB'!C105,'Transport DB'!F:F,"="&amp;'Work DB'!$Y$4)</f>
        <v>81.2</v>
      </c>
      <c r="Z105" s="166">
        <f>SUMIFS('Transport DB'!Q:Q,'Transport DB'!C:C,"="&amp;'Work DB'!C105,'Transport DB'!F:F,"="&amp;'Work DB'!$Z$4)</f>
        <v>50</v>
      </c>
      <c r="AA105" s="166">
        <f>SUMIFS('Transport DB'!Q:Q,'Transport DB'!C:C,"="&amp;'Work DB'!C105,'Transport DB'!F:F,"="&amp;'Work DB'!$AA$4)</f>
        <v>0</v>
      </c>
      <c r="AB105" s="166"/>
      <c r="AC105" s="167"/>
      <c r="AD105" s="29">
        <v>8</v>
      </c>
      <c r="AE105" s="30">
        <v>0</v>
      </c>
      <c r="AF105" s="31">
        <v>0</v>
      </c>
      <c r="AG105" s="220">
        <v>0</v>
      </c>
      <c r="AH105" s="221">
        <v>0</v>
      </c>
      <c r="AI105" s="223">
        <v>0</v>
      </c>
      <c r="AJ105" s="29">
        <f>108-AK105</f>
        <v>65</v>
      </c>
      <c r="AK105" s="30">
        <v>43</v>
      </c>
      <c r="AL105" s="30">
        <v>110</v>
      </c>
      <c r="AM105" s="31">
        <v>12</v>
      </c>
      <c r="AN105" s="29">
        <v>9</v>
      </c>
      <c r="AO105" s="30">
        <v>24</v>
      </c>
      <c r="AP105" s="222" t="e">
        <f>VLOOKUP(C105,#REF!,2,FALSE)</f>
        <v>#REF!</v>
      </c>
      <c r="AQ105" s="227" t="e">
        <f t="shared" si="11"/>
        <v>#REF!</v>
      </c>
      <c r="AR105" s="30">
        <v>28.91</v>
      </c>
      <c r="AS105" s="30">
        <v>0</v>
      </c>
      <c r="AT105" s="30">
        <v>340</v>
      </c>
      <c r="AU105" s="30">
        <v>0</v>
      </c>
      <c r="AV105" s="31">
        <v>0</v>
      </c>
      <c r="AW105" s="33"/>
      <c r="AX105" s="57"/>
    </row>
    <row r="106" spans="2:50" s="15" customFormat="1" ht="21" x14ac:dyDescent="0.25">
      <c r="B106" s="48"/>
      <c r="C106" s="20">
        <f t="shared" si="12"/>
        <v>45471</v>
      </c>
      <c r="D106" s="168">
        <f>SUMIFS('Transport DB'!P:P,'Transport DB'!C:C,"="&amp;'Work DB'!C106,'Transport DB'!F:F,"="&amp;'Work DB'!$D$4)</f>
        <v>0</v>
      </c>
      <c r="E106" s="169">
        <f>SUMIFS('Transport DB'!P:P,'Transport DB'!C:C,"="&amp;'Work DB'!C106,'Transport DB'!F:F,"="&amp;'Work DB'!$E$4)</f>
        <v>0</v>
      </c>
      <c r="F106" s="169">
        <f>SUMIFS('Transport DB'!P:P,'Transport DB'!C:C,"="&amp;'Work DB'!C106,'Transport DB'!F:F,"="&amp;'Work DB'!$F$4)</f>
        <v>0</v>
      </c>
      <c r="G106" s="169"/>
      <c r="H106" s="167"/>
      <c r="I106" s="168">
        <f>SUMIFS('Transport DB'!O:O,'Transport DB'!C:C,"="&amp;'Work DB'!C106,'Transport DB'!F:F,"="&amp;'Work DB'!$I$4)</f>
        <v>0</v>
      </c>
      <c r="J106" s="169">
        <f>SUMIFS('Transport DB'!O:O,'Transport DB'!C:C,"="&amp;'Work DB'!C106,'Transport DB'!F:F,"="&amp;'Work DB'!$J$4)</f>
        <v>0</v>
      </c>
      <c r="K106" s="169">
        <f>SUMIFS('Transport DB'!O:O,'Transport DB'!C:C,"="&amp;'Work DB'!C106,'Transport DB'!F:F,"="&amp;'Work DB'!$K$4)</f>
        <v>0</v>
      </c>
      <c r="L106" s="169">
        <f>SUMIFS('Transport DB'!O:O,'Transport DB'!C:C,"="&amp;'Work DB'!C106,'Transport DB'!F:F,"="&amp;'Work DB'!$L$4)</f>
        <v>0</v>
      </c>
      <c r="M106" s="169">
        <f>SUMIFS('Transport DB'!O:O,'Transport DB'!C:C,"="&amp;'Work DB'!C106,'Transport DB'!F:F,"="&amp;'Work DB'!$M$4)</f>
        <v>0</v>
      </c>
      <c r="N106" s="169"/>
      <c r="O106" s="167"/>
      <c r="P106" s="168">
        <f t="shared" si="10"/>
        <v>0</v>
      </c>
      <c r="Q106" s="169">
        <f t="shared" si="13"/>
        <v>0</v>
      </c>
      <c r="R106" s="169"/>
      <c r="S106" s="169"/>
      <c r="T106" s="169"/>
      <c r="U106" s="169"/>
      <c r="V106" s="167"/>
      <c r="W106" s="168">
        <f>SUMIFS('Transport DB'!Q:Q,'Transport DB'!C:C,"="&amp;'Work DB'!C106,'Transport DB'!F:F,"="&amp;'Work DB'!$W$4)</f>
        <v>0</v>
      </c>
      <c r="X106" s="169">
        <f>SUMIFS('Transport DB'!Q:Q,'Transport DB'!C:C,"="&amp;'Work DB'!C106,'Transport DB'!F:F,"="&amp;'Work DB'!$X$4)</f>
        <v>0</v>
      </c>
      <c r="Y106" s="169">
        <f>SUMIFS('Transport DB'!Q:Q,'Transport DB'!C:C,"="&amp;'Work DB'!C106,'Transport DB'!F:F,"="&amp;'Work DB'!$Y$4)</f>
        <v>0</v>
      </c>
      <c r="Z106" s="166">
        <f>SUMIFS('Transport DB'!Q:Q,'Transport DB'!C:C,"="&amp;'Work DB'!C106,'Transport DB'!F:F,"="&amp;'Work DB'!$Z$4)</f>
        <v>0</v>
      </c>
      <c r="AA106" s="166">
        <f>SUMIFS('Transport DB'!Q:Q,'Transport DB'!C:C,"="&amp;'Work DB'!C106,'Transport DB'!F:F,"="&amp;'Work DB'!$AA$4)</f>
        <v>0</v>
      </c>
      <c r="AB106" s="166"/>
      <c r="AC106" s="167"/>
      <c r="AD106" s="29">
        <v>0</v>
      </c>
      <c r="AE106" s="30">
        <v>0</v>
      </c>
      <c r="AF106" s="31">
        <v>0</v>
      </c>
      <c r="AG106" s="29">
        <v>0</v>
      </c>
      <c r="AH106" s="30">
        <v>0</v>
      </c>
      <c r="AI106" s="32">
        <v>0</v>
      </c>
      <c r="AJ106" s="29">
        <v>8</v>
      </c>
      <c r="AK106" s="30">
        <v>0</v>
      </c>
      <c r="AL106" s="30">
        <v>32</v>
      </c>
      <c r="AM106" s="31">
        <v>0</v>
      </c>
      <c r="AN106" s="29">
        <v>0</v>
      </c>
      <c r="AO106" s="30">
        <v>0</v>
      </c>
      <c r="AP106" s="222" t="e">
        <f>VLOOKUP(C106,#REF!,2,FALSE)</f>
        <v>#REF!</v>
      </c>
      <c r="AQ106" s="227" t="e">
        <f t="shared" si="11"/>
        <v>#REF!</v>
      </c>
      <c r="AR106" s="30">
        <v>28.91</v>
      </c>
      <c r="AS106" s="30">
        <v>0</v>
      </c>
      <c r="AT106" s="30">
        <v>340</v>
      </c>
      <c r="AU106" s="30">
        <v>0</v>
      </c>
      <c r="AV106" s="31">
        <v>0</v>
      </c>
      <c r="AW106" s="33"/>
      <c r="AX106" s="57"/>
    </row>
    <row r="107" spans="2:50" s="15" customFormat="1" ht="21" x14ac:dyDescent="0.25">
      <c r="B107" s="48"/>
      <c r="C107" s="20">
        <f t="shared" si="12"/>
        <v>45472</v>
      </c>
      <c r="D107" s="168">
        <f>SUMIFS('Transport DB'!P:P,'Transport DB'!C:C,"="&amp;'Work DB'!C107,'Transport DB'!F:F,"="&amp;'Work DB'!$D$4)</f>
        <v>0</v>
      </c>
      <c r="E107" s="169">
        <f>SUMIFS('Transport DB'!P:P,'Transport DB'!C:C,"="&amp;'Work DB'!C107,'Transport DB'!F:F,"="&amp;'Work DB'!$E$4)</f>
        <v>0</v>
      </c>
      <c r="F107" s="169">
        <f>SUMIFS('Transport DB'!P:P,'Transport DB'!C:C,"="&amp;'Work DB'!C107,'Transport DB'!F:F,"="&amp;'Work DB'!$F$4)</f>
        <v>624.68000000000006</v>
      </c>
      <c r="G107" s="169"/>
      <c r="H107" s="167"/>
      <c r="I107" s="168">
        <f>SUMIFS('Transport DB'!O:O,'Transport DB'!C:C,"="&amp;'Work DB'!C107,'Transport DB'!F:F,"="&amp;'Work DB'!$I$4)</f>
        <v>0</v>
      </c>
      <c r="J107" s="169">
        <f>SUMIFS('Transport DB'!O:O,'Transport DB'!C:C,"="&amp;'Work DB'!C107,'Transport DB'!F:F,"="&amp;'Work DB'!$J$4)</f>
        <v>672</v>
      </c>
      <c r="K107" s="169">
        <f>SUMIFS('Transport DB'!O:O,'Transport DB'!C:C,"="&amp;'Work DB'!C107,'Transport DB'!F:F,"="&amp;'Work DB'!$K$4)</f>
        <v>450</v>
      </c>
      <c r="L107" s="169">
        <f>SUMIFS('Transport DB'!O:O,'Transport DB'!C:C,"="&amp;'Work DB'!C107,'Transport DB'!F:F,"="&amp;'Work DB'!$L$4)</f>
        <v>257.3</v>
      </c>
      <c r="M107" s="169">
        <f>SUMIFS('Transport DB'!O:O,'Transport DB'!C:C,"="&amp;'Work DB'!C107,'Transport DB'!F:F,"="&amp;'Work DB'!$M$4)</f>
        <v>0</v>
      </c>
      <c r="N107" s="169"/>
      <c r="O107" s="167"/>
      <c r="P107" s="168">
        <f t="shared" si="10"/>
        <v>1553.98</v>
      </c>
      <c r="Q107" s="169">
        <f t="shared" si="13"/>
        <v>450</v>
      </c>
      <c r="R107" s="169"/>
      <c r="S107" s="169"/>
      <c r="T107" s="169"/>
      <c r="U107" s="169"/>
      <c r="V107" s="167"/>
      <c r="W107" s="168">
        <f>SUMIFS('Transport DB'!Q:Q,'Transport DB'!C:C,"="&amp;'Work DB'!C107,'Transport DB'!F:F,"="&amp;'Work DB'!$W$4)</f>
        <v>59</v>
      </c>
      <c r="X107" s="169">
        <f>SUMIFS('Transport DB'!Q:Q,'Transport DB'!C:C,"="&amp;'Work DB'!C107,'Transport DB'!F:F,"="&amp;'Work DB'!$X$4)</f>
        <v>69.599999999999994</v>
      </c>
      <c r="Y107" s="169">
        <f>SUMIFS('Transport DB'!Q:Q,'Transport DB'!C:C,"="&amp;'Work DB'!C107,'Transport DB'!F:F,"="&amp;'Work DB'!$Y$4)</f>
        <v>89.6</v>
      </c>
      <c r="Z107" s="166">
        <f>SUMIFS('Transport DB'!Q:Q,'Transport DB'!C:C,"="&amp;'Work DB'!C107,'Transport DB'!F:F,"="&amp;'Work DB'!$Z$4)</f>
        <v>50</v>
      </c>
      <c r="AA107" s="166">
        <f>SUMIFS('Transport DB'!Q:Q,'Transport DB'!C:C,"="&amp;'Work DB'!C107,'Transport DB'!F:F,"="&amp;'Work DB'!$AA$4)</f>
        <v>0</v>
      </c>
      <c r="AB107" s="166"/>
      <c r="AC107" s="167"/>
      <c r="AD107" s="29">
        <v>20</v>
      </c>
      <c r="AE107" s="30">
        <v>0</v>
      </c>
      <c r="AF107" s="31">
        <v>0</v>
      </c>
      <c r="AG107" s="220">
        <v>0</v>
      </c>
      <c r="AH107" s="221">
        <v>0</v>
      </c>
      <c r="AI107" s="223">
        <v>0</v>
      </c>
      <c r="AJ107" s="29">
        <f>101-AK107</f>
        <v>55</v>
      </c>
      <c r="AK107" s="30">
        <v>46</v>
      </c>
      <c r="AL107" s="30">
        <v>104</v>
      </c>
      <c r="AM107" s="31">
        <v>12</v>
      </c>
      <c r="AN107" s="29">
        <v>7</v>
      </c>
      <c r="AO107" s="30">
        <v>24</v>
      </c>
      <c r="AP107" s="222" t="e">
        <f>VLOOKUP(C107,#REF!,2,FALSE)</f>
        <v>#REF!</v>
      </c>
      <c r="AQ107" s="227" t="e">
        <f t="shared" si="11"/>
        <v>#REF!</v>
      </c>
      <c r="AR107" s="30">
        <v>28.91</v>
      </c>
      <c r="AS107" s="30">
        <v>0</v>
      </c>
      <c r="AT107" s="30">
        <v>340</v>
      </c>
      <c r="AU107" s="30">
        <v>0</v>
      </c>
      <c r="AV107" s="31">
        <v>0</v>
      </c>
      <c r="AW107" s="33"/>
      <c r="AX107" s="57"/>
    </row>
    <row r="108" spans="2:50" s="15" customFormat="1" ht="21" x14ac:dyDescent="0.25">
      <c r="B108" s="48"/>
      <c r="C108" s="20">
        <f t="shared" si="12"/>
        <v>45473</v>
      </c>
      <c r="D108" s="168">
        <f>SUMIFS('Transport DB'!P:P,'Transport DB'!C:C,"="&amp;'Work DB'!C108,'Transport DB'!F:F,"="&amp;'Work DB'!$D$4)</f>
        <v>0</v>
      </c>
      <c r="E108" s="169">
        <f>SUMIFS('Transport DB'!P:P,'Transport DB'!C:C,"="&amp;'Work DB'!C108,'Transport DB'!F:F,"="&amp;'Work DB'!$E$4)</f>
        <v>0</v>
      </c>
      <c r="F108" s="169">
        <f>SUMIFS('Transport DB'!P:P,'Transport DB'!C:C,"="&amp;'Work DB'!C108,'Transport DB'!F:F,"="&amp;'Work DB'!$F$4)</f>
        <v>511.0025</v>
      </c>
      <c r="G108" s="169"/>
      <c r="H108" s="167"/>
      <c r="I108" s="168">
        <f>SUMIFS('Transport DB'!O:O,'Transport DB'!C:C,"="&amp;'Work DB'!C108,'Transport DB'!F:F,"="&amp;'Work DB'!$I$4)</f>
        <v>39.900000000000006</v>
      </c>
      <c r="J108" s="169">
        <f>SUMIFS('Transport DB'!O:O,'Transport DB'!C:C,"="&amp;'Work DB'!C108,'Transport DB'!F:F,"="&amp;'Work DB'!$J$4)</f>
        <v>609</v>
      </c>
      <c r="K108" s="169">
        <f>SUMIFS('Transport DB'!O:O,'Transport DB'!C:C,"="&amp;'Work DB'!C108,'Transport DB'!F:F,"="&amp;'Work DB'!$K$4)</f>
        <v>625</v>
      </c>
      <c r="L108" s="169">
        <f>SUMIFS('Transport DB'!O:O,'Transport DB'!C:C,"="&amp;'Work DB'!C108,'Transport DB'!F:F,"="&amp;'Work DB'!$L$4)</f>
        <v>415.00000000000006</v>
      </c>
      <c r="M108" s="169">
        <f>SUMIFS('Transport DB'!O:O,'Transport DB'!C:C,"="&amp;'Work DB'!C108,'Transport DB'!F:F,"="&amp;'Work DB'!$M$4)</f>
        <v>0</v>
      </c>
      <c r="N108" s="169"/>
      <c r="O108" s="167"/>
      <c r="P108" s="168">
        <f t="shared" si="10"/>
        <v>1574.9025000000001</v>
      </c>
      <c r="Q108" s="169">
        <f t="shared" si="13"/>
        <v>625</v>
      </c>
      <c r="R108" s="169"/>
      <c r="S108" s="169"/>
      <c r="T108" s="169"/>
      <c r="U108" s="169"/>
      <c r="V108" s="167"/>
      <c r="W108" s="168">
        <f>SUMIFS('Transport DB'!Q:Q,'Transport DB'!C:C,"="&amp;'Work DB'!C108,'Transport DB'!F:F,"="&amp;'Work DB'!$W$4)</f>
        <v>59</v>
      </c>
      <c r="X108" s="169">
        <f>SUMIFS('Transport DB'!Q:Q,'Transport DB'!C:C,"="&amp;'Work DB'!C108,'Transport DB'!F:F,"="&amp;'Work DB'!$X$4)</f>
        <v>69.599999999999994</v>
      </c>
      <c r="Y108" s="169">
        <f>SUMIFS('Transport DB'!Q:Q,'Transport DB'!C:C,"="&amp;'Work DB'!C108,'Transport DB'!F:F,"="&amp;'Work DB'!$Y$4)</f>
        <v>100.8</v>
      </c>
      <c r="Z108" s="166">
        <f>SUMIFS('Transport DB'!Q:Q,'Transport DB'!C:C,"="&amp;'Work DB'!C108,'Transport DB'!F:F,"="&amp;'Work DB'!$Z$4)</f>
        <v>60</v>
      </c>
      <c r="AA108" s="166">
        <f>SUMIFS('Transport DB'!Q:Q,'Transport DB'!C:C,"="&amp;'Work DB'!C108,'Transport DB'!F:F,"="&amp;'Work DB'!$AA$4)</f>
        <v>0</v>
      </c>
      <c r="AB108" s="166"/>
      <c r="AC108" s="167"/>
      <c r="AD108" s="29">
        <v>20</v>
      </c>
      <c r="AE108" s="30">
        <v>0</v>
      </c>
      <c r="AF108" s="31">
        <v>0</v>
      </c>
      <c r="AG108" s="29">
        <v>0</v>
      </c>
      <c r="AH108" s="30">
        <v>0</v>
      </c>
      <c r="AI108" s="32">
        <v>0</v>
      </c>
      <c r="AJ108" s="29">
        <f>101-AK108</f>
        <v>52</v>
      </c>
      <c r="AK108" s="30">
        <v>49</v>
      </c>
      <c r="AL108" s="30">
        <v>103</v>
      </c>
      <c r="AM108" s="31">
        <v>12</v>
      </c>
      <c r="AN108" s="29">
        <v>8</v>
      </c>
      <c r="AO108" s="30">
        <v>22</v>
      </c>
      <c r="AP108" s="222" t="e">
        <f>VLOOKUP(C108,#REF!,2,FALSE)</f>
        <v>#REF!</v>
      </c>
      <c r="AQ108" s="227" t="e">
        <f t="shared" si="11"/>
        <v>#REF!</v>
      </c>
      <c r="AR108" s="30">
        <v>28.91</v>
      </c>
      <c r="AS108" s="30">
        <v>0</v>
      </c>
      <c r="AT108" s="30">
        <v>340</v>
      </c>
      <c r="AU108" s="30">
        <v>0</v>
      </c>
      <c r="AV108" s="31">
        <v>0</v>
      </c>
      <c r="AW108" s="33"/>
      <c r="AX108" s="57"/>
    </row>
    <row r="109" spans="2:50" s="15" customFormat="1" ht="21" x14ac:dyDescent="0.25">
      <c r="B109" s="48"/>
      <c r="C109" s="20">
        <f t="shared" si="12"/>
        <v>45474</v>
      </c>
      <c r="D109" s="168">
        <f>SUMIFS('Transport DB'!P:P,'Transport DB'!C:C,"="&amp;'Work DB'!C109,'Transport DB'!F:F,"="&amp;'Work DB'!$D$4)</f>
        <v>0</v>
      </c>
      <c r="E109" s="169">
        <f>SUMIFS('Transport DB'!P:P,'Transport DB'!C:C,"="&amp;'Work DB'!C109,'Transport DB'!F:F,"="&amp;'Work DB'!$E$4)</f>
        <v>0</v>
      </c>
      <c r="F109" s="169">
        <f>SUMIFS('Transport DB'!P:P,'Transport DB'!C:C,"="&amp;'Work DB'!C109,'Transport DB'!F:F,"="&amp;'Work DB'!$F$4)</f>
        <v>451.71999999999997</v>
      </c>
      <c r="G109" s="169"/>
      <c r="H109" s="167"/>
      <c r="I109" s="168">
        <f>SUMIFS('Transport DB'!O:O,'Transport DB'!C:C,"="&amp;'Work DB'!C109,'Transport DB'!F:F,"="&amp;'Work DB'!$I$4)</f>
        <v>139.65</v>
      </c>
      <c r="J109" s="169">
        <f>SUMIFS('Transport DB'!O:O,'Transport DB'!C:C,"="&amp;'Work DB'!C109,'Transport DB'!F:F,"="&amp;'Work DB'!$J$4)</f>
        <v>665</v>
      </c>
      <c r="K109" s="169">
        <f>SUMIFS('Transport DB'!O:O,'Transport DB'!C:C,"="&amp;'Work DB'!C109,'Transport DB'!F:F,"="&amp;'Work DB'!$K$4)</f>
        <v>554</v>
      </c>
      <c r="L109" s="169">
        <f>SUMIFS('Transport DB'!O:O,'Transport DB'!C:C,"="&amp;'Work DB'!C109,'Transport DB'!F:F,"="&amp;'Work DB'!$L$4)</f>
        <v>498.00000000000006</v>
      </c>
      <c r="M109" s="169">
        <f>SUMIFS('Transport DB'!O:O,'Transport DB'!C:C,"="&amp;'Work DB'!C109,'Transport DB'!F:F,"="&amp;'Work DB'!$M$4)</f>
        <v>0</v>
      </c>
      <c r="N109" s="169"/>
      <c r="O109" s="167"/>
      <c r="P109" s="168">
        <f t="shared" si="10"/>
        <v>1754.37</v>
      </c>
      <c r="Q109" s="169">
        <f t="shared" si="13"/>
        <v>554</v>
      </c>
      <c r="R109" s="169"/>
      <c r="S109" s="169"/>
      <c r="T109" s="169"/>
      <c r="U109" s="169"/>
      <c r="V109" s="167"/>
      <c r="W109" s="168">
        <f>SUMIFS('Transport DB'!Q:Q,'Transport DB'!C:C,"="&amp;'Work DB'!C109,'Transport DB'!F:F,"="&amp;'Work DB'!$W$4)</f>
        <v>82.600000000000009</v>
      </c>
      <c r="X109" s="169">
        <f>SUMIFS('Transport DB'!Q:Q,'Transport DB'!C:C,"="&amp;'Work DB'!C109,'Transport DB'!F:F,"="&amp;'Work DB'!$X$4)</f>
        <v>58</v>
      </c>
      <c r="Y109" s="169">
        <f>SUMIFS('Transport DB'!Q:Q,'Transport DB'!C:C,"="&amp;'Work DB'!C109,'Transport DB'!F:F,"="&amp;'Work DB'!$Y$4)</f>
        <v>67.199999999999989</v>
      </c>
      <c r="Z109" s="166">
        <f>SUMIFS('Transport DB'!Q:Q,'Transport DB'!C:C,"="&amp;'Work DB'!C109,'Transport DB'!F:F,"="&amp;'Work DB'!$Z$4)</f>
        <v>0</v>
      </c>
      <c r="AA109" s="166">
        <f>SUMIFS('Transport DB'!Q:Q,'Transport DB'!C:C,"="&amp;'Work DB'!C109,'Transport DB'!F:F,"="&amp;'Work DB'!$AA$4)</f>
        <v>0</v>
      </c>
      <c r="AB109" s="166"/>
      <c r="AC109" s="167"/>
      <c r="AD109" s="29">
        <v>0</v>
      </c>
      <c r="AE109" s="30">
        <v>0</v>
      </c>
      <c r="AF109" s="31">
        <v>0</v>
      </c>
      <c r="AG109" s="29">
        <v>0</v>
      </c>
      <c r="AH109" s="30">
        <v>0</v>
      </c>
      <c r="AI109" s="32">
        <v>0</v>
      </c>
      <c r="AJ109" s="29">
        <f>103-47</f>
        <v>56</v>
      </c>
      <c r="AK109" s="30">
        <v>47</v>
      </c>
      <c r="AL109" s="30">
        <v>109</v>
      </c>
      <c r="AM109" s="31">
        <v>12</v>
      </c>
      <c r="AN109" s="29">
        <v>9</v>
      </c>
      <c r="AO109" s="30">
        <v>25</v>
      </c>
      <c r="AP109" s="222" t="e">
        <f>VLOOKUP(C109,#REF!,2,FALSE)</f>
        <v>#REF!</v>
      </c>
      <c r="AQ109" s="227" t="e">
        <f t="shared" si="11"/>
        <v>#REF!</v>
      </c>
      <c r="AR109" s="30">
        <v>28.91</v>
      </c>
      <c r="AS109" s="30">
        <v>0</v>
      </c>
      <c r="AT109" s="30">
        <v>340</v>
      </c>
      <c r="AU109" s="30">
        <v>0</v>
      </c>
      <c r="AV109" s="31">
        <v>0</v>
      </c>
      <c r="AW109" s="33"/>
      <c r="AX109" s="57"/>
    </row>
    <row r="110" spans="2:50" s="15" customFormat="1" ht="21" x14ac:dyDescent="0.25">
      <c r="B110" s="48"/>
      <c r="C110" s="20">
        <f t="shared" si="12"/>
        <v>45475</v>
      </c>
      <c r="D110" s="168">
        <f>SUMIFS('Transport DB'!P:P,'Transport DB'!C:C,"="&amp;'Work DB'!C110,'Transport DB'!F:F,"="&amp;'Work DB'!$D$4)</f>
        <v>0</v>
      </c>
      <c r="E110" s="169">
        <f>SUMIFS('Transport DB'!P:P,'Transport DB'!C:C,"="&amp;'Work DB'!C110,'Transport DB'!F:F,"="&amp;'Work DB'!$E$4)</f>
        <v>0</v>
      </c>
      <c r="F110" s="169">
        <f>SUMIFS('Transport DB'!P:P,'Transport DB'!C:C,"="&amp;'Work DB'!C110,'Transport DB'!F:F,"="&amp;'Work DB'!$F$4)</f>
        <v>209.185</v>
      </c>
      <c r="G110" s="169"/>
      <c r="H110" s="167"/>
      <c r="I110" s="168">
        <f>SUMIFS('Transport DB'!O:O,'Transport DB'!C:C,"="&amp;'Work DB'!C110,'Transport DB'!F:F,"="&amp;'Work DB'!$I$4)</f>
        <v>186.20000000000002</v>
      </c>
      <c r="J110" s="169">
        <f>SUMIFS('Transport DB'!O:O,'Transport DB'!C:C,"="&amp;'Work DB'!C110,'Transport DB'!F:F,"="&amp;'Work DB'!$J$4)</f>
        <v>812</v>
      </c>
      <c r="K110" s="169">
        <f>SUMIFS('Transport DB'!O:O,'Transport DB'!C:C,"="&amp;'Work DB'!C110,'Transport DB'!F:F,"="&amp;'Work DB'!$K$4)</f>
        <v>689</v>
      </c>
      <c r="L110" s="169">
        <f>SUMIFS('Transport DB'!O:O,'Transport DB'!C:C,"="&amp;'Work DB'!C110,'Transport DB'!F:F,"="&amp;'Work DB'!$L$4)</f>
        <v>332</v>
      </c>
      <c r="M110" s="169">
        <f>SUMIFS('Transport DB'!O:O,'Transport DB'!C:C,"="&amp;'Work DB'!C110,'Transport DB'!F:F,"="&amp;'Work DB'!$M$4)</f>
        <v>0</v>
      </c>
      <c r="N110" s="169"/>
      <c r="O110" s="167"/>
      <c r="P110" s="168">
        <f t="shared" si="10"/>
        <v>1539.3850000000002</v>
      </c>
      <c r="Q110" s="169">
        <f t="shared" si="13"/>
        <v>689</v>
      </c>
      <c r="R110" s="169"/>
      <c r="S110" s="169"/>
      <c r="T110" s="169"/>
      <c r="U110" s="169"/>
      <c r="V110" s="167"/>
      <c r="W110" s="168">
        <f>SUMIFS('Transport DB'!Q:Q,'Transport DB'!C:C,"="&amp;'Work DB'!C110,'Transport DB'!F:F,"="&amp;'Work DB'!$W$4)</f>
        <v>94.4</v>
      </c>
      <c r="X110" s="169">
        <f>SUMIFS('Transport DB'!Q:Q,'Transport DB'!C:C,"="&amp;'Work DB'!C110,'Transport DB'!F:F,"="&amp;'Work DB'!$X$4)</f>
        <v>46.4</v>
      </c>
      <c r="Y110" s="169">
        <f>SUMIFS('Transport DB'!Q:Q,'Transport DB'!C:C,"="&amp;'Work DB'!C110,'Transport DB'!F:F,"="&amp;'Work DB'!$Y$4)</f>
        <v>67.199999999999989</v>
      </c>
      <c r="Z110" s="166">
        <f>SUMIFS('Transport DB'!Q:Q,'Transport DB'!C:C,"="&amp;'Work DB'!C110,'Transport DB'!F:F,"="&amp;'Work DB'!$Z$4)</f>
        <v>40</v>
      </c>
      <c r="AA110" s="166">
        <f>SUMIFS('Transport DB'!Q:Q,'Transport DB'!C:C,"="&amp;'Work DB'!C110,'Transport DB'!F:F,"="&amp;'Work DB'!$AA$4)</f>
        <v>0</v>
      </c>
      <c r="AB110" s="166"/>
      <c r="AC110" s="167"/>
      <c r="AD110" s="29">
        <v>0</v>
      </c>
      <c r="AE110" s="30">
        <v>0</v>
      </c>
      <c r="AF110" s="31">
        <v>0</v>
      </c>
      <c r="AG110" s="29">
        <v>0</v>
      </c>
      <c r="AH110" s="30">
        <v>0</v>
      </c>
      <c r="AI110" s="32">
        <v>0</v>
      </c>
      <c r="AJ110" s="29">
        <f>101-AK110</f>
        <v>62</v>
      </c>
      <c r="AK110" s="30">
        <v>39</v>
      </c>
      <c r="AL110" s="30">
        <v>105</v>
      </c>
      <c r="AM110" s="31">
        <v>10</v>
      </c>
      <c r="AN110" s="29">
        <v>9</v>
      </c>
      <c r="AO110" s="30">
        <v>25</v>
      </c>
      <c r="AP110" s="222" t="e">
        <f>VLOOKUP(C110,#REF!,2,FALSE)</f>
        <v>#REF!</v>
      </c>
      <c r="AQ110" s="227" t="e">
        <f t="shared" si="11"/>
        <v>#REF!</v>
      </c>
      <c r="AR110" s="30">
        <v>28.91</v>
      </c>
      <c r="AS110" s="30">
        <v>0</v>
      </c>
      <c r="AT110" s="30">
        <v>340</v>
      </c>
      <c r="AU110" s="30">
        <v>0</v>
      </c>
      <c r="AV110" s="31">
        <v>0</v>
      </c>
      <c r="AW110" s="33"/>
      <c r="AX110" s="57"/>
    </row>
    <row r="111" spans="2:50" s="15" customFormat="1" ht="21" x14ac:dyDescent="0.25">
      <c r="B111" s="48"/>
      <c r="C111" s="20">
        <f t="shared" si="12"/>
        <v>45476</v>
      </c>
      <c r="D111" s="168">
        <f>SUMIFS('Transport DB'!P:P,'Transport DB'!C:C,"="&amp;'Work DB'!C111,'Transport DB'!F:F,"="&amp;'Work DB'!$D$4)</f>
        <v>0</v>
      </c>
      <c r="E111" s="169">
        <f>SUMIFS('Transport DB'!P:P,'Transport DB'!C:C,"="&amp;'Work DB'!C111,'Transport DB'!F:F,"="&amp;'Work DB'!$E$4)</f>
        <v>0</v>
      </c>
      <c r="F111" s="169">
        <f>SUMIFS('Transport DB'!P:P,'Transport DB'!C:C,"="&amp;'Work DB'!C111,'Transport DB'!F:F,"="&amp;'Work DB'!$F$4)</f>
        <v>9.5449999999999999</v>
      </c>
      <c r="G111" s="169"/>
      <c r="H111" s="167"/>
      <c r="I111" s="168">
        <f>SUMIFS('Transport DB'!O:O,'Transport DB'!C:C,"="&amp;'Work DB'!C111,'Transport DB'!F:F,"="&amp;'Work DB'!$I$4)</f>
        <v>232.75</v>
      </c>
      <c r="J111" s="169">
        <f>SUMIFS('Transport DB'!O:O,'Transport DB'!C:C,"="&amp;'Work DB'!C111,'Transport DB'!F:F,"="&amp;'Work DB'!$J$4)</f>
        <v>637</v>
      </c>
      <c r="K111" s="169">
        <f>SUMIFS('Transport DB'!O:O,'Transport DB'!C:C,"="&amp;'Work DB'!C111,'Transport DB'!F:F,"="&amp;'Work DB'!$K$4)</f>
        <v>693</v>
      </c>
      <c r="L111" s="169">
        <f>SUMIFS('Transport DB'!O:O,'Transport DB'!C:C,"="&amp;'Work DB'!C111,'Transport DB'!F:F,"="&amp;'Work DB'!$L$4)</f>
        <v>348.6</v>
      </c>
      <c r="M111" s="169">
        <f>SUMIFS('Transport DB'!O:O,'Transport DB'!C:C,"="&amp;'Work DB'!C111,'Transport DB'!F:F,"="&amp;'Work DB'!$M$4)</f>
        <v>0</v>
      </c>
      <c r="N111" s="169"/>
      <c r="O111" s="167"/>
      <c r="P111" s="168">
        <f t="shared" si="10"/>
        <v>1227.895</v>
      </c>
      <c r="Q111" s="169">
        <f>K111</f>
        <v>693</v>
      </c>
      <c r="R111" s="169"/>
      <c r="S111" s="169"/>
      <c r="T111" s="169"/>
      <c r="U111" s="169"/>
      <c r="V111" s="167"/>
      <c r="W111" s="168">
        <f>SUMIFS('Transport DB'!Q:Q,'Transport DB'!C:C,"="&amp;'Work DB'!C111,'Transport DB'!F:F,"="&amp;'Work DB'!$W$4)</f>
        <v>106.2</v>
      </c>
      <c r="X111" s="169">
        <f>SUMIFS('Transport DB'!Q:Q,'Transport DB'!C:C,"="&amp;'Work DB'!C111,'Transport DB'!F:F,"="&amp;'Work DB'!$X$4)</f>
        <v>58</v>
      </c>
      <c r="Y111" s="169">
        <f>SUMIFS('Transport DB'!Q:Q,'Transport DB'!C:C,"="&amp;'Work DB'!C111,'Transport DB'!F:F,"="&amp;'Work DB'!$Y$4)</f>
        <v>56</v>
      </c>
      <c r="Z111" s="166">
        <f>SUMIFS('Transport DB'!Q:Q,'Transport DB'!C:C,"="&amp;'Work DB'!C111,'Transport DB'!F:F,"="&amp;'Work DB'!$Z$4)</f>
        <v>50</v>
      </c>
      <c r="AA111" s="166">
        <f>SUMIFS('Transport DB'!Q:Q,'Transport DB'!C:C,"="&amp;'Work DB'!C111,'Transport DB'!F:F,"="&amp;'Work DB'!$AA$4)</f>
        <v>0</v>
      </c>
      <c r="AB111" s="166"/>
      <c r="AC111" s="167"/>
      <c r="AD111" s="29">
        <v>0</v>
      </c>
      <c r="AE111" s="30">
        <v>0</v>
      </c>
      <c r="AF111" s="31">
        <v>0</v>
      </c>
      <c r="AG111" s="29">
        <v>0</v>
      </c>
      <c r="AH111" s="30">
        <v>0</v>
      </c>
      <c r="AI111" s="32">
        <v>0</v>
      </c>
      <c r="AJ111" s="29">
        <f>109-AK111</f>
        <v>60</v>
      </c>
      <c r="AK111" s="30">
        <v>49</v>
      </c>
      <c r="AL111" s="30">
        <v>118</v>
      </c>
      <c r="AM111" s="31">
        <v>10</v>
      </c>
      <c r="AN111" s="29">
        <v>10</v>
      </c>
      <c r="AO111" s="30">
        <v>22</v>
      </c>
      <c r="AP111" s="222" t="e">
        <f>VLOOKUP(C111,#REF!,2,FALSE)</f>
        <v>#REF!</v>
      </c>
      <c r="AQ111" s="227" t="e">
        <f>AQ110-AP111</f>
        <v>#REF!</v>
      </c>
      <c r="AR111" s="30">
        <v>28.91</v>
      </c>
      <c r="AS111" s="30">
        <v>0</v>
      </c>
      <c r="AT111" s="30">
        <v>340</v>
      </c>
      <c r="AU111" s="30">
        <v>0</v>
      </c>
      <c r="AV111" s="31">
        <v>0</v>
      </c>
      <c r="AW111" s="33"/>
      <c r="AX111" s="57"/>
    </row>
    <row r="112" spans="2:50" s="15" customFormat="1" ht="21" x14ac:dyDescent="0.25">
      <c r="B112" s="48"/>
      <c r="C112" s="20">
        <f t="shared" si="12"/>
        <v>45477</v>
      </c>
      <c r="D112" s="168">
        <f>SUMIFS('Transport DB'!P:P,'Transport DB'!C:C,"="&amp;'Work DB'!C112,'Transport DB'!F:F,"="&amp;'Work DB'!$D$4)</f>
        <v>0</v>
      </c>
      <c r="E112" s="169">
        <f>SUMIFS('Transport DB'!P:P,'Transport DB'!C:C,"="&amp;'Work DB'!C112,'Transport DB'!F:F,"="&amp;'Work DB'!$E$4)</f>
        <v>0</v>
      </c>
      <c r="F112" s="169">
        <f>SUMIFS('Transport DB'!P:P,'Transport DB'!C:C,"="&amp;'Work DB'!C112,'Transport DB'!F:F,"="&amp;'Work DB'!$F$4)</f>
        <v>317.11249999999995</v>
      </c>
      <c r="G112" s="169"/>
      <c r="H112" s="167"/>
      <c r="I112" s="168">
        <f>SUMIFS('Transport DB'!O:O,'Transport DB'!C:C,"="&amp;'Work DB'!C112,'Transport DB'!F:F,"="&amp;'Work DB'!$I$4)</f>
        <v>179.55</v>
      </c>
      <c r="J112" s="169">
        <f>SUMIFS('Transport DB'!O:O,'Transport DB'!C:C,"="&amp;'Work DB'!C112,'Transport DB'!F:F,"="&amp;'Work DB'!$J$4)</f>
        <v>910</v>
      </c>
      <c r="K112" s="169">
        <f>SUMIFS('Transport DB'!O:O,'Transport DB'!C:C,"="&amp;'Work DB'!C112,'Transport DB'!F:F,"="&amp;'Work DB'!$K$4)</f>
        <v>1127</v>
      </c>
      <c r="L112" s="169">
        <f>SUMIFS('Transport DB'!O:O,'Transport DB'!C:C,"="&amp;'Work DB'!C112,'Transport DB'!F:F,"="&amp;'Work DB'!$L$4)</f>
        <v>390.1</v>
      </c>
      <c r="M112" s="169">
        <f>SUMIFS('Transport DB'!O:O,'Transport DB'!C:C,"="&amp;'Work DB'!C112,'Transport DB'!F:F,"="&amp;'Work DB'!$M$4)</f>
        <v>0</v>
      </c>
      <c r="N112" s="169"/>
      <c r="O112" s="167"/>
      <c r="P112" s="168">
        <f t="shared" si="10"/>
        <v>1796.7624999999998</v>
      </c>
      <c r="Q112" s="169">
        <f t="shared" si="13"/>
        <v>1127</v>
      </c>
      <c r="R112" s="169"/>
      <c r="S112" s="169"/>
      <c r="T112" s="169"/>
      <c r="U112" s="169"/>
      <c r="V112" s="167"/>
      <c r="W112" s="168">
        <f>SUMIFS('Transport DB'!Q:Q,'Transport DB'!C:C,"="&amp;'Work DB'!C112,'Transport DB'!F:F,"="&amp;'Work DB'!$W$4)</f>
        <v>59</v>
      </c>
      <c r="X112" s="169">
        <f>SUMIFS('Transport DB'!Q:Q,'Transport DB'!C:C,"="&amp;'Work DB'!C112,'Transport DB'!F:F,"="&amp;'Work DB'!$X$4)</f>
        <v>69.599999999999994</v>
      </c>
      <c r="Y112" s="169">
        <f>SUMIFS('Transport DB'!Q:Q,'Transport DB'!C:C,"="&amp;'Work DB'!C112,'Transport DB'!F:F,"="&amp;'Work DB'!$Y$4)</f>
        <v>22.4</v>
      </c>
      <c r="Z112" s="166">
        <f>SUMIFS('Transport DB'!Q:Q,'Transport DB'!C:C,"="&amp;'Work DB'!C112,'Transport DB'!F:F,"="&amp;'Work DB'!$Z$4)</f>
        <v>40</v>
      </c>
      <c r="AA112" s="166">
        <f>SUMIFS('Transport DB'!Q:Q,'Transport DB'!C:C,"="&amp;'Work DB'!C112,'Transport DB'!F:F,"="&amp;'Work DB'!$AA$4)</f>
        <v>0</v>
      </c>
      <c r="AB112" s="166"/>
      <c r="AC112" s="167"/>
      <c r="AD112" s="29">
        <v>8</v>
      </c>
      <c r="AE112" s="30">
        <v>0</v>
      </c>
      <c r="AF112" s="31">
        <v>0</v>
      </c>
      <c r="AG112" s="29">
        <v>0</v>
      </c>
      <c r="AH112" s="30">
        <v>0</v>
      </c>
      <c r="AI112" s="32">
        <v>0</v>
      </c>
      <c r="AJ112" s="29">
        <f>117-AK112</f>
        <v>62</v>
      </c>
      <c r="AK112" s="30">
        <v>55</v>
      </c>
      <c r="AL112" s="30">
        <v>120</v>
      </c>
      <c r="AM112" s="31">
        <v>10</v>
      </c>
      <c r="AN112" s="29">
        <v>9</v>
      </c>
      <c r="AO112" s="30">
        <v>24</v>
      </c>
      <c r="AP112" s="222" t="e">
        <f>VLOOKUP(C112,#REF!,2,FALSE)</f>
        <v>#REF!</v>
      </c>
      <c r="AQ112" s="227" t="e">
        <f>AQ111-AP112</f>
        <v>#REF!</v>
      </c>
      <c r="AR112" s="30">
        <v>28.91</v>
      </c>
      <c r="AS112" s="30">
        <v>0</v>
      </c>
      <c r="AT112" s="30">
        <v>340</v>
      </c>
      <c r="AU112" s="30">
        <v>0</v>
      </c>
      <c r="AV112" s="31">
        <v>0</v>
      </c>
      <c r="AW112" s="33"/>
      <c r="AX112" s="57"/>
    </row>
    <row r="113" spans="2:50" s="15" customFormat="1" ht="21" x14ac:dyDescent="0.25">
      <c r="B113" s="48"/>
      <c r="C113" s="20">
        <f t="shared" si="12"/>
        <v>45478</v>
      </c>
      <c r="D113" s="168">
        <f>SUMIFS('Transport DB'!P:P,'Transport DB'!C:C,"="&amp;'Work DB'!C113,'Transport DB'!F:F,"="&amp;'Work DB'!$D$4)</f>
        <v>175.89250000000001</v>
      </c>
      <c r="E113" s="169">
        <f>SUMIFS('Transport DB'!P:P,'Transport DB'!C:C,"="&amp;'Work DB'!C113,'Transport DB'!F:F,"="&amp;'Work DB'!$E$4)</f>
        <v>0</v>
      </c>
      <c r="F113" s="169">
        <f>SUMIFS('Transport DB'!P:P,'Transport DB'!C:C,"="&amp;'Work DB'!C113,'Transport DB'!F:F,"="&amp;'Work DB'!$F$4)</f>
        <v>0</v>
      </c>
      <c r="G113" s="169"/>
      <c r="H113" s="167"/>
      <c r="I113" s="168">
        <f>SUMIFS('Transport DB'!O:O,'Transport DB'!C:C,"="&amp;'Work DB'!C113,'Transport DB'!F:F,"="&amp;'Work DB'!$I$4)</f>
        <v>0</v>
      </c>
      <c r="J113" s="169">
        <f>SUMIFS('Transport DB'!O:O,'Transport DB'!C:C,"="&amp;'Work DB'!C113,'Transport DB'!F:F,"="&amp;'Work DB'!$J$4)</f>
        <v>945</v>
      </c>
      <c r="K113" s="169">
        <f>SUMIFS('Transport DB'!O:O,'Transport DB'!C:C,"="&amp;'Work DB'!C113,'Transport DB'!F:F,"="&amp;'Work DB'!$K$4)</f>
        <v>945</v>
      </c>
      <c r="L113" s="169">
        <f>SUMIFS('Transport DB'!O:O,'Transport DB'!C:C,"="&amp;'Work DB'!C113,'Transport DB'!F:F,"="&amp;'Work DB'!$L$4)</f>
        <v>0</v>
      </c>
      <c r="M113" s="169">
        <f>SUMIFS('Transport DB'!O:O,'Transport DB'!C:C,"="&amp;'Work DB'!C113,'Transport DB'!F:F,"="&amp;'Work DB'!$M$4)</f>
        <v>0</v>
      </c>
      <c r="N113" s="169"/>
      <c r="O113" s="167"/>
      <c r="P113" s="168">
        <f t="shared" si="10"/>
        <v>1120.8924999999999</v>
      </c>
      <c r="Q113" s="169">
        <f t="shared" si="13"/>
        <v>945</v>
      </c>
      <c r="R113" s="169"/>
      <c r="S113" s="169"/>
      <c r="T113" s="169"/>
      <c r="U113" s="169"/>
      <c r="V113" s="167"/>
      <c r="W113" s="168">
        <f>SUMIFS('Transport DB'!Q:Q,'Transport DB'!C:C,"="&amp;'Work DB'!C113,'Transport DB'!F:F,"="&amp;'Work DB'!$W$4)</f>
        <v>82.600000000000009</v>
      </c>
      <c r="X113" s="169">
        <f>SUMIFS('Transport DB'!Q:Q,'Transport DB'!C:C,"="&amp;'Work DB'!C113,'Transport DB'!F:F,"="&amp;'Work DB'!$X$4)</f>
        <v>69.599999999999994</v>
      </c>
      <c r="Y113" s="169">
        <f>SUMIFS('Transport DB'!Q:Q,'Transport DB'!C:C,"="&amp;'Work DB'!C113,'Transport DB'!F:F,"="&amp;'Work DB'!$Y$4)</f>
        <v>78.399999999999991</v>
      </c>
      <c r="Z113" s="166">
        <f>SUMIFS('Transport DB'!Q:Q,'Transport DB'!C:C,"="&amp;'Work DB'!C113,'Transport DB'!F:F,"="&amp;'Work DB'!$Z$4)</f>
        <v>0</v>
      </c>
      <c r="AA113" s="166">
        <f>SUMIFS('Transport DB'!Q:Q,'Transport DB'!C:C,"="&amp;'Work DB'!C113,'Transport DB'!F:F,"="&amp;'Work DB'!$AA$4)</f>
        <v>0</v>
      </c>
      <c r="AB113" s="166"/>
      <c r="AC113" s="167"/>
      <c r="AD113" s="29">
        <v>0</v>
      </c>
      <c r="AE113" s="30">
        <v>0</v>
      </c>
      <c r="AF113" s="31">
        <v>0</v>
      </c>
      <c r="AG113" s="29">
        <v>0</v>
      </c>
      <c r="AH113" s="30">
        <v>0</v>
      </c>
      <c r="AI113" s="32">
        <v>0</v>
      </c>
      <c r="AJ113" s="29">
        <f>97-AK113</f>
        <v>55</v>
      </c>
      <c r="AK113" s="30">
        <v>42</v>
      </c>
      <c r="AL113" s="30">
        <v>101</v>
      </c>
      <c r="AM113" s="31">
        <v>10</v>
      </c>
      <c r="AN113" s="29">
        <v>9</v>
      </c>
      <c r="AO113" s="30">
        <v>17</v>
      </c>
      <c r="AP113" s="222" t="e">
        <f>VLOOKUP(C113,#REF!,2,FALSE)</f>
        <v>#REF!</v>
      </c>
      <c r="AQ113" s="227" t="e">
        <f>AQ112-AP113</f>
        <v>#REF!</v>
      </c>
      <c r="AR113" s="30">
        <v>58</v>
      </c>
      <c r="AS113" s="30">
        <v>0</v>
      </c>
      <c r="AT113" s="30">
        <v>340</v>
      </c>
      <c r="AU113" s="30">
        <v>0</v>
      </c>
      <c r="AV113" s="31">
        <v>0</v>
      </c>
      <c r="AW113" s="33"/>
      <c r="AX113" s="57"/>
    </row>
    <row r="114" spans="2:50" s="15" customFormat="1" ht="21" x14ac:dyDescent="0.25">
      <c r="B114" s="48"/>
      <c r="C114" s="20">
        <f t="shared" si="12"/>
        <v>45479</v>
      </c>
      <c r="D114" s="168">
        <f>SUMIFS('Transport DB'!P:P,'Transport DB'!C:C,"="&amp;'Work DB'!C114,'Transport DB'!F:F,"="&amp;'Work DB'!$D$4)</f>
        <v>0</v>
      </c>
      <c r="E114" s="169">
        <f>SUMIFS('Transport DB'!P:P,'Transport DB'!C:C,"="&amp;'Work DB'!C114,'Transport DB'!F:F,"="&amp;'Work DB'!$E$4)</f>
        <v>0</v>
      </c>
      <c r="F114" s="169">
        <f>SUMIFS('Transport DB'!P:P,'Transport DB'!C:C,"="&amp;'Work DB'!C114,'Transport DB'!F:F,"="&amp;'Work DB'!$F$4)</f>
        <v>417.39250000000004</v>
      </c>
      <c r="G114" s="169"/>
      <c r="H114" s="167"/>
      <c r="I114" s="168">
        <f>SUMIFS('Transport DB'!O:O,'Transport DB'!C:C,"="&amp;'Work DB'!C114,'Transport DB'!F:F,"="&amp;'Work DB'!$I$4)</f>
        <v>325.85000000000002</v>
      </c>
      <c r="J114" s="169">
        <f>SUMIFS('Transport DB'!O:O,'Transport DB'!C:C,"="&amp;'Work DB'!C114,'Transport DB'!F:F,"="&amp;'Work DB'!$J$4)</f>
        <v>518</v>
      </c>
      <c r="K114" s="169">
        <f>SUMIFS('Transport DB'!O:O,'Transport DB'!C:C,"="&amp;'Work DB'!C114,'Transport DB'!F:F,"="&amp;'Work DB'!$K$4)</f>
        <v>1111</v>
      </c>
      <c r="L114" s="169">
        <f>SUMIFS('Transport DB'!O:O,'Transport DB'!C:C,"="&amp;'Work DB'!C114,'Transport DB'!F:F,"="&amp;'Work DB'!$L$4)</f>
        <v>423.3</v>
      </c>
      <c r="M114" s="169">
        <f>SUMIFS('Transport DB'!O:O,'Transport DB'!C:C,"="&amp;'Work DB'!C114,'Transport DB'!F:F,"="&amp;'Work DB'!$M$4)</f>
        <v>0</v>
      </c>
      <c r="N114" s="169"/>
      <c r="O114" s="167"/>
      <c r="P114" s="168">
        <f t="shared" si="10"/>
        <v>1684.5425</v>
      </c>
      <c r="Q114" s="169">
        <f t="shared" si="13"/>
        <v>1111</v>
      </c>
      <c r="R114" s="169"/>
      <c r="S114" s="169"/>
      <c r="T114" s="169"/>
      <c r="U114" s="169"/>
      <c r="V114" s="167"/>
      <c r="W114" s="168">
        <f>SUMIFS('Transport DB'!Q:Q,'Transport DB'!C:C,"="&amp;'Work DB'!C114,'Transport DB'!F:F,"="&amp;'Work DB'!$W$4)</f>
        <v>35.400000000000006</v>
      </c>
      <c r="X114" s="169">
        <f>SUMIFS('Transport DB'!Q:Q,'Transport DB'!C:C,"="&amp;'Work DB'!C114,'Transport DB'!F:F,"="&amp;'Work DB'!$X$4)</f>
        <v>0</v>
      </c>
      <c r="Y114" s="169">
        <f>SUMIFS('Transport DB'!Q:Q,'Transport DB'!C:C,"="&amp;'Work DB'!C114,'Transport DB'!F:F,"="&amp;'Work DB'!$Y$4)</f>
        <v>44.8</v>
      </c>
      <c r="Z114" s="166">
        <f>SUMIFS('Transport DB'!Q:Q,'Transport DB'!C:C,"="&amp;'Work DB'!C114,'Transport DB'!F:F,"="&amp;'Work DB'!$Z$4)</f>
        <v>40</v>
      </c>
      <c r="AA114" s="166">
        <f>SUMIFS('Transport DB'!Q:Q,'Transport DB'!C:C,"="&amp;'Work DB'!C114,'Transport DB'!F:F,"="&amp;'Work DB'!$AA$4)</f>
        <v>0</v>
      </c>
      <c r="AB114" s="166"/>
      <c r="AC114" s="167"/>
      <c r="AD114" s="29">
        <v>0</v>
      </c>
      <c r="AE114" s="30">
        <v>0</v>
      </c>
      <c r="AF114" s="31">
        <v>0</v>
      </c>
      <c r="AG114" s="29">
        <v>0</v>
      </c>
      <c r="AH114" s="30">
        <v>0</v>
      </c>
      <c r="AI114" s="32">
        <v>0</v>
      </c>
      <c r="AJ114" s="29">
        <f>112-AK114</f>
        <v>61</v>
      </c>
      <c r="AK114" s="30">
        <v>51</v>
      </c>
      <c r="AL114" s="30">
        <v>117</v>
      </c>
      <c r="AM114" s="31">
        <v>10</v>
      </c>
      <c r="AN114" s="29">
        <v>7</v>
      </c>
      <c r="AO114" s="30">
        <v>23</v>
      </c>
      <c r="AP114" s="222" t="e">
        <f>VLOOKUP(C114,#REF!,2,FALSE)</f>
        <v>#REF!</v>
      </c>
      <c r="AQ114" s="227" t="e">
        <f>AQ113-AP114</f>
        <v>#REF!</v>
      </c>
      <c r="AR114" s="30">
        <v>58</v>
      </c>
      <c r="AS114" s="30">
        <v>0</v>
      </c>
      <c r="AT114" s="30">
        <v>340</v>
      </c>
      <c r="AU114" s="30">
        <v>0</v>
      </c>
      <c r="AV114" s="31">
        <v>0</v>
      </c>
      <c r="AW114" s="33"/>
      <c r="AX114" s="57"/>
    </row>
    <row r="115" spans="2:50" s="15" customFormat="1" ht="21" x14ac:dyDescent="0.25">
      <c r="B115" s="48"/>
      <c r="C115" s="20">
        <f t="shared" si="12"/>
        <v>45480</v>
      </c>
      <c r="D115" s="168">
        <f>SUMIFS('Transport DB'!P:P,'Transport DB'!C:C,"="&amp;'Work DB'!C115,'Transport DB'!F:F,"="&amp;'Work DB'!$D$4)</f>
        <v>0</v>
      </c>
      <c r="E115" s="169">
        <f>SUMIFS('Transport DB'!P:P,'Transport DB'!C:C,"="&amp;'Work DB'!C115,'Transport DB'!F:F,"="&amp;'Work DB'!$E$4)</f>
        <v>0</v>
      </c>
      <c r="F115" s="169">
        <f>SUMIFS('Transport DB'!P:P,'Transport DB'!C:C,"="&amp;'Work DB'!C115,'Transport DB'!F:F,"="&amp;'Work DB'!$F$4)</f>
        <v>643.77</v>
      </c>
      <c r="G115" s="169"/>
      <c r="H115" s="167"/>
      <c r="I115" s="168">
        <f>SUMIFS('Transport DB'!O:O,'Transport DB'!C:C,"="&amp;'Work DB'!C115,'Transport DB'!F:F,"="&amp;'Work DB'!$I$4)</f>
        <v>0</v>
      </c>
      <c r="J115" s="169">
        <f>SUMIFS('Transport DB'!O:O,'Transport DB'!C:C,"="&amp;'Work DB'!C115,'Transport DB'!F:F,"="&amp;'Work DB'!$J$4)</f>
        <v>490</v>
      </c>
      <c r="K115" s="169">
        <f>SUMIFS('Transport DB'!O:O,'Transport DB'!C:C,"="&amp;'Work DB'!C115,'Transport DB'!F:F,"="&amp;'Work DB'!$K$4)</f>
        <v>986</v>
      </c>
      <c r="L115" s="169">
        <f>SUMIFS('Transport DB'!O:O,'Transport DB'!C:C,"="&amp;'Work DB'!C115,'Transport DB'!F:F,"="&amp;'Work DB'!$L$4)</f>
        <v>547.80000000000007</v>
      </c>
      <c r="M115" s="169">
        <f>SUMIFS('Transport DB'!O:O,'Transport DB'!C:C,"="&amp;'Work DB'!C115,'Transport DB'!F:F,"="&amp;'Work DB'!$M$4)</f>
        <v>0</v>
      </c>
      <c r="N115" s="169"/>
      <c r="O115" s="167"/>
      <c r="P115" s="168">
        <f t="shared" si="10"/>
        <v>1681.5700000000002</v>
      </c>
      <c r="Q115" s="169">
        <f t="shared" si="13"/>
        <v>986</v>
      </c>
      <c r="R115" s="169"/>
      <c r="S115" s="169"/>
      <c r="T115" s="169"/>
      <c r="U115" s="169"/>
      <c r="V115" s="167"/>
      <c r="W115" s="168">
        <f>SUMIFS('Transport DB'!Q:Q,'Transport DB'!C:C,"="&amp;'Work DB'!C115,'Transport DB'!F:F,"="&amp;'Work DB'!$W$4)</f>
        <v>0</v>
      </c>
      <c r="X115" s="169">
        <f>SUMIFS('Transport DB'!Q:Q,'Transport DB'!C:C,"="&amp;'Work DB'!C115,'Transport DB'!F:F,"="&amp;'Work DB'!$X$4)</f>
        <v>34.799999999999997</v>
      </c>
      <c r="Y115" s="169">
        <f>SUMIFS('Transport DB'!Q:Q,'Transport DB'!C:C,"="&amp;'Work DB'!C115,'Transport DB'!F:F,"="&amp;'Work DB'!$Y$4)</f>
        <v>56</v>
      </c>
      <c r="Z115" s="166">
        <f>SUMIFS('Transport DB'!Q:Q,'Transport DB'!C:C,"="&amp;'Work DB'!C115,'Transport DB'!F:F,"="&amp;'Work DB'!$Z$4)</f>
        <v>40</v>
      </c>
      <c r="AA115" s="166">
        <f>SUMIFS('Transport DB'!Q:Q,'Transport DB'!C:C,"="&amp;'Work DB'!C115,'Transport DB'!F:F,"="&amp;'Work DB'!$AA$4)</f>
        <v>0</v>
      </c>
      <c r="AB115" s="166"/>
      <c r="AC115" s="167"/>
      <c r="AD115" s="29">
        <v>0</v>
      </c>
      <c r="AE115" s="30">
        <v>0</v>
      </c>
      <c r="AF115" s="31">
        <v>0</v>
      </c>
      <c r="AG115" s="29">
        <v>0</v>
      </c>
      <c r="AH115" s="30">
        <v>0</v>
      </c>
      <c r="AI115" s="32">
        <v>0</v>
      </c>
      <c r="AJ115" s="29">
        <f>121-56</f>
        <v>65</v>
      </c>
      <c r="AK115" s="30">
        <v>56</v>
      </c>
      <c r="AL115" s="30"/>
      <c r="AM115" s="31">
        <v>10</v>
      </c>
      <c r="AN115" s="29">
        <v>8</v>
      </c>
      <c r="AO115" s="30">
        <v>26</v>
      </c>
      <c r="AP115" s="222" t="e">
        <f>VLOOKUP(C115,#REF!,2,FALSE)</f>
        <v>#REF!</v>
      </c>
      <c r="AQ115" s="227" t="e">
        <f t="shared" ref="AQ115:AQ118" si="14">AQ114-AP115</f>
        <v>#REF!</v>
      </c>
      <c r="AR115" s="30">
        <v>58</v>
      </c>
      <c r="AS115" s="30">
        <v>0</v>
      </c>
      <c r="AT115" s="30">
        <v>340</v>
      </c>
      <c r="AU115" s="30">
        <v>0</v>
      </c>
      <c r="AV115" s="31">
        <v>0</v>
      </c>
      <c r="AW115" s="33"/>
      <c r="AX115" s="57"/>
    </row>
    <row r="116" spans="2:50" s="15" customFormat="1" ht="21" x14ac:dyDescent="0.25">
      <c r="B116" s="48"/>
      <c r="C116" s="20">
        <f t="shared" si="12"/>
        <v>45481</v>
      </c>
      <c r="D116" s="168">
        <f>SUMIFS('Transport DB'!P:P,'Transport DB'!C:C,"="&amp;'Work DB'!C116,'Transport DB'!F:F,"="&amp;'Work DB'!$D$4)</f>
        <v>0</v>
      </c>
      <c r="E116" s="169">
        <f>SUMIFS('Transport DB'!P:P,'Transport DB'!C:C,"="&amp;'Work DB'!C116,'Transport DB'!F:F,"="&amp;'Work DB'!$E$4)</f>
        <v>0</v>
      </c>
      <c r="F116" s="169">
        <f>SUMIFS('Transport DB'!P:P,'Transport DB'!C:C,"="&amp;'Work DB'!C116,'Transport DB'!F:F,"="&amp;'Work DB'!$F$4)</f>
        <v>528.19500000000005</v>
      </c>
      <c r="G116" s="169"/>
      <c r="H116" s="167"/>
      <c r="I116" s="168">
        <f>SUMIFS('Transport DB'!O:O,'Transport DB'!C:C,"="&amp;'Work DB'!C116,'Transport DB'!F:F,"="&amp;'Work DB'!$I$4)</f>
        <v>219.45</v>
      </c>
      <c r="J116" s="169">
        <f>SUMIFS('Transport DB'!O:O,'Transport DB'!C:C,"="&amp;'Work DB'!C116,'Transport DB'!F:F,"="&amp;'Work DB'!$J$4)</f>
        <v>532</v>
      </c>
      <c r="K116" s="169">
        <f>SUMIFS('Transport DB'!O:O,'Transport DB'!C:C,"="&amp;'Work DB'!C116,'Transport DB'!F:F,"="&amp;'Work DB'!$K$4)</f>
        <v>1071</v>
      </c>
      <c r="L116" s="169">
        <f>SUMIFS('Transport DB'!O:O,'Transport DB'!C:C,"="&amp;'Work DB'!C116,'Transport DB'!F:F,"="&amp;'Work DB'!$L$4)</f>
        <v>398.40000000000003</v>
      </c>
      <c r="M116" s="169">
        <f>SUMIFS('Transport DB'!O:O,'Transport DB'!C:C,"="&amp;'Work DB'!C116,'Transport DB'!F:F,"="&amp;'Work DB'!$M$4)</f>
        <v>0</v>
      </c>
      <c r="N116" s="169"/>
      <c r="O116" s="167"/>
      <c r="P116" s="168">
        <f t="shared" si="10"/>
        <v>1678.0450000000001</v>
      </c>
      <c r="Q116" s="169">
        <f t="shared" si="13"/>
        <v>1071</v>
      </c>
      <c r="R116" s="169"/>
      <c r="S116" s="169"/>
      <c r="T116" s="169"/>
      <c r="U116" s="169"/>
      <c r="V116" s="167"/>
      <c r="W116" s="168">
        <f>SUMIFS('Transport DB'!Q:Q,'Transport DB'!C:C,"="&amp;'Work DB'!C116,'Transport DB'!F:F,"="&amp;'Work DB'!$W$4)</f>
        <v>59.000000000000007</v>
      </c>
      <c r="X116" s="169">
        <f>SUMIFS('Transport DB'!Q:Q,'Transport DB'!C:C,"="&amp;'Work DB'!C116,'Transport DB'!F:F,"="&amp;'Work DB'!$X$4)</f>
        <v>34.799999999999997</v>
      </c>
      <c r="Y116" s="169">
        <f>SUMIFS('Transport DB'!Q:Q,'Transport DB'!C:C,"="&amp;'Work DB'!C116,'Transport DB'!F:F,"="&amp;'Work DB'!$Y$4)</f>
        <v>67.199999999999989</v>
      </c>
      <c r="Z116" s="166">
        <f>SUMIFS('Transport DB'!Q:Q,'Transport DB'!C:C,"="&amp;'Work DB'!C116,'Transport DB'!F:F,"="&amp;'Work DB'!$Z$4)</f>
        <v>40</v>
      </c>
      <c r="AA116" s="166">
        <f>SUMIFS('Transport DB'!Q:Q,'Transport DB'!C:C,"="&amp;'Work DB'!C116,'Transport DB'!F:F,"="&amp;'Work DB'!$AA$4)</f>
        <v>0</v>
      </c>
      <c r="AB116" s="166"/>
      <c r="AC116" s="167"/>
      <c r="AD116" s="29">
        <v>0</v>
      </c>
      <c r="AE116" s="30">
        <v>0</v>
      </c>
      <c r="AF116" s="31">
        <v>0</v>
      </c>
      <c r="AG116" s="29">
        <v>0</v>
      </c>
      <c r="AH116" s="30">
        <v>0</v>
      </c>
      <c r="AI116" s="32">
        <v>0</v>
      </c>
      <c r="AJ116" s="29">
        <f>121-AK116</f>
        <v>65</v>
      </c>
      <c r="AK116" s="30">
        <v>56</v>
      </c>
      <c r="AL116" s="30"/>
      <c r="AM116" s="31">
        <v>10</v>
      </c>
      <c r="AN116" s="29">
        <v>9</v>
      </c>
      <c r="AO116" s="30">
        <v>23</v>
      </c>
      <c r="AP116" s="222" t="e">
        <f>VLOOKUP(C116,#REF!,2,FALSE)</f>
        <v>#REF!</v>
      </c>
      <c r="AQ116" s="227" t="e">
        <f t="shared" si="14"/>
        <v>#REF!</v>
      </c>
      <c r="AR116" s="30">
        <v>58</v>
      </c>
      <c r="AS116" s="30">
        <v>0</v>
      </c>
      <c r="AT116" s="30">
        <v>340</v>
      </c>
      <c r="AU116" s="30">
        <v>0</v>
      </c>
      <c r="AV116" s="31">
        <v>0</v>
      </c>
      <c r="AW116" s="33"/>
      <c r="AX116" s="57"/>
    </row>
    <row r="117" spans="2:50" s="15" customFormat="1" ht="21" x14ac:dyDescent="0.25">
      <c r="B117" s="48"/>
      <c r="C117" s="20">
        <f t="shared" si="12"/>
        <v>45482</v>
      </c>
      <c r="D117" s="168">
        <f>SUMIFS('Transport DB'!P:P,'Transport DB'!C:C,"="&amp;'Work DB'!C117,'Transport DB'!F:F,"="&amp;'Work DB'!$D$4)</f>
        <v>359.4325</v>
      </c>
      <c r="E117" s="169">
        <f>SUMIFS('Transport DB'!P:P,'Transport DB'!C:C,"="&amp;'Work DB'!C117,'Transport DB'!F:F,"="&amp;'Work DB'!$E$4)</f>
        <v>0</v>
      </c>
      <c r="F117" s="169">
        <f>SUMIFS('Transport DB'!P:P,'Transport DB'!C:C,"="&amp;'Work DB'!C117,'Transport DB'!F:F,"="&amp;'Work DB'!$F$4)</f>
        <v>348.62249999999995</v>
      </c>
      <c r="G117" s="169"/>
      <c r="H117" s="167"/>
      <c r="I117" s="168">
        <f>SUMIFS('Transport DB'!O:O,'Transport DB'!C:C,"="&amp;'Work DB'!C117,'Transport DB'!F:F,"="&amp;'Work DB'!$I$4)</f>
        <v>0</v>
      </c>
      <c r="J117" s="169">
        <f>SUMIFS('Transport DB'!O:O,'Transport DB'!C:C,"="&amp;'Work DB'!C117,'Transport DB'!F:F,"="&amp;'Work DB'!$J$4)</f>
        <v>630</v>
      </c>
      <c r="K117" s="169">
        <f>SUMIFS('Transport DB'!O:O,'Transport DB'!C:C,"="&amp;'Work DB'!C117,'Transport DB'!F:F,"="&amp;'Work DB'!$K$4)</f>
        <v>1300</v>
      </c>
      <c r="L117" s="169">
        <f>SUMIFS('Transport DB'!O:O,'Transport DB'!C:C,"="&amp;'Work DB'!C117,'Transport DB'!F:F,"="&amp;'Work DB'!$L$4)</f>
        <v>593.45000000000005</v>
      </c>
      <c r="M117" s="169">
        <f>SUMIFS('Transport DB'!O:O,'Transport DB'!C:C,"="&amp;'Work DB'!C117,'Transport DB'!F:F,"="&amp;'Work DB'!$M$4)</f>
        <v>0</v>
      </c>
      <c r="N117" s="169"/>
      <c r="O117" s="167"/>
      <c r="P117" s="168">
        <f t="shared" si="10"/>
        <v>1931.5049999999997</v>
      </c>
      <c r="Q117" s="169">
        <f t="shared" si="13"/>
        <v>1300</v>
      </c>
      <c r="R117" s="169"/>
      <c r="S117" s="169"/>
      <c r="T117" s="169"/>
      <c r="U117" s="169"/>
      <c r="V117" s="167"/>
      <c r="W117" s="168">
        <f>SUMIFS('Transport DB'!Q:Q,'Transport DB'!C:C,"="&amp;'Work DB'!C117,'Transport DB'!F:F,"="&amp;'Work DB'!$W$4)</f>
        <v>47.2</v>
      </c>
      <c r="X117" s="169">
        <f>SUMIFS('Transport DB'!Q:Q,'Transport DB'!C:C,"="&amp;'Work DB'!C117,'Transport DB'!F:F,"="&amp;'Work DB'!$X$4)</f>
        <v>58</v>
      </c>
      <c r="Y117" s="169">
        <f>SUMIFS('Transport DB'!Q:Q,'Transport DB'!C:C,"="&amp;'Work DB'!C117,'Transport DB'!F:F,"="&amp;'Work DB'!$Y$4)</f>
        <v>44.8</v>
      </c>
      <c r="Z117" s="166">
        <f>SUMIFS('Transport DB'!Q:Q,'Transport DB'!C:C,"="&amp;'Work DB'!C117,'Transport DB'!F:F,"="&amp;'Work DB'!$Z$4)</f>
        <v>40</v>
      </c>
      <c r="AA117" s="166">
        <f>SUMIFS('Transport DB'!Q:Q,'Transport DB'!C:C,"="&amp;'Work DB'!C117,'Transport DB'!F:F,"="&amp;'Work DB'!$AA$4)</f>
        <v>0</v>
      </c>
      <c r="AB117" s="166"/>
      <c r="AC117" s="167"/>
      <c r="AD117" s="29">
        <v>0</v>
      </c>
      <c r="AE117" s="30">
        <v>0</v>
      </c>
      <c r="AF117" s="31">
        <v>0</v>
      </c>
      <c r="AG117" s="29">
        <v>0</v>
      </c>
      <c r="AH117" s="30">
        <v>0</v>
      </c>
      <c r="AI117" s="32">
        <v>0</v>
      </c>
      <c r="AJ117" s="29">
        <f>116-AK117</f>
        <v>61</v>
      </c>
      <c r="AK117" s="30">
        <v>55</v>
      </c>
      <c r="AL117" s="30"/>
      <c r="AM117" s="31">
        <v>10</v>
      </c>
      <c r="AN117" s="29">
        <v>9</v>
      </c>
      <c r="AO117" s="30">
        <v>28</v>
      </c>
      <c r="AP117" s="222" t="e">
        <f>VLOOKUP(C117,#REF!,2,FALSE)</f>
        <v>#REF!</v>
      </c>
      <c r="AQ117" s="227" t="e">
        <f t="shared" si="14"/>
        <v>#REF!</v>
      </c>
      <c r="AR117" s="30">
        <v>58</v>
      </c>
      <c r="AS117" s="30">
        <v>0</v>
      </c>
      <c r="AT117" s="30">
        <v>340</v>
      </c>
      <c r="AU117" s="30">
        <v>0</v>
      </c>
      <c r="AV117" s="31">
        <v>0</v>
      </c>
      <c r="AW117" s="33"/>
      <c r="AX117" s="57"/>
    </row>
    <row r="118" spans="2:50" s="15" customFormat="1" ht="21" x14ac:dyDescent="0.25">
      <c r="B118" s="48"/>
      <c r="C118" s="20">
        <f t="shared" si="12"/>
        <v>45483</v>
      </c>
      <c r="D118" s="168">
        <f>SUMIFS('Transport DB'!P:P,'Transport DB'!C:C,"="&amp;'Work DB'!C118,'Transport DB'!F:F,"="&amp;'Work DB'!$D$4)</f>
        <v>0</v>
      </c>
      <c r="E118" s="169">
        <f>SUMIFS('Transport DB'!P:P,'Transport DB'!C:C,"="&amp;'Work DB'!C118,'Transport DB'!F:F,"="&amp;'Work DB'!$E$4)</f>
        <v>0</v>
      </c>
      <c r="F118" s="169">
        <f>SUMIFS('Transport DB'!P:P,'Transport DB'!C:C,"="&amp;'Work DB'!C118,'Transport DB'!F:F,"="&amp;'Work DB'!$F$4)</f>
        <v>288.47750000000002</v>
      </c>
      <c r="G118" s="169"/>
      <c r="H118" s="167"/>
      <c r="I118" s="168">
        <f>SUMIFS('Transport DB'!O:O,'Transport DB'!C:C,"="&amp;'Work DB'!C118,'Transport DB'!F:F,"="&amp;'Work DB'!$I$4)</f>
        <v>166.25</v>
      </c>
      <c r="J118" s="169">
        <f>SUMIFS('Transport DB'!O:O,'Transport DB'!C:C,"="&amp;'Work DB'!C118,'Transport DB'!F:F,"="&amp;'Work DB'!$J$4)</f>
        <v>917</v>
      </c>
      <c r="K118" s="169">
        <f>SUMIFS('Transport DB'!O:O,'Transport DB'!C:C,"="&amp;'Work DB'!C118,'Transport DB'!F:F,"="&amp;'Work DB'!$K$4)</f>
        <v>1269</v>
      </c>
      <c r="L118" s="169">
        <f>SUMIFS('Transport DB'!O:O,'Transport DB'!C:C,"="&amp;'Work DB'!C118,'Transport DB'!F:F,"="&amp;'Work DB'!$L$4)</f>
        <v>605.90000000000009</v>
      </c>
      <c r="M118" s="169">
        <f>SUMIFS('Transport DB'!O:O,'Transport DB'!C:C,"="&amp;'Work DB'!C118,'Transport DB'!F:F,"="&amp;'Work DB'!$M$4)</f>
        <v>0</v>
      </c>
      <c r="N118" s="169"/>
      <c r="O118" s="167"/>
      <c r="P118" s="168">
        <f t="shared" si="10"/>
        <v>1977.6275000000001</v>
      </c>
      <c r="Q118" s="169">
        <f t="shared" si="13"/>
        <v>1269</v>
      </c>
      <c r="R118" s="169"/>
      <c r="S118" s="169"/>
      <c r="T118" s="169"/>
      <c r="U118" s="169"/>
      <c r="V118" s="167"/>
      <c r="W118" s="168">
        <f>SUMIFS('Transport DB'!Q:Q,'Transport DB'!C:C,"="&amp;'Work DB'!C118,'Transport DB'!F:F,"="&amp;'Work DB'!$W$4)</f>
        <v>106.2</v>
      </c>
      <c r="X118" s="169">
        <f>SUMIFS('Transport DB'!Q:Q,'Transport DB'!C:C,"="&amp;'Work DB'!C118,'Transport DB'!F:F,"="&amp;'Work DB'!$X$4)</f>
        <v>81.2</v>
      </c>
      <c r="Y118" s="169">
        <f>SUMIFS('Transport DB'!Q:Q,'Transport DB'!C:C,"="&amp;'Work DB'!C118,'Transport DB'!F:F,"="&amp;'Work DB'!$Y$4)</f>
        <v>78.399999999999991</v>
      </c>
      <c r="Z118" s="166">
        <f>SUMIFS('Transport DB'!Q:Q,'Transport DB'!C:C,"="&amp;'Work DB'!C118,'Transport DB'!F:F,"="&amp;'Work DB'!$Z$4)</f>
        <v>40</v>
      </c>
      <c r="AA118" s="166">
        <f>SUMIFS('Transport DB'!Q:Q,'Transport DB'!C:C,"="&amp;'Work DB'!C118,'Transport DB'!F:F,"="&amp;'Work DB'!$AA$4)</f>
        <v>0</v>
      </c>
      <c r="AB118" s="166"/>
      <c r="AC118" s="167"/>
      <c r="AD118" s="29">
        <v>0</v>
      </c>
      <c r="AE118" s="30">
        <v>0</v>
      </c>
      <c r="AF118" s="31">
        <v>0</v>
      </c>
      <c r="AG118" s="29">
        <v>0</v>
      </c>
      <c r="AH118" s="30">
        <v>0</v>
      </c>
      <c r="AI118" s="32">
        <v>0</v>
      </c>
      <c r="AJ118" s="29">
        <f>127-AK118</f>
        <v>66</v>
      </c>
      <c r="AK118" s="30">
        <v>61</v>
      </c>
      <c r="AL118" s="30">
        <v>128</v>
      </c>
      <c r="AM118" s="31">
        <v>10</v>
      </c>
      <c r="AN118" s="29">
        <v>9</v>
      </c>
      <c r="AO118" s="30">
        <v>28</v>
      </c>
      <c r="AP118" s="222" t="e">
        <f>VLOOKUP(C118,#REF!,2,FALSE)</f>
        <v>#REF!</v>
      </c>
      <c r="AQ118" s="227" t="e">
        <f t="shared" si="14"/>
        <v>#REF!</v>
      </c>
      <c r="AR118" s="30">
        <v>58</v>
      </c>
      <c r="AS118" s="30">
        <v>0</v>
      </c>
      <c r="AT118" s="30">
        <v>340</v>
      </c>
      <c r="AU118" s="30">
        <v>0</v>
      </c>
      <c r="AV118" s="31">
        <v>0</v>
      </c>
      <c r="AW118" s="33"/>
      <c r="AX118" s="57"/>
    </row>
    <row r="119" spans="2:50" s="15" customFormat="1" ht="21" x14ac:dyDescent="0.25">
      <c r="B119" s="48"/>
      <c r="C119" s="20">
        <f t="shared" si="12"/>
        <v>45484</v>
      </c>
      <c r="D119" s="168">
        <f>SUMIFS('Transport DB'!P:P,'Transport DB'!C:C,"="&amp;'Work DB'!C119,'Transport DB'!F:F,"="&amp;'Work DB'!$D$4)</f>
        <v>0</v>
      </c>
      <c r="E119" s="169">
        <f>SUMIFS('Transport DB'!P:P,'Transport DB'!C:C,"="&amp;'Work DB'!C119,'Transport DB'!F:F,"="&amp;'Work DB'!$E$4)</f>
        <v>0</v>
      </c>
      <c r="F119" s="169">
        <f>SUMIFS('Transport DB'!P:P,'Transport DB'!C:C,"="&amp;'Work DB'!C119,'Transport DB'!F:F,"="&amp;'Work DB'!$F$4)</f>
        <v>248.39999999999998</v>
      </c>
      <c r="G119" s="169"/>
      <c r="H119" s="167"/>
      <c r="I119" s="168">
        <f>SUMIFS('Transport DB'!O:O,'Transport DB'!C:C,"="&amp;'Work DB'!C119,'Transport DB'!F:F,"="&amp;'Work DB'!$I$4)</f>
        <v>199.5</v>
      </c>
      <c r="J119" s="169">
        <f>SUMIFS('Transport DB'!O:O,'Transport DB'!C:C,"="&amp;'Work DB'!C119,'Transport DB'!F:F,"="&amp;'Work DB'!$J$4)</f>
        <v>875</v>
      </c>
      <c r="K119" s="169">
        <f>SUMIFS('Transport DB'!O:O,'Transport DB'!C:C,"="&amp;'Work DB'!C119,'Transport DB'!F:F,"="&amp;'Work DB'!$K$4)</f>
        <v>681</v>
      </c>
      <c r="L119" s="169">
        <f>SUMIFS('Transport DB'!O:O,'Transport DB'!C:C,"="&amp;'Work DB'!C119,'Transport DB'!F:F,"="&amp;'Work DB'!$L$4)</f>
        <v>610.05000000000007</v>
      </c>
      <c r="M119" s="169">
        <f>SUMIFS('Transport DB'!O:O,'Transport DB'!C:C,"="&amp;'Work DB'!C119,'Transport DB'!F:F,"="&amp;'Work DB'!$M$4)</f>
        <v>0</v>
      </c>
      <c r="N119" s="169"/>
      <c r="O119" s="167"/>
      <c r="P119" s="168">
        <f t="shared" si="10"/>
        <v>1932.9500000000003</v>
      </c>
      <c r="Q119" s="169">
        <f t="shared" si="13"/>
        <v>681</v>
      </c>
      <c r="R119" s="169"/>
      <c r="S119" s="169"/>
      <c r="T119" s="169"/>
      <c r="U119" s="169"/>
      <c r="V119" s="167"/>
      <c r="W119" s="168">
        <f>SUMIFS('Transport DB'!Q:Q,'Transport DB'!C:C,"="&amp;'Work DB'!C119,'Transport DB'!F:F,"="&amp;'Work DB'!$W$4)</f>
        <v>70.800000000000011</v>
      </c>
      <c r="X119" s="169">
        <f>SUMIFS('Transport DB'!Q:Q,'Transport DB'!C:C,"="&amp;'Work DB'!C119,'Transport DB'!F:F,"="&amp;'Work DB'!$X$4)</f>
        <v>34.799999999999997</v>
      </c>
      <c r="Y119" s="169">
        <f>SUMIFS('Transport DB'!Q:Q,'Transport DB'!C:C,"="&amp;'Work DB'!C119,'Transport DB'!F:F,"="&amp;'Work DB'!$Y$4)</f>
        <v>44.8</v>
      </c>
      <c r="Z119" s="166">
        <f>SUMIFS('Transport DB'!Q:Q,'Transport DB'!C:C,"="&amp;'Work DB'!C119,'Transport DB'!F:F,"="&amp;'Work DB'!$Z$4)</f>
        <v>30</v>
      </c>
      <c r="AA119" s="166">
        <f>SUMIFS('Transport DB'!Q:Q,'Transport DB'!C:C,"="&amp;'Work DB'!C119,'Transport DB'!F:F,"="&amp;'Work DB'!$AA$4)</f>
        <v>0</v>
      </c>
      <c r="AB119" s="166"/>
      <c r="AC119" s="167"/>
      <c r="AD119" s="29">
        <v>0</v>
      </c>
      <c r="AE119" s="30">
        <v>0</v>
      </c>
      <c r="AF119" s="31">
        <v>45</v>
      </c>
      <c r="AG119" s="29">
        <v>0</v>
      </c>
      <c r="AH119" s="30">
        <v>0</v>
      </c>
      <c r="AI119" s="32">
        <v>0</v>
      </c>
      <c r="AJ119" s="29">
        <v>67</v>
      </c>
      <c r="AK119" s="30">
        <v>53</v>
      </c>
      <c r="AL119" s="30">
        <v>129</v>
      </c>
      <c r="AM119" s="31">
        <v>10</v>
      </c>
      <c r="AN119" s="29">
        <v>10</v>
      </c>
      <c r="AO119" s="30">
        <v>28</v>
      </c>
      <c r="AP119" s="222" t="e">
        <f>VLOOKUP(C119,#REF!,2,FALSE)</f>
        <v>#REF!</v>
      </c>
      <c r="AQ119" s="227" t="e">
        <f t="shared" ref="AQ119:AQ120" si="15">AQ118-AP119</f>
        <v>#REF!</v>
      </c>
      <c r="AR119" s="30">
        <f>28*3</f>
        <v>84</v>
      </c>
      <c r="AS119" s="30">
        <v>0</v>
      </c>
      <c r="AT119" s="30">
        <v>340</v>
      </c>
      <c r="AU119" s="30">
        <v>0</v>
      </c>
      <c r="AV119" s="31">
        <v>0</v>
      </c>
      <c r="AW119" s="33"/>
      <c r="AX119" s="57"/>
    </row>
    <row r="120" spans="2:50" s="15" customFormat="1" ht="21" x14ac:dyDescent="0.25">
      <c r="B120" s="48"/>
      <c r="C120" s="20">
        <f t="shared" si="12"/>
        <v>45485</v>
      </c>
      <c r="D120" s="168">
        <f>SUMIFS('Transport DB'!P:P,'Transport DB'!C:C,"="&amp;'Work DB'!C120,'Transport DB'!F:F,"="&amp;'Work DB'!$D$4)</f>
        <v>0</v>
      </c>
      <c r="E120" s="169">
        <f>SUMIFS('Transport DB'!P:P,'Transport DB'!C:C,"="&amp;'Work DB'!C120,'Transport DB'!F:F,"="&amp;'Work DB'!$E$4)</f>
        <v>0</v>
      </c>
      <c r="F120" s="169">
        <f>SUMIFS('Transport DB'!P:P,'Transport DB'!C:C,"="&amp;'Work DB'!C120,'Transport DB'!F:F,"="&amp;'Work DB'!$F$4)</f>
        <v>0</v>
      </c>
      <c r="G120" s="169"/>
      <c r="H120" s="167"/>
      <c r="I120" s="168">
        <f>SUMIFS('Transport DB'!O:O,'Transport DB'!C:C,"="&amp;'Work DB'!C120,'Transport DB'!F:F,"="&amp;'Work DB'!$I$4)</f>
        <v>0</v>
      </c>
      <c r="J120" s="169">
        <f>SUMIFS('Transport DB'!O:O,'Transport DB'!C:C,"="&amp;'Work DB'!C120,'Transport DB'!F:F,"="&amp;'Work DB'!$J$4)</f>
        <v>840</v>
      </c>
      <c r="K120" s="169">
        <f>SUMIFS('Transport DB'!O:O,'Transport DB'!C:C,"="&amp;'Work DB'!C120,'Transport DB'!F:F,"="&amp;'Work DB'!$K$4)</f>
        <v>731</v>
      </c>
      <c r="L120" s="169">
        <f>SUMIFS('Transport DB'!O:O,'Transport DB'!C:C,"="&amp;'Work DB'!C120,'Transport DB'!F:F,"="&amp;'Work DB'!$L$4)</f>
        <v>0</v>
      </c>
      <c r="M120" s="169">
        <f>SUMIFS('Transport DB'!O:O,'Transport DB'!C:C,"="&amp;'Work DB'!C120,'Transport DB'!F:F,"="&amp;'Work DB'!$M$4)</f>
        <v>0</v>
      </c>
      <c r="N120" s="169"/>
      <c r="O120" s="167"/>
      <c r="P120" s="168">
        <f t="shared" si="10"/>
        <v>840</v>
      </c>
      <c r="Q120" s="169">
        <f t="shared" si="13"/>
        <v>731</v>
      </c>
      <c r="R120" s="169"/>
      <c r="S120" s="169"/>
      <c r="T120" s="169"/>
      <c r="U120" s="169"/>
      <c r="V120" s="167"/>
      <c r="W120" s="168">
        <f>SUMIFS('Transport DB'!Q:Q,'Transport DB'!C:C,"="&amp;'Work DB'!C120,'Transport DB'!F:F,"="&amp;'Work DB'!$W$4)</f>
        <v>59.000000000000007</v>
      </c>
      <c r="X120" s="169">
        <f>SUMIFS('Transport DB'!Q:Q,'Transport DB'!C:C,"="&amp;'Work DB'!C120,'Transport DB'!F:F,"="&amp;'Work DB'!$X$4)</f>
        <v>0</v>
      </c>
      <c r="Y120" s="169">
        <f>SUMIFS('Transport DB'!Q:Q,'Transport DB'!C:C,"="&amp;'Work DB'!C120,'Transport DB'!F:F,"="&amp;'Work DB'!$Y$4)</f>
        <v>44.8</v>
      </c>
      <c r="Z120" s="166">
        <f>SUMIFS('Transport DB'!Q:Q,'Transport DB'!C:C,"="&amp;'Work DB'!C120,'Transport DB'!F:F,"="&amp;'Work DB'!$Z$4)</f>
        <v>0</v>
      </c>
      <c r="AA120" s="166">
        <f>SUMIFS('Transport DB'!Q:Q,'Transport DB'!C:C,"="&amp;'Work DB'!C120,'Transport DB'!F:F,"="&amp;'Work DB'!$AA$4)</f>
        <v>0</v>
      </c>
      <c r="AB120" s="166"/>
      <c r="AC120" s="167"/>
      <c r="AD120" s="29">
        <v>0</v>
      </c>
      <c r="AE120" s="30">
        <v>0</v>
      </c>
      <c r="AF120" s="31">
        <v>0</v>
      </c>
      <c r="AG120" s="29">
        <v>0</v>
      </c>
      <c r="AH120" s="30">
        <v>0</v>
      </c>
      <c r="AI120" s="32">
        <v>0</v>
      </c>
      <c r="AJ120" s="29">
        <v>58</v>
      </c>
      <c r="AK120" s="30">
        <v>41</v>
      </c>
      <c r="AL120" s="30">
        <v>102</v>
      </c>
      <c r="AM120" s="31">
        <v>10</v>
      </c>
      <c r="AN120" s="29">
        <v>7</v>
      </c>
      <c r="AO120" s="30">
        <v>21</v>
      </c>
      <c r="AP120" s="222" t="e">
        <f>VLOOKUP(C120,#REF!,2,FALSE)</f>
        <v>#REF!</v>
      </c>
      <c r="AQ120" s="227" t="e">
        <f t="shared" si="15"/>
        <v>#REF!</v>
      </c>
      <c r="AR120" s="30">
        <v>84</v>
      </c>
      <c r="AS120" s="30">
        <v>0</v>
      </c>
      <c r="AT120" s="30">
        <v>300</v>
      </c>
      <c r="AU120" s="30">
        <v>0</v>
      </c>
      <c r="AV120" s="31">
        <v>0</v>
      </c>
      <c r="AW120" s="33"/>
      <c r="AX120" s="57"/>
    </row>
    <row r="121" spans="2:50" s="15" customFormat="1" ht="21" x14ac:dyDescent="0.25">
      <c r="B121" s="48"/>
      <c r="C121" s="20">
        <f t="shared" si="12"/>
        <v>45486</v>
      </c>
      <c r="D121" s="168">
        <f>SUMIFS('Transport DB'!P:P,'Transport DB'!C:C,"="&amp;'Work DB'!C121,'Transport DB'!F:F,"="&amp;'Work DB'!$D$4)</f>
        <v>0</v>
      </c>
      <c r="E121" s="169">
        <f>SUMIFS('Transport DB'!P:P,'Transport DB'!C:C,"="&amp;'Work DB'!C121,'Transport DB'!F:F,"="&amp;'Work DB'!$E$4)</f>
        <v>0</v>
      </c>
      <c r="F121" s="169">
        <f>SUMIFS('Transport DB'!P:P,'Transport DB'!C:C,"="&amp;'Work DB'!C121,'Transport DB'!F:F,"="&amp;'Work DB'!$F$4)</f>
        <v>0</v>
      </c>
      <c r="G121" s="169"/>
      <c r="H121" s="167"/>
      <c r="I121" s="168">
        <f>SUMIFS('Transport DB'!O:O,'Transport DB'!C:C,"="&amp;'Work DB'!C121,'Transport DB'!F:F,"="&amp;'Work DB'!$I$4)</f>
        <v>0</v>
      </c>
      <c r="J121" s="169">
        <f>SUMIFS('Transport DB'!O:O,'Transport DB'!C:C,"="&amp;'Work DB'!C121,'Transport DB'!F:F,"="&amp;'Work DB'!$J$4)</f>
        <v>0</v>
      </c>
      <c r="K121" s="169">
        <f>SUMIFS('Transport DB'!O:O,'Transport DB'!C:C,"="&amp;'Work DB'!C121,'Transport DB'!F:F,"="&amp;'Work DB'!$K$4)</f>
        <v>0</v>
      </c>
      <c r="L121" s="169">
        <f>SUMIFS('Transport DB'!O:O,'Transport DB'!C:C,"="&amp;'Work DB'!C121,'Transport DB'!F:F,"="&amp;'Work DB'!$L$4)</f>
        <v>0</v>
      </c>
      <c r="M121" s="169">
        <f>SUMIFS('Transport DB'!O:O,'Transport DB'!C:C,"="&amp;'Work DB'!C121,'Transport DB'!F:F,"="&amp;'Work DB'!$M$4)</f>
        <v>0</v>
      </c>
      <c r="N121" s="169"/>
      <c r="O121" s="167"/>
      <c r="P121" s="168">
        <f t="shared" si="10"/>
        <v>0</v>
      </c>
      <c r="Q121" s="169">
        <f t="shared" si="13"/>
        <v>0</v>
      </c>
      <c r="R121" s="169"/>
      <c r="S121" s="169"/>
      <c r="T121" s="169"/>
      <c r="U121" s="169"/>
      <c r="V121" s="167"/>
      <c r="W121" s="168">
        <f>SUMIFS('Transport DB'!Q:Q,'Transport DB'!C:C,"="&amp;'Work DB'!C121,'Transport DB'!F:F,"="&amp;'Work DB'!$W$4)</f>
        <v>0</v>
      </c>
      <c r="X121" s="169">
        <f>SUMIFS('Transport DB'!Q:Q,'Transport DB'!C:C,"="&amp;'Work DB'!C121,'Transport DB'!F:F,"="&amp;'Work DB'!$X$4)</f>
        <v>0</v>
      </c>
      <c r="Y121" s="169">
        <f>SUMIFS('Transport DB'!Q:Q,'Transport DB'!C:C,"="&amp;'Work DB'!C121,'Transport DB'!F:F,"="&amp;'Work DB'!$Y$4)</f>
        <v>0</v>
      </c>
      <c r="Z121" s="166">
        <f>SUMIFS('Transport DB'!Q:Q,'Transport DB'!C:C,"="&amp;'Work DB'!C121,'Transport DB'!F:F,"="&amp;'Work DB'!$Z$4)</f>
        <v>0</v>
      </c>
      <c r="AA121" s="166">
        <f>SUMIFS('Transport DB'!Q:Q,'Transport DB'!C:C,"="&amp;'Work DB'!C121,'Transport DB'!F:F,"="&amp;'Work DB'!$AA$4)</f>
        <v>0</v>
      </c>
      <c r="AB121" s="166"/>
      <c r="AC121" s="167"/>
      <c r="AD121" s="29"/>
      <c r="AE121" s="30"/>
      <c r="AF121" s="31"/>
      <c r="AG121" s="29"/>
      <c r="AH121" s="30"/>
      <c r="AI121" s="32"/>
      <c r="AJ121" s="29"/>
      <c r="AK121" s="30"/>
      <c r="AL121" s="30"/>
      <c r="AM121" s="31"/>
      <c r="AN121" s="29"/>
      <c r="AO121" s="30"/>
      <c r="AP121" s="31"/>
      <c r="AQ121" s="189"/>
      <c r="AR121" s="30"/>
      <c r="AS121" s="30"/>
      <c r="AT121" s="30"/>
      <c r="AU121" s="30"/>
      <c r="AV121" s="31"/>
      <c r="AW121" s="33"/>
      <c r="AX121" s="57"/>
    </row>
    <row r="122" spans="2:50" s="15" customFormat="1" ht="21" x14ac:dyDescent="0.25">
      <c r="B122" s="48"/>
      <c r="C122" s="20">
        <f t="shared" si="12"/>
        <v>45487</v>
      </c>
      <c r="D122" s="168">
        <f>SUMIFS('Transport DB'!P:P,'Transport DB'!C:C,"="&amp;'Work DB'!C122,'Transport DB'!F:F,"="&amp;'Work DB'!$D$4)</f>
        <v>0</v>
      </c>
      <c r="E122" s="169">
        <f>SUMIFS('Transport DB'!P:P,'Transport DB'!C:C,"="&amp;'Work DB'!C122,'Transport DB'!F:F,"="&amp;'Work DB'!$E$4)</f>
        <v>0</v>
      </c>
      <c r="F122" s="169">
        <f>SUMIFS('Transport DB'!P:P,'Transport DB'!C:C,"="&amp;'Work DB'!C122,'Transport DB'!F:F,"="&amp;'Work DB'!$F$4)</f>
        <v>0</v>
      </c>
      <c r="G122" s="169"/>
      <c r="H122" s="167"/>
      <c r="I122" s="168">
        <f>SUMIFS('Transport DB'!O:O,'Transport DB'!C:C,"="&amp;'Work DB'!C122,'Transport DB'!F:F,"="&amp;'Work DB'!$I$4)</f>
        <v>0</v>
      </c>
      <c r="J122" s="169">
        <f>SUMIFS('Transport DB'!O:O,'Transport DB'!C:C,"="&amp;'Work DB'!C122,'Transport DB'!F:F,"="&amp;'Work DB'!$J$4)</f>
        <v>0</v>
      </c>
      <c r="K122" s="169">
        <f>SUMIFS('Transport DB'!O:O,'Transport DB'!C:C,"="&amp;'Work DB'!C122,'Transport DB'!F:F,"="&amp;'Work DB'!$K$4)</f>
        <v>0</v>
      </c>
      <c r="L122" s="169">
        <f>SUMIFS('Transport DB'!O:O,'Transport DB'!C:C,"="&amp;'Work DB'!C122,'Transport DB'!F:F,"="&amp;'Work DB'!$L$4)</f>
        <v>0</v>
      </c>
      <c r="M122" s="169">
        <f>SUMIFS('Transport DB'!O:O,'Transport DB'!C:C,"="&amp;'Work DB'!C122,'Transport DB'!F:F,"="&amp;'Work DB'!$M$4)</f>
        <v>0</v>
      </c>
      <c r="N122" s="169"/>
      <c r="O122" s="167"/>
      <c r="P122" s="168">
        <f t="shared" si="10"/>
        <v>0</v>
      </c>
      <c r="Q122" s="169">
        <f t="shared" si="13"/>
        <v>0</v>
      </c>
      <c r="R122" s="169"/>
      <c r="S122" s="169"/>
      <c r="T122" s="169"/>
      <c r="U122" s="169"/>
      <c r="V122" s="167"/>
      <c r="W122" s="168">
        <f>SUMIFS('Transport DB'!Q:Q,'Transport DB'!C:C,"="&amp;'Work DB'!C122,'Transport DB'!F:F,"="&amp;'Work DB'!$W$4)</f>
        <v>0</v>
      </c>
      <c r="X122" s="169">
        <f>SUMIFS('Transport DB'!Q:Q,'Transport DB'!C:C,"="&amp;'Work DB'!C122,'Transport DB'!F:F,"="&amp;'Work DB'!$X$4)</f>
        <v>0</v>
      </c>
      <c r="Y122" s="169">
        <f>SUMIFS('Transport DB'!Q:Q,'Transport DB'!C:C,"="&amp;'Work DB'!C122,'Transport DB'!F:F,"="&amp;'Work DB'!$Y$4)</f>
        <v>0</v>
      </c>
      <c r="Z122" s="166">
        <f>SUMIFS('Transport DB'!Q:Q,'Transport DB'!C:C,"="&amp;'Work DB'!C122,'Transport DB'!F:F,"="&amp;'Work DB'!$Z$4)</f>
        <v>0</v>
      </c>
      <c r="AA122" s="166">
        <f>SUMIFS('Transport DB'!Q:Q,'Transport DB'!C:C,"="&amp;'Work DB'!C122,'Transport DB'!F:F,"="&amp;'Work DB'!$AA$4)</f>
        <v>0</v>
      </c>
      <c r="AB122" s="166"/>
      <c r="AC122" s="167"/>
      <c r="AD122" s="29"/>
      <c r="AE122" s="30"/>
      <c r="AF122" s="31"/>
      <c r="AG122" s="29"/>
      <c r="AH122" s="30"/>
      <c r="AI122" s="32"/>
      <c r="AJ122" s="29"/>
      <c r="AK122" s="30"/>
      <c r="AL122" s="30"/>
      <c r="AM122" s="31"/>
      <c r="AN122" s="29"/>
      <c r="AO122" s="30"/>
      <c r="AP122" s="31"/>
      <c r="AQ122" s="189"/>
      <c r="AR122" s="30"/>
      <c r="AS122" s="30"/>
      <c r="AT122" s="30"/>
      <c r="AU122" s="30"/>
      <c r="AV122" s="31"/>
      <c r="AW122" s="33"/>
      <c r="AX122" s="57"/>
    </row>
    <row r="123" spans="2:50" s="15" customFormat="1" ht="21" x14ac:dyDescent="0.25">
      <c r="B123" s="48"/>
      <c r="C123" s="20">
        <f t="shared" si="12"/>
        <v>45488</v>
      </c>
      <c r="D123" s="168">
        <f>SUMIFS('Transport DB'!P:P,'Transport DB'!C:C,"="&amp;'Work DB'!C123,'Transport DB'!F:F,"="&amp;'Work DB'!$D$4)</f>
        <v>0</v>
      </c>
      <c r="E123" s="169">
        <f>SUMIFS('Transport DB'!P:P,'Transport DB'!C:C,"="&amp;'Work DB'!C123,'Transport DB'!F:F,"="&amp;'Work DB'!$E$4)</f>
        <v>0</v>
      </c>
      <c r="F123" s="169">
        <f>SUMIFS('Transport DB'!P:P,'Transport DB'!C:C,"="&amp;'Work DB'!C123,'Transport DB'!F:F,"="&amp;'Work DB'!$F$4)</f>
        <v>0</v>
      </c>
      <c r="G123" s="169"/>
      <c r="H123" s="167"/>
      <c r="I123" s="168">
        <f>SUMIFS('Transport DB'!O:O,'Transport DB'!C:C,"="&amp;'Work DB'!C123,'Transport DB'!F:F,"="&amp;'Work DB'!$I$4)</f>
        <v>0</v>
      </c>
      <c r="J123" s="169">
        <f>SUMIFS('Transport DB'!O:O,'Transport DB'!C:C,"="&amp;'Work DB'!C123,'Transport DB'!F:F,"="&amp;'Work DB'!$J$4)</f>
        <v>0</v>
      </c>
      <c r="K123" s="169">
        <f>SUMIFS('Transport DB'!O:O,'Transport DB'!C:C,"="&amp;'Work DB'!C123,'Transport DB'!F:F,"="&amp;'Work DB'!$K$4)</f>
        <v>0</v>
      </c>
      <c r="L123" s="169">
        <f>SUMIFS('Transport DB'!O:O,'Transport DB'!C:C,"="&amp;'Work DB'!C123,'Transport DB'!F:F,"="&amp;'Work DB'!$L$4)</f>
        <v>0</v>
      </c>
      <c r="M123" s="169">
        <f>SUMIFS('Transport DB'!O:O,'Transport DB'!C:C,"="&amp;'Work DB'!C123,'Transport DB'!F:F,"="&amp;'Work DB'!$M$4)</f>
        <v>0</v>
      </c>
      <c r="N123" s="169"/>
      <c r="O123" s="167"/>
      <c r="P123" s="168">
        <f t="shared" si="10"/>
        <v>0</v>
      </c>
      <c r="Q123" s="169">
        <f t="shared" si="13"/>
        <v>0</v>
      </c>
      <c r="R123" s="169"/>
      <c r="S123" s="169"/>
      <c r="T123" s="169"/>
      <c r="U123" s="169"/>
      <c r="V123" s="167"/>
      <c r="W123" s="168">
        <f>SUMIFS('Transport DB'!Q:Q,'Transport DB'!C:C,"="&amp;'Work DB'!C123,'Transport DB'!F:F,"="&amp;'Work DB'!$W$4)</f>
        <v>0</v>
      </c>
      <c r="X123" s="169">
        <f>SUMIFS('Transport DB'!Q:Q,'Transport DB'!C:C,"="&amp;'Work DB'!C123,'Transport DB'!F:F,"="&amp;'Work DB'!$X$4)</f>
        <v>0</v>
      </c>
      <c r="Y123" s="169">
        <f>SUMIFS('Transport DB'!Q:Q,'Transport DB'!C:C,"="&amp;'Work DB'!C123,'Transport DB'!F:F,"="&amp;'Work DB'!$Y$4)</f>
        <v>0</v>
      </c>
      <c r="Z123" s="166">
        <f>SUMIFS('Transport DB'!Q:Q,'Transport DB'!C:C,"="&amp;'Work DB'!C123,'Transport DB'!F:F,"="&amp;'Work DB'!$Z$4)</f>
        <v>0</v>
      </c>
      <c r="AA123" s="166">
        <f>SUMIFS('Transport DB'!Q:Q,'Transport DB'!C:C,"="&amp;'Work DB'!C123,'Transport DB'!F:F,"="&amp;'Work DB'!$AA$4)</f>
        <v>0</v>
      </c>
      <c r="AB123" s="166"/>
      <c r="AC123" s="167"/>
      <c r="AD123" s="29"/>
      <c r="AE123" s="30"/>
      <c r="AF123" s="31"/>
      <c r="AG123" s="29"/>
      <c r="AH123" s="30"/>
      <c r="AI123" s="32"/>
      <c r="AJ123" s="29"/>
      <c r="AK123" s="30"/>
      <c r="AL123" s="30"/>
      <c r="AM123" s="31"/>
      <c r="AN123" s="29"/>
      <c r="AO123" s="30"/>
      <c r="AP123" s="31"/>
      <c r="AQ123" s="189"/>
      <c r="AR123" s="30"/>
      <c r="AS123" s="30"/>
      <c r="AT123" s="30"/>
      <c r="AU123" s="30"/>
      <c r="AV123" s="31"/>
      <c r="AW123" s="33"/>
      <c r="AX123" s="57"/>
    </row>
    <row r="124" spans="2:50" s="15" customFormat="1" ht="21" x14ac:dyDescent="0.25">
      <c r="B124" s="48"/>
      <c r="C124" s="20">
        <f t="shared" si="12"/>
        <v>45489</v>
      </c>
      <c r="D124" s="168">
        <f>SUMIFS('Transport DB'!P:P,'Transport DB'!C:C,"="&amp;'Work DB'!C124,'Transport DB'!F:F,"="&amp;'Work DB'!$D$4)</f>
        <v>0</v>
      </c>
      <c r="E124" s="169">
        <f>SUMIFS('Transport DB'!P:P,'Transport DB'!C:C,"="&amp;'Work DB'!C124,'Transport DB'!F:F,"="&amp;'Work DB'!$E$4)</f>
        <v>0</v>
      </c>
      <c r="F124" s="169">
        <f>SUMIFS('Transport DB'!P:P,'Transport DB'!C:C,"="&amp;'Work DB'!C124,'Transport DB'!F:F,"="&amp;'Work DB'!$F$4)</f>
        <v>0</v>
      </c>
      <c r="G124" s="169"/>
      <c r="H124" s="167"/>
      <c r="I124" s="168">
        <f>SUMIFS('Transport DB'!O:O,'Transport DB'!C:C,"="&amp;'Work DB'!C124,'Transport DB'!F:F,"="&amp;'Work DB'!$I$4)</f>
        <v>0</v>
      </c>
      <c r="J124" s="169">
        <f>SUMIFS('Transport DB'!O:O,'Transport DB'!C:C,"="&amp;'Work DB'!C124,'Transport DB'!F:F,"="&amp;'Work DB'!$J$4)</f>
        <v>0</v>
      </c>
      <c r="K124" s="169">
        <f>SUMIFS('Transport DB'!O:O,'Transport DB'!C:C,"="&amp;'Work DB'!C124,'Transport DB'!F:F,"="&amp;'Work DB'!$K$4)</f>
        <v>0</v>
      </c>
      <c r="L124" s="169">
        <f>SUMIFS('Transport DB'!O:O,'Transport DB'!C:C,"="&amp;'Work DB'!C124,'Transport DB'!F:F,"="&amp;'Work DB'!$L$4)</f>
        <v>0</v>
      </c>
      <c r="M124" s="169">
        <f>SUMIFS('Transport DB'!O:O,'Transport DB'!C:C,"="&amp;'Work DB'!C124,'Transport DB'!F:F,"="&amp;'Work DB'!$M$4)</f>
        <v>0</v>
      </c>
      <c r="N124" s="169"/>
      <c r="O124" s="167"/>
      <c r="P124" s="168">
        <f t="shared" si="10"/>
        <v>0</v>
      </c>
      <c r="Q124" s="169">
        <f t="shared" si="13"/>
        <v>0</v>
      </c>
      <c r="R124" s="169"/>
      <c r="S124" s="169"/>
      <c r="T124" s="169"/>
      <c r="U124" s="169"/>
      <c r="V124" s="167"/>
      <c r="W124" s="168">
        <f>SUMIFS('Transport DB'!Q:Q,'Transport DB'!C:C,"="&amp;'Work DB'!C124,'Transport DB'!F:F,"="&amp;'Work DB'!$W$4)</f>
        <v>0</v>
      </c>
      <c r="X124" s="169">
        <f>SUMIFS('Transport DB'!Q:Q,'Transport DB'!C:C,"="&amp;'Work DB'!C124,'Transport DB'!F:F,"="&amp;'Work DB'!$X$4)</f>
        <v>0</v>
      </c>
      <c r="Y124" s="169">
        <f>SUMIFS('Transport DB'!Q:Q,'Transport DB'!C:C,"="&amp;'Work DB'!C124,'Transport DB'!F:F,"="&amp;'Work DB'!$Y$4)</f>
        <v>0</v>
      </c>
      <c r="Z124" s="166">
        <f>SUMIFS('Transport DB'!Q:Q,'Transport DB'!C:C,"="&amp;'Work DB'!C124,'Transport DB'!F:F,"="&amp;'Work DB'!$Z$4)</f>
        <v>0</v>
      </c>
      <c r="AA124" s="166">
        <f>SUMIFS('Transport DB'!Q:Q,'Transport DB'!C:C,"="&amp;'Work DB'!C124,'Transport DB'!F:F,"="&amp;'Work DB'!$AA$4)</f>
        <v>0</v>
      </c>
      <c r="AB124" s="166"/>
      <c r="AC124" s="167"/>
      <c r="AD124" s="29"/>
      <c r="AE124" s="30"/>
      <c r="AF124" s="31"/>
      <c r="AG124" s="29"/>
      <c r="AH124" s="30"/>
      <c r="AI124" s="32"/>
      <c r="AJ124" s="29"/>
      <c r="AK124" s="30"/>
      <c r="AL124" s="30"/>
      <c r="AM124" s="31"/>
      <c r="AN124" s="29"/>
      <c r="AO124" s="30"/>
      <c r="AP124" s="31"/>
      <c r="AQ124" s="189"/>
      <c r="AR124" s="30"/>
      <c r="AS124" s="30"/>
      <c r="AT124" s="30"/>
      <c r="AU124" s="30"/>
      <c r="AV124" s="31"/>
      <c r="AW124" s="33"/>
      <c r="AX124" s="57"/>
    </row>
    <row r="125" spans="2:50" s="15" customFormat="1" ht="21" x14ac:dyDescent="0.25">
      <c r="B125" s="48"/>
      <c r="C125" s="20">
        <f t="shared" si="12"/>
        <v>45490</v>
      </c>
      <c r="D125" s="168">
        <f>SUMIFS('Transport DB'!P:P,'Transport DB'!C:C,"="&amp;'Work DB'!C125,'Transport DB'!F:F,"="&amp;'Work DB'!$D$4)</f>
        <v>0</v>
      </c>
      <c r="E125" s="169">
        <f>SUMIFS('Transport DB'!P:P,'Transport DB'!C:C,"="&amp;'Work DB'!C125,'Transport DB'!F:F,"="&amp;'Work DB'!$E$4)</f>
        <v>0</v>
      </c>
      <c r="F125" s="169">
        <f>SUMIFS('Transport DB'!P:P,'Transport DB'!C:C,"="&amp;'Work DB'!C125,'Transport DB'!F:F,"="&amp;'Work DB'!$F$4)</f>
        <v>0</v>
      </c>
      <c r="G125" s="169"/>
      <c r="H125" s="167"/>
      <c r="I125" s="168">
        <f>SUMIFS('Transport DB'!O:O,'Transport DB'!C:C,"="&amp;'Work DB'!C125,'Transport DB'!F:F,"="&amp;'Work DB'!$I$4)</f>
        <v>0</v>
      </c>
      <c r="J125" s="169">
        <f>SUMIFS('Transport DB'!O:O,'Transport DB'!C:C,"="&amp;'Work DB'!C125,'Transport DB'!F:F,"="&amp;'Work DB'!$J$4)</f>
        <v>0</v>
      </c>
      <c r="K125" s="169">
        <f>SUMIFS('Transport DB'!O:O,'Transport DB'!C:C,"="&amp;'Work DB'!C125,'Transport DB'!F:F,"="&amp;'Work DB'!$K$4)</f>
        <v>0</v>
      </c>
      <c r="L125" s="169">
        <f>SUMIFS('Transport DB'!O:O,'Transport DB'!C:C,"="&amp;'Work DB'!C125,'Transport DB'!F:F,"="&amp;'Work DB'!$L$4)</f>
        <v>0</v>
      </c>
      <c r="M125" s="169">
        <f>SUMIFS('Transport DB'!O:O,'Transport DB'!C:C,"="&amp;'Work DB'!C125,'Transport DB'!F:F,"="&amp;'Work DB'!$M$4)</f>
        <v>0</v>
      </c>
      <c r="N125" s="169"/>
      <c r="O125" s="167"/>
      <c r="P125" s="168">
        <f t="shared" si="10"/>
        <v>0</v>
      </c>
      <c r="Q125" s="169">
        <f t="shared" si="13"/>
        <v>0</v>
      </c>
      <c r="R125" s="169"/>
      <c r="S125" s="169"/>
      <c r="T125" s="169"/>
      <c r="U125" s="169"/>
      <c r="V125" s="167"/>
      <c r="W125" s="168">
        <f>SUMIFS('Transport DB'!Q:Q,'Transport DB'!C:C,"="&amp;'Work DB'!C125,'Transport DB'!F:F,"="&amp;'Work DB'!$W$4)</f>
        <v>0</v>
      </c>
      <c r="X125" s="169">
        <f>SUMIFS('Transport DB'!Q:Q,'Transport DB'!C:C,"="&amp;'Work DB'!C125,'Transport DB'!F:F,"="&amp;'Work DB'!$X$4)</f>
        <v>0</v>
      </c>
      <c r="Y125" s="169">
        <f>SUMIFS('Transport DB'!Q:Q,'Transport DB'!C:C,"="&amp;'Work DB'!C125,'Transport DB'!F:F,"="&amp;'Work DB'!$Y$4)</f>
        <v>0</v>
      </c>
      <c r="Z125" s="166">
        <f>SUMIFS('Transport DB'!Q:Q,'Transport DB'!C:C,"="&amp;'Work DB'!C125,'Transport DB'!F:F,"="&amp;'Work DB'!$Z$4)</f>
        <v>0</v>
      </c>
      <c r="AA125" s="166">
        <f>SUMIFS('Transport DB'!Q:Q,'Transport DB'!C:C,"="&amp;'Work DB'!C125,'Transport DB'!F:F,"="&amp;'Work DB'!$AA$4)</f>
        <v>0</v>
      </c>
      <c r="AB125" s="166"/>
      <c r="AC125" s="167"/>
      <c r="AD125" s="29"/>
      <c r="AE125" s="30"/>
      <c r="AF125" s="31"/>
      <c r="AG125" s="29"/>
      <c r="AH125" s="30"/>
      <c r="AI125" s="32"/>
      <c r="AJ125" s="29"/>
      <c r="AK125" s="30"/>
      <c r="AL125" s="30"/>
      <c r="AM125" s="31"/>
      <c r="AN125" s="29"/>
      <c r="AO125" s="30"/>
      <c r="AP125" s="31"/>
      <c r="AQ125" s="189"/>
      <c r="AR125" s="30"/>
      <c r="AS125" s="30"/>
      <c r="AT125" s="30"/>
      <c r="AU125" s="30"/>
      <c r="AV125" s="31"/>
      <c r="AW125" s="33"/>
      <c r="AX125" s="57"/>
    </row>
    <row r="126" spans="2:50" s="15" customFormat="1" ht="21" x14ac:dyDescent="0.25">
      <c r="B126" s="48"/>
      <c r="C126" s="20">
        <f t="shared" si="12"/>
        <v>45491</v>
      </c>
      <c r="D126" s="168">
        <f>SUMIFS('Transport DB'!P:P,'Transport DB'!C:C,"="&amp;'Work DB'!C126,'Transport DB'!F:F,"="&amp;'Work DB'!$D$4)</f>
        <v>0</v>
      </c>
      <c r="E126" s="169">
        <f>SUMIFS('Transport DB'!P:P,'Transport DB'!C:C,"="&amp;'Work DB'!C126,'Transport DB'!F:F,"="&amp;'Work DB'!$E$4)</f>
        <v>0</v>
      </c>
      <c r="F126" s="169">
        <f>SUMIFS('Transport DB'!P:P,'Transport DB'!C:C,"="&amp;'Work DB'!C126,'Transport DB'!F:F,"="&amp;'Work DB'!$F$4)</f>
        <v>0</v>
      </c>
      <c r="G126" s="169"/>
      <c r="H126" s="167"/>
      <c r="I126" s="168">
        <f>SUMIFS('Transport DB'!O:O,'Transport DB'!C:C,"="&amp;'Work DB'!C126,'Transport DB'!F:F,"="&amp;'Work DB'!$I$4)</f>
        <v>0</v>
      </c>
      <c r="J126" s="169">
        <f>SUMIFS('Transport DB'!O:O,'Transport DB'!C:C,"="&amp;'Work DB'!C126,'Transport DB'!F:F,"="&amp;'Work DB'!$J$4)</f>
        <v>0</v>
      </c>
      <c r="K126" s="169">
        <f>SUMIFS('Transport DB'!O:O,'Transport DB'!C:C,"="&amp;'Work DB'!C126,'Transport DB'!F:F,"="&amp;'Work DB'!$K$4)</f>
        <v>0</v>
      </c>
      <c r="L126" s="169">
        <f>SUMIFS('Transport DB'!O:O,'Transport DB'!C:C,"="&amp;'Work DB'!C126,'Transport DB'!F:F,"="&amp;'Work DB'!$L$4)</f>
        <v>0</v>
      </c>
      <c r="M126" s="169">
        <f>SUMIFS('Transport DB'!O:O,'Transport DB'!C:C,"="&amp;'Work DB'!C126,'Transport DB'!F:F,"="&amp;'Work DB'!$M$4)</f>
        <v>0</v>
      </c>
      <c r="N126" s="169"/>
      <c r="O126" s="167"/>
      <c r="P126" s="168">
        <f t="shared" si="10"/>
        <v>0</v>
      </c>
      <c r="Q126" s="169">
        <f t="shared" si="13"/>
        <v>0</v>
      </c>
      <c r="R126" s="169"/>
      <c r="S126" s="169"/>
      <c r="T126" s="169"/>
      <c r="U126" s="169"/>
      <c r="V126" s="167"/>
      <c r="W126" s="168">
        <f>SUMIFS('Transport DB'!Q:Q,'Transport DB'!C:C,"="&amp;'Work DB'!C126,'Transport DB'!F:F,"="&amp;'Work DB'!$W$4)</f>
        <v>0</v>
      </c>
      <c r="X126" s="169">
        <f>SUMIFS('Transport DB'!Q:Q,'Transport DB'!C:C,"="&amp;'Work DB'!C126,'Transport DB'!F:F,"="&amp;'Work DB'!$X$4)</f>
        <v>0</v>
      </c>
      <c r="Y126" s="169">
        <f>SUMIFS('Transport DB'!Q:Q,'Transport DB'!C:C,"="&amp;'Work DB'!C126,'Transport DB'!F:F,"="&amp;'Work DB'!$Y$4)</f>
        <v>0</v>
      </c>
      <c r="Z126" s="166">
        <f>SUMIFS('Transport DB'!Q:Q,'Transport DB'!C:C,"="&amp;'Work DB'!C126,'Transport DB'!F:F,"="&amp;'Work DB'!$Z$4)</f>
        <v>0</v>
      </c>
      <c r="AA126" s="166">
        <f>SUMIFS('Transport DB'!Q:Q,'Transport DB'!C:C,"="&amp;'Work DB'!C126,'Transport DB'!F:F,"="&amp;'Work DB'!$AA$4)</f>
        <v>0</v>
      </c>
      <c r="AB126" s="166"/>
      <c r="AC126" s="167"/>
      <c r="AD126" s="29"/>
      <c r="AE126" s="30"/>
      <c r="AF126" s="31"/>
      <c r="AG126" s="29"/>
      <c r="AH126" s="30"/>
      <c r="AI126" s="32"/>
      <c r="AJ126" s="29"/>
      <c r="AK126" s="30"/>
      <c r="AL126" s="30"/>
      <c r="AM126" s="31"/>
      <c r="AN126" s="29"/>
      <c r="AO126" s="30"/>
      <c r="AP126" s="31"/>
      <c r="AQ126" s="189"/>
      <c r="AR126" s="30"/>
      <c r="AS126" s="30"/>
      <c r="AT126" s="30"/>
      <c r="AU126" s="30"/>
      <c r="AV126" s="31"/>
      <c r="AW126" s="33"/>
      <c r="AX126" s="57"/>
    </row>
    <row r="127" spans="2:50" s="15" customFormat="1" ht="21" x14ac:dyDescent="0.25">
      <c r="B127" s="48"/>
      <c r="C127" s="20">
        <f t="shared" si="12"/>
        <v>45492</v>
      </c>
      <c r="D127" s="168">
        <f>SUMIFS('Transport DB'!P:P,'Transport DB'!C:C,"="&amp;'Work DB'!C127,'Transport DB'!F:F,"="&amp;'Work DB'!$D$4)</f>
        <v>0</v>
      </c>
      <c r="E127" s="169">
        <f>SUMIFS('Transport DB'!P:P,'Transport DB'!C:C,"="&amp;'Work DB'!C127,'Transport DB'!F:F,"="&amp;'Work DB'!$E$4)</f>
        <v>0</v>
      </c>
      <c r="F127" s="169">
        <f>SUMIFS('Transport DB'!P:P,'Transport DB'!C:C,"="&amp;'Work DB'!C127,'Transport DB'!F:F,"="&amp;'Work DB'!$F$4)</f>
        <v>0</v>
      </c>
      <c r="G127" s="169"/>
      <c r="H127" s="167"/>
      <c r="I127" s="168">
        <f>SUMIFS('Transport DB'!O:O,'Transport DB'!C:C,"="&amp;'Work DB'!C127,'Transport DB'!F:F,"="&amp;'Work DB'!$I$4)</f>
        <v>0</v>
      </c>
      <c r="J127" s="169">
        <f>SUMIFS('Transport DB'!O:O,'Transport DB'!C:C,"="&amp;'Work DB'!C127,'Transport DB'!F:F,"="&amp;'Work DB'!$J$4)</f>
        <v>0</v>
      </c>
      <c r="K127" s="169">
        <f>SUMIFS('Transport DB'!O:O,'Transport DB'!C:C,"="&amp;'Work DB'!C127,'Transport DB'!F:F,"="&amp;'Work DB'!$K$4)</f>
        <v>0</v>
      </c>
      <c r="L127" s="169">
        <f>SUMIFS('Transport DB'!O:O,'Transport DB'!C:C,"="&amp;'Work DB'!C127,'Transport DB'!F:F,"="&amp;'Work DB'!$L$4)</f>
        <v>0</v>
      </c>
      <c r="M127" s="169">
        <f>SUMIFS('Transport DB'!O:O,'Transport DB'!C:C,"="&amp;'Work DB'!C127,'Transport DB'!F:F,"="&amp;'Work DB'!$M$4)</f>
        <v>0</v>
      </c>
      <c r="N127" s="169"/>
      <c r="O127" s="167"/>
      <c r="P127" s="168">
        <f t="shared" si="10"/>
        <v>0</v>
      </c>
      <c r="Q127" s="169">
        <f t="shared" si="13"/>
        <v>0</v>
      </c>
      <c r="R127" s="169"/>
      <c r="S127" s="169"/>
      <c r="T127" s="169"/>
      <c r="U127" s="169"/>
      <c r="V127" s="167"/>
      <c r="W127" s="168">
        <f>SUMIFS('Transport DB'!Q:Q,'Transport DB'!C:C,"="&amp;'Work DB'!C127,'Transport DB'!F:F,"="&amp;'Work DB'!$W$4)</f>
        <v>0</v>
      </c>
      <c r="X127" s="169">
        <f>SUMIFS('Transport DB'!Q:Q,'Transport DB'!C:C,"="&amp;'Work DB'!C127,'Transport DB'!F:F,"="&amp;'Work DB'!$X$4)</f>
        <v>0</v>
      </c>
      <c r="Y127" s="169">
        <f>SUMIFS('Transport DB'!Q:Q,'Transport DB'!C:C,"="&amp;'Work DB'!C127,'Transport DB'!F:F,"="&amp;'Work DB'!$Y$4)</f>
        <v>0</v>
      </c>
      <c r="Z127" s="166">
        <f>SUMIFS('Transport DB'!Q:Q,'Transport DB'!C:C,"="&amp;'Work DB'!C127,'Transport DB'!F:F,"="&amp;'Work DB'!$Z$4)</f>
        <v>0</v>
      </c>
      <c r="AA127" s="166">
        <f>SUMIFS('Transport DB'!Q:Q,'Transport DB'!C:C,"="&amp;'Work DB'!C127,'Transport DB'!F:F,"="&amp;'Work DB'!$AA$4)</f>
        <v>0</v>
      </c>
      <c r="AB127" s="166"/>
      <c r="AC127" s="167"/>
      <c r="AD127" s="29"/>
      <c r="AE127" s="30"/>
      <c r="AF127" s="31"/>
      <c r="AG127" s="29"/>
      <c r="AH127" s="30"/>
      <c r="AI127" s="32"/>
      <c r="AJ127" s="29"/>
      <c r="AK127" s="30"/>
      <c r="AL127" s="30"/>
      <c r="AM127" s="31"/>
      <c r="AN127" s="29"/>
      <c r="AO127" s="30"/>
      <c r="AP127" s="31"/>
      <c r="AQ127" s="189"/>
      <c r="AR127" s="30"/>
      <c r="AS127" s="30"/>
      <c r="AT127" s="30"/>
      <c r="AU127" s="30"/>
      <c r="AV127" s="31"/>
      <c r="AW127" s="33"/>
      <c r="AX127" s="57"/>
    </row>
    <row r="128" spans="2:50" s="15" customFormat="1" ht="21" x14ac:dyDescent="0.25">
      <c r="B128" s="48"/>
      <c r="C128" s="20">
        <f t="shared" si="12"/>
        <v>45493</v>
      </c>
      <c r="D128" s="168">
        <f>SUMIFS('Transport DB'!P:P,'Transport DB'!C:C,"="&amp;'Work DB'!C128,'Transport DB'!F:F,"="&amp;'Work DB'!$D$4)</f>
        <v>0</v>
      </c>
      <c r="E128" s="169">
        <f>SUMIFS('Transport DB'!P:P,'Transport DB'!C:C,"="&amp;'Work DB'!C128,'Transport DB'!F:F,"="&amp;'Work DB'!$E$4)</f>
        <v>0</v>
      </c>
      <c r="F128" s="169">
        <f>SUMIFS('Transport DB'!P:P,'Transport DB'!C:C,"="&amp;'Work DB'!C128,'Transport DB'!F:F,"="&amp;'Work DB'!$F$4)</f>
        <v>0</v>
      </c>
      <c r="G128" s="169"/>
      <c r="H128" s="167"/>
      <c r="I128" s="168">
        <f>SUMIFS('Transport DB'!O:O,'Transport DB'!C:C,"="&amp;'Work DB'!C128,'Transport DB'!F:F,"="&amp;'Work DB'!$I$4)</f>
        <v>0</v>
      </c>
      <c r="J128" s="169">
        <f>SUMIFS('Transport DB'!O:O,'Transport DB'!C:C,"="&amp;'Work DB'!C128,'Transport DB'!F:F,"="&amp;'Work DB'!$J$4)</f>
        <v>0</v>
      </c>
      <c r="K128" s="169">
        <f>SUMIFS('Transport DB'!O:O,'Transport DB'!C:C,"="&amp;'Work DB'!C128,'Transport DB'!F:F,"="&amp;'Work DB'!$K$4)</f>
        <v>0</v>
      </c>
      <c r="L128" s="169">
        <f>SUMIFS('Transport DB'!O:O,'Transport DB'!C:C,"="&amp;'Work DB'!C128,'Transport DB'!F:F,"="&amp;'Work DB'!$L$4)</f>
        <v>0</v>
      </c>
      <c r="M128" s="169">
        <f>SUMIFS('Transport DB'!O:O,'Transport DB'!C:C,"="&amp;'Work DB'!C128,'Transport DB'!F:F,"="&amp;'Work DB'!$M$4)</f>
        <v>0</v>
      </c>
      <c r="N128" s="169"/>
      <c r="O128" s="167"/>
      <c r="P128" s="168">
        <f t="shared" si="10"/>
        <v>0</v>
      </c>
      <c r="Q128" s="169">
        <f t="shared" si="13"/>
        <v>0</v>
      </c>
      <c r="R128" s="169"/>
      <c r="S128" s="169"/>
      <c r="T128" s="169"/>
      <c r="U128" s="169"/>
      <c r="V128" s="167"/>
      <c r="W128" s="168">
        <f>SUMIFS('Transport DB'!Q:Q,'Transport DB'!C:C,"="&amp;'Work DB'!C128,'Transport DB'!F:F,"="&amp;'Work DB'!$W$4)</f>
        <v>0</v>
      </c>
      <c r="X128" s="169">
        <f>SUMIFS('Transport DB'!Q:Q,'Transport DB'!C:C,"="&amp;'Work DB'!C128,'Transport DB'!F:F,"="&amp;'Work DB'!$X$4)</f>
        <v>0</v>
      </c>
      <c r="Y128" s="169">
        <f>SUMIFS('Transport DB'!Q:Q,'Transport DB'!C:C,"="&amp;'Work DB'!C128,'Transport DB'!F:F,"="&amp;'Work DB'!$Y$4)</f>
        <v>0</v>
      </c>
      <c r="Z128" s="166">
        <f>SUMIFS('Transport DB'!Q:Q,'Transport DB'!C:C,"="&amp;'Work DB'!C128,'Transport DB'!F:F,"="&amp;'Work DB'!$Z$4)</f>
        <v>0</v>
      </c>
      <c r="AA128" s="166">
        <f>SUMIFS('Transport DB'!Q:Q,'Transport DB'!C:C,"="&amp;'Work DB'!C128,'Transport DB'!F:F,"="&amp;'Work DB'!$AA$4)</f>
        <v>0</v>
      </c>
      <c r="AB128" s="166"/>
      <c r="AC128" s="167"/>
      <c r="AD128" s="29"/>
      <c r="AE128" s="30"/>
      <c r="AF128" s="31"/>
      <c r="AG128" s="29"/>
      <c r="AH128" s="30"/>
      <c r="AI128" s="32"/>
      <c r="AJ128" s="29"/>
      <c r="AK128" s="30"/>
      <c r="AL128" s="30"/>
      <c r="AM128" s="31"/>
      <c r="AN128" s="29"/>
      <c r="AO128" s="30"/>
      <c r="AP128" s="31"/>
      <c r="AQ128" s="189"/>
      <c r="AR128" s="30"/>
      <c r="AS128" s="30"/>
      <c r="AT128" s="30"/>
      <c r="AU128" s="30"/>
      <c r="AV128" s="31"/>
      <c r="AW128" s="33"/>
      <c r="AX128" s="57"/>
    </row>
    <row r="129" spans="2:50" s="15" customFormat="1" ht="21" x14ac:dyDescent="0.25">
      <c r="B129" s="48"/>
      <c r="C129" s="20">
        <f t="shared" si="12"/>
        <v>45494</v>
      </c>
      <c r="D129" s="168">
        <f>SUMIFS('Transport DB'!P:P,'Transport DB'!C:C,"="&amp;'Work DB'!C129,'Transport DB'!F:F,"="&amp;'Work DB'!$D$4)</f>
        <v>0</v>
      </c>
      <c r="E129" s="169">
        <f>SUMIFS('Transport DB'!P:P,'Transport DB'!C:C,"="&amp;'Work DB'!C129,'Transport DB'!F:F,"="&amp;'Work DB'!$E$4)</f>
        <v>0</v>
      </c>
      <c r="F129" s="169">
        <f>SUMIFS('Transport DB'!P:P,'Transport DB'!C:C,"="&amp;'Work DB'!C129,'Transport DB'!F:F,"="&amp;'Work DB'!$F$4)</f>
        <v>0</v>
      </c>
      <c r="G129" s="169"/>
      <c r="H129" s="167"/>
      <c r="I129" s="168">
        <f>SUMIFS('Transport DB'!O:O,'Transport DB'!C:C,"="&amp;'Work DB'!C129,'Transport DB'!F:F,"="&amp;'Work DB'!$I$4)</f>
        <v>0</v>
      </c>
      <c r="J129" s="169">
        <f>SUMIFS('Transport DB'!O:O,'Transport DB'!C:C,"="&amp;'Work DB'!C129,'Transport DB'!F:F,"="&amp;'Work DB'!$J$4)</f>
        <v>0</v>
      </c>
      <c r="K129" s="169">
        <f>SUMIFS('Transport DB'!O:O,'Transport DB'!C:C,"="&amp;'Work DB'!C129,'Transport DB'!F:F,"="&amp;'Work DB'!$K$4)</f>
        <v>0</v>
      </c>
      <c r="L129" s="169">
        <f>SUMIFS('Transport DB'!O:O,'Transport DB'!C:C,"="&amp;'Work DB'!C129,'Transport DB'!F:F,"="&amp;'Work DB'!$L$4)</f>
        <v>0</v>
      </c>
      <c r="M129" s="169">
        <f>SUMIFS('Transport DB'!O:O,'Transport DB'!C:C,"="&amp;'Work DB'!C129,'Transport DB'!F:F,"="&amp;'Work DB'!$M$4)</f>
        <v>0</v>
      </c>
      <c r="N129" s="169"/>
      <c r="O129" s="167"/>
      <c r="P129" s="168">
        <f t="shared" si="10"/>
        <v>0</v>
      </c>
      <c r="Q129" s="169">
        <f t="shared" si="13"/>
        <v>0</v>
      </c>
      <c r="R129" s="169"/>
      <c r="S129" s="169"/>
      <c r="T129" s="169"/>
      <c r="U129" s="169"/>
      <c r="V129" s="167"/>
      <c r="W129" s="168">
        <f>SUMIFS('Transport DB'!Q:Q,'Transport DB'!C:C,"="&amp;'Work DB'!C129,'Transport DB'!F:F,"="&amp;'Work DB'!$W$4)</f>
        <v>0</v>
      </c>
      <c r="X129" s="169">
        <f>SUMIFS('Transport DB'!Q:Q,'Transport DB'!C:C,"="&amp;'Work DB'!C129,'Transport DB'!F:F,"="&amp;'Work DB'!$X$4)</f>
        <v>0</v>
      </c>
      <c r="Y129" s="169">
        <f>SUMIFS('Transport DB'!Q:Q,'Transport DB'!C:C,"="&amp;'Work DB'!C129,'Transport DB'!F:F,"="&amp;'Work DB'!$Y$4)</f>
        <v>0</v>
      </c>
      <c r="Z129" s="166">
        <f>SUMIFS('Transport DB'!Q:Q,'Transport DB'!C:C,"="&amp;'Work DB'!C129,'Transport DB'!F:F,"="&amp;'Work DB'!$Z$4)</f>
        <v>0</v>
      </c>
      <c r="AA129" s="166">
        <f>SUMIFS('Transport DB'!Q:Q,'Transport DB'!C:C,"="&amp;'Work DB'!C129,'Transport DB'!F:F,"="&amp;'Work DB'!$AA$4)</f>
        <v>0</v>
      </c>
      <c r="AB129" s="166"/>
      <c r="AC129" s="167"/>
      <c r="AD129" s="29"/>
      <c r="AE129" s="30"/>
      <c r="AF129" s="31"/>
      <c r="AG129" s="29"/>
      <c r="AH129" s="30"/>
      <c r="AI129" s="32"/>
      <c r="AJ129" s="29"/>
      <c r="AK129" s="30"/>
      <c r="AL129" s="30"/>
      <c r="AM129" s="31"/>
      <c r="AN129" s="29"/>
      <c r="AO129" s="30"/>
      <c r="AP129" s="31"/>
      <c r="AQ129" s="189"/>
      <c r="AR129" s="30"/>
      <c r="AS129" s="30"/>
      <c r="AT129" s="30"/>
      <c r="AU129" s="30"/>
      <c r="AV129" s="31"/>
      <c r="AW129" s="33"/>
      <c r="AX129" s="57"/>
    </row>
    <row r="130" spans="2:50" s="15" customFormat="1" ht="21" x14ac:dyDescent="0.25">
      <c r="B130" s="48"/>
      <c r="C130" s="184">
        <f t="shared" si="12"/>
        <v>45495</v>
      </c>
      <c r="D130" s="185">
        <f>SUMIFS('Transport DB'!P:P,'Transport DB'!C:C,"="&amp;'Work DB'!C130,'Transport DB'!F:F,"="&amp;'Work DB'!$D$4)</f>
        <v>0</v>
      </c>
      <c r="E130" s="186">
        <f>SUMIFS('Transport DB'!P:P,'Transport DB'!C:C,"="&amp;'Work DB'!C130,'Transport DB'!F:F,"="&amp;'Work DB'!$E$4)</f>
        <v>0</v>
      </c>
      <c r="F130" s="186">
        <f>SUMIFS('Transport DB'!P:P,'Transport DB'!C:C,"="&amp;'Work DB'!C130,'Transport DB'!F:F,"="&amp;'Work DB'!$F$4)</f>
        <v>0</v>
      </c>
      <c r="G130" s="186"/>
      <c r="H130" s="187"/>
      <c r="I130" s="185">
        <f>SUMIFS('Transport DB'!O:O,'Transport DB'!C:C,"="&amp;'Work DB'!C130,'Transport DB'!F:F,"="&amp;'Work DB'!$I$4)</f>
        <v>0</v>
      </c>
      <c r="J130" s="186">
        <f>SUMIFS('Transport DB'!O:O,'Transport DB'!C:C,"="&amp;'Work DB'!C130,'Transport DB'!F:F,"="&amp;'Work DB'!$J$4)</f>
        <v>0</v>
      </c>
      <c r="K130" s="186">
        <f>SUMIFS('Transport DB'!O:O,'Transport DB'!C:C,"="&amp;'Work DB'!C130,'Transport DB'!F:F,"="&amp;'Work DB'!$K$4)</f>
        <v>0</v>
      </c>
      <c r="L130" s="186">
        <f>SUMIFS('Transport DB'!O:O,'Transport DB'!C:C,"="&amp;'Work DB'!C130,'Transport DB'!F:F,"="&amp;'Work DB'!$L$4)</f>
        <v>0</v>
      </c>
      <c r="M130" s="186">
        <f>SUMIFS('Transport DB'!O:O,'Transport DB'!C:C,"="&amp;'Work DB'!C130,'Transport DB'!F:F,"="&amp;'Work DB'!$M$4)</f>
        <v>0</v>
      </c>
      <c r="N130" s="186"/>
      <c r="O130" s="187"/>
      <c r="P130" s="168">
        <f t="shared" si="10"/>
        <v>0</v>
      </c>
      <c r="Q130" s="186">
        <f t="shared" si="13"/>
        <v>0</v>
      </c>
      <c r="R130" s="186"/>
      <c r="S130" s="186"/>
      <c r="T130" s="186"/>
      <c r="U130" s="186"/>
      <c r="V130" s="187"/>
      <c r="W130" s="185">
        <f>SUMIFS('Transport DB'!Q:Q,'Transport DB'!C:C,"="&amp;'Work DB'!C130,'Transport DB'!F:F,"="&amp;'Work DB'!$W$4)</f>
        <v>0</v>
      </c>
      <c r="X130" s="186">
        <f>SUMIFS('Transport DB'!Q:Q,'Transport DB'!C:C,"="&amp;'Work DB'!C130,'Transport DB'!F:F,"="&amp;'Work DB'!$X$4)</f>
        <v>0</v>
      </c>
      <c r="Y130" s="186">
        <f>SUMIFS('Transport DB'!Q:Q,'Transport DB'!C:C,"="&amp;'Work DB'!C130,'Transport DB'!F:F,"="&amp;'Work DB'!$Y$4)</f>
        <v>0</v>
      </c>
      <c r="Z130" s="188">
        <f>SUMIFS('Transport DB'!Q:Q,'Transport DB'!C:C,"="&amp;'Work DB'!C130,'Transport DB'!F:F,"="&amp;'Work DB'!$Z$4)</f>
        <v>0</v>
      </c>
      <c r="AA130" s="188">
        <f>SUMIFS('Transport DB'!Q:Q,'Transport DB'!C:C,"="&amp;'Work DB'!C130,'Transport DB'!F:F,"="&amp;'Work DB'!$AA$4)</f>
        <v>0</v>
      </c>
      <c r="AB130" s="188"/>
      <c r="AC130" s="187"/>
      <c r="AD130" s="185"/>
      <c r="AE130" s="186"/>
      <c r="AF130" s="187"/>
      <c r="AG130" s="185"/>
      <c r="AH130" s="186"/>
      <c r="AI130" s="188"/>
      <c r="AJ130" s="185"/>
      <c r="AK130" s="186"/>
      <c r="AL130" s="186"/>
      <c r="AM130" s="187"/>
      <c r="AN130" s="185"/>
      <c r="AO130" s="186"/>
      <c r="AP130" s="187"/>
      <c r="AQ130" s="189"/>
      <c r="AR130" s="186"/>
      <c r="AS130" s="186"/>
      <c r="AT130" s="186"/>
      <c r="AU130" s="186"/>
      <c r="AV130" s="187"/>
      <c r="AW130" s="189"/>
      <c r="AX130" s="190" t="s">
        <v>39</v>
      </c>
    </row>
    <row r="131" spans="2:50" s="15" customFormat="1" ht="21" x14ac:dyDescent="0.25">
      <c r="B131" s="48"/>
      <c r="C131" s="20">
        <f t="shared" si="12"/>
        <v>45496</v>
      </c>
      <c r="D131" s="168">
        <f>SUMIFS('Transport DB'!P:P,'Transport DB'!C:C,"="&amp;'Work DB'!C131,'Transport DB'!F:F,"="&amp;'Work DB'!$D$4)</f>
        <v>0</v>
      </c>
      <c r="E131" s="169">
        <f>SUMIFS('Transport DB'!P:P,'Transport DB'!C:C,"="&amp;'Work DB'!C131,'Transport DB'!F:F,"="&amp;'Work DB'!$E$4)</f>
        <v>0</v>
      </c>
      <c r="F131" s="169">
        <f>SUMIFS('Transport DB'!P:P,'Transport DB'!C:C,"="&amp;'Work DB'!C131,'Transport DB'!F:F,"="&amp;'Work DB'!$F$4)</f>
        <v>0</v>
      </c>
      <c r="G131" s="169"/>
      <c r="H131" s="167"/>
      <c r="I131" s="168">
        <f>SUMIFS('Transport DB'!O:O,'Transport DB'!C:C,"="&amp;'Work DB'!C131,'Transport DB'!F:F,"="&amp;'Work DB'!$I$4)</f>
        <v>0</v>
      </c>
      <c r="J131" s="169">
        <f>SUMIFS('Transport DB'!O:O,'Transport DB'!C:C,"="&amp;'Work DB'!C131,'Transport DB'!F:F,"="&amp;'Work DB'!$J$4)</f>
        <v>0</v>
      </c>
      <c r="K131" s="169">
        <f>SUMIFS('Transport DB'!O:O,'Transport DB'!C:C,"="&amp;'Work DB'!C131,'Transport DB'!F:F,"="&amp;'Work DB'!$K$4)</f>
        <v>0</v>
      </c>
      <c r="L131" s="169">
        <f>SUMIFS('Transport DB'!O:O,'Transport DB'!C:C,"="&amp;'Work DB'!C131,'Transport DB'!F:F,"="&amp;'Work DB'!$L$4)</f>
        <v>0</v>
      </c>
      <c r="M131" s="169">
        <f>SUMIFS('Transport DB'!O:O,'Transport DB'!C:C,"="&amp;'Work DB'!C131,'Transport DB'!F:F,"="&amp;'Work DB'!$M$4)</f>
        <v>0</v>
      </c>
      <c r="N131" s="169"/>
      <c r="O131" s="167"/>
      <c r="P131" s="168">
        <f t="shared" si="10"/>
        <v>0</v>
      </c>
      <c r="Q131" s="169">
        <f t="shared" si="13"/>
        <v>0</v>
      </c>
      <c r="R131" s="169"/>
      <c r="S131" s="169"/>
      <c r="T131" s="169"/>
      <c r="U131" s="169"/>
      <c r="V131" s="167"/>
      <c r="W131" s="168">
        <f>SUMIFS('Transport DB'!Q:Q,'Transport DB'!C:C,"="&amp;'Work DB'!C131,'Transport DB'!F:F,"="&amp;'Work DB'!$W$4)</f>
        <v>0</v>
      </c>
      <c r="X131" s="169">
        <f>SUMIFS('Transport DB'!Q:Q,'Transport DB'!C:C,"="&amp;'Work DB'!C131,'Transport DB'!F:F,"="&amp;'Work DB'!$X$4)</f>
        <v>0</v>
      </c>
      <c r="Y131" s="169">
        <f>SUMIFS('Transport DB'!Q:Q,'Transport DB'!C:C,"="&amp;'Work DB'!C131,'Transport DB'!F:F,"="&amp;'Work DB'!$Y$4)</f>
        <v>0</v>
      </c>
      <c r="Z131" s="166">
        <f>SUMIFS('Transport DB'!Q:Q,'Transport DB'!C:C,"="&amp;'Work DB'!C131,'Transport DB'!F:F,"="&amp;'Work DB'!$Z$4)</f>
        <v>0</v>
      </c>
      <c r="AA131" s="166">
        <f>SUMIFS('Transport DB'!Q:Q,'Transport DB'!C:C,"="&amp;'Work DB'!C131,'Transport DB'!F:F,"="&amp;'Work DB'!$AA$4)</f>
        <v>0</v>
      </c>
      <c r="AB131" s="166"/>
      <c r="AC131" s="167"/>
      <c r="AD131" s="29"/>
      <c r="AE131" s="30"/>
      <c r="AF131" s="31"/>
      <c r="AG131" s="29"/>
      <c r="AH131" s="30"/>
      <c r="AI131" s="32"/>
      <c r="AJ131" s="29"/>
      <c r="AK131" s="30"/>
      <c r="AL131" s="30"/>
      <c r="AM131" s="31"/>
      <c r="AN131" s="29"/>
      <c r="AO131" s="30"/>
      <c r="AP131" s="31"/>
      <c r="AQ131" s="189"/>
      <c r="AR131" s="30"/>
      <c r="AS131" s="30"/>
      <c r="AT131" s="30"/>
      <c r="AU131" s="30"/>
      <c r="AV131" s="31"/>
      <c r="AW131" s="33"/>
      <c r="AX131" s="57"/>
    </row>
    <row r="132" spans="2:50" s="15" customFormat="1" ht="21" x14ac:dyDescent="0.25">
      <c r="B132" s="48"/>
      <c r="C132" s="20">
        <f t="shared" si="12"/>
        <v>45497</v>
      </c>
      <c r="D132" s="168">
        <f>SUMIFS('Transport DB'!P:P,'Transport DB'!C:C,"="&amp;'Work DB'!C132,'Transport DB'!F:F,"="&amp;'Work DB'!$D$4)</f>
        <v>0</v>
      </c>
      <c r="E132" s="169">
        <f>SUMIFS('Transport DB'!P:P,'Transport DB'!C:C,"="&amp;'Work DB'!C132,'Transport DB'!F:F,"="&amp;'Work DB'!$E$4)</f>
        <v>0</v>
      </c>
      <c r="F132" s="169">
        <f>SUMIFS('Transport DB'!P:P,'Transport DB'!C:C,"="&amp;'Work DB'!C132,'Transport DB'!F:F,"="&amp;'Work DB'!$F$4)</f>
        <v>0</v>
      </c>
      <c r="G132" s="169"/>
      <c r="H132" s="167"/>
      <c r="I132" s="168">
        <f>SUMIFS('Transport DB'!O:O,'Transport DB'!C:C,"="&amp;'Work DB'!C132,'Transport DB'!F:F,"="&amp;'Work DB'!$I$4)</f>
        <v>0</v>
      </c>
      <c r="J132" s="169">
        <f>SUMIFS('Transport DB'!O:O,'Transport DB'!C:C,"="&amp;'Work DB'!C132,'Transport DB'!F:F,"="&amp;'Work DB'!$J$4)</f>
        <v>0</v>
      </c>
      <c r="K132" s="169">
        <f>SUMIFS('Transport DB'!O:O,'Transport DB'!C:C,"="&amp;'Work DB'!C132,'Transport DB'!F:F,"="&amp;'Work DB'!$K$4)</f>
        <v>0</v>
      </c>
      <c r="L132" s="169">
        <f>SUMIFS('Transport DB'!O:O,'Transport DB'!C:C,"="&amp;'Work DB'!C132,'Transport DB'!F:F,"="&amp;'Work DB'!$L$4)</f>
        <v>0</v>
      </c>
      <c r="M132" s="169">
        <f>SUMIFS('Transport DB'!O:O,'Transport DB'!C:C,"="&amp;'Work DB'!C132,'Transport DB'!F:F,"="&amp;'Work DB'!$M$4)</f>
        <v>0</v>
      </c>
      <c r="N132" s="169"/>
      <c r="O132" s="167"/>
      <c r="P132" s="168">
        <f t="shared" si="10"/>
        <v>0</v>
      </c>
      <c r="Q132" s="169">
        <f t="shared" si="13"/>
        <v>0</v>
      </c>
      <c r="R132" s="169"/>
      <c r="S132" s="169"/>
      <c r="T132" s="169"/>
      <c r="U132" s="169"/>
      <c r="V132" s="167"/>
      <c r="W132" s="168">
        <f>SUMIFS('Transport DB'!Q:Q,'Transport DB'!C:C,"="&amp;'Work DB'!C132,'Transport DB'!F:F,"="&amp;'Work DB'!$W$4)</f>
        <v>0</v>
      </c>
      <c r="X132" s="169">
        <f>SUMIFS('Transport DB'!Q:Q,'Transport DB'!C:C,"="&amp;'Work DB'!C132,'Transport DB'!F:F,"="&amp;'Work DB'!$X$4)</f>
        <v>0</v>
      </c>
      <c r="Y132" s="169">
        <f>SUMIFS('Transport DB'!Q:Q,'Transport DB'!C:C,"="&amp;'Work DB'!C132,'Transport DB'!F:F,"="&amp;'Work DB'!$Y$4)</f>
        <v>0</v>
      </c>
      <c r="Z132" s="166">
        <f>SUMIFS('Transport DB'!Q:Q,'Transport DB'!C:C,"="&amp;'Work DB'!C132,'Transport DB'!F:F,"="&amp;'Work DB'!$Z$4)</f>
        <v>0</v>
      </c>
      <c r="AA132" s="166">
        <f>SUMIFS('Transport DB'!Q:Q,'Transport DB'!C:C,"="&amp;'Work DB'!C132,'Transport DB'!F:F,"="&amp;'Work DB'!$AA$4)</f>
        <v>0</v>
      </c>
      <c r="AB132" s="166"/>
      <c r="AC132" s="167"/>
      <c r="AD132" s="29"/>
      <c r="AE132" s="30"/>
      <c r="AF132" s="31"/>
      <c r="AG132" s="29"/>
      <c r="AH132" s="30"/>
      <c r="AI132" s="32"/>
      <c r="AJ132" s="29"/>
      <c r="AK132" s="30"/>
      <c r="AL132" s="30"/>
      <c r="AM132" s="31"/>
      <c r="AN132" s="29"/>
      <c r="AO132" s="30"/>
      <c r="AP132" s="31"/>
      <c r="AQ132" s="189"/>
      <c r="AR132" s="30"/>
      <c r="AS132" s="30"/>
      <c r="AT132" s="30"/>
      <c r="AU132" s="30"/>
      <c r="AV132" s="31"/>
      <c r="AW132" s="33"/>
      <c r="AX132" s="57"/>
    </row>
    <row r="133" spans="2:50" s="15" customFormat="1" ht="21" x14ac:dyDescent="0.25">
      <c r="B133" s="48"/>
      <c r="C133" s="20">
        <f t="shared" si="12"/>
        <v>45498</v>
      </c>
      <c r="D133" s="168">
        <f>SUMIFS('Transport DB'!P:P,'Transport DB'!C:C,"="&amp;'Work DB'!C133,'Transport DB'!F:F,"="&amp;'Work DB'!$D$4)</f>
        <v>0</v>
      </c>
      <c r="E133" s="169">
        <f>SUMIFS('Transport DB'!P:P,'Transport DB'!C:C,"="&amp;'Work DB'!C133,'Transport DB'!F:F,"="&amp;'Work DB'!$E$4)</f>
        <v>0</v>
      </c>
      <c r="F133" s="169">
        <f>SUMIFS('Transport DB'!P:P,'Transport DB'!C:C,"="&amp;'Work DB'!C133,'Transport DB'!F:F,"="&amp;'Work DB'!$F$4)</f>
        <v>0</v>
      </c>
      <c r="G133" s="169"/>
      <c r="H133" s="167"/>
      <c r="I133" s="168">
        <f>SUMIFS('Transport DB'!O:O,'Transport DB'!C:C,"="&amp;'Work DB'!C133,'Transport DB'!F:F,"="&amp;'Work DB'!$I$4)</f>
        <v>0</v>
      </c>
      <c r="J133" s="169">
        <f>SUMIFS('Transport DB'!O:O,'Transport DB'!C:C,"="&amp;'Work DB'!C133,'Transport DB'!F:F,"="&amp;'Work DB'!$J$4)</f>
        <v>0</v>
      </c>
      <c r="K133" s="169">
        <f>SUMIFS('Transport DB'!O:O,'Transport DB'!C:C,"="&amp;'Work DB'!C133,'Transport DB'!F:F,"="&amp;'Work DB'!$K$4)</f>
        <v>0</v>
      </c>
      <c r="L133" s="169">
        <f>SUMIFS('Transport DB'!O:O,'Transport DB'!C:C,"="&amp;'Work DB'!C133,'Transport DB'!F:F,"="&amp;'Work DB'!$L$4)</f>
        <v>0</v>
      </c>
      <c r="M133" s="169">
        <f>SUMIFS('Transport DB'!O:O,'Transport DB'!C:C,"="&amp;'Work DB'!C133,'Transport DB'!F:F,"="&amp;'Work DB'!$M$4)</f>
        <v>0</v>
      </c>
      <c r="N133" s="169"/>
      <c r="O133" s="167"/>
      <c r="P133" s="168">
        <f t="shared" ref="P133:P196" si="16">SUM(D133:H133)+SUM(I133:O133)-K133</f>
        <v>0</v>
      </c>
      <c r="Q133" s="169">
        <f t="shared" si="13"/>
        <v>0</v>
      </c>
      <c r="R133" s="169"/>
      <c r="S133" s="169"/>
      <c r="T133" s="169"/>
      <c r="U133" s="169"/>
      <c r="V133" s="167"/>
      <c r="W133" s="168">
        <f>SUMIFS('Transport DB'!Q:Q,'Transport DB'!C:C,"="&amp;'Work DB'!C133,'Transport DB'!F:F,"="&amp;'Work DB'!$W$4)</f>
        <v>0</v>
      </c>
      <c r="X133" s="169">
        <f>SUMIFS('Transport DB'!Q:Q,'Transport DB'!C:C,"="&amp;'Work DB'!C133,'Transport DB'!F:F,"="&amp;'Work DB'!$X$4)</f>
        <v>0</v>
      </c>
      <c r="Y133" s="169">
        <f>SUMIFS('Transport DB'!Q:Q,'Transport DB'!C:C,"="&amp;'Work DB'!C133,'Transport DB'!F:F,"="&amp;'Work DB'!$Y$4)</f>
        <v>0</v>
      </c>
      <c r="Z133" s="166">
        <f>SUMIFS('Transport DB'!Q:Q,'Transport DB'!C:C,"="&amp;'Work DB'!C133,'Transport DB'!F:F,"="&amp;'Work DB'!$Z$4)</f>
        <v>0</v>
      </c>
      <c r="AA133" s="166">
        <f>SUMIFS('Transport DB'!Q:Q,'Transport DB'!C:C,"="&amp;'Work DB'!C133,'Transport DB'!F:F,"="&amp;'Work DB'!$AA$4)</f>
        <v>0</v>
      </c>
      <c r="AB133" s="166"/>
      <c r="AC133" s="167"/>
      <c r="AD133" s="29"/>
      <c r="AE133" s="30"/>
      <c r="AF133" s="31"/>
      <c r="AG133" s="29"/>
      <c r="AH133" s="30"/>
      <c r="AI133" s="32"/>
      <c r="AJ133" s="29"/>
      <c r="AK133" s="30"/>
      <c r="AL133" s="30"/>
      <c r="AM133" s="31"/>
      <c r="AN133" s="29"/>
      <c r="AO133" s="30"/>
      <c r="AP133" s="31"/>
      <c r="AQ133" s="189"/>
      <c r="AR133" s="30"/>
      <c r="AS133" s="30"/>
      <c r="AT133" s="30"/>
      <c r="AU133" s="30"/>
      <c r="AV133" s="31"/>
      <c r="AW133" s="33"/>
      <c r="AX133" s="57"/>
    </row>
    <row r="134" spans="2:50" s="15" customFormat="1" ht="21" x14ac:dyDescent="0.25">
      <c r="B134" s="48"/>
      <c r="C134" s="20">
        <f t="shared" si="12"/>
        <v>45499</v>
      </c>
      <c r="D134" s="168">
        <f>SUMIFS('Transport DB'!P:P,'Transport DB'!C:C,"="&amp;'Work DB'!C134,'Transport DB'!F:F,"="&amp;'Work DB'!$D$4)</f>
        <v>0</v>
      </c>
      <c r="E134" s="169">
        <f>SUMIFS('Transport DB'!P:P,'Transport DB'!C:C,"="&amp;'Work DB'!C134,'Transport DB'!F:F,"="&amp;'Work DB'!$E$4)</f>
        <v>0</v>
      </c>
      <c r="F134" s="169">
        <f>SUMIFS('Transport DB'!P:P,'Transport DB'!C:C,"="&amp;'Work DB'!C134,'Transport DB'!F:F,"="&amp;'Work DB'!$F$4)</f>
        <v>0</v>
      </c>
      <c r="G134" s="169"/>
      <c r="H134" s="167"/>
      <c r="I134" s="168">
        <f>SUMIFS('Transport DB'!O:O,'Transport DB'!C:C,"="&amp;'Work DB'!C134,'Transport DB'!F:F,"="&amp;'Work DB'!$I$4)</f>
        <v>0</v>
      </c>
      <c r="J134" s="169">
        <f>SUMIFS('Transport DB'!O:O,'Transport DB'!C:C,"="&amp;'Work DB'!C134,'Transport DB'!F:F,"="&amp;'Work DB'!$J$4)</f>
        <v>0</v>
      </c>
      <c r="K134" s="169">
        <f>SUMIFS('Transport DB'!O:O,'Transport DB'!C:C,"="&amp;'Work DB'!C134,'Transport DB'!F:F,"="&amp;'Work DB'!$K$4)</f>
        <v>0</v>
      </c>
      <c r="L134" s="169">
        <f>SUMIFS('Transport DB'!O:O,'Transport DB'!C:C,"="&amp;'Work DB'!C134,'Transport DB'!F:F,"="&amp;'Work DB'!$L$4)</f>
        <v>0</v>
      </c>
      <c r="M134" s="169">
        <f>SUMIFS('Transport DB'!O:O,'Transport DB'!C:C,"="&amp;'Work DB'!C134,'Transport DB'!F:F,"="&amp;'Work DB'!$M$4)</f>
        <v>0</v>
      </c>
      <c r="N134" s="169"/>
      <c r="O134" s="167"/>
      <c r="P134" s="168">
        <f t="shared" si="16"/>
        <v>0</v>
      </c>
      <c r="Q134" s="169">
        <f t="shared" si="13"/>
        <v>0</v>
      </c>
      <c r="R134" s="169"/>
      <c r="S134" s="169"/>
      <c r="T134" s="169"/>
      <c r="U134" s="169"/>
      <c r="V134" s="167"/>
      <c r="W134" s="168">
        <f>SUMIFS('Transport DB'!Q:Q,'Transport DB'!C:C,"="&amp;'Work DB'!C134,'Transport DB'!F:F,"="&amp;'Work DB'!$W$4)</f>
        <v>0</v>
      </c>
      <c r="X134" s="169">
        <f>SUMIFS('Transport DB'!Q:Q,'Transport DB'!C:C,"="&amp;'Work DB'!C134,'Transport DB'!F:F,"="&amp;'Work DB'!$X$4)</f>
        <v>0</v>
      </c>
      <c r="Y134" s="169">
        <f>SUMIFS('Transport DB'!Q:Q,'Transport DB'!C:C,"="&amp;'Work DB'!C134,'Transport DB'!F:F,"="&amp;'Work DB'!$Y$4)</f>
        <v>0</v>
      </c>
      <c r="Z134" s="166">
        <f>SUMIFS('Transport DB'!Q:Q,'Transport DB'!C:C,"="&amp;'Work DB'!C134,'Transport DB'!F:F,"="&amp;'Work DB'!$Z$4)</f>
        <v>0</v>
      </c>
      <c r="AA134" s="166">
        <f>SUMIFS('Transport DB'!Q:Q,'Transport DB'!C:C,"="&amp;'Work DB'!C134,'Transport DB'!F:F,"="&amp;'Work DB'!$AA$4)</f>
        <v>0</v>
      </c>
      <c r="AB134" s="166"/>
      <c r="AC134" s="167"/>
      <c r="AD134" s="29"/>
      <c r="AE134" s="30"/>
      <c r="AF134" s="31"/>
      <c r="AG134" s="29"/>
      <c r="AH134" s="30"/>
      <c r="AI134" s="32"/>
      <c r="AJ134" s="29"/>
      <c r="AK134" s="30"/>
      <c r="AL134" s="30"/>
      <c r="AM134" s="31"/>
      <c r="AN134" s="29"/>
      <c r="AO134" s="30"/>
      <c r="AP134" s="31"/>
      <c r="AQ134" s="189"/>
      <c r="AR134" s="30"/>
      <c r="AS134" s="30"/>
      <c r="AT134" s="30"/>
      <c r="AU134" s="30"/>
      <c r="AV134" s="31"/>
      <c r="AW134" s="33"/>
      <c r="AX134" s="57"/>
    </row>
    <row r="135" spans="2:50" s="15" customFormat="1" ht="21" x14ac:dyDescent="0.25">
      <c r="B135" s="48"/>
      <c r="C135" s="20">
        <f t="shared" si="12"/>
        <v>45500</v>
      </c>
      <c r="D135" s="168">
        <f>SUMIFS('Transport DB'!P:P,'Transport DB'!C:C,"="&amp;'Work DB'!C135,'Transport DB'!F:F,"="&amp;'Work DB'!$D$4)</f>
        <v>0</v>
      </c>
      <c r="E135" s="169">
        <f>SUMIFS('Transport DB'!P:P,'Transport DB'!C:C,"="&amp;'Work DB'!C135,'Transport DB'!F:F,"="&amp;'Work DB'!$E$4)</f>
        <v>0</v>
      </c>
      <c r="F135" s="169">
        <f>SUMIFS('Transport DB'!P:P,'Transport DB'!C:C,"="&amp;'Work DB'!C135,'Transport DB'!F:F,"="&amp;'Work DB'!$F$4)</f>
        <v>0</v>
      </c>
      <c r="G135" s="169"/>
      <c r="H135" s="167"/>
      <c r="I135" s="168">
        <f>SUMIFS('Transport DB'!O:O,'Transport DB'!C:C,"="&amp;'Work DB'!C135,'Transport DB'!F:F,"="&amp;'Work DB'!$I$4)</f>
        <v>0</v>
      </c>
      <c r="J135" s="169">
        <f>SUMIFS('Transport DB'!O:O,'Transport DB'!C:C,"="&amp;'Work DB'!C135,'Transport DB'!F:F,"="&amp;'Work DB'!$J$4)</f>
        <v>0</v>
      </c>
      <c r="K135" s="169">
        <f>SUMIFS('Transport DB'!O:O,'Transport DB'!C:C,"="&amp;'Work DB'!C135,'Transport DB'!F:F,"="&amp;'Work DB'!$K$4)</f>
        <v>0</v>
      </c>
      <c r="L135" s="169">
        <f>SUMIFS('Transport DB'!O:O,'Transport DB'!C:C,"="&amp;'Work DB'!C135,'Transport DB'!F:F,"="&amp;'Work DB'!$L$4)</f>
        <v>0</v>
      </c>
      <c r="M135" s="169">
        <f>SUMIFS('Transport DB'!O:O,'Transport DB'!C:C,"="&amp;'Work DB'!C135,'Transport DB'!F:F,"="&amp;'Work DB'!$M$4)</f>
        <v>0</v>
      </c>
      <c r="N135" s="169"/>
      <c r="O135" s="167"/>
      <c r="P135" s="168">
        <f t="shared" si="16"/>
        <v>0</v>
      </c>
      <c r="Q135" s="169">
        <f t="shared" si="13"/>
        <v>0</v>
      </c>
      <c r="R135" s="169"/>
      <c r="S135" s="169"/>
      <c r="T135" s="169"/>
      <c r="U135" s="169"/>
      <c r="V135" s="167"/>
      <c r="W135" s="168">
        <f>SUMIFS('Transport DB'!Q:Q,'Transport DB'!C:C,"="&amp;'Work DB'!C135,'Transport DB'!F:F,"="&amp;'Work DB'!$W$4)</f>
        <v>0</v>
      </c>
      <c r="X135" s="169">
        <f>SUMIFS('Transport DB'!Q:Q,'Transport DB'!C:C,"="&amp;'Work DB'!C135,'Transport DB'!F:F,"="&amp;'Work DB'!$X$4)</f>
        <v>0</v>
      </c>
      <c r="Y135" s="169">
        <f>SUMIFS('Transport DB'!Q:Q,'Transport DB'!C:C,"="&amp;'Work DB'!C135,'Transport DB'!F:F,"="&amp;'Work DB'!$Y$4)</f>
        <v>0</v>
      </c>
      <c r="Z135" s="166">
        <f>SUMIFS('Transport DB'!Q:Q,'Transport DB'!C:C,"="&amp;'Work DB'!C135,'Transport DB'!F:F,"="&amp;'Work DB'!$Z$4)</f>
        <v>0</v>
      </c>
      <c r="AA135" s="166">
        <f>SUMIFS('Transport DB'!Q:Q,'Transport DB'!C:C,"="&amp;'Work DB'!C135,'Transport DB'!F:F,"="&amp;'Work DB'!$AA$4)</f>
        <v>0</v>
      </c>
      <c r="AB135" s="166"/>
      <c r="AC135" s="167"/>
      <c r="AD135" s="29"/>
      <c r="AE135" s="30"/>
      <c r="AF135" s="31"/>
      <c r="AG135" s="29"/>
      <c r="AH135" s="30"/>
      <c r="AI135" s="32"/>
      <c r="AJ135" s="29"/>
      <c r="AK135" s="30"/>
      <c r="AL135" s="30"/>
      <c r="AM135" s="31"/>
      <c r="AN135" s="29"/>
      <c r="AO135" s="30"/>
      <c r="AP135" s="31"/>
      <c r="AQ135" s="189"/>
      <c r="AR135" s="30"/>
      <c r="AS135" s="30"/>
      <c r="AT135" s="30"/>
      <c r="AU135" s="30"/>
      <c r="AV135" s="31"/>
      <c r="AW135" s="33"/>
      <c r="AX135" s="57"/>
    </row>
    <row r="136" spans="2:50" s="15" customFormat="1" ht="21" x14ac:dyDescent="0.25">
      <c r="B136" s="48"/>
      <c r="C136" s="20">
        <f t="shared" ref="C136:C199" si="17">C135+1</f>
        <v>45501</v>
      </c>
      <c r="D136" s="168">
        <f>SUMIFS('Transport DB'!P:P,'Transport DB'!C:C,"="&amp;'Work DB'!C136,'Transport DB'!F:F,"="&amp;'Work DB'!$D$4)</f>
        <v>0</v>
      </c>
      <c r="E136" s="169">
        <f>SUMIFS('Transport DB'!P:P,'Transport DB'!C:C,"="&amp;'Work DB'!C136,'Transport DB'!F:F,"="&amp;'Work DB'!$E$4)</f>
        <v>0</v>
      </c>
      <c r="F136" s="169">
        <f>SUMIFS('Transport DB'!P:P,'Transport DB'!C:C,"="&amp;'Work DB'!C136,'Transport DB'!F:F,"="&amp;'Work DB'!$F$4)</f>
        <v>0</v>
      </c>
      <c r="G136" s="169"/>
      <c r="H136" s="167"/>
      <c r="I136" s="168">
        <f>SUMIFS('Transport DB'!O:O,'Transport DB'!C:C,"="&amp;'Work DB'!C136,'Transport DB'!F:F,"="&amp;'Work DB'!$I$4)</f>
        <v>0</v>
      </c>
      <c r="J136" s="169">
        <f>SUMIFS('Transport DB'!O:O,'Transport DB'!C:C,"="&amp;'Work DB'!C136,'Transport DB'!F:F,"="&amp;'Work DB'!$J$4)</f>
        <v>0</v>
      </c>
      <c r="K136" s="169">
        <f>SUMIFS('Transport DB'!O:O,'Transport DB'!C:C,"="&amp;'Work DB'!C136,'Transport DB'!F:F,"="&amp;'Work DB'!$K$4)</f>
        <v>0</v>
      </c>
      <c r="L136" s="169">
        <f>SUMIFS('Transport DB'!O:O,'Transport DB'!C:C,"="&amp;'Work DB'!C136,'Transport DB'!F:F,"="&amp;'Work DB'!$L$4)</f>
        <v>0</v>
      </c>
      <c r="M136" s="169">
        <f>SUMIFS('Transport DB'!O:O,'Transport DB'!C:C,"="&amp;'Work DB'!C136,'Transport DB'!F:F,"="&amp;'Work DB'!$M$4)</f>
        <v>0</v>
      </c>
      <c r="N136" s="169"/>
      <c r="O136" s="167"/>
      <c r="P136" s="168">
        <f t="shared" si="16"/>
        <v>0</v>
      </c>
      <c r="Q136" s="169">
        <f t="shared" si="13"/>
        <v>0</v>
      </c>
      <c r="R136" s="169"/>
      <c r="S136" s="169"/>
      <c r="T136" s="169"/>
      <c r="U136" s="169"/>
      <c r="V136" s="167"/>
      <c r="W136" s="168">
        <f>SUMIFS('Transport DB'!Q:Q,'Transport DB'!C:C,"="&amp;'Work DB'!C136,'Transport DB'!F:F,"="&amp;'Work DB'!$W$4)</f>
        <v>0</v>
      </c>
      <c r="X136" s="169">
        <f>SUMIFS('Transport DB'!Q:Q,'Transport DB'!C:C,"="&amp;'Work DB'!C136,'Transport DB'!F:F,"="&amp;'Work DB'!$X$4)</f>
        <v>0</v>
      </c>
      <c r="Y136" s="169">
        <f>SUMIFS('Transport DB'!Q:Q,'Transport DB'!C:C,"="&amp;'Work DB'!C136,'Transport DB'!F:F,"="&amp;'Work DB'!$Y$4)</f>
        <v>0</v>
      </c>
      <c r="Z136" s="166">
        <f>SUMIFS('Transport DB'!Q:Q,'Transport DB'!C:C,"="&amp;'Work DB'!C136,'Transport DB'!F:F,"="&amp;'Work DB'!$Z$4)</f>
        <v>0</v>
      </c>
      <c r="AA136" s="166">
        <f>SUMIFS('Transport DB'!Q:Q,'Transport DB'!C:C,"="&amp;'Work DB'!C136,'Transport DB'!F:F,"="&amp;'Work DB'!$AA$4)</f>
        <v>0</v>
      </c>
      <c r="AB136" s="166"/>
      <c r="AC136" s="167"/>
      <c r="AD136" s="29"/>
      <c r="AE136" s="30"/>
      <c r="AF136" s="31"/>
      <c r="AG136" s="29"/>
      <c r="AH136" s="30"/>
      <c r="AI136" s="32"/>
      <c r="AJ136" s="29"/>
      <c r="AK136" s="30"/>
      <c r="AL136" s="30"/>
      <c r="AM136" s="31"/>
      <c r="AN136" s="29"/>
      <c r="AO136" s="30"/>
      <c r="AP136" s="31"/>
      <c r="AQ136" s="189"/>
      <c r="AR136" s="30"/>
      <c r="AS136" s="30"/>
      <c r="AT136" s="30"/>
      <c r="AU136" s="30"/>
      <c r="AV136" s="31"/>
      <c r="AW136" s="33"/>
      <c r="AX136" s="57"/>
    </row>
    <row r="137" spans="2:50" s="15" customFormat="1" ht="21" x14ac:dyDescent="0.25">
      <c r="B137" s="48"/>
      <c r="C137" s="20">
        <f t="shared" si="17"/>
        <v>45502</v>
      </c>
      <c r="D137" s="168">
        <f>SUMIFS('Transport DB'!P:P,'Transport DB'!C:C,"="&amp;'Work DB'!C137,'Transport DB'!F:F,"="&amp;'Work DB'!$D$4)</f>
        <v>0</v>
      </c>
      <c r="E137" s="169">
        <f>SUMIFS('Transport DB'!P:P,'Transport DB'!C:C,"="&amp;'Work DB'!C137,'Transport DB'!F:F,"="&amp;'Work DB'!$E$4)</f>
        <v>0</v>
      </c>
      <c r="F137" s="169">
        <f>SUMIFS('Transport DB'!P:P,'Transport DB'!C:C,"="&amp;'Work DB'!C137,'Transport DB'!F:F,"="&amp;'Work DB'!$F$4)</f>
        <v>0</v>
      </c>
      <c r="G137" s="169"/>
      <c r="H137" s="167"/>
      <c r="I137" s="168">
        <f>SUMIFS('Transport DB'!O:O,'Transport DB'!C:C,"="&amp;'Work DB'!C137,'Transport DB'!F:F,"="&amp;'Work DB'!$I$4)</f>
        <v>0</v>
      </c>
      <c r="J137" s="169">
        <f>SUMIFS('Transport DB'!O:O,'Transport DB'!C:C,"="&amp;'Work DB'!C137,'Transport DB'!F:F,"="&amp;'Work DB'!$J$4)</f>
        <v>0</v>
      </c>
      <c r="K137" s="169">
        <f>SUMIFS('Transport DB'!O:O,'Transport DB'!C:C,"="&amp;'Work DB'!C137,'Transport DB'!F:F,"="&amp;'Work DB'!$K$4)</f>
        <v>0</v>
      </c>
      <c r="L137" s="169">
        <f>SUMIFS('Transport DB'!O:O,'Transport DB'!C:C,"="&amp;'Work DB'!C137,'Transport DB'!F:F,"="&amp;'Work DB'!$L$4)</f>
        <v>0</v>
      </c>
      <c r="M137" s="169">
        <f>SUMIFS('Transport DB'!O:O,'Transport DB'!C:C,"="&amp;'Work DB'!C137,'Transport DB'!F:F,"="&amp;'Work DB'!$M$4)</f>
        <v>0</v>
      </c>
      <c r="N137" s="169"/>
      <c r="O137" s="167"/>
      <c r="P137" s="168">
        <f t="shared" si="16"/>
        <v>0</v>
      </c>
      <c r="Q137" s="169">
        <f t="shared" si="13"/>
        <v>0</v>
      </c>
      <c r="R137" s="169"/>
      <c r="S137" s="169"/>
      <c r="T137" s="169"/>
      <c r="U137" s="169"/>
      <c r="V137" s="167"/>
      <c r="W137" s="168">
        <f>SUMIFS('Transport DB'!Q:Q,'Transport DB'!C:C,"="&amp;'Work DB'!C137,'Transport DB'!F:F,"="&amp;'Work DB'!$W$4)</f>
        <v>0</v>
      </c>
      <c r="X137" s="169">
        <f>SUMIFS('Transport DB'!Q:Q,'Transport DB'!C:C,"="&amp;'Work DB'!C137,'Transport DB'!F:F,"="&amp;'Work DB'!$X$4)</f>
        <v>0</v>
      </c>
      <c r="Y137" s="169">
        <f>SUMIFS('Transport DB'!Q:Q,'Transport DB'!C:C,"="&amp;'Work DB'!C137,'Transport DB'!F:F,"="&amp;'Work DB'!$Y$4)</f>
        <v>0</v>
      </c>
      <c r="Z137" s="166">
        <f>SUMIFS('Transport DB'!Q:Q,'Transport DB'!C:C,"="&amp;'Work DB'!C137,'Transport DB'!F:F,"="&amp;'Work DB'!$Z$4)</f>
        <v>0</v>
      </c>
      <c r="AA137" s="166">
        <f>SUMIFS('Transport DB'!Q:Q,'Transport DB'!C:C,"="&amp;'Work DB'!C137,'Transport DB'!F:F,"="&amp;'Work DB'!$AA$4)</f>
        <v>0</v>
      </c>
      <c r="AB137" s="166"/>
      <c r="AC137" s="167"/>
      <c r="AD137" s="29"/>
      <c r="AE137" s="30"/>
      <c r="AF137" s="31"/>
      <c r="AG137" s="29"/>
      <c r="AH137" s="30"/>
      <c r="AI137" s="32"/>
      <c r="AJ137" s="29"/>
      <c r="AK137" s="30"/>
      <c r="AL137" s="30"/>
      <c r="AM137" s="31"/>
      <c r="AN137" s="29"/>
      <c r="AO137" s="30"/>
      <c r="AP137" s="31"/>
      <c r="AQ137" s="189"/>
      <c r="AR137" s="30"/>
      <c r="AS137" s="30"/>
      <c r="AT137" s="30"/>
      <c r="AU137" s="30"/>
      <c r="AV137" s="31"/>
      <c r="AW137" s="33"/>
      <c r="AX137" s="57"/>
    </row>
    <row r="138" spans="2:50" s="15" customFormat="1" ht="21" x14ac:dyDescent="0.25">
      <c r="B138" s="48"/>
      <c r="C138" s="20">
        <f t="shared" si="17"/>
        <v>45503</v>
      </c>
      <c r="D138" s="168">
        <f>SUMIFS('Transport DB'!P:P,'Transport DB'!C:C,"="&amp;'Work DB'!C138,'Transport DB'!F:F,"="&amp;'Work DB'!$D$4)</f>
        <v>0</v>
      </c>
      <c r="E138" s="169">
        <f>SUMIFS('Transport DB'!P:P,'Transport DB'!C:C,"="&amp;'Work DB'!C138,'Transport DB'!F:F,"="&amp;'Work DB'!$E$4)</f>
        <v>0</v>
      </c>
      <c r="F138" s="169">
        <f>SUMIFS('Transport DB'!P:P,'Transport DB'!C:C,"="&amp;'Work DB'!C138,'Transport DB'!F:F,"="&amp;'Work DB'!$F$4)</f>
        <v>0</v>
      </c>
      <c r="G138" s="169"/>
      <c r="H138" s="167"/>
      <c r="I138" s="168">
        <f>SUMIFS('Transport DB'!O:O,'Transport DB'!C:C,"="&amp;'Work DB'!C138,'Transport DB'!F:F,"="&amp;'Work DB'!$I$4)</f>
        <v>0</v>
      </c>
      <c r="J138" s="169">
        <f>SUMIFS('Transport DB'!O:O,'Transport DB'!C:C,"="&amp;'Work DB'!C138,'Transport DB'!F:F,"="&amp;'Work DB'!$J$4)</f>
        <v>0</v>
      </c>
      <c r="K138" s="169">
        <f>SUMIFS('Transport DB'!O:O,'Transport DB'!C:C,"="&amp;'Work DB'!C138,'Transport DB'!F:F,"="&amp;'Work DB'!$K$4)</f>
        <v>0</v>
      </c>
      <c r="L138" s="169">
        <f>SUMIFS('Transport DB'!O:O,'Transport DB'!C:C,"="&amp;'Work DB'!C138,'Transport DB'!F:F,"="&amp;'Work DB'!$L$4)</f>
        <v>0</v>
      </c>
      <c r="M138" s="169">
        <f>SUMIFS('Transport DB'!O:O,'Transport DB'!C:C,"="&amp;'Work DB'!C138,'Transport DB'!F:F,"="&amp;'Work DB'!$M$4)</f>
        <v>0</v>
      </c>
      <c r="N138" s="169"/>
      <c r="O138" s="167"/>
      <c r="P138" s="168">
        <f t="shared" si="16"/>
        <v>0</v>
      </c>
      <c r="Q138" s="169">
        <f t="shared" si="13"/>
        <v>0</v>
      </c>
      <c r="R138" s="169"/>
      <c r="S138" s="169"/>
      <c r="T138" s="169"/>
      <c r="U138" s="169"/>
      <c r="V138" s="167"/>
      <c r="W138" s="168">
        <f>SUMIFS('Transport DB'!Q:Q,'Transport DB'!C:C,"="&amp;'Work DB'!C138,'Transport DB'!F:F,"="&amp;'Work DB'!$W$4)</f>
        <v>0</v>
      </c>
      <c r="X138" s="169">
        <f>SUMIFS('Transport DB'!Q:Q,'Transport DB'!C:C,"="&amp;'Work DB'!C138,'Transport DB'!F:F,"="&amp;'Work DB'!$X$4)</f>
        <v>0</v>
      </c>
      <c r="Y138" s="169">
        <f>SUMIFS('Transport DB'!Q:Q,'Transport DB'!C:C,"="&amp;'Work DB'!C138,'Transport DB'!F:F,"="&amp;'Work DB'!$Y$4)</f>
        <v>0</v>
      </c>
      <c r="Z138" s="166">
        <f>SUMIFS('Transport DB'!Q:Q,'Transport DB'!C:C,"="&amp;'Work DB'!C138,'Transport DB'!F:F,"="&amp;'Work DB'!$Z$4)</f>
        <v>0</v>
      </c>
      <c r="AA138" s="166">
        <f>SUMIFS('Transport DB'!Q:Q,'Transport DB'!C:C,"="&amp;'Work DB'!C138,'Transport DB'!F:F,"="&amp;'Work DB'!$AA$4)</f>
        <v>0</v>
      </c>
      <c r="AB138" s="166"/>
      <c r="AC138" s="167"/>
      <c r="AD138" s="29"/>
      <c r="AE138" s="30"/>
      <c r="AF138" s="31"/>
      <c r="AG138" s="29"/>
      <c r="AH138" s="30"/>
      <c r="AI138" s="32"/>
      <c r="AJ138" s="29"/>
      <c r="AK138" s="30"/>
      <c r="AL138" s="30"/>
      <c r="AM138" s="31"/>
      <c r="AN138" s="29"/>
      <c r="AO138" s="30"/>
      <c r="AP138" s="31"/>
      <c r="AQ138" s="189"/>
      <c r="AR138" s="30"/>
      <c r="AS138" s="30"/>
      <c r="AT138" s="30"/>
      <c r="AU138" s="30"/>
      <c r="AV138" s="31"/>
      <c r="AW138" s="33"/>
      <c r="AX138" s="57"/>
    </row>
    <row r="139" spans="2:50" s="15" customFormat="1" ht="21" x14ac:dyDescent="0.25">
      <c r="B139" s="48"/>
      <c r="C139" s="20">
        <f t="shared" si="17"/>
        <v>45504</v>
      </c>
      <c r="D139" s="168">
        <f>SUMIFS('Transport DB'!P:P,'Transport DB'!C:C,"="&amp;'Work DB'!C139,'Transport DB'!F:F,"="&amp;'Work DB'!$D$4)</f>
        <v>0</v>
      </c>
      <c r="E139" s="169">
        <f>SUMIFS('Transport DB'!P:P,'Transport DB'!C:C,"="&amp;'Work DB'!C139,'Transport DB'!F:F,"="&amp;'Work DB'!$E$4)</f>
        <v>0</v>
      </c>
      <c r="F139" s="169">
        <f>SUMIFS('Transport DB'!P:P,'Transport DB'!C:C,"="&amp;'Work DB'!C139,'Transport DB'!F:F,"="&amp;'Work DB'!$F$4)</f>
        <v>0</v>
      </c>
      <c r="G139" s="169"/>
      <c r="H139" s="167"/>
      <c r="I139" s="168">
        <f>SUMIFS('Transport DB'!O:O,'Transport DB'!C:C,"="&amp;'Work DB'!C139,'Transport DB'!F:F,"="&amp;'Work DB'!$I$4)</f>
        <v>0</v>
      </c>
      <c r="J139" s="169">
        <f>SUMIFS('Transport DB'!O:O,'Transport DB'!C:C,"="&amp;'Work DB'!C139,'Transport DB'!F:F,"="&amp;'Work DB'!$J$4)</f>
        <v>0</v>
      </c>
      <c r="K139" s="169">
        <f>SUMIFS('Transport DB'!O:O,'Transport DB'!C:C,"="&amp;'Work DB'!C139,'Transport DB'!F:F,"="&amp;'Work DB'!$K$4)</f>
        <v>0</v>
      </c>
      <c r="L139" s="169">
        <f>SUMIFS('Transport DB'!O:O,'Transport DB'!C:C,"="&amp;'Work DB'!C139,'Transport DB'!F:F,"="&amp;'Work DB'!$L$4)</f>
        <v>0</v>
      </c>
      <c r="M139" s="169">
        <f>SUMIFS('Transport DB'!O:O,'Transport DB'!C:C,"="&amp;'Work DB'!C139,'Transport DB'!F:F,"="&amp;'Work DB'!$M$4)</f>
        <v>0</v>
      </c>
      <c r="N139" s="169"/>
      <c r="O139" s="167"/>
      <c r="P139" s="168">
        <f t="shared" si="16"/>
        <v>0</v>
      </c>
      <c r="Q139" s="169">
        <f t="shared" si="13"/>
        <v>0</v>
      </c>
      <c r="R139" s="169"/>
      <c r="S139" s="169"/>
      <c r="T139" s="169"/>
      <c r="U139" s="169"/>
      <c r="V139" s="167"/>
      <c r="W139" s="168">
        <f>SUMIFS('Transport DB'!Q:Q,'Transport DB'!C:C,"="&amp;'Work DB'!C139,'Transport DB'!F:F,"="&amp;'Work DB'!$W$4)</f>
        <v>0</v>
      </c>
      <c r="X139" s="169">
        <f>SUMIFS('Transport DB'!Q:Q,'Transport DB'!C:C,"="&amp;'Work DB'!C139,'Transport DB'!F:F,"="&amp;'Work DB'!$X$4)</f>
        <v>0</v>
      </c>
      <c r="Y139" s="169">
        <f>SUMIFS('Transport DB'!Q:Q,'Transport DB'!C:C,"="&amp;'Work DB'!C139,'Transport DB'!F:F,"="&amp;'Work DB'!$Y$4)</f>
        <v>0</v>
      </c>
      <c r="Z139" s="166">
        <f>SUMIFS('Transport DB'!Q:Q,'Transport DB'!C:C,"="&amp;'Work DB'!C139,'Transport DB'!F:F,"="&amp;'Work DB'!$Z$4)</f>
        <v>0</v>
      </c>
      <c r="AA139" s="166">
        <f>SUMIFS('Transport DB'!Q:Q,'Transport DB'!C:C,"="&amp;'Work DB'!C139,'Transport DB'!F:F,"="&amp;'Work DB'!$AA$4)</f>
        <v>0</v>
      </c>
      <c r="AB139" s="166"/>
      <c r="AC139" s="167"/>
      <c r="AD139" s="29"/>
      <c r="AE139" s="30"/>
      <c r="AF139" s="31"/>
      <c r="AG139" s="29"/>
      <c r="AH139" s="30"/>
      <c r="AI139" s="32"/>
      <c r="AJ139" s="29"/>
      <c r="AK139" s="30"/>
      <c r="AL139" s="30"/>
      <c r="AM139" s="31"/>
      <c r="AN139" s="29"/>
      <c r="AO139" s="30"/>
      <c r="AP139" s="31"/>
      <c r="AQ139" s="189"/>
      <c r="AR139" s="30"/>
      <c r="AS139" s="30"/>
      <c r="AT139" s="30"/>
      <c r="AU139" s="30"/>
      <c r="AV139" s="31"/>
      <c r="AW139" s="33"/>
      <c r="AX139" s="57"/>
    </row>
    <row r="140" spans="2:50" s="15" customFormat="1" ht="21" x14ac:dyDescent="0.25">
      <c r="B140" s="48"/>
      <c r="C140" s="20">
        <f t="shared" si="17"/>
        <v>45505</v>
      </c>
      <c r="D140" s="168">
        <f>SUMIFS('Transport DB'!P:P,'Transport DB'!C:C,"="&amp;'Work DB'!C140,'Transport DB'!F:F,"="&amp;'Work DB'!$D$4)</f>
        <v>0</v>
      </c>
      <c r="E140" s="169">
        <f>SUMIFS('Transport DB'!P:P,'Transport DB'!C:C,"="&amp;'Work DB'!C140,'Transport DB'!F:F,"="&amp;'Work DB'!$E$4)</f>
        <v>0</v>
      </c>
      <c r="F140" s="169">
        <f>SUMIFS('Transport DB'!P:P,'Transport DB'!C:C,"="&amp;'Work DB'!C140,'Transport DB'!F:F,"="&amp;'Work DB'!$F$4)</f>
        <v>0</v>
      </c>
      <c r="G140" s="169"/>
      <c r="H140" s="167"/>
      <c r="I140" s="168">
        <f>SUMIFS('Transport DB'!O:O,'Transport DB'!C:C,"="&amp;'Work DB'!C140,'Transport DB'!F:F,"="&amp;'Work DB'!$I$4)</f>
        <v>0</v>
      </c>
      <c r="J140" s="169">
        <f>SUMIFS('Transport DB'!O:O,'Transport DB'!C:C,"="&amp;'Work DB'!C140,'Transport DB'!F:F,"="&amp;'Work DB'!$J$4)</f>
        <v>0</v>
      </c>
      <c r="K140" s="169">
        <f>SUMIFS('Transport DB'!O:O,'Transport DB'!C:C,"="&amp;'Work DB'!C140,'Transport DB'!F:F,"="&amp;'Work DB'!$K$4)</f>
        <v>0</v>
      </c>
      <c r="L140" s="169">
        <f>SUMIFS('Transport DB'!O:O,'Transport DB'!C:C,"="&amp;'Work DB'!C140,'Transport DB'!F:F,"="&amp;'Work DB'!$L$4)</f>
        <v>0</v>
      </c>
      <c r="M140" s="169">
        <f>SUMIFS('Transport DB'!O:O,'Transport DB'!C:C,"="&amp;'Work DB'!C140,'Transport DB'!F:F,"="&amp;'Work DB'!$M$4)</f>
        <v>0</v>
      </c>
      <c r="N140" s="169"/>
      <c r="O140" s="167"/>
      <c r="P140" s="168">
        <f t="shared" si="16"/>
        <v>0</v>
      </c>
      <c r="Q140" s="169">
        <f t="shared" si="13"/>
        <v>0</v>
      </c>
      <c r="R140" s="169"/>
      <c r="S140" s="169"/>
      <c r="T140" s="169"/>
      <c r="U140" s="169"/>
      <c r="V140" s="167"/>
      <c r="W140" s="168">
        <f>SUMIFS('Transport DB'!Q:Q,'Transport DB'!C:C,"="&amp;'Work DB'!C140,'Transport DB'!F:F,"="&amp;'Work DB'!$W$4)</f>
        <v>0</v>
      </c>
      <c r="X140" s="169">
        <f>SUMIFS('Transport DB'!Q:Q,'Transport DB'!C:C,"="&amp;'Work DB'!C140,'Transport DB'!F:F,"="&amp;'Work DB'!$X$4)</f>
        <v>0</v>
      </c>
      <c r="Y140" s="169">
        <f>SUMIFS('Transport DB'!Q:Q,'Transport DB'!C:C,"="&amp;'Work DB'!C140,'Transport DB'!F:F,"="&amp;'Work DB'!$Y$4)</f>
        <v>0</v>
      </c>
      <c r="Z140" s="166">
        <f>SUMIFS('Transport DB'!Q:Q,'Transport DB'!C:C,"="&amp;'Work DB'!C140,'Transport DB'!F:F,"="&amp;'Work DB'!$Z$4)</f>
        <v>0</v>
      </c>
      <c r="AA140" s="166">
        <f>SUMIFS('Transport DB'!Q:Q,'Transport DB'!C:C,"="&amp;'Work DB'!C140,'Transport DB'!F:F,"="&amp;'Work DB'!$AA$4)</f>
        <v>0</v>
      </c>
      <c r="AB140" s="166"/>
      <c r="AC140" s="167"/>
      <c r="AD140" s="29"/>
      <c r="AE140" s="30"/>
      <c r="AF140" s="31"/>
      <c r="AG140" s="29"/>
      <c r="AH140" s="30"/>
      <c r="AI140" s="32"/>
      <c r="AJ140" s="29"/>
      <c r="AK140" s="30"/>
      <c r="AL140" s="30"/>
      <c r="AM140" s="31"/>
      <c r="AN140" s="29"/>
      <c r="AO140" s="30"/>
      <c r="AP140" s="31"/>
      <c r="AQ140" s="189"/>
      <c r="AR140" s="30"/>
      <c r="AS140" s="30"/>
      <c r="AT140" s="30"/>
      <c r="AU140" s="30"/>
      <c r="AV140" s="31"/>
      <c r="AW140" s="33"/>
      <c r="AX140" s="57"/>
    </row>
    <row r="141" spans="2:50" s="15" customFormat="1" ht="21" x14ac:dyDescent="0.25">
      <c r="B141" s="48"/>
      <c r="C141" s="20">
        <f t="shared" si="17"/>
        <v>45506</v>
      </c>
      <c r="D141" s="168">
        <f>SUMIFS('Transport DB'!P:P,'Transport DB'!C:C,"="&amp;'Work DB'!C141,'Transport DB'!F:F,"="&amp;'Work DB'!$D$4)</f>
        <v>0</v>
      </c>
      <c r="E141" s="169">
        <f>SUMIFS('Transport DB'!P:P,'Transport DB'!C:C,"="&amp;'Work DB'!C141,'Transport DB'!F:F,"="&amp;'Work DB'!$E$4)</f>
        <v>0</v>
      </c>
      <c r="F141" s="169">
        <f>SUMIFS('Transport DB'!P:P,'Transport DB'!C:C,"="&amp;'Work DB'!C141,'Transport DB'!F:F,"="&amp;'Work DB'!$F$4)</f>
        <v>0</v>
      </c>
      <c r="G141" s="169"/>
      <c r="H141" s="167"/>
      <c r="I141" s="168">
        <f>SUMIFS('Transport DB'!O:O,'Transport DB'!C:C,"="&amp;'Work DB'!C141,'Transport DB'!F:F,"="&amp;'Work DB'!$I$4)</f>
        <v>0</v>
      </c>
      <c r="J141" s="169">
        <f>SUMIFS('Transport DB'!O:O,'Transport DB'!C:C,"="&amp;'Work DB'!C141,'Transport DB'!F:F,"="&amp;'Work DB'!$J$4)</f>
        <v>0</v>
      </c>
      <c r="K141" s="169">
        <f>SUMIFS('Transport DB'!O:O,'Transport DB'!C:C,"="&amp;'Work DB'!C141,'Transport DB'!F:F,"="&amp;'Work DB'!$K$4)</f>
        <v>0</v>
      </c>
      <c r="L141" s="169">
        <f>SUMIFS('Transport DB'!O:O,'Transport DB'!C:C,"="&amp;'Work DB'!C141,'Transport DB'!F:F,"="&amp;'Work DB'!$L$4)</f>
        <v>0</v>
      </c>
      <c r="M141" s="169">
        <f>SUMIFS('Transport DB'!O:O,'Transport DB'!C:C,"="&amp;'Work DB'!C141,'Transport DB'!F:F,"="&amp;'Work DB'!$M$4)</f>
        <v>0</v>
      </c>
      <c r="N141" s="169"/>
      <c r="O141" s="167"/>
      <c r="P141" s="168">
        <f t="shared" si="16"/>
        <v>0</v>
      </c>
      <c r="Q141" s="169">
        <f t="shared" si="13"/>
        <v>0</v>
      </c>
      <c r="R141" s="169"/>
      <c r="S141" s="169"/>
      <c r="T141" s="169"/>
      <c r="U141" s="169"/>
      <c r="V141" s="167"/>
      <c r="W141" s="168">
        <f>SUMIFS('Transport DB'!Q:Q,'Transport DB'!C:C,"="&amp;'Work DB'!C141,'Transport DB'!F:F,"="&amp;'Work DB'!$W$4)</f>
        <v>0</v>
      </c>
      <c r="X141" s="169">
        <f>SUMIFS('Transport DB'!Q:Q,'Transport DB'!C:C,"="&amp;'Work DB'!C141,'Transport DB'!F:F,"="&amp;'Work DB'!$X$4)</f>
        <v>0</v>
      </c>
      <c r="Y141" s="169">
        <f>SUMIFS('Transport DB'!Q:Q,'Transport DB'!C:C,"="&amp;'Work DB'!C141,'Transport DB'!F:F,"="&amp;'Work DB'!$Y$4)</f>
        <v>0</v>
      </c>
      <c r="Z141" s="166">
        <f>SUMIFS('Transport DB'!Q:Q,'Transport DB'!C:C,"="&amp;'Work DB'!C141,'Transport DB'!F:F,"="&amp;'Work DB'!$Z$4)</f>
        <v>0</v>
      </c>
      <c r="AA141" s="166">
        <f>SUMIFS('Transport DB'!Q:Q,'Transport DB'!C:C,"="&amp;'Work DB'!C141,'Transport DB'!F:F,"="&amp;'Work DB'!$AA$4)</f>
        <v>0</v>
      </c>
      <c r="AB141" s="166"/>
      <c r="AC141" s="167"/>
      <c r="AD141" s="29"/>
      <c r="AE141" s="30"/>
      <c r="AF141" s="31"/>
      <c r="AG141" s="29"/>
      <c r="AH141" s="30"/>
      <c r="AI141" s="32"/>
      <c r="AJ141" s="29"/>
      <c r="AK141" s="30"/>
      <c r="AL141" s="30"/>
      <c r="AM141" s="31"/>
      <c r="AN141" s="29"/>
      <c r="AO141" s="30"/>
      <c r="AP141" s="31"/>
      <c r="AQ141" s="189"/>
      <c r="AR141" s="30"/>
      <c r="AS141" s="30"/>
      <c r="AT141" s="30"/>
      <c r="AU141" s="30"/>
      <c r="AV141" s="31"/>
      <c r="AW141" s="33"/>
      <c r="AX141" s="57"/>
    </row>
    <row r="142" spans="2:50" s="15" customFormat="1" ht="21" x14ac:dyDescent="0.25">
      <c r="B142" s="48"/>
      <c r="C142" s="20">
        <f t="shared" si="17"/>
        <v>45507</v>
      </c>
      <c r="D142" s="168">
        <f>SUMIFS('Transport DB'!P:P,'Transport DB'!C:C,"="&amp;'Work DB'!C142,'Transport DB'!F:F,"="&amp;'Work DB'!$D$4)</f>
        <v>0</v>
      </c>
      <c r="E142" s="169">
        <f>SUMIFS('Transport DB'!P:P,'Transport DB'!C:C,"="&amp;'Work DB'!C142,'Transport DB'!F:F,"="&amp;'Work DB'!$E$4)</f>
        <v>0</v>
      </c>
      <c r="F142" s="169">
        <f>SUMIFS('Transport DB'!P:P,'Transport DB'!C:C,"="&amp;'Work DB'!C142,'Transport DB'!F:F,"="&amp;'Work DB'!$F$4)</f>
        <v>0</v>
      </c>
      <c r="G142" s="169"/>
      <c r="H142" s="167"/>
      <c r="I142" s="168">
        <f>SUMIFS('Transport DB'!O:O,'Transport DB'!C:C,"="&amp;'Work DB'!C142,'Transport DB'!F:F,"="&amp;'Work DB'!$I$4)</f>
        <v>0</v>
      </c>
      <c r="J142" s="169">
        <f>SUMIFS('Transport DB'!O:O,'Transport DB'!C:C,"="&amp;'Work DB'!C142,'Transport DB'!F:F,"="&amp;'Work DB'!$J$4)</f>
        <v>0</v>
      </c>
      <c r="K142" s="169">
        <f>SUMIFS('Transport DB'!O:O,'Transport DB'!C:C,"="&amp;'Work DB'!C142,'Transport DB'!F:F,"="&amp;'Work DB'!$K$4)</f>
        <v>0</v>
      </c>
      <c r="L142" s="169">
        <f>SUMIFS('Transport DB'!O:O,'Transport DB'!C:C,"="&amp;'Work DB'!C142,'Transport DB'!F:F,"="&amp;'Work DB'!$L$4)</f>
        <v>0</v>
      </c>
      <c r="M142" s="169">
        <f>SUMIFS('Transport DB'!O:O,'Transport DB'!C:C,"="&amp;'Work DB'!C142,'Transport DB'!F:F,"="&amp;'Work DB'!$M$4)</f>
        <v>0</v>
      </c>
      <c r="N142" s="169"/>
      <c r="O142" s="167"/>
      <c r="P142" s="168">
        <f t="shared" si="16"/>
        <v>0</v>
      </c>
      <c r="Q142" s="169">
        <f t="shared" si="13"/>
        <v>0</v>
      </c>
      <c r="R142" s="169"/>
      <c r="S142" s="169"/>
      <c r="T142" s="169"/>
      <c r="U142" s="169"/>
      <c r="V142" s="167"/>
      <c r="W142" s="168">
        <f>SUMIFS('Transport DB'!Q:Q,'Transport DB'!C:C,"="&amp;'Work DB'!C142,'Transport DB'!F:F,"="&amp;'Work DB'!$W$4)</f>
        <v>0</v>
      </c>
      <c r="X142" s="169">
        <f>SUMIFS('Transport DB'!Q:Q,'Transport DB'!C:C,"="&amp;'Work DB'!C142,'Transport DB'!F:F,"="&amp;'Work DB'!$X$4)</f>
        <v>0</v>
      </c>
      <c r="Y142" s="169">
        <f>SUMIFS('Transport DB'!Q:Q,'Transport DB'!C:C,"="&amp;'Work DB'!C142,'Transport DB'!F:F,"="&amp;'Work DB'!$Y$4)</f>
        <v>0</v>
      </c>
      <c r="Z142" s="166">
        <f>SUMIFS('Transport DB'!Q:Q,'Transport DB'!C:C,"="&amp;'Work DB'!C142,'Transport DB'!F:F,"="&amp;'Work DB'!$Z$4)</f>
        <v>0</v>
      </c>
      <c r="AA142" s="166">
        <f>SUMIFS('Transport DB'!Q:Q,'Transport DB'!C:C,"="&amp;'Work DB'!C142,'Transport DB'!F:F,"="&amp;'Work DB'!$AA$4)</f>
        <v>0</v>
      </c>
      <c r="AB142" s="166"/>
      <c r="AC142" s="167"/>
      <c r="AD142" s="29"/>
      <c r="AE142" s="30"/>
      <c r="AF142" s="31"/>
      <c r="AG142" s="29"/>
      <c r="AH142" s="30"/>
      <c r="AI142" s="32"/>
      <c r="AJ142" s="29"/>
      <c r="AK142" s="30"/>
      <c r="AL142" s="30"/>
      <c r="AM142" s="31"/>
      <c r="AN142" s="29"/>
      <c r="AO142" s="30"/>
      <c r="AP142" s="31"/>
      <c r="AQ142" s="189"/>
      <c r="AR142" s="30"/>
      <c r="AS142" s="30"/>
      <c r="AT142" s="30"/>
      <c r="AU142" s="30"/>
      <c r="AV142" s="31"/>
      <c r="AW142" s="33"/>
      <c r="AX142" s="57"/>
    </row>
    <row r="143" spans="2:50" s="15" customFormat="1" ht="21" x14ac:dyDescent="0.25">
      <c r="B143" s="48"/>
      <c r="C143" s="20">
        <f t="shared" si="17"/>
        <v>45508</v>
      </c>
      <c r="D143" s="168">
        <f>SUMIFS('Transport DB'!P:P,'Transport DB'!C:C,"="&amp;'Work DB'!C143,'Transport DB'!F:F,"="&amp;'Work DB'!$D$4)</f>
        <v>0</v>
      </c>
      <c r="E143" s="169">
        <f>SUMIFS('Transport DB'!P:P,'Transport DB'!C:C,"="&amp;'Work DB'!C143,'Transport DB'!F:F,"="&amp;'Work DB'!$E$4)</f>
        <v>0</v>
      </c>
      <c r="F143" s="169">
        <f>SUMIFS('Transport DB'!P:P,'Transport DB'!C:C,"="&amp;'Work DB'!C143,'Transport DB'!F:F,"="&amp;'Work DB'!$F$4)</f>
        <v>0</v>
      </c>
      <c r="G143" s="169"/>
      <c r="H143" s="167"/>
      <c r="I143" s="168">
        <f>SUMIFS('Transport DB'!O:O,'Transport DB'!C:C,"="&amp;'Work DB'!C143,'Transport DB'!F:F,"="&amp;'Work DB'!$I$4)</f>
        <v>0</v>
      </c>
      <c r="J143" s="169">
        <f>SUMIFS('Transport DB'!O:O,'Transport DB'!C:C,"="&amp;'Work DB'!C143,'Transport DB'!F:F,"="&amp;'Work DB'!$J$4)</f>
        <v>0</v>
      </c>
      <c r="K143" s="169">
        <f>SUMIFS('Transport DB'!O:O,'Transport DB'!C:C,"="&amp;'Work DB'!C143,'Transport DB'!F:F,"="&amp;'Work DB'!$K$4)</f>
        <v>0</v>
      </c>
      <c r="L143" s="169">
        <f>SUMIFS('Transport DB'!O:O,'Transport DB'!C:C,"="&amp;'Work DB'!C143,'Transport DB'!F:F,"="&amp;'Work DB'!$L$4)</f>
        <v>0</v>
      </c>
      <c r="M143" s="169">
        <f>SUMIFS('Transport DB'!O:O,'Transport DB'!C:C,"="&amp;'Work DB'!C143,'Transport DB'!F:F,"="&amp;'Work DB'!$M$4)</f>
        <v>0</v>
      </c>
      <c r="N143" s="169"/>
      <c r="O143" s="167"/>
      <c r="P143" s="168">
        <f t="shared" si="16"/>
        <v>0</v>
      </c>
      <c r="Q143" s="169">
        <f t="shared" si="13"/>
        <v>0</v>
      </c>
      <c r="R143" s="169"/>
      <c r="S143" s="169"/>
      <c r="T143" s="169"/>
      <c r="U143" s="169"/>
      <c r="V143" s="167"/>
      <c r="W143" s="168">
        <f>SUMIFS('Transport DB'!Q:Q,'Transport DB'!C:C,"="&amp;'Work DB'!C143,'Transport DB'!F:F,"="&amp;'Work DB'!$W$4)</f>
        <v>0</v>
      </c>
      <c r="X143" s="169">
        <f>SUMIFS('Transport DB'!Q:Q,'Transport DB'!C:C,"="&amp;'Work DB'!C143,'Transport DB'!F:F,"="&amp;'Work DB'!$X$4)</f>
        <v>0</v>
      </c>
      <c r="Y143" s="169">
        <f>SUMIFS('Transport DB'!Q:Q,'Transport DB'!C:C,"="&amp;'Work DB'!C143,'Transport DB'!F:F,"="&amp;'Work DB'!$Y$4)</f>
        <v>0</v>
      </c>
      <c r="Z143" s="166">
        <f>SUMIFS('Transport DB'!Q:Q,'Transport DB'!C:C,"="&amp;'Work DB'!C143,'Transport DB'!F:F,"="&amp;'Work DB'!$Z$4)</f>
        <v>0</v>
      </c>
      <c r="AA143" s="166">
        <f>SUMIFS('Transport DB'!Q:Q,'Transport DB'!C:C,"="&amp;'Work DB'!C143,'Transport DB'!F:F,"="&amp;'Work DB'!$AA$4)</f>
        <v>0</v>
      </c>
      <c r="AB143" s="166"/>
      <c r="AC143" s="167"/>
      <c r="AD143" s="29"/>
      <c r="AE143" s="30"/>
      <c r="AF143" s="31"/>
      <c r="AG143" s="29"/>
      <c r="AH143" s="30"/>
      <c r="AI143" s="32"/>
      <c r="AJ143" s="29"/>
      <c r="AK143" s="30"/>
      <c r="AL143" s="30"/>
      <c r="AM143" s="31"/>
      <c r="AN143" s="29"/>
      <c r="AO143" s="30"/>
      <c r="AP143" s="31"/>
      <c r="AQ143" s="189"/>
      <c r="AR143" s="30"/>
      <c r="AS143" s="30"/>
      <c r="AT143" s="30"/>
      <c r="AU143" s="30"/>
      <c r="AV143" s="31"/>
      <c r="AW143" s="33"/>
      <c r="AX143" s="57"/>
    </row>
    <row r="144" spans="2:50" s="15" customFormat="1" ht="21" x14ac:dyDescent="0.25">
      <c r="B144" s="48"/>
      <c r="C144" s="20">
        <f t="shared" si="17"/>
        <v>45509</v>
      </c>
      <c r="D144" s="168">
        <f>SUMIFS('Transport DB'!P:P,'Transport DB'!C:C,"="&amp;'Work DB'!C144,'Transport DB'!F:F,"="&amp;'Work DB'!$D$4)</f>
        <v>0</v>
      </c>
      <c r="E144" s="169">
        <f>SUMIFS('Transport DB'!P:P,'Transport DB'!C:C,"="&amp;'Work DB'!C144,'Transport DB'!F:F,"="&amp;'Work DB'!$E$4)</f>
        <v>0</v>
      </c>
      <c r="F144" s="169">
        <f>SUMIFS('Transport DB'!P:P,'Transport DB'!C:C,"="&amp;'Work DB'!C144,'Transport DB'!F:F,"="&amp;'Work DB'!$F$4)</f>
        <v>0</v>
      </c>
      <c r="G144" s="169"/>
      <c r="H144" s="167"/>
      <c r="I144" s="168">
        <f>SUMIFS('Transport DB'!O:O,'Transport DB'!C:C,"="&amp;'Work DB'!C144,'Transport DB'!F:F,"="&amp;'Work DB'!$I$4)</f>
        <v>0</v>
      </c>
      <c r="J144" s="169">
        <f>SUMIFS('Transport DB'!O:O,'Transport DB'!C:C,"="&amp;'Work DB'!C144,'Transport DB'!F:F,"="&amp;'Work DB'!$J$4)</f>
        <v>0</v>
      </c>
      <c r="K144" s="169">
        <f>SUMIFS('Transport DB'!O:O,'Transport DB'!C:C,"="&amp;'Work DB'!C144,'Transport DB'!F:F,"="&amp;'Work DB'!$K$4)</f>
        <v>0</v>
      </c>
      <c r="L144" s="169">
        <f>SUMIFS('Transport DB'!O:O,'Transport DB'!C:C,"="&amp;'Work DB'!C144,'Transport DB'!F:F,"="&amp;'Work DB'!$L$4)</f>
        <v>0</v>
      </c>
      <c r="M144" s="169">
        <f>SUMIFS('Transport DB'!O:O,'Transport DB'!C:C,"="&amp;'Work DB'!C144,'Transport DB'!F:F,"="&amp;'Work DB'!$M$4)</f>
        <v>0</v>
      </c>
      <c r="N144" s="169"/>
      <c r="O144" s="167"/>
      <c r="P144" s="168">
        <f t="shared" si="16"/>
        <v>0</v>
      </c>
      <c r="Q144" s="169">
        <f t="shared" si="13"/>
        <v>0</v>
      </c>
      <c r="R144" s="169"/>
      <c r="S144" s="169"/>
      <c r="T144" s="169"/>
      <c r="U144" s="169"/>
      <c r="V144" s="167"/>
      <c r="W144" s="168">
        <f>SUMIFS('Transport DB'!Q:Q,'Transport DB'!C:C,"="&amp;'Work DB'!C144,'Transport DB'!F:F,"="&amp;'Work DB'!$W$4)</f>
        <v>0</v>
      </c>
      <c r="X144" s="169">
        <f>SUMIFS('Transport DB'!Q:Q,'Transport DB'!C:C,"="&amp;'Work DB'!C144,'Transport DB'!F:F,"="&amp;'Work DB'!$X$4)</f>
        <v>0</v>
      </c>
      <c r="Y144" s="169">
        <f>SUMIFS('Transport DB'!Q:Q,'Transport DB'!C:C,"="&amp;'Work DB'!C144,'Transport DB'!F:F,"="&amp;'Work DB'!$Y$4)</f>
        <v>0</v>
      </c>
      <c r="Z144" s="166">
        <f>SUMIFS('Transport DB'!Q:Q,'Transport DB'!C:C,"="&amp;'Work DB'!C144,'Transport DB'!F:F,"="&amp;'Work DB'!$Z$4)</f>
        <v>0</v>
      </c>
      <c r="AA144" s="166">
        <f>SUMIFS('Transport DB'!Q:Q,'Transport DB'!C:C,"="&amp;'Work DB'!C144,'Transport DB'!F:F,"="&amp;'Work DB'!$AA$4)</f>
        <v>0</v>
      </c>
      <c r="AB144" s="166"/>
      <c r="AC144" s="167"/>
      <c r="AD144" s="29"/>
      <c r="AE144" s="30"/>
      <c r="AF144" s="31"/>
      <c r="AG144" s="29"/>
      <c r="AH144" s="30"/>
      <c r="AI144" s="32"/>
      <c r="AJ144" s="29"/>
      <c r="AK144" s="30"/>
      <c r="AL144" s="30"/>
      <c r="AM144" s="31"/>
      <c r="AN144" s="29"/>
      <c r="AO144" s="30"/>
      <c r="AP144" s="31"/>
      <c r="AQ144" s="189"/>
      <c r="AR144" s="30"/>
      <c r="AS144" s="30"/>
      <c r="AT144" s="30"/>
      <c r="AU144" s="30"/>
      <c r="AV144" s="31"/>
      <c r="AW144" s="33"/>
      <c r="AX144" s="57"/>
    </row>
    <row r="145" spans="2:50" s="15" customFormat="1" ht="21" x14ac:dyDescent="0.25">
      <c r="B145" s="48"/>
      <c r="C145" s="20">
        <f t="shared" si="17"/>
        <v>45510</v>
      </c>
      <c r="D145" s="168">
        <f>SUMIFS('Transport DB'!P:P,'Transport DB'!C:C,"="&amp;'Work DB'!C145,'Transport DB'!F:F,"="&amp;'Work DB'!$D$4)</f>
        <v>0</v>
      </c>
      <c r="E145" s="169">
        <f>SUMIFS('Transport DB'!P:P,'Transport DB'!C:C,"="&amp;'Work DB'!C145,'Transport DB'!F:F,"="&amp;'Work DB'!$E$4)</f>
        <v>0</v>
      </c>
      <c r="F145" s="169">
        <f>SUMIFS('Transport DB'!P:P,'Transport DB'!C:C,"="&amp;'Work DB'!C145,'Transport DB'!F:F,"="&amp;'Work DB'!$F$4)</f>
        <v>0</v>
      </c>
      <c r="G145" s="169"/>
      <c r="H145" s="167"/>
      <c r="I145" s="168">
        <f>SUMIFS('Transport DB'!O:O,'Transport DB'!C:C,"="&amp;'Work DB'!C145,'Transport DB'!F:F,"="&amp;'Work DB'!$I$4)</f>
        <v>0</v>
      </c>
      <c r="J145" s="169">
        <f>SUMIFS('Transport DB'!O:O,'Transport DB'!C:C,"="&amp;'Work DB'!C145,'Transport DB'!F:F,"="&amp;'Work DB'!$J$4)</f>
        <v>0</v>
      </c>
      <c r="K145" s="169">
        <f>SUMIFS('Transport DB'!O:O,'Transport DB'!C:C,"="&amp;'Work DB'!C145,'Transport DB'!F:F,"="&amp;'Work DB'!$K$4)</f>
        <v>0</v>
      </c>
      <c r="L145" s="169">
        <f>SUMIFS('Transport DB'!O:O,'Transport DB'!C:C,"="&amp;'Work DB'!C145,'Transport DB'!F:F,"="&amp;'Work DB'!$L$4)</f>
        <v>0</v>
      </c>
      <c r="M145" s="169">
        <f>SUMIFS('Transport DB'!O:O,'Transport DB'!C:C,"="&amp;'Work DB'!C145,'Transport DB'!F:F,"="&amp;'Work DB'!$M$4)</f>
        <v>0</v>
      </c>
      <c r="N145" s="169"/>
      <c r="O145" s="167"/>
      <c r="P145" s="168">
        <f t="shared" si="16"/>
        <v>0</v>
      </c>
      <c r="Q145" s="169">
        <f t="shared" si="13"/>
        <v>0</v>
      </c>
      <c r="R145" s="169"/>
      <c r="S145" s="169"/>
      <c r="T145" s="169"/>
      <c r="U145" s="169"/>
      <c r="V145" s="167"/>
      <c r="W145" s="168">
        <f>SUMIFS('Transport DB'!Q:Q,'Transport DB'!C:C,"="&amp;'Work DB'!C145,'Transport DB'!F:F,"="&amp;'Work DB'!$W$4)</f>
        <v>0</v>
      </c>
      <c r="X145" s="169">
        <f>SUMIFS('Transport DB'!Q:Q,'Transport DB'!C:C,"="&amp;'Work DB'!C145,'Transport DB'!F:F,"="&amp;'Work DB'!$X$4)</f>
        <v>0</v>
      </c>
      <c r="Y145" s="169">
        <f>SUMIFS('Transport DB'!Q:Q,'Transport DB'!C:C,"="&amp;'Work DB'!C145,'Transport DB'!F:F,"="&amp;'Work DB'!$Y$4)</f>
        <v>0</v>
      </c>
      <c r="Z145" s="166">
        <f>SUMIFS('Transport DB'!Q:Q,'Transport DB'!C:C,"="&amp;'Work DB'!C145,'Transport DB'!F:F,"="&amp;'Work DB'!$Z$4)</f>
        <v>0</v>
      </c>
      <c r="AA145" s="166">
        <f>SUMIFS('Transport DB'!Q:Q,'Transport DB'!C:C,"="&amp;'Work DB'!C145,'Transport DB'!F:F,"="&amp;'Work DB'!$AA$4)</f>
        <v>0</v>
      </c>
      <c r="AB145" s="166"/>
      <c r="AC145" s="167"/>
      <c r="AD145" s="29"/>
      <c r="AE145" s="30"/>
      <c r="AF145" s="31"/>
      <c r="AG145" s="29"/>
      <c r="AH145" s="30"/>
      <c r="AI145" s="32"/>
      <c r="AJ145" s="29"/>
      <c r="AK145" s="30"/>
      <c r="AL145" s="30"/>
      <c r="AM145" s="31"/>
      <c r="AN145" s="29"/>
      <c r="AO145" s="30"/>
      <c r="AP145" s="31"/>
      <c r="AQ145" s="189"/>
      <c r="AR145" s="30"/>
      <c r="AS145" s="30"/>
      <c r="AT145" s="30"/>
      <c r="AU145" s="30"/>
      <c r="AV145" s="31"/>
      <c r="AW145" s="33"/>
      <c r="AX145" s="57"/>
    </row>
    <row r="146" spans="2:50" s="15" customFormat="1" ht="21" x14ac:dyDescent="0.25">
      <c r="B146" s="48"/>
      <c r="C146" s="20">
        <f t="shared" si="17"/>
        <v>45511</v>
      </c>
      <c r="D146" s="168">
        <f>SUMIFS('Transport DB'!P:P,'Transport DB'!C:C,"="&amp;'Work DB'!C146,'Transport DB'!F:F,"="&amp;'Work DB'!$D$4)</f>
        <v>0</v>
      </c>
      <c r="E146" s="169">
        <f>SUMIFS('Transport DB'!P:P,'Transport DB'!C:C,"="&amp;'Work DB'!C146,'Transport DB'!F:F,"="&amp;'Work DB'!$E$4)</f>
        <v>0</v>
      </c>
      <c r="F146" s="169">
        <f>SUMIFS('Transport DB'!P:P,'Transport DB'!C:C,"="&amp;'Work DB'!C146,'Transport DB'!F:F,"="&amp;'Work DB'!$F$4)</f>
        <v>0</v>
      </c>
      <c r="G146" s="169"/>
      <c r="H146" s="167"/>
      <c r="I146" s="168">
        <f>SUMIFS('Transport DB'!O:O,'Transport DB'!C:C,"="&amp;'Work DB'!C146,'Transport DB'!F:F,"="&amp;'Work DB'!$I$4)</f>
        <v>0</v>
      </c>
      <c r="J146" s="169">
        <f>SUMIFS('Transport DB'!O:O,'Transport DB'!C:C,"="&amp;'Work DB'!C146,'Transport DB'!F:F,"="&amp;'Work DB'!$J$4)</f>
        <v>0</v>
      </c>
      <c r="K146" s="169">
        <f>SUMIFS('Transport DB'!O:O,'Transport DB'!C:C,"="&amp;'Work DB'!C146,'Transport DB'!F:F,"="&amp;'Work DB'!$K$4)</f>
        <v>0</v>
      </c>
      <c r="L146" s="169">
        <f>SUMIFS('Transport DB'!O:O,'Transport DB'!C:C,"="&amp;'Work DB'!C146,'Transport DB'!F:F,"="&amp;'Work DB'!$L$4)</f>
        <v>0</v>
      </c>
      <c r="M146" s="169">
        <f>SUMIFS('Transport DB'!O:O,'Transport DB'!C:C,"="&amp;'Work DB'!C146,'Transport DB'!F:F,"="&amp;'Work DB'!$M$4)</f>
        <v>0</v>
      </c>
      <c r="N146" s="169"/>
      <c r="O146" s="167"/>
      <c r="P146" s="168">
        <f t="shared" si="16"/>
        <v>0</v>
      </c>
      <c r="Q146" s="169">
        <f t="shared" si="13"/>
        <v>0</v>
      </c>
      <c r="R146" s="169"/>
      <c r="S146" s="169"/>
      <c r="T146" s="169"/>
      <c r="U146" s="169"/>
      <c r="V146" s="167"/>
      <c r="W146" s="168">
        <f>SUMIFS('Transport DB'!Q:Q,'Transport DB'!C:C,"="&amp;'Work DB'!C146,'Transport DB'!F:F,"="&amp;'Work DB'!$W$4)</f>
        <v>0</v>
      </c>
      <c r="X146" s="169">
        <f>SUMIFS('Transport DB'!Q:Q,'Transport DB'!C:C,"="&amp;'Work DB'!C146,'Transport DB'!F:F,"="&amp;'Work DB'!$X$4)</f>
        <v>0</v>
      </c>
      <c r="Y146" s="169">
        <f>SUMIFS('Transport DB'!Q:Q,'Transport DB'!C:C,"="&amp;'Work DB'!C146,'Transport DB'!F:F,"="&amp;'Work DB'!$Y$4)</f>
        <v>0</v>
      </c>
      <c r="Z146" s="166">
        <f>SUMIFS('Transport DB'!Q:Q,'Transport DB'!C:C,"="&amp;'Work DB'!C146,'Transport DB'!F:F,"="&amp;'Work DB'!$Z$4)</f>
        <v>0</v>
      </c>
      <c r="AA146" s="166">
        <f>SUMIFS('Transport DB'!Q:Q,'Transport DB'!C:C,"="&amp;'Work DB'!C146,'Transport DB'!F:F,"="&amp;'Work DB'!$AA$4)</f>
        <v>0</v>
      </c>
      <c r="AB146" s="166"/>
      <c r="AC146" s="167"/>
      <c r="AD146" s="29"/>
      <c r="AE146" s="30"/>
      <c r="AF146" s="31"/>
      <c r="AG146" s="29"/>
      <c r="AH146" s="30"/>
      <c r="AI146" s="32"/>
      <c r="AJ146" s="29"/>
      <c r="AK146" s="30"/>
      <c r="AL146" s="30"/>
      <c r="AM146" s="31"/>
      <c r="AN146" s="29"/>
      <c r="AO146" s="30"/>
      <c r="AP146" s="31"/>
      <c r="AQ146" s="189"/>
      <c r="AR146" s="30"/>
      <c r="AS146" s="30"/>
      <c r="AT146" s="30"/>
      <c r="AU146" s="30"/>
      <c r="AV146" s="31"/>
      <c r="AW146" s="33"/>
      <c r="AX146" s="57"/>
    </row>
    <row r="147" spans="2:50" s="15" customFormat="1" ht="21" x14ac:dyDescent="0.25">
      <c r="B147" s="48"/>
      <c r="C147" s="20">
        <f t="shared" si="17"/>
        <v>45512</v>
      </c>
      <c r="D147" s="168">
        <f>SUMIFS('Transport DB'!P:P,'Transport DB'!C:C,"="&amp;'Work DB'!C147,'Transport DB'!F:F,"="&amp;'Work DB'!$D$4)</f>
        <v>0</v>
      </c>
      <c r="E147" s="169">
        <f>SUMIFS('Transport DB'!P:P,'Transport DB'!C:C,"="&amp;'Work DB'!C147,'Transport DB'!F:F,"="&amp;'Work DB'!$E$4)</f>
        <v>0</v>
      </c>
      <c r="F147" s="169">
        <f>SUMIFS('Transport DB'!P:P,'Transport DB'!C:C,"="&amp;'Work DB'!C147,'Transport DB'!F:F,"="&amp;'Work DB'!$F$4)</f>
        <v>0</v>
      </c>
      <c r="G147" s="169"/>
      <c r="H147" s="167"/>
      <c r="I147" s="168">
        <f>SUMIFS('Transport DB'!O:O,'Transport DB'!C:C,"="&amp;'Work DB'!C147,'Transport DB'!F:F,"="&amp;'Work DB'!$I$4)</f>
        <v>0</v>
      </c>
      <c r="J147" s="169">
        <f>SUMIFS('Transport DB'!O:O,'Transport DB'!C:C,"="&amp;'Work DB'!C147,'Transport DB'!F:F,"="&amp;'Work DB'!$J$4)</f>
        <v>0</v>
      </c>
      <c r="K147" s="169">
        <f>SUMIFS('Transport DB'!O:O,'Transport DB'!C:C,"="&amp;'Work DB'!C147,'Transport DB'!F:F,"="&amp;'Work DB'!$K$4)</f>
        <v>0</v>
      </c>
      <c r="L147" s="169">
        <f>SUMIFS('Transport DB'!O:O,'Transport DB'!C:C,"="&amp;'Work DB'!C147,'Transport DB'!F:F,"="&amp;'Work DB'!$L$4)</f>
        <v>0</v>
      </c>
      <c r="M147" s="169">
        <f>SUMIFS('Transport DB'!O:O,'Transport DB'!C:C,"="&amp;'Work DB'!C147,'Transport DB'!F:F,"="&amp;'Work DB'!$M$4)</f>
        <v>0</v>
      </c>
      <c r="N147" s="169"/>
      <c r="O147" s="167"/>
      <c r="P147" s="168">
        <f t="shared" si="16"/>
        <v>0</v>
      </c>
      <c r="Q147" s="169">
        <f t="shared" si="13"/>
        <v>0</v>
      </c>
      <c r="R147" s="169"/>
      <c r="S147" s="169"/>
      <c r="T147" s="169"/>
      <c r="U147" s="169"/>
      <c r="V147" s="167"/>
      <c r="W147" s="168">
        <f>SUMIFS('Transport DB'!Q:Q,'Transport DB'!C:C,"="&amp;'Work DB'!C147,'Transport DB'!F:F,"="&amp;'Work DB'!$W$4)</f>
        <v>0</v>
      </c>
      <c r="X147" s="169">
        <f>SUMIFS('Transport DB'!Q:Q,'Transport DB'!C:C,"="&amp;'Work DB'!C147,'Transport DB'!F:F,"="&amp;'Work DB'!$X$4)</f>
        <v>0</v>
      </c>
      <c r="Y147" s="169">
        <f>SUMIFS('Transport DB'!Q:Q,'Transport DB'!C:C,"="&amp;'Work DB'!C147,'Transport DB'!F:F,"="&amp;'Work DB'!$Y$4)</f>
        <v>0</v>
      </c>
      <c r="Z147" s="166">
        <f>SUMIFS('Transport DB'!Q:Q,'Transport DB'!C:C,"="&amp;'Work DB'!C147,'Transport DB'!F:F,"="&amp;'Work DB'!$Z$4)</f>
        <v>0</v>
      </c>
      <c r="AA147" s="166">
        <f>SUMIFS('Transport DB'!Q:Q,'Transport DB'!C:C,"="&amp;'Work DB'!C147,'Transport DB'!F:F,"="&amp;'Work DB'!$AA$4)</f>
        <v>0</v>
      </c>
      <c r="AB147" s="166"/>
      <c r="AC147" s="167"/>
      <c r="AD147" s="29"/>
      <c r="AE147" s="30"/>
      <c r="AF147" s="31"/>
      <c r="AG147" s="29"/>
      <c r="AH147" s="30"/>
      <c r="AI147" s="32"/>
      <c r="AJ147" s="29"/>
      <c r="AK147" s="30"/>
      <c r="AL147" s="30"/>
      <c r="AM147" s="31"/>
      <c r="AN147" s="29"/>
      <c r="AO147" s="30"/>
      <c r="AP147" s="31"/>
      <c r="AQ147" s="189"/>
      <c r="AR147" s="30"/>
      <c r="AS147" s="30"/>
      <c r="AT147" s="30"/>
      <c r="AU147" s="30"/>
      <c r="AV147" s="31"/>
      <c r="AW147" s="33"/>
      <c r="AX147" s="57"/>
    </row>
    <row r="148" spans="2:50" s="15" customFormat="1" ht="21" x14ac:dyDescent="0.25">
      <c r="B148" s="48"/>
      <c r="C148" s="20">
        <f t="shared" si="17"/>
        <v>45513</v>
      </c>
      <c r="D148" s="168">
        <f>SUMIFS('Transport DB'!P:P,'Transport DB'!C:C,"="&amp;'Work DB'!C148,'Transport DB'!F:F,"="&amp;'Work DB'!$D$4)</f>
        <v>0</v>
      </c>
      <c r="E148" s="169">
        <f>SUMIFS('Transport DB'!P:P,'Transport DB'!C:C,"="&amp;'Work DB'!C148,'Transport DB'!F:F,"="&amp;'Work DB'!$E$4)</f>
        <v>0</v>
      </c>
      <c r="F148" s="169">
        <f>SUMIFS('Transport DB'!P:P,'Transport DB'!C:C,"="&amp;'Work DB'!C148,'Transport DB'!F:F,"="&amp;'Work DB'!$F$4)</f>
        <v>0</v>
      </c>
      <c r="G148" s="169"/>
      <c r="H148" s="167"/>
      <c r="I148" s="168">
        <f>SUMIFS('Transport DB'!O:O,'Transport DB'!C:C,"="&amp;'Work DB'!C148,'Transport DB'!F:F,"="&amp;'Work DB'!$I$4)</f>
        <v>0</v>
      </c>
      <c r="J148" s="169">
        <f>SUMIFS('Transport DB'!O:O,'Transport DB'!C:C,"="&amp;'Work DB'!C148,'Transport DB'!F:F,"="&amp;'Work DB'!$J$4)</f>
        <v>0</v>
      </c>
      <c r="K148" s="169">
        <f>SUMIFS('Transport DB'!O:O,'Transport DB'!C:C,"="&amp;'Work DB'!C148,'Transport DB'!F:F,"="&amp;'Work DB'!$K$4)</f>
        <v>0</v>
      </c>
      <c r="L148" s="169">
        <f>SUMIFS('Transport DB'!O:O,'Transport DB'!C:C,"="&amp;'Work DB'!C148,'Transport DB'!F:F,"="&amp;'Work DB'!$L$4)</f>
        <v>0</v>
      </c>
      <c r="M148" s="169">
        <f>SUMIFS('Transport DB'!O:O,'Transport DB'!C:C,"="&amp;'Work DB'!C148,'Transport DB'!F:F,"="&amp;'Work DB'!$M$4)</f>
        <v>0</v>
      </c>
      <c r="N148" s="169"/>
      <c r="O148" s="167"/>
      <c r="P148" s="168">
        <f t="shared" si="16"/>
        <v>0</v>
      </c>
      <c r="Q148" s="169">
        <f t="shared" si="13"/>
        <v>0</v>
      </c>
      <c r="R148" s="169"/>
      <c r="S148" s="169"/>
      <c r="T148" s="169"/>
      <c r="U148" s="169"/>
      <c r="V148" s="167"/>
      <c r="W148" s="168">
        <f>SUMIFS('Transport DB'!Q:Q,'Transport DB'!C:C,"="&amp;'Work DB'!C148,'Transport DB'!F:F,"="&amp;'Work DB'!$W$4)</f>
        <v>0</v>
      </c>
      <c r="X148" s="169">
        <f>SUMIFS('Transport DB'!Q:Q,'Transport DB'!C:C,"="&amp;'Work DB'!C148,'Transport DB'!F:F,"="&amp;'Work DB'!$X$4)</f>
        <v>0</v>
      </c>
      <c r="Y148" s="169">
        <f>SUMIFS('Transport DB'!Q:Q,'Transport DB'!C:C,"="&amp;'Work DB'!C148,'Transport DB'!F:F,"="&amp;'Work DB'!$Y$4)</f>
        <v>0</v>
      </c>
      <c r="Z148" s="166">
        <f>SUMIFS('Transport DB'!Q:Q,'Transport DB'!C:C,"="&amp;'Work DB'!C148,'Transport DB'!F:F,"="&amp;'Work DB'!$Z$4)</f>
        <v>0</v>
      </c>
      <c r="AA148" s="166">
        <f>SUMIFS('Transport DB'!Q:Q,'Transport DB'!C:C,"="&amp;'Work DB'!C148,'Transport DB'!F:F,"="&amp;'Work DB'!$AA$4)</f>
        <v>0</v>
      </c>
      <c r="AB148" s="166"/>
      <c r="AC148" s="167"/>
      <c r="AD148" s="29"/>
      <c r="AE148" s="30"/>
      <c r="AF148" s="31"/>
      <c r="AG148" s="29"/>
      <c r="AH148" s="30"/>
      <c r="AI148" s="32"/>
      <c r="AJ148" s="29"/>
      <c r="AK148" s="30"/>
      <c r="AL148" s="30"/>
      <c r="AM148" s="31"/>
      <c r="AN148" s="29"/>
      <c r="AO148" s="30"/>
      <c r="AP148" s="31"/>
      <c r="AQ148" s="189"/>
      <c r="AR148" s="30"/>
      <c r="AS148" s="30"/>
      <c r="AT148" s="30"/>
      <c r="AU148" s="30"/>
      <c r="AV148" s="31"/>
      <c r="AW148" s="33"/>
      <c r="AX148" s="57"/>
    </row>
    <row r="149" spans="2:50" s="15" customFormat="1" ht="21" x14ac:dyDescent="0.25">
      <c r="B149" s="48"/>
      <c r="C149" s="20">
        <f t="shared" si="17"/>
        <v>45514</v>
      </c>
      <c r="D149" s="168">
        <f>SUMIFS('Transport DB'!P:P,'Transport DB'!C:C,"="&amp;'Work DB'!C149,'Transport DB'!F:F,"="&amp;'Work DB'!$D$4)</f>
        <v>0</v>
      </c>
      <c r="E149" s="169">
        <f>SUMIFS('Transport DB'!P:P,'Transport DB'!C:C,"="&amp;'Work DB'!C149,'Transport DB'!F:F,"="&amp;'Work DB'!$E$4)</f>
        <v>0</v>
      </c>
      <c r="F149" s="169">
        <f>SUMIFS('Transport DB'!P:P,'Transport DB'!C:C,"="&amp;'Work DB'!C149,'Transport DB'!F:F,"="&amp;'Work DB'!$F$4)</f>
        <v>0</v>
      </c>
      <c r="G149" s="169"/>
      <c r="H149" s="167"/>
      <c r="I149" s="168">
        <f>SUMIFS('Transport DB'!O:O,'Transport DB'!C:C,"="&amp;'Work DB'!C149,'Transport DB'!F:F,"="&amp;'Work DB'!$I$4)</f>
        <v>0</v>
      </c>
      <c r="J149" s="169">
        <f>SUMIFS('Transport DB'!O:O,'Transport DB'!C:C,"="&amp;'Work DB'!C149,'Transport DB'!F:F,"="&amp;'Work DB'!$J$4)</f>
        <v>0</v>
      </c>
      <c r="K149" s="169">
        <f>SUMIFS('Transport DB'!O:O,'Transport DB'!C:C,"="&amp;'Work DB'!C149,'Transport DB'!F:F,"="&amp;'Work DB'!$K$4)</f>
        <v>0</v>
      </c>
      <c r="L149" s="169">
        <f>SUMIFS('Transport DB'!O:O,'Transport DB'!C:C,"="&amp;'Work DB'!C149,'Transport DB'!F:F,"="&amp;'Work DB'!$L$4)</f>
        <v>0</v>
      </c>
      <c r="M149" s="169">
        <f>SUMIFS('Transport DB'!O:O,'Transport DB'!C:C,"="&amp;'Work DB'!C149,'Transport DB'!F:F,"="&amp;'Work DB'!$M$4)</f>
        <v>0</v>
      </c>
      <c r="N149" s="169"/>
      <c r="O149" s="167"/>
      <c r="P149" s="168">
        <f t="shared" si="16"/>
        <v>0</v>
      </c>
      <c r="Q149" s="169">
        <f t="shared" si="13"/>
        <v>0</v>
      </c>
      <c r="R149" s="169"/>
      <c r="S149" s="169"/>
      <c r="T149" s="169"/>
      <c r="U149" s="169"/>
      <c r="V149" s="167"/>
      <c r="W149" s="168">
        <f>SUMIFS('Transport DB'!Q:Q,'Transport DB'!C:C,"="&amp;'Work DB'!C149,'Transport DB'!F:F,"="&amp;'Work DB'!$W$4)</f>
        <v>0</v>
      </c>
      <c r="X149" s="169">
        <f>SUMIFS('Transport DB'!Q:Q,'Transport DB'!C:C,"="&amp;'Work DB'!C149,'Transport DB'!F:F,"="&amp;'Work DB'!$X$4)</f>
        <v>0</v>
      </c>
      <c r="Y149" s="169">
        <f>SUMIFS('Transport DB'!Q:Q,'Transport DB'!C:C,"="&amp;'Work DB'!C149,'Transport DB'!F:F,"="&amp;'Work DB'!$Y$4)</f>
        <v>0</v>
      </c>
      <c r="Z149" s="166">
        <f>SUMIFS('Transport DB'!Q:Q,'Transport DB'!C:C,"="&amp;'Work DB'!C149,'Transport DB'!F:F,"="&amp;'Work DB'!$Z$4)</f>
        <v>0</v>
      </c>
      <c r="AA149" s="166">
        <f>SUMIFS('Transport DB'!Q:Q,'Transport DB'!C:C,"="&amp;'Work DB'!C149,'Transport DB'!F:F,"="&amp;'Work DB'!$AA$4)</f>
        <v>0</v>
      </c>
      <c r="AB149" s="166"/>
      <c r="AC149" s="167"/>
      <c r="AD149" s="29"/>
      <c r="AE149" s="30"/>
      <c r="AF149" s="31"/>
      <c r="AG149" s="29"/>
      <c r="AH149" s="30"/>
      <c r="AI149" s="32"/>
      <c r="AJ149" s="29"/>
      <c r="AK149" s="30"/>
      <c r="AL149" s="30"/>
      <c r="AM149" s="31"/>
      <c r="AN149" s="29"/>
      <c r="AO149" s="30"/>
      <c r="AP149" s="31"/>
      <c r="AQ149" s="189"/>
      <c r="AR149" s="30"/>
      <c r="AS149" s="30"/>
      <c r="AT149" s="30"/>
      <c r="AU149" s="30"/>
      <c r="AV149" s="31"/>
      <c r="AW149" s="33"/>
      <c r="AX149" s="57"/>
    </row>
    <row r="150" spans="2:50" s="15" customFormat="1" ht="21" x14ac:dyDescent="0.25">
      <c r="B150" s="48"/>
      <c r="C150" s="20">
        <f t="shared" si="17"/>
        <v>45515</v>
      </c>
      <c r="D150" s="168">
        <f>SUMIFS('Transport DB'!P:P,'Transport DB'!C:C,"="&amp;'Work DB'!C150,'Transport DB'!F:F,"="&amp;'Work DB'!$D$4)</f>
        <v>0</v>
      </c>
      <c r="E150" s="169">
        <f>SUMIFS('Transport DB'!P:P,'Transport DB'!C:C,"="&amp;'Work DB'!C150,'Transport DB'!F:F,"="&amp;'Work DB'!$E$4)</f>
        <v>0</v>
      </c>
      <c r="F150" s="169">
        <f>SUMIFS('Transport DB'!P:P,'Transport DB'!C:C,"="&amp;'Work DB'!C150,'Transport DB'!F:F,"="&amp;'Work DB'!$F$4)</f>
        <v>0</v>
      </c>
      <c r="G150" s="169"/>
      <c r="H150" s="167"/>
      <c r="I150" s="168">
        <f>SUMIFS('Transport DB'!O:O,'Transport DB'!C:C,"="&amp;'Work DB'!C150,'Transport DB'!F:F,"="&amp;'Work DB'!$I$4)</f>
        <v>0</v>
      </c>
      <c r="J150" s="169">
        <f>SUMIFS('Transport DB'!O:O,'Transport DB'!C:C,"="&amp;'Work DB'!C150,'Transport DB'!F:F,"="&amp;'Work DB'!$J$4)</f>
        <v>0</v>
      </c>
      <c r="K150" s="169">
        <f>SUMIFS('Transport DB'!O:O,'Transport DB'!C:C,"="&amp;'Work DB'!C150,'Transport DB'!F:F,"="&amp;'Work DB'!$K$4)</f>
        <v>0</v>
      </c>
      <c r="L150" s="169">
        <f>SUMIFS('Transport DB'!O:O,'Transport DB'!C:C,"="&amp;'Work DB'!C150,'Transport DB'!F:F,"="&amp;'Work DB'!$L$4)</f>
        <v>0</v>
      </c>
      <c r="M150" s="169">
        <f>SUMIFS('Transport DB'!O:O,'Transport DB'!C:C,"="&amp;'Work DB'!C150,'Transport DB'!F:F,"="&amp;'Work DB'!$M$4)</f>
        <v>0</v>
      </c>
      <c r="N150" s="169"/>
      <c r="O150" s="167"/>
      <c r="P150" s="168">
        <f t="shared" si="16"/>
        <v>0</v>
      </c>
      <c r="Q150" s="169">
        <f t="shared" si="13"/>
        <v>0</v>
      </c>
      <c r="R150" s="169"/>
      <c r="S150" s="169"/>
      <c r="T150" s="169"/>
      <c r="U150" s="169"/>
      <c r="V150" s="167"/>
      <c r="W150" s="168">
        <f>SUMIFS('Transport DB'!Q:Q,'Transport DB'!C:C,"="&amp;'Work DB'!C150,'Transport DB'!F:F,"="&amp;'Work DB'!$W$4)</f>
        <v>0</v>
      </c>
      <c r="X150" s="169">
        <f>SUMIFS('Transport DB'!Q:Q,'Transport DB'!C:C,"="&amp;'Work DB'!C150,'Transport DB'!F:F,"="&amp;'Work DB'!$X$4)</f>
        <v>0</v>
      </c>
      <c r="Y150" s="169">
        <f>SUMIFS('Transport DB'!Q:Q,'Transport DB'!C:C,"="&amp;'Work DB'!C150,'Transport DB'!F:F,"="&amp;'Work DB'!$Y$4)</f>
        <v>0</v>
      </c>
      <c r="Z150" s="166">
        <f>SUMIFS('Transport DB'!Q:Q,'Transport DB'!C:C,"="&amp;'Work DB'!C150,'Transport DB'!F:F,"="&amp;'Work DB'!$Z$4)</f>
        <v>0</v>
      </c>
      <c r="AA150" s="166">
        <f>SUMIFS('Transport DB'!Q:Q,'Transport DB'!C:C,"="&amp;'Work DB'!C150,'Transport DB'!F:F,"="&amp;'Work DB'!$AA$4)</f>
        <v>0</v>
      </c>
      <c r="AB150" s="166"/>
      <c r="AC150" s="167"/>
      <c r="AD150" s="29"/>
      <c r="AE150" s="30"/>
      <c r="AF150" s="31"/>
      <c r="AG150" s="29"/>
      <c r="AH150" s="30"/>
      <c r="AI150" s="32"/>
      <c r="AJ150" s="29"/>
      <c r="AK150" s="30"/>
      <c r="AL150" s="30"/>
      <c r="AM150" s="31"/>
      <c r="AN150" s="29"/>
      <c r="AO150" s="30"/>
      <c r="AP150" s="31"/>
      <c r="AQ150" s="189"/>
      <c r="AR150" s="30"/>
      <c r="AS150" s="30"/>
      <c r="AT150" s="30"/>
      <c r="AU150" s="30"/>
      <c r="AV150" s="31"/>
      <c r="AW150" s="33"/>
      <c r="AX150" s="57"/>
    </row>
    <row r="151" spans="2:50" s="15" customFormat="1" ht="21" x14ac:dyDescent="0.25">
      <c r="B151" s="48"/>
      <c r="C151" s="20">
        <f t="shared" si="17"/>
        <v>45516</v>
      </c>
      <c r="D151" s="168">
        <f>SUMIFS('Transport DB'!P:P,'Transport DB'!C:C,"="&amp;'Work DB'!C151,'Transport DB'!F:F,"="&amp;'Work DB'!$D$4)</f>
        <v>0</v>
      </c>
      <c r="E151" s="169">
        <f>SUMIFS('Transport DB'!P:P,'Transport DB'!C:C,"="&amp;'Work DB'!C151,'Transport DB'!F:F,"="&amp;'Work DB'!$E$4)</f>
        <v>0</v>
      </c>
      <c r="F151" s="169">
        <f>SUMIFS('Transport DB'!P:P,'Transport DB'!C:C,"="&amp;'Work DB'!C151,'Transport DB'!F:F,"="&amp;'Work DB'!$F$4)</f>
        <v>0</v>
      </c>
      <c r="G151" s="169"/>
      <c r="H151" s="167"/>
      <c r="I151" s="168">
        <f>SUMIFS('Transport DB'!O:O,'Transport DB'!C:C,"="&amp;'Work DB'!C151,'Transport DB'!F:F,"="&amp;'Work DB'!$I$4)</f>
        <v>0</v>
      </c>
      <c r="J151" s="169">
        <f>SUMIFS('Transport DB'!O:O,'Transport DB'!C:C,"="&amp;'Work DB'!C151,'Transport DB'!F:F,"="&amp;'Work DB'!$J$4)</f>
        <v>0</v>
      </c>
      <c r="K151" s="169">
        <f>SUMIFS('Transport DB'!O:O,'Transport DB'!C:C,"="&amp;'Work DB'!C151,'Transport DB'!F:F,"="&amp;'Work DB'!$K$4)</f>
        <v>0</v>
      </c>
      <c r="L151" s="169">
        <f>SUMIFS('Transport DB'!O:O,'Transport DB'!C:C,"="&amp;'Work DB'!C151,'Transport DB'!F:F,"="&amp;'Work DB'!$L$4)</f>
        <v>0</v>
      </c>
      <c r="M151" s="169">
        <f>SUMIFS('Transport DB'!O:O,'Transport DB'!C:C,"="&amp;'Work DB'!C151,'Transport DB'!F:F,"="&amp;'Work DB'!$M$4)</f>
        <v>0</v>
      </c>
      <c r="N151" s="169"/>
      <c r="O151" s="167"/>
      <c r="P151" s="168">
        <f t="shared" si="16"/>
        <v>0</v>
      </c>
      <c r="Q151" s="169">
        <f t="shared" si="13"/>
        <v>0</v>
      </c>
      <c r="R151" s="169"/>
      <c r="S151" s="169"/>
      <c r="T151" s="169"/>
      <c r="U151" s="169"/>
      <c r="V151" s="167"/>
      <c r="W151" s="168">
        <f>SUMIFS('Transport DB'!Q:Q,'Transport DB'!C:C,"="&amp;'Work DB'!C151,'Transport DB'!F:F,"="&amp;'Work DB'!$W$4)</f>
        <v>0</v>
      </c>
      <c r="X151" s="169">
        <f>SUMIFS('Transport DB'!Q:Q,'Transport DB'!C:C,"="&amp;'Work DB'!C151,'Transport DB'!F:F,"="&amp;'Work DB'!$X$4)</f>
        <v>0</v>
      </c>
      <c r="Y151" s="169">
        <f>SUMIFS('Transport DB'!Q:Q,'Transport DB'!C:C,"="&amp;'Work DB'!C151,'Transport DB'!F:F,"="&amp;'Work DB'!$Y$4)</f>
        <v>0</v>
      </c>
      <c r="Z151" s="166">
        <f>SUMIFS('Transport DB'!Q:Q,'Transport DB'!C:C,"="&amp;'Work DB'!C151,'Transport DB'!F:F,"="&amp;'Work DB'!$Z$4)</f>
        <v>0</v>
      </c>
      <c r="AA151" s="166">
        <f>SUMIFS('Transport DB'!Q:Q,'Transport DB'!C:C,"="&amp;'Work DB'!C151,'Transport DB'!F:F,"="&amp;'Work DB'!$AA$4)</f>
        <v>0</v>
      </c>
      <c r="AB151" s="166"/>
      <c r="AC151" s="167"/>
      <c r="AD151" s="29"/>
      <c r="AE151" s="30"/>
      <c r="AF151" s="31"/>
      <c r="AG151" s="29"/>
      <c r="AH151" s="30"/>
      <c r="AI151" s="32"/>
      <c r="AJ151" s="29"/>
      <c r="AK151" s="30"/>
      <c r="AL151" s="30"/>
      <c r="AM151" s="31"/>
      <c r="AN151" s="29"/>
      <c r="AO151" s="30"/>
      <c r="AP151" s="31"/>
      <c r="AQ151" s="189"/>
      <c r="AR151" s="30"/>
      <c r="AS151" s="30"/>
      <c r="AT151" s="30"/>
      <c r="AU151" s="30"/>
      <c r="AV151" s="31"/>
      <c r="AW151" s="33"/>
      <c r="AX151" s="57"/>
    </row>
    <row r="152" spans="2:50" s="15" customFormat="1" ht="21" x14ac:dyDescent="0.25">
      <c r="B152" s="48"/>
      <c r="C152" s="20">
        <f t="shared" si="17"/>
        <v>45517</v>
      </c>
      <c r="D152" s="168">
        <f>SUMIFS('Transport DB'!P:P,'Transport DB'!C:C,"="&amp;'Work DB'!C152,'Transport DB'!F:F,"="&amp;'Work DB'!$D$4)</f>
        <v>0</v>
      </c>
      <c r="E152" s="169">
        <f>SUMIFS('Transport DB'!P:P,'Transport DB'!C:C,"="&amp;'Work DB'!C152,'Transport DB'!F:F,"="&amp;'Work DB'!$E$4)</f>
        <v>0</v>
      </c>
      <c r="F152" s="169">
        <f>SUMIFS('Transport DB'!P:P,'Transport DB'!C:C,"="&amp;'Work DB'!C152,'Transport DB'!F:F,"="&amp;'Work DB'!$F$4)</f>
        <v>0</v>
      </c>
      <c r="G152" s="169"/>
      <c r="H152" s="167"/>
      <c r="I152" s="168">
        <f>SUMIFS('Transport DB'!O:O,'Transport DB'!C:C,"="&amp;'Work DB'!C152,'Transport DB'!F:F,"="&amp;'Work DB'!$I$4)</f>
        <v>0</v>
      </c>
      <c r="J152" s="169">
        <f>SUMIFS('Transport DB'!O:O,'Transport DB'!C:C,"="&amp;'Work DB'!C152,'Transport DB'!F:F,"="&amp;'Work DB'!$J$4)</f>
        <v>0</v>
      </c>
      <c r="K152" s="169">
        <f>SUMIFS('Transport DB'!O:O,'Transport DB'!C:C,"="&amp;'Work DB'!C152,'Transport DB'!F:F,"="&amp;'Work DB'!$K$4)</f>
        <v>0</v>
      </c>
      <c r="L152" s="169">
        <f>SUMIFS('Transport DB'!O:O,'Transport DB'!C:C,"="&amp;'Work DB'!C152,'Transport DB'!F:F,"="&amp;'Work DB'!$L$4)</f>
        <v>0</v>
      </c>
      <c r="M152" s="169">
        <f>SUMIFS('Transport DB'!O:O,'Transport DB'!C:C,"="&amp;'Work DB'!C152,'Transport DB'!F:F,"="&amp;'Work DB'!$M$4)</f>
        <v>0</v>
      </c>
      <c r="N152" s="169"/>
      <c r="O152" s="167"/>
      <c r="P152" s="168">
        <f t="shared" si="16"/>
        <v>0</v>
      </c>
      <c r="Q152" s="169">
        <f t="shared" si="13"/>
        <v>0</v>
      </c>
      <c r="R152" s="169"/>
      <c r="S152" s="169"/>
      <c r="T152" s="169"/>
      <c r="U152" s="169"/>
      <c r="V152" s="167"/>
      <c r="W152" s="168">
        <f>SUMIFS('Transport DB'!Q:Q,'Transport DB'!C:C,"="&amp;'Work DB'!C152,'Transport DB'!F:F,"="&amp;'Work DB'!$W$4)</f>
        <v>0</v>
      </c>
      <c r="X152" s="169">
        <f>SUMIFS('Transport DB'!Q:Q,'Transport DB'!C:C,"="&amp;'Work DB'!C152,'Transport DB'!F:F,"="&amp;'Work DB'!$X$4)</f>
        <v>0</v>
      </c>
      <c r="Y152" s="169">
        <f>SUMIFS('Transport DB'!Q:Q,'Transport DB'!C:C,"="&amp;'Work DB'!C152,'Transport DB'!F:F,"="&amp;'Work DB'!$Y$4)</f>
        <v>0</v>
      </c>
      <c r="Z152" s="166">
        <f>SUMIFS('Transport DB'!Q:Q,'Transport DB'!C:C,"="&amp;'Work DB'!C152,'Transport DB'!F:F,"="&amp;'Work DB'!$Z$4)</f>
        <v>0</v>
      </c>
      <c r="AA152" s="166">
        <f>SUMIFS('Transport DB'!Q:Q,'Transport DB'!C:C,"="&amp;'Work DB'!C152,'Transport DB'!F:F,"="&amp;'Work DB'!$AA$4)</f>
        <v>0</v>
      </c>
      <c r="AB152" s="166"/>
      <c r="AC152" s="167"/>
      <c r="AD152" s="29"/>
      <c r="AE152" s="30"/>
      <c r="AF152" s="31"/>
      <c r="AG152" s="29"/>
      <c r="AH152" s="30"/>
      <c r="AI152" s="32"/>
      <c r="AJ152" s="29"/>
      <c r="AK152" s="30"/>
      <c r="AL152" s="30"/>
      <c r="AM152" s="31"/>
      <c r="AN152" s="29"/>
      <c r="AO152" s="30"/>
      <c r="AP152" s="31"/>
      <c r="AQ152" s="189"/>
      <c r="AR152" s="30"/>
      <c r="AS152" s="30"/>
      <c r="AT152" s="30"/>
      <c r="AU152" s="30"/>
      <c r="AV152" s="31"/>
      <c r="AW152" s="33"/>
      <c r="AX152" s="57"/>
    </row>
    <row r="153" spans="2:50" s="15" customFormat="1" ht="21" x14ac:dyDescent="0.25">
      <c r="B153" s="48"/>
      <c r="C153" s="20">
        <f t="shared" si="17"/>
        <v>45518</v>
      </c>
      <c r="D153" s="168">
        <f>SUMIFS('Transport DB'!P:P,'Transport DB'!C:C,"="&amp;'Work DB'!C153,'Transport DB'!F:F,"="&amp;'Work DB'!$D$4)</f>
        <v>0</v>
      </c>
      <c r="E153" s="169">
        <f>SUMIFS('Transport DB'!P:P,'Transport DB'!C:C,"="&amp;'Work DB'!C153,'Transport DB'!F:F,"="&amp;'Work DB'!$E$4)</f>
        <v>0</v>
      </c>
      <c r="F153" s="169">
        <f>SUMIFS('Transport DB'!P:P,'Transport DB'!C:C,"="&amp;'Work DB'!C153,'Transport DB'!F:F,"="&amp;'Work DB'!$F$4)</f>
        <v>0</v>
      </c>
      <c r="G153" s="169"/>
      <c r="H153" s="167"/>
      <c r="I153" s="168">
        <f>SUMIFS('Transport DB'!O:O,'Transport DB'!C:C,"="&amp;'Work DB'!C153,'Transport DB'!F:F,"="&amp;'Work DB'!$I$4)</f>
        <v>0</v>
      </c>
      <c r="J153" s="169">
        <f>SUMIFS('Transport DB'!O:O,'Transport DB'!C:C,"="&amp;'Work DB'!C153,'Transport DB'!F:F,"="&amp;'Work DB'!$J$4)</f>
        <v>0</v>
      </c>
      <c r="K153" s="169">
        <f>SUMIFS('Transport DB'!O:O,'Transport DB'!C:C,"="&amp;'Work DB'!C153,'Transport DB'!F:F,"="&amp;'Work DB'!$K$4)</f>
        <v>0</v>
      </c>
      <c r="L153" s="169">
        <f>SUMIFS('Transport DB'!O:O,'Transport DB'!C:C,"="&amp;'Work DB'!C153,'Transport DB'!F:F,"="&amp;'Work DB'!$L$4)</f>
        <v>0</v>
      </c>
      <c r="M153" s="169">
        <f>SUMIFS('Transport DB'!O:O,'Transport DB'!C:C,"="&amp;'Work DB'!C153,'Transport DB'!F:F,"="&amp;'Work DB'!$M$4)</f>
        <v>0</v>
      </c>
      <c r="N153" s="169"/>
      <c r="O153" s="167"/>
      <c r="P153" s="168">
        <f t="shared" si="16"/>
        <v>0</v>
      </c>
      <c r="Q153" s="169">
        <f t="shared" si="13"/>
        <v>0</v>
      </c>
      <c r="R153" s="169"/>
      <c r="S153" s="169"/>
      <c r="T153" s="169"/>
      <c r="U153" s="169"/>
      <c r="V153" s="167"/>
      <c r="W153" s="168">
        <f>SUMIFS('Transport DB'!Q:Q,'Transport DB'!C:C,"="&amp;'Work DB'!C153,'Transport DB'!F:F,"="&amp;'Work DB'!$W$4)</f>
        <v>0</v>
      </c>
      <c r="X153" s="169">
        <f>SUMIFS('Transport DB'!Q:Q,'Transport DB'!C:C,"="&amp;'Work DB'!C153,'Transport DB'!F:F,"="&amp;'Work DB'!$X$4)</f>
        <v>0</v>
      </c>
      <c r="Y153" s="169">
        <f>SUMIFS('Transport DB'!Q:Q,'Transport DB'!C:C,"="&amp;'Work DB'!C153,'Transport DB'!F:F,"="&amp;'Work DB'!$Y$4)</f>
        <v>0</v>
      </c>
      <c r="Z153" s="166">
        <f>SUMIFS('Transport DB'!Q:Q,'Transport DB'!C:C,"="&amp;'Work DB'!C153,'Transport DB'!F:F,"="&amp;'Work DB'!$Z$4)</f>
        <v>0</v>
      </c>
      <c r="AA153" s="166">
        <f>SUMIFS('Transport DB'!Q:Q,'Transport DB'!C:C,"="&amp;'Work DB'!C153,'Transport DB'!F:F,"="&amp;'Work DB'!$AA$4)</f>
        <v>0</v>
      </c>
      <c r="AB153" s="166"/>
      <c r="AC153" s="167"/>
      <c r="AD153" s="29"/>
      <c r="AE153" s="30"/>
      <c r="AF153" s="31"/>
      <c r="AG153" s="29"/>
      <c r="AH153" s="30"/>
      <c r="AI153" s="32"/>
      <c r="AJ153" s="29"/>
      <c r="AK153" s="30"/>
      <c r="AL153" s="30"/>
      <c r="AM153" s="31"/>
      <c r="AN153" s="29"/>
      <c r="AO153" s="30"/>
      <c r="AP153" s="31"/>
      <c r="AQ153" s="189"/>
      <c r="AR153" s="30"/>
      <c r="AS153" s="30"/>
      <c r="AT153" s="30"/>
      <c r="AU153" s="30"/>
      <c r="AV153" s="31"/>
      <c r="AW153" s="33"/>
      <c r="AX153" s="57"/>
    </row>
    <row r="154" spans="2:50" s="15" customFormat="1" ht="21" x14ac:dyDescent="0.25">
      <c r="B154" s="48"/>
      <c r="C154" s="20">
        <f t="shared" si="17"/>
        <v>45519</v>
      </c>
      <c r="D154" s="168">
        <f>SUMIFS('Transport DB'!P:P,'Transport DB'!C:C,"="&amp;'Work DB'!C154,'Transport DB'!F:F,"="&amp;'Work DB'!$D$4)</f>
        <v>0</v>
      </c>
      <c r="E154" s="169">
        <f>SUMIFS('Transport DB'!P:P,'Transport DB'!C:C,"="&amp;'Work DB'!C154,'Transport DB'!F:F,"="&amp;'Work DB'!$E$4)</f>
        <v>0</v>
      </c>
      <c r="F154" s="169">
        <f>SUMIFS('Transport DB'!P:P,'Transport DB'!C:C,"="&amp;'Work DB'!C154,'Transport DB'!F:F,"="&amp;'Work DB'!$F$4)</f>
        <v>0</v>
      </c>
      <c r="G154" s="169"/>
      <c r="H154" s="167"/>
      <c r="I154" s="168">
        <f>SUMIFS('Transport DB'!O:O,'Transport DB'!C:C,"="&amp;'Work DB'!C154,'Transport DB'!F:F,"="&amp;'Work DB'!$I$4)</f>
        <v>0</v>
      </c>
      <c r="J154" s="169">
        <f>SUMIFS('Transport DB'!O:O,'Transport DB'!C:C,"="&amp;'Work DB'!C154,'Transport DB'!F:F,"="&amp;'Work DB'!$J$4)</f>
        <v>0</v>
      </c>
      <c r="K154" s="169">
        <f>SUMIFS('Transport DB'!O:O,'Transport DB'!C:C,"="&amp;'Work DB'!C154,'Transport DB'!F:F,"="&amp;'Work DB'!$K$4)</f>
        <v>0</v>
      </c>
      <c r="L154" s="169">
        <f>SUMIFS('Transport DB'!O:O,'Transport DB'!C:C,"="&amp;'Work DB'!C154,'Transport DB'!F:F,"="&amp;'Work DB'!$L$4)</f>
        <v>0</v>
      </c>
      <c r="M154" s="169">
        <f>SUMIFS('Transport DB'!O:O,'Transport DB'!C:C,"="&amp;'Work DB'!C154,'Transport DB'!F:F,"="&amp;'Work DB'!$M$4)</f>
        <v>0</v>
      </c>
      <c r="N154" s="169"/>
      <c r="O154" s="167"/>
      <c r="P154" s="168">
        <f t="shared" si="16"/>
        <v>0</v>
      </c>
      <c r="Q154" s="169">
        <f t="shared" si="13"/>
        <v>0</v>
      </c>
      <c r="R154" s="169"/>
      <c r="S154" s="169"/>
      <c r="T154" s="169"/>
      <c r="U154" s="169"/>
      <c r="V154" s="167"/>
      <c r="W154" s="168">
        <f>SUMIFS('Transport DB'!Q:Q,'Transport DB'!C:C,"="&amp;'Work DB'!C154,'Transport DB'!F:F,"="&amp;'Work DB'!$W$4)</f>
        <v>0</v>
      </c>
      <c r="X154" s="169">
        <f>SUMIFS('Transport DB'!Q:Q,'Transport DB'!C:C,"="&amp;'Work DB'!C154,'Transport DB'!F:F,"="&amp;'Work DB'!$X$4)</f>
        <v>0</v>
      </c>
      <c r="Y154" s="169">
        <f>SUMIFS('Transport DB'!Q:Q,'Transport DB'!C:C,"="&amp;'Work DB'!C154,'Transport DB'!F:F,"="&amp;'Work DB'!$Y$4)</f>
        <v>0</v>
      </c>
      <c r="Z154" s="166">
        <f>SUMIFS('Transport DB'!Q:Q,'Transport DB'!C:C,"="&amp;'Work DB'!C154,'Transport DB'!F:F,"="&amp;'Work DB'!$Z$4)</f>
        <v>0</v>
      </c>
      <c r="AA154" s="166">
        <f>SUMIFS('Transport DB'!Q:Q,'Transport DB'!C:C,"="&amp;'Work DB'!C154,'Transport DB'!F:F,"="&amp;'Work DB'!$AA$4)</f>
        <v>0</v>
      </c>
      <c r="AB154" s="166"/>
      <c r="AC154" s="167"/>
      <c r="AD154" s="29"/>
      <c r="AE154" s="30"/>
      <c r="AF154" s="31"/>
      <c r="AG154" s="29"/>
      <c r="AH154" s="30"/>
      <c r="AI154" s="32"/>
      <c r="AJ154" s="29"/>
      <c r="AK154" s="30"/>
      <c r="AL154" s="30"/>
      <c r="AM154" s="31"/>
      <c r="AN154" s="29"/>
      <c r="AO154" s="30"/>
      <c r="AP154" s="31"/>
      <c r="AQ154" s="189"/>
      <c r="AR154" s="30"/>
      <c r="AS154" s="30"/>
      <c r="AT154" s="30"/>
      <c r="AU154" s="30"/>
      <c r="AV154" s="31"/>
      <c r="AW154" s="33"/>
      <c r="AX154" s="57"/>
    </row>
    <row r="155" spans="2:50" s="15" customFormat="1" ht="21" x14ac:dyDescent="0.25">
      <c r="B155" s="48"/>
      <c r="C155" s="20">
        <f t="shared" si="17"/>
        <v>45520</v>
      </c>
      <c r="D155" s="168">
        <f>SUMIFS('Transport DB'!P:P,'Transport DB'!C:C,"="&amp;'Work DB'!C155,'Transport DB'!F:F,"="&amp;'Work DB'!$D$4)</f>
        <v>0</v>
      </c>
      <c r="E155" s="169">
        <f>SUMIFS('Transport DB'!P:P,'Transport DB'!C:C,"="&amp;'Work DB'!C155,'Transport DB'!F:F,"="&amp;'Work DB'!$E$4)</f>
        <v>0</v>
      </c>
      <c r="F155" s="169">
        <f>SUMIFS('Transport DB'!P:P,'Transport DB'!C:C,"="&amp;'Work DB'!C155,'Transport DB'!F:F,"="&amp;'Work DB'!$F$4)</f>
        <v>0</v>
      </c>
      <c r="G155" s="169"/>
      <c r="H155" s="167"/>
      <c r="I155" s="168">
        <f>SUMIFS('Transport DB'!O:O,'Transport DB'!C:C,"="&amp;'Work DB'!C155,'Transport DB'!F:F,"="&amp;'Work DB'!$I$4)</f>
        <v>0</v>
      </c>
      <c r="J155" s="169">
        <f>SUMIFS('Transport DB'!O:O,'Transport DB'!C:C,"="&amp;'Work DB'!C155,'Transport DB'!F:F,"="&amp;'Work DB'!$J$4)</f>
        <v>0</v>
      </c>
      <c r="K155" s="169">
        <f>SUMIFS('Transport DB'!O:O,'Transport DB'!C:C,"="&amp;'Work DB'!C155,'Transport DB'!F:F,"="&amp;'Work DB'!$K$4)</f>
        <v>0</v>
      </c>
      <c r="L155" s="169">
        <f>SUMIFS('Transport DB'!O:O,'Transport DB'!C:C,"="&amp;'Work DB'!C155,'Transport DB'!F:F,"="&amp;'Work DB'!$L$4)</f>
        <v>0</v>
      </c>
      <c r="M155" s="169">
        <f>SUMIFS('Transport DB'!O:O,'Transport DB'!C:C,"="&amp;'Work DB'!C155,'Transport DB'!F:F,"="&amp;'Work DB'!$M$4)</f>
        <v>0</v>
      </c>
      <c r="N155" s="169"/>
      <c r="O155" s="167"/>
      <c r="P155" s="168">
        <f t="shared" si="16"/>
        <v>0</v>
      </c>
      <c r="Q155" s="169">
        <f t="shared" si="13"/>
        <v>0</v>
      </c>
      <c r="R155" s="169"/>
      <c r="S155" s="169"/>
      <c r="T155" s="169"/>
      <c r="U155" s="169"/>
      <c r="V155" s="167"/>
      <c r="W155" s="168">
        <f>SUMIFS('Transport DB'!Q:Q,'Transport DB'!C:C,"="&amp;'Work DB'!C155,'Transport DB'!F:F,"="&amp;'Work DB'!$W$4)</f>
        <v>0</v>
      </c>
      <c r="X155" s="169">
        <f>SUMIFS('Transport DB'!Q:Q,'Transport DB'!C:C,"="&amp;'Work DB'!C155,'Transport DB'!F:F,"="&amp;'Work DB'!$X$4)</f>
        <v>0</v>
      </c>
      <c r="Y155" s="169">
        <f>SUMIFS('Transport DB'!Q:Q,'Transport DB'!C:C,"="&amp;'Work DB'!C155,'Transport DB'!F:F,"="&amp;'Work DB'!$Y$4)</f>
        <v>0</v>
      </c>
      <c r="Z155" s="166">
        <f>SUMIFS('Transport DB'!Q:Q,'Transport DB'!C:C,"="&amp;'Work DB'!C155,'Transport DB'!F:F,"="&amp;'Work DB'!$Z$4)</f>
        <v>0</v>
      </c>
      <c r="AA155" s="166">
        <f>SUMIFS('Transport DB'!Q:Q,'Transport DB'!C:C,"="&amp;'Work DB'!C155,'Transport DB'!F:F,"="&amp;'Work DB'!$AA$4)</f>
        <v>0</v>
      </c>
      <c r="AB155" s="166"/>
      <c r="AC155" s="167"/>
      <c r="AD155" s="29"/>
      <c r="AE155" s="30"/>
      <c r="AF155" s="31"/>
      <c r="AG155" s="29"/>
      <c r="AH155" s="30"/>
      <c r="AI155" s="32"/>
      <c r="AJ155" s="29"/>
      <c r="AK155" s="30"/>
      <c r="AL155" s="30"/>
      <c r="AM155" s="31"/>
      <c r="AN155" s="29"/>
      <c r="AO155" s="30"/>
      <c r="AP155" s="31"/>
      <c r="AQ155" s="189"/>
      <c r="AR155" s="30"/>
      <c r="AS155" s="30"/>
      <c r="AT155" s="30"/>
      <c r="AU155" s="30"/>
      <c r="AV155" s="31"/>
      <c r="AW155" s="33"/>
      <c r="AX155" s="57"/>
    </row>
    <row r="156" spans="2:50" s="15" customFormat="1" ht="21" x14ac:dyDescent="0.25">
      <c r="B156" s="48"/>
      <c r="C156" s="20">
        <f t="shared" si="17"/>
        <v>45521</v>
      </c>
      <c r="D156" s="168">
        <f>SUMIFS('Transport DB'!P:P,'Transport DB'!C:C,"="&amp;'Work DB'!C156,'Transport DB'!F:F,"="&amp;'Work DB'!$D$4)</f>
        <v>0</v>
      </c>
      <c r="E156" s="169">
        <f>SUMIFS('Transport DB'!P:P,'Transport DB'!C:C,"="&amp;'Work DB'!C156,'Transport DB'!F:F,"="&amp;'Work DB'!$E$4)</f>
        <v>0</v>
      </c>
      <c r="F156" s="169">
        <f>SUMIFS('Transport DB'!P:P,'Transport DB'!C:C,"="&amp;'Work DB'!C156,'Transport DB'!F:F,"="&amp;'Work DB'!$F$4)</f>
        <v>0</v>
      </c>
      <c r="G156" s="169"/>
      <c r="H156" s="167"/>
      <c r="I156" s="168">
        <f>SUMIFS('Transport DB'!O:O,'Transport DB'!C:C,"="&amp;'Work DB'!C156,'Transport DB'!F:F,"="&amp;'Work DB'!$I$4)</f>
        <v>0</v>
      </c>
      <c r="J156" s="169">
        <f>SUMIFS('Transport DB'!O:O,'Transport DB'!C:C,"="&amp;'Work DB'!C156,'Transport DB'!F:F,"="&amp;'Work DB'!$J$4)</f>
        <v>0</v>
      </c>
      <c r="K156" s="169">
        <f>SUMIFS('Transport DB'!O:O,'Transport DB'!C:C,"="&amp;'Work DB'!C156,'Transport DB'!F:F,"="&amp;'Work DB'!$K$4)</f>
        <v>0</v>
      </c>
      <c r="L156" s="169">
        <f>SUMIFS('Transport DB'!O:O,'Transport DB'!C:C,"="&amp;'Work DB'!C156,'Transport DB'!F:F,"="&amp;'Work DB'!$L$4)</f>
        <v>0</v>
      </c>
      <c r="M156" s="169">
        <f>SUMIFS('Transport DB'!O:O,'Transport DB'!C:C,"="&amp;'Work DB'!C156,'Transport DB'!F:F,"="&amp;'Work DB'!$M$4)</f>
        <v>0</v>
      </c>
      <c r="N156" s="169"/>
      <c r="O156" s="167"/>
      <c r="P156" s="168">
        <f t="shared" si="16"/>
        <v>0</v>
      </c>
      <c r="Q156" s="169">
        <f t="shared" si="13"/>
        <v>0</v>
      </c>
      <c r="R156" s="169"/>
      <c r="S156" s="169"/>
      <c r="T156" s="169"/>
      <c r="U156" s="169"/>
      <c r="V156" s="167"/>
      <c r="W156" s="168">
        <f>SUMIFS('Transport DB'!Q:Q,'Transport DB'!C:C,"="&amp;'Work DB'!C156,'Transport DB'!F:F,"="&amp;'Work DB'!$W$4)</f>
        <v>0</v>
      </c>
      <c r="X156" s="169">
        <f>SUMIFS('Transport DB'!Q:Q,'Transport DB'!C:C,"="&amp;'Work DB'!C156,'Transport DB'!F:F,"="&amp;'Work DB'!$X$4)</f>
        <v>0</v>
      </c>
      <c r="Y156" s="169">
        <f>SUMIFS('Transport DB'!Q:Q,'Transport DB'!C:C,"="&amp;'Work DB'!C156,'Transport DB'!F:F,"="&amp;'Work DB'!$Y$4)</f>
        <v>0</v>
      </c>
      <c r="Z156" s="166">
        <f>SUMIFS('Transport DB'!Q:Q,'Transport DB'!C:C,"="&amp;'Work DB'!C156,'Transport DB'!F:F,"="&amp;'Work DB'!$Z$4)</f>
        <v>0</v>
      </c>
      <c r="AA156" s="166">
        <f>SUMIFS('Transport DB'!Q:Q,'Transport DB'!C:C,"="&amp;'Work DB'!C156,'Transport DB'!F:F,"="&amp;'Work DB'!$AA$4)</f>
        <v>0</v>
      </c>
      <c r="AB156" s="166"/>
      <c r="AC156" s="167"/>
      <c r="AD156" s="29"/>
      <c r="AE156" s="30"/>
      <c r="AF156" s="31"/>
      <c r="AG156" s="29"/>
      <c r="AH156" s="30"/>
      <c r="AI156" s="32"/>
      <c r="AJ156" s="29"/>
      <c r="AK156" s="30"/>
      <c r="AL156" s="30"/>
      <c r="AM156" s="31"/>
      <c r="AN156" s="29"/>
      <c r="AO156" s="30"/>
      <c r="AP156" s="31"/>
      <c r="AQ156" s="189"/>
      <c r="AR156" s="30"/>
      <c r="AS156" s="30"/>
      <c r="AT156" s="30"/>
      <c r="AU156" s="30"/>
      <c r="AV156" s="31"/>
      <c r="AW156" s="33"/>
      <c r="AX156" s="57"/>
    </row>
    <row r="157" spans="2:50" s="15" customFormat="1" ht="21" x14ac:dyDescent="0.25">
      <c r="B157" s="48"/>
      <c r="C157" s="20">
        <f t="shared" si="17"/>
        <v>45522</v>
      </c>
      <c r="D157" s="168">
        <f>SUMIFS('Transport DB'!P:P,'Transport DB'!C:C,"="&amp;'Work DB'!C157,'Transport DB'!F:F,"="&amp;'Work DB'!$D$4)</f>
        <v>0</v>
      </c>
      <c r="E157" s="169">
        <f>SUMIFS('Transport DB'!P:P,'Transport DB'!C:C,"="&amp;'Work DB'!C157,'Transport DB'!F:F,"="&amp;'Work DB'!$E$4)</f>
        <v>0</v>
      </c>
      <c r="F157" s="169">
        <f>SUMIFS('Transport DB'!P:P,'Transport DB'!C:C,"="&amp;'Work DB'!C157,'Transport DB'!F:F,"="&amp;'Work DB'!$F$4)</f>
        <v>0</v>
      </c>
      <c r="G157" s="169"/>
      <c r="H157" s="167"/>
      <c r="I157" s="168">
        <f>SUMIFS('Transport DB'!O:O,'Transport DB'!C:C,"="&amp;'Work DB'!C157,'Transport DB'!F:F,"="&amp;'Work DB'!$I$4)</f>
        <v>0</v>
      </c>
      <c r="J157" s="169">
        <f>SUMIFS('Transport DB'!O:O,'Transport DB'!C:C,"="&amp;'Work DB'!C157,'Transport DB'!F:F,"="&amp;'Work DB'!$J$4)</f>
        <v>0</v>
      </c>
      <c r="K157" s="169">
        <f>SUMIFS('Transport DB'!O:O,'Transport DB'!C:C,"="&amp;'Work DB'!C157,'Transport DB'!F:F,"="&amp;'Work DB'!$K$4)</f>
        <v>0</v>
      </c>
      <c r="L157" s="169">
        <f>SUMIFS('Transport DB'!O:O,'Transport DB'!C:C,"="&amp;'Work DB'!C157,'Transport DB'!F:F,"="&amp;'Work DB'!$L$4)</f>
        <v>0</v>
      </c>
      <c r="M157" s="169">
        <f>SUMIFS('Transport DB'!O:O,'Transport DB'!C:C,"="&amp;'Work DB'!C157,'Transport DB'!F:F,"="&amp;'Work DB'!$M$4)</f>
        <v>0</v>
      </c>
      <c r="N157" s="169"/>
      <c r="O157" s="167"/>
      <c r="P157" s="168">
        <f t="shared" si="16"/>
        <v>0</v>
      </c>
      <c r="Q157" s="169">
        <f t="shared" si="13"/>
        <v>0</v>
      </c>
      <c r="R157" s="169"/>
      <c r="S157" s="169"/>
      <c r="T157" s="169"/>
      <c r="U157" s="169"/>
      <c r="V157" s="167"/>
      <c r="W157" s="168">
        <f>SUMIFS('Transport DB'!Q:Q,'Transport DB'!C:C,"="&amp;'Work DB'!C157,'Transport DB'!F:F,"="&amp;'Work DB'!$W$4)</f>
        <v>0</v>
      </c>
      <c r="X157" s="169">
        <f>SUMIFS('Transport DB'!Q:Q,'Transport DB'!C:C,"="&amp;'Work DB'!C157,'Transport DB'!F:F,"="&amp;'Work DB'!$X$4)</f>
        <v>0</v>
      </c>
      <c r="Y157" s="169">
        <f>SUMIFS('Transport DB'!Q:Q,'Transport DB'!C:C,"="&amp;'Work DB'!C157,'Transport DB'!F:F,"="&amp;'Work DB'!$Y$4)</f>
        <v>0</v>
      </c>
      <c r="Z157" s="166">
        <f>SUMIFS('Transport DB'!Q:Q,'Transport DB'!C:C,"="&amp;'Work DB'!C157,'Transport DB'!F:F,"="&amp;'Work DB'!$Z$4)</f>
        <v>0</v>
      </c>
      <c r="AA157" s="166">
        <f>SUMIFS('Transport DB'!Q:Q,'Transport DB'!C:C,"="&amp;'Work DB'!C157,'Transport DB'!F:F,"="&amp;'Work DB'!$AA$4)</f>
        <v>0</v>
      </c>
      <c r="AB157" s="166"/>
      <c r="AC157" s="167"/>
      <c r="AD157" s="29"/>
      <c r="AE157" s="30"/>
      <c r="AF157" s="31"/>
      <c r="AG157" s="29"/>
      <c r="AH157" s="30"/>
      <c r="AI157" s="32"/>
      <c r="AJ157" s="29"/>
      <c r="AK157" s="30"/>
      <c r="AL157" s="30"/>
      <c r="AM157" s="31"/>
      <c r="AN157" s="29"/>
      <c r="AO157" s="30"/>
      <c r="AP157" s="31"/>
      <c r="AQ157" s="189"/>
      <c r="AR157" s="30"/>
      <c r="AS157" s="30"/>
      <c r="AT157" s="30"/>
      <c r="AU157" s="30"/>
      <c r="AV157" s="31"/>
      <c r="AW157" s="33"/>
      <c r="AX157" s="57"/>
    </row>
    <row r="158" spans="2:50" s="15" customFormat="1" ht="21" x14ac:dyDescent="0.25">
      <c r="B158" s="48"/>
      <c r="C158" s="20">
        <f t="shared" si="17"/>
        <v>45523</v>
      </c>
      <c r="D158" s="168">
        <f>SUMIFS('Transport DB'!P:P,'Transport DB'!C:C,"="&amp;'Work DB'!C158,'Transport DB'!F:F,"="&amp;'Work DB'!$D$4)</f>
        <v>0</v>
      </c>
      <c r="E158" s="169">
        <f>SUMIFS('Transport DB'!P:P,'Transport DB'!C:C,"="&amp;'Work DB'!C158,'Transport DB'!F:F,"="&amp;'Work DB'!$E$4)</f>
        <v>0</v>
      </c>
      <c r="F158" s="169">
        <f>SUMIFS('Transport DB'!P:P,'Transport DB'!C:C,"="&amp;'Work DB'!C158,'Transport DB'!F:F,"="&amp;'Work DB'!$F$4)</f>
        <v>0</v>
      </c>
      <c r="G158" s="169"/>
      <c r="H158" s="167"/>
      <c r="I158" s="168">
        <f>SUMIFS('Transport DB'!O:O,'Transport DB'!C:C,"="&amp;'Work DB'!C158,'Transport DB'!F:F,"="&amp;'Work DB'!$I$4)</f>
        <v>0</v>
      </c>
      <c r="J158" s="169">
        <f>SUMIFS('Transport DB'!O:O,'Transport DB'!C:C,"="&amp;'Work DB'!C158,'Transport DB'!F:F,"="&amp;'Work DB'!$J$4)</f>
        <v>0</v>
      </c>
      <c r="K158" s="169">
        <f>SUMIFS('Transport DB'!O:O,'Transport DB'!C:C,"="&amp;'Work DB'!C158,'Transport DB'!F:F,"="&amp;'Work DB'!$K$4)</f>
        <v>0</v>
      </c>
      <c r="L158" s="169">
        <f>SUMIFS('Transport DB'!O:O,'Transport DB'!C:C,"="&amp;'Work DB'!C158,'Transport DB'!F:F,"="&amp;'Work DB'!$L$4)</f>
        <v>0</v>
      </c>
      <c r="M158" s="169">
        <f>SUMIFS('Transport DB'!O:O,'Transport DB'!C:C,"="&amp;'Work DB'!C158,'Transport DB'!F:F,"="&amp;'Work DB'!$M$4)</f>
        <v>0</v>
      </c>
      <c r="N158" s="169"/>
      <c r="O158" s="167"/>
      <c r="P158" s="168">
        <f t="shared" si="16"/>
        <v>0</v>
      </c>
      <c r="Q158" s="169">
        <f t="shared" si="13"/>
        <v>0</v>
      </c>
      <c r="R158" s="169"/>
      <c r="S158" s="169"/>
      <c r="T158" s="169"/>
      <c r="U158" s="169"/>
      <c r="V158" s="167"/>
      <c r="W158" s="168">
        <f>SUMIFS('Transport DB'!Q:Q,'Transport DB'!C:C,"="&amp;'Work DB'!C158,'Transport DB'!F:F,"="&amp;'Work DB'!$W$4)</f>
        <v>0</v>
      </c>
      <c r="X158" s="169">
        <f>SUMIFS('Transport DB'!Q:Q,'Transport DB'!C:C,"="&amp;'Work DB'!C158,'Transport DB'!F:F,"="&amp;'Work DB'!$X$4)</f>
        <v>0</v>
      </c>
      <c r="Y158" s="169">
        <f>SUMIFS('Transport DB'!Q:Q,'Transport DB'!C:C,"="&amp;'Work DB'!C158,'Transport DB'!F:F,"="&amp;'Work DB'!$Y$4)</f>
        <v>0</v>
      </c>
      <c r="Z158" s="166">
        <f>SUMIFS('Transport DB'!Q:Q,'Transport DB'!C:C,"="&amp;'Work DB'!C158,'Transport DB'!F:F,"="&amp;'Work DB'!$Z$4)</f>
        <v>0</v>
      </c>
      <c r="AA158" s="166">
        <f>SUMIFS('Transport DB'!Q:Q,'Transport DB'!C:C,"="&amp;'Work DB'!C158,'Transport DB'!F:F,"="&amp;'Work DB'!$AA$4)</f>
        <v>0</v>
      </c>
      <c r="AB158" s="166"/>
      <c r="AC158" s="167"/>
      <c r="AD158" s="29"/>
      <c r="AE158" s="30"/>
      <c r="AF158" s="31"/>
      <c r="AG158" s="29"/>
      <c r="AH158" s="30"/>
      <c r="AI158" s="32"/>
      <c r="AJ158" s="29"/>
      <c r="AK158" s="30"/>
      <c r="AL158" s="30"/>
      <c r="AM158" s="31"/>
      <c r="AN158" s="29"/>
      <c r="AO158" s="30"/>
      <c r="AP158" s="31"/>
      <c r="AQ158" s="189"/>
      <c r="AR158" s="30"/>
      <c r="AS158" s="30"/>
      <c r="AT158" s="30"/>
      <c r="AU158" s="30"/>
      <c r="AV158" s="31"/>
      <c r="AW158" s="33"/>
      <c r="AX158" s="57"/>
    </row>
    <row r="159" spans="2:50" s="15" customFormat="1" ht="21" x14ac:dyDescent="0.25">
      <c r="B159" s="48"/>
      <c r="C159" s="20">
        <f t="shared" si="17"/>
        <v>45524</v>
      </c>
      <c r="D159" s="168">
        <f>SUMIFS('Transport DB'!P:P,'Transport DB'!C:C,"="&amp;'Work DB'!C159,'Transport DB'!F:F,"="&amp;'Work DB'!$D$4)</f>
        <v>0</v>
      </c>
      <c r="E159" s="169">
        <f>SUMIFS('Transport DB'!P:P,'Transport DB'!C:C,"="&amp;'Work DB'!C159,'Transport DB'!F:F,"="&amp;'Work DB'!$E$4)</f>
        <v>0</v>
      </c>
      <c r="F159" s="169">
        <f>SUMIFS('Transport DB'!P:P,'Transport DB'!C:C,"="&amp;'Work DB'!C159,'Transport DB'!F:F,"="&amp;'Work DB'!$F$4)</f>
        <v>0</v>
      </c>
      <c r="G159" s="169"/>
      <c r="H159" s="167"/>
      <c r="I159" s="168">
        <f>SUMIFS('Transport DB'!O:O,'Transport DB'!C:C,"="&amp;'Work DB'!C159,'Transport DB'!F:F,"="&amp;'Work DB'!$I$4)</f>
        <v>0</v>
      </c>
      <c r="J159" s="169">
        <f>SUMIFS('Transport DB'!O:O,'Transport DB'!C:C,"="&amp;'Work DB'!C159,'Transport DB'!F:F,"="&amp;'Work DB'!$J$4)</f>
        <v>0</v>
      </c>
      <c r="K159" s="169">
        <f>SUMIFS('Transport DB'!O:O,'Transport DB'!C:C,"="&amp;'Work DB'!C159,'Transport DB'!F:F,"="&amp;'Work DB'!$K$4)</f>
        <v>0</v>
      </c>
      <c r="L159" s="169">
        <f>SUMIFS('Transport DB'!O:O,'Transport DB'!C:C,"="&amp;'Work DB'!C159,'Transport DB'!F:F,"="&amp;'Work DB'!$L$4)</f>
        <v>0</v>
      </c>
      <c r="M159" s="169">
        <f>SUMIFS('Transport DB'!O:O,'Transport DB'!C:C,"="&amp;'Work DB'!C159,'Transport DB'!F:F,"="&amp;'Work DB'!$M$4)</f>
        <v>0</v>
      </c>
      <c r="N159" s="169"/>
      <c r="O159" s="167"/>
      <c r="P159" s="168">
        <f t="shared" si="16"/>
        <v>0</v>
      </c>
      <c r="Q159" s="169">
        <f t="shared" si="13"/>
        <v>0</v>
      </c>
      <c r="R159" s="169"/>
      <c r="S159" s="169"/>
      <c r="T159" s="169"/>
      <c r="U159" s="169"/>
      <c r="V159" s="167"/>
      <c r="W159" s="168">
        <f>SUMIFS('Transport DB'!Q:Q,'Transport DB'!C:C,"="&amp;'Work DB'!C159,'Transport DB'!F:F,"="&amp;'Work DB'!$W$4)</f>
        <v>0</v>
      </c>
      <c r="X159" s="169">
        <f>SUMIFS('Transport DB'!Q:Q,'Transport DB'!C:C,"="&amp;'Work DB'!C159,'Transport DB'!F:F,"="&amp;'Work DB'!$X$4)</f>
        <v>0</v>
      </c>
      <c r="Y159" s="169">
        <f>SUMIFS('Transport DB'!Q:Q,'Transport DB'!C:C,"="&amp;'Work DB'!C159,'Transport DB'!F:F,"="&amp;'Work DB'!$Y$4)</f>
        <v>0</v>
      </c>
      <c r="Z159" s="166">
        <f>SUMIFS('Transport DB'!Q:Q,'Transport DB'!C:C,"="&amp;'Work DB'!C159,'Transport DB'!F:F,"="&amp;'Work DB'!$Z$4)</f>
        <v>0</v>
      </c>
      <c r="AA159" s="166">
        <f>SUMIFS('Transport DB'!Q:Q,'Transport DB'!C:C,"="&amp;'Work DB'!C159,'Transport DB'!F:F,"="&amp;'Work DB'!$AA$4)</f>
        <v>0</v>
      </c>
      <c r="AB159" s="166"/>
      <c r="AC159" s="167"/>
      <c r="AD159" s="29"/>
      <c r="AE159" s="30"/>
      <c r="AF159" s="31"/>
      <c r="AG159" s="29"/>
      <c r="AH159" s="30"/>
      <c r="AI159" s="32"/>
      <c r="AJ159" s="29"/>
      <c r="AK159" s="30"/>
      <c r="AL159" s="30"/>
      <c r="AM159" s="31"/>
      <c r="AN159" s="29"/>
      <c r="AO159" s="30"/>
      <c r="AP159" s="31"/>
      <c r="AQ159" s="189"/>
      <c r="AR159" s="30"/>
      <c r="AS159" s="30"/>
      <c r="AT159" s="30"/>
      <c r="AU159" s="30"/>
      <c r="AV159" s="31"/>
      <c r="AW159" s="33"/>
      <c r="AX159" s="57"/>
    </row>
    <row r="160" spans="2:50" s="15" customFormat="1" ht="21" x14ac:dyDescent="0.25">
      <c r="B160" s="48"/>
      <c r="C160" s="20">
        <f t="shared" si="17"/>
        <v>45525</v>
      </c>
      <c r="D160" s="168">
        <f>SUMIFS('Transport DB'!P:P,'Transport DB'!C:C,"="&amp;'Work DB'!C160,'Transport DB'!F:F,"="&amp;'Work DB'!$D$4)</f>
        <v>0</v>
      </c>
      <c r="E160" s="169">
        <f>SUMIFS('Transport DB'!P:P,'Transport DB'!C:C,"="&amp;'Work DB'!C160,'Transport DB'!F:F,"="&amp;'Work DB'!$E$4)</f>
        <v>0</v>
      </c>
      <c r="F160" s="169">
        <f>SUMIFS('Transport DB'!P:P,'Transport DB'!C:C,"="&amp;'Work DB'!C160,'Transport DB'!F:F,"="&amp;'Work DB'!$F$4)</f>
        <v>0</v>
      </c>
      <c r="G160" s="169"/>
      <c r="H160" s="167"/>
      <c r="I160" s="168">
        <f>SUMIFS('Transport DB'!O:O,'Transport DB'!C:C,"="&amp;'Work DB'!C160,'Transport DB'!F:F,"="&amp;'Work DB'!$I$4)</f>
        <v>0</v>
      </c>
      <c r="J160" s="169">
        <f>SUMIFS('Transport DB'!O:O,'Transport DB'!C:C,"="&amp;'Work DB'!C160,'Transport DB'!F:F,"="&amp;'Work DB'!$J$4)</f>
        <v>0</v>
      </c>
      <c r="K160" s="169">
        <f>SUMIFS('Transport DB'!O:O,'Transport DB'!C:C,"="&amp;'Work DB'!C160,'Transport DB'!F:F,"="&amp;'Work DB'!$K$4)</f>
        <v>0</v>
      </c>
      <c r="L160" s="169">
        <f>SUMIFS('Transport DB'!O:O,'Transport DB'!C:C,"="&amp;'Work DB'!C160,'Transport DB'!F:F,"="&amp;'Work DB'!$L$4)</f>
        <v>0</v>
      </c>
      <c r="M160" s="169">
        <f>SUMIFS('Transport DB'!O:O,'Transport DB'!C:C,"="&amp;'Work DB'!C160,'Transport DB'!F:F,"="&amp;'Work DB'!$M$4)</f>
        <v>0</v>
      </c>
      <c r="N160" s="169"/>
      <c r="O160" s="167"/>
      <c r="P160" s="168">
        <f t="shared" si="16"/>
        <v>0</v>
      </c>
      <c r="Q160" s="169">
        <f t="shared" si="13"/>
        <v>0</v>
      </c>
      <c r="R160" s="169"/>
      <c r="S160" s="169"/>
      <c r="T160" s="169"/>
      <c r="U160" s="169"/>
      <c r="V160" s="167"/>
      <c r="W160" s="168">
        <f>SUMIFS('Transport DB'!Q:Q,'Transport DB'!C:C,"="&amp;'Work DB'!C160,'Transport DB'!F:F,"="&amp;'Work DB'!$W$4)</f>
        <v>0</v>
      </c>
      <c r="X160" s="169">
        <f>SUMIFS('Transport DB'!Q:Q,'Transport DB'!C:C,"="&amp;'Work DB'!C160,'Transport DB'!F:F,"="&amp;'Work DB'!$X$4)</f>
        <v>0</v>
      </c>
      <c r="Y160" s="169">
        <f>SUMIFS('Transport DB'!Q:Q,'Transport DB'!C:C,"="&amp;'Work DB'!C160,'Transport DB'!F:F,"="&amp;'Work DB'!$Y$4)</f>
        <v>0</v>
      </c>
      <c r="Z160" s="166">
        <f>SUMIFS('Transport DB'!Q:Q,'Transport DB'!C:C,"="&amp;'Work DB'!C160,'Transport DB'!F:F,"="&amp;'Work DB'!$Z$4)</f>
        <v>0</v>
      </c>
      <c r="AA160" s="166">
        <f>SUMIFS('Transport DB'!Q:Q,'Transport DB'!C:C,"="&amp;'Work DB'!C160,'Transport DB'!F:F,"="&amp;'Work DB'!$AA$4)</f>
        <v>0</v>
      </c>
      <c r="AB160" s="166"/>
      <c r="AC160" s="167"/>
      <c r="AD160" s="29"/>
      <c r="AE160" s="30"/>
      <c r="AF160" s="31"/>
      <c r="AG160" s="29"/>
      <c r="AH160" s="30"/>
      <c r="AI160" s="32"/>
      <c r="AJ160" s="29"/>
      <c r="AK160" s="30"/>
      <c r="AL160" s="30"/>
      <c r="AM160" s="31"/>
      <c r="AN160" s="29"/>
      <c r="AO160" s="30"/>
      <c r="AP160" s="31"/>
      <c r="AQ160" s="189"/>
      <c r="AR160" s="30"/>
      <c r="AS160" s="30"/>
      <c r="AT160" s="30"/>
      <c r="AU160" s="30"/>
      <c r="AV160" s="31"/>
      <c r="AW160" s="33"/>
      <c r="AX160" s="57"/>
    </row>
    <row r="161" spans="2:50" s="15" customFormat="1" ht="21" x14ac:dyDescent="0.25">
      <c r="B161" s="48"/>
      <c r="C161" s="184">
        <f t="shared" si="17"/>
        <v>45526</v>
      </c>
      <c r="D161" s="185">
        <f>SUMIFS('Transport DB'!P:P,'Transport DB'!C:C,"="&amp;'Work DB'!C161,'Transport DB'!F:F,"="&amp;'Work DB'!$D$4)</f>
        <v>0</v>
      </c>
      <c r="E161" s="186">
        <f>SUMIFS('Transport DB'!P:P,'Transport DB'!C:C,"="&amp;'Work DB'!C161,'Transport DB'!F:F,"="&amp;'Work DB'!$E$4)</f>
        <v>0</v>
      </c>
      <c r="F161" s="186">
        <f>SUMIFS('Transport DB'!P:P,'Transport DB'!C:C,"="&amp;'Work DB'!C161,'Transport DB'!F:F,"="&amp;'Work DB'!$F$4)</f>
        <v>0</v>
      </c>
      <c r="G161" s="186"/>
      <c r="H161" s="187"/>
      <c r="I161" s="185">
        <f>SUMIFS('Transport DB'!O:O,'Transport DB'!C:C,"="&amp;'Work DB'!C161,'Transport DB'!F:F,"="&amp;'Work DB'!$I$4)</f>
        <v>0</v>
      </c>
      <c r="J161" s="186">
        <f>SUMIFS('Transport DB'!O:O,'Transport DB'!C:C,"="&amp;'Work DB'!C161,'Transport DB'!F:F,"="&amp;'Work DB'!$J$4)</f>
        <v>0</v>
      </c>
      <c r="K161" s="186">
        <f>SUMIFS('Transport DB'!O:O,'Transport DB'!C:C,"="&amp;'Work DB'!C161,'Transport DB'!F:F,"="&amp;'Work DB'!$K$4)</f>
        <v>0</v>
      </c>
      <c r="L161" s="186">
        <f>SUMIFS('Transport DB'!O:O,'Transport DB'!C:C,"="&amp;'Work DB'!C161,'Transport DB'!F:F,"="&amp;'Work DB'!$L$4)</f>
        <v>0</v>
      </c>
      <c r="M161" s="186">
        <f>SUMIFS('Transport DB'!O:O,'Transport DB'!C:C,"="&amp;'Work DB'!C161,'Transport DB'!F:F,"="&amp;'Work DB'!$M$4)</f>
        <v>0</v>
      </c>
      <c r="N161" s="186"/>
      <c r="O161" s="187"/>
      <c r="P161" s="168">
        <f t="shared" si="16"/>
        <v>0</v>
      </c>
      <c r="Q161" s="186">
        <f t="shared" si="13"/>
        <v>0</v>
      </c>
      <c r="R161" s="186"/>
      <c r="S161" s="186"/>
      <c r="T161" s="186"/>
      <c r="U161" s="186"/>
      <c r="V161" s="187"/>
      <c r="W161" s="185">
        <f>SUMIFS('Transport DB'!Q:Q,'Transport DB'!C:C,"="&amp;'Work DB'!C161,'Transport DB'!F:F,"="&amp;'Work DB'!$W$4)</f>
        <v>0</v>
      </c>
      <c r="X161" s="186">
        <f>SUMIFS('Transport DB'!Q:Q,'Transport DB'!C:C,"="&amp;'Work DB'!C161,'Transport DB'!F:F,"="&amp;'Work DB'!$X$4)</f>
        <v>0</v>
      </c>
      <c r="Y161" s="186">
        <f>SUMIFS('Transport DB'!Q:Q,'Transport DB'!C:C,"="&amp;'Work DB'!C161,'Transport DB'!F:F,"="&amp;'Work DB'!$Y$4)</f>
        <v>0</v>
      </c>
      <c r="Z161" s="188">
        <f>SUMIFS('Transport DB'!Q:Q,'Transport DB'!C:C,"="&amp;'Work DB'!C161,'Transport DB'!F:F,"="&amp;'Work DB'!$Z$4)</f>
        <v>0</v>
      </c>
      <c r="AA161" s="188">
        <f>SUMIFS('Transport DB'!Q:Q,'Transport DB'!C:C,"="&amp;'Work DB'!C161,'Transport DB'!F:F,"="&amp;'Work DB'!$AA$4)</f>
        <v>0</v>
      </c>
      <c r="AB161" s="188"/>
      <c r="AC161" s="187"/>
      <c r="AD161" s="185"/>
      <c r="AE161" s="186"/>
      <c r="AF161" s="187"/>
      <c r="AG161" s="185"/>
      <c r="AH161" s="186"/>
      <c r="AI161" s="188"/>
      <c r="AJ161" s="185"/>
      <c r="AK161" s="186"/>
      <c r="AL161" s="186"/>
      <c r="AM161" s="187"/>
      <c r="AN161" s="185"/>
      <c r="AO161" s="186"/>
      <c r="AP161" s="187"/>
      <c r="AQ161" s="189"/>
      <c r="AR161" s="186"/>
      <c r="AS161" s="186"/>
      <c r="AT161" s="186"/>
      <c r="AU161" s="186"/>
      <c r="AV161" s="187"/>
      <c r="AW161" s="189"/>
      <c r="AX161" s="190" t="s">
        <v>40</v>
      </c>
    </row>
    <row r="162" spans="2:50" s="15" customFormat="1" ht="21" x14ac:dyDescent="0.25">
      <c r="B162" s="48"/>
      <c r="C162" s="20">
        <f t="shared" si="17"/>
        <v>45527</v>
      </c>
      <c r="D162" s="168">
        <f>SUMIFS('Transport DB'!P:P,'Transport DB'!C:C,"="&amp;'Work DB'!C162,'Transport DB'!F:F,"="&amp;'Work DB'!$D$4)</f>
        <v>0</v>
      </c>
      <c r="E162" s="169">
        <f>SUMIFS('Transport DB'!P:P,'Transport DB'!C:C,"="&amp;'Work DB'!C162,'Transport DB'!F:F,"="&amp;'Work DB'!$E$4)</f>
        <v>0</v>
      </c>
      <c r="F162" s="169">
        <f>SUMIFS('Transport DB'!P:P,'Transport DB'!C:C,"="&amp;'Work DB'!C162,'Transport DB'!F:F,"="&amp;'Work DB'!$F$4)</f>
        <v>0</v>
      </c>
      <c r="G162" s="169"/>
      <c r="H162" s="167"/>
      <c r="I162" s="168">
        <f>SUMIFS('Transport DB'!O:O,'Transport DB'!C:C,"="&amp;'Work DB'!C162,'Transport DB'!F:F,"="&amp;'Work DB'!$I$4)</f>
        <v>0</v>
      </c>
      <c r="J162" s="169">
        <f>SUMIFS('Transport DB'!O:O,'Transport DB'!C:C,"="&amp;'Work DB'!C162,'Transport DB'!F:F,"="&amp;'Work DB'!$J$4)</f>
        <v>0</v>
      </c>
      <c r="K162" s="169">
        <f>SUMIFS('Transport DB'!O:O,'Transport DB'!C:C,"="&amp;'Work DB'!C162,'Transport DB'!F:F,"="&amp;'Work DB'!$K$4)</f>
        <v>0</v>
      </c>
      <c r="L162" s="169">
        <f>SUMIFS('Transport DB'!O:O,'Transport DB'!C:C,"="&amp;'Work DB'!C162,'Transport DB'!F:F,"="&amp;'Work DB'!$L$4)</f>
        <v>0</v>
      </c>
      <c r="M162" s="169">
        <f>SUMIFS('Transport DB'!O:O,'Transport DB'!C:C,"="&amp;'Work DB'!C162,'Transport DB'!F:F,"="&amp;'Work DB'!$M$4)</f>
        <v>0</v>
      </c>
      <c r="N162" s="169"/>
      <c r="O162" s="167"/>
      <c r="P162" s="168">
        <f t="shared" si="16"/>
        <v>0</v>
      </c>
      <c r="Q162" s="169">
        <f t="shared" si="13"/>
        <v>0</v>
      </c>
      <c r="R162" s="169"/>
      <c r="S162" s="169"/>
      <c r="T162" s="169"/>
      <c r="U162" s="169"/>
      <c r="V162" s="167"/>
      <c r="W162" s="168">
        <f>SUMIFS('Transport DB'!Q:Q,'Transport DB'!C:C,"="&amp;'Work DB'!C162,'Transport DB'!F:F,"="&amp;'Work DB'!$W$4)</f>
        <v>0</v>
      </c>
      <c r="X162" s="169">
        <f>SUMIFS('Transport DB'!Q:Q,'Transport DB'!C:C,"="&amp;'Work DB'!C162,'Transport DB'!F:F,"="&amp;'Work DB'!$X$4)</f>
        <v>0</v>
      </c>
      <c r="Y162" s="169">
        <f>SUMIFS('Transport DB'!Q:Q,'Transport DB'!C:C,"="&amp;'Work DB'!C162,'Transport DB'!F:F,"="&amp;'Work DB'!$Y$4)</f>
        <v>0</v>
      </c>
      <c r="Z162" s="166">
        <f>SUMIFS('Transport DB'!Q:Q,'Transport DB'!C:C,"="&amp;'Work DB'!C162,'Transport DB'!F:F,"="&amp;'Work DB'!$Z$4)</f>
        <v>0</v>
      </c>
      <c r="AA162" s="166">
        <f>SUMIFS('Transport DB'!Q:Q,'Transport DB'!C:C,"="&amp;'Work DB'!C162,'Transport DB'!F:F,"="&amp;'Work DB'!$AA$4)</f>
        <v>0</v>
      </c>
      <c r="AB162" s="166"/>
      <c r="AC162" s="167"/>
      <c r="AD162" s="29"/>
      <c r="AE162" s="30"/>
      <c r="AF162" s="31"/>
      <c r="AG162" s="29"/>
      <c r="AH162" s="30"/>
      <c r="AI162" s="32"/>
      <c r="AJ162" s="29"/>
      <c r="AK162" s="30"/>
      <c r="AL162" s="30"/>
      <c r="AM162" s="31"/>
      <c r="AN162" s="29"/>
      <c r="AO162" s="30"/>
      <c r="AP162" s="31"/>
      <c r="AQ162" s="189"/>
      <c r="AR162" s="30"/>
      <c r="AS162" s="30"/>
      <c r="AT162" s="30"/>
      <c r="AU162" s="30"/>
      <c r="AV162" s="31"/>
      <c r="AW162" s="33"/>
      <c r="AX162" s="57"/>
    </row>
    <row r="163" spans="2:50" s="15" customFormat="1" ht="21" x14ac:dyDescent="0.25">
      <c r="B163" s="48"/>
      <c r="C163" s="20">
        <f t="shared" si="17"/>
        <v>45528</v>
      </c>
      <c r="D163" s="168">
        <f>SUMIFS('Transport DB'!P:P,'Transport DB'!C:C,"="&amp;'Work DB'!C163,'Transport DB'!F:F,"="&amp;'Work DB'!$D$4)</f>
        <v>0</v>
      </c>
      <c r="E163" s="169">
        <f>SUMIFS('Transport DB'!P:P,'Transport DB'!C:C,"="&amp;'Work DB'!C163,'Transport DB'!F:F,"="&amp;'Work DB'!$E$4)</f>
        <v>0</v>
      </c>
      <c r="F163" s="169">
        <f>SUMIFS('Transport DB'!P:P,'Transport DB'!C:C,"="&amp;'Work DB'!C163,'Transport DB'!F:F,"="&amp;'Work DB'!$F$4)</f>
        <v>0</v>
      </c>
      <c r="G163" s="169"/>
      <c r="H163" s="167"/>
      <c r="I163" s="168">
        <f>SUMIFS('Transport DB'!O:O,'Transport DB'!C:C,"="&amp;'Work DB'!C163,'Transport DB'!F:F,"="&amp;'Work DB'!$I$4)</f>
        <v>0</v>
      </c>
      <c r="J163" s="169">
        <f>SUMIFS('Transport DB'!O:O,'Transport DB'!C:C,"="&amp;'Work DB'!C163,'Transport DB'!F:F,"="&amp;'Work DB'!$J$4)</f>
        <v>0</v>
      </c>
      <c r="K163" s="169">
        <f>SUMIFS('Transport DB'!O:O,'Transport DB'!C:C,"="&amp;'Work DB'!C163,'Transport DB'!F:F,"="&amp;'Work DB'!$K$4)</f>
        <v>0</v>
      </c>
      <c r="L163" s="169">
        <f>SUMIFS('Transport DB'!O:O,'Transport DB'!C:C,"="&amp;'Work DB'!C163,'Transport DB'!F:F,"="&amp;'Work DB'!$L$4)</f>
        <v>0</v>
      </c>
      <c r="M163" s="169">
        <f>SUMIFS('Transport DB'!O:O,'Transport DB'!C:C,"="&amp;'Work DB'!C163,'Transport DB'!F:F,"="&amp;'Work DB'!$M$4)</f>
        <v>0</v>
      </c>
      <c r="N163" s="169"/>
      <c r="O163" s="167"/>
      <c r="P163" s="168">
        <f t="shared" si="16"/>
        <v>0</v>
      </c>
      <c r="Q163" s="169">
        <f t="shared" si="13"/>
        <v>0</v>
      </c>
      <c r="R163" s="169"/>
      <c r="S163" s="169"/>
      <c r="T163" s="169"/>
      <c r="U163" s="169"/>
      <c r="V163" s="167"/>
      <c r="W163" s="168">
        <f>SUMIFS('Transport DB'!Q:Q,'Transport DB'!C:C,"="&amp;'Work DB'!C163,'Transport DB'!F:F,"="&amp;'Work DB'!$W$4)</f>
        <v>0</v>
      </c>
      <c r="X163" s="169">
        <f>SUMIFS('Transport DB'!Q:Q,'Transport DB'!C:C,"="&amp;'Work DB'!C163,'Transport DB'!F:F,"="&amp;'Work DB'!$X$4)</f>
        <v>0</v>
      </c>
      <c r="Y163" s="169">
        <f>SUMIFS('Transport DB'!Q:Q,'Transport DB'!C:C,"="&amp;'Work DB'!C163,'Transport DB'!F:F,"="&amp;'Work DB'!$Y$4)</f>
        <v>0</v>
      </c>
      <c r="Z163" s="166">
        <f>SUMIFS('Transport DB'!Q:Q,'Transport DB'!C:C,"="&amp;'Work DB'!C163,'Transport DB'!F:F,"="&amp;'Work DB'!$Z$4)</f>
        <v>0</v>
      </c>
      <c r="AA163" s="166">
        <f>SUMIFS('Transport DB'!Q:Q,'Transport DB'!C:C,"="&amp;'Work DB'!C163,'Transport DB'!F:F,"="&amp;'Work DB'!$AA$4)</f>
        <v>0</v>
      </c>
      <c r="AB163" s="166"/>
      <c r="AC163" s="167"/>
      <c r="AD163" s="29"/>
      <c r="AE163" s="30"/>
      <c r="AF163" s="31"/>
      <c r="AG163" s="29"/>
      <c r="AH163" s="30"/>
      <c r="AI163" s="32"/>
      <c r="AJ163" s="29"/>
      <c r="AK163" s="30"/>
      <c r="AL163" s="30"/>
      <c r="AM163" s="31"/>
      <c r="AN163" s="29"/>
      <c r="AO163" s="30"/>
      <c r="AP163" s="31"/>
      <c r="AQ163" s="189"/>
      <c r="AR163" s="30"/>
      <c r="AS163" s="30"/>
      <c r="AT163" s="30"/>
      <c r="AU163" s="30"/>
      <c r="AV163" s="31"/>
      <c r="AW163" s="33"/>
      <c r="AX163" s="57"/>
    </row>
    <row r="164" spans="2:50" s="15" customFormat="1" ht="21" x14ac:dyDescent="0.25">
      <c r="B164" s="48"/>
      <c r="C164" s="20">
        <f t="shared" si="17"/>
        <v>45529</v>
      </c>
      <c r="D164" s="168">
        <f>SUMIFS('Transport DB'!P:P,'Transport DB'!C:C,"="&amp;'Work DB'!C164,'Transport DB'!F:F,"="&amp;'Work DB'!$D$4)</f>
        <v>0</v>
      </c>
      <c r="E164" s="169">
        <f>SUMIFS('Transport DB'!P:P,'Transport DB'!C:C,"="&amp;'Work DB'!C164,'Transport DB'!F:F,"="&amp;'Work DB'!$E$4)</f>
        <v>0</v>
      </c>
      <c r="F164" s="169">
        <f>SUMIFS('Transport DB'!P:P,'Transport DB'!C:C,"="&amp;'Work DB'!C164,'Transport DB'!F:F,"="&amp;'Work DB'!$F$4)</f>
        <v>0</v>
      </c>
      <c r="G164" s="169"/>
      <c r="H164" s="167"/>
      <c r="I164" s="168">
        <f>SUMIFS('Transport DB'!O:O,'Transport DB'!C:C,"="&amp;'Work DB'!C164,'Transport DB'!F:F,"="&amp;'Work DB'!$I$4)</f>
        <v>0</v>
      </c>
      <c r="J164" s="169">
        <f>SUMIFS('Transport DB'!O:O,'Transport DB'!C:C,"="&amp;'Work DB'!C164,'Transport DB'!F:F,"="&amp;'Work DB'!$J$4)</f>
        <v>0</v>
      </c>
      <c r="K164" s="169">
        <f>SUMIFS('Transport DB'!O:O,'Transport DB'!C:C,"="&amp;'Work DB'!C164,'Transport DB'!F:F,"="&amp;'Work DB'!$K$4)</f>
        <v>0</v>
      </c>
      <c r="L164" s="169">
        <f>SUMIFS('Transport DB'!O:O,'Transport DB'!C:C,"="&amp;'Work DB'!C164,'Transport DB'!F:F,"="&amp;'Work DB'!$L$4)</f>
        <v>0</v>
      </c>
      <c r="M164" s="169">
        <f>SUMIFS('Transport DB'!O:O,'Transport DB'!C:C,"="&amp;'Work DB'!C164,'Transport DB'!F:F,"="&amp;'Work DB'!$M$4)</f>
        <v>0</v>
      </c>
      <c r="N164" s="169"/>
      <c r="O164" s="167"/>
      <c r="P164" s="168">
        <f t="shared" si="16"/>
        <v>0</v>
      </c>
      <c r="Q164" s="169">
        <f t="shared" si="13"/>
        <v>0</v>
      </c>
      <c r="R164" s="169"/>
      <c r="S164" s="169"/>
      <c r="T164" s="169"/>
      <c r="U164" s="169"/>
      <c r="V164" s="167"/>
      <c r="W164" s="168">
        <f>SUMIFS('Transport DB'!Q:Q,'Transport DB'!C:C,"="&amp;'Work DB'!C164,'Transport DB'!F:F,"="&amp;'Work DB'!$W$4)</f>
        <v>0</v>
      </c>
      <c r="X164" s="169">
        <f>SUMIFS('Transport DB'!Q:Q,'Transport DB'!C:C,"="&amp;'Work DB'!C164,'Transport DB'!F:F,"="&amp;'Work DB'!$X$4)</f>
        <v>0</v>
      </c>
      <c r="Y164" s="169">
        <f>SUMIFS('Transport DB'!Q:Q,'Transport DB'!C:C,"="&amp;'Work DB'!C164,'Transport DB'!F:F,"="&amp;'Work DB'!$Y$4)</f>
        <v>0</v>
      </c>
      <c r="Z164" s="166">
        <f>SUMIFS('Transport DB'!Q:Q,'Transport DB'!C:C,"="&amp;'Work DB'!C164,'Transport DB'!F:F,"="&amp;'Work DB'!$Z$4)</f>
        <v>0</v>
      </c>
      <c r="AA164" s="166">
        <f>SUMIFS('Transport DB'!Q:Q,'Transport DB'!C:C,"="&amp;'Work DB'!C164,'Transport DB'!F:F,"="&amp;'Work DB'!$AA$4)</f>
        <v>0</v>
      </c>
      <c r="AB164" s="166"/>
      <c r="AC164" s="167"/>
      <c r="AD164" s="29"/>
      <c r="AE164" s="30"/>
      <c r="AF164" s="31"/>
      <c r="AG164" s="29"/>
      <c r="AH164" s="30"/>
      <c r="AI164" s="32"/>
      <c r="AJ164" s="29"/>
      <c r="AK164" s="30"/>
      <c r="AL164" s="30"/>
      <c r="AM164" s="31"/>
      <c r="AN164" s="29"/>
      <c r="AO164" s="30"/>
      <c r="AP164" s="31"/>
      <c r="AQ164" s="189"/>
      <c r="AR164" s="30"/>
      <c r="AS164" s="30"/>
      <c r="AT164" s="30"/>
      <c r="AU164" s="30"/>
      <c r="AV164" s="31"/>
      <c r="AW164" s="33"/>
      <c r="AX164" s="57"/>
    </row>
    <row r="165" spans="2:50" s="15" customFormat="1" ht="21" x14ac:dyDescent="0.25">
      <c r="B165" s="48"/>
      <c r="C165" s="20">
        <f t="shared" si="17"/>
        <v>45530</v>
      </c>
      <c r="D165" s="168">
        <f>SUMIFS('Transport DB'!P:P,'Transport DB'!C:C,"="&amp;'Work DB'!C165,'Transport DB'!F:F,"="&amp;'Work DB'!$D$4)</f>
        <v>0</v>
      </c>
      <c r="E165" s="169">
        <f>SUMIFS('Transport DB'!P:P,'Transport DB'!C:C,"="&amp;'Work DB'!C165,'Transport DB'!F:F,"="&amp;'Work DB'!$E$4)</f>
        <v>0</v>
      </c>
      <c r="F165" s="169">
        <f>SUMIFS('Transport DB'!P:P,'Transport DB'!C:C,"="&amp;'Work DB'!C165,'Transport DB'!F:F,"="&amp;'Work DB'!$F$4)</f>
        <v>0</v>
      </c>
      <c r="G165" s="169"/>
      <c r="H165" s="167"/>
      <c r="I165" s="168">
        <f>SUMIFS('Transport DB'!O:O,'Transport DB'!C:C,"="&amp;'Work DB'!C165,'Transport DB'!F:F,"="&amp;'Work DB'!$I$4)</f>
        <v>0</v>
      </c>
      <c r="J165" s="169">
        <f>SUMIFS('Transport DB'!O:O,'Transport DB'!C:C,"="&amp;'Work DB'!C165,'Transport DB'!F:F,"="&amp;'Work DB'!$J$4)</f>
        <v>0</v>
      </c>
      <c r="K165" s="169">
        <f>SUMIFS('Transport DB'!O:O,'Transport DB'!C:C,"="&amp;'Work DB'!C165,'Transport DB'!F:F,"="&amp;'Work DB'!$K$4)</f>
        <v>0</v>
      </c>
      <c r="L165" s="169">
        <f>SUMIFS('Transport DB'!O:O,'Transport DB'!C:C,"="&amp;'Work DB'!C165,'Transport DB'!F:F,"="&amp;'Work DB'!$L$4)</f>
        <v>0</v>
      </c>
      <c r="M165" s="169">
        <f>SUMIFS('Transport DB'!O:O,'Transport DB'!C:C,"="&amp;'Work DB'!C165,'Transport DB'!F:F,"="&amp;'Work DB'!$M$4)</f>
        <v>0</v>
      </c>
      <c r="N165" s="169"/>
      <c r="O165" s="167"/>
      <c r="P165" s="168">
        <f t="shared" si="16"/>
        <v>0</v>
      </c>
      <c r="Q165" s="169">
        <f t="shared" si="13"/>
        <v>0</v>
      </c>
      <c r="R165" s="169"/>
      <c r="S165" s="169"/>
      <c r="T165" s="169"/>
      <c r="U165" s="169"/>
      <c r="V165" s="167"/>
      <c r="W165" s="168">
        <f>SUMIFS('Transport DB'!Q:Q,'Transport DB'!C:C,"="&amp;'Work DB'!C165,'Transport DB'!F:F,"="&amp;'Work DB'!$W$4)</f>
        <v>0</v>
      </c>
      <c r="X165" s="169">
        <f>SUMIFS('Transport DB'!Q:Q,'Transport DB'!C:C,"="&amp;'Work DB'!C165,'Transport DB'!F:F,"="&amp;'Work DB'!$X$4)</f>
        <v>0</v>
      </c>
      <c r="Y165" s="169">
        <f>SUMIFS('Transport DB'!Q:Q,'Transport DB'!C:C,"="&amp;'Work DB'!C165,'Transport DB'!F:F,"="&amp;'Work DB'!$Y$4)</f>
        <v>0</v>
      </c>
      <c r="Z165" s="166">
        <f>SUMIFS('Transport DB'!Q:Q,'Transport DB'!C:C,"="&amp;'Work DB'!C165,'Transport DB'!F:F,"="&amp;'Work DB'!$Z$4)</f>
        <v>0</v>
      </c>
      <c r="AA165" s="166">
        <f>SUMIFS('Transport DB'!Q:Q,'Transport DB'!C:C,"="&amp;'Work DB'!C165,'Transport DB'!F:F,"="&amp;'Work DB'!$AA$4)</f>
        <v>0</v>
      </c>
      <c r="AB165" s="166"/>
      <c r="AC165" s="167"/>
      <c r="AD165" s="29"/>
      <c r="AE165" s="30"/>
      <c r="AF165" s="31"/>
      <c r="AG165" s="29"/>
      <c r="AH165" s="30"/>
      <c r="AI165" s="32"/>
      <c r="AJ165" s="29"/>
      <c r="AK165" s="30"/>
      <c r="AL165" s="30"/>
      <c r="AM165" s="31"/>
      <c r="AN165" s="29"/>
      <c r="AO165" s="30"/>
      <c r="AP165" s="31"/>
      <c r="AQ165" s="189"/>
      <c r="AR165" s="30"/>
      <c r="AS165" s="30"/>
      <c r="AT165" s="30"/>
      <c r="AU165" s="30"/>
      <c r="AV165" s="31"/>
      <c r="AW165" s="33"/>
      <c r="AX165" s="57"/>
    </row>
    <row r="166" spans="2:50" s="15" customFormat="1" ht="21" x14ac:dyDescent="0.25">
      <c r="B166" s="48"/>
      <c r="C166" s="20">
        <f t="shared" si="17"/>
        <v>45531</v>
      </c>
      <c r="D166" s="168">
        <f>SUMIFS('Transport DB'!P:P,'Transport DB'!C:C,"="&amp;'Work DB'!C166,'Transport DB'!F:F,"="&amp;'Work DB'!$D$4)</f>
        <v>0</v>
      </c>
      <c r="E166" s="169">
        <f>SUMIFS('Transport DB'!P:P,'Transport DB'!C:C,"="&amp;'Work DB'!C166,'Transport DB'!F:F,"="&amp;'Work DB'!$E$4)</f>
        <v>0</v>
      </c>
      <c r="F166" s="169">
        <f>SUMIFS('Transport DB'!P:P,'Transport DB'!C:C,"="&amp;'Work DB'!C166,'Transport DB'!F:F,"="&amp;'Work DB'!$F$4)</f>
        <v>0</v>
      </c>
      <c r="G166" s="169"/>
      <c r="H166" s="167"/>
      <c r="I166" s="168">
        <f>SUMIFS('Transport DB'!O:O,'Transport DB'!C:C,"="&amp;'Work DB'!C166,'Transport DB'!F:F,"="&amp;'Work DB'!$I$4)</f>
        <v>0</v>
      </c>
      <c r="J166" s="169">
        <f>SUMIFS('Transport DB'!O:O,'Transport DB'!C:C,"="&amp;'Work DB'!C166,'Transport DB'!F:F,"="&amp;'Work DB'!$J$4)</f>
        <v>0</v>
      </c>
      <c r="K166" s="169">
        <f>SUMIFS('Transport DB'!O:O,'Transport DB'!C:C,"="&amp;'Work DB'!C166,'Transport DB'!F:F,"="&amp;'Work DB'!$K$4)</f>
        <v>0</v>
      </c>
      <c r="L166" s="169">
        <f>SUMIFS('Transport DB'!O:O,'Transport DB'!C:C,"="&amp;'Work DB'!C166,'Transport DB'!F:F,"="&amp;'Work DB'!$L$4)</f>
        <v>0</v>
      </c>
      <c r="M166" s="169">
        <f>SUMIFS('Transport DB'!O:O,'Transport DB'!C:C,"="&amp;'Work DB'!C166,'Transport DB'!F:F,"="&amp;'Work DB'!$M$4)</f>
        <v>0</v>
      </c>
      <c r="N166" s="169"/>
      <c r="O166" s="167"/>
      <c r="P166" s="168">
        <f t="shared" si="16"/>
        <v>0</v>
      </c>
      <c r="Q166" s="169">
        <f t="shared" si="13"/>
        <v>0</v>
      </c>
      <c r="R166" s="169"/>
      <c r="S166" s="169"/>
      <c r="T166" s="169"/>
      <c r="U166" s="169"/>
      <c r="V166" s="167"/>
      <c r="W166" s="168">
        <f>SUMIFS('Transport DB'!Q:Q,'Transport DB'!C:C,"="&amp;'Work DB'!C166,'Transport DB'!F:F,"="&amp;'Work DB'!$W$4)</f>
        <v>0</v>
      </c>
      <c r="X166" s="169">
        <f>SUMIFS('Transport DB'!Q:Q,'Transport DB'!C:C,"="&amp;'Work DB'!C166,'Transport DB'!F:F,"="&amp;'Work DB'!$X$4)</f>
        <v>0</v>
      </c>
      <c r="Y166" s="169">
        <f>SUMIFS('Transport DB'!Q:Q,'Transport DB'!C:C,"="&amp;'Work DB'!C166,'Transport DB'!F:F,"="&amp;'Work DB'!$Y$4)</f>
        <v>0</v>
      </c>
      <c r="Z166" s="166">
        <f>SUMIFS('Transport DB'!Q:Q,'Transport DB'!C:C,"="&amp;'Work DB'!C166,'Transport DB'!F:F,"="&amp;'Work DB'!$Z$4)</f>
        <v>0</v>
      </c>
      <c r="AA166" s="166">
        <f>SUMIFS('Transport DB'!Q:Q,'Transport DB'!C:C,"="&amp;'Work DB'!C166,'Transport DB'!F:F,"="&amp;'Work DB'!$AA$4)</f>
        <v>0</v>
      </c>
      <c r="AB166" s="166"/>
      <c r="AC166" s="167"/>
      <c r="AD166" s="29"/>
      <c r="AE166" s="30"/>
      <c r="AF166" s="31"/>
      <c r="AG166" s="29"/>
      <c r="AH166" s="30"/>
      <c r="AI166" s="32"/>
      <c r="AJ166" s="29"/>
      <c r="AK166" s="30"/>
      <c r="AL166" s="30"/>
      <c r="AM166" s="31"/>
      <c r="AN166" s="29"/>
      <c r="AO166" s="30"/>
      <c r="AP166" s="31"/>
      <c r="AQ166" s="189"/>
      <c r="AR166" s="30"/>
      <c r="AS166" s="30"/>
      <c r="AT166" s="30"/>
      <c r="AU166" s="30"/>
      <c r="AV166" s="31"/>
      <c r="AW166" s="33"/>
      <c r="AX166" s="57"/>
    </row>
    <row r="167" spans="2:50" s="15" customFormat="1" ht="21" x14ac:dyDescent="0.25">
      <c r="B167" s="48"/>
      <c r="C167" s="20">
        <f t="shared" si="17"/>
        <v>45532</v>
      </c>
      <c r="D167" s="168">
        <f>SUMIFS('Transport DB'!P:P,'Transport DB'!C:C,"="&amp;'Work DB'!C167,'Transport DB'!F:F,"="&amp;'Work DB'!$D$4)</f>
        <v>0</v>
      </c>
      <c r="E167" s="169">
        <f>SUMIFS('Transport DB'!P:P,'Transport DB'!C:C,"="&amp;'Work DB'!C167,'Transport DB'!F:F,"="&amp;'Work DB'!$E$4)</f>
        <v>0</v>
      </c>
      <c r="F167" s="169">
        <f>SUMIFS('Transport DB'!P:P,'Transport DB'!C:C,"="&amp;'Work DB'!C167,'Transport DB'!F:F,"="&amp;'Work DB'!$F$4)</f>
        <v>0</v>
      </c>
      <c r="G167" s="169"/>
      <c r="H167" s="167"/>
      <c r="I167" s="168">
        <f>SUMIFS('Transport DB'!O:O,'Transport DB'!C:C,"="&amp;'Work DB'!C167,'Transport DB'!F:F,"="&amp;'Work DB'!$I$4)</f>
        <v>0</v>
      </c>
      <c r="J167" s="169">
        <f>SUMIFS('Transport DB'!O:O,'Transport DB'!C:C,"="&amp;'Work DB'!C167,'Transport DB'!F:F,"="&amp;'Work DB'!$J$4)</f>
        <v>0</v>
      </c>
      <c r="K167" s="169">
        <f>SUMIFS('Transport DB'!O:O,'Transport DB'!C:C,"="&amp;'Work DB'!C167,'Transport DB'!F:F,"="&amp;'Work DB'!$K$4)</f>
        <v>0</v>
      </c>
      <c r="L167" s="169">
        <f>SUMIFS('Transport DB'!O:O,'Transport DB'!C:C,"="&amp;'Work DB'!C167,'Transport DB'!F:F,"="&amp;'Work DB'!$L$4)</f>
        <v>0</v>
      </c>
      <c r="M167" s="169">
        <f>SUMIFS('Transport DB'!O:O,'Transport DB'!C:C,"="&amp;'Work DB'!C167,'Transport DB'!F:F,"="&amp;'Work DB'!$M$4)</f>
        <v>0</v>
      </c>
      <c r="N167" s="169"/>
      <c r="O167" s="167"/>
      <c r="P167" s="168">
        <f t="shared" si="16"/>
        <v>0</v>
      </c>
      <c r="Q167" s="169">
        <f t="shared" si="13"/>
        <v>0</v>
      </c>
      <c r="R167" s="169"/>
      <c r="S167" s="169"/>
      <c r="T167" s="169"/>
      <c r="U167" s="169"/>
      <c r="V167" s="167"/>
      <c r="W167" s="168">
        <f>SUMIFS('Transport DB'!Q:Q,'Transport DB'!C:C,"="&amp;'Work DB'!C167,'Transport DB'!F:F,"="&amp;'Work DB'!$W$4)</f>
        <v>0</v>
      </c>
      <c r="X167" s="169">
        <f>SUMIFS('Transport DB'!Q:Q,'Transport DB'!C:C,"="&amp;'Work DB'!C167,'Transport DB'!F:F,"="&amp;'Work DB'!$X$4)</f>
        <v>0</v>
      </c>
      <c r="Y167" s="169">
        <f>SUMIFS('Transport DB'!Q:Q,'Transport DB'!C:C,"="&amp;'Work DB'!C167,'Transport DB'!F:F,"="&amp;'Work DB'!$Y$4)</f>
        <v>0</v>
      </c>
      <c r="Z167" s="166">
        <f>SUMIFS('Transport DB'!Q:Q,'Transport DB'!C:C,"="&amp;'Work DB'!C167,'Transport DB'!F:F,"="&amp;'Work DB'!$Z$4)</f>
        <v>0</v>
      </c>
      <c r="AA167" s="166">
        <f>SUMIFS('Transport DB'!Q:Q,'Transport DB'!C:C,"="&amp;'Work DB'!C167,'Transport DB'!F:F,"="&amp;'Work DB'!$AA$4)</f>
        <v>0</v>
      </c>
      <c r="AB167" s="166"/>
      <c r="AC167" s="167"/>
      <c r="AD167" s="29"/>
      <c r="AE167" s="30"/>
      <c r="AF167" s="31"/>
      <c r="AG167" s="29"/>
      <c r="AH167" s="30"/>
      <c r="AI167" s="32"/>
      <c r="AJ167" s="29"/>
      <c r="AK167" s="30"/>
      <c r="AL167" s="30"/>
      <c r="AM167" s="31"/>
      <c r="AN167" s="29"/>
      <c r="AO167" s="30"/>
      <c r="AP167" s="31"/>
      <c r="AQ167" s="189"/>
      <c r="AR167" s="30"/>
      <c r="AS167" s="30"/>
      <c r="AT167" s="30"/>
      <c r="AU167" s="30"/>
      <c r="AV167" s="31"/>
      <c r="AW167" s="33"/>
      <c r="AX167" s="57"/>
    </row>
    <row r="168" spans="2:50" s="15" customFormat="1" ht="21" x14ac:dyDescent="0.25">
      <c r="B168" s="48"/>
      <c r="C168" s="20">
        <f t="shared" si="17"/>
        <v>45533</v>
      </c>
      <c r="D168" s="168">
        <f>SUMIFS('Transport DB'!P:P,'Transport DB'!C:C,"="&amp;'Work DB'!C168,'Transport DB'!F:F,"="&amp;'Work DB'!$D$4)</f>
        <v>0</v>
      </c>
      <c r="E168" s="169">
        <f>SUMIFS('Transport DB'!P:P,'Transport DB'!C:C,"="&amp;'Work DB'!C168,'Transport DB'!F:F,"="&amp;'Work DB'!$E$4)</f>
        <v>0</v>
      </c>
      <c r="F168" s="169">
        <f>SUMIFS('Transport DB'!P:P,'Transport DB'!C:C,"="&amp;'Work DB'!C168,'Transport DB'!F:F,"="&amp;'Work DB'!$F$4)</f>
        <v>0</v>
      </c>
      <c r="G168" s="169"/>
      <c r="H168" s="167"/>
      <c r="I168" s="168">
        <f>SUMIFS('Transport DB'!O:O,'Transport DB'!C:C,"="&amp;'Work DB'!C168,'Transport DB'!F:F,"="&amp;'Work DB'!$I$4)</f>
        <v>0</v>
      </c>
      <c r="J168" s="169">
        <f>SUMIFS('Transport DB'!O:O,'Transport DB'!C:C,"="&amp;'Work DB'!C168,'Transport DB'!F:F,"="&amp;'Work DB'!$J$4)</f>
        <v>0</v>
      </c>
      <c r="K168" s="169">
        <f>SUMIFS('Transport DB'!O:O,'Transport DB'!C:C,"="&amp;'Work DB'!C168,'Transport DB'!F:F,"="&amp;'Work DB'!$K$4)</f>
        <v>0</v>
      </c>
      <c r="L168" s="169">
        <f>SUMIFS('Transport DB'!O:O,'Transport DB'!C:C,"="&amp;'Work DB'!C168,'Transport DB'!F:F,"="&amp;'Work DB'!$L$4)</f>
        <v>0</v>
      </c>
      <c r="M168" s="169">
        <f>SUMIFS('Transport DB'!O:O,'Transport DB'!C:C,"="&amp;'Work DB'!C168,'Transport DB'!F:F,"="&amp;'Work DB'!$M$4)</f>
        <v>0</v>
      </c>
      <c r="N168" s="169"/>
      <c r="O168" s="167"/>
      <c r="P168" s="168">
        <f t="shared" si="16"/>
        <v>0</v>
      </c>
      <c r="Q168" s="169">
        <f t="shared" ref="Q168:Q231" si="18">K168</f>
        <v>0</v>
      </c>
      <c r="R168" s="169"/>
      <c r="S168" s="169"/>
      <c r="T168" s="169"/>
      <c r="U168" s="169"/>
      <c r="V168" s="167"/>
      <c r="W168" s="168">
        <f>SUMIFS('Transport DB'!Q:Q,'Transport DB'!C:C,"="&amp;'Work DB'!C168,'Transport DB'!F:F,"="&amp;'Work DB'!$W$4)</f>
        <v>0</v>
      </c>
      <c r="X168" s="169">
        <f>SUMIFS('Transport DB'!Q:Q,'Transport DB'!C:C,"="&amp;'Work DB'!C168,'Transport DB'!F:F,"="&amp;'Work DB'!$X$4)</f>
        <v>0</v>
      </c>
      <c r="Y168" s="169">
        <f>SUMIFS('Transport DB'!Q:Q,'Transport DB'!C:C,"="&amp;'Work DB'!C168,'Transport DB'!F:F,"="&amp;'Work DB'!$Y$4)</f>
        <v>0</v>
      </c>
      <c r="Z168" s="166">
        <f>SUMIFS('Transport DB'!Q:Q,'Transport DB'!C:C,"="&amp;'Work DB'!C168,'Transport DB'!F:F,"="&amp;'Work DB'!$Z$4)</f>
        <v>0</v>
      </c>
      <c r="AA168" s="166">
        <f>SUMIFS('Transport DB'!Q:Q,'Transport DB'!C:C,"="&amp;'Work DB'!C168,'Transport DB'!F:F,"="&amp;'Work DB'!$AA$4)</f>
        <v>0</v>
      </c>
      <c r="AB168" s="166"/>
      <c r="AC168" s="167"/>
      <c r="AD168" s="29"/>
      <c r="AE168" s="30"/>
      <c r="AF168" s="31"/>
      <c r="AG168" s="29"/>
      <c r="AH168" s="30"/>
      <c r="AI168" s="32"/>
      <c r="AJ168" s="29"/>
      <c r="AK168" s="30"/>
      <c r="AL168" s="30"/>
      <c r="AM168" s="31"/>
      <c r="AN168" s="29"/>
      <c r="AO168" s="30"/>
      <c r="AP168" s="31"/>
      <c r="AQ168" s="189"/>
      <c r="AR168" s="30"/>
      <c r="AS168" s="30"/>
      <c r="AT168" s="30"/>
      <c r="AU168" s="30"/>
      <c r="AV168" s="31"/>
      <c r="AW168" s="33"/>
      <c r="AX168" s="57"/>
    </row>
    <row r="169" spans="2:50" s="15" customFormat="1" ht="21" x14ac:dyDescent="0.25">
      <c r="B169" s="48"/>
      <c r="C169" s="20">
        <f t="shared" si="17"/>
        <v>45534</v>
      </c>
      <c r="D169" s="168">
        <f>SUMIFS('Transport DB'!P:P,'Transport DB'!C:C,"="&amp;'Work DB'!C169,'Transport DB'!F:F,"="&amp;'Work DB'!$D$4)</f>
        <v>0</v>
      </c>
      <c r="E169" s="169">
        <f>SUMIFS('Transport DB'!P:P,'Transport DB'!C:C,"="&amp;'Work DB'!C169,'Transport DB'!F:F,"="&amp;'Work DB'!$E$4)</f>
        <v>0</v>
      </c>
      <c r="F169" s="169">
        <f>SUMIFS('Transport DB'!P:P,'Transport DB'!C:C,"="&amp;'Work DB'!C169,'Transport DB'!F:F,"="&amp;'Work DB'!$F$4)</f>
        <v>0</v>
      </c>
      <c r="G169" s="169"/>
      <c r="H169" s="167"/>
      <c r="I169" s="168">
        <f>SUMIFS('Transport DB'!O:O,'Transport DB'!C:C,"="&amp;'Work DB'!C169,'Transport DB'!F:F,"="&amp;'Work DB'!$I$4)</f>
        <v>0</v>
      </c>
      <c r="J169" s="169">
        <f>SUMIFS('Transport DB'!O:O,'Transport DB'!C:C,"="&amp;'Work DB'!C169,'Transport DB'!F:F,"="&amp;'Work DB'!$J$4)</f>
        <v>0</v>
      </c>
      <c r="K169" s="169">
        <f>SUMIFS('Transport DB'!O:O,'Transport DB'!C:C,"="&amp;'Work DB'!C169,'Transport DB'!F:F,"="&amp;'Work DB'!$K$4)</f>
        <v>0</v>
      </c>
      <c r="L169" s="169">
        <f>SUMIFS('Transport DB'!O:O,'Transport DB'!C:C,"="&amp;'Work DB'!C169,'Transport DB'!F:F,"="&amp;'Work DB'!$L$4)</f>
        <v>0</v>
      </c>
      <c r="M169" s="169">
        <f>SUMIFS('Transport DB'!O:O,'Transport DB'!C:C,"="&amp;'Work DB'!C169,'Transport DB'!F:F,"="&amp;'Work DB'!$M$4)</f>
        <v>0</v>
      </c>
      <c r="N169" s="169"/>
      <c r="O169" s="167"/>
      <c r="P169" s="168">
        <f t="shared" si="16"/>
        <v>0</v>
      </c>
      <c r="Q169" s="169">
        <f t="shared" si="18"/>
        <v>0</v>
      </c>
      <c r="R169" s="169"/>
      <c r="S169" s="169"/>
      <c r="T169" s="169"/>
      <c r="U169" s="169"/>
      <c r="V169" s="167"/>
      <c r="W169" s="168">
        <f>SUMIFS('Transport DB'!Q:Q,'Transport DB'!C:C,"="&amp;'Work DB'!C169,'Transport DB'!F:F,"="&amp;'Work DB'!$W$4)</f>
        <v>0</v>
      </c>
      <c r="X169" s="169">
        <f>SUMIFS('Transport DB'!Q:Q,'Transport DB'!C:C,"="&amp;'Work DB'!C169,'Transport DB'!F:F,"="&amp;'Work DB'!$X$4)</f>
        <v>0</v>
      </c>
      <c r="Y169" s="169">
        <f>SUMIFS('Transport DB'!Q:Q,'Transport DB'!C:C,"="&amp;'Work DB'!C169,'Transport DB'!F:F,"="&amp;'Work DB'!$Y$4)</f>
        <v>0</v>
      </c>
      <c r="Z169" s="166">
        <f>SUMIFS('Transport DB'!Q:Q,'Transport DB'!C:C,"="&amp;'Work DB'!C169,'Transport DB'!F:F,"="&amp;'Work DB'!$Z$4)</f>
        <v>0</v>
      </c>
      <c r="AA169" s="166">
        <f>SUMIFS('Transport DB'!Q:Q,'Transport DB'!C:C,"="&amp;'Work DB'!C169,'Transport DB'!F:F,"="&amp;'Work DB'!$AA$4)</f>
        <v>0</v>
      </c>
      <c r="AB169" s="166"/>
      <c r="AC169" s="167"/>
      <c r="AD169" s="29"/>
      <c r="AE169" s="30"/>
      <c r="AF169" s="31"/>
      <c r="AG169" s="29"/>
      <c r="AH169" s="30"/>
      <c r="AI169" s="32"/>
      <c r="AJ169" s="29"/>
      <c r="AK169" s="30"/>
      <c r="AL169" s="30"/>
      <c r="AM169" s="31"/>
      <c r="AN169" s="29"/>
      <c r="AO169" s="30"/>
      <c r="AP169" s="31"/>
      <c r="AQ169" s="189"/>
      <c r="AR169" s="30"/>
      <c r="AS169" s="30"/>
      <c r="AT169" s="30"/>
      <c r="AU169" s="30"/>
      <c r="AV169" s="31"/>
      <c r="AW169" s="33"/>
      <c r="AX169" s="57"/>
    </row>
    <row r="170" spans="2:50" s="15" customFormat="1" ht="21" x14ac:dyDescent="0.25">
      <c r="B170" s="48"/>
      <c r="C170" s="20">
        <f t="shared" si="17"/>
        <v>45535</v>
      </c>
      <c r="D170" s="168">
        <f>SUMIFS('Transport DB'!P:P,'Transport DB'!C:C,"="&amp;'Work DB'!C170,'Transport DB'!F:F,"="&amp;'Work DB'!$D$4)</f>
        <v>0</v>
      </c>
      <c r="E170" s="169">
        <f>SUMIFS('Transport DB'!P:P,'Transport DB'!C:C,"="&amp;'Work DB'!C170,'Transport DB'!F:F,"="&amp;'Work DB'!$E$4)</f>
        <v>0</v>
      </c>
      <c r="F170" s="169">
        <f>SUMIFS('Transport DB'!P:P,'Transport DB'!C:C,"="&amp;'Work DB'!C170,'Transport DB'!F:F,"="&amp;'Work DB'!$F$4)</f>
        <v>0</v>
      </c>
      <c r="G170" s="169"/>
      <c r="H170" s="167"/>
      <c r="I170" s="168">
        <f>SUMIFS('Transport DB'!O:O,'Transport DB'!C:C,"="&amp;'Work DB'!C170,'Transport DB'!F:F,"="&amp;'Work DB'!$I$4)</f>
        <v>0</v>
      </c>
      <c r="J170" s="169">
        <f>SUMIFS('Transport DB'!O:O,'Transport DB'!C:C,"="&amp;'Work DB'!C170,'Transport DB'!F:F,"="&amp;'Work DB'!$J$4)</f>
        <v>0</v>
      </c>
      <c r="K170" s="169">
        <f>SUMIFS('Transport DB'!O:O,'Transport DB'!C:C,"="&amp;'Work DB'!C170,'Transport DB'!F:F,"="&amp;'Work DB'!$K$4)</f>
        <v>0</v>
      </c>
      <c r="L170" s="169">
        <f>SUMIFS('Transport DB'!O:O,'Transport DB'!C:C,"="&amp;'Work DB'!C170,'Transport DB'!F:F,"="&amp;'Work DB'!$L$4)</f>
        <v>0</v>
      </c>
      <c r="M170" s="169">
        <f>SUMIFS('Transport DB'!O:O,'Transport DB'!C:C,"="&amp;'Work DB'!C170,'Transport DB'!F:F,"="&amp;'Work DB'!$M$4)</f>
        <v>0</v>
      </c>
      <c r="N170" s="169"/>
      <c r="O170" s="167"/>
      <c r="P170" s="168">
        <f t="shared" si="16"/>
        <v>0</v>
      </c>
      <c r="Q170" s="169">
        <f t="shared" si="18"/>
        <v>0</v>
      </c>
      <c r="R170" s="169"/>
      <c r="S170" s="169"/>
      <c r="T170" s="169"/>
      <c r="U170" s="169"/>
      <c r="V170" s="167"/>
      <c r="W170" s="168">
        <f>SUMIFS('Transport DB'!Q:Q,'Transport DB'!C:C,"="&amp;'Work DB'!C170,'Transport DB'!F:F,"="&amp;'Work DB'!$W$4)</f>
        <v>0</v>
      </c>
      <c r="X170" s="169">
        <f>SUMIFS('Transport DB'!Q:Q,'Transport DB'!C:C,"="&amp;'Work DB'!C170,'Transport DB'!F:F,"="&amp;'Work DB'!$X$4)</f>
        <v>0</v>
      </c>
      <c r="Y170" s="169">
        <f>SUMIFS('Transport DB'!Q:Q,'Transport DB'!C:C,"="&amp;'Work DB'!C170,'Transport DB'!F:F,"="&amp;'Work DB'!$Y$4)</f>
        <v>0</v>
      </c>
      <c r="Z170" s="166">
        <f>SUMIFS('Transport DB'!Q:Q,'Transport DB'!C:C,"="&amp;'Work DB'!C170,'Transport DB'!F:F,"="&amp;'Work DB'!$Z$4)</f>
        <v>0</v>
      </c>
      <c r="AA170" s="166">
        <f>SUMIFS('Transport DB'!Q:Q,'Transport DB'!C:C,"="&amp;'Work DB'!C170,'Transport DB'!F:F,"="&amp;'Work DB'!$AA$4)</f>
        <v>0</v>
      </c>
      <c r="AB170" s="166"/>
      <c r="AC170" s="167"/>
      <c r="AD170" s="29"/>
      <c r="AE170" s="30"/>
      <c r="AF170" s="31"/>
      <c r="AG170" s="29"/>
      <c r="AH170" s="30"/>
      <c r="AI170" s="32"/>
      <c r="AJ170" s="29"/>
      <c r="AK170" s="30"/>
      <c r="AL170" s="30"/>
      <c r="AM170" s="31"/>
      <c r="AN170" s="29"/>
      <c r="AO170" s="30"/>
      <c r="AP170" s="31"/>
      <c r="AQ170" s="189"/>
      <c r="AR170" s="30"/>
      <c r="AS170" s="30"/>
      <c r="AT170" s="30"/>
      <c r="AU170" s="30"/>
      <c r="AV170" s="31"/>
      <c r="AW170" s="33"/>
      <c r="AX170" s="57"/>
    </row>
    <row r="171" spans="2:50" s="15" customFormat="1" ht="21" x14ac:dyDescent="0.25">
      <c r="B171" s="48"/>
      <c r="C171" s="20">
        <f t="shared" si="17"/>
        <v>45536</v>
      </c>
      <c r="D171" s="168">
        <f>SUMIFS('Transport DB'!P:P,'Transport DB'!C:C,"="&amp;'Work DB'!C171,'Transport DB'!F:F,"="&amp;'Work DB'!$D$4)</f>
        <v>0</v>
      </c>
      <c r="E171" s="169">
        <f>SUMIFS('Transport DB'!P:P,'Transport DB'!C:C,"="&amp;'Work DB'!C171,'Transport DB'!F:F,"="&amp;'Work DB'!$E$4)</f>
        <v>0</v>
      </c>
      <c r="F171" s="169">
        <f>SUMIFS('Transport DB'!P:P,'Transport DB'!C:C,"="&amp;'Work DB'!C171,'Transport DB'!F:F,"="&amp;'Work DB'!$F$4)</f>
        <v>0</v>
      </c>
      <c r="G171" s="169"/>
      <c r="H171" s="167"/>
      <c r="I171" s="168">
        <f>SUMIFS('Transport DB'!O:O,'Transport DB'!C:C,"="&amp;'Work DB'!C171,'Transport DB'!F:F,"="&amp;'Work DB'!$I$4)</f>
        <v>0</v>
      </c>
      <c r="J171" s="169">
        <f>SUMIFS('Transport DB'!O:O,'Transport DB'!C:C,"="&amp;'Work DB'!C171,'Transport DB'!F:F,"="&amp;'Work DB'!$J$4)</f>
        <v>0</v>
      </c>
      <c r="K171" s="169">
        <f>SUMIFS('Transport DB'!O:O,'Transport DB'!C:C,"="&amp;'Work DB'!C171,'Transport DB'!F:F,"="&amp;'Work DB'!$K$4)</f>
        <v>0</v>
      </c>
      <c r="L171" s="169">
        <f>SUMIFS('Transport DB'!O:O,'Transport DB'!C:C,"="&amp;'Work DB'!C171,'Transport DB'!F:F,"="&amp;'Work DB'!$L$4)</f>
        <v>0</v>
      </c>
      <c r="M171" s="169">
        <f>SUMIFS('Transport DB'!O:O,'Transport DB'!C:C,"="&amp;'Work DB'!C171,'Transport DB'!F:F,"="&amp;'Work DB'!$M$4)</f>
        <v>0</v>
      </c>
      <c r="N171" s="169"/>
      <c r="O171" s="167"/>
      <c r="P171" s="168">
        <f t="shared" si="16"/>
        <v>0</v>
      </c>
      <c r="Q171" s="169">
        <f t="shared" si="18"/>
        <v>0</v>
      </c>
      <c r="R171" s="169"/>
      <c r="S171" s="169"/>
      <c r="T171" s="169"/>
      <c r="U171" s="169"/>
      <c r="V171" s="167"/>
      <c r="W171" s="168">
        <f>SUMIFS('Transport DB'!Q:Q,'Transport DB'!C:C,"="&amp;'Work DB'!C171,'Transport DB'!F:F,"="&amp;'Work DB'!$W$4)</f>
        <v>0</v>
      </c>
      <c r="X171" s="169">
        <f>SUMIFS('Transport DB'!Q:Q,'Transport DB'!C:C,"="&amp;'Work DB'!C171,'Transport DB'!F:F,"="&amp;'Work DB'!$X$4)</f>
        <v>0</v>
      </c>
      <c r="Y171" s="169">
        <f>SUMIFS('Transport DB'!Q:Q,'Transport DB'!C:C,"="&amp;'Work DB'!C171,'Transport DB'!F:F,"="&amp;'Work DB'!$Y$4)</f>
        <v>0</v>
      </c>
      <c r="Z171" s="166">
        <f>SUMIFS('Transport DB'!Q:Q,'Transport DB'!C:C,"="&amp;'Work DB'!C171,'Transport DB'!F:F,"="&amp;'Work DB'!$Z$4)</f>
        <v>0</v>
      </c>
      <c r="AA171" s="166">
        <f>SUMIFS('Transport DB'!Q:Q,'Transport DB'!C:C,"="&amp;'Work DB'!C171,'Transport DB'!F:F,"="&amp;'Work DB'!$AA$4)</f>
        <v>0</v>
      </c>
      <c r="AB171" s="166"/>
      <c r="AC171" s="167"/>
      <c r="AD171" s="29"/>
      <c r="AE171" s="30"/>
      <c r="AF171" s="31"/>
      <c r="AG171" s="29"/>
      <c r="AH171" s="30"/>
      <c r="AI171" s="32"/>
      <c r="AJ171" s="29"/>
      <c r="AK171" s="30"/>
      <c r="AL171" s="30"/>
      <c r="AM171" s="31"/>
      <c r="AN171" s="29"/>
      <c r="AO171" s="30"/>
      <c r="AP171" s="31"/>
      <c r="AQ171" s="189"/>
      <c r="AR171" s="30"/>
      <c r="AS171" s="30"/>
      <c r="AT171" s="30"/>
      <c r="AU171" s="30"/>
      <c r="AV171" s="31"/>
      <c r="AW171" s="33"/>
      <c r="AX171" s="57"/>
    </row>
    <row r="172" spans="2:50" s="15" customFormat="1" ht="21" x14ac:dyDescent="0.25">
      <c r="B172" s="48"/>
      <c r="C172" s="20">
        <f t="shared" si="17"/>
        <v>45537</v>
      </c>
      <c r="D172" s="168">
        <f>SUMIFS('Transport DB'!P:P,'Transport DB'!C:C,"="&amp;'Work DB'!C172,'Transport DB'!F:F,"="&amp;'Work DB'!$D$4)</f>
        <v>0</v>
      </c>
      <c r="E172" s="169">
        <f>SUMIFS('Transport DB'!P:P,'Transport DB'!C:C,"="&amp;'Work DB'!C172,'Transport DB'!F:F,"="&amp;'Work DB'!$E$4)</f>
        <v>0</v>
      </c>
      <c r="F172" s="169">
        <f>SUMIFS('Transport DB'!P:P,'Transport DB'!C:C,"="&amp;'Work DB'!C172,'Transport DB'!F:F,"="&amp;'Work DB'!$F$4)</f>
        <v>0</v>
      </c>
      <c r="G172" s="169"/>
      <c r="H172" s="167"/>
      <c r="I172" s="168">
        <f>SUMIFS('Transport DB'!O:O,'Transport DB'!C:C,"="&amp;'Work DB'!C172,'Transport DB'!F:F,"="&amp;'Work DB'!$I$4)</f>
        <v>0</v>
      </c>
      <c r="J172" s="169">
        <f>SUMIFS('Transport DB'!O:O,'Transport DB'!C:C,"="&amp;'Work DB'!C172,'Transport DB'!F:F,"="&amp;'Work DB'!$J$4)</f>
        <v>0</v>
      </c>
      <c r="K172" s="169">
        <f>SUMIFS('Transport DB'!O:O,'Transport DB'!C:C,"="&amp;'Work DB'!C172,'Transport DB'!F:F,"="&amp;'Work DB'!$K$4)</f>
        <v>0</v>
      </c>
      <c r="L172" s="169">
        <f>SUMIFS('Transport DB'!O:O,'Transport DB'!C:C,"="&amp;'Work DB'!C172,'Transport DB'!F:F,"="&amp;'Work DB'!$L$4)</f>
        <v>0</v>
      </c>
      <c r="M172" s="169">
        <f>SUMIFS('Transport DB'!O:O,'Transport DB'!C:C,"="&amp;'Work DB'!C172,'Transport DB'!F:F,"="&amp;'Work DB'!$M$4)</f>
        <v>0</v>
      </c>
      <c r="N172" s="169"/>
      <c r="O172" s="167"/>
      <c r="P172" s="168">
        <f t="shared" si="16"/>
        <v>0</v>
      </c>
      <c r="Q172" s="169">
        <f t="shared" si="18"/>
        <v>0</v>
      </c>
      <c r="R172" s="169"/>
      <c r="S172" s="169"/>
      <c r="T172" s="169"/>
      <c r="U172" s="169"/>
      <c r="V172" s="167"/>
      <c r="W172" s="168">
        <f>SUMIFS('Transport DB'!Q:Q,'Transport DB'!C:C,"="&amp;'Work DB'!C172,'Transport DB'!F:F,"="&amp;'Work DB'!$W$4)</f>
        <v>0</v>
      </c>
      <c r="X172" s="169">
        <f>SUMIFS('Transport DB'!Q:Q,'Transport DB'!C:C,"="&amp;'Work DB'!C172,'Transport DB'!F:F,"="&amp;'Work DB'!$X$4)</f>
        <v>0</v>
      </c>
      <c r="Y172" s="169">
        <f>SUMIFS('Transport DB'!Q:Q,'Transport DB'!C:C,"="&amp;'Work DB'!C172,'Transport DB'!F:F,"="&amp;'Work DB'!$Y$4)</f>
        <v>0</v>
      </c>
      <c r="Z172" s="166">
        <f>SUMIFS('Transport DB'!Q:Q,'Transport DB'!C:C,"="&amp;'Work DB'!C172,'Transport DB'!F:F,"="&amp;'Work DB'!$Z$4)</f>
        <v>0</v>
      </c>
      <c r="AA172" s="166">
        <f>SUMIFS('Transport DB'!Q:Q,'Transport DB'!C:C,"="&amp;'Work DB'!C172,'Transport DB'!F:F,"="&amp;'Work DB'!$AA$4)</f>
        <v>0</v>
      </c>
      <c r="AB172" s="166"/>
      <c r="AC172" s="167"/>
      <c r="AD172" s="29"/>
      <c r="AE172" s="30"/>
      <c r="AF172" s="31"/>
      <c r="AG172" s="29"/>
      <c r="AH172" s="30"/>
      <c r="AI172" s="32"/>
      <c r="AJ172" s="29"/>
      <c r="AK172" s="30"/>
      <c r="AL172" s="30"/>
      <c r="AM172" s="31"/>
      <c r="AN172" s="29"/>
      <c r="AO172" s="30"/>
      <c r="AP172" s="31"/>
      <c r="AQ172" s="189"/>
      <c r="AR172" s="30"/>
      <c r="AS172" s="30"/>
      <c r="AT172" s="30"/>
      <c r="AU172" s="30"/>
      <c r="AV172" s="31"/>
      <c r="AW172" s="33"/>
      <c r="AX172" s="57"/>
    </row>
    <row r="173" spans="2:50" s="15" customFormat="1" ht="21" x14ac:dyDescent="0.25">
      <c r="B173" s="48"/>
      <c r="C173" s="20">
        <f t="shared" si="17"/>
        <v>45538</v>
      </c>
      <c r="D173" s="168">
        <f>SUMIFS('Transport DB'!P:P,'Transport DB'!C:C,"="&amp;'Work DB'!C173,'Transport DB'!F:F,"="&amp;'Work DB'!$D$4)</f>
        <v>0</v>
      </c>
      <c r="E173" s="169">
        <f>SUMIFS('Transport DB'!P:P,'Transport DB'!C:C,"="&amp;'Work DB'!C173,'Transport DB'!F:F,"="&amp;'Work DB'!$E$4)</f>
        <v>0</v>
      </c>
      <c r="F173" s="169">
        <f>SUMIFS('Transport DB'!P:P,'Transport DB'!C:C,"="&amp;'Work DB'!C173,'Transport DB'!F:F,"="&amp;'Work DB'!$F$4)</f>
        <v>0</v>
      </c>
      <c r="G173" s="169"/>
      <c r="H173" s="167"/>
      <c r="I173" s="168">
        <f>SUMIFS('Transport DB'!O:O,'Transport DB'!C:C,"="&amp;'Work DB'!C173,'Transport DB'!F:F,"="&amp;'Work DB'!$I$4)</f>
        <v>0</v>
      </c>
      <c r="J173" s="169">
        <f>SUMIFS('Transport DB'!O:O,'Transport DB'!C:C,"="&amp;'Work DB'!C173,'Transport DB'!F:F,"="&amp;'Work DB'!$J$4)</f>
        <v>0</v>
      </c>
      <c r="K173" s="169">
        <f>SUMIFS('Transport DB'!O:O,'Transport DB'!C:C,"="&amp;'Work DB'!C173,'Transport DB'!F:F,"="&amp;'Work DB'!$K$4)</f>
        <v>0</v>
      </c>
      <c r="L173" s="169">
        <f>SUMIFS('Transport DB'!O:O,'Transport DB'!C:C,"="&amp;'Work DB'!C173,'Transport DB'!F:F,"="&amp;'Work DB'!$L$4)</f>
        <v>0</v>
      </c>
      <c r="M173" s="169">
        <f>SUMIFS('Transport DB'!O:O,'Transport DB'!C:C,"="&amp;'Work DB'!C173,'Transport DB'!F:F,"="&amp;'Work DB'!$M$4)</f>
        <v>0</v>
      </c>
      <c r="N173" s="169"/>
      <c r="O173" s="167"/>
      <c r="P173" s="168">
        <f t="shared" si="16"/>
        <v>0</v>
      </c>
      <c r="Q173" s="169">
        <f t="shared" si="18"/>
        <v>0</v>
      </c>
      <c r="R173" s="169"/>
      <c r="S173" s="169"/>
      <c r="T173" s="169"/>
      <c r="U173" s="169"/>
      <c r="V173" s="167"/>
      <c r="W173" s="168">
        <f>SUMIFS('Transport DB'!Q:Q,'Transport DB'!C:C,"="&amp;'Work DB'!C173,'Transport DB'!F:F,"="&amp;'Work DB'!$W$4)</f>
        <v>0</v>
      </c>
      <c r="X173" s="169">
        <f>SUMIFS('Transport DB'!Q:Q,'Transport DB'!C:C,"="&amp;'Work DB'!C173,'Transport DB'!F:F,"="&amp;'Work DB'!$X$4)</f>
        <v>0</v>
      </c>
      <c r="Y173" s="169">
        <f>SUMIFS('Transport DB'!Q:Q,'Transport DB'!C:C,"="&amp;'Work DB'!C173,'Transport DB'!F:F,"="&amp;'Work DB'!$Y$4)</f>
        <v>0</v>
      </c>
      <c r="Z173" s="166">
        <f>SUMIFS('Transport DB'!Q:Q,'Transport DB'!C:C,"="&amp;'Work DB'!C173,'Transport DB'!F:F,"="&amp;'Work DB'!$Z$4)</f>
        <v>0</v>
      </c>
      <c r="AA173" s="166">
        <f>SUMIFS('Transport DB'!Q:Q,'Transport DB'!C:C,"="&amp;'Work DB'!C173,'Transport DB'!F:F,"="&amp;'Work DB'!$AA$4)</f>
        <v>0</v>
      </c>
      <c r="AB173" s="166"/>
      <c r="AC173" s="167"/>
      <c r="AD173" s="29"/>
      <c r="AE173" s="30"/>
      <c r="AF173" s="31"/>
      <c r="AG173" s="29"/>
      <c r="AH173" s="30"/>
      <c r="AI173" s="32"/>
      <c r="AJ173" s="29"/>
      <c r="AK173" s="30"/>
      <c r="AL173" s="30"/>
      <c r="AM173" s="31"/>
      <c r="AN173" s="29"/>
      <c r="AO173" s="30"/>
      <c r="AP173" s="31"/>
      <c r="AQ173" s="189"/>
      <c r="AR173" s="30"/>
      <c r="AS173" s="30"/>
      <c r="AT173" s="30"/>
      <c r="AU173" s="30"/>
      <c r="AV173" s="31"/>
      <c r="AW173" s="33"/>
      <c r="AX173" s="57"/>
    </row>
    <row r="174" spans="2:50" s="15" customFormat="1" ht="21" x14ac:dyDescent="0.25">
      <c r="B174" s="48"/>
      <c r="C174" s="20">
        <f t="shared" si="17"/>
        <v>45539</v>
      </c>
      <c r="D174" s="168">
        <f>SUMIFS('Transport DB'!P:P,'Transport DB'!C:C,"="&amp;'Work DB'!C174,'Transport DB'!F:F,"="&amp;'Work DB'!$D$4)</f>
        <v>0</v>
      </c>
      <c r="E174" s="169">
        <f>SUMIFS('Transport DB'!P:P,'Transport DB'!C:C,"="&amp;'Work DB'!C174,'Transport DB'!F:F,"="&amp;'Work DB'!$E$4)</f>
        <v>0</v>
      </c>
      <c r="F174" s="169">
        <f>SUMIFS('Transport DB'!P:P,'Transport DB'!C:C,"="&amp;'Work DB'!C174,'Transport DB'!F:F,"="&amp;'Work DB'!$F$4)</f>
        <v>0</v>
      </c>
      <c r="G174" s="169"/>
      <c r="H174" s="167"/>
      <c r="I174" s="168">
        <f>SUMIFS('Transport DB'!O:O,'Transport DB'!C:C,"="&amp;'Work DB'!C174,'Transport DB'!F:F,"="&amp;'Work DB'!$I$4)</f>
        <v>0</v>
      </c>
      <c r="J174" s="169">
        <f>SUMIFS('Transport DB'!O:O,'Transport DB'!C:C,"="&amp;'Work DB'!C174,'Transport DB'!F:F,"="&amp;'Work DB'!$J$4)</f>
        <v>0</v>
      </c>
      <c r="K174" s="169">
        <f>SUMIFS('Transport DB'!O:O,'Transport DB'!C:C,"="&amp;'Work DB'!C174,'Transport DB'!F:F,"="&amp;'Work DB'!$K$4)</f>
        <v>0</v>
      </c>
      <c r="L174" s="169">
        <f>SUMIFS('Transport DB'!O:O,'Transport DB'!C:C,"="&amp;'Work DB'!C174,'Transport DB'!F:F,"="&amp;'Work DB'!$L$4)</f>
        <v>0</v>
      </c>
      <c r="M174" s="169">
        <f>SUMIFS('Transport DB'!O:O,'Transport DB'!C:C,"="&amp;'Work DB'!C174,'Transport DB'!F:F,"="&amp;'Work DB'!$M$4)</f>
        <v>0</v>
      </c>
      <c r="N174" s="169"/>
      <c r="O174" s="167"/>
      <c r="P174" s="168">
        <f t="shared" si="16"/>
        <v>0</v>
      </c>
      <c r="Q174" s="169">
        <f t="shared" si="18"/>
        <v>0</v>
      </c>
      <c r="R174" s="169"/>
      <c r="S174" s="169"/>
      <c r="T174" s="169"/>
      <c r="U174" s="169"/>
      <c r="V174" s="167"/>
      <c r="W174" s="168">
        <f>SUMIFS('Transport DB'!Q:Q,'Transport DB'!C:C,"="&amp;'Work DB'!C174,'Transport DB'!F:F,"="&amp;'Work DB'!$W$4)</f>
        <v>0</v>
      </c>
      <c r="X174" s="169">
        <f>SUMIFS('Transport DB'!Q:Q,'Transport DB'!C:C,"="&amp;'Work DB'!C174,'Transport DB'!F:F,"="&amp;'Work DB'!$X$4)</f>
        <v>0</v>
      </c>
      <c r="Y174" s="169">
        <f>SUMIFS('Transport DB'!Q:Q,'Transport DB'!C:C,"="&amp;'Work DB'!C174,'Transport DB'!F:F,"="&amp;'Work DB'!$Y$4)</f>
        <v>0</v>
      </c>
      <c r="Z174" s="166">
        <f>SUMIFS('Transport DB'!Q:Q,'Transport DB'!C:C,"="&amp;'Work DB'!C174,'Transport DB'!F:F,"="&amp;'Work DB'!$Z$4)</f>
        <v>0</v>
      </c>
      <c r="AA174" s="166">
        <f>SUMIFS('Transport DB'!Q:Q,'Transport DB'!C:C,"="&amp;'Work DB'!C174,'Transport DB'!F:F,"="&amp;'Work DB'!$AA$4)</f>
        <v>0</v>
      </c>
      <c r="AB174" s="166"/>
      <c r="AC174" s="167"/>
      <c r="AD174" s="29"/>
      <c r="AE174" s="30"/>
      <c r="AF174" s="31"/>
      <c r="AG174" s="29"/>
      <c r="AH174" s="30"/>
      <c r="AI174" s="32"/>
      <c r="AJ174" s="29"/>
      <c r="AK174" s="30"/>
      <c r="AL174" s="30"/>
      <c r="AM174" s="31"/>
      <c r="AN174" s="29"/>
      <c r="AO174" s="30"/>
      <c r="AP174" s="31"/>
      <c r="AQ174" s="189"/>
      <c r="AR174" s="30"/>
      <c r="AS174" s="30"/>
      <c r="AT174" s="30"/>
      <c r="AU174" s="30"/>
      <c r="AV174" s="31"/>
      <c r="AW174" s="33"/>
      <c r="AX174" s="57"/>
    </row>
    <row r="175" spans="2:50" s="15" customFormat="1" ht="21" x14ac:dyDescent="0.25">
      <c r="B175" s="48"/>
      <c r="C175" s="20">
        <f t="shared" si="17"/>
        <v>45540</v>
      </c>
      <c r="D175" s="168">
        <f>SUMIFS('Transport DB'!P:P,'Transport DB'!C:C,"="&amp;'Work DB'!C175,'Transport DB'!F:F,"="&amp;'Work DB'!$D$4)</f>
        <v>0</v>
      </c>
      <c r="E175" s="169">
        <f>SUMIFS('Transport DB'!P:P,'Transport DB'!C:C,"="&amp;'Work DB'!C175,'Transport DB'!F:F,"="&amp;'Work DB'!$E$4)</f>
        <v>0</v>
      </c>
      <c r="F175" s="169">
        <f>SUMIFS('Transport DB'!P:P,'Transport DB'!C:C,"="&amp;'Work DB'!C175,'Transport DB'!F:F,"="&amp;'Work DB'!$F$4)</f>
        <v>0</v>
      </c>
      <c r="G175" s="169"/>
      <c r="H175" s="167"/>
      <c r="I175" s="168">
        <f>SUMIFS('Transport DB'!O:O,'Transport DB'!C:C,"="&amp;'Work DB'!C175,'Transport DB'!F:F,"="&amp;'Work DB'!$I$4)</f>
        <v>0</v>
      </c>
      <c r="J175" s="169">
        <f>SUMIFS('Transport DB'!O:O,'Transport DB'!C:C,"="&amp;'Work DB'!C175,'Transport DB'!F:F,"="&amp;'Work DB'!$J$4)</f>
        <v>0</v>
      </c>
      <c r="K175" s="169">
        <f>SUMIFS('Transport DB'!O:O,'Transport DB'!C:C,"="&amp;'Work DB'!C175,'Transport DB'!F:F,"="&amp;'Work DB'!$K$4)</f>
        <v>0</v>
      </c>
      <c r="L175" s="169">
        <f>SUMIFS('Transport DB'!O:O,'Transport DB'!C:C,"="&amp;'Work DB'!C175,'Transport DB'!F:F,"="&amp;'Work DB'!$L$4)</f>
        <v>0</v>
      </c>
      <c r="M175" s="169">
        <f>SUMIFS('Transport DB'!O:O,'Transport DB'!C:C,"="&amp;'Work DB'!C175,'Transport DB'!F:F,"="&amp;'Work DB'!$M$4)</f>
        <v>0</v>
      </c>
      <c r="N175" s="169"/>
      <c r="O175" s="167"/>
      <c r="P175" s="168">
        <f t="shared" si="16"/>
        <v>0</v>
      </c>
      <c r="Q175" s="169">
        <f t="shared" si="18"/>
        <v>0</v>
      </c>
      <c r="R175" s="169"/>
      <c r="S175" s="169"/>
      <c r="T175" s="169"/>
      <c r="U175" s="169"/>
      <c r="V175" s="167"/>
      <c r="W175" s="168">
        <f>SUMIFS('Transport DB'!Q:Q,'Transport DB'!C:C,"="&amp;'Work DB'!C175,'Transport DB'!F:F,"="&amp;'Work DB'!$W$4)</f>
        <v>0</v>
      </c>
      <c r="X175" s="169">
        <f>SUMIFS('Transport DB'!Q:Q,'Transport DB'!C:C,"="&amp;'Work DB'!C175,'Transport DB'!F:F,"="&amp;'Work DB'!$X$4)</f>
        <v>0</v>
      </c>
      <c r="Y175" s="169">
        <f>SUMIFS('Transport DB'!Q:Q,'Transport DB'!C:C,"="&amp;'Work DB'!C175,'Transport DB'!F:F,"="&amp;'Work DB'!$Y$4)</f>
        <v>0</v>
      </c>
      <c r="Z175" s="166">
        <f>SUMIFS('Transport DB'!Q:Q,'Transport DB'!C:C,"="&amp;'Work DB'!C175,'Transport DB'!F:F,"="&amp;'Work DB'!$Z$4)</f>
        <v>0</v>
      </c>
      <c r="AA175" s="166">
        <f>SUMIFS('Transport DB'!Q:Q,'Transport DB'!C:C,"="&amp;'Work DB'!C175,'Transport DB'!F:F,"="&amp;'Work DB'!$AA$4)</f>
        <v>0</v>
      </c>
      <c r="AB175" s="166"/>
      <c r="AC175" s="167"/>
      <c r="AD175" s="29"/>
      <c r="AE175" s="30"/>
      <c r="AF175" s="31"/>
      <c r="AG175" s="29"/>
      <c r="AH175" s="30"/>
      <c r="AI175" s="32"/>
      <c r="AJ175" s="29"/>
      <c r="AK175" s="30"/>
      <c r="AL175" s="30"/>
      <c r="AM175" s="31"/>
      <c r="AN175" s="29"/>
      <c r="AO175" s="30"/>
      <c r="AP175" s="31"/>
      <c r="AQ175" s="189"/>
      <c r="AR175" s="30"/>
      <c r="AS175" s="30"/>
      <c r="AT175" s="30"/>
      <c r="AU175" s="30"/>
      <c r="AV175" s="31"/>
      <c r="AW175" s="33"/>
      <c r="AX175" s="57"/>
    </row>
    <row r="176" spans="2:50" s="15" customFormat="1" ht="21" x14ac:dyDescent="0.25">
      <c r="B176" s="48"/>
      <c r="C176" s="20">
        <f t="shared" si="17"/>
        <v>45541</v>
      </c>
      <c r="D176" s="168">
        <f>SUMIFS('Transport DB'!P:P,'Transport DB'!C:C,"="&amp;'Work DB'!C176,'Transport DB'!F:F,"="&amp;'Work DB'!$D$4)</f>
        <v>0</v>
      </c>
      <c r="E176" s="169">
        <f>SUMIFS('Transport DB'!P:P,'Transport DB'!C:C,"="&amp;'Work DB'!C176,'Transport DB'!F:F,"="&amp;'Work DB'!$E$4)</f>
        <v>0</v>
      </c>
      <c r="F176" s="169">
        <f>SUMIFS('Transport DB'!P:P,'Transport DB'!C:C,"="&amp;'Work DB'!C176,'Transport DB'!F:F,"="&amp;'Work DB'!$F$4)</f>
        <v>0</v>
      </c>
      <c r="G176" s="169"/>
      <c r="H176" s="167"/>
      <c r="I176" s="168">
        <f>SUMIFS('Transport DB'!O:O,'Transport DB'!C:C,"="&amp;'Work DB'!C176,'Transport DB'!F:F,"="&amp;'Work DB'!$I$4)</f>
        <v>0</v>
      </c>
      <c r="J176" s="169">
        <f>SUMIFS('Transport DB'!O:O,'Transport DB'!C:C,"="&amp;'Work DB'!C176,'Transport DB'!F:F,"="&amp;'Work DB'!$J$4)</f>
        <v>0</v>
      </c>
      <c r="K176" s="169">
        <f>SUMIFS('Transport DB'!O:O,'Transport DB'!C:C,"="&amp;'Work DB'!C176,'Transport DB'!F:F,"="&amp;'Work DB'!$K$4)</f>
        <v>0</v>
      </c>
      <c r="L176" s="169">
        <f>SUMIFS('Transport DB'!O:O,'Transport DB'!C:C,"="&amp;'Work DB'!C176,'Transport DB'!F:F,"="&amp;'Work DB'!$L$4)</f>
        <v>0</v>
      </c>
      <c r="M176" s="169">
        <f>SUMIFS('Transport DB'!O:O,'Transport DB'!C:C,"="&amp;'Work DB'!C176,'Transport DB'!F:F,"="&amp;'Work DB'!$M$4)</f>
        <v>0</v>
      </c>
      <c r="N176" s="169"/>
      <c r="O176" s="167"/>
      <c r="P176" s="168">
        <f t="shared" si="16"/>
        <v>0</v>
      </c>
      <c r="Q176" s="169">
        <f t="shared" si="18"/>
        <v>0</v>
      </c>
      <c r="R176" s="169"/>
      <c r="S176" s="169"/>
      <c r="T176" s="169"/>
      <c r="U176" s="169"/>
      <c r="V176" s="167"/>
      <c r="W176" s="168">
        <f>SUMIFS('Transport DB'!Q:Q,'Transport DB'!C:C,"="&amp;'Work DB'!C176,'Transport DB'!F:F,"="&amp;'Work DB'!$W$4)</f>
        <v>0</v>
      </c>
      <c r="X176" s="169">
        <f>SUMIFS('Transport DB'!Q:Q,'Transport DB'!C:C,"="&amp;'Work DB'!C176,'Transport DB'!F:F,"="&amp;'Work DB'!$X$4)</f>
        <v>0</v>
      </c>
      <c r="Y176" s="169">
        <f>SUMIFS('Transport DB'!Q:Q,'Transport DB'!C:C,"="&amp;'Work DB'!C176,'Transport DB'!F:F,"="&amp;'Work DB'!$Y$4)</f>
        <v>0</v>
      </c>
      <c r="Z176" s="166">
        <f>SUMIFS('Transport DB'!Q:Q,'Transport DB'!C:C,"="&amp;'Work DB'!C176,'Transport DB'!F:F,"="&amp;'Work DB'!$Z$4)</f>
        <v>0</v>
      </c>
      <c r="AA176" s="166">
        <f>SUMIFS('Transport DB'!Q:Q,'Transport DB'!C:C,"="&amp;'Work DB'!C176,'Transport DB'!F:F,"="&amp;'Work DB'!$AA$4)</f>
        <v>0</v>
      </c>
      <c r="AB176" s="166"/>
      <c r="AC176" s="167"/>
      <c r="AD176" s="29"/>
      <c r="AE176" s="30"/>
      <c r="AF176" s="31"/>
      <c r="AG176" s="29"/>
      <c r="AH176" s="30"/>
      <c r="AI176" s="32"/>
      <c r="AJ176" s="29"/>
      <c r="AK176" s="30"/>
      <c r="AL176" s="30"/>
      <c r="AM176" s="31"/>
      <c r="AN176" s="29"/>
      <c r="AO176" s="30"/>
      <c r="AP176" s="31"/>
      <c r="AQ176" s="189"/>
      <c r="AR176" s="30"/>
      <c r="AS176" s="30"/>
      <c r="AT176" s="30"/>
      <c r="AU176" s="30"/>
      <c r="AV176" s="31"/>
      <c r="AW176" s="33"/>
      <c r="AX176" s="57"/>
    </row>
    <row r="177" spans="2:50" s="15" customFormat="1" ht="21" x14ac:dyDescent="0.25">
      <c r="B177" s="48"/>
      <c r="C177" s="20">
        <f t="shared" si="17"/>
        <v>45542</v>
      </c>
      <c r="D177" s="168">
        <f>SUMIFS('Transport DB'!P:P,'Transport DB'!C:C,"="&amp;'Work DB'!C177,'Transport DB'!F:F,"="&amp;'Work DB'!$D$4)</f>
        <v>0</v>
      </c>
      <c r="E177" s="169">
        <f>SUMIFS('Transport DB'!P:P,'Transport DB'!C:C,"="&amp;'Work DB'!C177,'Transport DB'!F:F,"="&amp;'Work DB'!$E$4)</f>
        <v>0</v>
      </c>
      <c r="F177" s="169">
        <f>SUMIFS('Transport DB'!P:P,'Transport DB'!C:C,"="&amp;'Work DB'!C177,'Transport DB'!F:F,"="&amp;'Work DB'!$F$4)</f>
        <v>0</v>
      </c>
      <c r="G177" s="169"/>
      <c r="H177" s="167"/>
      <c r="I177" s="168">
        <f>SUMIFS('Transport DB'!O:O,'Transport DB'!C:C,"="&amp;'Work DB'!C177,'Transport DB'!F:F,"="&amp;'Work DB'!$I$4)</f>
        <v>0</v>
      </c>
      <c r="J177" s="169">
        <f>SUMIFS('Transport DB'!O:O,'Transport DB'!C:C,"="&amp;'Work DB'!C177,'Transport DB'!F:F,"="&amp;'Work DB'!$J$4)</f>
        <v>0</v>
      </c>
      <c r="K177" s="169">
        <f>SUMIFS('Transport DB'!O:O,'Transport DB'!C:C,"="&amp;'Work DB'!C177,'Transport DB'!F:F,"="&amp;'Work DB'!$K$4)</f>
        <v>0</v>
      </c>
      <c r="L177" s="169">
        <f>SUMIFS('Transport DB'!O:O,'Transport DB'!C:C,"="&amp;'Work DB'!C177,'Transport DB'!F:F,"="&amp;'Work DB'!$L$4)</f>
        <v>0</v>
      </c>
      <c r="M177" s="169">
        <f>SUMIFS('Transport DB'!O:O,'Transport DB'!C:C,"="&amp;'Work DB'!C177,'Transport DB'!F:F,"="&amp;'Work DB'!$M$4)</f>
        <v>0</v>
      </c>
      <c r="N177" s="169"/>
      <c r="O177" s="167"/>
      <c r="P177" s="168">
        <f t="shared" si="16"/>
        <v>0</v>
      </c>
      <c r="Q177" s="169">
        <f t="shared" si="18"/>
        <v>0</v>
      </c>
      <c r="R177" s="169"/>
      <c r="S177" s="169"/>
      <c r="T177" s="169"/>
      <c r="U177" s="169"/>
      <c r="V177" s="167"/>
      <c r="W177" s="168">
        <f>SUMIFS('Transport DB'!Q:Q,'Transport DB'!C:C,"="&amp;'Work DB'!C177,'Transport DB'!F:F,"="&amp;'Work DB'!$W$4)</f>
        <v>0</v>
      </c>
      <c r="X177" s="169">
        <f>SUMIFS('Transport DB'!Q:Q,'Transport DB'!C:C,"="&amp;'Work DB'!C177,'Transport DB'!F:F,"="&amp;'Work DB'!$X$4)</f>
        <v>0</v>
      </c>
      <c r="Y177" s="169">
        <f>SUMIFS('Transport DB'!Q:Q,'Transport DB'!C:C,"="&amp;'Work DB'!C177,'Transport DB'!F:F,"="&amp;'Work DB'!$Y$4)</f>
        <v>0</v>
      </c>
      <c r="Z177" s="166">
        <f>SUMIFS('Transport DB'!Q:Q,'Transport DB'!C:C,"="&amp;'Work DB'!C177,'Transport DB'!F:F,"="&amp;'Work DB'!$Z$4)</f>
        <v>0</v>
      </c>
      <c r="AA177" s="166">
        <f>SUMIFS('Transport DB'!Q:Q,'Transport DB'!C:C,"="&amp;'Work DB'!C177,'Transport DB'!F:F,"="&amp;'Work DB'!$AA$4)</f>
        <v>0</v>
      </c>
      <c r="AB177" s="166"/>
      <c r="AC177" s="167"/>
      <c r="AD177" s="29"/>
      <c r="AE177" s="30"/>
      <c r="AF177" s="31"/>
      <c r="AG177" s="29"/>
      <c r="AH177" s="30"/>
      <c r="AI177" s="32"/>
      <c r="AJ177" s="29"/>
      <c r="AK177" s="30"/>
      <c r="AL177" s="30"/>
      <c r="AM177" s="31"/>
      <c r="AN177" s="29"/>
      <c r="AO177" s="30"/>
      <c r="AP177" s="31"/>
      <c r="AQ177" s="189"/>
      <c r="AR177" s="30"/>
      <c r="AS177" s="30"/>
      <c r="AT177" s="30"/>
      <c r="AU177" s="30"/>
      <c r="AV177" s="31"/>
      <c r="AW177" s="33"/>
      <c r="AX177" s="57"/>
    </row>
    <row r="178" spans="2:50" s="15" customFormat="1" ht="21" x14ac:dyDescent="0.25">
      <c r="B178" s="48"/>
      <c r="C178" s="20">
        <f t="shared" si="17"/>
        <v>45543</v>
      </c>
      <c r="D178" s="168">
        <f>SUMIFS('Transport DB'!P:P,'Transport DB'!C:C,"="&amp;'Work DB'!C178,'Transport DB'!F:F,"="&amp;'Work DB'!$D$4)</f>
        <v>0</v>
      </c>
      <c r="E178" s="169">
        <f>SUMIFS('Transport DB'!P:P,'Transport DB'!C:C,"="&amp;'Work DB'!C178,'Transport DB'!F:F,"="&amp;'Work DB'!$E$4)</f>
        <v>0</v>
      </c>
      <c r="F178" s="169">
        <f>SUMIFS('Transport DB'!P:P,'Transport DB'!C:C,"="&amp;'Work DB'!C178,'Transport DB'!F:F,"="&amp;'Work DB'!$F$4)</f>
        <v>0</v>
      </c>
      <c r="G178" s="169"/>
      <c r="H178" s="167"/>
      <c r="I178" s="168">
        <f>SUMIFS('Transport DB'!O:O,'Transport DB'!C:C,"="&amp;'Work DB'!C178,'Transport DB'!F:F,"="&amp;'Work DB'!$I$4)</f>
        <v>0</v>
      </c>
      <c r="J178" s="169">
        <f>SUMIFS('Transport DB'!O:O,'Transport DB'!C:C,"="&amp;'Work DB'!C178,'Transport DB'!F:F,"="&amp;'Work DB'!$J$4)</f>
        <v>0</v>
      </c>
      <c r="K178" s="169">
        <f>SUMIFS('Transport DB'!O:O,'Transport DB'!C:C,"="&amp;'Work DB'!C178,'Transport DB'!F:F,"="&amp;'Work DB'!$K$4)</f>
        <v>0</v>
      </c>
      <c r="L178" s="169">
        <f>SUMIFS('Transport DB'!O:O,'Transport DB'!C:C,"="&amp;'Work DB'!C178,'Transport DB'!F:F,"="&amp;'Work DB'!$L$4)</f>
        <v>0</v>
      </c>
      <c r="M178" s="169">
        <f>SUMIFS('Transport DB'!O:O,'Transport DB'!C:C,"="&amp;'Work DB'!C178,'Transport DB'!F:F,"="&amp;'Work DB'!$M$4)</f>
        <v>0</v>
      </c>
      <c r="N178" s="169"/>
      <c r="O178" s="167"/>
      <c r="P178" s="168">
        <f t="shared" si="16"/>
        <v>0</v>
      </c>
      <c r="Q178" s="169">
        <f t="shared" si="18"/>
        <v>0</v>
      </c>
      <c r="R178" s="169"/>
      <c r="S178" s="169"/>
      <c r="T178" s="169"/>
      <c r="U178" s="169"/>
      <c r="V178" s="167"/>
      <c r="W178" s="168">
        <f>SUMIFS('Transport DB'!Q:Q,'Transport DB'!C:C,"="&amp;'Work DB'!C178,'Transport DB'!F:F,"="&amp;'Work DB'!$W$4)</f>
        <v>0</v>
      </c>
      <c r="X178" s="169">
        <f>SUMIFS('Transport DB'!Q:Q,'Transport DB'!C:C,"="&amp;'Work DB'!C178,'Transport DB'!F:F,"="&amp;'Work DB'!$X$4)</f>
        <v>0</v>
      </c>
      <c r="Y178" s="169">
        <f>SUMIFS('Transport DB'!Q:Q,'Transport DB'!C:C,"="&amp;'Work DB'!C178,'Transport DB'!F:F,"="&amp;'Work DB'!$Y$4)</f>
        <v>0</v>
      </c>
      <c r="Z178" s="166">
        <f>SUMIFS('Transport DB'!Q:Q,'Transport DB'!C:C,"="&amp;'Work DB'!C178,'Transport DB'!F:F,"="&amp;'Work DB'!$Z$4)</f>
        <v>0</v>
      </c>
      <c r="AA178" s="166">
        <f>SUMIFS('Transport DB'!Q:Q,'Transport DB'!C:C,"="&amp;'Work DB'!C178,'Transport DB'!F:F,"="&amp;'Work DB'!$AA$4)</f>
        <v>0</v>
      </c>
      <c r="AB178" s="166"/>
      <c r="AC178" s="167"/>
      <c r="AD178" s="29"/>
      <c r="AE178" s="30"/>
      <c r="AF178" s="31"/>
      <c r="AG178" s="29"/>
      <c r="AH178" s="30"/>
      <c r="AI178" s="32"/>
      <c r="AJ178" s="29"/>
      <c r="AK178" s="30"/>
      <c r="AL178" s="30"/>
      <c r="AM178" s="31"/>
      <c r="AN178" s="29"/>
      <c r="AO178" s="30"/>
      <c r="AP178" s="31"/>
      <c r="AQ178" s="189"/>
      <c r="AR178" s="30"/>
      <c r="AS178" s="30"/>
      <c r="AT178" s="30"/>
      <c r="AU178" s="30"/>
      <c r="AV178" s="31"/>
      <c r="AW178" s="33"/>
      <c r="AX178" s="57"/>
    </row>
    <row r="179" spans="2:50" s="15" customFormat="1" ht="21" x14ac:dyDescent="0.25">
      <c r="B179" s="48"/>
      <c r="C179" s="20">
        <f t="shared" si="17"/>
        <v>45544</v>
      </c>
      <c r="D179" s="168">
        <f>SUMIFS('Transport DB'!P:P,'Transport DB'!C:C,"="&amp;'Work DB'!C179,'Transport DB'!F:F,"="&amp;'Work DB'!$D$4)</f>
        <v>0</v>
      </c>
      <c r="E179" s="169">
        <f>SUMIFS('Transport DB'!P:P,'Transport DB'!C:C,"="&amp;'Work DB'!C179,'Transport DB'!F:F,"="&amp;'Work DB'!$E$4)</f>
        <v>0</v>
      </c>
      <c r="F179" s="169">
        <f>SUMIFS('Transport DB'!P:P,'Transport DB'!C:C,"="&amp;'Work DB'!C179,'Transport DB'!F:F,"="&amp;'Work DB'!$F$4)</f>
        <v>0</v>
      </c>
      <c r="G179" s="169"/>
      <c r="H179" s="167"/>
      <c r="I179" s="168">
        <f>SUMIFS('Transport DB'!O:O,'Transport DB'!C:C,"="&amp;'Work DB'!C179,'Transport DB'!F:F,"="&amp;'Work DB'!$I$4)</f>
        <v>0</v>
      </c>
      <c r="J179" s="169">
        <f>SUMIFS('Transport DB'!O:O,'Transport DB'!C:C,"="&amp;'Work DB'!C179,'Transport DB'!F:F,"="&amp;'Work DB'!$J$4)</f>
        <v>0</v>
      </c>
      <c r="K179" s="169">
        <f>SUMIFS('Transport DB'!O:O,'Transport DB'!C:C,"="&amp;'Work DB'!C179,'Transport DB'!F:F,"="&amp;'Work DB'!$K$4)</f>
        <v>0</v>
      </c>
      <c r="L179" s="169">
        <f>SUMIFS('Transport DB'!O:O,'Transport DB'!C:C,"="&amp;'Work DB'!C179,'Transport DB'!F:F,"="&amp;'Work DB'!$L$4)</f>
        <v>0</v>
      </c>
      <c r="M179" s="169">
        <f>SUMIFS('Transport DB'!O:O,'Transport DB'!C:C,"="&amp;'Work DB'!C179,'Transport DB'!F:F,"="&amp;'Work DB'!$M$4)</f>
        <v>0</v>
      </c>
      <c r="N179" s="169"/>
      <c r="O179" s="167"/>
      <c r="P179" s="168">
        <f t="shared" si="16"/>
        <v>0</v>
      </c>
      <c r="Q179" s="169">
        <f t="shared" si="18"/>
        <v>0</v>
      </c>
      <c r="R179" s="169"/>
      <c r="S179" s="169"/>
      <c r="T179" s="169"/>
      <c r="U179" s="169"/>
      <c r="V179" s="167"/>
      <c r="W179" s="168">
        <f>SUMIFS('Transport DB'!Q:Q,'Transport DB'!C:C,"="&amp;'Work DB'!C179,'Transport DB'!F:F,"="&amp;'Work DB'!$W$4)</f>
        <v>0</v>
      </c>
      <c r="X179" s="169">
        <f>SUMIFS('Transport DB'!Q:Q,'Transport DB'!C:C,"="&amp;'Work DB'!C179,'Transport DB'!F:F,"="&amp;'Work DB'!$X$4)</f>
        <v>0</v>
      </c>
      <c r="Y179" s="169">
        <f>SUMIFS('Transport DB'!Q:Q,'Transport DB'!C:C,"="&amp;'Work DB'!C179,'Transport DB'!F:F,"="&amp;'Work DB'!$Y$4)</f>
        <v>0</v>
      </c>
      <c r="Z179" s="166">
        <f>SUMIFS('Transport DB'!Q:Q,'Transport DB'!C:C,"="&amp;'Work DB'!C179,'Transport DB'!F:F,"="&amp;'Work DB'!$Z$4)</f>
        <v>0</v>
      </c>
      <c r="AA179" s="166">
        <f>SUMIFS('Transport DB'!Q:Q,'Transport DB'!C:C,"="&amp;'Work DB'!C179,'Transport DB'!F:F,"="&amp;'Work DB'!$AA$4)</f>
        <v>0</v>
      </c>
      <c r="AB179" s="166"/>
      <c r="AC179" s="167"/>
      <c r="AD179" s="29"/>
      <c r="AE179" s="30"/>
      <c r="AF179" s="31"/>
      <c r="AG179" s="29"/>
      <c r="AH179" s="30"/>
      <c r="AI179" s="32"/>
      <c r="AJ179" s="29"/>
      <c r="AK179" s="30"/>
      <c r="AL179" s="30"/>
      <c r="AM179" s="31"/>
      <c r="AN179" s="29"/>
      <c r="AO179" s="30"/>
      <c r="AP179" s="31"/>
      <c r="AQ179" s="189"/>
      <c r="AR179" s="30"/>
      <c r="AS179" s="30"/>
      <c r="AT179" s="30"/>
      <c r="AU179" s="30"/>
      <c r="AV179" s="31"/>
      <c r="AW179" s="33"/>
      <c r="AX179" s="57"/>
    </row>
    <row r="180" spans="2:50" s="15" customFormat="1" ht="21" x14ac:dyDescent="0.25">
      <c r="B180" s="48"/>
      <c r="C180" s="20">
        <f t="shared" si="17"/>
        <v>45545</v>
      </c>
      <c r="D180" s="168">
        <f>SUMIFS('Transport DB'!P:P,'Transport DB'!C:C,"="&amp;'Work DB'!C180,'Transport DB'!F:F,"="&amp;'Work DB'!$D$4)</f>
        <v>0</v>
      </c>
      <c r="E180" s="169">
        <f>SUMIFS('Transport DB'!P:P,'Transport DB'!C:C,"="&amp;'Work DB'!C180,'Transport DB'!F:F,"="&amp;'Work DB'!$E$4)</f>
        <v>0</v>
      </c>
      <c r="F180" s="169">
        <f>SUMIFS('Transport DB'!P:P,'Transport DB'!C:C,"="&amp;'Work DB'!C180,'Transport DB'!F:F,"="&amp;'Work DB'!$F$4)</f>
        <v>0</v>
      </c>
      <c r="G180" s="169"/>
      <c r="H180" s="167"/>
      <c r="I180" s="168">
        <f>SUMIFS('Transport DB'!O:O,'Transport DB'!C:C,"="&amp;'Work DB'!C180,'Transport DB'!F:F,"="&amp;'Work DB'!$I$4)</f>
        <v>0</v>
      </c>
      <c r="J180" s="169">
        <f>SUMIFS('Transport DB'!O:O,'Transport DB'!C:C,"="&amp;'Work DB'!C180,'Transport DB'!F:F,"="&amp;'Work DB'!$J$4)</f>
        <v>0</v>
      </c>
      <c r="K180" s="169">
        <f>SUMIFS('Transport DB'!O:O,'Transport DB'!C:C,"="&amp;'Work DB'!C180,'Transport DB'!F:F,"="&amp;'Work DB'!$K$4)</f>
        <v>0</v>
      </c>
      <c r="L180" s="169">
        <f>SUMIFS('Transport DB'!O:O,'Transport DB'!C:C,"="&amp;'Work DB'!C180,'Transport DB'!F:F,"="&amp;'Work DB'!$L$4)</f>
        <v>0</v>
      </c>
      <c r="M180" s="169">
        <f>SUMIFS('Transport DB'!O:O,'Transport DB'!C:C,"="&amp;'Work DB'!C180,'Transport DB'!F:F,"="&amp;'Work DB'!$M$4)</f>
        <v>0</v>
      </c>
      <c r="N180" s="169"/>
      <c r="O180" s="167"/>
      <c r="P180" s="168">
        <f t="shared" si="16"/>
        <v>0</v>
      </c>
      <c r="Q180" s="169">
        <f t="shared" si="18"/>
        <v>0</v>
      </c>
      <c r="R180" s="169"/>
      <c r="S180" s="169"/>
      <c r="T180" s="169"/>
      <c r="U180" s="169"/>
      <c r="V180" s="167"/>
      <c r="W180" s="168">
        <f>SUMIFS('Transport DB'!Q:Q,'Transport DB'!C:C,"="&amp;'Work DB'!C180,'Transport DB'!F:F,"="&amp;'Work DB'!$W$4)</f>
        <v>0</v>
      </c>
      <c r="X180" s="169">
        <f>SUMIFS('Transport DB'!Q:Q,'Transport DB'!C:C,"="&amp;'Work DB'!C180,'Transport DB'!F:F,"="&amp;'Work DB'!$X$4)</f>
        <v>0</v>
      </c>
      <c r="Y180" s="169">
        <f>SUMIFS('Transport DB'!Q:Q,'Transport DB'!C:C,"="&amp;'Work DB'!C180,'Transport DB'!F:F,"="&amp;'Work DB'!$Y$4)</f>
        <v>0</v>
      </c>
      <c r="Z180" s="166">
        <f>SUMIFS('Transport DB'!Q:Q,'Transport DB'!C:C,"="&amp;'Work DB'!C180,'Transport DB'!F:F,"="&amp;'Work DB'!$Z$4)</f>
        <v>0</v>
      </c>
      <c r="AA180" s="166">
        <f>SUMIFS('Transport DB'!Q:Q,'Transport DB'!C:C,"="&amp;'Work DB'!C180,'Transport DB'!F:F,"="&amp;'Work DB'!$AA$4)</f>
        <v>0</v>
      </c>
      <c r="AB180" s="166"/>
      <c r="AC180" s="167"/>
      <c r="AD180" s="29"/>
      <c r="AE180" s="30"/>
      <c r="AF180" s="31"/>
      <c r="AG180" s="29"/>
      <c r="AH180" s="30"/>
      <c r="AI180" s="32"/>
      <c r="AJ180" s="29"/>
      <c r="AK180" s="30"/>
      <c r="AL180" s="30"/>
      <c r="AM180" s="31"/>
      <c r="AN180" s="29"/>
      <c r="AO180" s="30"/>
      <c r="AP180" s="31"/>
      <c r="AQ180" s="189"/>
      <c r="AR180" s="30"/>
      <c r="AS180" s="30"/>
      <c r="AT180" s="30"/>
      <c r="AU180" s="30"/>
      <c r="AV180" s="31"/>
      <c r="AW180" s="33"/>
      <c r="AX180" s="57"/>
    </row>
    <row r="181" spans="2:50" s="15" customFormat="1" ht="21" x14ac:dyDescent="0.25">
      <c r="B181" s="48"/>
      <c r="C181" s="20">
        <f t="shared" si="17"/>
        <v>45546</v>
      </c>
      <c r="D181" s="168">
        <f>SUMIFS('Transport DB'!P:P,'Transport DB'!C:C,"="&amp;'Work DB'!C181,'Transport DB'!F:F,"="&amp;'Work DB'!$D$4)</f>
        <v>0</v>
      </c>
      <c r="E181" s="169">
        <f>SUMIFS('Transport DB'!P:P,'Transport DB'!C:C,"="&amp;'Work DB'!C181,'Transport DB'!F:F,"="&amp;'Work DB'!$E$4)</f>
        <v>0</v>
      </c>
      <c r="F181" s="169">
        <f>SUMIFS('Transport DB'!P:P,'Transport DB'!C:C,"="&amp;'Work DB'!C181,'Transport DB'!F:F,"="&amp;'Work DB'!$F$4)</f>
        <v>0</v>
      </c>
      <c r="G181" s="169"/>
      <c r="H181" s="167"/>
      <c r="I181" s="168">
        <f>SUMIFS('Transport DB'!O:O,'Transport DB'!C:C,"="&amp;'Work DB'!C181,'Transport DB'!F:F,"="&amp;'Work DB'!$I$4)</f>
        <v>0</v>
      </c>
      <c r="J181" s="169">
        <f>SUMIFS('Transport DB'!O:O,'Transport DB'!C:C,"="&amp;'Work DB'!C181,'Transport DB'!F:F,"="&amp;'Work DB'!$J$4)</f>
        <v>0</v>
      </c>
      <c r="K181" s="169">
        <f>SUMIFS('Transport DB'!O:O,'Transport DB'!C:C,"="&amp;'Work DB'!C181,'Transport DB'!F:F,"="&amp;'Work DB'!$K$4)</f>
        <v>0</v>
      </c>
      <c r="L181" s="169">
        <f>SUMIFS('Transport DB'!O:O,'Transport DB'!C:C,"="&amp;'Work DB'!C181,'Transport DB'!F:F,"="&amp;'Work DB'!$L$4)</f>
        <v>0</v>
      </c>
      <c r="M181" s="169">
        <f>SUMIFS('Transport DB'!O:O,'Transport DB'!C:C,"="&amp;'Work DB'!C181,'Transport DB'!F:F,"="&amp;'Work DB'!$M$4)</f>
        <v>0</v>
      </c>
      <c r="N181" s="169"/>
      <c r="O181" s="167"/>
      <c r="P181" s="168">
        <f t="shared" si="16"/>
        <v>0</v>
      </c>
      <c r="Q181" s="169">
        <f t="shared" si="18"/>
        <v>0</v>
      </c>
      <c r="R181" s="169"/>
      <c r="S181" s="169"/>
      <c r="T181" s="169"/>
      <c r="U181" s="169"/>
      <c r="V181" s="167"/>
      <c r="W181" s="168">
        <f>SUMIFS('Transport DB'!Q:Q,'Transport DB'!C:C,"="&amp;'Work DB'!C181,'Transport DB'!F:F,"="&amp;'Work DB'!$W$4)</f>
        <v>0</v>
      </c>
      <c r="X181" s="169">
        <f>SUMIFS('Transport DB'!Q:Q,'Transport DB'!C:C,"="&amp;'Work DB'!C181,'Transport DB'!F:F,"="&amp;'Work DB'!$X$4)</f>
        <v>0</v>
      </c>
      <c r="Y181" s="169">
        <f>SUMIFS('Transport DB'!Q:Q,'Transport DB'!C:C,"="&amp;'Work DB'!C181,'Transport DB'!F:F,"="&amp;'Work DB'!$Y$4)</f>
        <v>0</v>
      </c>
      <c r="Z181" s="166">
        <f>SUMIFS('Transport DB'!Q:Q,'Transport DB'!C:C,"="&amp;'Work DB'!C181,'Transport DB'!F:F,"="&amp;'Work DB'!$Z$4)</f>
        <v>0</v>
      </c>
      <c r="AA181" s="166">
        <f>SUMIFS('Transport DB'!Q:Q,'Transport DB'!C:C,"="&amp;'Work DB'!C181,'Transport DB'!F:F,"="&amp;'Work DB'!$AA$4)</f>
        <v>0</v>
      </c>
      <c r="AB181" s="166"/>
      <c r="AC181" s="167"/>
      <c r="AD181" s="29"/>
      <c r="AE181" s="30"/>
      <c r="AF181" s="31"/>
      <c r="AG181" s="29"/>
      <c r="AH181" s="30"/>
      <c r="AI181" s="32"/>
      <c r="AJ181" s="29"/>
      <c r="AK181" s="30"/>
      <c r="AL181" s="30"/>
      <c r="AM181" s="31"/>
      <c r="AN181" s="29"/>
      <c r="AO181" s="30"/>
      <c r="AP181" s="31"/>
      <c r="AQ181" s="189"/>
      <c r="AR181" s="30"/>
      <c r="AS181" s="30"/>
      <c r="AT181" s="30"/>
      <c r="AU181" s="30"/>
      <c r="AV181" s="31"/>
      <c r="AW181" s="33"/>
      <c r="AX181" s="57"/>
    </row>
    <row r="182" spans="2:50" s="15" customFormat="1" ht="21" x14ac:dyDescent="0.25">
      <c r="B182" s="48"/>
      <c r="C182" s="20">
        <f t="shared" si="17"/>
        <v>45547</v>
      </c>
      <c r="D182" s="168">
        <f>SUMIFS('Transport DB'!P:P,'Transport DB'!C:C,"="&amp;'Work DB'!C182,'Transport DB'!F:F,"="&amp;'Work DB'!$D$4)</f>
        <v>0</v>
      </c>
      <c r="E182" s="169">
        <f>SUMIFS('Transport DB'!P:P,'Transport DB'!C:C,"="&amp;'Work DB'!C182,'Transport DB'!F:F,"="&amp;'Work DB'!$E$4)</f>
        <v>0</v>
      </c>
      <c r="F182" s="169">
        <f>SUMIFS('Transport DB'!P:P,'Transport DB'!C:C,"="&amp;'Work DB'!C182,'Transport DB'!F:F,"="&amp;'Work DB'!$F$4)</f>
        <v>0</v>
      </c>
      <c r="G182" s="169"/>
      <c r="H182" s="167"/>
      <c r="I182" s="168">
        <f>SUMIFS('Transport DB'!O:O,'Transport DB'!C:C,"="&amp;'Work DB'!C182,'Transport DB'!F:F,"="&amp;'Work DB'!$I$4)</f>
        <v>0</v>
      </c>
      <c r="J182" s="169">
        <f>SUMIFS('Transport DB'!O:O,'Transport DB'!C:C,"="&amp;'Work DB'!C182,'Transport DB'!F:F,"="&amp;'Work DB'!$J$4)</f>
        <v>0</v>
      </c>
      <c r="K182" s="169">
        <f>SUMIFS('Transport DB'!O:O,'Transport DB'!C:C,"="&amp;'Work DB'!C182,'Transport DB'!F:F,"="&amp;'Work DB'!$K$4)</f>
        <v>0</v>
      </c>
      <c r="L182" s="169">
        <f>SUMIFS('Transport DB'!O:O,'Transport DB'!C:C,"="&amp;'Work DB'!C182,'Transport DB'!F:F,"="&amp;'Work DB'!$L$4)</f>
        <v>0</v>
      </c>
      <c r="M182" s="169">
        <f>SUMIFS('Transport DB'!O:O,'Transport DB'!C:C,"="&amp;'Work DB'!C182,'Transport DB'!F:F,"="&amp;'Work DB'!$M$4)</f>
        <v>0</v>
      </c>
      <c r="N182" s="169"/>
      <c r="O182" s="167"/>
      <c r="P182" s="168">
        <f t="shared" si="16"/>
        <v>0</v>
      </c>
      <c r="Q182" s="169">
        <f t="shared" si="18"/>
        <v>0</v>
      </c>
      <c r="R182" s="169"/>
      <c r="S182" s="169"/>
      <c r="T182" s="169"/>
      <c r="U182" s="169"/>
      <c r="V182" s="167"/>
      <c r="W182" s="168">
        <f>SUMIFS('Transport DB'!Q:Q,'Transport DB'!C:C,"="&amp;'Work DB'!C182,'Transport DB'!F:F,"="&amp;'Work DB'!$W$4)</f>
        <v>0</v>
      </c>
      <c r="X182" s="169">
        <f>SUMIFS('Transport DB'!Q:Q,'Transport DB'!C:C,"="&amp;'Work DB'!C182,'Transport DB'!F:F,"="&amp;'Work DB'!$X$4)</f>
        <v>0</v>
      </c>
      <c r="Y182" s="169">
        <f>SUMIFS('Transport DB'!Q:Q,'Transport DB'!C:C,"="&amp;'Work DB'!C182,'Transport DB'!F:F,"="&amp;'Work DB'!$Y$4)</f>
        <v>0</v>
      </c>
      <c r="Z182" s="166">
        <f>SUMIFS('Transport DB'!Q:Q,'Transport DB'!C:C,"="&amp;'Work DB'!C182,'Transport DB'!F:F,"="&amp;'Work DB'!$Z$4)</f>
        <v>0</v>
      </c>
      <c r="AA182" s="166">
        <f>SUMIFS('Transport DB'!Q:Q,'Transport DB'!C:C,"="&amp;'Work DB'!C182,'Transport DB'!F:F,"="&amp;'Work DB'!$AA$4)</f>
        <v>0</v>
      </c>
      <c r="AB182" s="166"/>
      <c r="AC182" s="167"/>
      <c r="AD182" s="29"/>
      <c r="AE182" s="30"/>
      <c r="AF182" s="31"/>
      <c r="AG182" s="29"/>
      <c r="AH182" s="30"/>
      <c r="AI182" s="32"/>
      <c r="AJ182" s="29"/>
      <c r="AK182" s="30"/>
      <c r="AL182" s="30"/>
      <c r="AM182" s="31"/>
      <c r="AN182" s="29"/>
      <c r="AO182" s="30"/>
      <c r="AP182" s="31"/>
      <c r="AQ182" s="189"/>
      <c r="AR182" s="30"/>
      <c r="AS182" s="30"/>
      <c r="AT182" s="30"/>
      <c r="AU182" s="30"/>
      <c r="AV182" s="31"/>
      <c r="AW182" s="33"/>
      <c r="AX182" s="57"/>
    </row>
    <row r="183" spans="2:50" s="15" customFormat="1" ht="21" x14ac:dyDescent="0.25">
      <c r="B183" s="48"/>
      <c r="C183" s="20">
        <f t="shared" si="17"/>
        <v>45548</v>
      </c>
      <c r="D183" s="168">
        <f>SUMIFS('Transport DB'!P:P,'Transport DB'!C:C,"="&amp;'Work DB'!C183,'Transport DB'!F:F,"="&amp;'Work DB'!$D$4)</f>
        <v>0</v>
      </c>
      <c r="E183" s="169">
        <f>SUMIFS('Transport DB'!P:P,'Transport DB'!C:C,"="&amp;'Work DB'!C183,'Transport DB'!F:F,"="&amp;'Work DB'!$E$4)</f>
        <v>0</v>
      </c>
      <c r="F183" s="169">
        <f>SUMIFS('Transport DB'!P:P,'Transport DB'!C:C,"="&amp;'Work DB'!C183,'Transport DB'!F:F,"="&amp;'Work DB'!$F$4)</f>
        <v>0</v>
      </c>
      <c r="G183" s="169"/>
      <c r="H183" s="167"/>
      <c r="I183" s="168">
        <f>SUMIFS('Transport DB'!O:O,'Transport DB'!C:C,"="&amp;'Work DB'!C183,'Transport DB'!F:F,"="&amp;'Work DB'!$I$4)</f>
        <v>0</v>
      </c>
      <c r="J183" s="169">
        <f>SUMIFS('Transport DB'!O:O,'Transport DB'!C:C,"="&amp;'Work DB'!C183,'Transport DB'!F:F,"="&amp;'Work DB'!$J$4)</f>
        <v>0</v>
      </c>
      <c r="K183" s="169">
        <f>SUMIFS('Transport DB'!O:O,'Transport DB'!C:C,"="&amp;'Work DB'!C183,'Transport DB'!F:F,"="&amp;'Work DB'!$K$4)</f>
        <v>0</v>
      </c>
      <c r="L183" s="169">
        <f>SUMIFS('Transport DB'!O:O,'Transport DB'!C:C,"="&amp;'Work DB'!C183,'Transport DB'!F:F,"="&amp;'Work DB'!$L$4)</f>
        <v>0</v>
      </c>
      <c r="M183" s="169">
        <f>SUMIFS('Transport DB'!O:O,'Transport DB'!C:C,"="&amp;'Work DB'!C183,'Transport DB'!F:F,"="&amp;'Work DB'!$M$4)</f>
        <v>0</v>
      </c>
      <c r="N183" s="169"/>
      <c r="O183" s="167"/>
      <c r="P183" s="168">
        <f t="shared" si="16"/>
        <v>0</v>
      </c>
      <c r="Q183" s="169">
        <f t="shared" si="18"/>
        <v>0</v>
      </c>
      <c r="R183" s="169"/>
      <c r="S183" s="169"/>
      <c r="T183" s="169"/>
      <c r="U183" s="169"/>
      <c r="V183" s="167"/>
      <c r="W183" s="168">
        <f>SUMIFS('Transport DB'!Q:Q,'Transport DB'!C:C,"="&amp;'Work DB'!C183,'Transport DB'!F:F,"="&amp;'Work DB'!$W$4)</f>
        <v>0</v>
      </c>
      <c r="X183" s="169">
        <f>SUMIFS('Transport DB'!Q:Q,'Transport DB'!C:C,"="&amp;'Work DB'!C183,'Transport DB'!F:F,"="&amp;'Work DB'!$X$4)</f>
        <v>0</v>
      </c>
      <c r="Y183" s="169">
        <f>SUMIFS('Transport DB'!Q:Q,'Transport DB'!C:C,"="&amp;'Work DB'!C183,'Transport DB'!F:F,"="&amp;'Work DB'!$Y$4)</f>
        <v>0</v>
      </c>
      <c r="Z183" s="166">
        <f>SUMIFS('Transport DB'!Q:Q,'Transport DB'!C:C,"="&amp;'Work DB'!C183,'Transport DB'!F:F,"="&amp;'Work DB'!$Z$4)</f>
        <v>0</v>
      </c>
      <c r="AA183" s="166">
        <f>SUMIFS('Transport DB'!Q:Q,'Transport DB'!C:C,"="&amp;'Work DB'!C183,'Transport DB'!F:F,"="&amp;'Work DB'!$AA$4)</f>
        <v>0</v>
      </c>
      <c r="AB183" s="166"/>
      <c r="AC183" s="167"/>
      <c r="AD183" s="29"/>
      <c r="AE183" s="30"/>
      <c r="AF183" s="31"/>
      <c r="AG183" s="29"/>
      <c r="AH183" s="30"/>
      <c r="AI183" s="32"/>
      <c r="AJ183" s="29"/>
      <c r="AK183" s="30"/>
      <c r="AL183" s="30"/>
      <c r="AM183" s="31"/>
      <c r="AN183" s="29"/>
      <c r="AO183" s="30"/>
      <c r="AP183" s="31"/>
      <c r="AQ183" s="189"/>
      <c r="AR183" s="30"/>
      <c r="AS183" s="30"/>
      <c r="AT183" s="30"/>
      <c r="AU183" s="30"/>
      <c r="AV183" s="31"/>
      <c r="AW183" s="33"/>
      <c r="AX183" s="57"/>
    </row>
    <row r="184" spans="2:50" s="15" customFormat="1" ht="21" x14ac:dyDescent="0.25">
      <c r="B184" s="48"/>
      <c r="C184" s="20">
        <f t="shared" si="17"/>
        <v>45549</v>
      </c>
      <c r="D184" s="168">
        <f>SUMIFS('Transport DB'!P:P,'Transport DB'!C:C,"="&amp;'Work DB'!C184,'Transport DB'!F:F,"="&amp;'Work DB'!$D$4)</f>
        <v>0</v>
      </c>
      <c r="E184" s="169">
        <f>SUMIFS('Transport DB'!P:P,'Transport DB'!C:C,"="&amp;'Work DB'!C184,'Transport DB'!F:F,"="&amp;'Work DB'!$E$4)</f>
        <v>0</v>
      </c>
      <c r="F184" s="169">
        <f>SUMIFS('Transport DB'!P:P,'Transport DB'!C:C,"="&amp;'Work DB'!C184,'Transport DB'!F:F,"="&amp;'Work DB'!$F$4)</f>
        <v>0</v>
      </c>
      <c r="G184" s="169"/>
      <c r="H184" s="167"/>
      <c r="I184" s="168">
        <f>SUMIFS('Transport DB'!O:O,'Transport DB'!C:C,"="&amp;'Work DB'!C184,'Transport DB'!F:F,"="&amp;'Work DB'!$I$4)</f>
        <v>0</v>
      </c>
      <c r="J184" s="169">
        <f>SUMIFS('Transport DB'!O:O,'Transport DB'!C:C,"="&amp;'Work DB'!C184,'Transport DB'!F:F,"="&amp;'Work DB'!$J$4)</f>
        <v>0</v>
      </c>
      <c r="K184" s="169">
        <f>SUMIFS('Transport DB'!O:O,'Transport DB'!C:C,"="&amp;'Work DB'!C184,'Transport DB'!F:F,"="&amp;'Work DB'!$K$4)</f>
        <v>0</v>
      </c>
      <c r="L184" s="169">
        <f>SUMIFS('Transport DB'!O:O,'Transport DB'!C:C,"="&amp;'Work DB'!C184,'Transport DB'!F:F,"="&amp;'Work DB'!$L$4)</f>
        <v>0</v>
      </c>
      <c r="M184" s="169">
        <f>SUMIFS('Transport DB'!O:O,'Transport DB'!C:C,"="&amp;'Work DB'!C184,'Transport DB'!F:F,"="&amp;'Work DB'!$M$4)</f>
        <v>0</v>
      </c>
      <c r="N184" s="169"/>
      <c r="O184" s="167"/>
      <c r="P184" s="168">
        <f t="shared" si="16"/>
        <v>0</v>
      </c>
      <c r="Q184" s="169">
        <f t="shared" si="18"/>
        <v>0</v>
      </c>
      <c r="R184" s="169"/>
      <c r="S184" s="169"/>
      <c r="T184" s="169"/>
      <c r="U184" s="169"/>
      <c r="V184" s="167"/>
      <c r="W184" s="168">
        <f>SUMIFS('Transport DB'!Q:Q,'Transport DB'!C:C,"="&amp;'Work DB'!C184,'Transport DB'!F:F,"="&amp;'Work DB'!$W$4)</f>
        <v>0</v>
      </c>
      <c r="X184" s="169">
        <f>SUMIFS('Transport DB'!Q:Q,'Transport DB'!C:C,"="&amp;'Work DB'!C184,'Transport DB'!F:F,"="&amp;'Work DB'!$X$4)</f>
        <v>0</v>
      </c>
      <c r="Y184" s="169">
        <f>SUMIFS('Transport DB'!Q:Q,'Transport DB'!C:C,"="&amp;'Work DB'!C184,'Transport DB'!F:F,"="&amp;'Work DB'!$Y$4)</f>
        <v>0</v>
      </c>
      <c r="Z184" s="166">
        <f>SUMIFS('Transport DB'!Q:Q,'Transport DB'!C:C,"="&amp;'Work DB'!C184,'Transport DB'!F:F,"="&amp;'Work DB'!$Z$4)</f>
        <v>0</v>
      </c>
      <c r="AA184" s="166">
        <f>SUMIFS('Transport DB'!Q:Q,'Transport DB'!C:C,"="&amp;'Work DB'!C184,'Transport DB'!F:F,"="&amp;'Work DB'!$AA$4)</f>
        <v>0</v>
      </c>
      <c r="AB184" s="166"/>
      <c r="AC184" s="167"/>
      <c r="AD184" s="29"/>
      <c r="AE184" s="30"/>
      <c r="AF184" s="31"/>
      <c r="AG184" s="29"/>
      <c r="AH184" s="30"/>
      <c r="AI184" s="32"/>
      <c r="AJ184" s="29"/>
      <c r="AK184" s="30"/>
      <c r="AL184" s="30"/>
      <c r="AM184" s="31"/>
      <c r="AN184" s="29"/>
      <c r="AO184" s="30"/>
      <c r="AP184" s="31"/>
      <c r="AQ184" s="189"/>
      <c r="AR184" s="30"/>
      <c r="AS184" s="30"/>
      <c r="AT184" s="30"/>
      <c r="AU184" s="30"/>
      <c r="AV184" s="31"/>
      <c r="AW184" s="33"/>
      <c r="AX184" s="57"/>
    </row>
    <row r="185" spans="2:50" s="15" customFormat="1" ht="21" x14ac:dyDescent="0.25">
      <c r="B185" s="48"/>
      <c r="C185" s="20">
        <f t="shared" si="17"/>
        <v>45550</v>
      </c>
      <c r="D185" s="168">
        <f>SUMIFS('Transport DB'!P:P,'Transport DB'!C:C,"="&amp;'Work DB'!C185,'Transport DB'!F:F,"="&amp;'Work DB'!$D$4)</f>
        <v>0</v>
      </c>
      <c r="E185" s="169">
        <f>SUMIFS('Transport DB'!P:P,'Transport DB'!C:C,"="&amp;'Work DB'!C185,'Transport DB'!F:F,"="&amp;'Work DB'!$E$4)</f>
        <v>0</v>
      </c>
      <c r="F185" s="169">
        <f>SUMIFS('Transport DB'!P:P,'Transport DB'!C:C,"="&amp;'Work DB'!C185,'Transport DB'!F:F,"="&amp;'Work DB'!$F$4)</f>
        <v>0</v>
      </c>
      <c r="G185" s="169"/>
      <c r="H185" s="167"/>
      <c r="I185" s="168">
        <f>SUMIFS('Transport DB'!O:O,'Transport DB'!C:C,"="&amp;'Work DB'!C185,'Transport DB'!F:F,"="&amp;'Work DB'!$I$4)</f>
        <v>0</v>
      </c>
      <c r="J185" s="169">
        <f>SUMIFS('Transport DB'!O:O,'Transport DB'!C:C,"="&amp;'Work DB'!C185,'Transport DB'!F:F,"="&amp;'Work DB'!$J$4)</f>
        <v>0</v>
      </c>
      <c r="K185" s="169">
        <f>SUMIFS('Transport DB'!O:O,'Transport DB'!C:C,"="&amp;'Work DB'!C185,'Transport DB'!F:F,"="&amp;'Work DB'!$K$4)</f>
        <v>0</v>
      </c>
      <c r="L185" s="169">
        <f>SUMIFS('Transport DB'!O:O,'Transport DB'!C:C,"="&amp;'Work DB'!C185,'Transport DB'!F:F,"="&amp;'Work DB'!$L$4)</f>
        <v>0</v>
      </c>
      <c r="M185" s="169">
        <f>SUMIFS('Transport DB'!O:O,'Transport DB'!C:C,"="&amp;'Work DB'!C185,'Transport DB'!F:F,"="&amp;'Work DB'!$M$4)</f>
        <v>0</v>
      </c>
      <c r="N185" s="169"/>
      <c r="O185" s="167"/>
      <c r="P185" s="168">
        <f t="shared" si="16"/>
        <v>0</v>
      </c>
      <c r="Q185" s="169">
        <f t="shared" si="18"/>
        <v>0</v>
      </c>
      <c r="R185" s="169"/>
      <c r="S185" s="169"/>
      <c r="T185" s="169"/>
      <c r="U185" s="169"/>
      <c r="V185" s="167"/>
      <c r="W185" s="168">
        <f>SUMIFS('Transport DB'!Q:Q,'Transport DB'!C:C,"="&amp;'Work DB'!C185,'Transport DB'!F:F,"="&amp;'Work DB'!$W$4)</f>
        <v>0</v>
      </c>
      <c r="X185" s="169">
        <f>SUMIFS('Transport DB'!Q:Q,'Transport DB'!C:C,"="&amp;'Work DB'!C185,'Transport DB'!F:F,"="&amp;'Work DB'!$X$4)</f>
        <v>0</v>
      </c>
      <c r="Y185" s="169">
        <f>SUMIFS('Transport DB'!Q:Q,'Transport DB'!C:C,"="&amp;'Work DB'!C185,'Transport DB'!F:F,"="&amp;'Work DB'!$Y$4)</f>
        <v>0</v>
      </c>
      <c r="Z185" s="166">
        <f>SUMIFS('Transport DB'!Q:Q,'Transport DB'!C:C,"="&amp;'Work DB'!C185,'Transport DB'!F:F,"="&amp;'Work DB'!$Z$4)</f>
        <v>0</v>
      </c>
      <c r="AA185" s="166">
        <f>SUMIFS('Transport DB'!Q:Q,'Transport DB'!C:C,"="&amp;'Work DB'!C185,'Transport DB'!F:F,"="&amp;'Work DB'!$AA$4)</f>
        <v>0</v>
      </c>
      <c r="AB185" s="166"/>
      <c r="AC185" s="167"/>
      <c r="AD185" s="29"/>
      <c r="AE185" s="30"/>
      <c r="AF185" s="31"/>
      <c r="AG185" s="29"/>
      <c r="AH185" s="30"/>
      <c r="AI185" s="32"/>
      <c r="AJ185" s="29"/>
      <c r="AK185" s="30"/>
      <c r="AL185" s="30"/>
      <c r="AM185" s="31"/>
      <c r="AN185" s="29"/>
      <c r="AO185" s="30"/>
      <c r="AP185" s="31"/>
      <c r="AQ185" s="189"/>
      <c r="AR185" s="30"/>
      <c r="AS185" s="30"/>
      <c r="AT185" s="30"/>
      <c r="AU185" s="30"/>
      <c r="AV185" s="31"/>
      <c r="AW185" s="33"/>
      <c r="AX185" s="57"/>
    </row>
    <row r="186" spans="2:50" s="15" customFormat="1" ht="21" x14ac:dyDescent="0.25">
      <c r="B186" s="48"/>
      <c r="C186" s="20">
        <f t="shared" si="17"/>
        <v>45551</v>
      </c>
      <c r="D186" s="168">
        <f>SUMIFS('Transport DB'!P:P,'Transport DB'!C:C,"="&amp;'Work DB'!C186,'Transport DB'!F:F,"="&amp;'Work DB'!$D$4)</f>
        <v>0</v>
      </c>
      <c r="E186" s="169">
        <f>SUMIFS('Transport DB'!P:P,'Transport DB'!C:C,"="&amp;'Work DB'!C186,'Transport DB'!F:F,"="&amp;'Work DB'!$E$4)</f>
        <v>0</v>
      </c>
      <c r="F186" s="169">
        <f>SUMIFS('Transport DB'!P:P,'Transport DB'!C:C,"="&amp;'Work DB'!C186,'Transport DB'!F:F,"="&amp;'Work DB'!$F$4)</f>
        <v>0</v>
      </c>
      <c r="G186" s="169"/>
      <c r="H186" s="167"/>
      <c r="I186" s="168">
        <f>SUMIFS('Transport DB'!O:O,'Transport DB'!C:C,"="&amp;'Work DB'!C186,'Transport DB'!F:F,"="&amp;'Work DB'!$I$4)</f>
        <v>0</v>
      </c>
      <c r="J186" s="169">
        <f>SUMIFS('Transport DB'!O:O,'Transport DB'!C:C,"="&amp;'Work DB'!C186,'Transport DB'!F:F,"="&amp;'Work DB'!$J$4)</f>
        <v>0</v>
      </c>
      <c r="K186" s="169">
        <f>SUMIFS('Transport DB'!O:O,'Transport DB'!C:C,"="&amp;'Work DB'!C186,'Transport DB'!F:F,"="&amp;'Work DB'!$K$4)</f>
        <v>0</v>
      </c>
      <c r="L186" s="169">
        <f>SUMIFS('Transport DB'!O:O,'Transport DB'!C:C,"="&amp;'Work DB'!C186,'Transport DB'!F:F,"="&amp;'Work DB'!$L$4)</f>
        <v>0</v>
      </c>
      <c r="M186" s="169">
        <f>SUMIFS('Transport DB'!O:O,'Transport DB'!C:C,"="&amp;'Work DB'!C186,'Transport DB'!F:F,"="&amp;'Work DB'!$M$4)</f>
        <v>0</v>
      </c>
      <c r="N186" s="169"/>
      <c r="O186" s="167"/>
      <c r="P186" s="168">
        <f t="shared" si="16"/>
        <v>0</v>
      </c>
      <c r="Q186" s="169">
        <f t="shared" si="18"/>
        <v>0</v>
      </c>
      <c r="R186" s="169"/>
      <c r="S186" s="169"/>
      <c r="T186" s="169"/>
      <c r="U186" s="169"/>
      <c r="V186" s="167"/>
      <c r="W186" s="168">
        <f>SUMIFS('Transport DB'!Q:Q,'Transport DB'!C:C,"="&amp;'Work DB'!C186,'Transport DB'!F:F,"="&amp;'Work DB'!$W$4)</f>
        <v>0</v>
      </c>
      <c r="X186" s="169">
        <f>SUMIFS('Transport DB'!Q:Q,'Transport DB'!C:C,"="&amp;'Work DB'!C186,'Transport DB'!F:F,"="&amp;'Work DB'!$X$4)</f>
        <v>0</v>
      </c>
      <c r="Y186" s="169">
        <f>SUMIFS('Transport DB'!Q:Q,'Transport DB'!C:C,"="&amp;'Work DB'!C186,'Transport DB'!F:F,"="&amp;'Work DB'!$Y$4)</f>
        <v>0</v>
      </c>
      <c r="Z186" s="166">
        <f>SUMIFS('Transport DB'!Q:Q,'Transport DB'!C:C,"="&amp;'Work DB'!C186,'Transport DB'!F:F,"="&amp;'Work DB'!$Z$4)</f>
        <v>0</v>
      </c>
      <c r="AA186" s="166">
        <f>SUMIFS('Transport DB'!Q:Q,'Transport DB'!C:C,"="&amp;'Work DB'!C186,'Transport DB'!F:F,"="&amp;'Work DB'!$AA$4)</f>
        <v>0</v>
      </c>
      <c r="AB186" s="166"/>
      <c r="AC186" s="167"/>
      <c r="AD186" s="29"/>
      <c r="AE186" s="30"/>
      <c r="AF186" s="31"/>
      <c r="AG186" s="29"/>
      <c r="AH186" s="30"/>
      <c r="AI186" s="32"/>
      <c r="AJ186" s="29"/>
      <c r="AK186" s="30"/>
      <c r="AL186" s="30"/>
      <c r="AM186" s="31"/>
      <c r="AN186" s="29"/>
      <c r="AO186" s="30"/>
      <c r="AP186" s="31"/>
      <c r="AQ186" s="189"/>
      <c r="AR186" s="30"/>
      <c r="AS186" s="30"/>
      <c r="AT186" s="30"/>
      <c r="AU186" s="30"/>
      <c r="AV186" s="31"/>
      <c r="AW186" s="33"/>
      <c r="AX186" s="57"/>
    </row>
    <row r="187" spans="2:50" s="15" customFormat="1" ht="21" x14ac:dyDescent="0.25">
      <c r="B187" s="48"/>
      <c r="C187" s="20">
        <f t="shared" si="17"/>
        <v>45552</v>
      </c>
      <c r="D187" s="168">
        <f>SUMIFS('Transport DB'!P:P,'Transport DB'!C:C,"="&amp;'Work DB'!C187,'Transport DB'!F:F,"="&amp;'Work DB'!$D$4)</f>
        <v>0</v>
      </c>
      <c r="E187" s="169">
        <f>SUMIFS('Transport DB'!P:P,'Transport DB'!C:C,"="&amp;'Work DB'!C187,'Transport DB'!F:F,"="&amp;'Work DB'!$E$4)</f>
        <v>0</v>
      </c>
      <c r="F187" s="169">
        <f>SUMIFS('Transport DB'!P:P,'Transport DB'!C:C,"="&amp;'Work DB'!C187,'Transport DB'!F:F,"="&amp;'Work DB'!$F$4)</f>
        <v>0</v>
      </c>
      <c r="G187" s="169"/>
      <c r="H187" s="167"/>
      <c r="I187" s="168">
        <f>SUMIFS('Transport DB'!O:O,'Transport DB'!C:C,"="&amp;'Work DB'!C187,'Transport DB'!F:F,"="&amp;'Work DB'!$I$4)</f>
        <v>0</v>
      </c>
      <c r="J187" s="169">
        <f>SUMIFS('Transport DB'!O:O,'Transport DB'!C:C,"="&amp;'Work DB'!C187,'Transport DB'!F:F,"="&amp;'Work DB'!$J$4)</f>
        <v>0</v>
      </c>
      <c r="K187" s="169">
        <f>SUMIFS('Transport DB'!O:O,'Transport DB'!C:C,"="&amp;'Work DB'!C187,'Transport DB'!F:F,"="&amp;'Work DB'!$K$4)</f>
        <v>0</v>
      </c>
      <c r="L187" s="169">
        <f>SUMIFS('Transport DB'!O:O,'Transport DB'!C:C,"="&amp;'Work DB'!C187,'Transport DB'!F:F,"="&amp;'Work DB'!$L$4)</f>
        <v>0</v>
      </c>
      <c r="M187" s="169">
        <f>SUMIFS('Transport DB'!O:O,'Transport DB'!C:C,"="&amp;'Work DB'!C187,'Transport DB'!F:F,"="&amp;'Work DB'!$M$4)</f>
        <v>0</v>
      </c>
      <c r="N187" s="169"/>
      <c r="O187" s="167"/>
      <c r="P187" s="168">
        <f t="shared" si="16"/>
        <v>0</v>
      </c>
      <c r="Q187" s="169">
        <f t="shared" si="18"/>
        <v>0</v>
      </c>
      <c r="R187" s="169"/>
      <c r="S187" s="169"/>
      <c r="T187" s="169"/>
      <c r="U187" s="169"/>
      <c r="V187" s="167"/>
      <c r="W187" s="168">
        <f>SUMIFS('Transport DB'!Q:Q,'Transport DB'!C:C,"="&amp;'Work DB'!C187,'Transport DB'!F:F,"="&amp;'Work DB'!$W$4)</f>
        <v>0</v>
      </c>
      <c r="X187" s="169">
        <f>SUMIFS('Transport DB'!Q:Q,'Transport DB'!C:C,"="&amp;'Work DB'!C187,'Transport DB'!F:F,"="&amp;'Work DB'!$X$4)</f>
        <v>0</v>
      </c>
      <c r="Y187" s="169">
        <f>SUMIFS('Transport DB'!Q:Q,'Transport DB'!C:C,"="&amp;'Work DB'!C187,'Transport DB'!F:F,"="&amp;'Work DB'!$Y$4)</f>
        <v>0</v>
      </c>
      <c r="Z187" s="166">
        <f>SUMIFS('Transport DB'!Q:Q,'Transport DB'!C:C,"="&amp;'Work DB'!C187,'Transport DB'!F:F,"="&amp;'Work DB'!$Z$4)</f>
        <v>0</v>
      </c>
      <c r="AA187" s="166">
        <f>SUMIFS('Transport DB'!Q:Q,'Transport DB'!C:C,"="&amp;'Work DB'!C187,'Transport DB'!F:F,"="&amp;'Work DB'!$AA$4)</f>
        <v>0</v>
      </c>
      <c r="AB187" s="166"/>
      <c r="AC187" s="167"/>
      <c r="AD187" s="29"/>
      <c r="AE187" s="30"/>
      <c r="AF187" s="31"/>
      <c r="AG187" s="29"/>
      <c r="AH187" s="30"/>
      <c r="AI187" s="32"/>
      <c r="AJ187" s="29"/>
      <c r="AK187" s="30"/>
      <c r="AL187" s="30"/>
      <c r="AM187" s="31"/>
      <c r="AN187" s="29"/>
      <c r="AO187" s="30"/>
      <c r="AP187" s="31"/>
      <c r="AQ187" s="189"/>
      <c r="AR187" s="30"/>
      <c r="AS187" s="30"/>
      <c r="AT187" s="30"/>
      <c r="AU187" s="30"/>
      <c r="AV187" s="31"/>
      <c r="AW187" s="33"/>
      <c r="AX187" s="57"/>
    </row>
    <row r="188" spans="2:50" s="15" customFormat="1" ht="21" x14ac:dyDescent="0.25">
      <c r="B188" s="48"/>
      <c r="C188" s="20">
        <f t="shared" si="17"/>
        <v>45553</v>
      </c>
      <c r="D188" s="168">
        <f>SUMIFS('Transport DB'!P:P,'Transport DB'!C:C,"="&amp;'Work DB'!C188,'Transport DB'!F:F,"="&amp;'Work DB'!$D$4)</f>
        <v>0</v>
      </c>
      <c r="E188" s="169">
        <f>SUMIFS('Transport DB'!P:P,'Transport DB'!C:C,"="&amp;'Work DB'!C188,'Transport DB'!F:F,"="&amp;'Work DB'!$E$4)</f>
        <v>0</v>
      </c>
      <c r="F188" s="169">
        <f>SUMIFS('Transport DB'!P:P,'Transport DB'!C:C,"="&amp;'Work DB'!C188,'Transport DB'!F:F,"="&amp;'Work DB'!$F$4)</f>
        <v>0</v>
      </c>
      <c r="G188" s="169"/>
      <c r="H188" s="167"/>
      <c r="I188" s="168">
        <f>SUMIFS('Transport DB'!O:O,'Transport DB'!C:C,"="&amp;'Work DB'!C188,'Transport DB'!F:F,"="&amp;'Work DB'!$I$4)</f>
        <v>0</v>
      </c>
      <c r="J188" s="169">
        <f>SUMIFS('Transport DB'!O:O,'Transport DB'!C:C,"="&amp;'Work DB'!C188,'Transport DB'!F:F,"="&amp;'Work DB'!$J$4)</f>
        <v>0</v>
      </c>
      <c r="K188" s="169">
        <f>SUMIFS('Transport DB'!O:O,'Transport DB'!C:C,"="&amp;'Work DB'!C188,'Transport DB'!F:F,"="&amp;'Work DB'!$K$4)</f>
        <v>0</v>
      </c>
      <c r="L188" s="169">
        <f>SUMIFS('Transport DB'!O:O,'Transport DB'!C:C,"="&amp;'Work DB'!C188,'Transport DB'!F:F,"="&amp;'Work DB'!$L$4)</f>
        <v>0</v>
      </c>
      <c r="M188" s="169">
        <f>SUMIFS('Transport DB'!O:O,'Transport DB'!C:C,"="&amp;'Work DB'!C188,'Transport DB'!F:F,"="&amp;'Work DB'!$M$4)</f>
        <v>0</v>
      </c>
      <c r="N188" s="169"/>
      <c r="O188" s="167"/>
      <c r="P188" s="168">
        <f t="shared" si="16"/>
        <v>0</v>
      </c>
      <c r="Q188" s="169">
        <f t="shared" si="18"/>
        <v>0</v>
      </c>
      <c r="R188" s="169"/>
      <c r="S188" s="169"/>
      <c r="T188" s="169"/>
      <c r="U188" s="169"/>
      <c r="V188" s="167"/>
      <c r="W188" s="168">
        <f>SUMIFS('Transport DB'!Q:Q,'Transport DB'!C:C,"="&amp;'Work DB'!C188,'Transport DB'!F:F,"="&amp;'Work DB'!$W$4)</f>
        <v>0</v>
      </c>
      <c r="X188" s="169">
        <f>SUMIFS('Transport DB'!Q:Q,'Transport DB'!C:C,"="&amp;'Work DB'!C188,'Transport DB'!F:F,"="&amp;'Work DB'!$X$4)</f>
        <v>0</v>
      </c>
      <c r="Y188" s="169">
        <f>SUMIFS('Transport DB'!Q:Q,'Transport DB'!C:C,"="&amp;'Work DB'!C188,'Transport DB'!F:F,"="&amp;'Work DB'!$Y$4)</f>
        <v>0</v>
      </c>
      <c r="Z188" s="166">
        <f>SUMIFS('Transport DB'!Q:Q,'Transport DB'!C:C,"="&amp;'Work DB'!C188,'Transport DB'!F:F,"="&amp;'Work DB'!$Z$4)</f>
        <v>0</v>
      </c>
      <c r="AA188" s="166">
        <f>SUMIFS('Transport DB'!Q:Q,'Transport DB'!C:C,"="&amp;'Work DB'!C188,'Transport DB'!F:F,"="&amp;'Work DB'!$AA$4)</f>
        <v>0</v>
      </c>
      <c r="AB188" s="166"/>
      <c r="AC188" s="167"/>
      <c r="AD188" s="29"/>
      <c r="AE188" s="30"/>
      <c r="AF188" s="31"/>
      <c r="AG188" s="29"/>
      <c r="AH188" s="30"/>
      <c r="AI188" s="32"/>
      <c r="AJ188" s="29"/>
      <c r="AK188" s="30"/>
      <c r="AL188" s="30"/>
      <c r="AM188" s="31"/>
      <c r="AN188" s="29"/>
      <c r="AO188" s="30"/>
      <c r="AP188" s="31"/>
      <c r="AQ188" s="189"/>
      <c r="AR188" s="30"/>
      <c r="AS188" s="30"/>
      <c r="AT188" s="30"/>
      <c r="AU188" s="30"/>
      <c r="AV188" s="31"/>
      <c r="AW188" s="33"/>
      <c r="AX188" s="57"/>
    </row>
    <row r="189" spans="2:50" s="15" customFormat="1" ht="21" x14ac:dyDescent="0.25">
      <c r="B189" s="48"/>
      <c r="C189" s="20">
        <f t="shared" si="17"/>
        <v>45554</v>
      </c>
      <c r="D189" s="168">
        <f>SUMIFS('Transport DB'!P:P,'Transport DB'!C:C,"="&amp;'Work DB'!C189,'Transport DB'!F:F,"="&amp;'Work DB'!$D$4)</f>
        <v>0</v>
      </c>
      <c r="E189" s="169">
        <f>SUMIFS('Transport DB'!P:P,'Transport DB'!C:C,"="&amp;'Work DB'!C189,'Transport DB'!F:F,"="&amp;'Work DB'!$E$4)</f>
        <v>0</v>
      </c>
      <c r="F189" s="169">
        <f>SUMIFS('Transport DB'!P:P,'Transport DB'!C:C,"="&amp;'Work DB'!C189,'Transport DB'!F:F,"="&amp;'Work DB'!$F$4)</f>
        <v>0</v>
      </c>
      <c r="G189" s="169"/>
      <c r="H189" s="167"/>
      <c r="I189" s="168">
        <f>SUMIFS('Transport DB'!O:O,'Transport DB'!C:C,"="&amp;'Work DB'!C189,'Transport DB'!F:F,"="&amp;'Work DB'!$I$4)</f>
        <v>0</v>
      </c>
      <c r="J189" s="169">
        <f>SUMIFS('Transport DB'!O:O,'Transport DB'!C:C,"="&amp;'Work DB'!C189,'Transport DB'!F:F,"="&amp;'Work DB'!$J$4)</f>
        <v>0</v>
      </c>
      <c r="K189" s="169">
        <f>SUMIFS('Transport DB'!O:O,'Transport DB'!C:C,"="&amp;'Work DB'!C189,'Transport DB'!F:F,"="&amp;'Work DB'!$K$4)</f>
        <v>0</v>
      </c>
      <c r="L189" s="169">
        <f>SUMIFS('Transport DB'!O:O,'Transport DB'!C:C,"="&amp;'Work DB'!C189,'Transport DB'!F:F,"="&amp;'Work DB'!$L$4)</f>
        <v>0</v>
      </c>
      <c r="M189" s="169">
        <f>SUMIFS('Transport DB'!O:O,'Transport DB'!C:C,"="&amp;'Work DB'!C189,'Transport DB'!F:F,"="&amp;'Work DB'!$M$4)</f>
        <v>0</v>
      </c>
      <c r="N189" s="169"/>
      <c r="O189" s="167"/>
      <c r="P189" s="168">
        <f t="shared" si="16"/>
        <v>0</v>
      </c>
      <c r="Q189" s="169">
        <f t="shared" si="18"/>
        <v>0</v>
      </c>
      <c r="R189" s="169"/>
      <c r="S189" s="169"/>
      <c r="T189" s="169"/>
      <c r="U189" s="169"/>
      <c r="V189" s="167"/>
      <c r="W189" s="168">
        <f>SUMIFS('Transport DB'!Q:Q,'Transport DB'!C:C,"="&amp;'Work DB'!C189,'Transport DB'!F:F,"="&amp;'Work DB'!$W$4)</f>
        <v>0</v>
      </c>
      <c r="X189" s="169">
        <f>SUMIFS('Transport DB'!Q:Q,'Transport DB'!C:C,"="&amp;'Work DB'!C189,'Transport DB'!F:F,"="&amp;'Work DB'!$X$4)</f>
        <v>0</v>
      </c>
      <c r="Y189" s="169">
        <f>SUMIFS('Transport DB'!Q:Q,'Transport DB'!C:C,"="&amp;'Work DB'!C189,'Transport DB'!F:F,"="&amp;'Work DB'!$Y$4)</f>
        <v>0</v>
      </c>
      <c r="Z189" s="166">
        <f>SUMIFS('Transport DB'!Q:Q,'Transport DB'!C:C,"="&amp;'Work DB'!C189,'Transport DB'!F:F,"="&amp;'Work DB'!$Z$4)</f>
        <v>0</v>
      </c>
      <c r="AA189" s="166">
        <f>SUMIFS('Transport DB'!Q:Q,'Transport DB'!C:C,"="&amp;'Work DB'!C189,'Transport DB'!F:F,"="&amp;'Work DB'!$AA$4)</f>
        <v>0</v>
      </c>
      <c r="AB189" s="166"/>
      <c r="AC189" s="167"/>
      <c r="AD189" s="29"/>
      <c r="AE189" s="30"/>
      <c r="AF189" s="31"/>
      <c r="AG189" s="29"/>
      <c r="AH189" s="30"/>
      <c r="AI189" s="32"/>
      <c r="AJ189" s="29"/>
      <c r="AK189" s="30"/>
      <c r="AL189" s="30"/>
      <c r="AM189" s="31"/>
      <c r="AN189" s="29"/>
      <c r="AO189" s="30"/>
      <c r="AP189" s="31"/>
      <c r="AQ189" s="189"/>
      <c r="AR189" s="30"/>
      <c r="AS189" s="30"/>
      <c r="AT189" s="30"/>
      <c r="AU189" s="30"/>
      <c r="AV189" s="31"/>
      <c r="AW189" s="33"/>
      <c r="AX189" s="57"/>
    </row>
    <row r="190" spans="2:50" s="15" customFormat="1" ht="21" x14ac:dyDescent="0.25">
      <c r="B190" s="48"/>
      <c r="C190" s="20">
        <f t="shared" si="17"/>
        <v>45555</v>
      </c>
      <c r="D190" s="168">
        <f>SUMIFS('Transport DB'!P:P,'Transport DB'!C:C,"="&amp;'Work DB'!C190,'Transport DB'!F:F,"="&amp;'Work DB'!$D$4)</f>
        <v>0</v>
      </c>
      <c r="E190" s="169">
        <f>SUMIFS('Transport DB'!P:P,'Transport DB'!C:C,"="&amp;'Work DB'!C190,'Transport DB'!F:F,"="&amp;'Work DB'!$E$4)</f>
        <v>0</v>
      </c>
      <c r="F190" s="169">
        <f>SUMIFS('Transport DB'!P:P,'Transport DB'!C:C,"="&amp;'Work DB'!C190,'Transport DB'!F:F,"="&amp;'Work DB'!$F$4)</f>
        <v>0</v>
      </c>
      <c r="G190" s="169"/>
      <c r="H190" s="167"/>
      <c r="I190" s="168">
        <f>SUMIFS('Transport DB'!O:O,'Transport DB'!C:C,"="&amp;'Work DB'!C190,'Transport DB'!F:F,"="&amp;'Work DB'!$I$4)</f>
        <v>0</v>
      </c>
      <c r="J190" s="169">
        <f>SUMIFS('Transport DB'!O:O,'Transport DB'!C:C,"="&amp;'Work DB'!C190,'Transport DB'!F:F,"="&amp;'Work DB'!$J$4)</f>
        <v>0</v>
      </c>
      <c r="K190" s="169">
        <f>SUMIFS('Transport DB'!O:O,'Transport DB'!C:C,"="&amp;'Work DB'!C190,'Transport DB'!F:F,"="&amp;'Work DB'!$K$4)</f>
        <v>0</v>
      </c>
      <c r="L190" s="169">
        <f>SUMIFS('Transport DB'!O:O,'Transport DB'!C:C,"="&amp;'Work DB'!C190,'Transport DB'!F:F,"="&amp;'Work DB'!$L$4)</f>
        <v>0</v>
      </c>
      <c r="M190" s="169">
        <f>SUMIFS('Transport DB'!O:O,'Transport DB'!C:C,"="&amp;'Work DB'!C190,'Transport DB'!F:F,"="&amp;'Work DB'!$M$4)</f>
        <v>0</v>
      </c>
      <c r="N190" s="169"/>
      <c r="O190" s="167"/>
      <c r="P190" s="168">
        <f t="shared" si="16"/>
        <v>0</v>
      </c>
      <c r="Q190" s="169">
        <f t="shared" si="18"/>
        <v>0</v>
      </c>
      <c r="R190" s="169"/>
      <c r="S190" s="169"/>
      <c r="T190" s="169"/>
      <c r="U190" s="169"/>
      <c r="V190" s="167"/>
      <c r="W190" s="168">
        <f>SUMIFS('Transport DB'!Q:Q,'Transport DB'!C:C,"="&amp;'Work DB'!C190,'Transport DB'!F:F,"="&amp;'Work DB'!$W$4)</f>
        <v>0</v>
      </c>
      <c r="X190" s="169">
        <f>SUMIFS('Transport DB'!Q:Q,'Transport DB'!C:C,"="&amp;'Work DB'!C190,'Transport DB'!F:F,"="&amp;'Work DB'!$X$4)</f>
        <v>0</v>
      </c>
      <c r="Y190" s="169">
        <f>SUMIFS('Transport DB'!Q:Q,'Transport DB'!C:C,"="&amp;'Work DB'!C190,'Transport DB'!F:F,"="&amp;'Work DB'!$Y$4)</f>
        <v>0</v>
      </c>
      <c r="Z190" s="166">
        <f>SUMIFS('Transport DB'!Q:Q,'Transport DB'!C:C,"="&amp;'Work DB'!C190,'Transport DB'!F:F,"="&amp;'Work DB'!$Z$4)</f>
        <v>0</v>
      </c>
      <c r="AA190" s="166">
        <f>SUMIFS('Transport DB'!Q:Q,'Transport DB'!C:C,"="&amp;'Work DB'!C190,'Transport DB'!F:F,"="&amp;'Work DB'!$AA$4)</f>
        <v>0</v>
      </c>
      <c r="AB190" s="166"/>
      <c r="AC190" s="167"/>
      <c r="AD190" s="29"/>
      <c r="AE190" s="30"/>
      <c r="AF190" s="31"/>
      <c r="AG190" s="29"/>
      <c r="AH190" s="30"/>
      <c r="AI190" s="32"/>
      <c r="AJ190" s="29"/>
      <c r="AK190" s="30"/>
      <c r="AL190" s="30"/>
      <c r="AM190" s="31"/>
      <c r="AN190" s="29"/>
      <c r="AO190" s="30"/>
      <c r="AP190" s="31"/>
      <c r="AQ190" s="189"/>
      <c r="AR190" s="30"/>
      <c r="AS190" s="30"/>
      <c r="AT190" s="30"/>
      <c r="AU190" s="30"/>
      <c r="AV190" s="31"/>
      <c r="AW190" s="33"/>
      <c r="AX190" s="57"/>
    </row>
    <row r="191" spans="2:50" s="15" customFormat="1" ht="21" x14ac:dyDescent="0.25">
      <c r="B191" s="48"/>
      <c r="C191" s="20">
        <f t="shared" si="17"/>
        <v>45556</v>
      </c>
      <c r="D191" s="168">
        <f>SUMIFS('Transport DB'!P:P,'Transport DB'!C:C,"="&amp;'Work DB'!C191,'Transport DB'!F:F,"="&amp;'Work DB'!$D$4)</f>
        <v>0</v>
      </c>
      <c r="E191" s="169">
        <f>SUMIFS('Transport DB'!P:P,'Transport DB'!C:C,"="&amp;'Work DB'!C191,'Transport DB'!F:F,"="&amp;'Work DB'!$E$4)</f>
        <v>0</v>
      </c>
      <c r="F191" s="169">
        <f>SUMIFS('Transport DB'!P:P,'Transport DB'!C:C,"="&amp;'Work DB'!C191,'Transport DB'!F:F,"="&amp;'Work DB'!$F$4)</f>
        <v>0</v>
      </c>
      <c r="G191" s="169"/>
      <c r="H191" s="167"/>
      <c r="I191" s="168">
        <f>SUMIFS('Transport DB'!O:O,'Transport DB'!C:C,"="&amp;'Work DB'!C191,'Transport DB'!F:F,"="&amp;'Work DB'!$I$4)</f>
        <v>0</v>
      </c>
      <c r="J191" s="169">
        <f>SUMIFS('Transport DB'!O:O,'Transport DB'!C:C,"="&amp;'Work DB'!C191,'Transport DB'!F:F,"="&amp;'Work DB'!$J$4)</f>
        <v>0</v>
      </c>
      <c r="K191" s="169">
        <f>SUMIFS('Transport DB'!O:O,'Transport DB'!C:C,"="&amp;'Work DB'!C191,'Transport DB'!F:F,"="&amp;'Work DB'!$K$4)</f>
        <v>0</v>
      </c>
      <c r="L191" s="169">
        <f>SUMIFS('Transport DB'!O:O,'Transport DB'!C:C,"="&amp;'Work DB'!C191,'Transport DB'!F:F,"="&amp;'Work DB'!$L$4)</f>
        <v>0</v>
      </c>
      <c r="M191" s="169">
        <f>SUMIFS('Transport DB'!O:O,'Transport DB'!C:C,"="&amp;'Work DB'!C191,'Transport DB'!F:F,"="&amp;'Work DB'!$M$4)</f>
        <v>0</v>
      </c>
      <c r="N191" s="169"/>
      <c r="O191" s="167"/>
      <c r="P191" s="168">
        <f t="shared" si="16"/>
        <v>0</v>
      </c>
      <c r="Q191" s="169">
        <f t="shared" si="18"/>
        <v>0</v>
      </c>
      <c r="R191" s="169"/>
      <c r="S191" s="169"/>
      <c r="T191" s="169"/>
      <c r="U191" s="169"/>
      <c r="V191" s="167"/>
      <c r="W191" s="168">
        <f>SUMIFS('Transport DB'!Q:Q,'Transport DB'!C:C,"="&amp;'Work DB'!C191,'Transport DB'!F:F,"="&amp;'Work DB'!$W$4)</f>
        <v>0</v>
      </c>
      <c r="X191" s="169">
        <f>SUMIFS('Transport DB'!Q:Q,'Transport DB'!C:C,"="&amp;'Work DB'!C191,'Transport DB'!F:F,"="&amp;'Work DB'!$X$4)</f>
        <v>0</v>
      </c>
      <c r="Y191" s="169">
        <f>SUMIFS('Transport DB'!Q:Q,'Transport DB'!C:C,"="&amp;'Work DB'!C191,'Transport DB'!F:F,"="&amp;'Work DB'!$Y$4)</f>
        <v>0</v>
      </c>
      <c r="Z191" s="166">
        <f>SUMIFS('Transport DB'!Q:Q,'Transport DB'!C:C,"="&amp;'Work DB'!C191,'Transport DB'!F:F,"="&amp;'Work DB'!$Z$4)</f>
        <v>0</v>
      </c>
      <c r="AA191" s="166">
        <f>SUMIFS('Transport DB'!Q:Q,'Transport DB'!C:C,"="&amp;'Work DB'!C191,'Transport DB'!F:F,"="&amp;'Work DB'!$AA$4)</f>
        <v>0</v>
      </c>
      <c r="AB191" s="166"/>
      <c r="AC191" s="167"/>
      <c r="AD191" s="29"/>
      <c r="AE191" s="30"/>
      <c r="AF191" s="31"/>
      <c r="AG191" s="29"/>
      <c r="AH191" s="30"/>
      <c r="AI191" s="32"/>
      <c r="AJ191" s="29"/>
      <c r="AK191" s="30"/>
      <c r="AL191" s="30"/>
      <c r="AM191" s="31"/>
      <c r="AN191" s="29"/>
      <c r="AO191" s="30"/>
      <c r="AP191" s="31"/>
      <c r="AQ191" s="189"/>
      <c r="AR191" s="30"/>
      <c r="AS191" s="30"/>
      <c r="AT191" s="30"/>
      <c r="AU191" s="30"/>
      <c r="AV191" s="31"/>
      <c r="AW191" s="33"/>
      <c r="AX191" s="57"/>
    </row>
    <row r="192" spans="2:50" s="15" customFormat="1" ht="21" x14ac:dyDescent="0.25">
      <c r="B192" s="48"/>
      <c r="C192" s="184">
        <f t="shared" si="17"/>
        <v>45557</v>
      </c>
      <c r="D192" s="185">
        <f>SUMIFS('Transport DB'!P:P,'Transport DB'!C:C,"="&amp;'Work DB'!C192,'Transport DB'!F:F,"="&amp;'Work DB'!$D$4)</f>
        <v>0</v>
      </c>
      <c r="E192" s="186">
        <f>SUMIFS('Transport DB'!P:P,'Transport DB'!C:C,"="&amp;'Work DB'!C192,'Transport DB'!F:F,"="&amp;'Work DB'!$E$4)</f>
        <v>0</v>
      </c>
      <c r="F192" s="186">
        <f>SUMIFS('Transport DB'!P:P,'Transport DB'!C:C,"="&amp;'Work DB'!C192,'Transport DB'!F:F,"="&amp;'Work DB'!$F$4)</f>
        <v>0</v>
      </c>
      <c r="G192" s="186"/>
      <c r="H192" s="187"/>
      <c r="I192" s="185">
        <f>SUMIFS('Transport DB'!O:O,'Transport DB'!C:C,"="&amp;'Work DB'!C192,'Transport DB'!F:F,"="&amp;'Work DB'!$I$4)</f>
        <v>0</v>
      </c>
      <c r="J192" s="186">
        <f>SUMIFS('Transport DB'!O:O,'Transport DB'!C:C,"="&amp;'Work DB'!C192,'Transport DB'!F:F,"="&amp;'Work DB'!$J$4)</f>
        <v>0</v>
      </c>
      <c r="K192" s="186">
        <f>SUMIFS('Transport DB'!O:O,'Transport DB'!C:C,"="&amp;'Work DB'!C192,'Transport DB'!F:F,"="&amp;'Work DB'!$K$4)</f>
        <v>0</v>
      </c>
      <c r="L192" s="186">
        <f>SUMIFS('Transport DB'!O:O,'Transport DB'!C:C,"="&amp;'Work DB'!C192,'Transport DB'!F:F,"="&amp;'Work DB'!$L$4)</f>
        <v>0</v>
      </c>
      <c r="M192" s="186">
        <f>SUMIFS('Transport DB'!O:O,'Transport DB'!C:C,"="&amp;'Work DB'!C192,'Transport DB'!F:F,"="&amp;'Work DB'!$M$4)</f>
        <v>0</v>
      </c>
      <c r="N192" s="186"/>
      <c r="O192" s="187"/>
      <c r="P192" s="168">
        <f t="shared" si="16"/>
        <v>0</v>
      </c>
      <c r="Q192" s="186">
        <f t="shared" si="18"/>
        <v>0</v>
      </c>
      <c r="R192" s="186"/>
      <c r="S192" s="186"/>
      <c r="T192" s="186"/>
      <c r="U192" s="186"/>
      <c r="V192" s="187"/>
      <c r="W192" s="185">
        <f>SUMIFS('Transport DB'!Q:Q,'Transport DB'!C:C,"="&amp;'Work DB'!C192,'Transport DB'!F:F,"="&amp;'Work DB'!$W$4)</f>
        <v>0</v>
      </c>
      <c r="X192" s="186">
        <f>SUMIFS('Transport DB'!Q:Q,'Transport DB'!C:C,"="&amp;'Work DB'!C192,'Transport DB'!F:F,"="&amp;'Work DB'!$X$4)</f>
        <v>0</v>
      </c>
      <c r="Y192" s="186">
        <f>SUMIFS('Transport DB'!Q:Q,'Transport DB'!C:C,"="&amp;'Work DB'!C192,'Transport DB'!F:F,"="&amp;'Work DB'!$Y$4)</f>
        <v>0</v>
      </c>
      <c r="Z192" s="188">
        <f>SUMIFS('Transport DB'!Q:Q,'Transport DB'!C:C,"="&amp;'Work DB'!C192,'Transport DB'!F:F,"="&amp;'Work DB'!$Z$4)</f>
        <v>0</v>
      </c>
      <c r="AA192" s="188">
        <f>SUMIFS('Transport DB'!Q:Q,'Transport DB'!C:C,"="&amp;'Work DB'!C192,'Transport DB'!F:F,"="&amp;'Work DB'!$AA$4)</f>
        <v>0</v>
      </c>
      <c r="AB192" s="188"/>
      <c r="AC192" s="187"/>
      <c r="AD192" s="185"/>
      <c r="AE192" s="186"/>
      <c r="AF192" s="187"/>
      <c r="AG192" s="185"/>
      <c r="AH192" s="186"/>
      <c r="AI192" s="188"/>
      <c r="AJ192" s="185"/>
      <c r="AK192" s="186"/>
      <c r="AL192" s="186"/>
      <c r="AM192" s="187"/>
      <c r="AN192" s="185"/>
      <c r="AO192" s="186"/>
      <c r="AP192" s="187"/>
      <c r="AQ192" s="189"/>
      <c r="AR192" s="186"/>
      <c r="AS192" s="186"/>
      <c r="AT192" s="186"/>
      <c r="AU192" s="186"/>
      <c r="AV192" s="187"/>
      <c r="AW192" s="189"/>
      <c r="AX192" s="190" t="s">
        <v>41</v>
      </c>
    </row>
    <row r="193" spans="2:50" s="15" customFormat="1" ht="21" x14ac:dyDescent="0.25">
      <c r="B193" s="48"/>
      <c r="C193" s="20">
        <f t="shared" si="17"/>
        <v>45558</v>
      </c>
      <c r="D193" s="168">
        <f>SUMIFS('Transport DB'!P:P,'Transport DB'!C:C,"="&amp;'Work DB'!C193,'Transport DB'!F:F,"="&amp;'Work DB'!$D$4)</f>
        <v>0</v>
      </c>
      <c r="E193" s="169">
        <f>SUMIFS('Transport DB'!P:P,'Transport DB'!C:C,"="&amp;'Work DB'!C193,'Transport DB'!F:F,"="&amp;'Work DB'!$E$4)</f>
        <v>0</v>
      </c>
      <c r="F193" s="169">
        <f>SUMIFS('Transport DB'!P:P,'Transport DB'!C:C,"="&amp;'Work DB'!C193,'Transport DB'!F:F,"="&amp;'Work DB'!$F$4)</f>
        <v>0</v>
      </c>
      <c r="G193" s="169"/>
      <c r="H193" s="167"/>
      <c r="I193" s="168">
        <f>SUMIFS('Transport DB'!O:O,'Transport DB'!C:C,"="&amp;'Work DB'!C193,'Transport DB'!F:F,"="&amp;'Work DB'!$I$4)</f>
        <v>0</v>
      </c>
      <c r="J193" s="169">
        <f>SUMIFS('Transport DB'!O:O,'Transport DB'!C:C,"="&amp;'Work DB'!C193,'Transport DB'!F:F,"="&amp;'Work DB'!$J$4)</f>
        <v>0</v>
      </c>
      <c r="K193" s="169">
        <f>SUMIFS('Transport DB'!O:O,'Transport DB'!C:C,"="&amp;'Work DB'!C193,'Transport DB'!F:F,"="&amp;'Work DB'!$K$4)</f>
        <v>0</v>
      </c>
      <c r="L193" s="169">
        <f>SUMIFS('Transport DB'!O:O,'Transport DB'!C:C,"="&amp;'Work DB'!C193,'Transport DB'!F:F,"="&amp;'Work DB'!$L$4)</f>
        <v>0</v>
      </c>
      <c r="M193" s="169">
        <f>SUMIFS('Transport DB'!O:O,'Transport DB'!C:C,"="&amp;'Work DB'!C193,'Transport DB'!F:F,"="&amp;'Work DB'!$M$4)</f>
        <v>0</v>
      </c>
      <c r="N193" s="169"/>
      <c r="O193" s="167"/>
      <c r="P193" s="168">
        <f t="shared" si="16"/>
        <v>0</v>
      </c>
      <c r="Q193" s="169">
        <f t="shared" si="18"/>
        <v>0</v>
      </c>
      <c r="R193" s="169"/>
      <c r="S193" s="169"/>
      <c r="T193" s="169"/>
      <c r="U193" s="169"/>
      <c r="V193" s="167"/>
      <c r="W193" s="168">
        <f>SUMIFS('Transport DB'!Q:Q,'Transport DB'!C:C,"="&amp;'Work DB'!C193,'Transport DB'!F:F,"="&amp;'Work DB'!$W$4)</f>
        <v>0</v>
      </c>
      <c r="X193" s="169">
        <f>SUMIFS('Transport DB'!Q:Q,'Transport DB'!C:C,"="&amp;'Work DB'!C193,'Transport DB'!F:F,"="&amp;'Work DB'!$X$4)</f>
        <v>0</v>
      </c>
      <c r="Y193" s="169">
        <f>SUMIFS('Transport DB'!Q:Q,'Transport DB'!C:C,"="&amp;'Work DB'!C193,'Transport DB'!F:F,"="&amp;'Work DB'!$Y$4)</f>
        <v>0</v>
      </c>
      <c r="Z193" s="166">
        <f>SUMIFS('Transport DB'!Q:Q,'Transport DB'!C:C,"="&amp;'Work DB'!C193,'Transport DB'!F:F,"="&amp;'Work DB'!$Z$4)</f>
        <v>0</v>
      </c>
      <c r="AA193" s="166">
        <f>SUMIFS('Transport DB'!Q:Q,'Transport DB'!C:C,"="&amp;'Work DB'!C193,'Transport DB'!F:F,"="&amp;'Work DB'!$AA$4)</f>
        <v>0</v>
      </c>
      <c r="AB193" s="166"/>
      <c r="AC193" s="167"/>
      <c r="AD193" s="29"/>
      <c r="AE193" s="30"/>
      <c r="AF193" s="31"/>
      <c r="AG193" s="29"/>
      <c r="AH193" s="30"/>
      <c r="AI193" s="32"/>
      <c r="AJ193" s="29"/>
      <c r="AK193" s="30"/>
      <c r="AL193" s="30"/>
      <c r="AM193" s="31"/>
      <c r="AN193" s="29"/>
      <c r="AO193" s="30"/>
      <c r="AP193" s="31"/>
      <c r="AQ193" s="189"/>
      <c r="AR193" s="30"/>
      <c r="AS193" s="30"/>
      <c r="AT193" s="30"/>
      <c r="AU193" s="30"/>
      <c r="AV193" s="31"/>
      <c r="AW193" s="33"/>
      <c r="AX193" s="57"/>
    </row>
    <row r="194" spans="2:50" s="15" customFormat="1" ht="21" x14ac:dyDescent="0.25">
      <c r="B194" s="48"/>
      <c r="C194" s="20">
        <f t="shared" si="17"/>
        <v>45559</v>
      </c>
      <c r="D194" s="168">
        <f>SUMIFS('Transport DB'!P:P,'Transport DB'!C:C,"="&amp;'Work DB'!C194,'Transport DB'!F:F,"="&amp;'Work DB'!$D$4)</f>
        <v>0</v>
      </c>
      <c r="E194" s="169">
        <f>SUMIFS('Transport DB'!P:P,'Transport DB'!C:C,"="&amp;'Work DB'!C194,'Transport DB'!F:F,"="&amp;'Work DB'!$E$4)</f>
        <v>0</v>
      </c>
      <c r="F194" s="169">
        <f>SUMIFS('Transport DB'!P:P,'Transport DB'!C:C,"="&amp;'Work DB'!C194,'Transport DB'!F:F,"="&amp;'Work DB'!$F$4)</f>
        <v>0</v>
      </c>
      <c r="G194" s="169"/>
      <c r="H194" s="167"/>
      <c r="I194" s="168">
        <f>SUMIFS('Transport DB'!O:O,'Transport DB'!C:C,"="&amp;'Work DB'!C194,'Transport DB'!F:F,"="&amp;'Work DB'!$I$4)</f>
        <v>0</v>
      </c>
      <c r="J194" s="169">
        <f>SUMIFS('Transport DB'!O:O,'Transport DB'!C:C,"="&amp;'Work DB'!C194,'Transport DB'!F:F,"="&amp;'Work DB'!$J$4)</f>
        <v>0</v>
      </c>
      <c r="K194" s="169">
        <f>SUMIFS('Transport DB'!O:O,'Transport DB'!C:C,"="&amp;'Work DB'!C194,'Transport DB'!F:F,"="&amp;'Work DB'!$K$4)</f>
        <v>0</v>
      </c>
      <c r="L194" s="169">
        <f>SUMIFS('Transport DB'!O:O,'Transport DB'!C:C,"="&amp;'Work DB'!C194,'Transport DB'!F:F,"="&amp;'Work DB'!$L$4)</f>
        <v>0</v>
      </c>
      <c r="M194" s="169">
        <f>SUMIFS('Transport DB'!O:O,'Transport DB'!C:C,"="&amp;'Work DB'!C194,'Transport DB'!F:F,"="&amp;'Work DB'!$M$4)</f>
        <v>0</v>
      </c>
      <c r="N194" s="169"/>
      <c r="O194" s="167"/>
      <c r="P194" s="168">
        <f t="shared" si="16"/>
        <v>0</v>
      </c>
      <c r="Q194" s="169">
        <f t="shared" si="18"/>
        <v>0</v>
      </c>
      <c r="R194" s="169"/>
      <c r="S194" s="169"/>
      <c r="T194" s="169"/>
      <c r="U194" s="169"/>
      <c r="V194" s="167"/>
      <c r="W194" s="168">
        <f>SUMIFS('Transport DB'!Q:Q,'Transport DB'!C:C,"="&amp;'Work DB'!C194,'Transport DB'!F:F,"="&amp;'Work DB'!$W$4)</f>
        <v>0</v>
      </c>
      <c r="X194" s="169">
        <f>SUMIFS('Transport DB'!Q:Q,'Transport DB'!C:C,"="&amp;'Work DB'!C194,'Transport DB'!F:F,"="&amp;'Work DB'!$X$4)</f>
        <v>0</v>
      </c>
      <c r="Y194" s="169">
        <f>SUMIFS('Transport DB'!Q:Q,'Transport DB'!C:C,"="&amp;'Work DB'!C194,'Transport DB'!F:F,"="&amp;'Work DB'!$Y$4)</f>
        <v>0</v>
      </c>
      <c r="Z194" s="166">
        <f>SUMIFS('Transport DB'!Q:Q,'Transport DB'!C:C,"="&amp;'Work DB'!C194,'Transport DB'!F:F,"="&amp;'Work DB'!$Z$4)</f>
        <v>0</v>
      </c>
      <c r="AA194" s="166">
        <f>SUMIFS('Transport DB'!Q:Q,'Transport DB'!C:C,"="&amp;'Work DB'!C194,'Transport DB'!F:F,"="&amp;'Work DB'!$AA$4)</f>
        <v>0</v>
      </c>
      <c r="AB194" s="166"/>
      <c r="AC194" s="167"/>
      <c r="AD194" s="29"/>
      <c r="AE194" s="30"/>
      <c r="AF194" s="31"/>
      <c r="AG194" s="29"/>
      <c r="AH194" s="30"/>
      <c r="AI194" s="32"/>
      <c r="AJ194" s="29"/>
      <c r="AK194" s="30"/>
      <c r="AL194" s="30"/>
      <c r="AM194" s="31"/>
      <c r="AN194" s="29"/>
      <c r="AO194" s="30"/>
      <c r="AP194" s="31"/>
      <c r="AQ194" s="189"/>
      <c r="AR194" s="30"/>
      <c r="AS194" s="30"/>
      <c r="AT194" s="30"/>
      <c r="AU194" s="30"/>
      <c r="AV194" s="31"/>
      <c r="AW194" s="33"/>
      <c r="AX194" s="57"/>
    </row>
    <row r="195" spans="2:50" s="15" customFormat="1" ht="21" x14ac:dyDescent="0.25">
      <c r="B195" s="48"/>
      <c r="C195" s="20">
        <f t="shared" si="17"/>
        <v>45560</v>
      </c>
      <c r="D195" s="168">
        <f>SUMIFS('Transport DB'!P:P,'Transport DB'!C:C,"="&amp;'Work DB'!C195,'Transport DB'!F:F,"="&amp;'Work DB'!$D$4)</f>
        <v>0</v>
      </c>
      <c r="E195" s="169">
        <f>SUMIFS('Transport DB'!P:P,'Transport DB'!C:C,"="&amp;'Work DB'!C195,'Transport DB'!F:F,"="&amp;'Work DB'!$E$4)</f>
        <v>0</v>
      </c>
      <c r="F195" s="169">
        <f>SUMIFS('Transport DB'!P:P,'Transport DB'!C:C,"="&amp;'Work DB'!C195,'Transport DB'!F:F,"="&amp;'Work DB'!$F$4)</f>
        <v>0</v>
      </c>
      <c r="G195" s="169"/>
      <c r="H195" s="167"/>
      <c r="I195" s="168">
        <f>SUMIFS('Transport DB'!O:O,'Transport DB'!C:C,"="&amp;'Work DB'!C195,'Transport DB'!F:F,"="&amp;'Work DB'!$I$4)</f>
        <v>0</v>
      </c>
      <c r="J195" s="169">
        <f>SUMIFS('Transport DB'!O:O,'Transport DB'!C:C,"="&amp;'Work DB'!C195,'Transport DB'!F:F,"="&amp;'Work DB'!$J$4)</f>
        <v>0</v>
      </c>
      <c r="K195" s="169">
        <f>SUMIFS('Transport DB'!O:O,'Transport DB'!C:C,"="&amp;'Work DB'!C195,'Transport DB'!F:F,"="&amp;'Work DB'!$K$4)</f>
        <v>0</v>
      </c>
      <c r="L195" s="169">
        <f>SUMIFS('Transport DB'!O:O,'Transport DB'!C:C,"="&amp;'Work DB'!C195,'Transport DB'!F:F,"="&amp;'Work DB'!$L$4)</f>
        <v>0</v>
      </c>
      <c r="M195" s="169">
        <f>SUMIFS('Transport DB'!O:O,'Transport DB'!C:C,"="&amp;'Work DB'!C195,'Transport DB'!F:F,"="&amp;'Work DB'!$M$4)</f>
        <v>0</v>
      </c>
      <c r="N195" s="169"/>
      <c r="O195" s="167"/>
      <c r="P195" s="168">
        <f t="shared" si="16"/>
        <v>0</v>
      </c>
      <c r="Q195" s="169">
        <f t="shared" si="18"/>
        <v>0</v>
      </c>
      <c r="R195" s="169"/>
      <c r="S195" s="169"/>
      <c r="T195" s="169"/>
      <c r="U195" s="169"/>
      <c r="V195" s="167"/>
      <c r="W195" s="168">
        <f>SUMIFS('Transport DB'!Q:Q,'Transport DB'!C:C,"="&amp;'Work DB'!C195,'Transport DB'!F:F,"="&amp;'Work DB'!$W$4)</f>
        <v>0</v>
      </c>
      <c r="X195" s="169">
        <f>SUMIFS('Transport DB'!Q:Q,'Transport DB'!C:C,"="&amp;'Work DB'!C195,'Transport DB'!F:F,"="&amp;'Work DB'!$X$4)</f>
        <v>0</v>
      </c>
      <c r="Y195" s="169">
        <f>SUMIFS('Transport DB'!Q:Q,'Transport DB'!C:C,"="&amp;'Work DB'!C195,'Transport DB'!F:F,"="&amp;'Work DB'!$Y$4)</f>
        <v>0</v>
      </c>
      <c r="Z195" s="166">
        <f>SUMIFS('Transport DB'!Q:Q,'Transport DB'!C:C,"="&amp;'Work DB'!C195,'Transport DB'!F:F,"="&amp;'Work DB'!$Z$4)</f>
        <v>0</v>
      </c>
      <c r="AA195" s="166">
        <f>SUMIFS('Transport DB'!Q:Q,'Transport DB'!C:C,"="&amp;'Work DB'!C195,'Transport DB'!F:F,"="&amp;'Work DB'!$AA$4)</f>
        <v>0</v>
      </c>
      <c r="AB195" s="166"/>
      <c r="AC195" s="167"/>
      <c r="AD195" s="29"/>
      <c r="AE195" s="30"/>
      <c r="AF195" s="31"/>
      <c r="AG195" s="29"/>
      <c r="AH195" s="30"/>
      <c r="AI195" s="32"/>
      <c r="AJ195" s="29"/>
      <c r="AK195" s="30"/>
      <c r="AL195" s="30"/>
      <c r="AM195" s="31"/>
      <c r="AN195" s="29"/>
      <c r="AO195" s="30"/>
      <c r="AP195" s="31"/>
      <c r="AQ195" s="189"/>
      <c r="AR195" s="30"/>
      <c r="AS195" s="30"/>
      <c r="AT195" s="30"/>
      <c r="AU195" s="30"/>
      <c r="AV195" s="31"/>
      <c r="AW195" s="33"/>
      <c r="AX195" s="57"/>
    </row>
    <row r="196" spans="2:50" s="15" customFormat="1" ht="21" x14ac:dyDescent="0.25">
      <c r="B196" s="48"/>
      <c r="C196" s="20">
        <f t="shared" si="17"/>
        <v>45561</v>
      </c>
      <c r="D196" s="168">
        <f>SUMIFS('Transport DB'!P:P,'Transport DB'!C:C,"="&amp;'Work DB'!C196,'Transport DB'!F:F,"="&amp;'Work DB'!$D$4)</f>
        <v>0</v>
      </c>
      <c r="E196" s="169">
        <f>SUMIFS('Transport DB'!P:P,'Transport DB'!C:C,"="&amp;'Work DB'!C196,'Transport DB'!F:F,"="&amp;'Work DB'!$E$4)</f>
        <v>0</v>
      </c>
      <c r="F196" s="169">
        <f>SUMIFS('Transport DB'!P:P,'Transport DB'!C:C,"="&amp;'Work DB'!C196,'Transport DB'!F:F,"="&amp;'Work DB'!$F$4)</f>
        <v>0</v>
      </c>
      <c r="G196" s="169"/>
      <c r="H196" s="167"/>
      <c r="I196" s="168">
        <f>SUMIFS('Transport DB'!O:O,'Transport DB'!C:C,"="&amp;'Work DB'!C196,'Transport DB'!F:F,"="&amp;'Work DB'!$I$4)</f>
        <v>0</v>
      </c>
      <c r="J196" s="169">
        <f>SUMIFS('Transport DB'!O:O,'Transport DB'!C:C,"="&amp;'Work DB'!C196,'Transport DB'!F:F,"="&amp;'Work DB'!$J$4)</f>
        <v>0</v>
      </c>
      <c r="K196" s="169">
        <f>SUMIFS('Transport DB'!O:O,'Transport DB'!C:C,"="&amp;'Work DB'!C196,'Transport DB'!F:F,"="&amp;'Work DB'!$K$4)</f>
        <v>0</v>
      </c>
      <c r="L196" s="169">
        <f>SUMIFS('Transport DB'!O:O,'Transport DB'!C:C,"="&amp;'Work DB'!C196,'Transport DB'!F:F,"="&amp;'Work DB'!$L$4)</f>
        <v>0</v>
      </c>
      <c r="M196" s="169">
        <f>SUMIFS('Transport DB'!O:O,'Transport DB'!C:C,"="&amp;'Work DB'!C196,'Transport DB'!F:F,"="&amp;'Work DB'!$M$4)</f>
        <v>0</v>
      </c>
      <c r="N196" s="169"/>
      <c r="O196" s="167"/>
      <c r="P196" s="168">
        <f t="shared" si="16"/>
        <v>0</v>
      </c>
      <c r="Q196" s="169">
        <f t="shared" si="18"/>
        <v>0</v>
      </c>
      <c r="R196" s="169"/>
      <c r="S196" s="169"/>
      <c r="T196" s="169"/>
      <c r="U196" s="169"/>
      <c r="V196" s="167"/>
      <c r="W196" s="168">
        <f>SUMIFS('Transport DB'!Q:Q,'Transport DB'!C:C,"="&amp;'Work DB'!C196,'Transport DB'!F:F,"="&amp;'Work DB'!$W$4)</f>
        <v>0</v>
      </c>
      <c r="X196" s="169">
        <f>SUMIFS('Transport DB'!Q:Q,'Transport DB'!C:C,"="&amp;'Work DB'!C196,'Transport DB'!F:F,"="&amp;'Work DB'!$X$4)</f>
        <v>0</v>
      </c>
      <c r="Y196" s="169">
        <f>SUMIFS('Transport DB'!Q:Q,'Transport DB'!C:C,"="&amp;'Work DB'!C196,'Transport DB'!F:F,"="&amp;'Work DB'!$Y$4)</f>
        <v>0</v>
      </c>
      <c r="Z196" s="166">
        <f>SUMIFS('Transport DB'!Q:Q,'Transport DB'!C:C,"="&amp;'Work DB'!C196,'Transport DB'!F:F,"="&amp;'Work DB'!$Z$4)</f>
        <v>0</v>
      </c>
      <c r="AA196" s="166">
        <f>SUMIFS('Transport DB'!Q:Q,'Transport DB'!C:C,"="&amp;'Work DB'!C196,'Transport DB'!F:F,"="&amp;'Work DB'!$AA$4)</f>
        <v>0</v>
      </c>
      <c r="AB196" s="166"/>
      <c r="AC196" s="167"/>
      <c r="AD196" s="29"/>
      <c r="AE196" s="30"/>
      <c r="AF196" s="31"/>
      <c r="AG196" s="29"/>
      <c r="AH196" s="30"/>
      <c r="AI196" s="32"/>
      <c r="AJ196" s="29"/>
      <c r="AK196" s="30"/>
      <c r="AL196" s="30"/>
      <c r="AM196" s="31"/>
      <c r="AN196" s="29"/>
      <c r="AO196" s="30"/>
      <c r="AP196" s="31"/>
      <c r="AQ196" s="189"/>
      <c r="AR196" s="30"/>
      <c r="AS196" s="30"/>
      <c r="AT196" s="30"/>
      <c r="AU196" s="30"/>
      <c r="AV196" s="31"/>
      <c r="AW196" s="33"/>
      <c r="AX196" s="57"/>
    </row>
    <row r="197" spans="2:50" s="15" customFormat="1" ht="21" x14ac:dyDescent="0.25">
      <c r="B197" s="48"/>
      <c r="C197" s="20">
        <f t="shared" si="17"/>
        <v>45562</v>
      </c>
      <c r="D197" s="168">
        <f>SUMIFS('Transport DB'!P:P,'Transport DB'!C:C,"="&amp;'Work DB'!C197,'Transport DB'!F:F,"="&amp;'Work DB'!$D$4)</f>
        <v>0</v>
      </c>
      <c r="E197" s="169">
        <f>SUMIFS('Transport DB'!P:P,'Transport DB'!C:C,"="&amp;'Work DB'!C197,'Transport DB'!F:F,"="&amp;'Work DB'!$E$4)</f>
        <v>0</v>
      </c>
      <c r="F197" s="169">
        <f>SUMIFS('Transport DB'!P:P,'Transport DB'!C:C,"="&amp;'Work DB'!C197,'Transport DB'!F:F,"="&amp;'Work DB'!$F$4)</f>
        <v>0</v>
      </c>
      <c r="G197" s="169"/>
      <c r="H197" s="167"/>
      <c r="I197" s="168">
        <f>SUMIFS('Transport DB'!O:O,'Transport DB'!C:C,"="&amp;'Work DB'!C197,'Transport DB'!F:F,"="&amp;'Work DB'!$I$4)</f>
        <v>0</v>
      </c>
      <c r="J197" s="169">
        <f>SUMIFS('Transport DB'!O:O,'Transport DB'!C:C,"="&amp;'Work DB'!C197,'Transport DB'!F:F,"="&amp;'Work DB'!$J$4)</f>
        <v>0</v>
      </c>
      <c r="K197" s="169">
        <f>SUMIFS('Transport DB'!O:O,'Transport DB'!C:C,"="&amp;'Work DB'!C197,'Transport DB'!F:F,"="&amp;'Work DB'!$K$4)</f>
        <v>0</v>
      </c>
      <c r="L197" s="169">
        <f>SUMIFS('Transport DB'!O:O,'Transport DB'!C:C,"="&amp;'Work DB'!C197,'Transport DB'!F:F,"="&amp;'Work DB'!$L$4)</f>
        <v>0</v>
      </c>
      <c r="M197" s="169">
        <f>SUMIFS('Transport DB'!O:O,'Transport DB'!C:C,"="&amp;'Work DB'!C197,'Transport DB'!F:F,"="&amp;'Work DB'!$M$4)</f>
        <v>0</v>
      </c>
      <c r="N197" s="169"/>
      <c r="O197" s="167"/>
      <c r="P197" s="168">
        <f t="shared" ref="P197:P260" si="19">SUM(D197:H197)+SUM(I197:O197)-K197</f>
        <v>0</v>
      </c>
      <c r="Q197" s="169">
        <f t="shared" si="18"/>
        <v>0</v>
      </c>
      <c r="R197" s="169"/>
      <c r="S197" s="169"/>
      <c r="T197" s="169"/>
      <c r="U197" s="169"/>
      <c r="V197" s="167"/>
      <c r="W197" s="168">
        <f>SUMIFS('Transport DB'!Q:Q,'Transport DB'!C:C,"="&amp;'Work DB'!C197,'Transport DB'!F:F,"="&amp;'Work DB'!$W$4)</f>
        <v>0</v>
      </c>
      <c r="X197" s="169">
        <f>SUMIFS('Transport DB'!Q:Q,'Transport DB'!C:C,"="&amp;'Work DB'!C197,'Transport DB'!F:F,"="&amp;'Work DB'!$X$4)</f>
        <v>0</v>
      </c>
      <c r="Y197" s="169">
        <f>SUMIFS('Transport DB'!Q:Q,'Transport DB'!C:C,"="&amp;'Work DB'!C197,'Transport DB'!F:F,"="&amp;'Work DB'!$Y$4)</f>
        <v>0</v>
      </c>
      <c r="Z197" s="166">
        <f>SUMIFS('Transport DB'!Q:Q,'Transport DB'!C:C,"="&amp;'Work DB'!C197,'Transport DB'!F:F,"="&amp;'Work DB'!$Z$4)</f>
        <v>0</v>
      </c>
      <c r="AA197" s="166">
        <f>SUMIFS('Transport DB'!Q:Q,'Transport DB'!C:C,"="&amp;'Work DB'!C197,'Transport DB'!F:F,"="&amp;'Work DB'!$AA$4)</f>
        <v>0</v>
      </c>
      <c r="AB197" s="166"/>
      <c r="AC197" s="167"/>
      <c r="AD197" s="29"/>
      <c r="AE197" s="30"/>
      <c r="AF197" s="31"/>
      <c r="AG197" s="29"/>
      <c r="AH197" s="30"/>
      <c r="AI197" s="32"/>
      <c r="AJ197" s="29"/>
      <c r="AK197" s="30"/>
      <c r="AL197" s="30"/>
      <c r="AM197" s="31"/>
      <c r="AN197" s="29"/>
      <c r="AO197" s="30"/>
      <c r="AP197" s="31"/>
      <c r="AQ197" s="189"/>
      <c r="AR197" s="30"/>
      <c r="AS197" s="30"/>
      <c r="AT197" s="30"/>
      <c r="AU197" s="30"/>
      <c r="AV197" s="31"/>
      <c r="AW197" s="33"/>
      <c r="AX197" s="57"/>
    </row>
    <row r="198" spans="2:50" s="15" customFormat="1" ht="21" x14ac:dyDescent="0.25">
      <c r="B198" s="48"/>
      <c r="C198" s="20">
        <f t="shared" si="17"/>
        <v>45563</v>
      </c>
      <c r="D198" s="168">
        <f>SUMIFS('Transport DB'!P:P,'Transport DB'!C:C,"="&amp;'Work DB'!C198,'Transport DB'!F:F,"="&amp;'Work DB'!$D$4)</f>
        <v>0</v>
      </c>
      <c r="E198" s="169">
        <f>SUMIFS('Transport DB'!P:P,'Transport DB'!C:C,"="&amp;'Work DB'!C198,'Transport DB'!F:F,"="&amp;'Work DB'!$E$4)</f>
        <v>0</v>
      </c>
      <c r="F198" s="169">
        <f>SUMIFS('Transport DB'!P:P,'Transport DB'!C:C,"="&amp;'Work DB'!C198,'Transport DB'!F:F,"="&amp;'Work DB'!$F$4)</f>
        <v>0</v>
      </c>
      <c r="G198" s="169"/>
      <c r="H198" s="167"/>
      <c r="I198" s="168">
        <f>SUMIFS('Transport DB'!O:O,'Transport DB'!C:C,"="&amp;'Work DB'!C198,'Transport DB'!F:F,"="&amp;'Work DB'!$I$4)</f>
        <v>0</v>
      </c>
      <c r="J198" s="169">
        <f>SUMIFS('Transport DB'!O:O,'Transport DB'!C:C,"="&amp;'Work DB'!C198,'Transport DB'!F:F,"="&amp;'Work DB'!$J$4)</f>
        <v>0</v>
      </c>
      <c r="K198" s="169">
        <f>SUMIFS('Transport DB'!O:O,'Transport DB'!C:C,"="&amp;'Work DB'!C198,'Transport DB'!F:F,"="&amp;'Work DB'!$K$4)</f>
        <v>0</v>
      </c>
      <c r="L198" s="169">
        <f>SUMIFS('Transport DB'!O:O,'Transport DB'!C:C,"="&amp;'Work DB'!C198,'Transport DB'!F:F,"="&amp;'Work DB'!$L$4)</f>
        <v>0</v>
      </c>
      <c r="M198" s="169">
        <f>SUMIFS('Transport DB'!O:O,'Transport DB'!C:C,"="&amp;'Work DB'!C198,'Transport DB'!F:F,"="&amp;'Work DB'!$M$4)</f>
        <v>0</v>
      </c>
      <c r="N198" s="169"/>
      <c r="O198" s="167"/>
      <c r="P198" s="168">
        <f t="shared" si="19"/>
        <v>0</v>
      </c>
      <c r="Q198" s="169">
        <f t="shared" si="18"/>
        <v>0</v>
      </c>
      <c r="R198" s="169"/>
      <c r="S198" s="169"/>
      <c r="T198" s="169"/>
      <c r="U198" s="169"/>
      <c r="V198" s="167"/>
      <c r="W198" s="168">
        <f>SUMIFS('Transport DB'!Q:Q,'Transport DB'!C:C,"="&amp;'Work DB'!C198,'Transport DB'!F:F,"="&amp;'Work DB'!$W$4)</f>
        <v>0</v>
      </c>
      <c r="X198" s="169">
        <f>SUMIFS('Transport DB'!Q:Q,'Transport DB'!C:C,"="&amp;'Work DB'!C198,'Transport DB'!F:F,"="&amp;'Work DB'!$X$4)</f>
        <v>0</v>
      </c>
      <c r="Y198" s="169">
        <f>SUMIFS('Transport DB'!Q:Q,'Transport DB'!C:C,"="&amp;'Work DB'!C198,'Transport DB'!F:F,"="&amp;'Work DB'!$Y$4)</f>
        <v>0</v>
      </c>
      <c r="Z198" s="166">
        <f>SUMIFS('Transport DB'!Q:Q,'Transport DB'!C:C,"="&amp;'Work DB'!C198,'Transport DB'!F:F,"="&amp;'Work DB'!$Z$4)</f>
        <v>0</v>
      </c>
      <c r="AA198" s="166">
        <f>SUMIFS('Transport DB'!Q:Q,'Transport DB'!C:C,"="&amp;'Work DB'!C198,'Transport DB'!F:F,"="&amp;'Work DB'!$AA$4)</f>
        <v>0</v>
      </c>
      <c r="AB198" s="166"/>
      <c r="AC198" s="167"/>
      <c r="AD198" s="29"/>
      <c r="AE198" s="30"/>
      <c r="AF198" s="31"/>
      <c r="AG198" s="29"/>
      <c r="AH198" s="30"/>
      <c r="AI198" s="32"/>
      <c r="AJ198" s="29"/>
      <c r="AK198" s="30"/>
      <c r="AL198" s="30"/>
      <c r="AM198" s="31"/>
      <c r="AN198" s="29"/>
      <c r="AO198" s="30"/>
      <c r="AP198" s="31"/>
      <c r="AQ198" s="189"/>
      <c r="AR198" s="30"/>
      <c r="AS198" s="30"/>
      <c r="AT198" s="30"/>
      <c r="AU198" s="30"/>
      <c r="AV198" s="31"/>
      <c r="AW198" s="33"/>
      <c r="AX198" s="57"/>
    </row>
    <row r="199" spans="2:50" s="15" customFormat="1" ht="21" x14ac:dyDescent="0.25">
      <c r="B199" s="48"/>
      <c r="C199" s="20">
        <f t="shared" si="17"/>
        <v>45564</v>
      </c>
      <c r="D199" s="168">
        <f>SUMIFS('Transport DB'!P:P,'Transport DB'!C:C,"="&amp;'Work DB'!C199,'Transport DB'!F:F,"="&amp;'Work DB'!$D$4)</f>
        <v>0</v>
      </c>
      <c r="E199" s="169">
        <f>SUMIFS('Transport DB'!P:P,'Transport DB'!C:C,"="&amp;'Work DB'!C199,'Transport DB'!F:F,"="&amp;'Work DB'!$E$4)</f>
        <v>0</v>
      </c>
      <c r="F199" s="169">
        <f>SUMIFS('Transport DB'!P:P,'Transport DB'!C:C,"="&amp;'Work DB'!C199,'Transport DB'!F:F,"="&amp;'Work DB'!$F$4)</f>
        <v>0</v>
      </c>
      <c r="G199" s="169"/>
      <c r="H199" s="167"/>
      <c r="I199" s="168">
        <f>SUMIFS('Transport DB'!O:O,'Transport DB'!C:C,"="&amp;'Work DB'!C199,'Transport DB'!F:F,"="&amp;'Work DB'!$I$4)</f>
        <v>0</v>
      </c>
      <c r="J199" s="169">
        <f>SUMIFS('Transport DB'!O:O,'Transport DB'!C:C,"="&amp;'Work DB'!C199,'Transport DB'!F:F,"="&amp;'Work DB'!$J$4)</f>
        <v>0</v>
      </c>
      <c r="K199" s="169">
        <f>SUMIFS('Transport DB'!O:O,'Transport DB'!C:C,"="&amp;'Work DB'!C199,'Transport DB'!F:F,"="&amp;'Work DB'!$K$4)</f>
        <v>0</v>
      </c>
      <c r="L199" s="169">
        <f>SUMIFS('Transport DB'!O:O,'Transport DB'!C:C,"="&amp;'Work DB'!C199,'Transport DB'!F:F,"="&amp;'Work DB'!$L$4)</f>
        <v>0</v>
      </c>
      <c r="M199" s="169">
        <f>SUMIFS('Transport DB'!O:O,'Transport DB'!C:C,"="&amp;'Work DB'!C199,'Transport DB'!F:F,"="&amp;'Work DB'!$M$4)</f>
        <v>0</v>
      </c>
      <c r="N199" s="169"/>
      <c r="O199" s="167"/>
      <c r="P199" s="168">
        <f t="shared" si="19"/>
        <v>0</v>
      </c>
      <c r="Q199" s="169">
        <f t="shared" si="18"/>
        <v>0</v>
      </c>
      <c r="R199" s="169"/>
      <c r="S199" s="169"/>
      <c r="T199" s="169"/>
      <c r="U199" s="169"/>
      <c r="V199" s="167"/>
      <c r="W199" s="168">
        <f>SUMIFS('Transport DB'!Q:Q,'Transport DB'!C:C,"="&amp;'Work DB'!C199,'Transport DB'!F:F,"="&amp;'Work DB'!$W$4)</f>
        <v>0</v>
      </c>
      <c r="X199" s="169">
        <f>SUMIFS('Transport DB'!Q:Q,'Transport DB'!C:C,"="&amp;'Work DB'!C199,'Transport DB'!F:F,"="&amp;'Work DB'!$X$4)</f>
        <v>0</v>
      </c>
      <c r="Y199" s="169">
        <f>SUMIFS('Transport DB'!Q:Q,'Transport DB'!C:C,"="&amp;'Work DB'!C199,'Transport DB'!F:F,"="&amp;'Work DB'!$Y$4)</f>
        <v>0</v>
      </c>
      <c r="Z199" s="166">
        <f>SUMIFS('Transport DB'!Q:Q,'Transport DB'!C:C,"="&amp;'Work DB'!C199,'Transport DB'!F:F,"="&amp;'Work DB'!$Z$4)</f>
        <v>0</v>
      </c>
      <c r="AA199" s="166">
        <f>SUMIFS('Transport DB'!Q:Q,'Transport DB'!C:C,"="&amp;'Work DB'!C199,'Transport DB'!F:F,"="&amp;'Work DB'!$AA$4)</f>
        <v>0</v>
      </c>
      <c r="AB199" s="166"/>
      <c r="AC199" s="167"/>
      <c r="AD199" s="29"/>
      <c r="AE199" s="30"/>
      <c r="AF199" s="31"/>
      <c r="AG199" s="29"/>
      <c r="AH199" s="30"/>
      <c r="AI199" s="32"/>
      <c r="AJ199" s="29"/>
      <c r="AK199" s="30"/>
      <c r="AL199" s="30"/>
      <c r="AM199" s="31"/>
      <c r="AN199" s="29"/>
      <c r="AO199" s="30"/>
      <c r="AP199" s="31"/>
      <c r="AQ199" s="189"/>
      <c r="AR199" s="30"/>
      <c r="AS199" s="30"/>
      <c r="AT199" s="30"/>
      <c r="AU199" s="30"/>
      <c r="AV199" s="31"/>
      <c r="AW199" s="33"/>
      <c r="AX199" s="57"/>
    </row>
    <row r="200" spans="2:50" s="15" customFormat="1" ht="21" x14ac:dyDescent="0.25">
      <c r="B200" s="48"/>
      <c r="C200" s="20">
        <f t="shared" ref="C200:C263" si="20">C199+1</f>
        <v>45565</v>
      </c>
      <c r="D200" s="168">
        <f>SUMIFS('Transport DB'!P:P,'Transport DB'!C:C,"="&amp;'Work DB'!C200,'Transport DB'!F:F,"="&amp;'Work DB'!$D$4)</f>
        <v>0</v>
      </c>
      <c r="E200" s="169">
        <f>SUMIFS('Transport DB'!P:P,'Transport DB'!C:C,"="&amp;'Work DB'!C200,'Transport DB'!F:F,"="&amp;'Work DB'!$E$4)</f>
        <v>0</v>
      </c>
      <c r="F200" s="169">
        <f>SUMIFS('Transport DB'!P:P,'Transport DB'!C:C,"="&amp;'Work DB'!C200,'Transport DB'!F:F,"="&amp;'Work DB'!$F$4)</f>
        <v>0</v>
      </c>
      <c r="G200" s="169"/>
      <c r="H200" s="167"/>
      <c r="I200" s="168">
        <f>SUMIFS('Transport DB'!O:O,'Transport DB'!C:C,"="&amp;'Work DB'!C200,'Transport DB'!F:F,"="&amp;'Work DB'!$I$4)</f>
        <v>0</v>
      </c>
      <c r="J200" s="169">
        <f>SUMIFS('Transport DB'!O:O,'Transport DB'!C:C,"="&amp;'Work DB'!C200,'Transport DB'!F:F,"="&amp;'Work DB'!$J$4)</f>
        <v>0</v>
      </c>
      <c r="K200" s="169">
        <f>SUMIFS('Transport DB'!O:O,'Transport DB'!C:C,"="&amp;'Work DB'!C200,'Transport DB'!F:F,"="&amp;'Work DB'!$K$4)</f>
        <v>0</v>
      </c>
      <c r="L200" s="169">
        <f>SUMIFS('Transport DB'!O:O,'Transport DB'!C:C,"="&amp;'Work DB'!C200,'Transport DB'!F:F,"="&amp;'Work DB'!$L$4)</f>
        <v>0</v>
      </c>
      <c r="M200" s="169">
        <f>SUMIFS('Transport DB'!O:O,'Transport DB'!C:C,"="&amp;'Work DB'!C200,'Transport DB'!F:F,"="&amp;'Work DB'!$M$4)</f>
        <v>0</v>
      </c>
      <c r="N200" s="169"/>
      <c r="O200" s="167"/>
      <c r="P200" s="168">
        <f t="shared" si="19"/>
        <v>0</v>
      </c>
      <c r="Q200" s="169">
        <f t="shared" si="18"/>
        <v>0</v>
      </c>
      <c r="R200" s="169"/>
      <c r="S200" s="169"/>
      <c r="T200" s="169"/>
      <c r="U200" s="169"/>
      <c r="V200" s="167"/>
      <c r="W200" s="168">
        <f>SUMIFS('Transport DB'!Q:Q,'Transport DB'!C:C,"="&amp;'Work DB'!C200,'Transport DB'!F:F,"="&amp;'Work DB'!$W$4)</f>
        <v>0</v>
      </c>
      <c r="X200" s="169">
        <f>SUMIFS('Transport DB'!Q:Q,'Transport DB'!C:C,"="&amp;'Work DB'!C200,'Transport DB'!F:F,"="&amp;'Work DB'!$X$4)</f>
        <v>0</v>
      </c>
      <c r="Y200" s="169">
        <f>SUMIFS('Transport DB'!Q:Q,'Transport DB'!C:C,"="&amp;'Work DB'!C200,'Transport DB'!F:F,"="&amp;'Work DB'!$Y$4)</f>
        <v>0</v>
      </c>
      <c r="Z200" s="166">
        <f>SUMIFS('Transport DB'!Q:Q,'Transport DB'!C:C,"="&amp;'Work DB'!C200,'Transport DB'!F:F,"="&amp;'Work DB'!$Z$4)</f>
        <v>0</v>
      </c>
      <c r="AA200" s="166">
        <f>SUMIFS('Transport DB'!Q:Q,'Transport DB'!C:C,"="&amp;'Work DB'!C200,'Transport DB'!F:F,"="&amp;'Work DB'!$AA$4)</f>
        <v>0</v>
      </c>
      <c r="AB200" s="166"/>
      <c r="AC200" s="167"/>
      <c r="AD200" s="29"/>
      <c r="AE200" s="30"/>
      <c r="AF200" s="31"/>
      <c r="AG200" s="29"/>
      <c r="AH200" s="30"/>
      <c r="AI200" s="32"/>
      <c r="AJ200" s="29"/>
      <c r="AK200" s="30"/>
      <c r="AL200" s="30"/>
      <c r="AM200" s="31"/>
      <c r="AN200" s="29"/>
      <c r="AO200" s="30"/>
      <c r="AP200" s="31"/>
      <c r="AQ200" s="189"/>
      <c r="AR200" s="30"/>
      <c r="AS200" s="30"/>
      <c r="AT200" s="30"/>
      <c r="AU200" s="30"/>
      <c r="AV200" s="31"/>
      <c r="AW200" s="33"/>
      <c r="AX200" s="57"/>
    </row>
    <row r="201" spans="2:50" s="15" customFormat="1" ht="21" x14ac:dyDescent="0.25">
      <c r="B201" s="48"/>
      <c r="C201" s="20">
        <f t="shared" si="20"/>
        <v>45566</v>
      </c>
      <c r="D201" s="168">
        <f>SUMIFS('Transport DB'!P:P,'Transport DB'!C:C,"="&amp;'Work DB'!C201,'Transport DB'!F:F,"="&amp;'Work DB'!$D$4)</f>
        <v>0</v>
      </c>
      <c r="E201" s="169">
        <f>SUMIFS('Transport DB'!P:P,'Transport DB'!C:C,"="&amp;'Work DB'!C201,'Transport DB'!F:F,"="&amp;'Work DB'!$E$4)</f>
        <v>0</v>
      </c>
      <c r="F201" s="169">
        <f>SUMIFS('Transport DB'!P:P,'Transport DB'!C:C,"="&amp;'Work DB'!C201,'Transport DB'!F:F,"="&amp;'Work DB'!$F$4)</f>
        <v>0</v>
      </c>
      <c r="G201" s="169"/>
      <c r="H201" s="167"/>
      <c r="I201" s="168">
        <f>SUMIFS('Transport DB'!O:O,'Transport DB'!C:C,"="&amp;'Work DB'!C201,'Transport DB'!F:F,"="&amp;'Work DB'!$I$4)</f>
        <v>0</v>
      </c>
      <c r="J201" s="169">
        <f>SUMIFS('Transport DB'!O:O,'Transport DB'!C:C,"="&amp;'Work DB'!C201,'Transport DB'!F:F,"="&amp;'Work DB'!$J$4)</f>
        <v>0</v>
      </c>
      <c r="K201" s="169">
        <f>SUMIFS('Transport DB'!O:O,'Transport DB'!C:C,"="&amp;'Work DB'!C201,'Transport DB'!F:F,"="&amp;'Work DB'!$K$4)</f>
        <v>0</v>
      </c>
      <c r="L201" s="169">
        <f>SUMIFS('Transport DB'!O:O,'Transport DB'!C:C,"="&amp;'Work DB'!C201,'Transport DB'!F:F,"="&amp;'Work DB'!$L$4)</f>
        <v>0</v>
      </c>
      <c r="M201" s="169">
        <f>SUMIFS('Transport DB'!O:O,'Transport DB'!C:C,"="&amp;'Work DB'!C201,'Transport DB'!F:F,"="&amp;'Work DB'!$M$4)</f>
        <v>0</v>
      </c>
      <c r="N201" s="169"/>
      <c r="O201" s="167"/>
      <c r="P201" s="168">
        <f t="shared" si="19"/>
        <v>0</v>
      </c>
      <c r="Q201" s="169">
        <f t="shared" si="18"/>
        <v>0</v>
      </c>
      <c r="R201" s="169"/>
      <c r="S201" s="169"/>
      <c r="T201" s="169"/>
      <c r="U201" s="169"/>
      <c r="V201" s="167"/>
      <c r="W201" s="168">
        <f>SUMIFS('Transport DB'!Q:Q,'Transport DB'!C:C,"="&amp;'Work DB'!C201,'Transport DB'!F:F,"="&amp;'Work DB'!$W$4)</f>
        <v>0</v>
      </c>
      <c r="X201" s="169">
        <f>SUMIFS('Transport DB'!Q:Q,'Transport DB'!C:C,"="&amp;'Work DB'!C201,'Transport DB'!F:F,"="&amp;'Work DB'!$X$4)</f>
        <v>0</v>
      </c>
      <c r="Y201" s="169">
        <f>SUMIFS('Transport DB'!Q:Q,'Transport DB'!C:C,"="&amp;'Work DB'!C201,'Transport DB'!F:F,"="&amp;'Work DB'!$Y$4)</f>
        <v>0</v>
      </c>
      <c r="Z201" s="166">
        <f>SUMIFS('Transport DB'!Q:Q,'Transport DB'!C:C,"="&amp;'Work DB'!C201,'Transport DB'!F:F,"="&amp;'Work DB'!$Z$4)</f>
        <v>0</v>
      </c>
      <c r="AA201" s="166">
        <f>SUMIFS('Transport DB'!Q:Q,'Transport DB'!C:C,"="&amp;'Work DB'!C201,'Transport DB'!F:F,"="&amp;'Work DB'!$AA$4)</f>
        <v>0</v>
      </c>
      <c r="AB201" s="166"/>
      <c r="AC201" s="167"/>
      <c r="AD201" s="29"/>
      <c r="AE201" s="30"/>
      <c r="AF201" s="31"/>
      <c r="AG201" s="29"/>
      <c r="AH201" s="30"/>
      <c r="AI201" s="32"/>
      <c r="AJ201" s="29"/>
      <c r="AK201" s="30"/>
      <c r="AL201" s="30"/>
      <c r="AM201" s="31"/>
      <c r="AN201" s="29"/>
      <c r="AO201" s="30"/>
      <c r="AP201" s="31"/>
      <c r="AQ201" s="189"/>
      <c r="AR201" s="30"/>
      <c r="AS201" s="30"/>
      <c r="AT201" s="30"/>
      <c r="AU201" s="30"/>
      <c r="AV201" s="31"/>
      <c r="AW201" s="33"/>
      <c r="AX201" s="57"/>
    </row>
    <row r="202" spans="2:50" s="15" customFormat="1" ht="21" x14ac:dyDescent="0.25">
      <c r="B202" s="48"/>
      <c r="C202" s="20">
        <f t="shared" si="20"/>
        <v>45567</v>
      </c>
      <c r="D202" s="168">
        <f>SUMIFS('Transport DB'!P:P,'Transport DB'!C:C,"="&amp;'Work DB'!C202,'Transport DB'!F:F,"="&amp;'Work DB'!$D$4)</f>
        <v>0</v>
      </c>
      <c r="E202" s="169">
        <f>SUMIFS('Transport DB'!P:P,'Transport DB'!C:C,"="&amp;'Work DB'!C202,'Transport DB'!F:F,"="&amp;'Work DB'!$E$4)</f>
        <v>0</v>
      </c>
      <c r="F202" s="169">
        <f>SUMIFS('Transport DB'!P:P,'Transport DB'!C:C,"="&amp;'Work DB'!C202,'Transport DB'!F:F,"="&amp;'Work DB'!$F$4)</f>
        <v>0</v>
      </c>
      <c r="G202" s="169"/>
      <c r="H202" s="167"/>
      <c r="I202" s="168">
        <f>SUMIFS('Transport DB'!O:O,'Transport DB'!C:C,"="&amp;'Work DB'!C202,'Transport DB'!F:F,"="&amp;'Work DB'!$I$4)</f>
        <v>0</v>
      </c>
      <c r="J202" s="169">
        <f>SUMIFS('Transport DB'!O:O,'Transport DB'!C:C,"="&amp;'Work DB'!C202,'Transport DB'!F:F,"="&amp;'Work DB'!$J$4)</f>
        <v>0</v>
      </c>
      <c r="K202" s="169">
        <f>SUMIFS('Transport DB'!O:O,'Transport DB'!C:C,"="&amp;'Work DB'!C202,'Transport DB'!F:F,"="&amp;'Work DB'!$K$4)</f>
        <v>0</v>
      </c>
      <c r="L202" s="169">
        <f>SUMIFS('Transport DB'!O:O,'Transport DB'!C:C,"="&amp;'Work DB'!C202,'Transport DB'!F:F,"="&amp;'Work DB'!$L$4)</f>
        <v>0</v>
      </c>
      <c r="M202" s="169">
        <f>SUMIFS('Transport DB'!O:O,'Transport DB'!C:C,"="&amp;'Work DB'!C202,'Transport DB'!F:F,"="&amp;'Work DB'!$M$4)</f>
        <v>0</v>
      </c>
      <c r="N202" s="169"/>
      <c r="O202" s="167"/>
      <c r="P202" s="168">
        <f t="shared" si="19"/>
        <v>0</v>
      </c>
      <c r="Q202" s="169">
        <f t="shared" si="18"/>
        <v>0</v>
      </c>
      <c r="R202" s="169"/>
      <c r="S202" s="169"/>
      <c r="T202" s="169"/>
      <c r="U202" s="169"/>
      <c r="V202" s="167"/>
      <c r="W202" s="168">
        <f>SUMIFS('Transport DB'!Q:Q,'Transport DB'!C:C,"="&amp;'Work DB'!C202,'Transport DB'!F:F,"="&amp;'Work DB'!$W$4)</f>
        <v>0</v>
      </c>
      <c r="X202" s="169">
        <f>SUMIFS('Transport DB'!Q:Q,'Transport DB'!C:C,"="&amp;'Work DB'!C202,'Transport DB'!F:F,"="&amp;'Work DB'!$X$4)</f>
        <v>0</v>
      </c>
      <c r="Y202" s="169">
        <f>SUMIFS('Transport DB'!Q:Q,'Transport DB'!C:C,"="&amp;'Work DB'!C202,'Transport DB'!F:F,"="&amp;'Work DB'!$Y$4)</f>
        <v>0</v>
      </c>
      <c r="Z202" s="166">
        <f>SUMIFS('Transport DB'!Q:Q,'Transport DB'!C:C,"="&amp;'Work DB'!C202,'Transport DB'!F:F,"="&amp;'Work DB'!$Z$4)</f>
        <v>0</v>
      </c>
      <c r="AA202" s="166">
        <f>SUMIFS('Transport DB'!Q:Q,'Transport DB'!C:C,"="&amp;'Work DB'!C202,'Transport DB'!F:F,"="&amp;'Work DB'!$AA$4)</f>
        <v>0</v>
      </c>
      <c r="AB202" s="166"/>
      <c r="AC202" s="167"/>
      <c r="AD202" s="29"/>
      <c r="AE202" s="30"/>
      <c r="AF202" s="31"/>
      <c r="AG202" s="29"/>
      <c r="AH202" s="30"/>
      <c r="AI202" s="32"/>
      <c r="AJ202" s="29"/>
      <c r="AK202" s="30"/>
      <c r="AL202" s="30"/>
      <c r="AM202" s="31"/>
      <c r="AN202" s="29"/>
      <c r="AO202" s="30"/>
      <c r="AP202" s="31"/>
      <c r="AQ202" s="189"/>
      <c r="AR202" s="30"/>
      <c r="AS202" s="30"/>
      <c r="AT202" s="30"/>
      <c r="AU202" s="30"/>
      <c r="AV202" s="31"/>
      <c r="AW202" s="33"/>
      <c r="AX202" s="57"/>
    </row>
    <row r="203" spans="2:50" s="15" customFormat="1" ht="21" x14ac:dyDescent="0.25">
      <c r="B203" s="48"/>
      <c r="C203" s="20">
        <f t="shared" si="20"/>
        <v>45568</v>
      </c>
      <c r="D203" s="168">
        <f>SUMIFS('Transport DB'!P:P,'Transport DB'!C:C,"="&amp;'Work DB'!C203,'Transport DB'!F:F,"="&amp;'Work DB'!$D$4)</f>
        <v>0</v>
      </c>
      <c r="E203" s="169">
        <f>SUMIFS('Transport DB'!P:P,'Transport DB'!C:C,"="&amp;'Work DB'!C203,'Transport DB'!F:F,"="&amp;'Work DB'!$E$4)</f>
        <v>0</v>
      </c>
      <c r="F203" s="169">
        <f>SUMIFS('Transport DB'!P:P,'Transport DB'!C:C,"="&amp;'Work DB'!C203,'Transport DB'!F:F,"="&amp;'Work DB'!$F$4)</f>
        <v>0</v>
      </c>
      <c r="G203" s="169"/>
      <c r="H203" s="167"/>
      <c r="I203" s="168">
        <f>SUMIFS('Transport DB'!O:O,'Transport DB'!C:C,"="&amp;'Work DB'!C203,'Transport DB'!F:F,"="&amp;'Work DB'!$I$4)</f>
        <v>0</v>
      </c>
      <c r="J203" s="169">
        <f>SUMIFS('Transport DB'!O:O,'Transport DB'!C:C,"="&amp;'Work DB'!C203,'Transport DB'!F:F,"="&amp;'Work DB'!$J$4)</f>
        <v>0</v>
      </c>
      <c r="K203" s="169">
        <f>SUMIFS('Transport DB'!O:O,'Transport DB'!C:C,"="&amp;'Work DB'!C203,'Transport DB'!F:F,"="&amp;'Work DB'!$K$4)</f>
        <v>0</v>
      </c>
      <c r="L203" s="169">
        <f>SUMIFS('Transport DB'!O:O,'Transport DB'!C:C,"="&amp;'Work DB'!C203,'Transport DB'!F:F,"="&amp;'Work DB'!$L$4)</f>
        <v>0</v>
      </c>
      <c r="M203" s="169">
        <f>SUMIFS('Transport DB'!O:O,'Transport DB'!C:C,"="&amp;'Work DB'!C203,'Transport DB'!F:F,"="&amp;'Work DB'!$M$4)</f>
        <v>0</v>
      </c>
      <c r="N203" s="169"/>
      <c r="O203" s="167"/>
      <c r="P203" s="168">
        <f t="shared" si="19"/>
        <v>0</v>
      </c>
      <c r="Q203" s="169">
        <f t="shared" si="18"/>
        <v>0</v>
      </c>
      <c r="R203" s="169"/>
      <c r="S203" s="169"/>
      <c r="T203" s="169"/>
      <c r="U203" s="169"/>
      <c r="V203" s="167"/>
      <c r="W203" s="168">
        <f>SUMIFS('Transport DB'!Q:Q,'Transport DB'!C:C,"="&amp;'Work DB'!C203,'Transport DB'!F:F,"="&amp;'Work DB'!$W$4)</f>
        <v>0</v>
      </c>
      <c r="X203" s="169">
        <f>SUMIFS('Transport DB'!Q:Q,'Transport DB'!C:C,"="&amp;'Work DB'!C203,'Transport DB'!F:F,"="&amp;'Work DB'!$X$4)</f>
        <v>0</v>
      </c>
      <c r="Y203" s="169">
        <f>SUMIFS('Transport DB'!Q:Q,'Transport DB'!C:C,"="&amp;'Work DB'!C203,'Transport DB'!F:F,"="&amp;'Work DB'!$Y$4)</f>
        <v>0</v>
      </c>
      <c r="Z203" s="166">
        <f>SUMIFS('Transport DB'!Q:Q,'Transport DB'!C:C,"="&amp;'Work DB'!C203,'Transport DB'!F:F,"="&amp;'Work DB'!$Z$4)</f>
        <v>0</v>
      </c>
      <c r="AA203" s="166">
        <f>SUMIFS('Transport DB'!Q:Q,'Transport DB'!C:C,"="&amp;'Work DB'!C203,'Transport DB'!F:F,"="&amp;'Work DB'!$AA$4)</f>
        <v>0</v>
      </c>
      <c r="AB203" s="166"/>
      <c r="AC203" s="167"/>
      <c r="AD203" s="29"/>
      <c r="AE203" s="30"/>
      <c r="AF203" s="31"/>
      <c r="AG203" s="29"/>
      <c r="AH203" s="30"/>
      <c r="AI203" s="32"/>
      <c r="AJ203" s="29"/>
      <c r="AK203" s="30"/>
      <c r="AL203" s="30"/>
      <c r="AM203" s="31"/>
      <c r="AN203" s="29"/>
      <c r="AO203" s="30"/>
      <c r="AP203" s="31"/>
      <c r="AQ203" s="189"/>
      <c r="AR203" s="30"/>
      <c r="AS203" s="30"/>
      <c r="AT203" s="30"/>
      <c r="AU203" s="30"/>
      <c r="AV203" s="31"/>
      <c r="AW203" s="33"/>
      <c r="AX203" s="57"/>
    </row>
    <row r="204" spans="2:50" s="15" customFormat="1" ht="21" x14ac:dyDescent="0.25">
      <c r="B204" s="48"/>
      <c r="C204" s="20">
        <f t="shared" si="20"/>
        <v>45569</v>
      </c>
      <c r="D204" s="168">
        <f>SUMIFS('Transport DB'!P:P,'Transport DB'!C:C,"="&amp;'Work DB'!C204,'Transport DB'!F:F,"="&amp;'Work DB'!$D$4)</f>
        <v>0</v>
      </c>
      <c r="E204" s="169">
        <f>SUMIFS('Transport DB'!P:P,'Transport DB'!C:C,"="&amp;'Work DB'!C204,'Transport DB'!F:F,"="&amp;'Work DB'!$E$4)</f>
        <v>0</v>
      </c>
      <c r="F204" s="169">
        <f>SUMIFS('Transport DB'!P:P,'Transport DB'!C:C,"="&amp;'Work DB'!C204,'Transport DB'!F:F,"="&amp;'Work DB'!$F$4)</f>
        <v>0</v>
      </c>
      <c r="G204" s="169"/>
      <c r="H204" s="167"/>
      <c r="I204" s="168">
        <f>SUMIFS('Transport DB'!O:O,'Transport DB'!C:C,"="&amp;'Work DB'!C204,'Transport DB'!F:F,"="&amp;'Work DB'!$I$4)</f>
        <v>0</v>
      </c>
      <c r="J204" s="169">
        <f>SUMIFS('Transport DB'!O:O,'Transport DB'!C:C,"="&amp;'Work DB'!C204,'Transport DB'!F:F,"="&amp;'Work DB'!$J$4)</f>
        <v>0</v>
      </c>
      <c r="K204" s="169">
        <f>SUMIFS('Transport DB'!O:O,'Transport DB'!C:C,"="&amp;'Work DB'!C204,'Transport DB'!F:F,"="&amp;'Work DB'!$K$4)</f>
        <v>0</v>
      </c>
      <c r="L204" s="169">
        <f>SUMIFS('Transport DB'!O:O,'Transport DB'!C:C,"="&amp;'Work DB'!C204,'Transport DB'!F:F,"="&amp;'Work DB'!$L$4)</f>
        <v>0</v>
      </c>
      <c r="M204" s="169">
        <f>SUMIFS('Transport DB'!O:O,'Transport DB'!C:C,"="&amp;'Work DB'!C204,'Transport DB'!F:F,"="&amp;'Work DB'!$M$4)</f>
        <v>0</v>
      </c>
      <c r="N204" s="169"/>
      <c r="O204" s="167"/>
      <c r="P204" s="168">
        <f t="shared" si="19"/>
        <v>0</v>
      </c>
      <c r="Q204" s="169">
        <f t="shared" si="18"/>
        <v>0</v>
      </c>
      <c r="R204" s="169"/>
      <c r="S204" s="169"/>
      <c r="T204" s="169"/>
      <c r="U204" s="169"/>
      <c r="V204" s="167"/>
      <c r="W204" s="168">
        <f>SUMIFS('Transport DB'!Q:Q,'Transport DB'!C:C,"="&amp;'Work DB'!C204,'Transport DB'!F:F,"="&amp;'Work DB'!$W$4)</f>
        <v>0</v>
      </c>
      <c r="X204" s="169">
        <f>SUMIFS('Transport DB'!Q:Q,'Transport DB'!C:C,"="&amp;'Work DB'!C204,'Transport DB'!F:F,"="&amp;'Work DB'!$X$4)</f>
        <v>0</v>
      </c>
      <c r="Y204" s="169">
        <f>SUMIFS('Transport DB'!Q:Q,'Transport DB'!C:C,"="&amp;'Work DB'!C204,'Transport DB'!F:F,"="&amp;'Work DB'!$Y$4)</f>
        <v>0</v>
      </c>
      <c r="Z204" s="166">
        <f>SUMIFS('Transport DB'!Q:Q,'Transport DB'!C:C,"="&amp;'Work DB'!C204,'Transport DB'!F:F,"="&amp;'Work DB'!$Z$4)</f>
        <v>0</v>
      </c>
      <c r="AA204" s="166">
        <f>SUMIFS('Transport DB'!Q:Q,'Transport DB'!C:C,"="&amp;'Work DB'!C204,'Transport DB'!F:F,"="&amp;'Work DB'!$AA$4)</f>
        <v>0</v>
      </c>
      <c r="AB204" s="166"/>
      <c r="AC204" s="167"/>
      <c r="AD204" s="29"/>
      <c r="AE204" s="30"/>
      <c r="AF204" s="31"/>
      <c r="AG204" s="29"/>
      <c r="AH204" s="30"/>
      <c r="AI204" s="32"/>
      <c r="AJ204" s="29"/>
      <c r="AK204" s="30"/>
      <c r="AL204" s="30"/>
      <c r="AM204" s="31"/>
      <c r="AN204" s="29"/>
      <c r="AO204" s="30"/>
      <c r="AP204" s="31"/>
      <c r="AQ204" s="189"/>
      <c r="AR204" s="30"/>
      <c r="AS204" s="30"/>
      <c r="AT204" s="30"/>
      <c r="AU204" s="30"/>
      <c r="AV204" s="31"/>
      <c r="AW204" s="33"/>
      <c r="AX204" s="57"/>
    </row>
    <row r="205" spans="2:50" s="15" customFormat="1" ht="21" x14ac:dyDescent="0.25">
      <c r="B205" s="48"/>
      <c r="C205" s="20">
        <f t="shared" si="20"/>
        <v>45570</v>
      </c>
      <c r="D205" s="168">
        <f>SUMIFS('Transport DB'!P:P,'Transport DB'!C:C,"="&amp;'Work DB'!C205,'Transport DB'!F:F,"="&amp;'Work DB'!$D$4)</f>
        <v>0</v>
      </c>
      <c r="E205" s="169">
        <f>SUMIFS('Transport DB'!P:P,'Transport DB'!C:C,"="&amp;'Work DB'!C205,'Transport DB'!F:F,"="&amp;'Work DB'!$E$4)</f>
        <v>0</v>
      </c>
      <c r="F205" s="169">
        <f>SUMIFS('Transport DB'!P:P,'Transport DB'!C:C,"="&amp;'Work DB'!C205,'Transport DB'!F:F,"="&amp;'Work DB'!$F$4)</f>
        <v>0</v>
      </c>
      <c r="G205" s="169"/>
      <c r="H205" s="167"/>
      <c r="I205" s="168">
        <f>SUMIFS('Transport DB'!O:O,'Transport DB'!C:C,"="&amp;'Work DB'!C205,'Transport DB'!F:F,"="&amp;'Work DB'!$I$4)</f>
        <v>0</v>
      </c>
      <c r="J205" s="169">
        <f>SUMIFS('Transport DB'!O:O,'Transport DB'!C:C,"="&amp;'Work DB'!C205,'Transport DB'!F:F,"="&amp;'Work DB'!$J$4)</f>
        <v>0</v>
      </c>
      <c r="K205" s="169">
        <f>SUMIFS('Transport DB'!O:O,'Transport DB'!C:C,"="&amp;'Work DB'!C205,'Transport DB'!F:F,"="&amp;'Work DB'!$K$4)</f>
        <v>0</v>
      </c>
      <c r="L205" s="169">
        <f>SUMIFS('Transport DB'!O:O,'Transport DB'!C:C,"="&amp;'Work DB'!C205,'Transport DB'!F:F,"="&amp;'Work DB'!$L$4)</f>
        <v>0</v>
      </c>
      <c r="M205" s="169">
        <f>SUMIFS('Transport DB'!O:O,'Transport DB'!C:C,"="&amp;'Work DB'!C205,'Transport DB'!F:F,"="&amp;'Work DB'!$M$4)</f>
        <v>0</v>
      </c>
      <c r="N205" s="169"/>
      <c r="O205" s="167"/>
      <c r="P205" s="168">
        <f t="shared" si="19"/>
        <v>0</v>
      </c>
      <c r="Q205" s="169">
        <f t="shared" si="18"/>
        <v>0</v>
      </c>
      <c r="R205" s="169"/>
      <c r="S205" s="169"/>
      <c r="T205" s="169"/>
      <c r="U205" s="169"/>
      <c r="V205" s="167"/>
      <c r="W205" s="168">
        <f>SUMIFS('Transport DB'!Q:Q,'Transport DB'!C:C,"="&amp;'Work DB'!C205,'Transport DB'!F:F,"="&amp;'Work DB'!$W$4)</f>
        <v>0</v>
      </c>
      <c r="X205" s="169">
        <f>SUMIFS('Transport DB'!Q:Q,'Transport DB'!C:C,"="&amp;'Work DB'!C205,'Transport DB'!F:F,"="&amp;'Work DB'!$X$4)</f>
        <v>0</v>
      </c>
      <c r="Y205" s="169">
        <f>SUMIFS('Transport DB'!Q:Q,'Transport DB'!C:C,"="&amp;'Work DB'!C205,'Transport DB'!F:F,"="&amp;'Work DB'!$Y$4)</f>
        <v>0</v>
      </c>
      <c r="Z205" s="166">
        <f>SUMIFS('Transport DB'!Q:Q,'Transport DB'!C:C,"="&amp;'Work DB'!C205,'Transport DB'!F:F,"="&amp;'Work DB'!$Z$4)</f>
        <v>0</v>
      </c>
      <c r="AA205" s="166">
        <f>SUMIFS('Transport DB'!Q:Q,'Transport DB'!C:C,"="&amp;'Work DB'!C205,'Transport DB'!F:F,"="&amp;'Work DB'!$AA$4)</f>
        <v>0</v>
      </c>
      <c r="AB205" s="166"/>
      <c r="AC205" s="167"/>
      <c r="AD205" s="29"/>
      <c r="AE205" s="30"/>
      <c r="AF205" s="31"/>
      <c r="AG205" s="29"/>
      <c r="AH205" s="30"/>
      <c r="AI205" s="32"/>
      <c r="AJ205" s="29"/>
      <c r="AK205" s="30"/>
      <c r="AL205" s="30"/>
      <c r="AM205" s="31"/>
      <c r="AN205" s="29"/>
      <c r="AO205" s="30"/>
      <c r="AP205" s="31"/>
      <c r="AQ205" s="189"/>
      <c r="AR205" s="30"/>
      <c r="AS205" s="30"/>
      <c r="AT205" s="30"/>
      <c r="AU205" s="30"/>
      <c r="AV205" s="31"/>
      <c r="AW205" s="33"/>
      <c r="AX205" s="57"/>
    </row>
    <row r="206" spans="2:50" s="15" customFormat="1" ht="21" x14ac:dyDescent="0.25">
      <c r="B206" s="48"/>
      <c r="C206" s="20">
        <f t="shared" si="20"/>
        <v>45571</v>
      </c>
      <c r="D206" s="168">
        <f>SUMIFS('Transport DB'!P:P,'Transport DB'!C:C,"="&amp;'Work DB'!C206,'Transport DB'!F:F,"="&amp;'Work DB'!$D$4)</f>
        <v>0</v>
      </c>
      <c r="E206" s="169">
        <f>SUMIFS('Transport DB'!P:P,'Transport DB'!C:C,"="&amp;'Work DB'!C206,'Transport DB'!F:F,"="&amp;'Work DB'!$E$4)</f>
        <v>0</v>
      </c>
      <c r="F206" s="169">
        <f>SUMIFS('Transport DB'!P:P,'Transport DB'!C:C,"="&amp;'Work DB'!C206,'Transport DB'!F:F,"="&amp;'Work DB'!$F$4)</f>
        <v>0</v>
      </c>
      <c r="G206" s="169"/>
      <c r="H206" s="167"/>
      <c r="I206" s="168">
        <f>SUMIFS('Transport DB'!O:O,'Transport DB'!C:C,"="&amp;'Work DB'!C206,'Transport DB'!F:F,"="&amp;'Work DB'!$I$4)</f>
        <v>0</v>
      </c>
      <c r="J206" s="169">
        <f>SUMIFS('Transport DB'!O:O,'Transport DB'!C:C,"="&amp;'Work DB'!C206,'Transport DB'!F:F,"="&amp;'Work DB'!$J$4)</f>
        <v>0</v>
      </c>
      <c r="K206" s="169">
        <f>SUMIFS('Transport DB'!O:O,'Transport DB'!C:C,"="&amp;'Work DB'!C206,'Transport DB'!F:F,"="&amp;'Work DB'!$K$4)</f>
        <v>0</v>
      </c>
      <c r="L206" s="169">
        <f>SUMIFS('Transport DB'!O:O,'Transport DB'!C:C,"="&amp;'Work DB'!C206,'Transport DB'!F:F,"="&amp;'Work DB'!$L$4)</f>
        <v>0</v>
      </c>
      <c r="M206" s="169">
        <f>SUMIFS('Transport DB'!O:O,'Transport DB'!C:C,"="&amp;'Work DB'!C206,'Transport DB'!F:F,"="&amp;'Work DB'!$M$4)</f>
        <v>0</v>
      </c>
      <c r="N206" s="169"/>
      <c r="O206" s="167"/>
      <c r="P206" s="168">
        <f t="shared" si="19"/>
        <v>0</v>
      </c>
      <c r="Q206" s="169">
        <f t="shared" si="18"/>
        <v>0</v>
      </c>
      <c r="R206" s="169"/>
      <c r="S206" s="169"/>
      <c r="T206" s="169"/>
      <c r="U206" s="169"/>
      <c r="V206" s="167"/>
      <c r="W206" s="168">
        <f>SUMIFS('Transport DB'!Q:Q,'Transport DB'!C:C,"="&amp;'Work DB'!C206,'Transport DB'!F:F,"="&amp;'Work DB'!$W$4)</f>
        <v>0</v>
      </c>
      <c r="X206" s="169">
        <f>SUMIFS('Transport DB'!Q:Q,'Transport DB'!C:C,"="&amp;'Work DB'!C206,'Transport DB'!F:F,"="&amp;'Work DB'!$X$4)</f>
        <v>0</v>
      </c>
      <c r="Y206" s="169">
        <f>SUMIFS('Transport DB'!Q:Q,'Transport DB'!C:C,"="&amp;'Work DB'!C206,'Transport DB'!F:F,"="&amp;'Work DB'!$Y$4)</f>
        <v>0</v>
      </c>
      <c r="Z206" s="166">
        <f>SUMIFS('Transport DB'!Q:Q,'Transport DB'!C:C,"="&amp;'Work DB'!C206,'Transport DB'!F:F,"="&amp;'Work DB'!$Z$4)</f>
        <v>0</v>
      </c>
      <c r="AA206" s="166">
        <f>SUMIFS('Transport DB'!Q:Q,'Transport DB'!C:C,"="&amp;'Work DB'!C206,'Transport DB'!F:F,"="&amp;'Work DB'!$AA$4)</f>
        <v>0</v>
      </c>
      <c r="AB206" s="166"/>
      <c r="AC206" s="167"/>
      <c r="AD206" s="29"/>
      <c r="AE206" s="30"/>
      <c r="AF206" s="31"/>
      <c r="AG206" s="29"/>
      <c r="AH206" s="30"/>
      <c r="AI206" s="32"/>
      <c r="AJ206" s="29"/>
      <c r="AK206" s="30"/>
      <c r="AL206" s="30"/>
      <c r="AM206" s="31"/>
      <c r="AN206" s="29"/>
      <c r="AO206" s="30"/>
      <c r="AP206" s="31"/>
      <c r="AQ206" s="189"/>
      <c r="AR206" s="30"/>
      <c r="AS206" s="30"/>
      <c r="AT206" s="30"/>
      <c r="AU206" s="30"/>
      <c r="AV206" s="31"/>
      <c r="AW206" s="33"/>
      <c r="AX206" s="57"/>
    </row>
    <row r="207" spans="2:50" s="15" customFormat="1" ht="21" x14ac:dyDescent="0.25">
      <c r="B207" s="48"/>
      <c r="C207" s="20">
        <f t="shared" si="20"/>
        <v>45572</v>
      </c>
      <c r="D207" s="168">
        <f>SUMIFS('Transport DB'!P:P,'Transport DB'!C:C,"="&amp;'Work DB'!C207,'Transport DB'!F:F,"="&amp;'Work DB'!$D$4)</f>
        <v>0</v>
      </c>
      <c r="E207" s="169">
        <f>SUMIFS('Transport DB'!P:P,'Transport DB'!C:C,"="&amp;'Work DB'!C207,'Transport DB'!F:F,"="&amp;'Work DB'!$E$4)</f>
        <v>0</v>
      </c>
      <c r="F207" s="169">
        <f>SUMIFS('Transport DB'!P:P,'Transport DB'!C:C,"="&amp;'Work DB'!C207,'Transport DB'!F:F,"="&amp;'Work DB'!$F$4)</f>
        <v>0</v>
      </c>
      <c r="G207" s="169"/>
      <c r="H207" s="167"/>
      <c r="I207" s="168">
        <f>SUMIFS('Transport DB'!O:O,'Transport DB'!C:C,"="&amp;'Work DB'!C207,'Transport DB'!F:F,"="&amp;'Work DB'!$I$4)</f>
        <v>0</v>
      </c>
      <c r="J207" s="169">
        <f>SUMIFS('Transport DB'!O:O,'Transport DB'!C:C,"="&amp;'Work DB'!C207,'Transport DB'!F:F,"="&amp;'Work DB'!$J$4)</f>
        <v>0</v>
      </c>
      <c r="K207" s="169">
        <f>SUMIFS('Transport DB'!O:O,'Transport DB'!C:C,"="&amp;'Work DB'!C207,'Transport DB'!F:F,"="&amp;'Work DB'!$K$4)</f>
        <v>0</v>
      </c>
      <c r="L207" s="169">
        <f>SUMIFS('Transport DB'!O:O,'Transport DB'!C:C,"="&amp;'Work DB'!C207,'Transport DB'!F:F,"="&amp;'Work DB'!$L$4)</f>
        <v>0</v>
      </c>
      <c r="M207" s="169">
        <f>SUMIFS('Transport DB'!O:O,'Transport DB'!C:C,"="&amp;'Work DB'!C207,'Transport DB'!F:F,"="&amp;'Work DB'!$M$4)</f>
        <v>0</v>
      </c>
      <c r="N207" s="169"/>
      <c r="O207" s="167"/>
      <c r="P207" s="168">
        <f t="shared" si="19"/>
        <v>0</v>
      </c>
      <c r="Q207" s="169">
        <f t="shared" si="18"/>
        <v>0</v>
      </c>
      <c r="R207" s="169"/>
      <c r="S207" s="169"/>
      <c r="T207" s="169"/>
      <c r="U207" s="169"/>
      <c r="V207" s="167"/>
      <c r="W207" s="168">
        <f>SUMIFS('Transport DB'!Q:Q,'Transport DB'!C:C,"="&amp;'Work DB'!C207,'Transport DB'!F:F,"="&amp;'Work DB'!$W$4)</f>
        <v>0</v>
      </c>
      <c r="X207" s="169">
        <f>SUMIFS('Transport DB'!Q:Q,'Transport DB'!C:C,"="&amp;'Work DB'!C207,'Transport DB'!F:F,"="&amp;'Work DB'!$X$4)</f>
        <v>0</v>
      </c>
      <c r="Y207" s="169">
        <f>SUMIFS('Transport DB'!Q:Q,'Transport DB'!C:C,"="&amp;'Work DB'!C207,'Transport DB'!F:F,"="&amp;'Work DB'!$Y$4)</f>
        <v>0</v>
      </c>
      <c r="Z207" s="166">
        <f>SUMIFS('Transport DB'!Q:Q,'Transport DB'!C:C,"="&amp;'Work DB'!C207,'Transport DB'!F:F,"="&amp;'Work DB'!$Z$4)</f>
        <v>0</v>
      </c>
      <c r="AA207" s="166">
        <f>SUMIFS('Transport DB'!Q:Q,'Transport DB'!C:C,"="&amp;'Work DB'!C207,'Transport DB'!F:F,"="&amp;'Work DB'!$AA$4)</f>
        <v>0</v>
      </c>
      <c r="AB207" s="166"/>
      <c r="AC207" s="167"/>
      <c r="AD207" s="29"/>
      <c r="AE207" s="30"/>
      <c r="AF207" s="31"/>
      <c r="AG207" s="29"/>
      <c r="AH207" s="30"/>
      <c r="AI207" s="32"/>
      <c r="AJ207" s="29"/>
      <c r="AK207" s="30"/>
      <c r="AL207" s="30"/>
      <c r="AM207" s="31"/>
      <c r="AN207" s="29"/>
      <c r="AO207" s="30"/>
      <c r="AP207" s="31"/>
      <c r="AQ207" s="189"/>
      <c r="AR207" s="30"/>
      <c r="AS207" s="30"/>
      <c r="AT207" s="30"/>
      <c r="AU207" s="30"/>
      <c r="AV207" s="31"/>
      <c r="AW207" s="33"/>
      <c r="AX207" s="57"/>
    </row>
    <row r="208" spans="2:50" s="15" customFormat="1" ht="21" x14ac:dyDescent="0.25">
      <c r="B208" s="48"/>
      <c r="C208" s="20">
        <f t="shared" si="20"/>
        <v>45573</v>
      </c>
      <c r="D208" s="168">
        <f>SUMIFS('Transport DB'!P:P,'Transport DB'!C:C,"="&amp;'Work DB'!C208,'Transport DB'!F:F,"="&amp;'Work DB'!$D$4)</f>
        <v>0</v>
      </c>
      <c r="E208" s="169">
        <f>SUMIFS('Transport DB'!P:P,'Transport DB'!C:C,"="&amp;'Work DB'!C208,'Transport DB'!F:F,"="&amp;'Work DB'!$E$4)</f>
        <v>0</v>
      </c>
      <c r="F208" s="169">
        <f>SUMIFS('Transport DB'!P:P,'Transport DB'!C:C,"="&amp;'Work DB'!C208,'Transport DB'!F:F,"="&amp;'Work DB'!$F$4)</f>
        <v>0</v>
      </c>
      <c r="G208" s="169"/>
      <c r="H208" s="167"/>
      <c r="I208" s="168">
        <f>SUMIFS('Transport DB'!O:O,'Transport DB'!C:C,"="&amp;'Work DB'!C208,'Transport DB'!F:F,"="&amp;'Work DB'!$I$4)</f>
        <v>0</v>
      </c>
      <c r="J208" s="169">
        <f>SUMIFS('Transport DB'!O:O,'Transport DB'!C:C,"="&amp;'Work DB'!C208,'Transport DB'!F:F,"="&amp;'Work DB'!$J$4)</f>
        <v>0</v>
      </c>
      <c r="K208" s="169">
        <f>SUMIFS('Transport DB'!O:O,'Transport DB'!C:C,"="&amp;'Work DB'!C208,'Transport DB'!F:F,"="&amp;'Work DB'!$K$4)</f>
        <v>0</v>
      </c>
      <c r="L208" s="169">
        <f>SUMIFS('Transport DB'!O:O,'Transport DB'!C:C,"="&amp;'Work DB'!C208,'Transport DB'!F:F,"="&amp;'Work DB'!$L$4)</f>
        <v>0</v>
      </c>
      <c r="M208" s="169">
        <f>SUMIFS('Transport DB'!O:O,'Transport DB'!C:C,"="&amp;'Work DB'!C208,'Transport DB'!F:F,"="&amp;'Work DB'!$M$4)</f>
        <v>0</v>
      </c>
      <c r="N208" s="169"/>
      <c r="O208" s="167"/>
      <c r="P208" s="168">
        <f t="shared" si="19"/>
        <v>0</v>
      </c>
      <c r="Q208" s="169">
        <f t="shared" si="18"/>
        <v>0</v>
      </c>
      <c r="R208" s="169"/>
      <c r="S208" s="169"/>
      <c r="T208" s="169"/>
      <c r="U208" s="169"/>
      <c r="V208" s="167"/>
      <c r="W208" s="168">
        <f>SUMIFS('Transport DB'!Q:Q,'Transport DB'!C:C,"="&amp;'Work DB'!C208,'Transport DB'!F:F,"="&amp;'Work DB'!$W$4)</f>
        <v>0</v>
      </c>
      <c r="X208" s="169">
        <f>SUMIFS('Transport DB'!Q:Q,'Transport DB'!C:C,"="&amp;'Work DB'!C208,'Transport DB'!F:F,"="&amp;'Work DB'!$X$4)</f>
        <v>0</v>
      </c>
      <c r="Y208" s="169">
        <f>SUMIFS('Transport DB'!Q:Q,'Transport DB'!C:C,"="&amp;'Work DB'!C208,'Transport DB'!F:F,"="&amp;'Work DB'!$Y$4)</f>
        <v>0</v>
      </c>
      <c r="Z208" s="166">
        <f>SUMIFS('Transport DB'!Q:Q,'Transport DB'!C:C,"="&amp;'Work DB'!C208,'Transport DB'!F:F,"="&amp;'Work DB'!$Z$4)</f>
        <v>0</v>
      </c>
      <c r="AA208" s="166">
        <f>SUMIFS('Transport DB'!Q:Q,'Transport DB'!C:C,"="&amp;'Work DB'!C208,'Transport DB'!F:F,"="&amp;'Work DB'!$AA$4)</f>
        <v>0</v>
      </c>
      <c r="AB208" s="166"/>
      <c r="AC208" s="167"/>
      <c r="AD208" s="29"/>
      <c r="AE208" s="30"/>
      <c r="AF208" s="31"/>
      <c r="AG208" s="29"/>
      <c r="AH208" s="30"/>
      <c r="AI208" s="32"/>
      <c r="AJ208" s="29"/>
      <c r="AK208" s="30"/>
      <c r="AL208" s="30"/>
      <c r="AM208" s="31"/>
      <c r="AN208" s="29"/>
      <c r="AO208" s="30"/>
      <c r="AP208" s="31"/>
      <c r="AQ208" s="189"/>
      <c r="AR208" s="30"/>
      <c r="AS208" s="30"/>
      <c r="AT208" s="30"/>
      <c r="AU208" s="30"/>
      <c r="AV208" s="31"/>
      <c r="AW208" s="33"/>
      <c r="AX208" s="57"/>
    </row>
    <row r="209" spans="2:50" s="15" customFormat="1" ht="21" x14ac:dyDescent="0.25">
      <c r="B209" s="48"/>
      <c r="C209" s="20">
        <f t="shared" si="20"/>
        <v>45574</v>
      </c>
      <c r="D209" s="168">
        <f>SUMIFS('Transport DB'!P:P,'Transport DB'!C:C,"="&amp;'Work DB'!C209,'Transport DB'!F:F,"="&amp;'Work DB'!$D$4)</f>
        <v>0</v>
      </c>
      <c r="E209" s="169">
        <f>SUMIFS('Transport DB'!P:P,'Transport DB'!C:C,"="&amp;'Work DB'!C209,'Transport DB'!F:F,"="&amp;'Work DB'!$E$4)</f>
        <v>0</v>
      </c>
      <c r="F209" s="169">
        <f>SUMIFS('Transport DB'!P:P,'Transport DB'!C:C,"="&amp;'Work DB'!C209,'Transport DB'!F:F,"="&amp;'Work DB'!$F$4)</f>
        <v>0</v>
      </c>
      <c r="G209" s="169"/>
      <c r="H209" s="167"/>
      <c r="I209" s="168">
        <f>SUMIFS('Transport DB'!O:O,'Transport DB'!C:C,"="&amp;'Work DB'!C209,'Transport DB'!F:F,"="&amp;'Work DB'!$I$4)</f>
        <v>0</v>
      </c>
      <c r="J209" s="169">
        <f>SUMIFS('Transport DB'!O:O,'Transport DB'!C:C,"="&amp;'Work DB'!C209,'Transport DB'!F:F,"="&amp;'Work DB'!$J$4)</f>
        <v>0</v>
      </c>
      <c r="K209" s="169">
        <f>SUMIFS('Transport DB'!O:O,'Transport DB'!C:C,"="&amp;'Work DB'!C209,'Transport DB'!F:F,"="&amp;'Work DB'!$K$4)</f>
        <v>0</v>
      </c>
      <c r="L209" s="169">
        <f>SUMIFS('Transport DB'!O:O,'Transport DB'!C:C,"="&amp;'Work DB'!C209,'Transport DB'!F:F,"="&amp;'Work DB'!$L$4)</f>
        <v>0</v>
      </c>
      <c r="M209" s="169">
        <f>SUMIFS('Transport DB'!O:O,'Transport DB'!C:C,"="&amp;'Work DB'!C209,'Transport DB'!F:F,"="&amp;'Work DB'!$M$4)</f>
        <v>0</v>
      </c>
      <c r="N209" s="169"/>
      <c r="O209" s="167"/>
      <c r="P209" s="168">
        <f t="shared" si="19"/>
        <v>0</v>
      </c>
      <c r="Q209" s="169">
        <f t="shared" si="18"/>
        <v>0</v>
      </c>
      <c r="R209" s="169"/>
      <c r="S209" s="169"/>
      <c r="T209" s="169"/>
      <c r="U209" s="169"/>
      <c r="V209" s="167"/>
      <c r="W209" s="168">
        <f>SUMIFS('Transport DB'!Q:Q,'Transport DB'!C:C,"="&amp;'Work DB'!C209,'Transport DB'!F:F,"="&amp;'Work DB'!$W$4)</f>
        <v>0</v>
      </c>
      <c r="X209" s="169">
        <f>SUMIFS('Transport DB'!Q:Q,'Transport DB'!C:C,"="&amp;'Work DB'!C209,'Transport DB'!F:F,"="&amp;'Work DB'!$X$4)</f>
        <v>0</v>
      </c>
      <c r="Y209" s="169">
        <f>SUMIFS('Transport DB'!Q:Q,'Transport DB'!C:C,"="&amp;'Work DB'!C209,'Transport DB'!F:F,"="&amp;'Work DB'!$Y$4)</f>
        <v>0</v>
      </c>
      <c r="Z209" s="166">
        <f>SUMIFS('Transport DB'!Q:Q,'Transport DB'!C:C,"="&amp;'Work DB'!C209,'Transport DB'!F:F,"="&amp;'Work DB'!$Z$4)</f>
        <v>0</v>
      </c>
      <c r="AA209" s="166">
        <f>SUMIFS('Transport DB'!Q:Q,'Transport DB'!C:C,"="&amp;'Work DB'!C209,'Transport DB'!F:F,"="&amp;'Work DB'!$AA$4)</f>
        <v>0</v>
      </c>
      <c r="AB209" s="166"/>
      <c r="AC209" s="167"/>
      <c r="AD209" s="29"/>
      <c r="AE209" s="30"/>
      <c r="AF209" s="31"/>
      <c r="AG209" s="29"/>
      <c r="AH209" s="30"/>
      <c r="AI209" s="32"/>
      <c r="AJ209" s="29"/>
      <c r="AK209" s="30"/>
      <c r="AL209" s="30"/>
      <c r="AM209" s="31"/>
      <c r="AN209" s="29"/>
      <c r="AO209" s="30"/>
      <c r="AP209" s="31"/>
      <c r="AQ209" s="189"/>
      <c r="AR209" s="30"/>
      <c r="AS209" s="30"/>
      <c r="AT209" s="30"/>
      <c r="AU209" s="30"/>
      <c r="AV209" s="31"/>
      <c r="AW209" s="33"/>
      <c r="AX209" s="57"/>
    </row>
    <row r="210" spans="2:50" s="15" customFormat="1" ht="21" x14ac:dyDescent="0.25">
      <c r="B210" s="48"/>
      <c r="C210" s="20">
        <f t="shared" si="20"/>
        <v>45575</v>
      </c>
      <c r="D210" s="168">
        <f>SUMIFS('Transport DB'!P:P,'Transport DB'!C:C,"="&amp;'Work DB'!C210,'Transport DB'!F:F,"="&amp;'Work DB'!$D$4)</f>
        <v>0</v>
      </c>
      <c r="E210" s="169">
        <f>SUMIFS('Transport DB'!P:P,'Transport DB'!C:C,"="&amp;'Work DB'!C210,'Transport DB'!F:F,"="&amp;'Work DB'!$E$4)</f>
        <v>0</v>
      </c>
      <c r="F210" s="169">
        <f>SUMIFS('Transport DB'!P:P,'Transport DB'!C:C,"="&amp;'Work DB'!C210,'Transport DB'!F:F,"="&amp;'Work DB'!$F$4)</f>
        <v>0</v>
      </c>
      <c r="G210" s="169"/>
      <c r="H210" s="167"/>
      <c r="I210" s="168">
        <f>SUMIFS('Transport DB'!O:O,'Transport DB'!C:C,"="&amp;'Work DB'!C210,'Transport DB'!F:F,"="&amp;'Work DB'!$I$4)</f>
        <v>0</v>
      </c>
      <c r="J210" s="169">
        <f>SUMIFS('Transport DB'!O:O,'Transport DB'!C:C,"="&amp;'Work DB'!C210,'Transport DB'!F:F,"="&amp;'Work DB'!$J$4)</f>
        <v>0</v>
      </c>
      <c r="K210" s="169">
        <f>SUMIFS('Transport DB'!O:O,'Transport DB'!C:C,"="&amp;'Work DB'!C210,'Transport DB'!F:F,"="&amp;'Work DB'!$K$4)</f>
        <v>0</v>
      </c>
      <c r="L210" s="169">
        <f>SUMIFS('Transport DB'!O:O,'Transport DB'!C:C,"="&amp;'Work DB'!C210,'Transport DB'!F:F,"="&amp;'Work DB'!$L$4)</f>
        <v>0</v>
      </c>
      <c r="M210" s="169">
        <f>SUMIFS('Transport DB'!O:O,'Transport DB'!C:C,"="&amp;'Work DB'!C210,'Transport DB'!F:F,"="&amp;'Work DB'!$M$4)</f>
        <v>0</v>
      </c>
      <c r="N210" s="169"/>
      <c r="O210" s="167"/>
      <c r="P210" s="168">
        <f t="shared" si="19"/>
        <v>0</v>
      </c>
      <c r="Q210" s="169">
        <f t="shared" si="18"/>
        <v>0</v>
      </c>
      <c r="R210" s="169"/>
      <c r="S210" s="169"/>
      <c r="T210" s="169"/>
      <c r="U210" s="169"/>
      <c r="V210" s="167"/>
      <c r="W210" s="168">
        <f>SUMIFS('Transport DB'!Q:Q,'Transport DB'!C:C,"="&amp;'Work DB'!C210,'Transport DB'!F:F,"="&amp;'Work DB'!$W$4)</f>
        <v>0</v>
      </c>
      <c r="X210" s="169">
        <f>SUMIFS('Transport DB'!Q:Q,'Transport DB'!C:C,"="&amp;'Work DB'!C210,'Transport DB'!F:F,"="&amp;'Work DB'!$X$4)</f>
        <v>0</v>
      </c>
      <c r="Y210" s="169">
        <f>SUMIFS('Transport DB'!Q:Q,'Transport DB'!C:C,"="&amp;'Work DB'!C210,'Transport DB'!F:F,"="&amp;'Work DB'!$Y$4)</f>
        <v>0</v>
      </c>
      <c r="Z210" s="166">
        <f>SUMIFS('Transport DB'!Q:Q,'Transport DB'!C:C,"="&amp;'Work DB'!C210,'Transport DB'!F:F,"="&amp;'Work DB'!$Z$4)</f>
        <v>0</v>
      </c>
      <c r="AA210" s="166">
        <f>SUMIFS('Transport DB'!Q:Q,'Transport DB'!C:C,"="&amp;'Work DB'!C210,'Transport DB'!F:F,"="&amp;'Work DB'!$AA$4)</f>
        <v>0</v>
      </c>
      <c r="AB210" s="166"/>
      <c r="AC210" s="167"/>
      <c r="AD210" s="29"/>
      <c r="AE210" s="30"/>
      <c r="AF210" s="31"/>
      <c r="AG210" s="29"/>
      <c r="AH210" s="30"/>
      <c r="AI210" s="32"/>
      <c r="AJ210" s="29"/>
      <c r="AK210" s="30"/>
      <c r="AL210" s="30"/>
      <c r="AM210" s="31"/>
      <c r="AN210" s="29"/>
      <c r="AO210" s="30"/>
      <c r="AP210" s="31"/>
      <c r="AQ210" s="189"/>
      <c r="AR210" s="30"/>
      <c r="AS210" s="30"/>
      <c r="AT210" s="30"/>
      <c r="AU210" s="30"/>
      <c r="AV210" s="31"/>
      <c r="AW210" s="33"/>
      <c r="AX210" s="57"/>
    </row>
    <row r="211" spans="2:50" s="15" customFormat="1" ht="21" x14ac:dyDescent="0.25">
      <c r="B211" s="48"/>
      <c r="C211" s="20">
        <f t="shared" si="20"/>
        <v>45576</v>
      </c>
      <c r="D211" s="168">
        <f>SUMIFS('Transport DB'!P:P,'Transport DB'!C:C,"="&amp;'Work DB'!C211,'Transport DB'!F:F,"="&amp;'Work DB'!$D$4)</f>
        <v>0</v>
      </c>
      <c r="E211" s="169">
        <f>SUMIFS('Transport DB'!P:P,'Transport DB'!C:C,"="&amp;'Work DB'!C211,'Transport DB'!F:F,"="&amp;'Work DB'!$E$4)</f>
        <v>0</v>
      </c>
      <c r="F211" s="169">
        <f>SUMIFS('Transport DB'!P:P,'Transport DB'!C:C,"="&amp;'Work DB'!C211,'Transport DB'!F:F,"="&amp;'Work DB'!$F$4)</f>
        <v>0</v>
      </c>
      <c r="G211" s="169"/>
      <c r="H211" s="167"/>
      <c r="I211" s="168">
        <f>SUMIFS('Transport DB'!O:O,'Transport DB'!C:C,"="&amp;'Work DB'!C211,'Transport DB'!F:F,"="&amp;'Work DB'!$I$4)</f>
        <v>0</v>
      </c>
      <c r="J211" s="169">
        <f>SUMIFS('Transport DB'!O:O,'Transport DB'!C:C,"="&amp;'Work DB'!C211,'Transport DB'!F:F,"="&amp;'Work DB'!$J$4)</f>
        <v>0</v>
      </c>
      <c r="K211" s="169">
        <f>SUMIFS('Transport DB'!O:O,'Transport DB'!C:C,"="&amp;'Work DB'!C211,'Transport DB'!F:F,"="&amp;'Work DB'!$K$4)</f>
        <v>0</v>
      </c>
      <c r="L211" s="169">
        <f>SUMIFS('Transport DB'!O:O,'Transport DB'!C:C,"="&amp;'Work DB'!C211,'Transport DB'!F:F,"="&amp;'Work DB'!$L$4)</f>
        <v>0</v>
      </c>
      <c r="M211" s="169">
        <f>SUMIFS('Transport DB'!O:O,'Transport DB'!C:C,"="&amp;'Work DB'!C211,'Transport DB'!F:F,"="&amp;'Work DB'!$M$4)</f>
        <v>0</v>
      </c>
      <c r="N211" s="169"/>
      <c r="O211" s="167"/>
      <c r="P211" s="168">
        <f t="shared" si="19"/>
        <v>0</v>
      </c>
      <c r="Q211" s="169">
        <f t="shared" si="18"/>
        <v>0</v>
      </c>
      <c r="R211" s="169"/>
      <c r="S211" s="169"/>
      <c r="T211" s="169"/>
      <c r="U211" s="169"/>
      <c r="V211" s="167"/>
      <c r="W211" s="168">
        <f>SUMIFS('Transport DB'!Q:Q,'Transport DB'!C:C,"="&amp;'Work DB'!C211,'Transport DB'!F:F,"="&amp;'Work DB'!$W$4)</f>
        <v>0</v>
      </c>
      <c r="X211" s="169">
        <f>SUMIFS('Transport DB'!Q:Q,'Transport DB'!C:C,"="&amp;'Work DB'!C211,'Transport DB'!F:F,"="&amp;'Work DB'!$X$4)</f>
        <v>0</v>
      </c>
      <c r="Y211" s="169">
        <f>SUMIFS('Transport DB'!Q:Q,'Transport DB'!C:C,"="&amp;'Work DB'!C211,'Transport DB'!F:F,"="&amp;'Work DB'!$Y$4)</f>
        <v>0</v>
      </c>
      <c r="Z211" s="166">
        <f>SUMIFS('Transport DB'!Q:Q,'Transport DB'!C:C,"="&amp;'Work DB'!C211,'Transport DB'!F:F,"="&amp;'Work DB'!$Z$4)</f>
        <v>0</v>
      </c>
      <c r="AA211" s="166">
        <f>SUMIFS('Transport DB'!Q:Q,'Transport DB'!C:C,"="&amp;'Work DB'!C211,'Transport DB'!F:F,"="&amp;'Work DB'!$AA$4)</f>
        <v>0</v>
      </c>
      <c r="AB211" s="166"/>
      <c r="AC211" s="167"/>
      <c r="AD211" s="29"/>
      <c r="AE211" s="30"/>
      <c r="AF211" s="31"/>
      <c r="AG211" s="29"/>
      <c r="AH211" s="30"/>
      <c r="AI211" s="32"/>
      <c r="AJ211" s="29"/>
      <c r="AK211" s="30"/>
      <c r="AL211" s="30"/>
      <c r="AM211" s="31"/>
      <c r="AN211" s="29"/>
      <c r="AO211" s="30"/>
      <c r="AP211" s="31"/>
      <c r="AQ211" s="189"/>
      <c r="AR211" s="30"/>
      <c r="AS211" s="30"/>
      <c r="AT211" s="30"/>
      <c r="AU211" s="30"/>
      <c r="AV211" s="31"/>
      <c r="AW211" s="33"/>
      <c r="AX211" s="57"/>
    </row>
    <row r="212" spans="2:50" s="15" customFormat="1" ht="21" x14ac:dyDescent="0.25">
      <c r="B212" s="48"/>
      <c r="C212" s="20">
        <f t="shared" si="20"/>
        <v>45577</v>
      </c>
      <c r="D212" s="168">
        <f>SUMIFS('Transport DB'!P:P,'Transport DB'!C:C,"="&amp;'Work DB'!C212,'Transport DB'!F:F,"="&amp;'Work DB'!$D$4)</f>
        <v>0</v>
      </c>
      <c r="E212" s="169">
        <f>SUMIFS('Transport DB'!P:P,'Transport DB'!C:C,"="&amp;'Work DB'!C212,'Transport DB'!F:F,"="&amp;'Work DB'!$E$4)</f>
        <v>0</v>
      </c>
      <c r="F212" s="169">
        <f>SUMIFS('Transport DB'!P:P,'Transport DB'!C:C,"="&amp;'Work DB'!C212,'Transport DB'!F:F,"="&amp;'Work DB'!$F$4)</f>
        <v>0</v>
      </c>
      <c r="G212" s="169"/>
      <c r="H212" s="167"/>
      <c r="I212" s="168">
        <f>SUMIFS('Transport DB'!O:O,'Transport DB'!C:C,"="&amp;'Work DB'!C212,'Transport DB'!F:F,"="&amp;'Work DB'!$I$4)</f>
        <v>0</v>
      </c>
      <c r="J212" s="169">
        <f>SUMIFS('Transport DB'!O:O,'Transport DB'!C:C,"="&amp;'Work DB'!C212,'Transport DB'!F:F,"="&amp;'Work DB'!$J$4)</f>
        <v>0</v>
      </c>
      <c r="K212" s="169">
        <f>SUMIFS('Transport DB'!O:O,'Transport DB'!C:C,"="&amp;'Work DB'!C212,'Transport DB'!F:F,"="&amp;'Work DB'!$K$4)</f>
        <v>0</v>
      </c>
      <c r="L212" s="169">
        <f>SUMIFS('Transport DB'!O:O,'Transport DB'!C:C,"="&amp;'Work DB'!C212,'Transport DB'!F:F,"="&amp;'Work DB'!$L$4)</f>
        <v>0</v>
      </c>
      <c r="M212" s="169">
        <f>SUMIFS('Transport DB'!O:O,'Transport DB'!C:C,"="&amp;'Work DB'!C212,'Transport DB'!F:F,"="&amp;'Work DB'!$M$4)</f>
        <v>0</v>
      </c>
      <c r="N212" s="169"/>
      <c r="O212" s="167"/>
      <c r="P212" s="168">
        <f t="shared" si="19"/>
        <v>0</v>
      </c>
      <c r="Q212" s="169">
        <f t="shared" si="18"/>
        <v>0</v>
      </c>
      <c r="R212" s="169"/>
      <c r="S212" s="169"/>
      <c r="T212" s="169"/>
      <c r="U212" s="169"/>
      <c r="V212" s="167"/>
      <c r="W212" s="168">
        <f>SUMIFS('Transport DB'!Q:Q,'Transport DB'!C:C,"="&amp;'Work DB'!C212,'Transport DB'!F:F,"="&amp;'Work DB'!$W$4)</f>
        <v>0</v>
      </c>
      <c r="X212" s="169">
        <f>SUMIFS('Transport DB'!Q:Q,'Transport DB'!C:C,"="&amp;'Work DB'!C212,'Transport DB'!F:F,"="&amp;'Work DB'!$X$4)</f>
        <v>0</v>
      </c>
      <c r="Y212" s="169">
        <f>SUMIFS('Transport DB'!Q:Q,'Transport DB'!C:C,"="&amp;'Work DB'!C212,'Transport DB'!F:F,"="&amp;'Work DB'!$Y$4)</f>
        <v>0</v>
      </c>
      <c r="Z212" s="166">
        <f>SUMIFS('Transport DB'!Q:Q,'Transport DB'!C:C,"="&amp;'Work DB'!C212,'Transport DB'!F:F,"="&amp;'Work DB'!$Z$4)</f>
        <v>0</v>
      </c>
      <c r="AA212" s="166">
        <f>SUMIFS('Transport DB'!Q:Q,'Transport DB'!C:C,"="&amp;'Work DB'!C212,'Transport DB'!F:F,"="&amp;'Work DB'!$AA$4)</f>
        <v>0</v>
      </c>
      <c r="AB212" s="166"/>
      <c r="AC212" s="167"/>
      <c r="AD212" s="29"/>
      <c r="AE212" s="30"/>
      <c r="AF212" s="31"/>
      <c r="AG212" s="29"/>
      <c r="AH212" s="30"/>
      <c r="AI212" s="32"/>
      <c r="AJ212" s="29"/>
      <c r="AK212" s="30"/>
      <c r="AL212" s="30"/>
      <c r="AM212" s="31"/>
      <c r="AN212" s="29"/>
      <c r="AO212" s="30"/>
      <c r="AP212" s="31"/>
      <c r="AQ212" s="189"/>
      <c r="AR212" s="30"/>
      <c r="AS212" s="30"/>
      <c r="AT212" s="30"/>
      <c r="AU212" s="30"/>
      <c r="AV212" s="31"/>
      <c r="AW212" s="33"/>
      <c r="AX212" s="57"/>
    </row>
    <row r="213" spans="2:50" s="15" customFormat="1" ht="21" x14ac:dyDescent="0.25">
      <c r="B213" s="48"/>
      <c r="C213" s="20">
        <f t="shared" si="20"/>
        <v>45578</v>
      </c>
      <c r="D213" s="168">
        <f>SUMIFS('Transport DB'!P:P,'Transport DB'!C:C,"="&amp;'Work DB'!C213,'Transport DB'!F:F,"="&amp;'Work DB'!$D$4)</f>
        <v>0</v>
      </c>
      <c r="E213" s="169">
        <f>SUMIFS('Transport DB'!P:P,'Transport DB'!C:C,"="&amp;'Work DB'!C213,'Transport DB'!F:F,"="&amp;'Work DB'!$E$4)</f>
        <v>0</v>
      </c>
      <c r="F213" s="169">
        <f>SUMIFS('Transport DB'!P:P,'Transport DB'!C:C,"="&amp;'Work DB'!C213,'Transport DB'!F:F,"="&amp;'Work DB'!$F$4)</f>
        <v>0</v>
      </c>
      <c r="G213" s="169"/>
      <c r="H213" s="167"/>
      <c r="I213" s="168">
        <f>SUMIFS('Transport DB'!O:O,'Transport DB'!C:C,"="&amp;'Work DB'!C213,'Transport DB'!F:F,"="&amp;'Work DB'!$I$4)</f>
        <v>0</v>
      </c>
      <c r="J213" s="169">
        <f>SUMIFS('Transport DB'!O:O,'Transport DB'!C:C,"="&amp;'Work DB'!C213,'Transport DB'!F:F,"="&amp;'Work DB'!$J$4)</f>
        <v>0</v>
      </c>
      <c r="K213" s="169">
        <f>SUMIFS('Transport DB'!O:O,'Transport DB'!C:C,"="&amp;'Work DB'!C213,'Transport DB'!F:F,"="&amp;'Work DB'!$K$4)</f>
        <v>0</v>
      </c>
      <c r="L213" s="169">
        <f>SUMIFS('Transport DB'!O:O,'Transport DB'!C:C,"="&amp;'Work DB'!C213,'Transport DB'!F:F,"="&amp;'Work DB'!$L$4)</f>
        <v>0</v>
      </c>
      <c r="M213" s="169">
        <f>SUMIFS('Transport DB'!O:O,'Transport DB'!C:C,"="&amp;'Work DB'!C213,'Transport DB'!F:F,"="&amp;'Work DB'!$M$4)</f>
        <v>0</v>
      </c>
      <c r="N213" s="169"/>
      <c r="O213" s="167"/>
      <c r="P213" s="168">
        <f t="shared" si="19"/>
        <v>0</v>
      </c>
      <c r="Q213" s="169">
        <f t="shared" si="18"/>
        <v>0</v>
      </c>
      <c r="R213" s="169"/>
      <c r="S213" s="169"/>
      <c r="T213" s="169"/>
      <c r="U213" s="169"/>
      <c r="V213" s="167"/>
      <c r="W213" s="168">
        <f>SUMIFS('Transport DB'!Q:Q,'Transport DB'!C:C,"="&amp;'Work DB'!C213,'Transport DB'!F:F,"="&amp;'Work DB'!$W$4)</f>
        <v>0</v>
      </c>
      <c r="X213" s="169">
        <f>SUMIFS('Transport DB'!Q:Q,'Transport DB'!C:C,"="&amp;'Work DB'!C213,'Transport DB'!F:F,"="&amp;'Work DB'!$X$4)</f>
        <v>0</v>
      </c>
      <c r="Y213" s="169">
        <f>SUMIFS('Transport DB'!Q:Q,'Transport DB'!C:C,"="&amp;'Work DB'!C213,'Transport DB'!F:F,"="&amp;'Work DB'!$Y$4)</f>
        <v>0</v>
      </c>
      <c r="Z213" s="166">
        <f>SUMIFS('Transport DB'!Q:Q,'Transport DB'!C:C,"="&amp;'Work DB'!C213,'Transport DB'!F:F,"="&amp;'Work DB'!$Z$4)</f>
        <v>0</v>
      </c>
      <c r="AA213" s="166">
        <f>SUMIFS('Transport DB'!Q:Q,'Transport DB'!C:C,"="&amp;'Work DB'!C213,'Transport DB'!F:F,"="&amp;'Work DB'!$AA$4)</f>
        <v>0</v>
      </c>
      <c r="AB213" s="166"/>
      <c r="AC213" s="167"/>
      <c r="AD213" s="29"/>
      <c r="AE213" s="30"/>
      <c r="AF213" s="31"/>
      <c r="AG213" s="29"/>
      <c r="AH213" s="30"/>
      <c r="AI213" s="32"/>
      <c r="AJ213" s="29"/>
      <c r="AK213" s="30"/>
      <c r="AL213" s="30"/>
      <c r="AM213" s="31"/>
      <c r="AN213" s="29"/>
      <c r="AO213" s="30"/>
      <c r="AP213" s="31"/>
      <c r="AQ213" s="189"/>
      <c r="AR213" s="30"/>
      <c r="AS213" s="30"/>
      <c r="AT213" s="30"/>
      <c r="AU213" s="30"/>
      <c r="AV213" s="31"/>
      <c r="AW213" s="33"/>
      <c r="AX213" s="57"/>
    </row>
    <row r="214" spans="2:50" s="15" customFormat="1" ht="21" x14ac:dyDescent="0.25">
      <c r="B214" s="48"/>
      <c r="C214" s="20">
        <f t="shared" si="20"/>
        <v>45579</v>
      </c>
      <c r="D214" s="168">
        <f>SUMIFS('Transport DB'!P:P,'Transport DB'!C:C,"="&amp;'Work DB'!C214,'Transport DB'!F:F,"="&amp;'Work DB'!$D$4)</f>
        <v>0</v>
      </c>
      <c r="E214" s="169">
        <f>SUMIFS('Transport DB'!P:P,'Transport DB'!C:C,"="&amp;'Work DB'!C214,'Transport DB'!F:F,"="&amp;'Work DB'!$E$4)</f>
        <v>0</v>
      </c>
      <c r="F214" s="169">
        <f>SUMIFS('Transport DB'!P:P,'Transport DB'!C:C,"="&amp;'Work DB'!C214,'Transport DB'!F:F,"="&amp;'Work DB'!$F$4)</f>
        <v>0</v>
      </c>
      <c r="G214" s="169"/>
      <c r="H214" s="167"/>
      <c r="I214" s="168">
        <f>SUMIFS('Transport DB'!O:O,'Transport DB'!C:C,"="&amp;'Work DB'!C214,'Transport DB'!F:F,"="&amp;'Work DB'!$I$4)</f>
        <v>0</v>
      </c>
      <c r="J214" s="169">
        <f>SUMIFS('Transport DB'!O:O,'Transport DB'!C:C,"="&amp;'Work DB'!C214,'Transport DB'!F:F,"="&amp;'Work DB'!$J$4)</f>
        <v>0</v>
      </c>
      <c r="K214" s="169">
        <f>SUMIFS('Transport DB'!O:O,'Transport DB'!C:C,"="&amp;'Work DB'!C214,'Transport DB'!F:F,"="&amp;'Work DB'!$K$4)</f>
        <v>0</v>
      </c>
      <c r="L214" s="169">
        <f>SUMIFS('Transport DB'!O:O,'Transport DB'!C:C,"="&amp;'Work DB'!C214,'Transport DB'!F:F,"="&amp;'Work DB'!$L$4)</f>
        <v>0</v>
      </c>
      <c r="M214" s="169">
        <f>SUMIFS('Transport DB'!O:O,'Transport DB'!C:C,"="&amp;'Work DB'!C214,'Transport DB'!F:F,"="&amp;'Work DB'!$M$4)</f>
        <v>0</v>
      </c>
      <c r="N214" s="169"/>
      <c r="O214" s="167"/>
      <c r="P214" s="168">
        <f t="shared" si="19"/>
        <v>0</v>
      </c>
      <c r="Q214" s="169">
        <f t="shared" si="18"/>
        <v>0</v>
      </c>
      <c r="R214" s="169"/>
      <c r="S214" s="169"/>
      <c r="T214" s="169"/>
      <c r="U214" s="169"/>
      <c r="V214" s="167"/>
      <c r="W214" s="168">
        <f>SUMIFS('Transport DB'!Q:Q,'Transport DB'!C:C,"="&amp;'Work DB'!C214,'Transport DB'!F:F,"="&amp;'Work DB'!$W$4)</f>
        <v>0</v>
      </c>
      <c r="X214" s="169">
        <f>SUMIFS('Transport DB'!Q:Q,'Transport DB'!C:C,"="&amp;'Work DB'!C214,'Transport DB'!F:F,"="&amp;'Work DB'!$X$4)</f>
        <v>0</v>
      </c>
      <c r="Y214" s="169">
        <f>SUMIFS('Transport DB'!Q:Q,'Transport DB'!C:C,"="&amp;'Work DB'!C214,'Transport DB'!F:F,"="&amp;'Work DB'!$Y$4)</f>
        <v>0</v>
      </c>
      <c r="Z214" s="166">
        <f>SUMIFS('Transport DB'!Q:Q,'Transport DB'!C:C,"="&amp;'Work DB'!C214,'Transport DB'!F:F,"="&amp;'Work DB'!$Z$4)</f>
        <v>0</v>
      </c>
      <c r="AA214" s="166">
        <f>SUMIFS('Transport DB'!Q:Q,'Transport DB'!C:C,"="&amp;'Work DB'!C214,'Transport DB'!F:F,"="&amp;'Work DB'!$AA$4)</f>
        <v>0</v>
      </c>
      <c r="AB214" s="166"/>
      <c r="AC214" s="167"/>
      <c r="AD214" s="29"/>
      <c r="AE214" s="30"/>
      <c r="AF214" s="31"/>
      <c r="AG214" s="29"/>
      <c r="AH214" s="30"/>
      <c r="AI214" s="32"/>
      <c r="AJ214" s="29"/>
      <c r="AK214" s="30"/>
      <c r="AL214" s="30"/>
      <c r="AM214" s="31"/>
      <c r="AN214" s="29"/>
      <c r="AO214" s="30"/>
      <c r="AP214" s="31"/>
      <c r="AQ214" s="189"/>
      <c r="AR214" s="30"/>
      <c r="AS214" s="30"/>
      <c r="AT214" s="30"/>
      <c r="AU214" s="30"/>
      <c r="AV214" s="31"/>
      <c r="AW214" s="33"/>
      <c r="AX214" s="57"/>
    </row>
    <row r="215" spans="2:50" s="15" customFormat="1" ht="21" x14ac:dyDescent="0.25">
      <c r="B215" s="48"/>
      <c r="C215" s="20">
        <f t="shared" si="20"/>
        <v>45580</v>
      </c>
      <c r="D215" s="168">
        <f>SUMIFS('Transport DB'!P:P,'Transport DB'!C:C,"="&amp;'Work DB'!C215,'Transport DB'!F:F,"="&amp;'Work DB'!$D$4)</f>
        <v>0</v>
      </c>
      <c r="E215" s="169">
        <f>SUMIFS('Transport DB'!P:P,'Transport DB'!C:C,"="&amp;'Work DB'!C215,'Transport DB'!F:F,"="&amp;'Work DB'!$E$4)</f>
        <v>0</v>
      </c>
      <c r="F215" s="169">
        <f>SUMIFS('Transport DB'!P:P,'Transport DB'!C:C,"="&amp;'Work DB'!C215,'Transport DB'!F:F,"="&amp;'Work DB'!$F$4)</f>
        <v>0</v>
      </c>
      <c r="G215" s="169"/>
      <c r="H215" s="167"/>
      <c r="I215" s="168">
        <f>SUMIFS('Transport DB'!O:O,'Transport DB'!C:C,"="&amp;'Work DB'!C215,'Transport DB'!F:F,"="&amp;'Work DB'!$I$4)</f>
        <v>0</v>
      </c>
      <c r="J215" s="169">
        <f>SUMIFS('Transport DB'!O:O,'Transport DB'!C:C,"="&amp;'Work DB'!C215,'Transport DB'!F:F,"="&amp;'Work DB'!$J$4)</f>
        <v>0</v>
      </c>
      <c r="K215" s="169">
        <f>SUMIFS('Transport DB'!O:O,'Transport DB'!C:C,"="&amp;'Work DB'!C215,'Transport DB'!F:F,"="&amp;'Work DB'!$K$4)</f>
        <v>0</v>
      </c>
      <c r="L215" s="169">
        <f>SUMIFS('Transport DB'!O:O,'Transport DB'!C:C,"="&amp;'Work DB'!C215,'Transport DB'!F:F,"="&amp;'Work DB'!$L$4)</f>
        <v>0</v>
      </c>
      <c r="M215" s="169">
        <f>SUMIFS('Transport DB'!O:O,'Transport DB'!C:C,"="&amp;'Work DB'!C215,'Transport DB'!F:F,"="&amp;'Work DB'!$M$4)</f>
        <v>0</v>
      </c>
      <c r="N215" s="169"/>
      <c r="O215" s="167"/>
      <c r="P215" s="168">
        <f t="shared" si="19"/>
        <v>0</v>
      </c>
      <c r="Q215" s="169">
        <f t="shared" si="18"/>
        <v>0</v>
      </c>
      <c r="R215" s="169"/>
      <c r="S215" s="169"/>
      <c r="T215" s="169"/>
      <c r="U215" s="169"/>
      <c r="V215" s="167"/>
      <c r="W215" s="168">
        <f>SUMIFS('Transport DB'!Q:Q,'Transport DB'!C:C,"="&amp;'Work DB'!C215,'Transport DB'!F:F,"="&amp;'Work DB'!$W$4)</f>
        <v>0</v>
      </c>
      <c r="X215" s="169">
        <f>SUMIFS('Transport DB'!Q:Q,'Transport DB'!C:C,"="&amp;'Work DB'!C215,'Transport DB'!F:F,"="&amp;'Work DB'!$X$4)</f>
        <v>0</v>
      </c>
      <c r="Y215" s="169">
        <f>SUMIFS('Transport DB'!Q:Q,'Transport DB'!C:C,"="&amp;'Work DB'!C215,'Transport DB'!F:F,"="&amp;'Work DB'!$Y$4)</f>
        <v>0</v>
      </c>
      <c r="Z215" s="166">
        <f>SUMIFS('Transport DB'!Q:Q,'Transport DB'!C:C,"="&amp;'Work DB'!C215,'Transport DB'!F:F,"="&amp;'Work DB'!$Z$4)</f>
        <v>0</v>
      </c>
      <c r="AA215" s="166">
        <f>SUMIFS('Transport DB'!Q:Q,'Transport DB'!C:C,"="&amp;'Work DB'!C215,'Transport DB'!F:F,"="&amp;'Work DB'!$AA$4)</f>
        <v>0</v>
      </c>
      <c r="AB215" s="166"/>
      <c r="AC215" s="167"/>
      <c r="AD215" s="29"/>
      <c r="AE215" s="30"/>
      <c r="AF215" s="31"/>
      <c r="AG215" s="29"/>
      <c r="AH215" s="30"/>
      <c r="AI215" s="32"/>
      <c r="AJ215" s="29"/>
      <c r="AK215" s="30"/>
      <c r="AL215" s="30"/>
      <c r="AM215" s="31"/>
      <c r="AN215" s="29"/>
      <c r="AO215" s="30"/>
      <c r="AP215" s="31"/>
      <c r="AQ215" s="189"/>
      <c r="AR215" s="30"/>
      <c r="AS215" s="30"/>
      <c r="AT215" s="30"/>
      <c r="AU215" s="30"/>
      <c r="AV215" s="31"/>
      <c r="AW215" s="33"/>
      <c r="AX215" s="57"/>
    </row>
    <row r="216" spans="2:50" s="15" customFormat="1" ht="21" x14ac:dyDescent="0.25">
      <c r="B216" s="48"/>
      <c r="C216" s="20">
        <f t="shared" si="20"/>
        <v>45581</v>
      </c>
      <c r="D216" s="168">
        <f>SUMIFS('Transport DB'!P:P,'Transport DB'!C:C,"="&amp;'Work DB'!C216,'Transport DB'!F:F,"="&amp;'Work DB'!$D$4)</f>
        <v>0</v>
      </c>
      <c r="E216" s="169">
        <f>SUMIFS('Transport DB'!P:P,'Transport DB'!C:C,"="&amp;'Work DB'!C216,'Transport DB'!F:F,"="&amp;'Work DB'!$E$4)</f>
        <v>0</v>
      </c>
      <c r="F216" s="169">
        <f>SUMIFS('Transport DB'!P:P,'Transport DB'!C:C,"="&amp;'Work DB'!C216,'Transport DB'!F:F,"="&amp;'Work DB'!$F$4)</f>
        <v>0</v>
      </c>
      <c r="G216" s="169"/>
      <c r="H216" s="167"/>
      <c r="I216" s="168">
        <f>SUMIFS('Transport DB'!O:O,'Transport DB'!C:C,"="&amp;'Work DB'!C216,'Transport DB'!F:F,"="&amp;'Work DB'!$I$4)</f>
        <v>0</v>
      </c>
      <c r="J216" s="169">
        <f>SUMIFS('Transport DB'!O:O,'Transport DB'!C:C,"="&amp;'Work DB'!C216,'Transport DB'!F:F,"="&amp;'Work DB'!$J$4)</f>
        <v>0</v>
      </c>
      <c r="K216" s="169">
        <f>SUMIFS('Transport DB'!O:O,'Transport DB'!C:C,"="&amp;'Work DB'!C216,'Transport DB'!F:F,"="&amp;'Work DB'!$K$4)</f>
        <v>0</v>
      </c>
      <c r="L216" s="169">
        <f>SUMIFS('Transport DB'!O:O,'Transport DB'!C:C,"="&amp;'Work DB'!C216,'Transport DB'!F:F,"="&amp;'Work DB'!$L$4)</f>
        <v>0</v>
      </c>
      <c r="M216" s="169">
        <f>SUMIFS('Transport DB'!O:O,'Transport DB'!C:C,"="&amp;'Work DB'!C216,'Transport DB'!F:F,"="&amp;'Work DB'!$M$4)</f>
        <v>0</v>
      </c>
      <c r="N216" s="169"/>
      <c r="O216" s="167"/>
      <c r="P216" s="168">
        <f t="shared" si="19"/>
        <v>0</v>
      </c>
      <c r="Q216" s="169">
        <f t="shared" si="18"/>
        <v>0</v>
      </c>
      <c r="R216" s="169"/>
      <c r="S216" s="169"/>
      <c r="T216" s="169"/>
      <c r="U216" s="169"/>
      <c r="V216" s="167"/>
      <c r="W216" s="168">
        <f>SUMIFS('Transport DB'!Q:Q,'Transport DB'!C:C,"="&amp;'Work DB'!C216,'Transport DB'!F:F,"="&amp;'Work DB'!$W$4)</f>
        <v>0</v>
      </c>
      <c r="X216" s="169">
        <f>SUMIFS('Transport DB'!Q:Q,'Transport DB'!C:C,"="&amp;'Work DB'!C216,'Transport DB'!F:F,"="&amp;'Work DB'!$X$4)</f>
        <v>0</v>
      </c>
      <c r="Y216" s="169">
        <f>SUMIFS('Transport DB'!Q:Q,'Transport DB'!C:C,"="&amp;'Work DB'!C216,'Transport DB'!F:F,"="&amp;'Work DB'!$Y$4)</f>
        <v>0</v>
      </c>
      <c r="Z216" s="166">
        <f>SUMIFS('Transport DB'!Q:Q,'Transport DB'!C:C,"="&amp;'Work DB'!C216,'Transport DB'!F:F,"="&amp;'Work DB'!$Z$4)</f>
        <v>0</v>
      </c>
      <c r="AA216" s="166">
        <f>SUMIFS('Transport DB'!Q:Q,'Transport DB'!C:C,"="&amp;'Work DB'!C216,'Transport DB'!F:F,"="&amp;'Work DB'!$AA$4)</f>
        <v>0</v>
      </c>
      <c r="AB216" s="166"/>
      <c r="AC216" s="167"/>
      <c r="AD216" s="29"/>
      <c r="AE216" s="30"/>
      <c r="AF216" s="31"/>
      <c r="AG216" s="29"/>
      <c r="AH216" s="30"/>
      <c r="AI216" s="32"/>
      <c r="AJ216" s="29"/>
      <c r="AK216" s="30"/>
      <c r="AL216" s="30"/>
      <c r="AM216" s="31"/>
      <c r="AN216" s="29"/>
      <c r="AO216" s="30"/>
      <c r="AP216" s="31"/>
      <c r="AQ216" s="189"/>
      <c r="AR216" s="30"/>
      <c r="AS216" s="30"/>
      <c r="AT216" s="30"/>
      <c r="AU216" s="30"/>
      <c r="AV216" s="31"/>
      <c r="AW216" s="33"/>
      <c r="AX216" s="57"/>
    </row>
    <row r="217" spans="2:50" s="15" customFormat="1" ht="21" x14ac:dyDescent="0.25">
      <c r="B217" s="48"/>
      <c r="C217" s="20">
        <f t="shared" si="20"/>
        <v>45582</v>
      </c>
      <c r="D217" s="168">
        <f>SUMIFS('Transport DB'!P:P,'Transport DB'!C:C,"="&amp;'Work DB'!C217,'Transport DB'!F:F,"="&amp;'Work DB'!$D$4)</f>
        <v>0</v>
      </c>
      <c r="E217" s="169">
        <f>SUMIFS('Transport DB'!P:P,'Transport DB'!C:C,"="&amp;'Work DB'!C217,'Transport DB'!F:F,"="&amp;'Work DB'!$E$4)</f>
        <v>0</v>
      </c>
      <c r="F217" s="169">
        <f>SUMIFS('Transport DB'!P:P,'Transport DB'!C:C,"="&amp;'Work DB'!C217,'Transport DB'!F:F,"="&amp;'Work DB'!$F$4)</f>
        <v>0</v>
      </c>
      <c r="G217" s="169"/>
      <c r="H217" s="167"/>
      <c r="I217" s="168">
        <f>SUMIFS('Transport DB'!O:O,'Transport DB'!C:C,"="&amp;'Work DB'!C217,'Transport DB'!F:F,"="&amp;'Work DB'!$I$4)</f>
        <v>0</v>
      </c>
      <c r="J217" s="169">
        <f>SUMIFS('Transport DB'!O:O,'Transport DB'!C:C,"="&amp;'Work DB'!C217,'Transport DB'!F:F,"="&amp;'Work DB'!$J$4)</f>
        <v>0</v>
      </c>
      <c r="K217" s="169">
        <f>SUMIFS('Transport DB'!O:O,'Transport DB'!C:C,"="&amp;'Work DB'!C217,'Transport DB'!F:F,"="&amp;'Work DB'!$K$4)</f>
        <v>0</v>
      </c>
      <c r="L217" s="169">
        <f>SUMIFS('Transport DB'!O:O,'Transport DB'!C:C,"="&amp;'Work DB'!C217,'Transport DB'!F:F,"="&amp;'Work DB'!$L$4)</f>
        <v>0</v>
      </c>
      <c r="M217" s="169">
        <f>SUMIFS('Transport DB'!O:O,'Transport DB'!C:C,"="&amp;'Work DB'!C217,'Transport DB'!F:F,"="&amp;'Work DB'!$M$4)</f>
        <v>0</v>
      </c>
      <c r="N217" s="169"/>
      <c r="O217" s="167"/>
      <c r="P217" s="168">
        <f t="shared" si="19"/>
        <v>0</v>
      </c>
      <c r="Q217" s="169">
        <f t="shared" si="18"/>
        <v>0</v>
      </c>
      <c r="R217" s="169"/>
      <c r="S217" s="169"/>
      <c r="T217" s="169"/>
      <c r="U217" s="169"/>
      <c r="V217" s="167"/>
      <c r="W217" s="168">
        <f>SUMIFS('Transport DB'!Q:Q,'Transport DB'!C:C,"="&amp;'Work DB'!C217,'Transport DB'!F:F,"="&amp;'Work DB'!$W$4)</f>
        <v>0</v>
      </c>
      <c r="X217" s="169">
        <f>SUMIFS('Transport DB'!Q:Q,'Transport DB'!C:C,"="&amp;'Work DB'!C217,'Transport DB'!F:F,"="&amp;'Work DB'!$X$4)</f>
        <v>0</v>
      </c>
      <c r="Y217" s="169">
        <f>SUMIFS('Transport DB'!Q:Q,'Transport DB'!C:C,"="&amp;'Work DB'!C217,'Transport DB'!F:F,"="&amp;'Work DB'!$Y$4)</f>
        <v>0</v>
      </c>
      <c r="Z217" s="166">
        <f>SUMIFS('Transport DB'!Q:Q,'Transport DB'!C:C,"="&amp;'Work DB'!C217,'Transport DB'!F:F,"="&amp;'Work DB'!$Z$4)</f>
        <v>0</v>
      </c>
      <c r="AA217" s="166">
        <f>SUMIFS('Transport DB'!Q:Q,'Transport DB'!C:C,"="&amp;'Work DB'!C217,'Transport DB'!F:F,"="&amp;'Work DB'!$AA$4)</f>
        <v>0</v>
      </c>
      <c r="AB217" s="166"/>
      <c r="AC217" s="167"/>
      <c r="AD217" s="29"/>
      <c r="AE217" s="30"/>
      <c r="AF217" s="31"/>
      <c r="AG217" s="29"/>
      <c r="AH217" s="30"/>
      <c r="AI217" s="32"/>
      <c r="AJ217" s="29"/>
      <c r="AK217" s="30"/>
      <c r="AL217" s="30"/>
      <c r="AM217" s="31"/>
      <c r="AN217" s="29"/>
      <c r="AO217" s="30"/>
      <c r="AP217" s="31"/>
      <c r="AQ217" s="189"/>
      <c r="AR217" s="30"/>
      <c r="AS217" s="30"/>
      <c r="AT217" s="30"/>
      <c r="AU217" s="30"/>
      <c r="AV217" s="31"/>
      <c r="AW217" s="33"/>
      <c r="AX217" s="57"/>
    </row>
    <row r="218" spans="2:50" s="15" customFormat="1" ht="21" x14ac:dyDescent="0.25">
      <c r="B218" s="48"/>
      <c r="C218" s="20">
        <f t="shared" si="20"/>
        <v>45583</v>
      </c>
      <c r="D218" s="168">
        <f>SUMIFS('Transport DB'!P:P,'Transport DB'!C:C,"="&amp;'Work DB'!C218,'Transport DB'!F:F,"="&amp;'Work DB'!$D$4)</f>
        <v>0</v>
      </c>
      <c r="E218" s="169">
        <f>SUMIFS('Transport DB'!P:P,'Transport DB'!C:C,"="&amp;'Work DB'!C218,'Transport DB'!F:F,"="&amp;'Work DB'!$E$4)</f>
        <v>0</v>
      </c>
      <c r="F218" s="169">
        <f>SUMIFS('Transport DB'!P:P,'Transport DB'!C:C,"="&amp;'Work DB'!C218,'Transport DB'!F:F,"="&amp;'Work DB'!$F$4)</f>
        <v>0</v>
      </c>
      <c r="G218" s="169"/>
      <c r="H218" s="167"/>
      <c r="I218" s="168">
        <f>SUMIFS('Transport DB'!O:O,'Transport DB'!C:C,"="&amp;'Work DB'!C218,'Transport DB'!F:F,"="&amp;'Work DB'!$I$4)</f>
        <v>0</v>
      </c>
      <c r="J218" s="169">
        <f>SUMIFS('Transport DB'!O:O,'Transport DB'!C:C,"="&amp;'Work DB'!C218,'Transport DB'!F:F,"="&amp;'Work DB'!$J$4)</f>
        <v>0</v>
      </c>
      <c r="K218" s="169">
        <f>SUMIFS('Transport DB'!O:O,'Transport DB'!C:C,"="&amp;'Work DB'!C218,'Transport DB'!F:F,"="&amp;'Work DB'!$K$4)</f>
        <v>0</v>
      </c>
      <c r="L218" s="169">
        <f>SUMIFS('Transport DB'!O:O,'Transport DB'!C:C,"="&amp;'Work DB'!C218,'Transport DB'!F:F,"="&amp;'Work DB'!$L$4)</f>
        <v>0</v>
      </c>
      <c r="M218" s="169">
        <f>SUMIFS('Transport DB'!O:O,'Transport DB'!C:C,"="&amp;'Work DB'!C218,'Transport DB'!F:F,"="&amp;'Work DB'!$M$4)</f>
        <v>0</v>
      </c>
      <c r="N218" s="169"/>
      <c r="O218" s="167"/>
      <c r="P218" s="168">
        <f t="shared" si="19"/>
        <v>0</v>
      </c>
      <c r="Q218" s="169">
        <f t="shared" si="18"/>
        <v>0</v>
      </c>
      <c r="R218" s="169"/>
      <c r="S218" s="169"/>
      <c r="T218" s="169"/>
      <c r="U218" s="169"/>
      <c r="V218" s="167"/>
      <c r="W218" s="168">
        <f>SUMIFS('Transport DB'!Q:Q,'Transport DB'!C:C,"="&amp;'Work DB'!C218,'Transport DB'!F:F,"="&amp;'Work DB'!$W$4)</f>
        <v>0</v>
      </c>
      <c r="X218" s="169">
        <f>SUMIFS('Transport DB'!Q:Q,'Transport DB'!C:C,"="&amp;'Work DB'!C218,'Transport DB'!F:F,"="&amp;'Work DB'!$X$4)</f>
        <v>0</v>
      </c>
      <c r="Y218" s="169">
        <f>SUMIFS('Transport DB'!Q:Q,'Transport DB'!C:C,"="&amp;'Work DB'!C218,'Transport DB'!F:F,"="&amp;'Work DB'!$Y$4)</f>
        <v>0</v>
      </c>
      <c r="Z218" s="166">
        <f>SUMIFS('Transport DB'!Q:Q,'Transport DB'!C:C,"="&amp;'Work DB'!C218,'Transport DB'!F:F,"="&amp;'Work DB'!$Z$4)</f>
        <v>0</v>
      </c>
      <c r="AA218" s="166">
        <f>SUMIFS('Transport DB'!Q:Q,'Transport DB'!C:C,"="&amp;'Work DB'!C218,'Transport DB'!F:F,"="&amp;'Work DB'!$AA$4)</f>
        <v>0</v>
      </c>
      <c r="AB218" s="166"/>
      <c r="AC218" s="167"/>
      <c r="AD218" s="29"/>
      <c r="AE218" s="30"/>
      <c r="AF218" s="31"/>
      <c r="AG218" s="29"/>
      <c r="AH218" s="30"/>
      <c r="AI218" s="32"/>
      <c r="AJ218" s="29"/>
      <c r="AK218" s="30"/>
      <c r="AL218" s="30"/>
      <c r="AM218" s="31"/>
      <c r="AN218" s="29"/>
      <c r="AO218" s="30"/>
      <c r="AP218" s="31"/>
      <c r="AQ218" s="189"/>
      <c r="AR218" s="30"/>
      <c r="AS218" s="30"/>
      <c r="AT218" s="30"/>
      <c r="AU218" s="30"/>
      <c r="AV218" s="31"/>
      <c r="AW218" s="33"/>
      <c r="AX218" s="57"/>
    </row>
    <row r="219" spans="2:50" s="15" customFormat="1" ht="21" x14ac:dyDescent="0.25">
      <c r="B219" s="48"/>
      <c r="C219" s="20">
        <f t="shared" si="20"/>
        <v>45584</v>
      </c>
      <c r="D219" s="168">
        <f>SUMIFS('Transport DB'!P:P,'Transport DB'!C:C,"="&amp;'Work DB'!C219,'Transport DB'!F:F,"="&amp;'Work DB'!$D$4)</f>
        <v>0</v>
      </c>
      <c r="E219" s="169">
        <f>SUMIFS('Transport DB'!P:P,'Transport DB'!C:C,"="&amp;'Work DB'!C219,'Transport DB'!F:F,"="&amp;'Work DB'!$E$4)</f>
        <v>0</v>
      </c>
      <c r="F219" s="169">
        <f>SUMIFS('Transport DB'!P:P,'Transport DB'!C:C,"="&amp;'Work DB'!C219,'Transport DB'!F:F,"="&amp;'Work DB'!$F$4)</f>
        <v>0</v>
      </c>
      <c r="G219" s="169"/>
      <c r="H219" s="167"/>
      <c r="I219" s="168">
        <f>SUMIFS('Transport DB'!O:O,'Transport DB'!C:C,"="&amp;'Work DB'!C219,'Transport DB'!F:F,"="&amp;'Work DB'!$I$4)</f>
        <v>0</v>
      </c>
      <c r="J219" s="169">
        <f>SUMIFS('Transport DB'!O:O,'Transport DB'!C:C,"="&amp;'Work DB'!C219,'Transport DB'!F:F,"="&amp;'Work DB'!$J$4)</f>
        <v>0</v>
      </c>
      <c r="K219" s="169">
        <f>SUMIFS('Transport DB'!O:O,'Transport DB'!C:C,"="&amp;'Work DB'!C219,'Transport DB'!F:F,"="&amp;'Work DB'!$K$4)</f>
        <v>0</v>
      </c>
      <c r="L219" s="169">
        <f>SUMIFS('Transport DB'!O:O,'Transport DB'!C:C,"="&amp;'Work DB'!C219,'Transport DB'!F:F,"="&amp;'Work DB'!$L$4)</f>
        <v>0</v>
      </c>
      <c r="M219" s="169">
        <f>SUMIFS('Transport DB'!O:O,'Transport DB'!C:C,"="&amp;'Work DB'!C219,'Transport DB'!F:F,"="&amp;'Work DB'!$M$4)</f>
        <v>0</v>
      </c>
      <c r="N219" s="169"/>
      <c r="O219" s="167"/>
      <c r="P219" s="168">
        <f t="shared" si="19"/>
        <v>0</v>
      </c>
      <c r="Q219" s="169">
        <f t="shared" si="18"/>
        <v>0</v>
      </c>
      <c r="R219" s="169"/>
      <c r="S219" s="169"/>
      <c r="T219" s="169"/>
      <c r="U219" s="169"/>
      <c r="V219" s="167"/>
      <c r="W219" s="168">
        <f>SUMIFS('Transport DB'!Q:Q,'Transport DB'!C:C,"="&amp;'Work DB'!C219,'Transport DB'!F:F,"="&amp;'Work DB'!$W$4)</f>
        <v>0</v>
      </c>
      <c r="X219" s="169">
        <f>SUMIFS('Transport DB'!Q:Q,'Transport DB'!C:C,"="&amp;'Work DB'!C219,'Transport DB'!F:F,"="&amp;'Work DB'!$X$4)</f>
        <v>0</v>
      </c>
      <c r="Y219" s="169">
        <f>SUMIFS('Transport DB'!Q:Q,'Transport DB'!C:C,"="&amp;'Work DB'!C219,'Transport DB'!F:F,"="&amp;'Work DB'!$Y$4)</f>
        <v>0</v>
      </c>
      <c r="Z219" s="166">
        <f>SUMIFS('Transport DB'!Q:Q,'Transport DB'!C:C,"="&amp;'Work DB'!C219,'Transport DB'!F:F,"="&amp;'Work DB'!$Z$4)</f>
        <v>0</v>
      </c>
      <c r="AA219" s="166">
        <f>SUMIFS('Transport DB'!Q:Q,'Transport DB'!C:C,"="&amp;'Work DB'!C219,'Transport DB'!F:F,"="&amp;'Work DB'!$AA$4)</f>
        <v>0</v>
      </c>
      <c r="AB219" s="166"/>
      <c r="AC219" s="167"/>
      <c r="AD219" s="29"/>
      <c r="AE219" s="30"/>
      <c r="AF219" s="31"/>
      <c r="AG219" s="29"/>
      <c r="AH219" s="30"/>
      <c r="AI219" s="32"/>
      <c r="AJ219" s="29"/>
      <c r="AK219" s="30"/>
      <c r="AL219" s="30"/>
      <c r="AM219" s="31"/>
      <c r="AN219" s="29"/>
      <c r="AO219" s="30"/>
      <c r="AP219" s="31"/>
      <c r="AQ219" s="189"/>
      <c r="AR219" s="30"/>
      <c r="AS219" s="30"/>
      <c r="AT219" s="30"/>
      <c r="AU219" s="30"/>
      <c r="AV219" s="31"/>
      <c r="AW219" s="33"/>
      <c r="AX219" s="57"/>
    </row>
    <row r="220" spans="2:50" s="15" customFormat="1" ht="21" x14ac:dyDescent="0.25">
      <c r="B220" s="48"/>
      <c r="C220" s="20">
        <f t="shared" si="20"/>
        <v>45585</v>
      </c>
      <c r="D220" s="168">
        <f>SUMIFS('Transport DB'!P:P,'Transport DB'!C:C,"="&amp;'Work DB'!C220,'Transport DB'!F:F,"="&amp;'Work DB'!$D$4)</f>
        <v>0</v>
      </c>
      <c r="E220" s="169">
        <f>SUMIFS('Transport DB'!P:P,'Transport DB'!C:C,"="&amp;'Work DB'!C220,'Transport DB'!F:F,"="&amp;'Work DB'!$E$4)</f>
        <v>0</v>
      </c>
      <c r="F220" s="169">
        <f>SUMIFS('Transport DB'!P:P,'Transport DB'!C:C,"="&amp;'Work DB'!C220,'Transport DB'!F:F,"="&amp;'Work DB'!$F$4)</f>
        <v>0</v>
      </c>
      <c r="G220" s="169"/>
      <c r="H220" s="167"/>
      <c r="I220" s="168">
        <f>SUMIFS('Transport DB'!O:O,'Transport DB'!C:C,"="&amp;'Work DB'!C220,'Transport DB'!F:F,"="&amp;'Work DB'!$I$4)</f>
        <v>0</v>
      </c>
      <c r="J220" s="169">
        <f>SUMIFS('Transport DB'!O:O,'Transport DB'!C:C,"="&amp;'Work DB'!C220,'Transport DB'!F:F,"="&amp;'Work DB'!$J$4)</f>
        <v>0</v>
      </c>
      <c r="K220" s="169">
        <f>SUMIFS('Transport DB'!O:O,'Transport DB'!C:C,"="&amp;'Work DB'!C220,'Transport DB'!F:F,"="&amp;'Work DB'!$K$4)</f>
        <v>0</v>
      </c>
      <c r="L220" s="169">
        <f>SUMIFS('Transport DB'!O:O,'Transport DB'!C:C,"="&amp;'Work DB'!C220,'Transport DB'!F:F,"="&amp;'Work DB'!$L$4)</f>
        <v>0</v>
      </c>
      <c r="M220" s="169">
        <f>SUMIFS('Transport DB'!O:O,'Transport DB'!C:C,"="&amp;'Work DB'!C220,'Transport DB'!F:F,"="&amp;'Work DB'!$M$4)</f>
        <v>0</v>
      </c>
      <c r="N220" s="169"/>
      <c r="O220" s="167"/>
      <c r="P220" s="168">
        <f t="shared" si="19"/>
        <v>0</v>
      </c>
      <c r="Q220" s="169">
        <f t="shared" si="18"/>
        <v>0</v>
      </c>
      <c r="R220" s="169"/>
      <c r="S220" s="169"/>
      <c r="T220" s="169"/>
      <c r="U220" s="169"/>
      <c r="V220" s="167"/>
      <c r="W220" s="168">
        <f>SUMIFS('Transport DB'!Q:Q,'Transport DB'!C:C,"="&amp;'Work DB'!C220,'Transport DB'!F:F,"="&amp;'Work DB'!$W$4)</f>
        <v>0</v>
      </c>
      <c r="X220" s="169">
        <f>SUMIFS('Transport DB'!Q:Q,'Transport DB'!C:C,"="&amp;'Work DB'!C220,'Transport DB'!F:F,"="&amp;'Work DB'!$X$4)</f>
        <v>0</v>
      </c>
      <c r="Y220" s="169">
        <f>SUMIFS('Transport DB'!Q:Q,'Transport DB'!C:C,"="&amp;'Work DB'!C220,'Transport DB'!F:F,"="&amp;'Work DB'!$Y$4)</f>
        <v>0</v>
      </c>
      <c r="Z220" s="166">
        <f>SUMIFS('Transport DB'!Q:Q,'Transport DB'!C:C,"="&amp;'Work DB'!C220,'Transport DB'!F:F,"="&amp;'Work DB'!$Z$4)</f>
        <v>0</v>
      </c>
      <c r="AA220" s="166">
        <f>SUMIFS('Transport DB'!Q:Q,'Transport DB'!C:C,"="&amp;'Work DB'!C220,'Transport DB'!F:F,"="&amp;'Work DB'!$AA$4)</f>
        <v>0</v>
      </c>
      <c r="AB220" s="166"/>
      <c r="AC220" s="167"/>
      <c r="AD220" s="29"/>
      <c r="AE220" s="30"/>
      <c r="AF220" s="31"/>
      <c r="AG220" s="29"/>
      <c r="AH220" s="30"/>
      <c r="AI220" s="32"/>
      <c r="AJ220" s="29"/>
      <c r="AK220" s="30"/>
      <c r="AL220" s="30"/>
      <c r="AM220" s="31"/>
      <c r="AN220" s="29"/>
      <c r="AO220" s="30"/>
      <c r="AP220" s="31"/>
      <c r="AQ220" s="189"/>
      <c r="AR220" s="30"/>
      <c r="AS220" s="30"/>
      <c r="AT220" s="30"/>
      <c r="AU220" s="30"/>
      <c r="AV220" s="31"/>
      <c r="AW220" s="33"/>
      <c r="AX220" s="57"/>
    </row>
    <row r="221" spans="2:50" s="15" customFormat="1" ht="21" x14ac:dyDescent="0.25">
      <c r="B221" s="48"/>
      <c r="C221" s="20">
        <f t="shared" si="20"/>
        <v>45586</v>
      </c>
      <c r="D221" s="168">
        <f>SUMIFS('Transport DB'!P:P,'Transport DB'!C:C,"="&amp;'Work DB'!C221,'Transport DB'!F:F,"="&amp;'Work DB'!$D$4)</f>
        <v>0</v>
      </c>
      <c r="E221" s="169">
        <f>SUMIFS('Transport DB'!P:P,'Transport DB'!C:C,"="&amp;'Work DB'!C221,'Transport DB'!F:F,"="&amp;'Work DB'!$E$4)</f>
        <v>0</v>
      </c>
      <c r="F221" s="169">
        <f>SUMIFS('Transport DB'!P:P,'Transport DB'!C:C,"="&amp;'Work DB'!C221,'Transport DB'!F:F,"="&amp;'Work DB'!$F$4)</f>
        <v>0</v>
      </c>
      <c r="G221" s="169"/>
      <c r="H221" s="167"/>
      <c r="I221" s="168">
        <f>SUMIFS('Transport DB'!O:O,'Transport DB'!C:C,"="&amp;'Work DB'!C221,'Transport DB'!F:F,"="&amp;'Work DB'!$I$4)</f>
        <v>0</v>
      </c>
      <c r="J221" s="169">
        <f>SUMIFS('Transport DB'!O:O,'Transport DB'!C:C,"="&amp;'Work DB'!C221,'Transport DB'!F:F,"="&amp;'Work DB'!$J$4)</f>
        <v>0</v>
      </c>
      <c r="K221" s="169">
        <f>SUMIFS('Transport DB'!O:O,'Transport DB'!C:C,"="&amp;'Work DB'!C221,'Transport DB'!F:F,"="&amp;'Work DB'!$K$4)</f>
        <v>0</v>
      </c>
      <c r="L221" s="169">
        <f>SUMIFS('Transport DB'!O:O,'Transport DB'!C:C,"="&amp;'Work DB'!C221,'Transport DB'!F:F,"="&amp;'Work DB'!$L$4)</f>
        <v>0</v>
      </c>
      <c r="M221" s="169">
        <f>SUMIFS('Transport DB'!O:O,'Transport DB'!C:C,"="&amp;'Work DB'!C221,'Transport DB'!F:F,"="&amp;'Work DB'!$M$4)</f>
        <v>0</v>
      </c>
      <c r="N221" s="169"/>
      <c r="O221" s="167"/>
      <c r="P221" s="168">
        <f t="shared" si="19"/>
        <v>0</v>
      </c>
      <c r="Q221" s="169">
        <f t="shared" si="18"/>
        <v>0</v>
      </c>
      <c r="R221" s="169"/>
      <c r="S221" s="169"/>
      <c r="T221" s="169"/>
      <c r="U221" s="169"/>
      <c r="V221" s="167"/>
      <c r="W221" s="168">
        <f>SUMIFS('Transport DB'!Q:Q,'Transport DB'!C:C,"="&amp;'Work DB'!C221,'Transport DB'!F:F,"="&amp;'Work DB'!$W$4)</f>
        <v>0</v>
      </c>
      <c r="X221" s="169">
        <f>SUMIFS('Transport DB'!Q:Q,'Transport DB'!C:C,"="&amp;'Work DB'!C221,'Transport DB'!F:F,"="&amp;'Work DB'!$X$4)</f>
        <v>0</v>
      </c>
      <c r="Y221" s="169">
        <f>SUMIFS('Transport DB'!Q:Q,'Transport DB'!C:C,"="&amp;'Work DB'!C221,'Transport DB'!F:F,"="&amp;'Work DB'!$Y$4)</f>
        <v>0</v>
      </c>
      <c r="Z221" s="166">
        <f>SUMIFS('Transport DB'!Q:Q,'Transport DB'!C:C,"="&amp;'Work DB'!C221,'Transport DB'!F:F,"="&amp;'Work DB'!$Z$4)</f>
        <v>0</v>
      </c>
      <c r="AA221" s="166">
        <f>SUMIFS('Transport DB'!Q:Q,'Transport DB'!C:C,"="&amp;'Work DB'!C221,'Transport DB'!F:F,"="&amp;'Work DB'!$AA$4)</f>
        <v>0</v>
      </c>
      <c r="AB221" s="166"/>
      <c r="AC221" s="167"/>
      <c r="AD221" s="29"/>
      <c r="AE221" s="30"/>
      <c r="AF221" s="31"/>
      <c r="AG221" s="29"/>
      <c r="AH221" s="30"/>
      <c r="AI221" s="32"/>
      <c r="AJ221" s="29"/>
      <c r="AK221" s="30"/>
      <c r="AL221" s="30"/>
      <c r="AM221" s="31"/>
      <c r="AN221" s="29"/>
      <c r="AO221" s="30"/>
      <c r="AP221" s="31"/>
      <c r="AQ221" s="189"/>
      <c r="AR221" s="30"/>
      <c r="AS221" s="30"/>
      <c r="AT221" s="30"/>
      <c r="AU221" s="30"/>
      <c r="AV221" s="31"/>
      <c r="AW221" s="33"/>
      <c r="AX221" s="57"/>
    </row>
    <row r="222" spans="2:50" s="15" customFormat="1" ht="21" x14ac:dyDescent="0.25">
      <c r="B222" s="48"/>
      <c r="C222" s="184">
        <f t="shared" si="20"/>
        <v>45587</v>
      </c>
      <c r="D222" s="185">
        <f>SUMIFS('Transport DB'!P:P,'Transport DB'!C:C,"="&amp;'Work DB'!C222,'Transport DB'!F:F,"="&amp;'Work DB'!$D$4)</f>
        <v>0</v>
      </c>
      <c r="E222" s="186">
        <f>SUMIFS('Transport DB'!P:P,'Transport DB'!C:C,"="&amp;'Work DB'!C222,'Transport DB'!F:F,"="&amp;'Work DB'!$E$4)</f>
        <v>0</v>
      </c>
      <c r="F222" s="186">
        <f>SUMIFS('Transport DB'!P:P,'Transport DB'!C:C,"="&amp;'Work DB'!C222,'Transport DB'!F:F,"="&amp;'Work DB'!$F$4)</f>
        <v>0</v>
      </c>
      <c r="G222" s="186"/>
      <c r="H222" s="187"/>
      <c r="I222" s="185">
        <f>SUMIFS('Transport DB'!O:O,'Transport DB'!C:C,"="&amp;'Work DB'!C222,'Transport DB'!F:F,"="&amp;'Work DB'!$I$4)</f>
        <v>0</v>
      </c>
      <c r="J222" s="186">
        <f>SUMIFS('Transport DB'!O:O,'Transport DB'!C:C,"="&amp;'Work DB'!C222,'Transport DB'!F:F,"="&amp;'Work DB'!$J$4)</f>
        <v>0</v>
      </c>
      <c r="K222" s="186">
        <f>SUMIFS('Transport DB'!O:O,'Transport DB'!C:C,"="&amp;'Work DB'!C222,'Transport DB'!F:F,"="&amp;'Work DB'!$K$4)</f>
        <v>0</v>
      </c>
      <c r="L222" s="186">
        <f>SUMIFS('Transport DB'!O:O,'Transport DB'!C:C,"="&amp;'Work DB'!C222,'Transport DB'!F:F,"="&amp;'Work DB'!$L$4)</f>
        <v>0</v>
      </c>
      <c r="M222" s="186">
        <f>SUMIFS('Transport DB'!O:O,'Transport DB'!C:C,"="&amp;'Work DB'!C222,'Transport DB'!F:F,"="&amp;'Work DB'!$M$4)</f>
        <v>0</v>
      </c>
      <c r="N222" s="186"/>
      <c r="O222" s="187"/>
      <c r="P222" s="168">
        <f t="shared" si="19"/>
        <v>0</v>
      </c>
      <c r="Q222" s="186">
        <f t="shared" si="18"/>
        <v>0</v>
      </c>
      <c r="R222" s="186"/>
      <c r="S222" s="186"/>
      <c r="T222" s="186"/>
      <c r="U222" s="186"/>
      <c r="V222" s="187"/>
      <c r="W222" s="185">
        <f>SUMIFS('Transport DB'!Q:Q,'Transport DB'!C:C,"="&amp;'Work DB'!C222,'Transport DB'!F:F,"="&amp;'Work DB'!$W$4)</f>
        <v>0</v>
      </c>
      <c r="X222" s="186">
        <f>SUMIFS('Transport DB'!Q:Q,'Transport DB'!C:C,"="&amp;'Work DB'!C222,'Transport DB'!F:F,"="&amp;'Work DB'!$X$4)</f>
        <v>0</v>
      </c>
      <c r="Y222" s="186">
        <f>SUMIFS('Transport DB'!Q:Q,'Transport DB'!C:C,"="&amp;'Work DB'!C222,'Transport DB'!F:F,"="&amp;'Work DB'!$Y$4)</f>
        <v>0</v>
      </c>
      <c r="Z222" s="188">
        <f>SUMIFS('Transport DB'!Q:Q,'Transport DB'!C:C,"="&amp;'Work DB'!C222,'Transport DB'!F:F,"="&amp;'Work DB'!$Z$4)</f>
        <v>0</v>
      </c>
      <c r="AA222" s="188">
        <f>SUMIFS('Transport DB'!Q:Q,'Transport DB'!C:C,"="&amp;'Work DB'!C222,'Transport DB'!F:F,"="&amp;'Work DB'!$AA$4)</f>
        <v>0</v>
      </c>
      <c r="AB222" s="188"/>
      <c r="AC222" s="187"/>
      <c r="AD222" s="185"/>
      <c r="AE222" s="186"/>
      <c r="AF222" s="187"/>
      <c r="AG222" s="185"/>
      <c r="AH222" s="186"/>
      <c r="AI222" s="188"/>
      <c r="AJ222" s="185"/>
      <c r="AK222" s="186"/>
      <c r="AL222" s="186"/>
      <c r="AM222" s="187"/>
      <c r="AN222" s="185"/>
      <c r="AO222" s="186"/>
      <c r="AP222" s="187"/>
      <c r="AQ222" s="189"/>
      <c r="AR222" s="186"/>
      <c r="AS222" s="186"/>
      <c r="AT222" s="186"/>
      <c r="AU222" s="186"/>
      <c r="AV222" s="187"/>
      <c r="AW222" s="189"/>
      <c r="AX222" s="190" t="s">
        <v>42</v>
      </c>
    </row>
    <row r="223" spans="2:50" s="15" customFormat="1" ht="21" x14ac:dyDescent="0.25">
      <c r="B223" s="48"/>
      <c r="C223" s="20">
        <f t="shared" si="20"/>
        <v>45588</v>
      </c>
      <c r="D223" s="168">
        <f>SUMIFS('Transport DB'!P:P,'Transport DB'!C:C,"="&amp;'Work DB'!C223,'Transport DB'!F:F,"="&amp;'Work DB'!$D$4)</f>
        <v>0</v>
      </c>
      <c r="E223" s="169">
        <f>SUMIFS('Transport DB'!P:P,'Transport DB'!C:C,"="&amp;'Work DB'!C223,'Transport DB'!F:F,"="&amp;'Work DB'!$E$4)</f>
        <v>0</v>
      </c>
      <c r="F223" s="169">
        <f>SUMIFS('Transport DB'!P:P,'Transport DB'!C:C,"="&amp;'Work DB'!C223,'Transport DB'!F:F,"="&amp;'Work DB'!$F$4)</f>
        <v>0</v>
      </c>
      <c r="G223" s="169"/>
      <c r="H223" s="167"/>
      <c r="I223" s="168">
        <f>SUMIFS('Transport DB'!O:O,'Transport DB'!C:C,"="&amp;'Work DB'!C223,'Transport DB'!F:F,"="&amp;'Work DB'!$I$4)</f>
        <v>0</v>
      </c>
      <c r="J223" s="169">
        <f>SUMIFS('Transport DB'!O:O,'Transport DB'!C:C,"="&amp;'Work DB'!C223,'Transport DB'!F:F,"="&amp;'Work DB'!$J$4)</f>
        <v>0</v>
      </c>
      <c r="K223" s="169">
        <f>SUMIFS('Transport DB'!O:O,'Transport DB'!C:C,"="&amp;'Work DB'!C223,'Transport DB'!F:F,"="&amp;'Work DB'!$K$4)</f>
        <v>0</v>
      </c>
      <c r="L223" s="169">
        <f>SUMIFS('Transport DB'!O:O,'Transport DB'!C:C,"="&amp;'Work DB'!C223,'Transport DB'!F:F,"="&amp;'Work DB'!$L$4)</f>
        <v>0</v>
      </c>
      <c r="M223" s="169">
        <f>SUMIFS('Transport DB'!O:O,'Transport DB'!C:C,"="&amp;'Work DB'!C223,'Transport DB'!F:F,"="&amp;'Work DB'!$M$4)</f>
        <v>0</v>
      </c>
      <c r="N223" s="169"/>
      <c r="O223" s="167"/>
      <c r="P223" s="168">
        <f t="shared" si="19"/>
        <v>0</v>
      </c>
      <c r="Q223" s="169">
        <f t="shared" si="18"/>
        <v>0</v>
      </c>
      <c r="R223" s="169"/>
      <c r="S223" s="169"/>
      <c r="T223" s="169"/>
      <c r="U223" s="169"/>
      <c r="V223" s="167"/>
      <c r="W223" s="168">
        <f>SUMIFS('Transport DB'!Q:Q,'Transport DB'!C:C,"="&amp;'Work DB'!C223,'Transport DB'!F:F,"="&amp;'Work DB'!$W$4)</f>
        <v>0</v>
      </c>
      <c r="X223" s="169">
        <f>SUMIFS('Transport DB'!Q:Q,'Transport DB'!C:C,"="&amp;'Work DB'!C223,'Transport DB'!F:F,"="&amp;'Work DB'!$X$4)</f>
        <v>0</v>
      </c>
      <c r="Y223" s="169">
        <f>SUMIFS('Transport DB'!Q:Q,'Transport DB'!C:C,"="&amp;'Work DB'!C223,'Transport DB'!F:F,"="&amp;'Work DB'!$Y$4)</f>
        <v>0</v>
      </c>
      <c r="Z223" s="166">
        <f>SUMIFS('Transport DB'!Q:Q,'Transport DB'!C:C,"="&amp;'Work DB'!C223,'Transport DB'!F:F,"="&amp;'Work DB'!$Z$4)</f>
        <v>0</v>
      </c>
      <c r="AA223" s="166">
        <f>SUMIFS('Transport DB'!Q:Q,'Transport DB'!C:C,"="&amp;'Work DB'!C223,'Transport DB'!F:F,"="&amp;'Work DB'!$AA$4)</f>
        <v>0</v>
      </c>
      <c r="AB223" s="166"/>
      <c r="AC223" s="167"/>
      <c r="AD223" s="29"/>
      <c r="AE223" s="30"/>
      <c r="AF223" s="31"/>
      <c r="AG223" s="29"/>
      <c r="AH223" s="30"/>
      <c r="AI223" s="32"/>
      <c r="AJ223" s="29"/>
      <c r="AK223" s="30"/>
      <c r="AL223" s="30"/>
      <c r="AM223" s="31"/>
      <c r="AN223" s="29"/>
      <c r="AO223" s="30"/>
      <c r="AP223" s="31"/>
      <c r="AQ223" s="189"/>
      <c r="AR223" s="30"/>
      <c r="AS223" s="30"/>
      <c r="AT223" s="30"/>
      <c r="AU223" s="30"/>
      <c r="AV223" s="31"/>
      <c r="AW223" s="33"/>
      <c r="AX223" s="57"/>
    </row>
    <row r="224" spans="2:50" s="15" customFormat="1" ht="21" x14ac:dyDescent="0.25">
      <c r="B224" s="48"/>
      <c r="C224" s="20">
        <f t="shared" si="20"/>
        <v>45589</v>
      </c>
      <c r="D224" s="168">
        <f>SUMIFS('Transport DB'!P:P,'Transport DB'!C:C,"="&amp;'Work DB'!C224,'Transport DB'!F:F,"="&amp;'Work DB'!$D$4)</f>
        <v>0</v>
      </c>
      <c r="E224" s="169">
        <f>SUMIFS('Transport DB'!P:P,'Transport DB'!C:C,"="&amp;'Work DB'!C224,'Transport DB'!F:F,"="&amp;'Work DB'!$E$4)</f>
        <v>0</v>
      </c>
      <c r="F224" s="169">
        <f>SUMIFS('Transport DB'!P:P,'Transport DB'!C:C,"="&amp;'Work DB'!C224,'Transport DB'!F:F,"="&amp;'Work DB'!$F$4)</f>
        <v>0</v>
      </c>
      <c r="G224" s="169"/>
      <c r="H224" s="167"/>
      <c r="I224" s="168">
        <f>SUMIFS('Transport DB'!O:O,'Transport DB'!C:C,"="&amp;'Work DB'!C224,'Transport DB'!F:F,"="&amp;'Work DB'!$I$4)</f>
        <v>0</v>
      </c>
      <c r="J224" s="169">
        <f>SUMIFS('Transport DB'!O:O,'Transport DB'!C:C,"="&amp;'Work DB'!C224,'Transport DB'!F:F,"="&amp;'Work DB'!$J$4)</f>
        <v>0</v>
      </c>
      <c r="K224" s="169">
        <f>SUMIFS('Transport DB'!O:O,'Transport DB'!C:C,"="&amp;'Work DB'!C224,'Transport DB'!F:F,"="&amp;'Work DB'!$K$4)</f>
        <v>0</v>
      </c>
      <c r="L224" s="169">
        <f>SUMIFS('Transport DB'!O:O,'Transport DB'!C:C,"="&amp;'Work DB'!C224,'Transport DB'!F:F,"="&amp;'Work DB'!$L$4)</f>
        <v>0</v>
      </c>
      <c r="M224" s="169">
        <f>SUMIFS('Transport DB'!O:O,'Transport DB'!C:C,"="&amp;'Work DB'!C224,'Transport DB'!F:F,"="&amp;'Work DB'!$M$4)</f>
        <v>0</v>
      </c>
      <c r="N224" s="169"/>
      <c r="O224" s="167"/>
      <c r="P224" s="168">
        <f t="shared" si="19"/>
        <v>0</v>
      </c>
      <c r="Q224" s="169">
        <f t="shared" si="18"/>
        <v>0</v>
      </c>
      <c r="R224" s="169"/>
      <c r="S224" s="169"/>
      <c r="T224" s="169"/>
      <c r="U224" s="169"/>
      <c r="V224" s="167"/>
      <c r="W224" s="168">
        <f>SUMIFS('Transport DB'!Q:Q,'Transport DB'!C:C,"="&amp;'Work DB'!C224,'Transport DB'!F:F,"="&amp;'Work DB'!$W$4)</f>
        <v>0</v>
      </c>
      <c r="X224" s="169">
        <f>SUMIFS('Transport DB'!Q:Q,'Transport DB'!C:C,"="&amp;'Work DB'!C224,'Transport DB'!F:F,"="&amp;'Work DB'!$X$4)</f>
        <v>0</v>
      </c>
      <c r="Y224" s="169">
        <f>SUMIFS('Transport DB'!Q:Q,'Transport DB'!C:C,"="&amp;'Work DB'!C224,'Transport DB'!F:F,"="&amp;'Work DB'!$Y$4)</f>
        <v>0</v>
      </c>
      <c r="Z224" s="166">
        <f>SUMIFS('Transport DB'!Q:Q,'Transport DB'!C:C,"="&amp;'Work DB'!C224,'Transport DB'!F:F,"="&amp;'Work DB'!$Z$4)</f>
        <v>0</v>
      </c>
      <c r="AA224" s="166">
        <f>SUMIFS('Transport DB'!Q:Q,'Transport DB'!C:C,"="&amp;'Work DB'!C224,'Transport DB'!F:F,"="&amp;'Work DB'!$AA$4)</f>
        <v>0</v>
      </c>
      <c r="AB224" s="166"/>
      <c r="AC224" s="167"/>
      <c r="AD224" s="29"/>
      <c r="AE224" s="30"/>
      <c r="AF224" s="31"/>
      <c r="AG224" s="29"/>
      <c r="AH224" s="30"/>
      <c r="AI224" s="32"/>
      <c r="AJ224" s="29"/>
      <c r="AK224" s="30"/>
      <c r="AL224" s="30"/>
      <c r="AM224" s="31"/>
      <c r="AN224" s="29"/>
      <c r="AO224" s="30"/>
      <c r="AP224" s="31"/>
      <c r="AQ224" s="189"/>
      <c r="AR224" s="30"/>
      <c r="AS224" s="30"/>
      <c r="AT224" s="30"/>
      <c r="AU224" s="30"/>
      <c r="AV224" s="31"/>
      <c r="AW224" s="33"/>
      <c r="AX224" s="57"/>
    </row>
    <row r="225" spans="2:50" s="15" customFormat="1" ht="21" x14ac:dyDescent="0.25">
      <c r="B225" s="48"/>
      <c r="C225" s="20">
        <f t="shared" si="20"/>
        <v>45590</v>
      </c>
      <c r="D225" s="168">
        <f>SUMIFS('Transport DB'!P:P,'Transport DB'!C:C,"="&amp;'Work DB'!C225,'Transport DB'!F:F,"="&amp;'Work DB'!$D$4)</f>
        <v>0</v>
      </c>
      <c r="E225" s="169">
        <f>SUMIFS('Transport DB'!P:P,'Transport DB'!C:C,"="&amp;'Work DB'!C225,'Transport DB'!F:F,"="&amp;'Work DB'!$E$4)</f>
        <v>0</v>
      </c>
      <c r="F225" s="169">
        <f>SUMIFS('Transport DB'!P:P,'Transport DB'!C:C,"="&amp;'Work DB'!C225,'Transport DB'!F:F,"="&amp;'Work DB'!$F$4)</f>
        <v>0</v>
      </c>
      <c r="G225" s="169"/>
      <c r="H225" s="167"/>
      <c r="I225" s="168">
        <f>SUMIFS('Transport DB'!O:O,'Transport DB'!C:C,"="&amp;'Work DB'!C225,'Transport DB'!F:F,"="&amp;'Work DB'!$I$4)</f>
        <v>0</v>
      </c>
      <c r="J225" s="169">
        <f>SUMIFS('Transport DB'!O:O,'Transport DB'!C:C,"="&amp;'Work DB'!C225,'Transport DB'!F:F,"="&amp;'Work DB'!$J$4)</f>
        <v>0</v>
      </c>
      <c r="K225" s="169">
        <f>SUMIFS('Transport DB'!O:O,'Transport DB'!C:C,"="&amp;'Work DB'!C225,'Transport DB'!F:F,"="&amp;'Work DB'!$K$4)</f>
        <v>0</v>
      </c>
      <c r="L225" s="169">
        <f>SUMIFS('Transport DB'!O:O,'Transport DB'!C:C,"="&amp;'Work DB'!C225,'Transport DB'!F:F,"="&amp;'Work DB'!$L$4)</f>
        <v>0</v>
      </c>
      <c r="M225" s="169">
        <f>SUMIFS('Transport DB'!O:O,'Transport DB'!C:C,"="&amp;'Work DB'!C225,'Transport DB'!F:F,"="&amp;'Work DB'!$M$4)</f>
        <v>0</v>
      </c>
      <c r="N225" s="169"/>
      <c r="O225" s="167"/>
      <c r="P225" s="168">
        <f t="shared" si="19"/>
        <v>0</v>
      </c>
      <c r="Q225" s="169">
        <f t="shared" si="18"/>
        <v>0</v>
      </c>
      <c r="R225" s="169"/>
      <c r="S225" s="169"/>
      <c r="T225" s="169"/>
      <c r="U225" s="169"/>
      <c r="V225" s="167"/>
      <c r="W225" s="168">
        <f>SUMIFS('Transport DB'!Q:Q,'Transport DB'!C:C,"="&amp;'Work DB'!C225,'Transport DB'!F:F,"="&amp;'Work DB'!$W$4)</f>
        <v>0</v>
      </c>
      <c r="X225" s="169">
        <f>SUMIFS('Transport DB'!Q:Q,'Transport DB'!C:C,"="&amp;'Work DB'!C225,'Transport DB'!F:F,"="&amp;'Work DB'!$X$4)</f>
        <v>0</v>
      </c>
      <c r="Y225" s="169">
        <f>SUMIFS('Transport DB'!Q:Q,'Transport DB'!C:C,"="&amp;'Work DB'!C225,'Transport DB'!F:F,"="&amp;'Work DB'!$Y$4)</f>
        <v>0</v>
      </c>
      <c r="Z225" s="166">
        <f>SUMIFS('Transport DB'!Q:Q,'Transport DB'!C:C,"="&amp;'Work DB'!C225,'Transport DB'!F:F,"="&amp;'Work DB'!$Z$4)</f>
        <v>0</v>
      </c>
      <c r="AA225" s="166">
        <f>SUMIFS('Transport DB'!Q:Q,'Transport DB'!C:C,"="&amp;'Work DB'!C225,'Transport DB'!F:F,"="&amp;'Work DB'!$AA$4)</f>
        <v>0</v>
      </c>
      <c r="AB225" s="166"/>
      <c r="AC225" s="167"/>
      <c r="AD225" s="29"/>
      <c r="AE225" s="30"/>
      <c r="AF225" s="31"/>
      <c r="AG225" s="29"/>
      <c r="AH225" s="30"/>
      <c r="AI225" s="32"/>
      <c r="AJ225" s="29"/>
      <c r="AK225" s="30"/>
      <c r="AL225" s="30"/>
      <c r="AM225" s="31"/>
      <c r="AN225" s="29"/>
      <c r="AO225" s="30"/>
      <c r="AP225" s="31"/>
      <c r="AQ225" s="189"/>
      <c r="AR225" s="30"/>
      <c r="AS225" s="30"/>
      <c r="AT225" s="30"/>
      <c r="AU225" s="30"/>
      <c r="AV225" s="31"/>
      <c r="AW225" s="33"/>
      <c r="AX225" s="57"/>
    </row>
    <row r="226" spans="2:50" s="15" customFormat="1" ht="21" x14ac:dyDescent="0.25">
      <c r="B226" s="48"/>
      <c r="C226" s="20">
        <f t="shared" si="20"/>
        <v>45591</v>
      </c>
      <c r="D226" s="168">
        <f>SUMIFS('Transport DB'!P:P,'Transport DB'!C:C,"="&amp;'Work DB'!C226,'Transport DB'!F:F,"="&amp;'Work DB'!$D$4)</f>
        <v>0</v>
      </c>
      <c r="E226" s="169">
        <f>SUMIFS('Transport DB'!P:P,'Transport DB'!C:C,"="&amp;'Work DB'!C226,'Transport DB'!F:F,"="&amp;'Work DB'!$E$4)</f>
        <v>0</v>
      </c>
      <c r="F226" s="169">
        <f>SUMIFS('Transport DB'!P:P,'Transport DB'!C:C,"="&amp;'Work DB'!C226,'Transport DB'!F:F,"="&amp;'Work DB'!$F$4)</f>
        <v>0</v>
      </c>
      <c r="G226" s="169"/>
      <c r="H226" s="167"/>
      <c r="I226" s="168">
        <f>SUMIFS('Transport DB'!O:O,'Transport DB'!C:C,"="&amp;'Work DB'!C226,'Transport DB'!F:F,"="&amp;'Work DB'!$I$4)</f>
        <v>0</v>
      </c>
      <c r="J226" s="169">
        <f>SUMIFS('Transport DB'!O:O,'Transport DB'!C:C,"="&amp;'Work DB'!C226,'Transport DB'!F:F,"="&amp;'Work DB'!$J$4)</f>
        <v>0</v>
      </c>
      <c r="K226" s="169">
        <f>SUMIFS('Transport DB'!O:O,'Transport DB'!C:C,"="&amp;'Work DB'!C226,'Transport DB'!F:F,"="&amp;'Work DB'!$K$4)</f>
        <v>0</v>
      </c>
      <c r="L226" s="169">
        <f>SUMIFS('Transport DB'!O:O,'Transport DB'!C:C,"="&amp;'Work DB'!C226,'Transport DB'!F:F,"="&amp;'Work DB'!$L$4)</f>
        <v>0</v>
      </c>
      <c r="M226" s="169">
        <f>SUMIFS('Transport DB'!O:O,'Transport DB'!C:C,"="&amp;'Work DB'!C226,'Transport DB'!F:F,"="&amp;'Work DB'!$M$4)</f>
        <v>0</v>
      </c>
      <c r="N226" s="169"/>
      <c r="O226" s="167"/>
      <c r="P226" s="168">
        <f t="shared" si="19"/>
        <v>0</v>
      </c>
      <c r="Q226" s="169">
        <f t="shared" si="18"/>
        <v>0</v>
      </c>
      <c r="R226" s="169"/>
      <c r="S226" s="169"/>
      <c r="T226" s="169"/>
      <c r="U226" s="169"/>
      <c r="V226" s="167"/>
      <c r="W226" s="168">
        <f>SUMIFS('Transport DB'!Q:Q,'Transport DB'!C:C,"="&amp;'Work DB'!C226,'Transport DB'!F:F,"="&amp;'Work DB'!$W$4)</f>
        <v>0</v>
      </c>
      <c r="X226" s="169">
        <f>SUMIFS('Transport DB'!Q:Q,'Transport DB'!C:C,"="&amp;'Work DB'!C226,'Transport DB'!F:F,"="&amp;'Work DB'!$X$4)</f>
        <v>0</v>
      </c>
      <c r="Y226" s="169">
        <f>SUMIFS('Transport DB'!Q:Q,'Transport DB'!C:C,"="&amp;'Work DB'!C226,'Transport DB'!F:F,"="&amp;'Work DB'!$Y$4)</f>
        <v>0</v>
      </c>
      <c r="Z226" s="166">
        <f>SUMIFS('Transport DB'!Q:Q,'Transport DB'!C:C,"="&amp;'Work DB'!C226,'Transport DB'!F:F,"="&amp;'Work DB'!$Z$4)</f>
        <v>0</v>
      </c>
      <c r="AA226" s="166">
        <f>SUMIFS('Transport DB'!Q:Q,'Transport DB'!C:C,"="&amp;'Work DB'!C226,'Transport DB'!F:F,"="&amp;'Work DB'!$AA$4)</f>
        <v>0</v>
      </c>
      <c r="AB226" s="166"/>
      <c r="AC226" s="167"/>
      <c r="AD226" s="29"/>
      <c r="AE226" s="30"/>
      <c r="AF226" s="31"/>
      <c r="AG226" s="29"/>
      <c r="AH226" s="30"/>
      <c r="AI226" s="32"/>
      <c r="AJ226" s="29"/>
      <c r="AK226" s="30"/>
      <c r="AL226" s="30"/>
      <c r="AM226" s="31"/>
      <c r="AN226" s="29"/>
      <c r="AO226" s="30"/>
      <c r="AP226" s="31"/>
      <c r="AQ226" s="189"/>
      <c r="AR226" s="30"/>
      <c r="AS226" s="30"/>
      <c r="AT226" s="30"/>
      <c r="AU226" s="30"/>
      <c r="AV226" s="31"/>
      <c r="AW226" s="33"/>
      <c r="AX226" s="57"/>
    </row>
    <row r="227" spans="2:50" s="15" customFormat="1" ht="21" x14ac:dyDescent="0.25">
      <c r="B227" s="48"/>
      <c r="C227" s="20">
        <f t="shared" si="20"/>
        <v>45592</v>
      </c>
      <c r="D227" s="168">
        <f>SUMIFS('Transport DB'!P:P,'Transport DB'!C:C,"="&amp;'Work DB'!C227,'Transport DB'!F:F,"="&amp;'Work DB'!$D$4)</f>
        <v>0</v>
      </c>
      <c r="E227" s="169">
        <f>SUMIFS('Transport DB'!P:P,'Transport DB'!C:C,"="&amp;'Work DB'!C227,'Transport DB'!F:F,"="&amp;'Work DB'!$E$4)</f>
        <v>0</v>
      </c>
      <c r="F227" s="169">
        <f>SUMIFS('Transport DB'!P:P,'Transport DB'!C:C,"="&amp;'Work DB'!C227,'Transport DB'!F:F,"="&amp;'Work DB'!$F$4)</f>
        <v>0</v>
      </c>
      <c r="G227" s="169"/>
      <c r="H227" s="167"/>
      <c r="I227" s="168">
        <f>SUMIFS('Transport DB'!O:O,'Transport DB'!C:C,"="&amp;'Work DB'!C227,'Transport DB'!F:F,"="&amp;'Work DB'!$I$4)</f>
        <v>0</v>
      </c>
      <c r="J227" s="169">
        <f>SUMIFS('Transport DB'!O:O,'Transport DB'!C:C,"="&amp;'Work DB'!C227,'Transport DB'!F:F,"="&amp;'Work DB'!$J$4)</f>
        <v>0</v>
      </c>
      <c r="K227" s="169">
        <f>SUMIFS('Transport DB'!O:O,'Transport DB'!C:C,"="&amp;'Work DB'!C227,'Transport DB'!F:F,"="&amp;'Work DB'!$K$4)</f>
        <v>0</v>
      </c>
      <c r="L227" s="169">
        <f>SUMIFS('Transport DB'!O:O,'Transport DB'!C:C,"="&amp;'Work DB'!C227,'Transport DB'!F:F,"="&amp;'Work DB'!$L$4)</f>
        <v>0</v>
      </c>
      <c r="M227" s="169">
        <f>SUMIFS('Transport DB'!O:O,'Transport DB'!C:C,"="&amp;'Work DB'!C227,'Transport DB'!F:F,"="&amp;'Work DB'!$M$4)</f>
        <v>0</v>
      </c>
      <c r="N227" s="169"/>
      <c r="O227" s="167"/>
      <c r="P227" s="168">
        <f t="shared" si="19"/>
        <v>0</v>
      </c>
      <c r="Q227" s="169">
        <f t="shared" si="18"/>
        <v>0</v>
      </c>
      <c r="R227" s="169"/>
      <c r="S227" s="169"/>
      <c r="T227" s="169"/>
      <c r="U227" s="169"/>
      <c r="V227" s="167"/>
      <c r="W227" s="168">
        <f>SUMIFS('Transport DB'!Q:Q,'Transport DB'!C:C,"="&amp;'Work DB'!C227,'Transport DB'!F:F,"="&amp;'Work DB'!$W$4)</f>
        <v>0</v>
      </c>
      <c r="X227" s="169">
        <f>SUMIFS('Transport DB'!Q:Q,'Transport DB'!C:C,"="&amp;'Work DB'!C227,'Transport DB'!F:F,"="&amp;'Work DB'!$X$4)</f>
        <v>0</v>
      </c>
      <c r="Y227" s="169">
        <f>SUMIFS('Transport DB'!Q:Q,'Transport DB'!C:C,"="&amp;'Work DB'!C227,'Transport DB'!F:F,"="&amp;'Work DB'!$Y$4)</f>
        <v>0</v>
      </c>
      <c r="Z227" s="166">
        <f>SUMIFS('Transport DB'!Q:Q,'Transport DB'!C:C,"="&amp;'Work DB'!C227,'Transport DB'!F:F,"="&amp;'Work DB'!$Z$4)</f>
        <v>0</v>
      </c>
      <c r="AA227" s="166">
        <f>SUMIFS('Transport DB'!Q:Q,'Transport DB'!C:C,"="&amp;'Work DB'!C227,'Transport DB'!F:F,"="&amp;'Work DB'!$AA$4)</f>
        <v>0</v>
      </c>
      <c r="AB227" s="166"/>
      <c r="AC227" s="167"/>
      <c r="AD227" s="29"/>
      <c r="AE227" s="30"/>
      <c r="AF227" s="31"/>
      <c r="AG227" s="29"/>
      <c r="AH227" s="30"/>
      <c r="AI227" s="32"/>
      <c r="AJ227" s="29"/>
      <c r="AK227" s="30"/>
      <c r="AL227" s="30"/>
      <c r="AM227" s="31"/>
      <c r="AN227" s="29"/>
      <c r="AO227" s="30"/>
      <c r="AP227" s="31"/>
      <c r="AQ227" s="189"/>
      <c r="AR227" s="30"/>
      <c r="AS227" s="30"/>
      <c r="AT227" s="30"/>
      <c r="AU227" s="30"/>
      <c r="AV227" s="31"/>
      <c r="AW227" s="33"/>
      <c r="AX227" s="57"/>
    </row>
    <row r="228" spans="2:50" s="15" customFormat="1" ht="21" x14ac:dyDescent="0.25">
      <c r="B228" s="48"/>
      <c r="C228" s="20">
        <f t="shared" si="20"/>
        <v>45593</v>
      </c>
      <c r="D228" s="168">
        <f>SUMIFS('Transport DB'!P:P,'Transport DB'!C:C,"="&amp;'Work DB'!C228,'Transport DB'!F:F,"="&amp;'Work DB'!$D$4)</f>
        <v>0</v>
      </c>
      <c r="E228" s="169">
        <f>SUMIFS('Transport DB'!P:P,'Transport DB'!C:C,"="&amp;'Work DB'!C228,'Transport DB'!F:F,"="&amp;'Work DB'!$E$4)</f>
        <v>0</v>
      </c>
      <c r="F228" s="169">
        <f>SUMIFS('Transport DB'!P:P,'Transport DB'!C:C,"="&amp;'Work DB'!C228,'Transport DB'!F:F,"="&amp;'Work DB'!$F$4)</f>
        <v>0</v>
      </c>
      <c r="G228" s="169"/>
      <c r="H228" s="167"/>
      <c r="I228" s="168">
        <f>SUMIFS('Transport DB'!O:O,'Transport DB'!C:C,"="&amp;'Work DB'!C228,'Transport DB'!F:F,"="&amp;'Work DB'!$I$4)</f>
        <v>0</v>
      </c>
      <c r="J228" s="169">
        <f>SUMIFS('Transport DB'!O:O,'Transport DB'!C:C,"="&amp;'Work DB'!C228,'Transport DB'!F:F,"="&amp;'Work DB'!$J$4)</f>
        <v>0</v>
      </c>
      <c r="K228" s="169">
        <f>SUMIFS('Transport DB'!O:O,'Transport DB'!C:C,"="&amp;'Work DB'!C228,'Transport DB'!F:F,"="&amp;'Work DB'!$K$4)</f>
        <v>0</v>
      </c>
      <c r="L228" s="169">
        <f>SUMIFS('Transport DB'!O:O,'Transport DB'!C:C,"="&amp;'Work DB'!C228,'Transport DB'!F:F,"="&amp;'Work DB'!$L$4)</f>
        <v>0</v>
      </c>
      <c r="M228" s="169">
        <f>SUMIFS('Transport DB'!O:O,'Transport DB'!C:C,"="&amp;'Work DB'!C228,'Transport DB'!F:F,"="&amp;'Work DB'!$M$4)</f>
        <v>0</v>
      </c>
      <c r="N228" s="169"/>
      <c r="O228" s="167"/>
      <c r="P228" s="168">
        <f t="shared" si="19"/>
        <v>0</v>
      </c>
      <c r="Q228" s="169">
        <f t="shared" si="18"/>
        <v>0</v>
      </c>
      <c r="R228" s="169"/>
      <c r="S228" s="169"/>
      <c r="T228" s="169"/>
      <c r="U228" s="169"/>
      <c r="V228" s="167"/>
      <c r="W228" s="168">
        <f>SUMIFS('Transport DB'!Q:Q,'Transport DB'!C:C,"="&amp;'Work DB'!C228,'Transport DB'!F:F,"="&amp;'Work DB'!$W$4)</f>
        <v>0</v>
      </c>
      <c r="X228" s="169">
        <f>SUMIFS('Transport DB'!Q:Q,'Transport DB'!C:C,"="&amp;'Work DB'!C228,'Transport DB'!F:F,"="&amp;'Work DB'!$X$4)</f>
        <v>0</v>
      </c>
      <c r="Y228" s="169">
        <f>SUMIFS('Transport DB'!Q:Q,'Transport DB'!C:C,"="&amp;'Work DB'!C228,'Transport DB'!F:F,"="&amp;'Work DB'!$Y$4)</f>
        <v>0</v>
      </c>
      <c r="Z228" s="166">
        <f>SUMIFS('Transport DB'!Q:Q,'Transport DB'!C:C,"="&amp;'Work DB'!C228,'Transport DB'!F:F,"="&amp;'Work DB'!$Z$4)</f>
        <v>0</v>
      </c>
      <c r="AA228" s="166">
        <f>SUMIFS('Transport DB'!Q:Q,'Transport DB'!C:C,"="&amp;'Work DB'!C228,'Transport DB'!F:F,"="&amp;'Work DB'!$AA$4)</f>
        <v>0</v>
      </c>
      <c r="AB228" s="166"/>
      <c r="AC228" s="167"/>
      <c r="AD228" s="29"/>
      <c r="AE228" s="30"/>
      <c r="AF228" s="31"/>
      <c r="AG228" s="29"/>
      <c r="AH228" s="30"/>
      <c r="AI228" s="32"/>
      <c r="AJ228" s="29"/>
      <c r="AK228" s="30"/>
      <c r="AL228" s="30"/>
      <c r="AM228" s="31"/>
      <c r="AN228" s="29"/>
      <c r="AO228" s="30"/>
      <c r="AP228" s="31"/>
      <c r="AQ228" s="189"/>
      <c r="AR228" s="30"/>
      <c r="AS228" s="30"/>
      <c r="AT228" s="30"/>
      <c r="AU228" s="30"/>
      <c r="AV228" s="31"/>
      <c r="AW228" s="33"/>
      <c r="AX228" s="57"/>
    </row>
    <row r="229" spans="2:50" s="15" customFormat="1" ht="21" x14ac:dyDescent="0.25">
      <c r="B229" s="48"/>
      <c r="C229" s="20">
        <f t="shared" si="20"/>
        <v>45594</v>
      </c>
      <c r="D229" s="168">
        <f>SUMIFS('Transport DB'!P:P,'Transport DB'!C:C,"="&amp;'Work DB'!C229,'Transport DB'!F:F,"="&amp;'Work DB'!$D$4)</f>
        <v>0</v>
      </c>
      <c r="E229" s="169">
        <f>SUMIFS('Transport DB'!P:P,'Transport DB'!C:C,"="&amp;'Work DB'!C229,'Transport DB'!F:F,"="&amp;'Work DB'!$E$4)</f>
        <v>0</v>
      </c>
      <c r="F229" s="169">
        <f>SUMIFS('Transport DB'!P:P,'Transport DB'!C:C,"="&amp;'Work DB'!C229,'Transport DB'!F:F,"="&amp;'Work DB'!$F$4)</f>
        <v>0</v>
      </c>
      <c r="G229" s="169"/>
      <c r="H229" s="167"/>
      <c r="I229" s="168">
        <f>SUMIFS('Transport DB'!O:O,'Transport DB'!C:C,"="&amp;'Work DB'!C229,'Transport DB'!F:F,"="&amp;'Work DB'!$I$4)</f>
        <v>0</v>
      </c>
      <c r="J229" s="169">
        <f>SUMIFS('Transport DB'!O:O,'Transport DB'!C:C,"="&amp;'Work DB'!C229,'Transport DB'!F:F,"="&amp;'Work DB'!$J$4)</f>
        <v>0</v>
      </c>
      <c r="K229" s="169">
        <f>SUMIFS('Transport DB'!O:O,'Transport DB'!C:C,"="&amp;'Work DB'!C229,'Transport DB'!F:F,"="&amp;'Work DB'!$K$4)</f>
        <v>0</v>
      </c>
      <c r="L229" s="169">
        <f>SUMIFS('Transport DB'!O:O,'Transport DB'!C:C,"="&amp;'Work DB'!C229,'Transport DB'!F:F,"="&amp;'Work DB'!$L$4)</f>
        <v>0</v>
      </c>
      <c r="M229" s="169">
        <f>SUMIFS('Transport DB'!O:O,'Transport DB'!C:C,"="&amp;'Work DB'!C229,'Transport DB'!F:F,"="&amp;'Work DB'!$M$4)</f>
        <v>0</v>
      </c>
      <c r="N229" s="169"/>
      <c r="O229" s="167"/>
      <c r="P229" s="168">
        <f t="shared" si="19"/>
        <v>0</v>
      </c>
      <c r="Q229" s="169">
        <f t="shared" si="18"/>
        <v>0</v>
      </c>
      <c r="R229" s="169"/>
      <c r="S229" s="169"/>
      <c r="T229" s="169"/>
      <c r="U229" s="169"/>
      <c r="V229" s="167"/>
      <c r="W229" s="168">
        <f>SUMIFS('Transport DB'!Q:Q,'Transport DB'!C:C,"="&amp;'Work DB'!C229,'Transport DB'!F:F,"="&amp;'Work DB'!$W$4)</f>
        <v>0</v>
      </c>
      <c r="X229" s="169">
        <f>SUMIFS('Transport DB'!Q:Q,'Transport DB'!C:C,"="&amp;'Work DB'!C229,'Transport DB'!F:F,"="&amp;'Work DB'!$X$4)</f>
        <v>0</v>
      </c>
      <c r="Y229" s="169">
        <f>SUMIFS('Transport DB'!Q:Q,'Transport DB'!C:C,"="&amp;'Work DB'!C229,'Transport DB'!F:F,"="&amp;'Work DB'!$Y$4)</f>
        <v>0</v>
      </c>
      <c r="Z229" s="166">
        <f>SUMIFS('Transport DB'!Q:Q,'Transport DB'!C:C,"="&amp;'Work DB'!C229,'Transport DB'!F:F,"="&amp;'Work DB'!$Z$4)</f>
        <v>0</v>
      </c>
      <c r="AA229" s="166">
        <f>SUMIFS('Transport DB'!Q:Q,'Transport DB'!C:C,"="&amp;'Work DB'!C229,'Transport DB'!F:F,"="&amp;'Work DB'!$AA$4)</f>
        <v>0</v>
      </c>
      <c r="AB229" s="166"/>
      <c r="AC229" s="167"/>
      <c r="AD229" s="29"/>
      <c r="AE229" s="30"/>
      <c r="AF229" s="31"/>
      <c r="AG229" s="29"/>
      <c r="AH229" s="30"/>
      <c r="AI229" s="32"/>
      <c r="AJ229" s="29"/>
      <c r="AK229" s="30"/>
      <c r="AL229" s="30"/>
      <c r="AM229" s="31"/>
      <c r="AN229" s="29"/>
      <c r="AO229" s="30"/>
      <c r="AP229" s="31"/>
      <c r="AQ229" s="189"/>
      <c r="AR229" s="30"/>
      <c r="AS229" s="30"/>
      <c r="AT229" s="30"/>
      <c r="AU229" s="30"/>
      <c r="AV229" s="31"/>
      <c r="AW229" s="33"/>
      <c r="AX229" s="57"/>
    </row>
    <row r="230" spans="2:50" s="15" customFormat="1" ht="21" x14ac:dyDescent="0.25">
      <c r="B230" s="48"/>
      <c r="C230" s="20">
        <f t="shared" si="20"/>
        <v>45595</v>
      </c>
      <c r="D230" s="168">
        <f>SUMIFS('Transport DB'!P:P,'Transport DB'!C:C,"="&amp;'Work DB'!C230,'Transport DB'!F:F,"="&amp;'Work DB'!$D$4)</f>
        <v>0</v>
      </c>
      <c r="E230" s="169">
        <f>SUMIFS('Transport DB'!P:P,'Transport DB'!C:C,"="&amp;'Work DB'!C230,'Transport DB'!F:F,"="&amp;'Work DB'!$E$4)</f>
        <v>0</v>
      </c>
      <c r="F230" s="169">
        <f>SUMIFS('Transport DB'!P:P,'Transport DB'!C:C,"="&amp;'Work DB'!C230,'Transport DB'!F:F,"="&amp;'Work DB'!$F$4)</f>
        <v>0</v>
      </c>
      <c r="G230" s="169"/>
      <c r="H230" s="167"/>
      <c r="I230" s="168">
        <f>SUMIFS('Transport DB'!O:O,'Transport DB'!C:C,"="&amp;'Work DB'!C230,'Transport DB'!F:F,"="&amp;'Work DB'!$I$4)</f>
        <v>0</v>
      </c>
      <c r="J230" s="169">
        <f>SUMIFS('Transport DB'!O:O,'Transport DB'!C:C,"="&amp;'Work DB'!C230,'Transport DB'!F:F,"="&amp;'Work DB'!$J$4)</f>
        <v>0</v>
      </c>
      <c r="K230" s="169">
        <f>SUMIFS('Transport DB'!O:O,'Transport DB'!C:C,"="&amp;'Work DB'!C230,'Transport DB'!F:F,"="&amp;'Work DB'!$K$4)</f>
        <v>0</v>
      </c>
      <c r="L230" s="169">
        <f>SUMIFS('Transport DB'!O:O,'Transport DB'!C:C,"="&amp;'Work DB'!C230,'Transport DB'!F:F,"="&amp;'Work DB'!$L$4)</f>
        <v>0</v>
      </c>
      <c r="M230" s="169">
        <f>SUMIFS('Transport DB'!O:O,'Transport DB'!C:C,"="&amp;'Work DB'!C230,'Transport DB'!F:F,"="&amp;'Work DB'!$M$4)</f>
        <v>0</v>
      </c>
      <c r="N230" s="169"/>
      <c r="O230" s="167"/>
      <c r="P230" s="168">
        <f t="shared" si="19"/>
        <v>0</v>
      </c>
      <c r="Q230" s="169">
        <f t="shared" si="18"/>
        <v>0</v>
      </c>
      <c r="R230" s="169"/>
      <c r="S230" s="169"/>
      <c r="T230" s="169"/>
      <c r="U230" s="169"/>
      <c r="V230" s="167"/>
      <c r="W230" s="168">
        <f>SUMIFS('Transport DB'!Q:Q,'Transport DB'!C:C,"="&amp;'Work DB'!C230,'Transport DB'!F:F,"="&amp;'Work DB'!$W$4)</f>
        <v>0</v>
      </c>
      <c r="X230" s="169">
        <f>SUMIFS('Transport DB'!Q:Q,'Transport DB'!C:C,"="&amp;'Work DB'!C230,'Transport DB'!F:F,"="&amp;'Work DB'!$X$4)</f>
        <v>0</v>
      </c>
      <c r="Y230" s="169">
        <f>SUMIFS('Transport DB'!Q:Q,'Transport DB'!C:C,"="&amp;'Work DB'!C230,'Transport DB'!F:F,"="&amp;'Work DB'!$Y$4)</f>
        <v>0</v>
      </c>
      <c r="Z230" s="166">
        <f>SUMIFS('Transport DB'!Q:Q,'Transport DB'!C:C,"="&amp;'Work DB'!C230,'Transport DB'!F:F,"="&amp;'Work DB'!$Z$4)</f>
        <v>0</v>
      </c>
      <c r="AA230" s="166">
        <f>SUMIFS('Transport DB'!Q:Q,'Transport DB'!C:C,"="&amp;'Work DB'!C230,'Transport DB'!F:F,"="&amp;'Work DB'!$AA$4)</f>
        <v>0</v>
      </c>
      <c r="AB230" s="166"/>
      <c r="AC230" s="167"/>
      <c r="AD230" s="29"/>
      <c r="AE230" s="30"/>
      <c r="AF230" s="31"/>
      <c r="AG230" s="29"/>
      <c r="AH230" s="30"/>
      <c r="AI230" s="32"/>
      <c r="AJ230" s="29"/>
      <c r="AK230" s="30"/>
      <c r="AL230" s="30"/>
      <c r="AM230" s="31"/>
      <c r="AN230" s="29"/>
      <c r="AO230" s="30"/>
      <c r="AP230" s="31"/>
      <c r="AQ230" s="189"/>
      <c r="AR230" s="30"/>
      <c r="AS230" s="30"/>
      <c r="AT230" s="30"/>
      <c r="AU230" s="30"/>
      <c r="AV230" s="31"/>
      <c r="AW230" s="33"/>
      <c r="AX230" s="57"/>
    </row>
    <row r="231" spans="2:50" s="15" customFormat="1" ht="21" x14ac:dyDescent="0.25">
      <c r="B231" s="48"/>
      <c r="C231" s="20">
        <f t="shared" si="20"/>
        <v>45596</v>
      </c>
      <c r="D231" s="168">
        <f>SUMIFS('Transport DB'!P:P,'Transport DB'!C:C,"="&amp;'Work DB'!C231,'Transport DB'!F:F,"="&amp;'Work DB'!$D$4)</f>
        <v>0</v>
      </c>
      <c r="E231" s="169">
        <f>SUMIFS('Transport DB'!P:P,'Transport DB'!C:C,"="&amp;'Work DB'!C231,'Transport DB'!F:F,"="&amp;'Work DB'!$E$4)</f>
        <v>0</v>
      </c>
      <c r="F231" s="169">
        <f>SUMIFS('Transport DB'!P:P,'Transport DB'!C:C,"="&amp;'Work DB'!C231,'Transport DB'!F:F,"="&amp;'Work DB'!$F$4)</f>
        <v>0</v>
      </c>
      <c r="G231" s="169"/>
      <c r="H231" s="167"/>
      <c r="I231" s="168">
        <f>SUMIFS('Transport DB'!O:O,'Transport DB'!C:C,"="&amp;'Work DB'!C231,'Transport DB'!F:F,"="&amp;'Work DB'!$I$4)</f>
        <v>0</v>
      </c>
      <c r="J231" s="169">
        <f>SUMIFS('Transport DB'!O:O,'Transport DB'!C:C,"="&amp;'Work DB'!C231,'Transport DB'!F:F,"="&amp;'Work DB'!$J$4)</f>
        <v>0</v>
      </c>
      <c r="K231" s="169">
        <f>SUMIFS('Transport DB'!O:O,'Transport DB'!C:C,"="&amp;'Work DB'!C231,'Transport DB'!F:F,"="&amp;'Work DB'!$K$4)</f>
        <v>0</v>
      </c>
      <c r="L231" s="169">
        <f>SUMIFS('Transport DB'!O:O,'Transport DB'!C:C,"="&amp;'Work DB'!C231,'Transport DB'!F:F,"="&amp;'Work DB'!$L$4)</f>
        <v>0</v>
      </c>
      <c r="M231" s="169">
        <f>SUMIFS('Transport DB'!O:O,'Transport DB'!C:C,"="&amp;'Work DB'!C231,'Transport DB'!F:F,"="&amp;'Work DB'!$M$4)</f>
        <v>0</v>
      </c>
      <c r="N231" s="169"/>
      <c r="O231" s="167"/>
      <c r="P231" s="168">
        <f t="shared" si="19"/>
        <v>0</v>
      </c>
      <c r="Q231" s="169">
        <f t="shared" si="18"/>
        <v>0</v>
      </c>
      <c r="R231" s="169"/>
      <c r="S231" s="169"/>
      <c r="T231" s="169"/>
      <c r="U231" s="169"/>
      <c r="V231" s="167"/>
      <c r="W231" s="168">
        <f>SUMIFS('Transport DB'!Q:Q,'Transport DB'!C:C,"="&amp;'Work DB'!C231,'Transport DB'!F:F,"="&amp;'Work DB'!$W$4)</f>
        <v>0</v>
      </c>
      <c r="X231" s="169">
        <f>SUMIFS('Transport DB'!Q:Q,'Transport DB'!C:C,"="&amp;'Work DB'!C231,'Transport DB'!F:F,"="&amp;'Work DB'!$X$4)</f>
        <v>0</v>
      </c>
      <c r="Y231" s="169">
        <f>SUMIFS('Transport DB'!Q:Q,'Transport DB'!C:C,"="&amp;'Work DB'!C231,'Transport DB'!F:F,"="&amp;'Work DB'!$Y$4)</f>
        <v>0</v>
      </c>
      <c r="Z231" s="166">
        <f>SUMIFS('Transport DB'!Q:Q,'Transport DB'!C:C,"="&amp;'Work DB'!C231,'Transport DB'!F:F,"="&amp;'Work DB'!$Z$4)</f>
        <v>0</v>
      </c>
      <c r="AA231" s="166">
        <f>SUMIFS('Transport DB'!Q:Q,'Transport DB'!C:C,"="&amp;'Work DB'!C231,'Transport DB'!F:F,"="&amp;'Work DB'!$AA$4)</f>
        <v>0</v>
      </c>
      <c r="AB231" s="166"/>
      <c r="AC231" s="167"/>
      <c r="AD231" s="29"/>
      <c r="AE231" s="30"/>
      <c r="AF231" s="31"/>
      <c r="AG231" s="29"/>
      <c r="AH231" s="30"/>
      <c r="AI231" s="32"/>
      <c r="AJ231" s="29"/>
      <c r="AK231" s="30"/>
      <c r="AL231" s="30"/>
      <c r="AM231" s="31"/>
      <c r="AN231" s="29"/>
      <c r="AO231" s="30"/>
      <c r="AP231" s="31"/>
      <c r="AQ231" s="189"/>
      <c r="AR231" s="30"/>
      <c r="AS231" s="30"/>
      <c r="AT231" s="30"/>
      <c r="AU231" s="30"/>
      <c r="AV231" s="31"/>
      <c r="AW231" s="33"/>
      <c r="AX231" s="57"/>
    </row>
    <row r="232" spans="2:50" s="15" customFormat="1" ht="21" x14ac:dyDescent="0.25">
      <c r="B232" s="48"/>
      <c r="C232" s="20">
        <f t="shared" si="20"/>
        <v>45597</v>
      </c>
      <c r="D232" s="168">
        <f>SUMIFS('Transport DB'!P:P,'Transport DB'!C:C,"="&amp;'Work DB'!C232,'Transport DB'!F:F,"="&amp;'Work DB'!$D$4)</f>
        <v>0</v>
      </c>
      <c r="E232" s="169">
        <f>SUMIFS('Transport DB'!P:P,'Transport DB'!C:C,"="&amp;'Work DB'!C232,'Transport DB'!F:F,"="&amp;'Work DB'!$E$4)</f>
        <v>0</v>
      </c>
      <c r="F232" s="169">
        <f>SUMIFS('Transport DB'!P:P,'Transport DB'!C:C,"="&amp;'Work DB'!C232,'Transport DB'!F:F,"="&amp;'Work DB'!$F$4)</f>
        <v>0</v>
      </c>
      <c r="G232" s="169"/>
      <c r="H232" s="167"/>
      <c r="I232" s="168">
        <f>SUMIFS('Transport DB'!O:O,'Transport DB'!C:C,"="&amp;'Work DB'!C232,'Transport DB'!F:F,"="&amp;'Work DB'!$I$4)</f>
        <v>0</v>
      </c>
      <c r="J232" s="169">
        <f>SUMIFS('Transport DB'!O:O,'Transport DB'!C:C,"="&amp;'Work DB'!C232,'Transport DB'!F:F,"="&amp;'Work DB'!$J$4)</f>
        <v>0</v>
      </c>
      <c r="K232" s="169">
        <f>SUMIFS('Transport DB'!O:O,'Transport DB'!C:C,"="&amp;'Work DB'!C232,'Transport DB'!F:F,"="&amp;'Work DB'!$K$4)</f>
        <v>0</v>
      </c>
      <c r="L232" s="169">
        <f>SUMIFS('Transport DB'!O:O,'Transport DB'!C:C,"="&amp;'Work DB'!C232,'Transport DB'!F:F,"="&amp;'Work DB'!$L$4)</f>
        <v>0</v>
      </c>
      <c r="M232" s="169">
        <f>SUMIFS('Transport DB'!O:O,'Transport DB'!C:C,"="&amp;'Work DB'!C232,'Transport DB'!F:F,"="&amp;'Work DB'!$M$4)</f>
        <v>0</v>
      </c>
      <c r="N232" s="169"/>
      <c r="O232" s="167"/>
      <c r="P232" s="168">
        <f t="shared" si="19"/>
        <v>0</v>
      </c>
      <c r="Q232" s="169">
        <f t="shared" ref="Q232:Q295" si="21">K232</f>
        <v>0</v>
      </c>
      <c r="R232" s="169"/>
      <c r="S232" s="169"/>
      <c r="T232" s="169"/>
      <c r="U232" s="169"/>
      <c r="V232" s="167"/>
      <c r="W232" s="168">
        <f>SUMIFS('Transport DB'!Q:Q,'Transport DB'!C:C,"="&amp;'Work DB'!C232,'Transport DB'!F:F,"="&amp;'Work DB'!$W$4)</f>
        <v>0</v>
      </c>
      <c r="X232" s="169">
        <f>SUMIFS('Transport DB'!Q:Q,'Transport DB'!C:C,"="&amp;'Work DB'!C232,'Transport DB'!F:F,"="&amp;'Work DB'!$X$4)</f>
        <v>0</v>
      </c>
      <c r="Y232" s="169">
        <f>SUMIFS('Transport DB'!Q:Q,'Transport DB'!C:C,"="&amp;'Work DB'!C232,'Transport DB'!F:F,"="&amp;'Work DB'!$Y$4)</f>
        <v>0</v>
      </c>
      <c r="Z232" s="166">
        <f>SUMIFS('Transport DB'!Q:Q,'Transport DB'!C:C,"="&amp;'Work DB'!C232,'Transport DB'!F:F,"="&amp;'Work DB'!$Z$4)</f>
        <v>0</v>
      </c>
      <c r="AA232" s="166">
        <f>SUMIFS('Transport DB'!Q:Q,'Transport DB'!C:C,"="&amp;'Work DB'!C232,'Transport DB'!F:F,"="&amp;'Work DB'!$AA$4)</f>
        <v>0</v>
      </c>
      <c r="AB232" s="166"/>
      <c r="AC232" s="167"/>
      <c r="AD232" s="29"/>
      <c r="AE232" s="30"/>
      <c r="AF232" s="31"/>
      <c r="AG232" s="29"/>
      <c r="AH232" s="30"/>
      <c r="AI232" s="32"/>
      <c r="AJ232" s="29"/>
      <c r="AK232" s="30"/>
      <c r="AL232" s="30"/>
      <c r="AM232" s="31"/>
      <c r="AN232" s="29"/>
      <c r="AO232" s="30"/>
      <c r="AP232" s="31"/>
      <c r="AQ232" s="189"/>
      <c r="AR232" s="30"/>
      <c r="AS232" s="30"/>
      <c r="AT232" s="30"/>
      <c r="AU232" s="30"/>
      <c r="AV232" s="31"/>
      <c r="AW232" s="33"/>
      <c r="AX232" s="57"/>
    </row>
    <row r="233" spans="2:50" s="15" customFormat="1" ht="21" x14ac:dyDescent="0.25">
      <c r="B233" s="48"/>
      <c r="C233" s="20">
        <f t="shared" si="20"/>
        <v>45598</v>
      </c>
      <c r="D233" s="168">
        <f>SUMIFS('Transport DB'!P:P,'Transport DB'!C:C,"="&amp;'Work DB'!C233,'Transport DB'!F:F,"="&amp;'Work DB'!$D$4)</f>
        <v>0</v>
      </c>
      <c r="E233" s="169">
        <f>SUMIFS('Transport DB'!P:P,'Transport DB'!C:C,"="&amp;'Work DB'!C233,'Transport DB'!F:F,"="&amp;'Work DB'!$E$4)</f>
        <v>0</v>
      </c>
      <c r="F233" s="169">
        <f>SUMIFS('Transport DB'!P:P,'Transport DB'!C:C,"="&amp;'Work DB'!C233,'Transport DB'!F:F,"="&amp;'Work DB'!$F$4)</f>
        <v>0</v>
      </c>
      <c r="G233" s="169"/>
      <c r="H233" s="167"/>
      <c r="I233" s="168">
        <f>SUMIFS('Transport DB'!O:O,'Transport DB'!C:C,"="&amp;'Work DB'!C233,'Transport DB'!F:F,"="&amp;'Work DB'!$I$4)</f>
        <v>0</v>
      </c>
      <c r="J233" s="169">
        <f>SUMIFS('Transport DB'!O:O,'Transport DB'!C:C,"="&amp;'Work DB'!C233,'Transport DB'!F:F,"="&amp;'Work DB'!$J$4)</f>
        <v>0</v>
      </c>
      <c r="K233" s="169">
        <f>SUMIFS('Transport DB'!O:O,'Transport DB'!C:C,"="&amp;'Work DB'!C233,'Transport DB'!F:F,"="&amp;'Work DB'!$K$4)</f>
        <v>0</v>
      </c>
      <c r="L233" s="169">
        <f>SUMIFS('Transport DB'!O:O,'Transport DB'!C:C,"="&amp;'Work DB'!C233,'Transport DB'!F:F,"="&amp;'Work DB'!$L$4)</f>
        <v>0</v>
      </c>
      <c r="M233" s="169">
        <f>SUMIFS('Transport DB'!O:O,'Transport DB'!C:C,"="&amp;'Work DB'!C233,'Transport DB'!F:F,"="&amp;'Work DB'!$M$4)</f>
        <v>0</v>
      </c>
      <c r="N233" s="169"/>
      <c r="O233" s="167"/>
      <c r="P233" s="168">
        <f t="shared" si="19"/>
        <v>0</v>
      </c>
      <c r="Q233" s="169">
        <f t="shared" si="21"/>
        <v>0</v>
      </c>
      <c r="R233" s="169"/>
      <c r="S233" s="169"/>
      <c r="T233" s="169"/>
      <c r="U233" s="169"/>
      <c r="V233" s="167"/>
      <c r="W233" s="168">
        <f>SUMIFS('Transport DB'!Q:Q,'Transport DB'!C:C,"="&amp;'Work DB'!C233,'Transport DB'!F:F,"="&amp;'Work DB'!$W$4)</f>
        <v>0</v>
      </c>
      <c r="X233" s="169">
        <f>SUMIFS('Transport DB'!Q:Q,'Transport DB'!C:C,"="&amp;'Work DB'!C233,'Transport DB'!F:F,"="&amp;'Work DB'!$X$4)</f>
        <v>0</v>
      </c>
      <c r="Y233" s="169">
        <f>SUMIFS('Transport DB'!Q:Q,'Transport DB'!C:C,"="&amp;'Work DB'!C233,'Transport DB'!F:F,"="&amp;'Work DB'!$Y$4)</f>
        <v>0</v>
      </c>
      <c r="Z233" s="166">
        <f>SUMIFS('Transport DB'!Q:Q,'Transport DB'!C:C,"="&amp;'Work DB'!C233,'Transport DB'!F:F,"="&amp;'Work DB'!$Z$4)</f>
        <v>0</v>
      </c>
      <c r="AA233" s="166">
        <f>SUMIFS('Transport DB'!Q:Q,'Transport DB'!C:C,"="&amp;'Work DB'!C233,'Transport DB'!F:F,"="&amp;'Work DB'!$AA$4)</f>
        <v>0</v>
      </c>
      <c r="AB233" s="166"/>
      <c r="AC233" s="167"/>
      <c r="AD233" s="29"/>
      <c r="AE233" s="30"/>
      <c r="AF233" s="31"/>
      <c r="AG233" s="29"/>
      <c r="AH233" s="30"/>
      <c r="AI233" s="32"/>
      <c r="AJ233" s="29"/>
      <c r="AK233" s="30"/>
      <c r="AL233" s="30"/>
      <c r="AM233" s="31"/>
      <c r="AN233" s="29"/>
      <c r="AO233" s="30"/>
      <c r="AP233" s="31"/>
      <c r="AQ233" s="189"/>
      <c r="AR233" s="30"/>
      <c r="AS233" s="30"/>
      <c r="AT233" s="30"/>
      <c r="AU233" s="30"/>
      <c r="AV233" s="31"/>
      <c r="AW233" s="33"/>
      <c r="AX233" s="57"/>
    </row>
    <row r="234" spans="2:50" s="15" customFormat="1" ht="21" x14ac:dyDescent="0.25">
      <c r="B234" s="48"/>
      <c r="C234" s="20">
        <f t="shared" si="20"/>
        <v>45599</v>
      </c>
      <c r="D234" s="168">
        <f>SUMIFS('Transport DB'!P:P,'Transport DB'!C:C,"="&amp;'Work DB'!C234,'Transport DB'!F:F,"="&amp;'Work DB'!$D$4)</f>
        <v>0</v>
      </c>
      <c r="E234" s="169">
        <f>SUMIFS('Transport DB'!P:P,'Transport DB'!C:C,"="&amp;'Work DB'!C234,'Transport DB'!F:F,"="&amp;'Work DB'!$E$4)</f>
        <v>0</v>
      </c>
      <c r="F234" s="169">
        <f>SUMIFS('Transport DB'!P:P,'Transport DB'!C:C,"="&amp;'Work DB'!C234,'Transport DB'!F:F,"="&amp;'Work DB'!$F$4)</f>
        <v>0</v>
      </c>
      <c r="G234" s="169"/>
      <c r="H234" s="167"/>
      <c r="I234" s="168">
        <f>SUMIFS('Transport DB'!O:O,'Transport DB'!C:C,"="&amp;'Work DB'!C234,'Transport DB'!F:F,"="&amp;'Work DB'!$I$4)</f>
        <v>0</v>
      </c>
      <c r="J234" s="169">
        <f>SUMIFS('Transport DB'!O:O,'Transport DB'!C:C,"="&amp;'Work DB'!C234,'Transport DB'!F:F,"="&amp;'Work DB'!$J$4)</f>
        <v>0</v>
      </c>
      <c r="K234" s="169">
        <f>SUMIFS('Transport DB'!O:O,'Transport DB'!C:C,"="&amp;'Work DB'!C234,'Transport DB'!F:F,"="&amp;'Work DB'!$K$4)</f>
        <v>0</v>
      </c>
      <c r="L234" s="169">
        <f>SUMIFS('Transport DB'!O:O,'Transport DB'!C:C,"="&amp;'Work DB'!C234,'Transport DB'!F:F,"="&amp;'Work DB'!$L$4)</f>
        <v>0</v>
      </c>
      <c r="M234" s="169">
        <f>SUMIFS('Transport DB'!O:O,'Transport DB'!C:C,"="&amp;'Work DB'!C234,'Transport DB'!F:F,"="&amp;'Work DB'!$M$4)</f>
        <v>0</v>
      </c>
      <c r="N234" s="169"/>
      <c r="O234" s="167"/>
      <c r="P234" s="168">
        <f t="shared" si="19"/>
        <v>0</v>
      </c>
      <c r="Q234" s="169">
        <f t="shared" si="21"/>
        <v>0</v>
      </c>
      <c r="R234" s="169"/>
      <c r="S234" s="169"/>
      <c r="T234" s="169"/>
      <c r="U234" s="169"/>
      <c r="V234" s="167"/>
      <c r="W234" s="168">
        <f>SUMIFS('Transport DB'!Q:Q,'Transport DB'!C:C,"="&amp;'Work DB'!C234,'Transport DB'!F:F,"="&amp;'Work DB'!$W$4)</f>
        <v>0</v>
      </c>
      <c r="X234" s="169">
        <f>SUMIFS('Transport DB'!Q:Q,'Transport DB'!C:C,"="&amp;'Work DB'!C234,'Transport DB'!F:F,"="&amp;'Work DB'!$X$4)</f>
        <v>0</v>
      </c>
      <c r="Y234" s="169">
        <f>SUMIFS('Transport DB'!Q:Q,'Transport DB'!C:C,"="&amp;'Work DB'!C234,'Transport DB'!F:F,"="&amp;'Work DB'!$Y$4)</f>
        <v>0</v>
      </c>
      <c r="Z234" s="166">
        <f>SUMIFS('Transport DB'!Q:Q,'Transport DB'!C:C,"="&amp;'Work DB'!C234,'Transport DB'!F:F,"="&amp;'Work DB'!$Z$4)</f>
        <v>0</v>
      </c>
      <c r="AA234" s="166">
        <f>SUMIFS('Transport DB'!Q:Q,'Transport DB'!C:C,"="&amp;'Work DB'!C234,'Transport DB'!F:F,"="&amp;'Work DB'!$AA$4)</f>
        <v>0</v>
      </c>
      <c r="AB234" s="166"/>
      <c r="AC234" s="167"/>
      <c r="AD234" s="29"/>
      <c r="AE234" s="30"/>
      <c r="AF234" s="31"/>
      <c r="AG234" s="29"/>
      <c r="AH234" s="30"/>
      <c r="AI234" s="32"/>
      <c r="AJ234" s="29"/>
      <c r="AK234" s="30"/>
      <c r="AL234" s="30"/>
      <c r="AM234" s="31"/>
      <c r="AN234" s="29"/>
      <c r="AO234" s="30"/>
      <c r="AP234" s="31"/>
      <c r="AQ234" s="189"/>
      <c r="AR234" s="30"/>
      <c r="AS234" s="30"/>
      <c r="AT234" s="30"/>
      <c r="AU234" s="30"/>
      <c r="AV234" s="31"/>
      <c r="AW234" s="33"/>
      <c r="AX234" s="57"/>
    </row>
    <row r="235" spans="2:50" s="15" customFormat="1" ht="21" x14ac:dyDescent="0.25">
      <c r="B235" s="48"/>
      <c r="C235" s="20">
        <f t="shared" si="20"/>
        <v>45600</v>
      </c>
      <c r="D235" s="168">
        <f>SUMIFS('Transport DB'!P:P,'Transport DB'!C:C,"="&amp;'Work DB'!C235,'Transport DB'!F:F,"="&amp;'Work DB'!$D$4)</f>
        <v>0</v>
      </c>
      <c r="E235" s="169">
        <f>SUMIFS('Transport DB'!P:P,'Transport DB'!C:C,"="&amp;'Work DB'!C235,'Transport DB'!F:F,"="&amp;'Work DB'!$E$4)</f>
        <v>0</v>
      </c>
      <c r="F235" s="169">
        <f>SUMIFS('Transport DB'!P:P,'Transport DB'!C:C,"="&amp;'Work DB'!C235,'Transport DB'!F:F,"="&amp;'Work DB'!$F$4)</f>
        <v>0</v>
      </c>
      <c r="G235" s="169"/>
      <c r="H235" s="167"/>
      <c r="I235" s="168">
        <f>SUMIFS('Transport DB'!O:O,'Transport DB'!C:C,"="&amp;'Work DB'!C235,'Transport DB'!F:F,"="&amp;'Work DB'!$I$4)</f>
        <v>0</v>
      </c>
      <c r="J235" s="169">
        <f>SUMIFS('Transport DB'!O:O,'Transport DB'!C:C,"="&amp;'Work DB'!C235,'Transport DB'!F:F,"="&amp;'Work DB'!$J$4)</f>
        <v>0</v>
      </c>
      <c r="K235" s="169">
        <f>SUMIFS('Transport DB'!O:O,'Transport DB'!C:C,"="&amp;'Work DB'!C235,'Transport DB'!F:F,"="&amp;'Work DB'!$K$4)</f>
        <v>0</v>
      </c>
      <c r="L235" s="169">
        <f>SUMIFS('Transport DB'!O:O,'Transport DB'!C:C,"="&amp;'Work DB'!C235,'Transport DB'!F:F,"="&amp;'Work DB'!$L$4)</f>
        <v>0</v>
      </c>
      <c r="M235" s="169">
        <f>SUMIFS('Transport DB'!O:O,'Transport DB'!C:C,"="&amp;'Work DB'!C235,'Transport DB'!F:F,"="&amp;'Work DB'!$M$4)</f>
        <v>0</v>
      </c>
      <c r="N235" s="169"/>
      <c r="O235" s="167"/>
      <c r="P235" s="168">
        <f t="shared" si="19"/>
        <v>0</v>
      </c>
      <c r="Q235" s="169">
        <f t="shared" si="21"/>
        <v>0</v>
      </c>
      <c r="R235" s="169"/>
      <c r="S235" s="169"/>
      <c r="T235" s="169"/>
      <c r="U235" s="169"/>
      <c r="V235" s="167"/>
      <c r="W235" s="168">
        <f>SUMIFS('Transport DB'!Q:Q,'Transport DB'!C:C,"="&amp;'Work DB'!C235,'Transport DB'!F:F,"="&amp;'Work DB'!$W$4)</f>
        <v>0</v>
      </c>
      <c r="X235" s="169">
        <f>SUMIFS('Transport DB'!Q:Q,'Transport DB'!C:C,"="&amp;'Work DB'!C235,'Transport DB'!F:F,"="&amp;'Work DB'!$X$4)</f>
        <v>0</v>
      </c>
      <c r="Y235" s="169">
        <f>SUMIFS('Transport DB'!Q:Q,'Transport DB'!C:C,"="&amp;'Work DB'!C235,'Transport DB'!F:F,"="&amp;'Work DB'!$Y$4)</f>
        <v>0</v>
      </c>
      <c r="Z235" s="166">
        <f>SUMIFS('Transport DB'!Q:Q,'Transport DB'!C:C,"="&amp;'Work DB'!C235,'Transport DB'!F:F,"="&amp;'Work DB'!$Z$4)</f>
        <v>0</v>
      </c>
      <c r="AA235" s="166">
        <f>SUMIFS('Transport DB'!Q:Q,'Transport DB'!C:C,"="&amp;'Work DB'!C235,'Transport DB'!F:F,"="&amp;'Work DB'!$AA$4)</f>
        <v>0</v>
      </c>
      <c r="AB235" s="166"/>
      <c r="AC235" s="167"/>
      <c r="AD235" s="29"/>
      <c r="AE235" s="30"/>
      <c r="AF235" s="31"/>
      <c r="AG235" s="29"/>
      <c r="AH235" s="30"/>
      <c r="AI235" s="32"/>
      <c r="AJ235" s="29"/>
      <c r="AK235" s="30"/>
      <c r="AL235" s="30"/>
      <c r="AM235" s="31"/>
      <c r="AN235" s="29"/>
      <c r="AO235" s="30"/>
      <c r="AP235" s="31"/>
      <c r="AQ235" s="189"/>
      <c r="AR235" s="30"/>
      <c r="AS235" s="30"/>
      <c r="AT235" s="30"/>
      <c r="AU235" s="30"/>
      <c r="AV235" s="31"/>
      <c r="AW235" s="33"/>
      <c r="AX235" s="57"/>
    </row>
    <row r="236" spans="2:50" s="15" customFormat="1" ht="21" x14ac:dyDescent="0.25">
      <c r="B236" s="48"/>
      <c r="C236" s="20">
        <f t="shared" si="20"/>
        <v>45601</v>
      </c>
      <c r="D236" s="168">
        <f>SUMIFS('Transport DB'!P:P,'Transport DB'!C:C,"="&amp;'Work DB'!C236,'Transport DB'!F:F,"="&amp;'Work DB'!$D$4)</f>
        <v>0</v>
      </c>
      <c r="E236" s="169">
        <f>SUMIFS('Transport DB'!P:P,'Transport DB'!C:C,"="&amp;'Work DB'!C236,'Transport DB'!F:F,"="&amp;'Work DB'!$E$4)</f>
        <v>0</v>
      </c>
      <c r="F236" s="169">
        <f>SUMIFS('Transport DB'!P:P,'Transport DB'!C:C,"="&amp;'Work DB'!C236,'Transport DB'!F:F,"="&amp;'Work DB'!$F$4)</f>
        <v>0</v>
      </c>
      <c r="G236" s="169"/>
      <c r="H236" s="167"/>
      <c r="I236" s="168">
        <f>SUMIFS('Transport DB'!O:O,'Transport DB'!C:C,"="&amp;'Work DB'!C236,'Transport DB'!F:F,"="&amp;'Work DB'!$I$4)</f>
        <v>0</v>
      </c>
      <c r="J236" s="169">
        <f>SUMIFS('Transport DB'!O:O,'Transport DB'!C:C,"="&amp;'Work DB'!C236,'Transport DB'!F:F,"="&amp;'Work DB'!$J$4)</f>
        <v>0</v>
      </c>
      <c r="K236" s="169">
        <f>SUMIFS('Transport DB'!O:O,'Transport DB'!C:C,"="&amp;'Work DB'!C236,'Transport DB'!F:F,"="&amp;'Work DB'!$K$4)</f>
        <v>0</v>
      </c>
      <c r="L236" s="169">
        <f>SUMIFS('Transport DB'!O:O,'Transport DB'!C:C,"="&amp;'Work DB'!C236,'Transport DB'!F:F,"="&amp;'Work DB'!$L$4)</f>
        <v>0</v>
      </c>
      <c r="M236" s="169">
        <f>SUMIFS('Transport DB'!O:O,'Transport DB'!C:C,"="&amp;'Work DB'!C236,'Transport DB'!F:F,"="&amp;'Work DB'!$M$4)</f>
        <v>0</v>
      </c>
      <c r="N236" s="169"/>
      <c r="O236" s="167"/>
      <c r="P236" s="168">
        <f t="shared" si="19"/>
        <v>0</v>
      </c>
      <c r="Q236" s="169">
        <f t="shared" si="21"/>
        <v>0</v>
      </c>
      <c r="R236" s="169"/>
      <c r="S236" s="169"/>
      <c r="T236" s="169"/>
      <c r="U236" s="169"/>
      <c r="V236" s="167"/>
      <c r="W236" s="168">
        <f>SUMIFS('Transport DB'!Q:Q,'Transport DB'!C:C,"="&amp;'Work DB'!C236,'Transport DB'!F:F,"="&amp;'Work DB'!$W$4)</f>
        <v>0</v>
      </c>
      <c r="X236" s="169">
        <f>SUMIFS('Transport DB'!Q:Q,'Transport DB'!C:C,"="&amp;'Work DB'!C236,'Transport DB'!F:F,"="&amp;'Work DB'!$X$4)</f>
        <v>0</v>
      </c>
      <c r="Y236" s="169">
        <f>SUMIFS('Transport DB'!Q:Q,'Transport DB'!C:C,"="&amp;'Work DB'!C236,'Transport DB'!F:F,"="&amp;'Work DB'!$Y$4)</f>
        <v>0</v>
      </c>
      <c r="Z236" s="166">
        <f>SUMIFS('Transport DB'!Q:Q,'Transport DB'!C:C,"="&amp;'Work DB'!C236,'Transport DB'!F:F,"="&amp;'Work DB'!$Z$4)</f>
        <v>0</v>
      </c>
      <c r="AA236" s="166">
        <f>SUMIFS('Transport DB'!Q:Q,'Transport DB'!C:C,"="&amp;'Work DB'!C236,'Transport DB'!F:F,"="&amp;'Work DB'!$AA$4)</f>
        <v>0</v>
      </c>
      <c r="AB236" s="166"/>
      <c r="AC236" s="167"/>
      <c r="AD236" s="29"/>
      <c r="AE236" s="30"/>
      <c r="AF236" s="31"/>
      <c r="AG236" s="29"/>
      <c r="AH236" s="30"/>
      <c r="AI236" s="32"/>
      <c r="AJ236" s="29"/>
      <c r="AK236" s="30"/>
      <c r="AL236" s="30"/>
      <c r="AM236" s="31"/>
      <c r="AN236" s="29"/>
      <c r="AO236" s="30"/>
      <c r="AP236" s="31"/>
      <c r="AQ236" s="189"/>
      <c r="AR236" s="30"/>
      <c r="AS236" s="30"/>
      <c r="AT236" s="30"/>
      <c r="AU236" s="30"/>
      <c r="AV236" s="31"/>
      <c r="AW236" s="33"/>
      <c r="AX236" s="57"/>
    </row>
    <row r="237" spans="2:50" s="15" customFormat="1" ht="21" x14ac:dyDescent="0.25">
      <c r="B237" s="48"/>
      <c r="C237" s="20">
        <f t="shared" si="20"/>
        <v>45602</v>
      </c>
      <c r="D237" s="168">
        <f>SUMIFS('Transport DB'!P:P,'Transport DB'!C:C,"="&amp;'Work DB'!C237,'Transport DB'!F:F,"="&amp;'Work DB'!$D$4)</f>
        <v>0</v>
      </c>
      <c r="E237" s="169">
        <f>SUMIFS('Transport DB'!P:P,'Transport DB'!C:C,"="&amp;'Work DB'!C237,'Transport DB'!F:F,"="&amp;'Work DB'!$E$4)</f>
        <v>0</v>
      </c>
      <c r="F237" s="169">
        <f>SUMIFS('Transport DB'!P:P,'Transport DB'!C:C,"="&amp;'Work DB'!C237,'Transport DB'!F:F,"="&amp;'Work DB'!$F$4)</f>
        <v>0</v>
      </c>
      <c r="G237" s="169"/>
      <c r="H237" s="167"/>
      <c r="I237" s="168">
        <f>SUMIFS('Transport DB'!O:O,'Transport DB'!C:C,"="&amp;'Work DB'!C237,'Transport DB'!F:F,"="&amp;'Work DB'!$I$4)</f>
        <v>0</v>
      </c>
      <c r="J237" s="169">
        <f>SUMIFS('Transport DB'!O:O,'Transport DB'!C:C,"="&amp;'Work DB'!C237,'Transport DB'!F:F,"="&amp;'Work DB'!$J$4)</f>
        <v>0</v>
      </c>
      <c r="K237" s="169">
        <f>SUMIFS('Transport DB'!O:O,'Transport DB'!C:C,"="&amp;'Work DB'!C237,'Transport DB'!F:F,"="&amp;'Work DB'!$K$4)</f>
        <v>0</v>
      </c>
      <c r="L237" s="169">
        <f>SUMIFS('Transport DB'!O:O,'Transport DB'!C:C,"="&amp;'Work DB'!C237,'Transport DB'!F:F,"="&amp;'Work DB'!$L$4)</f>
        <v>0</v>
      </c>
      <c r="M237" s="169">
        <f>SUMIFS('Transport DB'!O:O,'Transport DB'!C:C,"="&amp;'Work DB'!C237,'Transport DB'!F:F,"="&amp;'Work DB'!$M$4)</f>
        <v>0</v>
      </c>
      <c r="N237" s="169"/>
      <c r="O237" s="167"/>
      <c r="P237" s="168">
        <f t="shared" si="19"/>
        <v>0</v>
      </c>
      <c r="Q237" s="169">
        <f t="shared" si="21"/>
        <v>0</v>
      </c>
      <c r="R237" s="169"/>
      <c r="S237" s="169"/>
      <c r="T237" s="169"/>
      <c r="U237" s="169"/>
      <c r="V237" s="167"/>
      <c r="W237" s="168">
        <f>SUMIFS('Transport DB'!Q:Q,'Transport DB'!C:C,"="&amp;'Work DB'!C237,'Transport DB'!F:F,"="&amp;'Work DB'!$W$4)</f>
        <v>0</v>
      </c>
      <c r="X237" s="169">
        <f>SUMIFS('Transport DB'!Q:Q,'Transport DB'!C:C,"="&amp;'Work DB'!C237,'Transport DB'!F:F,"="&amp;'Work DB'!$X$4)</f>
        <v>0</v>
      </c>
      <c r="Y237" s="169">
        <f>SUMIFS('Transport DB'!Q:Q,'Transport DB'!C:C,"="&amp;'Work DB'!C237,'Transport DB'!F:F,"="&amp;'Work DB'!$Y$4)</f>
        <v>0</v>
      </c>
      <c r="Z237" s="166">
        <f>SUMIFS('Transport DB'!Q:Q,'Transport DB'!C:C,"="&amp;'Work DB'!C237,'Transport DB'!F:F,"="&amp;'Work DB'!$Z$4)</f>
        <v>0</v>
      </c>
      <c r="AA237" s="166">
        <f>SUMIFS('Transport DB'!Q:Q,'Transport DB'!C:C,"="&amp;'Work DB'!C237,'Transport DB'!F:F,"="&amp;'Work DB'!$AA$4)</f>
        <v>0</v>
      </c>
      <c r="AB237" s="166"/>
      <c r="AC237" s="167"/>
      <c r="AD237" s="29"/>
      <c r="AE237" s="30"/>
      <c r="AF237" s="31"/>
      <c r="AG237" s="29"/>
      <c r="AH237" s="30"/>
      <c r="AI237" s="32"/>
      <c r="AJ237" s="29"/>
      <c r="AK237" s="30"/>
      <c r="AL237" s="30"/>
      <c r="AM237" s="31"/>
      <c r="AN237" s="29"/>
      <c r="AO237" s="30"/>
      <c r="AP237" s="31"/>
      <c r="AQ237" s="189"/>
      <c r="AR237" s="30"/>
      <c r="AS237" s="30"/>
      <c r="AT237" s="30"/>
      <c r="AU237" s="30"/>
      <c r="AV237" s="31"/>
      <c r="AW237" s="33"/>
      <c r="AX237" s="57"/>
    </row>
    <row r="238" spans="2:50" s="15" customFormat="1" ht="21" x14ac:dyDescent="0.25">
      <c r="B238" s="48"/>
      <c r="C238" s="20">
        <f t="shared" si="20"/>
        <v>45603</v>
      </c>
      <c r="D238" s="168">
        <f>SUMIFS('Transport DB'!P:P,'Transport DB'!C:C,"="&amp;'Work DB'!C238,'Transport DB'!F:F,"="&amp;'Work DB'!$D$4)</f>
        <v>0</v>
      </c>
      <c r="E238" s="169">
        <f>SUMIFS('Transport DB'!P:P,'Transport DB'!C:C,"="&amp;'Work DB'!C238,'Transport DB'!F:F,"="&amp;'Work DB'!$E$4)</f>
        <v>0</v>
      </c>
      <c r="F238" s="169">
        <f>SUMIFS('Transport DB'!P:P,'Transport DB'!C:C,"="&amp;'Work DB'!C238,'Transport DB'!F:F,"="&amp;'Work DB'!$F$4)</f>
        <v>0</v>
      </c>
      <c r="G238" s="169"/>
      <c r="H238" s="167"/>
      <c r="I238" s="168">
        <f>SUMIFS('Transport DB'!O:O,'Transport DB'!C:C,"="&amp;'Work DB'!C238,'Transport DB'!F:F,"="&amp;'Work DB'!$I$4)</f>
        <v>0</v>
      </c>
      <c r="J238" s="169">
        <f>SUMIFS('Transport DB'!O:O,'Transport DB'!C:C,"="&amp;'Work DB'!C238,'Transport DB'!F:F,"="&amp;'Work DB'!$J$4)</f>
        <v>0</v>
      </c>
      <c r="K238" s="169">
        <f>SUMIFS('Transport DB'!O:O,'Transport DB'!C:C,"="&amp;'Work DB'!C238,'Transport DB'!F:F,"="&amp;'Work DB'!$K$4)</f>
        <v>0</v>
      </c>
      <c r="L238" s="169">
        <f>SUMIFS('Transport DB'!O:O,'Transport DB'!C:C,"="&amp;'Work DB'!C238,'Transport DB'!F:F,"="&amp;'Work DB'!$L$4)</f>
        <v>0</v>
      </c>
      <c r="M238" s="169">
        <f>SUMIFS('Transport DB'!O:O,'Transport DB'!C:C,"="&amp;'Work DB'!C238,'Transport DB'!F:F,"="&amp;'Work DB'!$M$4)</f>
        <v>0</v>
      </c>
      <c r="N238" s="169"/>
      <c r="O238" s="167"/>
      <c r="P238" s="168">
        <f t="shared" si="19"/>
        <v>0</v>
      </c>
      <c r="Q238" s="169">
        <f t="shared" si="21"/>
        <v>0</v>
      </c>
      <c r="R238" s="169"/>
      <c r="S238" s="169"/>
      <c r="T238" s="169"/>
      <c r="U238" s="169"/>
      <c r="V238" s="167"/>
      <c r="W238" s="168">
        <f>SUMIFS('Transport DB'!Q:Q,'Transport DB'!C:C,"="&amp;'Work DB'!C238,'Transport DB'!F:F,"="&amp;'Work DB'!$W$4)</f>
        <v>0</v>
      </c>
      <c r="X238" s="169">
        <f>SUMIFS('Transport DB'!Q:Q,'Transport DB'!C:C,"="&amp;'Work DB'!C238,'Transport DB'!F:F,"="&amp;'Work DB'!$X$4)</f>
        <v>0</v>
      </c>
      <c r="Y238" s="169">
        <f>SUMIFS('Transport DB'!Q:Q,'Transport DB'!C:C,"="&amp;'Work DB'!C238,'Transport DB'!F:F,"="&amp;'Work DB'!$Y$4)</f>
        <v>0</v>
      </c>
      <c r="Z238" s="166">
        <f>SUMIFS('Transport DB'!Q:Q,'Transport DB'!C:C,"="&amp;'Work DB'!C238,'Transport DB'!F:F,"="&amp;'Work DB'!$Z$4)</f>
        <v>0</v>
      </c>
      <c r="AA238" s="166">
        <f>SUMIFS('Transport DB'!Q:Q,'Transport DB'!C:C,"="&amp;'Work DB'!C238,'Transport DB'!F:F,"="&amp;'Work DB'!$AA$4)</f>
        <v>0</v>
      </c>
      <c r="AB238" s="166"/>
      <c r="AC238" s="167"/>
      <c r="AD238" s="29"/>
      <c r="AE238" s="30"/>
      <c r="AF238" s="31"/>
      <c r="AG238" s="29"/>
      <c r="AH238" s="30"/>
      <c r="AI238" s="32"/>
      <c r="AJ238" s="29"/>
      <c r="AK238" s="30"/>
      <c r="AL238" s="30"/>
      <c r="AM238" s="31"/>
      <c r="AN238" s="29"/>
      <c r="AO238" s="30"/>
      <c r="AP238" s="31"/>
      <c r="AQ238" s="189"/>
      <c r="AR238" s="30"/>
      <c r="AS238" s="30"/>
      <c r="AT238" s="30"/>
      <c r="AU238" s="30"/>
      <c r="AV238" s="31"/>
      <c r="AW238" s="33"/>
      <c r="AX238" s="57"/>
    </row>
    <row r="239" spans="2:50" s="15" customFormat="1" ht="21" x14ac:dyDescent="0.25">
      <c r="B239" s="48"/>
      <c r="C239" s="20">
        <f t="shared" si="20"/>
        <v>45604</v>
      </c>
      <c r="D239" s="168">
        <f>SUMIFS('Transport DB'!P:P,'Transport DB'!C:C,"="&amp;'Work DB'!C239,'Transport DB'!F:F,"="&amp;'Work DB'!$D$4)</f>
        <v>0</v>
      </c>
      <c r="E239" s="169">
        <f>SUMIFS('Transport DB'!P:P,'Transport DB'!C:C,"="&amp;'Work DB'!C239,'Transport DB'!F:F,"="&amp;'Work DB'!$E$4)</f>
        <v>0</v>
      </c>
      <c r="F239" s="169">
        <f>SUMIFS('Transport DB'!P:P,'Transport DB'!C:C,"="&amp;'Work DB'!C239,'Transport DB'!F:F,"="&amp;'Work DB'!$F$4)</f>
        <v>0</v>
      </c>
      <c r="G239" s="169"/>
      <c r="H239" s="167"/>
      <c r="I239" s="168">
        <f>SUMIFS('Transport DB'!O:O,'Transport DB'!C:C,"="&amp;'Work DB'!C239,'Transport DB'!F:F,"="&amp;'Work DB'!$I$4)</f>
        <v>0</v>
      </c>
      <c r="J239" s="169">
        <f>SUMIFS('Transport DB'!O:O,'Transport DB'!C:C,"="&amp;'Work DB'!C239,'Transport DB'!F:F,"="&amp;'Work DB'!$J$4)</f>
        <v>0</v>
      </c>
      <c r="K239" s="169">
        <f>SUMIFS('Transport DB'!O:O,'Transport DB'!C:C,"="&amp;'Work DB'!C239,'Transport DB'!F:F,"="&amp;'Work DB'!$K$4)</f>
        <v>0</v>
      </c>
      <c r="L239" s="169">
        <f>SUMIFS('Transport DB'!O:O,'Transport DB'!C:C,"="&amp;'Work DB'!C239,'Transport DB'!F:F,"="&amp;'Work DB'!$L$4)</f>
        <v>0</v>
      </c>
      <c r="M239" s="169">
        <f>SUMIFS('Transport DB'!O:O,'Transport DB'!C:C,"="&amp;'Work DB'!C239,'Transport DB'!F:F,"="&amp;'Work DB'!$M$4)</f>
        <v>0</v>
      </c>
      <c r="N239" s="169"/>
      <c r="O239" s="167"/>
      <c r="P239" s="168">
        <f t="shared" si="19"/>
        <v>0</v>
      </c>
      <c r="Q239" s="169">
        <f t="shared" si="21"/>
        <v>0</v>
      </c>
      <c r="R239" s="169"/>
      <c r="S239" s="169"/>
      <c r="T239" s="169"/>
      <c r="U239" s="169"/>
      <c r="V239" s="167"/>
      <c r="W239" s="168">
        <f>SUMIFS('Transport DB'!Q:Q,'Transport DB'!C:C,"="&amp;'Work DB'!C239,'Transport DB'!F:F,"="&amp;'Work DB'!$W$4)</f>
        <v>0</v>
      </c>
      <c r="X239" s="169">
        <f>SUMIFS('Transport DB'!Q:Q,'Transport DB'!C:C,"="&amp;'Work DB'!C239,'Transport DB'!F:F,"="&amp;'Work DB'!$X$4)</f>
        <v>0</v>
      </c>
      <c r="Y239" s="169">
        <f>SUMIFS('Transport DB'!Q:Q,'Transport DB'!C:C,"="&amp;'Work DB'!C239,'Transport DB'!F:F,"="&amp;'Work DB'!$Y$4)</f>
        <v>0</v>
      </c>
      <c r="Z239" s="166">
        <f>SUMIFS('Transport DB'!Q:Q,'Transport DB'!C:C,"="&amp;'Work DB'!C239,'Transport DB'!F:F,"="&amp;'Work DB'!$Z$4)</f>
        <v>0</v>
      </c>
      <c r="AA239" s="166">
        <f>SUMIFS('Transport DB'!Q:Q,'Transport DB'!C:C,"="&amp;'Work DB'!C239,'Transport DB'!F:F,"="&amp;'Work DB'!$AA$4)</f>
        <v>0</v>
      </c>
      <c r="AB239" s="166"/>
      <c r="AC239" s="167"/>
      <c r="AD239" s="29"/>
      <c r="AE239" s="30"/>
      <c r="AF239" s="31"/>
      <c r="AG239" s="29"/>
      <c r="AH239" s="30"/>
      <c r="AI239" s="32"/>
      <c r="AJ239" s="29"/>
      <c r="AK239" s="30"/>
      <c r="AL239" s="30"/>
      <c r="AM239" s="31"/>
      <c r="AN239" s="29"/>
      <c r="AO239" s="30"/>
      <c r="AP239" s="31"/>
      <c r="AQ239" s="189"/>
      <c r="AR239" s="30"/>
      <c r="AS239" s="30"/>
      <c r="AT239" s="30"/>
      <c r="AU239" s="30"/>
      <c r="AV239" s="31"/>
      <c r="AW239" s="33"/>
      <c r="AX239" s="57"/>
    </row>
    <row r="240" spans="2:50" s="15" customFormat="1" ht="21" x14ac:dyDescent="0.25">
      <c r="B240" s="48"/>
      <c r="C240" s="20">
        <f t="shared" si="20"/>
        <v>45605</v>
      </c>
      <c r="D240" s="168">
        <f>SUMIFS('Transport DB'!P:P,'Transport DB'!C:C,"="&amp;'Work DB'!C240,'Transport DB'!F:F,"="&amp;'Work DB'!$D$4)</f>
        <v>0</v>
      </c>
      <c r="E240" s="169">
        <f>SUMIFS('Transport DB'!P:P,'Transport DB'!C:C,"="&amp;'Work DB'!C240,'Transport DB'!F:F,"="&amp;'Work DB'!$E$4)</f>
        <v>0</v>
      </c>
      <c r="F240" s="169">
        <f>SUMIFS('Transport DB'!P:P,'Transport DB'!C:C,"="&amp;'Work DB'!C240,'Transport DB'!F:F,"="&amp;'Work DB'!$F$4)</f>
        <v>0</v>
      </c>
      <c r="G240" s="169"/>
      <c r="H240" s="167"/>
      <c r="I240" s="168">
        <f>SUMIFS('Transport DB'!O:O,'Transport DB'!C:C,"="&amp;'Work DB'!C240,'Transport DB'!F:F,"="&amp;'Work DB'!$I$4)</f>
        <v>0</v>
      </c>
      <c r="J240" s="169">
        <f>SUMIFS('Transport DB'!O:O,'Transport DB'!C:C,"="&amp;'Work DB'!C240,'Transport DB'!F:F,"="&amp;'Work DB'!$J$4)</f>
        <v>0</v>
      </c>
      <c r="K240" s="169">
        <f>SUMIFS('Transport DB'!O:O,'Transport DB'!C:C,"="&amp;'Work DB'!C240,'Transport DB'!F:F,"="&amp;'Work DB'!$K$4)</f>
        <v>0</v>
      </c>
      <c r="L240" s="169">
        <f>SUMIFS('Transport DB'!O:O,'Transport DB'!C:C,"="&amp;'Work DB'!C240,'Transport DB'!F:F,"="&amp;'Work DB'!$L$4)</f>
        <v>0</v>
      </c>
      <c r="M240" s="169">
        <f>SUMIFS('Transport DB'!O:O,'Transport DB'!C:C,"="&amp;'Work DB'!C240,'Transport DB'!F:F,"="&amp;'Work DB'!$M$4)</f>
        <v>0</v>
      </c>
      <c r="N240" s="169"/>
      <c r="O240" s="167"/>
      <c r="P240" s="168">
        <f t="shared" si="19"/>
        <v>0</v>
      </c>
      <c r="Q240" s="169">
        <f t="shared" si="21"/>
        <v>0</v>
      </c>
      <c r="R240" s="169"/>
      <c r="S240" s="169"/>
      <c r="T240" s="169"/>
      <c r="U240" s="169"/>
      <c r="V240" s="167"/>
      <c r="W240" s="168">
        <f>SUMIFS('Transport DB'!Q:Q,'Transport DB'!C:C,"="&amp;'Work DB'!C240,'Transport DB'!F:F,"="&amp;'Work DB'!$W$4)</f>
        <v>0</v>
      </c>
      <c r="X240" s="169">
        <f>SUMIFS('Transport DB'!Q:Q,'Transport DB'!C:C,"="&amp;'Work DB'!C240,'Transport DB'!F:F,"="&amp;'Work DB'!$X$4)</f>
        <v>0</v>
      </c>
      <c r="Y240" s="169">
        <f>SUMIFS('Transport DB'!Q:Q,'Transport DB'!C:C,"="&amp;'Work DB'!C240,'Transport DB'!F:F,"="&amp;'Work DB'!$Y$4)</f>
        <v>0</v>
      </c>
      <c r="Z240" s="166">
        <f>SUMIFS('Transport DB'!Q:Q,'Transport DB'!C:C,"="&amp;'Work DB'!C240,'Transport DB'!F:F,"="&amp;'Work DB'!$Z$4)</f>
        <v>0</v>
      </c>
      <c r="AA240" s="166">
        <f>SUMIFS('Transport DB'!Q:Q,'Transport DB'!C:C,"="&amp;'Work DB'!C240,'Transport DB'!F:F,"="&amp;'Work DB'!$AA$4)</f>
        <v>0</v>
      </c>
      <c r="AB240" s="166"/>
      <c r="AC240" s="167"/>
      <c r="AD240" s="29"/>
      <c r="AE240" s="30"/>
      <c r="AF240" s="31"/>
      <c r="AG240" s="29"/>
      <c r="AH240" s="30"/>
      <c r="AI240" s="32"/>
      <c r="AJ240" s="29"/>
      <c r="AK240" s="30"/>
      <c r="AL240" s="30"/>
      <c r="AM240" s="31"/>
      <c r="AN240" s="29"/>
      <c r="AO240" s="30"/>
      <c r="AP240" s="31"/>
      <c r="AQ240" s="189"/>
      <c r="AR240" s="30"/>
      <c r="AS240" s="30"/>
      <c r="AT240" s="30"/>
      <c r="AU240" s="30"/>
      <c r="AV240" s="31"/>
      <c r="AW240" s="33"/>
      <c r="AX240" s="57"/>
    </row>
    <row r="241" spans="2:50" s="15" customFormat="1" ht="21" x14ac:dyDescent="0.25">
      <c r="B241" s="48"/>
      <c r="C241" s="20">
        <f t="shared" si="20"/>
        <v>45606</v>
      </c>
      <c r="D241" s="168">
        <f>SUMIFS('Transport DB'!P:P,'Transport DB'!C:C,"="&amp;'Work DB'!C241,'Transport DB'!F:F,"="&amp;'Work DB'!$D$4)</f>
        <v>0</v>
      </c>
      <c r="E241" s="169">
        <f>SUMIFS('Transport DB'!P:P,'Transport DB'!C:C,"="&amp;'Work DB'!C241,'Transport DB'!F:F,"="&amp;'Work DB'!$E$4)</f>
        <v>0</v>
      </c>
      <c r="F241" s="169">
        <f>SUMIFS('Transport DB'!P:P,'Transport DB'!C:C,"="&amp;'Work DB'!C241,'Transport DB'!F:F,"="&amp;'Work DB'!$F$4)</f>
        <v>0</v>
      </c>
      <c r="G241" s="169"/>
      <c r="H241" s="167"/>
      <c r="I241" s="168">
        <f>SUMIFS('Transport DB'!O:O,'Transport DB'!C:C,"="&amp;'Work DB'!C241,'Transport DB'!F:F,"="&amp;'Work DB'!$I$4)</f>
        <v>0</v>
      </c>
      <c r="J241" s="169">
        <f>SUMIFS('Transport DB'!O:O,'Transport DB'!C:C,"="&amp;'Work DB'!C241,'Transport DB'!F:F,"="&amp;'Work DB'!$J$4)</f>
        <v>0</v>
      </c>
      <c r="K241" s="169">
        <f>SUMIFS('Transport DB'!O:O,'Transport DB'!C:C,"="&amp;'Work DB'!C241,'Transport DB'!F:F,"="&amp;'Work DB'!$K$4)</f>
        <v>0</v>
      </c>
      <c r="L241" s="169">
        <f>SUMIFS('Transport DB'!O:O,'Transport DB'!C:C,"="&amp;'Work DB'!C241,'Transport DB'!F:F,"="&amp;'Work DB'!$L$4)</f>
        <v>0</v>
      </c>
      <c r="M241" s="169">
        <f>SUMIFS('Transport DB'!O:O,'Transport DB'!C:C,"="&amp;'Work DB'!C241,'Transport DB'!F:F,"="&amp;'Work DB'!$M$4)</f>
        <v>0</v>
      </c>
      <c r="N241" s="169"/>
      <c r="O241" s="167"/>
      <c r="P241" s="168">
        <f t="shared" si="19"/>
        <v>0</v>
      </c>
      <c r="Q241" s="169">
        <f t="shared" si="21"/>
        <v>0</v>
      </c>
      <c r="R241" s="169"/>
      <c r="S241" s="169"/>
      <c r="T241" s="169"/>
      <c r="U241" s="169"/>
      <c r="V241" s="167"/>
      <c r="W241" s="168">
        <f>SUMIFS('Transport DB'!Q:Q,'Transport DB'!C:C,"="&amp;'Work DB'!C241,'Transport DB'!F:F,"="&amp;'Work DB'!$W$4)</f>
        <v>0</v>
      </c>
      <c r="X241" s="169">
        <f>SUMIFS('Transport DB'!Q:Q,'Transport DB'!C:C,"="&amp;'Work DB'!C241,'Transport DB'!F:F,"="&amp;'Work DB'!$X$4)</f>
        <v>0</v>
      </c>
      <c r="Y241" s="169">
        <f>SUMIFS('Transport DB'!Q:Q,'Transport DB'!C:C,"="&amp;'Work DB'!C241,'Transport DB'!F:F,"="&amp;'Work DB'!$Y$4)</f>
        <v>0</v>
      </c>
      <c r="Z241" s="166">
        <f>SUMIFS('Transport DB'!Q:Q,'Transport DB'!C:C,"="&amp;'Work DB'!C241,'Transport DB'!F:F,"="&amp;'Work DB'!$Z$4)</f>
        <v>0</v>
      </c>
      <c r="AA241" s="166">
        <f>SUMIFS('Transport DB'!Q:Q,'Transport DB'!C:C,"="&amp;'Work DB'!C241,'Transport DB'!F:F,"="&amp;'Work DB'!$AA$4)</f>
        <v>0</v>
      </c>
      <c r="AB241" s="166"/>
      <c r="AC241" s="167"/>
      <c r="AD241" s="29"/>
      <c r="AE241" s="30"/>
      <c r="AF241" s="31"/>
      <c r="AG241" s="29"/>
      <c r="AH241" s="30"/>
      <c r="AI241" s="32"/>
      <c r="AJ241" s="29"/>
      <c r="AK241" s="30"/>
      <c r="AL241" s="30"/>
      <c r="AM241" s="31"/>
      <c r="AN241" s="29"/>
      <c r="AO241" s="30"/>
      <c r="AP241" s="31"/>
      <c r="AQ241" s="189"/>
      <c r="AR241" s="30"/>
      <c r="AS241" s="30"/>
      <c r="AT241" s="30"/>
      <c r="AU241" s="30"/>
      <c r="AV241" s="31"/>
      <c r="AW241" s="33"/>
      <c r="AX241" s="57"/>
    </row>
    <row r="242" spans="2:50" s="15" customFormat="1" ht="21" x14ac:dyDescent="0.25">
      <c r="B242" s="48"/>
      <c r="C242" s="20">
        <f t="shared" si="20"/>
        <v>45607</v>
      </c>
      <c r="D242" s="168">
        <f>SUMIFS('Transport DB'!P:P,'Transport DB'!C:C,"="&amp;'Work DB'!C242,'Transport DB'!F:F,"="&amp;'Work DB'!$D$4)</f>
        <v>0</v>
      </c>
      <c r="E242" s="169">
        <f>SUMIFS('Transport DB'!P:P,'Transport DB'!C:C,"="&amp;'Work DB'!C242,'Transport DB'!F:F,"="&amp;'Work DB'!$E$4)</f>
        <v>0</v>
      </c>
      <c r="F242" s="169">
        <f>SUMIFS('Transport DB'!P:P,'Transport DB'!C:C,"="&amp;'Work DB'!C242,'Transport DB'!F:F,"="&amp;'Work DB'!$F$4)</f>
        <v>0</v>
      </c>
      <c r="G242" s="169"/>
      <c r="H242" s="167"/>
      <c r="I242" s="168">
        <f>SUMIFS('Transport DB'!O:O,'Transport DB'!C:C,"="&amp;'Work DB'!C242,'Transport DB'!F:F,"="&amp;'Work DB'!$I$4)</f>
        <v>0</v>
      </c>
      <c r="J242" s="169">
        <f>SUMIFS('Transport DB'!O:O,'Transport DB'!C:C,"="&amp;'Work DB'!C242,'Transport DB'!F:F,"="&amp;'Work DB'!$J$4)</f>
        <v>0</v>
      </c>
      <c r="K242" s="169">
        <f>SUMIFS('Transport DB'!O:O,'Transport DB'!C:C,"="&amp;'Work DB'!C242,'Transport DB'!F:F,"="&amp;'Work DB'!$K$4)</f>
        <v>0</v>
      </c>
      <c r="L242" s="169">
        <f>SUMIFS('Transport DB'!O:O,'Transport DB'!C:C,"="&amp;'Work DB'!C242,'Transport DB'!F:F,"="&amp;'Work DB'!$L$4)</f>
        <v>0</v>
      </c>
      <c r="M242" s="169">
        <f>SUMIFS('Transport DB'!O:O,'Transport DB'!C:C,"="&amp;'Work DB'!C242,'Transport DB'!F:F,"="&amp;'Work DB'!$M$4)</f>
        <v>0</v>
      </c>
      <c r="N242" s="169"/>
      <c r="O242" s="167"/>
      <c r="P242" s="168">
        <f t="shared" si="19"/>
        <v>0</v>
      </c>
      <c r="Q242" s="169">
        <f t="shared" si="21"/>
        <v>0</v>
      </c>
      <c r="R242" s="169"/>
      <c r="S242" s="169"/>
      <c r="T242" s="169"/>
      <c r="U242" s="169"/>
      <c r="V242" s="167"/>
      <c r="W242" s="168">
        <f>SUMIFS('Transport DB'!Q:Q,'Transport DB'!C:C,"="&amp;'Work DB'!C242,'Transport DB'!F:F,"="&amp;'Work DB'!$W$4)</f>
        <v>0</v>
      </c>
      <c r="X242" s="169">
        <f>SUMIFS('Transport DB'!Q:Q,'Transport DB'!C:C,"="&amp;'Work DB'!C242,'Transport DB'!F:F,"="&amp;'Work DB'!$X$4)</f>
        <v>0</v>
      </c>
      <c r="Y242" s="169">
        <f>SUMIFS('Transport DB'!Q:Q,'Transport DB'!C:C,"="&amp;'Work DB'!C242,'Transport DB'!F:F,"="&amp;'Work DB'!$Y$4)</f>
        <v>0</v>
      </c>
      <c r="Z242" s="166">
        <f>SUMIFS('Transport DB'!Q:Q,'Transport DB'!C:C,"="&amp;'Work DB'!C242,'Transport DB'!F:F,"="&amp;'Work DB'!$Z$4)</f>
        <v>0</v>
      </c>
      <c r="AA242" s="166">
        <f>SUMIFS('Transport DB'!Q:Q,'Transport DB'!C:C,"="&amp;'Work DB'!C242,'Transport DB'!F:F,"="&amp;'Work DB'!$AA$4)</f>
        <v>0</v>
      </c>
      <c r="AB242" s="166"/>
      <c r="AC242" s="167"/>
      <c r="AD242" s="29"/>
      <c r="AE242" s="30"/>
      <c r="AF242" s="31"/>
      <c r="AG242" s="29"/>
      <c r="AH242" s="30"/>
      <c r="AI242" s="32"/>
      <c r="AJ242" s="29"/>
      <c r="AK242" s="30"/>
      <c r="AL242" s="30"/>
      <c r="AM242" s="31"/>
      <c r="AN242" s="29"/>
      <c r="AO242" s="30"/>
      <c r="AP242" s="31"/>
      <c r="AQ242" s="189"/>
      <c r="AR242" s="30"/>
      <c r="AS242" s="30"/>
      <c r="AT242" s="30"/>
      <c r="AU242" s="30"/>
      <c r="AV242" s="31"/>
      <c r="AW242" s="33"/>
      <c r="AX242" s="57"/>
    </row>
    <row r="243" spans="2:50" s="15" customFormat="1" ht="21" x14ac:dyDescent="0.25">
      <c r="B243" s="48"/>
      <c r="C243" s="20">
        <f t="shared" si="20"/>
        <v>45608</v>
      </c>
      <c r="D243" s="168">
        <f>SUMIFS('Transport DB'!P:P,'Transport DB'!C:C,"="&amp;'Work DB'!C243,'Transport DB'!F:F,"="&amp;'Work DB'!$D$4)</f>
        <v>0</v>
      </c>
      <c r="E243" s="169">
        <f>SUMIFS('Transport DB'!P:P,'Transport DB'!C:C,"="&amp;'Work DB'!C243,'Transport DB'!F:F,"="&amp;'Work DB'!$E$4)</f>
        <v>0</v>
      </c>
      <c r="F243" s="169">
        <f>SUMIFS('Transport DB'!P:P,'Transport DB'!C:C,"="&amp;'Work DB'!C243,'Transport DB'!F:F,"="&amp;'Work DB'!$F$4)</f>
        <v>0</v>
      </c>
      <c r="G243" s="169"/>
      <c r="H243" s="167"/>
      <c r="I243" s="168">
        <f>SUMIFS('Transport DB'!O:O,'Transport DB'!C:C,"="&amp;'Work DB'!C243,'Transport DB'!F:F,"="&amp;'Work DB'!$I$4)</f>
        <v>0</v>
      </c>
      <c r="J243" s="169">
        <f>SUMIFS('Transport DB'!O:O,'Transport DB'!C:C,"="&amp;'Work DB'!C243,'Transport DB'!F:F,"="&amp;'Work DB'!$J$4)</f>
        <v>0</v>
      </c>
      <c r="K243" s="169">
        <f>SUMIFS('Transport DB'!O:O,'Transport DB'!C:C,"="&amp;'Work DB'!C243,'Transport DB'!F:F,"="&amp;'Work DB'!$K$4)</f>
        <v>0</v>
      </c>
      <c r="L243" s="169">
        <f>SUMIFS('Transport DB'!O:O,'Transport DB'!C:C,"="&amp;'Work DB'!C243,'Transport DB'!F:F,"="&amp;'Work DB'!$L$4)</f>
        <v>0</v>
      </c>
      <c r="M243" s="169">
        <f>SUMIFS('Transport DB'!O:O,'Transport DB'!C:C,"="&amp;'Work DB'!C243,'Transport DB'!F:F,"="&amp;'Work DB'!$M$4)</f>
        <v>0</v>
      </c>
      <c r="N243" s="169"/>
      <c r="O243" s="167"/>
      <c r="P243" s="168">
        <f t="shared" si="19"/>
        <v>0</v>
      </c>
      <c r="Q243" s="169">
        <f t="shared" si="21"/>
        <v>0</v>
      </c>
      <c r="R243" s="169"/>
      <c r="S243" s="169"/>
      <c r="T243" s="169"/>
      <c r="U243" s="169"/>
      <c r="V243" s="167"/>
      <c r="W243" s="168">
        <f>SUMIFS('Transport DB'!Q:Q,'Transport DB'!C:C,"="&amp;'Work DB'!C243,'Transport DB'!F:F,"="&amp;'Work DB'!$W$4)</f>
        <v>0</v>
      </c>
      <c r="X243" s="169">
        <f>SUMIFS('Transport DB'!Q:Q,'Transport DB'!C:C,"="&amp;'Work DB'!C243,'Transport DB'!F:F,"="&amp;'Work DB'!$X$4)</f>
        <v>0</v>
      </c>
      <c r="Y243" s="169">
        <f>SUMIFS('Transport DB'!Q:Q,'Transport DB'!C:C,"="&amp;'Work DB'!C243,'Transport DB'!F:F,"="&amp;'Work DB'!$Y$4)</f>
        <v>0</v>
      </c>
      <c r="Z243" s="166">
        <f>SUMIFS('Transport DB'!Q:Q,'Transport DB'!C:C,"="&amp;'Work DB'!C243,'Transport DB'!F:F,"="&amp;'Work DB'!$Z$4)</f>
        <v>0</v>
      </c>
      <c r="AA243" s="166">
        <f>SUMIFS('Transport DB'!Q:Q,'Transport DB'!C:C,"="&amp;'Work DB'!C243,'Transport DB'!F:F,"="&amp;'Work DB'!$AA$4)</f>
        <v>0</v>
      </c>
      <c r="AB243" s="166"/>
      <c r="AC243" s="167"/>
      <c r="AD243" s="29"/>
      <c r="AE243" s="30"/>
      <c r="AF243" s="31"/>
      <c r="AG243" s="29"/>
      <c r="AH243" s="30"/>
      <c r="AI243" s="32"/>
      <c r="AJ243" s="29"/>
      <c r="AK243" s="30"/>
      <c r="AL243" s="30"/>
      <c r="AM243" s="31"/>
      <c r="AN243" s="29"/>
      <c r="AO243" s="30"/>
      <c r="AP243" s="31"/>
      <c r="AQ243" s="189"/>
      <c r="AR243" s="30"/>
      <c r="AS243" s="30"/>
      <c r="AT243" s="30"/>
      <c r="AU243" s="30"/>
      <c r="AV243" s="31"/>
      <c r="AW243" s="33"/>
      <c r="AX243" s="57"/>
    </row>
    <row r="244" spans="2:50" s="15" customFormat="1" ht="21" x14ac:dyDescent="0.25">
      <c r="B244" s="48"/>
      <c r="C244" s="20">
        <f t="shared" si="20"/>
        <v>45609</v>
      </c>
      <c r="D244" s="168">
        <f>SUMIFS('Transport DB'!P:P,'Transport DB'!C:C,"="&amp;'Work DB'!C244,'Transport DB'!F:F,"="&amp;'Work DB'!$D$4)</f>
        <v>0</v>
      </c>
      <c r="E244" s="169">
        <f>SUMIFS('Transport DB'!P:P,'Transport DB'!C:C,"="&amp;'Work DB'!C244,'Transport DB'!F:F,"="&amp;'Work DB'!$E$4)</f>
        <v>0</v>
      </c>
      <c r="F244" s="169">
        <f>SUMIFS('Transport DB'!P:P,'Transport DB'!C:C,"="&amp;'Work DB'!C244,'Transport DB'!F:F,"="&amp;'Work DB'!$F$4)</f>
        <v>0</v>
      </c>
      <c r="G244" s="169"/>
      <c r="H244" s="167"/>
      <c r="I244" s="168">
        <f>SUMIFS('Transport DB'!O:O,'Transport DB'!C:C,"="&amp;'Work DB'!C244,'Transport DB'!F:F,"="&amp;'Work DB'!$I$4)</f>
        <v>0</v>
      </c>
      <c r="J244" s="169">
        <f>SUMIFS('Transport DB'!O:O,'Transport DB'!C:C,"="&amp;'Work DB'!C244,'Transport DB'!F:F,"="&amp;'Work DB'!$J$4)</f>
        <v>0</v>
      </c>
      <c r="K244" s="169">
        <f>SUMIFS('Transport DB'!O:O,'Transport DB'!C:C,"="&amp;'Work DB'!C244,'Transport DB'!F:F,"="&amp;'Work DB'!$K$4)</f>
        <v>0</v>
      </c>
      <c r="L244" s="169">
        <f>SUMIFS('Transport DB'!O:O,'Transport DB'!C:C,"="&amp;'Work DB'!C244,'Transport DB'!F:F,"="&amp;'Work DB'!$L$4)</f>
        <v>0</v>
      </c>
      <c r="M244" s="169">
        <f>SUMIFS('Transport DB'!O:O,'Transport DB'!C:C,"="&amp;'Work DB'!C244,'Transport DB'!F:F,"="&amp;'Work DB'!$M$4)</f>
        <v>0</v>
      </c>
      <c r="N244" s="169"/>
      <c r="O244" s="167"/>
      <c r="P244" s="168">
        <f t="shared" si="19"/>
        <v>0</v>
      </c>
      <c r="Q244" s="169">
        <f t="shared" si="21"/>
        <v>0</v>
      </c>
      <c r="R244" s="169"/>
      <c r="S244" s="169"/>
      <c r="T244" s="169"/>
      <c r="U244" s="169"/>
      <c r="V244" s="167"/>
      <c r="W244" s="168">
        <f>SUMIFS('Transport DB'!Q:Q,'Transport DB'!C:C,"="&amp;'Work DB'!C244,'Transport DB'!F:F,"="&amp;'Work DB'!$W$4)</f>
        <v>0</v>
      </c>
      <c r="X244" s="169">
        <f>SUMIFS('Transport DB'!Q:Q,'Transport DB'!C:C,"="&amp;'Work DB'!C244,'Transport DB'!F:F,"="&amp;'Work DB'!$X$4)</f>
        <v>0</v>
      </c>
      <c r="Y244" s="169">
        <f>SUMIFS('Transport DB'!Q:Q,'Transport DB'!C:C,"="&amp;'Work DB'!C244,'Transport DB'!F:F,"="&amp;'Work DB'!$Y$4)</f>
        <v>0</v>
      </c>
      <c r="Z244" s="166">
        <f>SUMIFS('Transport DB'!Q:Q,'Transport DB'!C:C,"="&amp;'Work DB'!C244,'Transport DB'!F:F,"="&amp;'Work DB'!$Z$4)</f>
        <v>0</v>
      </c>
      <c r="AA244" s="166">
        <f>SUMIFS('Transport DB'!Q:Q,'Transport DB'!C:C,"="&amp;'Work DB'!C244,'Transport DB'!F:F,"="&amp;'Work DB'!$AA$4)</f>
        <v>0</v>
      </c>
      <c r="AB244" s="166"/>
      <c r="AC244" s="167"/>
      <c r="AD244" s="29"/>
      <c r="AE244" s="30"/>
      <c r="AF244" s="31"/>
      <c r="AG244" s="29"/>
      <c r="AH244" s="30"/>
      <c r="AI244" s="32"/>
      <c r="AJ244" s="29"/>
      <c r="AK244" s="30"/>
      <c r="AL244" s="30"/>
      <c r="AM244" s="31"/>
      <c r="AN244" s="29"/>
      <c r="AO244" s="30"/>
      <c r="AP244" s="31"/>
      <c r="AQ244" s="189"/>
      <c r="AR244" s="30"/>
      <c r="AS244" s="30"/>
      <c r="AT244" s="30"/>
      <c r="AU244" s="30"/>
      <c r="AV244" s="31"/>
      <c r="AW244" s="33"/>
      <c r="AX244" s="57"/>
    </row>
    <row r="245" spans="2:50" s="15" customFormat="1" ht="21" x14ac:dyDescent="0.25">
      <c r="B245" s="48"/>
      <c r="C245" s="20">
        <f t="shared" si="20"/>
        <v>45610</v>
      </c>
      <c r="D245" s="168">
        <f>SUMIFS('Transport DB'!P:P,'Transport DB'!C:C,"="&amp;'Work DB'!C245,'Transport DB'!F:F,"="&amp;'Work DB'!$D$4)</f>
        <v>0</v>
      </c>
      <c r="E245" s="169">
        <f>SUMIFS('Transport DB'!P:P,'Transport DB'!C:C,"="&amp;'Work DB'!C245,'Transport DB'!F:F,"="&amp;'Work DB'!$E$4)</f>
        <v>0</v>
      </c>
      <c r="F245" s="169">
        <f>SUMIFS('Transport DB'!P:P,'Transport DB'!C:C,"="&amp;'Work DB'!C245,'Transport DB'!F:F,"="&amp;'Work DB'!$F$4)</f>
        <v>0</v>
      </c>
      <c r="G245" s="169"/>
      <c r="H245" s="167"/>
      <c r="I245" s="168">
        <f>SUMIFS('Transport DB'!O:O,'Transport DB'!C:C,"="&amp;'Work DB'!C245,'Transport DB'!F:F,"="&amp;'Work DB'!$I$4)</f>
        <v>0</v>
      </c>
      <c r="J245" s="169">
        <f>SUMIFS('Transport DB'!O:O,'Transport DB'!C:C,"="&amp;'Work DB'!C245,'Transport DB'!F:F,"="&amp;'Work DB'!$J$4)</f>
        <v>0</v>
      </c>
      <c r="K245" s="169">
        <f>SUMIFS('Transport DB'!O:O,'Transport DB'!C:C,"="&amp;'Work DB'!C245,'Transport DB'!F:F,"="&amp;'Work DB'!$K$4)</f>
        <v>0</v>
      </c>
      <c r="L245" s="169">
        <f>SUMIFS('Transport DB'!O:O,'Transport DB'!C:C,"="&amp;'Work DB'!C245,'Transport DB'!F:F,"="&amp;'Work DB'!$L$4)</f>
        <v>0</v>
      </c>
      <c r="M245" s="169">
        <f>SUMIFS('Transport DB'!O:O,'Transport DB'!C:C,"="&amp;'Work DB'!C245,'Transport DB'!F:F,"="&amp;'Work DB'!$M$4)</f>
        <v>0</v>
      </c>
      <c r="N245" s="169"/>
      <c r="O245" s="167"/>
      <c r="P245" s="168">
        <f t="shared" si="19"/>
        <v>0</v>
      </c>
      <c r="Q245" s="169">
        <f t="shared" si="21"/>
        <v>0</v>
      </c>
      <c r="R245" s="169"/>
      <c r="S245" s="169"/>
      <c r="T245" s="169"/>
      <c r="U245" s="169"/>
      <c r="V245" s="167"/>
      <c r="W245" s="168">
        <f>SUMIFS('Transport DB'!Q:Q,'Transport DB'!C:C,"="&amp;'Work DB'!C245,'Transport DB'!F:F,"="&amp;'Work DB'!$W$4)</f>
        <v>0</v>
      </c>
      <c r="X245" s="169">
        <f>SUMIFS('Transport DB'!Q:Q,'Transport DB'!C:C,"="&amp;'Work DB'!C245,'Transport DB'!F:F,"="&amp;'Work DB'!$X$4)</f>
        <v>0</v>
      </c>
      <c r="Y245" s="169">
        <f>SUMIFS('Transport DB'!Q:Q,'Transport DB'!C:C,"="&amp;'Work DB'!C245,'Transport DB'!F:F,"="&amp;'Work DB'!$Y$4)</f>
        <v>0</v>
      </c>
      <c r="Z245" s="166">
        <f>SUMIFS('Transport DB'!Q:Q,'Transport DB'!C:C,"="&amp;'Work DB'!C245,'Transport DB'!F:F,"="&amp;'Work DB'!$Z$4)</f>
        <v>0</v>
      </c>
      <c r="AA245" s="166">
        <f>SUMIFS('Transport DB'!Q:Q,'Transport DB'!C:C,"="&amp;'Work DB'!C245,'Transport DB'!F:F,"="&amp;'Work DB'!$AA$4)</f>
        <v>0</v>
      </c>
      <c r="AB245" s="166"/>
      <c r="AC245" s="167"/>
      <c r="AD245" s="29"/>
      <c r="AE245" s="30"/>
      <c r="AF245" s="31"/>
      <c r="AG245" s="29"/>
      <c r="AH245" s="30"/>
      <c r="AI245" s="32"/>
      <c r="AJ245" s="29"/>
      <c r="AK245" s="30"/>
      <c r="AL245" s="30"/>
      <c r="AM245" s="31"/>
      <c r="AN245" s="29"/>
      <c r="AO245" s="30"/>
      <c r="AP245" s="31"/>
      <c r="AQ245" s="189"/>
      <c r="AR245" s="30"/>
      <c r="AS245" s="30"/>
      <c r="AT245" s="30"/>
      <c r="AU245" s="30"/>
      <c r="AV245" s="31"/>
      <c r="AW245" s="33"/>
      <c r="AX245" s="57"/>
    </row>
    <row r="246" spans="2:50" s="15" customFormat="1" ht="21" x14ac:dyDescent="0.25">
      <c r="B246" s="48"/>
      <c r="C246" s="20">
        <f t="shared" si="20"/>
        <v>45611</v>
      </c>
      <c r="D246" s="168">
        <f>SUMIFS('Transport DB'!P:P,'Transport DB'!C:C,"="&amp;'Work DB'!C246,'Transport DB'!F:F,"="&amp;'Work DB'!$D$4)</f>
        <v>0</v>
      </c>
      <c r="E246" s="169">
        <f>SUMIFS('Transport DB'!P:P,'Transport DB'!C:C,"="&amp;'Work DB'!C246,'Transport DB'!F:F,"="&amp;'Work DB'!$E$4)</f>
        <v>0</v>
      </c>
      <c r="F246" s="169">
        <f>SUMIFS('Transport DB'!P:P,'Transport DB'!C:C,"="&amp;'Work DB'!C246,'Transport DB'!F:F,"="&amp;'Work DB'!$F$4)</f>
        <v>0</v>
      </c>
      <c r="G246" s="169"/>
      <c r="H246" s="167"/>
      <c r="I246" s="168">
        <f>SUMIFS('Transport DB'!O:O,'Transport DB'!C:C,"="&amp;'Work DB'!C246,'Transport DB'!F:F,"="&amp;'Work DB'!$I$4)</f>
        <v>0</v>
      </c>
      <c r="J246" s="169">
        <f>SUMIFS('Transport DB'!O:O,'Transport DB'!C:C,"="&amp;'Work DB'!C246,'Transport DB'!F:F,"="&amp;'Work DB'!$J$4)</f>
        <v>0</v>
      </c>
      <c r="K246" s="169">
        <f>SUMIFS('Transport DB'!O:O,'Transport DB'!C:C,"="&amp;'Work DB'!C246,'Transport DB'!F:F,"="&amp;'Work DB'!$K$4)</f>
        <v>0</v>
      </c>
      <c r="L246" s="169">
        <f>SUMIFS('Transport DB'!O:O,'Transport DB'!C:C,"="&amp;'Work DB'!C246,'Transport DB'!F:F,"="&amp;'Work DB'!$L$4)</f>
        <v>0</v>
      </c>
      <c r="M246" s="169">
        <f>SUMIFS('Transport DB'!O:O,'Transport DB'!C:C,"="&amp;'Work DB'!C246,'Transport DB'!F:F,"="&amp;'Work DB'!$M$4)</f>
        <v>0</v>
      </c>
      <c r="N246" s="169"/>
      <c r="O246" s="167"/>
      <c r="P246" s="168">
        <f t="shared" si="19"/>
        <v>0</v>
      </c>
      <c r="Q246" s="169">
        <f t="shared" si="21"/>
        <v>0</v>
      </c>
      <c r="R246" s="169"/>
      <c r="S246" s="169"/>
      <c r="T246" s="169"/>
      <c r="U246" s="169"/>
      <c r="V246" s="167"/>
      <c r="W246" s="168">
        <f>SUMIFS('Transport DB'!Q:Q,'Transport DB'!C:C,"="&amp;'Work DB'!C246,'Transport DB'!F:F,"="&amp;'Work DB'!$W$4)</f>
        <v>0</v>
      </c>
      <c r="X246" s="169">
        <f>SUMIFS('Transport DB'!Q:Q,'Transport DB'!C:C,"="&amp;'Work DB'!C246,'Transport DB'!F:F,"="&amp;'Work DB'!$X$4)</f>
        <v>0</v>
      </c>
      <c r="Y246" s="169">
        <f>SUMIFS('Transport DB'!Q:Q,'Transport DB'!C:C,"="&amp;'Work DB'!C246,'Transport DB'!F:F,"="&amp;'Work DB'!$Y$4)</f>
        <v>0</v>
      </c>
      <c r="Z246" s="166">
        <f>SUMIFS('Transport DB'!Q:Q,'Transport DB'!C:C,"="&amp;'Work DB'!C246,'Transport DB'!F:F,"="&amp;'Work DB'!$Z$4)</f>
        <v>0</v>
      </c>
      <c r="AA246" s="166">
        <f>SUMIFS('Transport DB'!Q:Q,'Transport DB'!C:C,"="&amp;'Work DB'!C246,'Transport DB'!F:F,"="&amp;'Work DB'!$AA$4)</f>
        <v>0</v>
      </c>
      <c r="AB246" s="166"/>
      <c r="AC246" s="167"/>
      <c r="AD246" s="29"/>
      <c r="AE246" s="30"/>
      <c r="AF246" s="31"/>
      <c r="AG246" s="29"/>
      <c r="AH246" s="30"/>
      <c r="AI246" s="32"/>
      <c r="AJ246" s="29"/>
      <c r="AK246" s="30"/>
      <c r="AL246" s="30"/>
      <c r="AM246" s="31"/>
      <c r="AN246" s="29"/>
      <c r="AO246" s="30"/>
      <c r="AP246" s="31"/>
      <c r="AQ246" s="189"/>
      <c r="AR246" s="30"/>
      <c r="AS246" s="30"/>
      <c r="AT246" s="30"/>
      <c r="AU246" s="30"/>
      <c r="AV246" s="31"/>
      <c r="AW246" s="33"/>
      <c r="AX246" s="57"/>
    </row>
    <row r="247" spans="2:50" s="15" customFormat="1" ht="21" x14ac:dyDescent="0.25">
      <c r="B247" s="48"/>
      <c r="C247" s="20">
        <f t="shared" si="20"/>
        <v>45612</v>
      </c>
      <c r="D247" s="168">
        <f>SUMIFS('Transport DB'!P:P,'Transport DB'!C:C,"="&amp;'Work DB'!C247,'Transport DB'!F:F,"="&amp;'Work DB'!$D$4)</f>
        <v>0</v>
      </c>
      <c r="E247" s="169">
        <f>SUMIFS('Transport DB'!P:P,'Transport DB'!C:C,"="&amp;'Work DB'!C247,'Transport DB'!F:F,"="&amp;'Work DB'!$E$4)</f>
        <v>0</v>
      </c>
      <c r="F247" s="169">
        <f>SUMIFS('Transport DB'!P:P,'Transport DB'!C:C,"="&amp;'Work DB'!C247,'Transport DB'!F:F,"="&amp;'Work DB'!$F$4)</f>
        <v>0</v>
      </c>
      <c r="G247" s="169"/>
      <c r="H247" s="167"/>
      <c r="I247" s="168">
        <f>SUMIFS('Transport DB'!O:O,'Transport DB'!C:C,"="&amp;'Work DB'!C247,'Transport DB'!F:F,"="&amp;'Work DB'!$I$4)</f>
        <v>0</v>
      </c>
      <c r="J247" s="169">
        <f>SUMIFS('Transport DB'!O:O,'Transport DB'!C:C,"="&amp;'Work DB'!C247,'Transport DB'!F:F,"="&amp;'Work DB'!$J$4)</f>
        <v>0</v>
      </c>
      <c r="K247" s="169">
        <f>SUMIFS('Transport DB'!O:O,'Transport DB'!C:C,"="&amp;'Work DB'!C247,'Transport DB'!F:F,"="&amp;'Work DB'!$K$4)</f>
        <v>0</v>
      </c>
      <c r="L247" s="169">
        <f>SUMIFS('Transport DB'!O:O,'Transport DB'!C:C,"="&amp;'Work DB'!C247,'Transport DB'!F:F,"="&amp;'Work DB'!$L$4)</f>
        <v>0</v>
      </c>
      <c r="M247" s="169">
        <f>SUMIFS('Transport DB'!O:O,'Transport DB'!C:C,"="&amp;'Work DB'!C247,'Transport DB'!F:F,"="&amp;'Work DB'!$M$4)</f>
        <v>0</v>
      </c>
      <c r="N247" s="169"/>
      <c r="O247" s="167"/>
      <c r="P247" s="168">
        <f t="shared" si="19"/>
        <v>0</v>
      </c>
      <c r="Q247" s="169">
        <f t="shared" si="21"/>
        <v>0</v>
      </c>
      <c r="R247" s="169"/>
      <c r="S247" s="169"/>
      <c r="T247" s="169"/>
      <c r="U247" s="169"/>
      <c r="V247" s="167"/>
      <c r="W247" s="168">
        <f>SUMIFS('Transport DB'!Q:Q,'Transport DB'!C:C,"="&amp;'Work DB'!C247,'Transport DB'!F:F,"="&amp;'Work DB'!$W$4)</f>
        <v>0</v>
      </c>
      <c r="X247" s="169">
        <f>SUMIFS('Transport DB'!Q:Q,'Transport DB'!C:C,"="&amp;'Work DB'!C247,'Transport DB'!F:F,"="&amp;'Work DB'!$X$4)</f>
        <v>0</v>
      </c>
      <c r="Y247" s="169">
        <f>SUMIFS('Transport DB'!Q:Q,'Transport DB'!C:C,"="&amp;'Work DB'!C247,'Transport DB'!F:F,"="&amp;'Work DB'!$Y$4)</f>
        <v>0</v>
      </c>
      <c r="Z247" s="166">
        <f>SUMIFS('Transport DB'!Q:Q,'Transport DB'!C:C,"="&amp;'Work DB'!C247,'Transport DB'!F:F,"="&amp;'Work DB'!$Z$4)</f>
        <v>0</v>
      </c>
      <c r="AA247" s="166">
        <f>SUMIFS('Transport DB'!Q:Q,'Transport DB'!C:C,"="&amp;'Work DB'!C247,'Transport DB'!F:F,"="&amp;'Work DB'!$AA$4)</f>
        <v>0</v>
      </c>
      <c r="AB247" s="166"/>
      <c r="AC247" s="167"/>
      <c r="AD247" s="29"/>
      <c r="AE247" s="30"/>
      <c r="AF247" s="31"/>
      <c r="AG247" s="29"/>
      <c r="AH247" s="30"/>
      <c r="AI247" s="32"/>
      <c r="AJ247" s="29"/>
      <c r="AK247" s="30"/>
      <c r="AL247" s="30"/>
      <c r="AM247" s="31"/>
      <c r="AN247" s="29"/>
      <c r="AO247" s="30"/>
      <c r="AP247" s="31"/>
      <c r="AQ247" s="189"/>
      <c r="AR247" s="30"/>
      <c r="AS247" s="30"/>
      <c r="AT247" s="30"/>
      <c r="AU247" s="30"/>
      <c r="AV247" s="31"/>
      <c r="AW247" s="33"/>
      <c r="AX247" s="57"/>
    </row>
    <row r="248" spans="2:50" s="15" customFormat="1" ht="21" x14ac:dyDescent="0.25">
      <c r="B248" s="48"/>
      <c r="C248" s="20">
        <f t="shared" si="20"/>
        <v>45613</v>
      </c>
      <c r="D248" s="168">
        <f>SUMIFS('Transport DB'!P:P,'Transport DB'!C:C,"="&amp;'Work DB'!C248,'Transport DB'!F:F,"="&amp;'Work DB'!$D$4)</f>
        <v>0</v>
      </c>
      <c r="E248" s="169">
        <f>SUMIFS('Transport DB'!P:P,'Transport DB'!C:C,"="&amp;'Work DB'!C248,'Transport DB'!F:F,"="&amp;'Work DB'!$E$4)</f>
        <v>0</v>
      </c>
      <c r="F248" s="169">
        <f>SUMIFS('Transport DB'!P:P,'Transport DB'!C:C,"="&amp;'Work DB'!C248,'Transport DB'!F:F,"="&amp;'Work DB'!$F$4)</f>
        <v>0</v>
      </c>
      <c r="G248" s="169"/>
      <c r="H248" s="167"/>
      <c r="I248" s="168">
        <f>SUMIFS('Transport DB'!O:O,'Transport DB'!C:C,"="&amp;'Work DB'!C248,'Transport DB'!F:F,"="&amp;'Work DB'!$I$4)</f>
        <v>0</v>
      </c>
      <c r="J248" s="169">
        <f>SUMIFS('Transport DB'!O:O,'Transport DB'!C:C,"="&amp;'Work DB'!C248,'Transport DB'!F:F,"="&amp;'Work DB'!$J$4)</f>
        <v>0</v>
      </c>
      <c r="K248" s="169">
        <f>SUMIFS('Transport DB'!O:O,'Transport DB'!C:C,"="&amp;'Work DB'!C248,'Transport DB'!F:F,"="&amp;'Work DB'!$K$4)</f>
        <v>0</v>
      </c>
      <c r="L248" s="169">
        <f>SUMIFS('Transport DB'!O:O,'Transport DB'!C:C,"="&amp;'Work DB'!C248,'Transport DB'!F:F,"="&amp;'Work DB'!$L$4)</f>
        <v>0</v>
      </c>
      <c r="M248" s="169">
        <f>SUMIFS('Transport DB'!O:O,'Transport DB'!C:C,"="&amp;'Work DB'!C248,'Transport DB'!F:F,"="&amp;'Work DB'!$M$4)</f>
        <v>0</v>
      </c>
      <c r="N248" s="169"/>
      <c r="O248" s="167"/>
      <c r="P248" s="168">
        <f t="shared" si="19"/>
        <v>0</v>
      </c>
      <c r="Q248" s="169">
        <f t="shared" si="21"/>
        <v>0</v>
      </c>
      <c r="R248" s="169"/>
      <c r="S248" s="169"/>
      <c r="T248" s="169"/>
      <c r="U248" s="169"/>
      <c r="V248" s="167"/>
      <c r="W248" s="168">
        <f>SUMIFS('Transport DB'!Q:Q,'Transport DB'!C:C,"="&amp;'Work DB'!C248,'Transport DB'!F:F,"="&amp;'Work DB'!$W$4)</f>
        <v>0</v>
      </c>
      <c r="X248" s="169">
        <f>SUMIFS('Transport DB'!Q:Q,'Transport DB'!C:C,"="&amp;'Work DB'!C248,'Transport DB'!F:F,"="&amp;'Work DB'!$X$4)</f>
        <v>0</v>
      </c>
      <c r="Y248" s="169">
        <f>SUMIFS('Transport DB'!Q:Q,'Transport DB'!C:C,"="&amp;'Work DB'!C248,'Transport DB'!F:F,"="&amp;'Work DB'!$Y$4)</f>
        <v>0</v>
      </c>
      <c r="Z248" s="166">
        <f>SUMIFS('Transport DB'!Q:Q,'Transport DB'!C:C,"="&amp;'Work DB'!C248,'Transport DB'!F:F,"="&amp;'Work DB'!$Z$4)</f>
        <v>0</v>
      </c>
      <c r="AA248" s="166">
        <f>SUMIFS('Transport DB'!Q:Q,'Transport DB'!C:C,"="&amp;'Work DB'!C248,'Transport DB'!F:F,"="&amp;'Work DB'!$AA$4)</f>
        <v>0</v>
      </c>
      <c r="AB248" s="166"/>
      <c r="AC248" s="167"/>
      <c r="AD248" s="29"/>
      <c r="AE248" s="30"/>
      <c r="AF248" s="31"/>
      <c r="AG248" s="29"/>
      <c r="AH248" s="30"/>
      <c r="AI248" s="32"/>
      <c r="AJ248" s="29"/>
      <c r="AK248" s="30"/>
      <c r="AL248" s="30"/>
      <c r="AM248" s="31"/>
      <c r="AN248" s="29"/>
      <c r="AO248" s="30"/>
      <c r="AP248" s="31"/>
      <c r="AQ248" s="189"/>
      <c r="AR248" s="30"/>
      <c r="AS248" s="30"/>
      <c r="AT248" s="30"/>
      <c r="AU248" s="30"/>
      <c r="AV248" s="31"/>
      <c r="AW248" s="33"/>
      <c r="AX248" s="57"/>
    </row>
    <row r="249" spans="2:50" s="15" customFormat="1" ht="21" x14ac:dyDescent="0.25">
      <c r="B249" s="48"/>
      <c r="C249" s="20">
        <f t="shared" si="20"/>
        <v>45614</v>
      </c>
      <c r="D249" s="168">
        <f>SUMIFS('Transport DB'!P:P,'Transport DB'!C:C,"="&amp;'Work DB'!C249,'Transport DB'!F:F,"="&amp;'Work DB'!$D$4)</f>
        <v>0</v>
      </c>
      <c r="E249" s="169">
        <f>SUMIFS('Transport DB'!P:P,'Transport DB'!C:C,"="&amp;'Work DB'!C249,'Transport DB'!F:F,"="&amp;'Work DB'!$E$4)</f>
        <v>0</v>
      </c>
      <c r="F249" s="169">
        <f>SUMIFS('Transport DB'!P:P,'Transport DB'!C:C,"="&amp;'Work DB'!C249,'Transport DB'!F:F,"="&amp;'Work DB'!$F$4)</f>
        <v>0</v>
      </c>
      <c r="G249" s="169"/>
      <c r="H249" s="167"/>
      <c r="I249" s="168">
        <f>SUMIFS('Transport DB'!O:O,'Transport DB'!C:C,"="&amp;'Work DB'!C249,'Transport DB'!F:F,"="&amp;'Work DB'!$I$4)</f>
        <v>0</v>
      </c>
      <c r="J249" s="169">
        <f>SUMIFS('Transport DB'!O:O,'Transport DB'!C:C,"="&amp;'Work DB'!C249,'Transport DB'!F:F,"="&amp;'Work DB'!$J$4)</f>
        <v>0</v>
      </c>
      <c r="K249" s="169">
        <f>SUMIFS('Transport DB'!O:O,'Transport DB'!C:C,"="&amp;'Work DB'!C249,'Transport DB'!F:F,"="&amp;'Work DB'!$K$4)</f>
        <v>0</v>
      </c>
      <c r="L249" s="169">
        <f>SUMIFS('Transport DB'!O:O,'Transport DB'!C:C,"="&amp;'Work DB'!C249,'Transport DB'!F:F,"="&amp;'Work DB'!$L$4)</f>
        <v>0</v>
      </c>
      <c r="M249" s="169">
        <f>SUMIFS('Transport DB'!O:O,'Transport DB'!C:C,"="&amp;'Work DB'!C249,'Transport DB'!F:F,"="&amp;'Work DB'!$M$4)</f>
        <v>0</v>
      </c>
      <c r="N249" s="169"/>
      <c r="O249" s="167"/>
      <c r="P249" s="168">
        <f t="shared" si="19"/>
        <v>0</v>
      </c>
      <c r="Q249" s="169">
        <f t="shared" si="21"/>
        <v>0</v>
      </c>
      <c r="R249" s="169"/>
      <c r="S249" s="169"/>
      <c r="T249" s="169"/>
      <c r="U249" s="169"/>
      <c r="V249" s="167"/>
      <c r="W249" s="168">
        <f>SUMIFS('Transport DB'!Q:Q,'Transport DB'!C:C,"="&amp;'Work DB'!C249,'Transport DB'!F:F,"="&amp;'Work DB'!$W$4)</f>
        <v>0</v>
      </c>
      <c r="X249" s="169">
        <f>SUMIFS('Transport DB'!Q:Q,'Transport DB'!C:C,"="&amp;'Work DB'!C249,'Transport DB'!F:F,"="&amp;'Work DB'!$X$4)</f>
        <v>0</v>
      </c>
      <c r="Y249" s="169">
        <f>SUMIFS('Transport DB'!Q:Q,'Transport DB'!C:C,"="&amp;'Work DB'!C249,'Transport DB'!F:F,"="&amp;'Work DB'!$Y$4)</f>
        <v>0</v>
      </c>
      <c r="Z249" s="166">
        <f>SUMIFS('Transport DB'!Q:Q,'Transport DB'!C:C,"="&amp;'Work DB'!C249,'Transport DB'!F:F,"="&amp;'Work DB'!$Z$4)</f>
        <v>0</v>
      </c>
      <c r="AA249" s="166">
        <f>SUMIFS('Transport DB'!Q:Q,'Transport DB'!C:C,"="&amp;'Work DB'!C249,'Transport DB'!F:F,"="&amp;'Work DB'!$AA$4)</f>
        <v>0</v>
      </c>
      <c r="AB249" s="166"/>
      <c r="AC249" s="167"/>
      <c r="AD249" s="29"/>
      <c r="AE249" s="30"/>
      <c r="AF249" s="31"/>
      <c r="AG249" s="29"/>
      <c r="AH249" s="30"/>
      <c r="AI249" s="32"/>
      <c r="AJ249" s="29"/>
      <c r="AK249" s="30"/>
      <c r="AL249" s="30"/>
      <c r="AM249" s="31"/>
      <c r="AN249" s="29"/>
      <c r="AO249" s="30"/>
      <c r="AP249" s="31"/>
      <c r="AQ249" s="189"/>
      <c r="AR249" s="30"/>
      <c r="AS249" s="30"/>
      <c r="AT249" s="30"/>
      <c r="AU249" s="30"/>
      <c r="AV249" s="31"/>
      <c r="AW249" s="33"/>
      <c r="AX249" s="57"/>
    </row>
    <row r="250" spans="2:50" s="15" customFormat="1" ht="21" x14ac:dyDescent="0.25">
      <c r="B250" s="48"/>
      <c r="C250" s="20">
        <f t="shared" si="20"/>
        <v>45615</v>
      </c>
      <c r="D250" s="168">
        <f>SUMIFS('Transport DB'!P:P,'Transport DB'!C:C,"="&amp;'Work DB'!C250,'Transport DB'!F:F,"="&amp;'Work DB'!$D$4)</f>
        <v>0</v>
      </c>
      <c r="E250" s="169">
        <f>SUMIFS('Transport DB'!P:P,'Transport DB'!C:C,"="&amp;'Work DB'!C250,'Transport DB'!F:F,"="&amp;'Work DB'!$E$4)</f>
        <v>0</v>
      </c>
      <c r="F250" s="169">
        <f>SUMIFS('Transport DB'!P:P,'Transport DB'!C:C,"="&amp;'Work DB'!C250,'Transport DB'!F:F,"="&amp;'Work DB'!$F$4)</f>
        <v>0</v>
      </c>
      <c r="G250" s="169"/>
      <c r="H250" s="167"/>
      <c r="I250" s="168">
        <f>SUMIFS('Transport DB'!O:O,'Transport DB'!C:C,"="&amp;'Work DB'!C250,'Transport DB'!F:F,"="&amp;'Work DB'!$I$4)</f>
        <v>0</v>
      </c>
      <c r="J250" s="169">
        <f>SUMIFS('Transport DB'!O:O,'Transport DB'!C:C,"="&amp;'Work DB'!C250,'Transport DB'!F:F,"="&amp;'Work DB'!$J$4)</f>
        <v>0</v>
      </c>
      <c r="K250" s="169">
        <f>SUMIFS('Transport DB'!O:O,'Transport DB'!C:C,"="&amp;'Work DB'!C250,'Transport DB'!F:F,"="&amp;'Work DB'!$K$4)</f>
        <v>0</v>
      </c>
      <c r="L250" s="169">
        <f>SUMIFS('Transport DB'!O:O,'Transport DB'!C:C,"="&amp;'Work DB'!C250,'Transport DB'!F:F,"="&amp;'Work DB'!$L$4)</f>
        <v>0</v>
      </c>
      <c r="M250" s="169">
        <f>SUMIFS('Transport DB'!O:O,'Transport DB'!C:C,"="&amp;'Work DB'!C250,'Transport DB'!F:F,"="&amp;'Work DB'!$M$4)</f>
        <v>0</v>
      </c>
      <c r="N250" s="169"/>
      <c r="O250" s="167"/>
      <c r="P250" s="168">
        <f t="shared" si="19"/>
        <v>0</v>
      </c>
      <c r="Q250" s="169">
        <f t="shared" si="21"/>
        <v>0</v>
      </c>
      <c r="R250" s="169"/>
      <c r="S250" s="169"/>
      <c r="T250" s="169"/>
      <c r="U250" s="169"/>
      <c r="V250" s="167"/>
      <c r="W250" s="168">
        <f>SUMIFS('Transport DB'!Q:Q,'Transport DB'!C:C,"="&amp;'Work DB'!C250,'Transport DB'!F:F,"="&amp;'Work DB'!$W$4)</f>
        <v>0</v>
      </c>
      <c r="X250" s="169">
        <f>SUMIFS('Transport DB'!Q:Q,'Transport DB'!C:C,"="&amp;'Work DB'!C250,'Transport DB'!F:F,"="&amp;'Work DB'!$X$4)</f>
        <v>0</v>
      </c>
      <c r="Y250" s="169">
        <f>SUMIFS('Transport DB'!Q:Q,'Transport DB'!C:C,"="&amp;'Work DB'!C250,'Transport DB'!F:F,"="&amp;'Work DB'!$Y$4)</f>
        <v>0</v>
      </c>
      <c r="Z250" s="166">
        <f>SUMIFS('Transport DB'!Q:Q,'Transport DB'!C:C,"="&amp;'Work DB'!C250,'Transport DB'!F:F,"="&amp;'Work DB'!$Z$4)</f>
        <v>0</v>
      </c>
      <c r="AA250" s="166">
        <f>SUMIFS('Transport DB'!Q:Q,'Transport DB'!C:C,"="&amp;'Work DB'!C250,'Transport DB'!F:F,"="&amp;'Work DB'!$AA$4)</f>
        <v>0</v>
      </c>
      <c r="AB250" s="166"/>
      <c r="AC250" s="167"/>
      <c r="AD250" s="29"/>
      <c r="AE250" s="30"/>
      <c r="AF250" s="31"/>
      <c r="AG250" s="29"/>
      <c r="AH250" s="30"/>
      <c r="AI250" s="32"/>
      <c r="AJ250" s="29"/>
      <c r="AK250" s="30"/>
      <c r="AL250" s="30"/>
      <c r="AM250" s="31"/>
      <c r="AN250" s="29"/>
      <c r="AO250" s="30"/>
      <c r="AP250" s="31"/>
      <c r="AQ250" s="189"/>
      <c r="AR250" s="30"/>
      <c r="AS250" s="30"/>
      <c r="AT250" s="30"/>
      <c r="AU250" s="30"/>
      <c r="AV250" s="31"/>
      <c r="AW250" s="33"/>
      <c r="AX250" s="57"/>
    </row>
    <row r="251" spans="2:50" s="15" customFormat="1" ht="21" x14ac:dyDescent="0.25">
      <c r="B251" s="48"/>
      <c r="C251" s="20">
        <f t="shared" si="20"/>
        <v>45616</v>
      </c>
      <c r="D251" s="168">
        <f>SUMIFS('Transport DB'!P:P,'Transport DB'!C:C,"="&amp;'Work DB'!C251,'Transport DB'!F:F,"="&amp;'Work DB'!$D$4)</f>
        <v>0</v>
      </c>
      <c r="E251" s="169">
        <f>SUMIFS('Transport DB'!P:P,'Transport DB'!C:C,"="&amp;'Work DB'!C251,'Transport DB'!F:F,"="&amp;'Work DB'!$E$4)</f>
        <v>0</v>
      </c>
      <c r="F251" s="169">
        <f>SUMIFS('Transport DB'!P:P,'Transport DB'!C:C,"="&amp;'Work DB'!C251,'Transport DB'!F:F,"="&amp;'Work DB'!$F$4)</f>
        <v>0</v>
      </c>
      <c r="G251" s="169"/>
      <c r="H251" s="167"/>
      <c r="I251" s="168">
        <f>SUMIFS('Transport DB'!O:O,'Transport DB'!C:C,"="&amp;'Work DB'!C251,'Transport DB'!F:F,"="&amp;'Work DB'!$I$4)</f>
        <v>0</v>
      </c>
      <c r="J251" s="169">
        <f>SUMIFS('Transport DB'!O:O,'Transport DB'!C:C,"="&amp;'Work DB'!C251,'Transport DB'!F:F,"="&amp;'Work DB'!$J$4)</f>
        <v>0</v>
      </c>
      <c r="K251" s="169">
        <f>SUMIFS('Transport DB'!O:O,'Transport DB'!C:C,"="&amp;'Work DB'!C251,'Transport DB'!F:F,"="&amp;'Work DB'!$K$4)</f>
        <v>0</v>
      </c>
      <c r="L251" s="169">
        <f>SUMIFS('Transport DB'!O:O,'Transport DB'!C:C,"="&amp;'Work DB'!C251,'Transport DB'!F:F,"="&amp;'Work DB'!$L$4)</f>
        <v>0</v>
      </c>
      <c r="M251" s="169">
        <f>SUMIFS('Transport DB'!O:O,'Transport DB'!C:C,"="&amp;'Work DB'!C251,'Transport DB'!F:F,"="&amp;'Work DB'!$M$4)</f>
        <v>0</v>
      </c>
      <c r="N251" s="169"/>
      <c r="O251" s="167"/>
      <c r="P251" s="168">
        <f t="shared" si="19"/>
        <v>0</v>
      </c>
      <c r="Q251" s="169">
        <f t="shared" si="21"/>
        <v>0</v>
      </c>
      <c r="R251" s="169"/>
      <c r="S251" s="169"/>
      <c r="T251" s="169"/>
      <c r="U251" s="169"/>
      <c r="V251" s="167"/>
      <c r="W251" s="168">
        <f>SUMIFS('Transport DB'!Q:Q,'Transport DB'!C:C,"="&amp;'Work DB'!C251,'Transport DB'!F:F,"="&amp;'Work DB'!$W$4)</f>
        <v>0</v>
      </c>
      <c r="X251" s="169">
        <f>SUMIFS('Transport DB'!Q:Q,'Transport DB'!C:C,"="&amp;'Work DB'!C251,'Transport DB'!F:F,"="&amp;'Work DB'!$X$4)</f>
        <v>0</v>
      </c>
      <c r="Y251" s="169">
        <f>SUMIFS('Transport DB'!Q:Q,'Transport DB'!C:C,"="&amp;'Work DB'!C251,'Transport DB'!F:F,"="&amp;'Work DB'!$Y$4)</f>
        <v>0</v>
      </c>
      <c r="Z251" s="166">
        <f>SUMIFS('Transport DB'!Q:Q,'Transport DB'!C:C,"="&amp;'Work DB'!C251,'Transport DB'!F:F,"="&amp;'Work DB'!$Z$4)</f>
        <v>0</v>
      </c>
      <c r="AA251" s="166">
        <f>SUMIFS('Transport DB'!Q:Q,'Transport DB'!C:C,"="&amp;'Work DB'!C251,'Transport DB'!F:F,"="&amp;'Work DB'!$AA$4)</f>
        <v>0</v>
      </c>
      <c r="AB251" s="166"/>
      <c r="AC251" s="167"/>
      <c r="AD251" s="29"/>
      <c r="AE251" s="30"/>
      <c r="AF251" s="31"/>
      <c r="AG251" s="29"/>
      <c r="AH251" s="30"/>
      <c r="AI251" s="32"/>
      <c r="AJ251" s="29"/>
      <c r="AK251" s="30"/>
      <c r="AL251" s="30"/>
      <c r="AM251" s="31"/>
      <c r="AN251" s="29"/>
      <c r="AO251" s="30"/>
      <c r="AP251" s="31"/>
      <c r="AQ251" s="189"/>
      <c r="AR251" s="30"/>
      <c r="AS251" s="30"/>
      <c r="AT251" s="30"/>
      <c r="AU251" s="30"/>
      <c r="AV251" s="31"/>
      <c r="AW251" s="33"/>
      <c r="AX251" s="57"/>
    </row>
    <row r="252" spans="2:50" s="15" customFormat="1" ht="21" x14ac:dyDescent="0.25">
      <c r="B252" s="48"/>
      <c r="C252" s="184">
        <f t="shared" si="20"/>
        <v>45617</v>
      </c>
      <c r="D252" s="185">
        <f>SUMIFS('Transport DB'!P:P,'Transport DB'!C:C,"="&amp;'Work DB'!C252,'Transport DB'!F:F,"="&amp;'Work DB'!$D$4)</f>
        <v>0</v>
      </c>
      <c r="E252" s="186">
        <f>SUMIFS('Transport DB'!P:P,'Transport DB'!C:C,"="&amp;'Work DB'!C252,'Transport DB'!F:F,"="&amp;'Work DB'!$E$4)</f>
        <v>0</v>
      </c>
      <c r="F252" s="186">
        <f>SUMIFS('Transport DB'!P:P,'Transport DB'!C:C,"="&amp;'Work DB'!C252,'Transport DB'!F:F,"="&amp;'Work DB'!$F$4)</f>
        <v>0</v>
      </c>
      <c r="G252" s="186"/>
      <c r="H252" s="187"/>
      <c r="I252" s="185">
        <f>SUMIFS('Transport DB'!O:O,'Transport DB'!C:C,"="&amp;'Work DB'!C252,'Transport DB'!F:F,"="&amp;'Work DB'!$I$4)</f>
        <v>0</v>
      </c>
      <c r="J252" s="186">
        <f>SUMIFS('Transport DB'!O:O,'Transport DB'!C:C,"="&amp;'Work DB'!C252,'Transport DB'!F:F,"="&amp;'Work DB'!$J$4)</f>
        <v>0</v>
      </c>
      <c r="K252" s="186">
        <f>SUMIFS('Transport DB'!O:O,'Transport DB'!C:C,"="&amp;'Work DB'!C252,'Transport DB'!F:F,"="&amp;'Work DB'!$K$4)</f>
        <v>0</v>
      </c>
      <c r="L252" s="186">
        <f>SUMIFS('Transport DB'!O:O,'Transport DB'!C:C,"="&amp;'Work DB'!C252,'Transport DB'!F:F,"="&amp;'Work DB'!$L$4)</f>
        <v>0</v>
      </c>
      <c r="M252" s="186">
        <f>SUMIFS('Transport DB'!O:O,'Transport DB'!C:C,"="&amp;'Work DB'!C252,'Transport DB'!F:F,"="&amp;'Work DB'!$M$4)</f>
        <v>0</v>
      </c>
      <c r="N252" s="186"/>
      <c r="O252" s="187"/>
      <c r="P252" s="168">
        <f t="shared" si="19"/>
        <v>0</v>
      </c>
      <c r="Q252" s="186">
        <f t="shared" si="21"/>
        <v>0</v>
      </c>
      <c r="R252" s="186"/>
      <c r="S252" s="186"/>
      <c r="T252" s="186"/>
      <c r="U252" s="186"/>
      <c r="V252" s="187"/>
      <c r="W252" s="185">
        <f>SUMIFS('Transport DB'!Q:Q,'Transport DB'!C:C,"="&amp;'Work DB'!C252,'Transport DB'!F:F,"="&amp;'Work DB'!$W$4)</f>
        <v>0</v>
      </c>
      <c r="X252" s="186">
        <f>SUMIFS('Transport DB'!Q:Q,'Transport DB'!C:C,"="&amp;'Work DB'!C252,'Transport DB'!F:F,"="&amp;'Work DB'!$X$4)</f>
        <v>0</v>
      </c>
      <c r="Y252" s="186">
        <f>SUMIFS('Transport DB'!Q:Q,'Transport DB'!C:C,"="&amp;'Work DB'!C252,'Transport DB'!F:F,"="&amp;'Work DB'!$Y$4)</f>
        <v>0</v>
      </c>
      <c r="Z252" s="188">
        <f>SUMIFS('Transport DB'!Q:Q,'Transport DB'!C:C,"="&amp;'Work DB'!C252,'Transport DB'!F:F,"="&amp;'Work DB'!$Z$4)</f>
        <v>0</v>
      </c>
      <c r="AA252" s="188">
        <f>SUMIFS('Transport DB'!Q:Q,'Transport DB'!C:C,"="&amp;'Work DB'!C252,'Transport DB'!F:F,"="&amp;'Work DB'!$AA$4)</f>
        <v>0</v>
      </c>
      <c r="AB252" s="188"/>
      <c r="AC252" s="187"/>
      <c r="AD252" s="185"/>
      <c r="AE252" s="186"/>
      <c r="AF252" s="187"/>
      <c r="AG252" s="185"/>
      <c r="AH252" s="186"/>
      <c r="AI252" s="188"/>
      <c r="AJ252" s="185"/>
      <c r="AK252" s="186"/>
      <c r="AL252" s="186"/>
      <c r="AM252" s="187"/>
      <c r="AN252" s="185"/>
      <c r="AO252" s="186"/>
      <c r="AP252" s="187"/>
      <c r="AQ252" s="189"/>
      <c r="AR252" s="186"/>
      <c r="AS252" s="186"/>
      <c r="AT252" s="186"/>
      <c r="AU252" s="186"/>
      <c r="AV252" s="187"/>
      <c r="AW252" s="189"/>
      <c r="AX252" s="190" t="s">
        <v>43</v>
      </c>
    </row>
    <row r="253" spans="2:50" s="15" customFormat="1" ht="21" x14ac:dyDescent="0.25">
      <c r="B253" s="48"/>
      <c r="C253" s="20">
        <f t="shared" si="20"/>
        <v>45618</v>
      </c>
      <c r="D253" s="168">
        <f>SUMIFS('Transport DB'!P:P,'Transport DB'!C:C,"="&amp;'Work DB'!C253,'Transport DB'!F:F,"="&amp;'Work DB'!$D$4)</f>
        <v>0</v>
      </c>
      <c r="E253" s="169">
        <f>SUMIFS('Transport DB'!P:P,'Transport DB'!C:C,"="&amp;'Work DB'!C253,'Transport DB'!F:F,"="&amp;'Work DB'!$E$4)</f>
        <v>0</v>
      </c>
      <c r="F253" s="169">
        <f>SUMIFS('Transport DB'!P:P,'Transport DB'!C:C,"="&amp;'Work DB'!C253,'Transport DB'!F:F,"="&amp;'Work DB'!$F$4)</f>
        <v>0</v>
      </c>
      <c r="G253" s="169"/>
      <c r="H253" s="167"/>
      <c r="I253" s="168">
        <f>SUMIFS('Transport DB'!O:O,'Transport DB'!C:C,"="&amp;'Work DB'!C253,'Transport DB'!F:F,"="&amp;'Work DB'!$I$4)</f>
        <v>0</v>
      </c>
      <c r="J253" s="169">
        <f>SUMIFS('Transport DB'!O:O,'Transport DB'!C:C,"="&amp;'Work DB'!C253,'Transport DB'!F:F,"="&amp;'Work DB'!$J$4)</f>
        <v>0</v>
      </c>
      <c r="K253" s="169">
        <f>SUMIFS('Transport DB'!O:O,'Transport DB'!C:C,"="&amp;'Work DB'!C253,'Transport DB'!F:F,"="&amp;'Work DB'!$K$4)</f>
        <v>0</v>
      </c>
      <c r="L253" s="169">
        <f>SUMIFS('Transport DB'!O:O,'Transport DB'!C:C,"="&amp;'Work DB'!C253,'Transport DB'!F:F,"="&amp;'Work DB'!$L$4)</f>
        <v>0</v>
      </c>
      <c r="M253" s="169">
        <f>SUMIFS('Transport DB'!O:O,'Transport DB'!C:C,"="&amp;'Work DB'!C253,'Transport DB'!F:F,"="&amp;'Work DB'!$M$4)</f>
        <v>0</v>
      </c>
      <c r="N253" s="169"/>
      <c r="O253" s="167"/>
      <c r="P253" s="168">
        <f t="shared" si="19"/>
        <v>0</v>
      </c>
      <c r="Q253" s="169">
        <f t="shared" si="21"/>
        <v>0</v>
      </c>
      <c r="R253" s="169"/>
      <c r="S253" s="169"/>
      <c r="T253" s="169"/>
      <c r="U253" s="169"/>
      <c r="V253" s="167"/>
      <c r="W253" s="168">
        <f>SUMIFS('Transport DB'!Q:Q,'Transport DB'!C:C,"="&amp;'Work DB'!C253,'Transport DB'!F:F,"="&amp;'Work DB'!$W$4)</f>
        <v>0</v>
      </c>
      <c r="X253" s="169">
        <f>SUMIFS('Transport DB'!Q:Q,'Transport DB'!C:C,"="&amp;'Work DB'!C253,'Transport DB'!F:F,"="&amp;'Work DB'!$X$4)</f>
        <v>0</v>
      </c>
      <c r="Y253" s="169">
        <f>SUMIFS('Transport DB'!Q:Q,'Transport DB'!C:C,"="&amp;'Work DB'!C253,'Transport DB'!F:F,"="&amp;'Work DB'!$Y$4)</f>
        <v>0</v>
      </c>
      <c r="Z253" s="166">
        <f>SUMIFS('Transport DB'!Q:Q,'Transport DB'!C:C,"="&amp;'Work DB'!C253,'Transport DB'!F:F,"="&amp;'Work DB'!$Z$4)</f>
        <v>0</v>
      </c>
      <c r="AA253" s="166">
        <f>SUMIFS('Transport DB'!Q:Q,'Transport DB'!C:C,"="&amp;'Work DB'!C253,'Transport DB'!F:F,"="&amp;'Work DB'!$AA$4)</f>
        <v>0</v>
      </c>
      <c r="AB253" s="166"/>
      <c r="AC253" s="167"/>
      <c r="AD253" s="29"/>
      <c r="AE253" s="30"/>
      <c r="AF253" s="31"/>
      <c r="AG253" s="29"/>
      <c r="AH253" s="30"/>
      <c r="AI253" s="32"/>
      <c r="AJ253" s="29"/>
      <c r="AK253" s="30"/>
      <c r="AL253" s="30"/>
      <c r="AM253" s="31"/>
      <c r="AN253" s="29"/>
      <c r="AO253" s="30"/>
      <c r="AP253" s="31"/>
      <c r="AQ253" s="189"/>
      <c r="AR253" s="30"/>
      <c r="AS253" s="30"/>
      <c r="AT253" s="30"/>
      <c r="AU253" s="30"/>
      <c r="AV253" s="31"/>
      <c r="AW253" s="33"/>
      <c r="AX253" s="57"/>
    </row>
    <row r="254" spans="2:50" s="15" customFormat="1" ht="21" x14ac:dyDescent="0.25">
      <c r="B254" s="48"/>
      <c r="C254" s="20">
        <f t="shared" si="20"/>
        <v>45619</v>
      </c>
      <c r="D254" s="168">
        <f>SUMIFS('Transport DB'!P:P,'Transport DB'!C:C,"="&amp;'Work DB'!C254,'Transport DB'!F:F,"="&amp;'Work DB'!$D$4)</f>
        <v>0</v>
      </c>
      <c r="E254" s="169">
        <f>SUMIFS('Transport DB'!P:P,'Transport DB'!C:C,"="&amp;'Work DB'!C254,'Transport DB'!F:F,"="&amp;'Work DB'!$E$4)</f>
        <v>0</v>
      </c>
      <c r="F254" s="169">
        <f>SUMIFS('Transport DB'!P:P,'Transport DB'!C:C,"="&amp;'Work DB'!C254,'Transport DB'!F:F,"="&amp;'Work DB'!$F$4)</f>
        <v>0</v>
      </c>
      <c r="G254" s="169"/>
      <c r="H254" s="167"/>
      <c r="I254" s="168">
        <f>SUMIFS('Transport DB'!O:O,'Transport DB'!C:C,"="&amp;'Work DB'!C254,'Transport DB'!F:F,"="&amp;'Work DB'!$I$4)</f>
        <v>0</v>
      </c>
      <c r="J254" s="169">
        <f>SUMIFS('Transport DB'!O:O,'Transport DB'!C:C,"="&amp;'Work DB'!C254,'Transport DB'!F:F,"="&amp;'Work DB'!$J$4)</f>
        <v>0</v>
      </c>
      <c r="K254" s="169">
        <f>SUMIFS('Transport DB'!O:O,'Transport DB'!C:C,"="&amp;'Work DB'!C254,'Transport DB'!F:F,"="&amp;'Work DB'!$K$4)</f>
        <v>0</v>
      </c>
      <c r="L254" s="169">
        <f>SUMIFS('Transport DB'!O:O,'Transport DB'!C:C,"="&amp;'Work DB'!C254,'Transport DB'!F:F,"="&amp;'Work DB'!$L$4)</f>
        <v>0</v>
      </c>
      <c r="M254" s="169">
        <f>SUMIFS('Transport DB'!O:O,'Transport DB'!C:C,"="&amp;'Work DB'!C254,'Transport DB'!F:F,"="&amp;'Work DB'!$M$4)</f>
        <v>0</v>
      </c>
      <c r="N254" s="169"/>
      <c r="O254" s="167"/>
      <c r="P254" s="168">
        <f t="shared" si="19"/>
        <v>0</v>
      </c>
      <c r="Q254" s="169">
        <f t="shared" si="21"/>
        <v>0</v>
      </c>
      <c r="R254" s="169"/>
      <c r="S254" s="169"/>
      <c r="T254" s="169"/>
      <c r="U254" s="169"/>
      <c r="V254" s="167"/>
      <c r="W254" s="168">
        <f>SUMIFS('Transport DB'!Q:Q,'Transport DB'!C:C,"="&amp;'Work DB'!C254,'Transport DB'!F:F,"="&amp;'Work DB'!$W$4)</f>
        <v>0</v>
      </c>
      <c r="X254" s="169">
        <f>SUMIFS('Transport DB'!Q:Q,'Transport DB'!C:C,"="&amp;'Work DB'!C254,'Transport DB'!F:F,"="&amp;'Work DB'!$X$4)</f>
        <v>0</v>
      </c>
      <c r="Y254" s="169">
        <f>SUMIFS('Transport DB'!Q:Q,'Transport DB'!C:C,"="&amp;'Work DB'!C254,'Transport DB'!F:F,"="&amp;'Work DB'!$Y$4)</f>
        <v>0</v>
      </c>
      <c r="Z254" s="166">
        <f>SUMIFS('Transport DB'!Q:Q,'Transport DB'!C:C,"="&amp;'Work DB'!C254,'Transport DB'!F:F,"="&amp;'Work DB'!$Z$4)</f>
        <v>0</v>
      </c>
      <c r="AA254" s="166">
        <f>SUMIFS('Transport DB'!Q:Q,'Transport DB'!C:C,"="&amp;'Work DB'!C254,'Transport DB'!F:F,"="&amp;'Work DB'!$AA$4)</f>
        <v>0</v>
      </c>
      <c r="AB254" s="166"/>
      <c r="AC254" s="167"/>
      <c r="AD254" s="29"/>
      <c r="AE254" s="30"/>
      <c r="AF254" s="31"/>
      <c r="AG254" s="29"/>
      <c r="AH254" s="30"/>
      <c r="AI254" s="32"/>
      <c r="AJ254" s="29"/>
      <c r="AK254" s="30"/>
      <c r="AL254" s="30"/>
      <c r="AM254" s="31"/>
      <c r="AN254" s="29"/>
      <c r="AO254" s="30"/>
      <c r="AP254" s="31"/>
      <c r="AQ254" s="189"/>
      <c r="AR254" s="30"/>
      <c r="AS254" s="30"/>
      <c r="AT254" s="30"/>
      <c r="AU254" s="30"/>
      <c r="AV254" s="31"/>
      <c r="AW254" s="33"/>
      <c r="AX254" s="57"/>
    </row>
    <row r="255" spans="2:50" s="15" customFormat="1" ht="21" x14ac:dyDescent="0.25">
      <c r="B255" s="48"/>
      <c r="C255" s="20">
        <f t="shared" si="20"/>
        <v>45620</v>
      </c>
      <c r="D255" s="168">
        <f>SUMIFS('Transport DB'!P:P,'Transport DB'!C:C,"="&amp;'Work DB'!C255,'Transport DB'!F:F,"="&amp;'Work DB'!$D$4)</f>
        <v>0</v>
      </c>
      <c r="E255" s="169">
        <f>SUMIFS('Transport DB'!P:P,'Transport DB'!C:C,"="&amp;'Work DB'!C255,'Transport DB'!F:F,"="&amp;'Work DB'!$E$4)</f>
        <v>0</v>
      </c>
      <c r="F255" s="169">
        <f>SUMIFS('Transport DB'!P:P,'Transport DB'!C:C,"="&amp;'Work DB'!C255,'Transport DB'!F:F,"="&amp;'Work DB'!$F$4)</f>
        <v>0</v>
      </c>
      <c r="G255" s="169"/>
      <c r="H255" s="167"/>
      <c r="I255" s="168">
        <f>SUMIFS('Transport DB'!O:O,'Transport DB'!C:C,"="&amp;'Work DB'!C255,'Transport DB'!F:F,"="&amp;'Work DB'!$I$4)</f>
        <v>0</v>
      </c>
      <c r="J255" s="169">
        <f>SUMIFS('Transport DB'!O:O,'Transport DB'!C:C,"="&amp;'Work DB'!C255,'Transport DB'!F:F,"="&amp;'Work DB'!$J$4)</f>
        <v>0</v>
      </c>
      <c r="K255" s="169">
        <f>SUMIFS('Transport DB'!O:O,'Transport DB'!C:C,"="&amp;'Work DB'!C255,'Transport DB'!F:F,"="&amp;'Work DB'!$K$4)</f>
        <v>0</v>
      </c>
      <c r="L255" s="169">
        <f>SUMIFS('Transport DB'!O:O,'Transport DB'!C:C,"="&amp;'Work DB'!C255,'Transport DB'!F:F,"="&amp;'Work DB'!$L$4)</f>
        <v>0</v>
      </c>
      <c r="M255" s="169">
        <f>SUMIFS('Transport DB'!O:O,'Transport DB'!C:C,"="&amp;'Work DB'!C255,'Transport DB'!F:F,"="&amp;'Work DB'!$M$4)</f>
        <v>0</v>
      </c>
      <c r="N255" s="169"/>
      <c r="O255" s="167"/>
      <c r="P255" s="168">
        <f t="shared" si="19"/>
        <v>0</v>
      </c>
      <c r="Q255" s="169">
        <f t="shared" si="21"/>
        <v>0</v>
      </c>
      <c r="R255" s="169"/>
      <c r="S255" s="169"/>
      <c r="T255" s="169"/>
      <c r="U255" s="169"/>
      <c r="V255" s="167"/>
      <c r="W255" s="168">
        <f>SUMIFS('Transport DB'!Q:Q,'Transport DB'!C:C,"="&amp;'Work DB'!C255,'Transport DB'!F:F,"="&amp;'Work DB'!$W$4)</f>
        <v>0</v>
      </c>
      <c r="X255" s="169">
        <f>SUMIFS('Transport DB'!Q:Q,'Transport DB'!C:C,"="&amp;'Work DB'!C255,'Transport DB'!F:F,"="&amp;'Work DB'!$X$4)</f>
        <v>0</v>
      </c>
      <c r="Y255" s="169">
        <f>SUMIFS('Transport DB'!Q:Q,'Transport DB'!C:C,"="&amp;'Work DB'!C255,'Transport DB'!F:F,"="&amp;'Work DB'!$Y$4)</f>
        <v>0</v>
      </c>
      <c r="Z255" s="166">
        <f>SUMIFS('Transport DB'!Q:Q,'Transport DB'!C:C,"="&amp;'Work DB'!C255,'Transport DB'!F:F,"="&amp;'Work DB'!$Z$4)</f>
        <v>0</v>
      </c>
      <c r="AA255" s="166">
        <f>SUMIFS('Transport DB'!Q:Q,'Transport DB'!C:C,"="&amp;'Work DB'!C255,'Transport DB'!F:F,"="&amp;'Work DB'!$AA$4)</f>
        <v>0</v>
      </c>
      <c r="AB255" s="166"/>
      <c r="AC255" s="167"/>
      <c r="AD255" s="29"/>
      <c r="AE255" s="30"/>
      <c r="AF255" s="31"/>
      <c r="AG255" s="29"/>
      <c r="AH255" s="30"/>
      <c r="AI255" s="32"/>
      <c r="AJ255" s="29"/>
      <c r="AK255" s="30"/>
      <c r="AL255" s="30"/>
      <c r="AM255" s="31"/>
      <c r="AN255" s="29"/>
      <c r="AO255" s="30"/>
      <c r="AP255" s="31"/>
      <c r="AQ255" s="189"/>
      <c r="AR255" s="30"/>
      <c r="AS255" s="30"/>
      <c r="AT255" s="30"/>
      <c r="AU255" s="30"/>
      <c r="AV255" s="31"/>
      <c r="AW255" s="33"/>
      <c r="AX255" s="57"/>
    </row>
    <row r="256" spans="2:50" s="15" customFormat="1" ht="21" x14ac:dyDescent="0.25">
      <c r="B256" s="48"/>
      <c r="C256" s="20">
        <f t="shared" si="20"/>
        <v>45621</v>
      </c>
      <c r="D256" s="168">
        <f>SUMIFS('Transport DB'!P:P,'Transport DB'!C:C,"="&amp;'Work DB'!C256,'Transport DB'!F:F,"="&amp;'Work DB'!$D$4)</f>
        <v>0</v>
      </c>
      <c r="E256" s="169">
        <f>SUMIFS('Transport DB'!P:P,'Transport DB'!C:C,"="&amp;'Work DB'!C256,'Transport DB'!F:F,"="&amp;'Work DB'!$E$4)</f>
        <v>0</v>
      </c>
      <c r="F256" s="169">
        <f>SUMIFS('Transport DB'!P:P,'Transport DB'!C:C,"="&amp;'Work DB'!C256,'Transport DB'!F:F,"="&amp;'Work DB'!$F$4)</f>
        <v>0</v>
      </c>
      <c r="G256" s="169"/>
      <c r="H256" s="167"/>
      <c r="I256" s="168">
        <f>SUMIFS('Transport DB'!O:O,'Transport DB'!C:C,"="&amp;'Work DB'!C256,'Transport DB'!F:F,"="&amp;'Work DB'!$I$4)</f>
        <v>0</v>
      </c>
      <c r="J256" s="169">
        <f>SUMIFS('Transport DB'!O:O,'Transport DB'!C:C,"="&amp;'Work DB'!C256,'Transport DB'!F:F,"="&amp;'Work DB'!$J$4)</f>
        <v>0</v>
      </c>
      <c r="K256" s="169">
        <f>SUMIFS('Transport DB'!O:O,'Transport DB'!C:C,"="&amp;'Work DB'!C256,'Transport DB'!F:F,"="&amp;'Work DB'!$K$4)</f>
        <v>0</v>
      </c>
      <c r="L256" s="169">
        <f>SUMIFS('Transport DB'!O:O,'Transport DB'!C:C,"="&amp;'Work DB'!C256,'Transport DB'!F:F,"="&amp;'Work DB'!$L$4)</f>
        <v>0</v>
      </c>
      <c r="M256" s="169">
        <f>SUMIFS('Transport DB'!O:O,'Transport DB'!C:C,"="&amp;'Work DB'!C256,'Transport DB'!F:F,"="&amp;'Work DB'!$M$4)</f>
        <v>0</v>
      </c>
      <c r="N256" s="169"/>
      <c r="O256" s="167"/>
      <c r="P256" s="168">
        <f t="shared" si="19"/>
        <v>0</v>
      </c>
      <c r="Q256" s="169">
        <f t="shared" si="21"/>
        <v>0</v>
      </c>
      <c r="R256" s="169"/>
      <c r="S256" s="169"/>
      <c r="T256" s="169"/>
      <c r="U256" s="169"/>
      <c r="V256" s="167"/>
      <c r="W256" s="168">
        <f>SUMIFS('Transport DB'!Q:Q,'Transport DB'!C:C,"="&amp;'Work DB'!C256,'Transport DB'!F:F,"="&amp;'Work DB'!$W$4)</f>
        <v>0</v>
      </c>
      <c r="X256" s="169">
        <f>SUMIFS('Transport DB'!Q:Q,'Transport DB'!C:C,"="&amp;'Work DB'!C256,'Transport DB'!F:F,"="&amp;'Work DB'!$X$4)</f>
        <v>0</v>
      </c>
      <c r="Y256" s="169">
        <f>SUMIFS('Transport DB'!Q:Q,'Transport DB'!C:C,"="&amp;'Work DB'!C256,'Transport DB'!F:F,"="&amp;'Work DB'!$Y$4)</f>
        <v>0</v>
      </c>
      <c r="Z256" s="166">
        <f>SUMIFS('Transport DB'!Q:Q,'Transport DB'!C:C,"="&amp;'Work DB'!C256,'Transport DB'!F:F,"="&amp;'Work DB'!$Z$4)</f>
        <v>0</v>
      </c>
      <c r="AA256" s="166">
        <f>SUMIFS('Transport DB'!Q:Q,'Transport DB'!C:C,"="&amp;'Work DB'!C256,'Transport DB'!F:F,"="&amp;'Work DB'!$AA$4)</f>
        <v>0</v>
      </c>
      <c r="AB256" s="166"/>
      <c r="AC256" s="167"/>
      <c r="AD256" s="29"/>
      <c r="AE256" s="30"/>
      <c r="AF256" s="31"/>
      <c r="AG256" s="29"/>
      <c r="AH256" s="30"/>
      <c r="AI256" s="32"/>
      <c r="AJ256" s="29"/>
      <c r="AK256" s="30"/>
      <c r="AL256" s="30"/>
      <c r="AM256" s="31"/>
      <c r="AN256" s="29"/>
      <c r="AO256" s="30"/>
      <c r="AP256" s="31"/>
      <c r="AQ256" s="189"/>
      <c r="AR256" s="30"/>
      <c r="AS256" s="30"/>
      <c r="AT256" s="30"/>
      <c r="AU256" s="30"/>
      <c r="AV256" s="31"/>
      <c r="AW256" s="33"/>
      <c r="AX256" s="57"/>
    </row>
    <row r="257" spans="2:50" s="15" customFormat="1" ht="21" x14ac:dyDescent="0.25">
      <c r="B257" s="48"/>
      <c r="C257" s="20">
        <f t="shared" si="20"/>
        <v>45622</v>
      </c>
      <c r="D257" s="168">
        <f>SUMIFS('Transport DB'!P:P,'Transport DB'!C:C,"="&amp;'Work DB'!C257,'Transport DB'!F:F,"="&amp;'Work DB'!$D$4)</f>
        <v>0</v>
      </c>
      <c r="E257" s="169">
        <f>SUMIFS('Transport DB'!P:P,'Transport DB'!C:C,"="&amp;'Work DB'!C257,'Transport DB'!F:F,"="&amp;'Work DB'!$E$4)</f>
        <v>0</v>
      </c>
      <c r="F257" s="169">
        <f>SUMIFS('Transport DB'!P:P,'Transport DB'!C:C,"="&amp;'Work DB'!C257,'Transport DB'!F:F,"="&amp;'Work DB'!$F$4)</f>
        <v>0</v>
      </c>
      <c r="G257" s="169"/>
      <c r="H257" s="167"/>
      <c r="I257" s="168">
        <f>SUMIFS('Transport DB'!O:O,'Transport DB'!C:C,"="&amp;'Work DB'!C257,'Transport DB'!F:F,"="&amp;'Work DB'!$I$4)</f>
        <v>0</v>
      </c>
      <c r="J257" s="169">
        <f>SUMIFS('Transport DB'!O:O,'Transport DB'!C:C,"="&amp;'Work DB'!C257,'Transport DB'!F:F,"="&amp;'Work DB'!$J$4)</f>
        <v>0</v>
      </c>
      <c r="K257" s="169">
        <f>SUMIFS('Transport DB'!O:O,'Transport DB'!C:C,"="&amp;'Work DB'!C257,'Transport DB'!F:F,"="&amp;'Work DB'!$K$4)</f>
        <v>0</v>
      </c>
      <c r="L257" s="169">
        <f>SUMIFS('Transport DB'!O:O,'Transport DB'!C:C,"="&amp;'Work DB'!C257,'Transport DB'!F:F,"="&amp;'Work DB'!$L$4)</f>
        <v>0</v>
      </c>
      <c r="M257" s="169">
        <f>SUMIFS('Transport DB'!O:O,'Transport DB'!C:C,"="&amp;'Work DB'!C257,'Transport DB'!F:F,"="&amp;'Work DB'!$M$4)</f>
        <v>0</v>
      </c>
      <c r="N257" s="169"/>
      <c r="O257" s="167"/>
      <c r="P257" s="168">
        <f t="shared" si="19"/>
        <v>0</v>
      </c>
      <c r="Q257" s="169">
        <f t="shared" si="21"/>
        <v>0</v>
      </c>
      <c r="R257" s="169"/>
      <c r="S257" s="169"/>
      <c r="T257" s="169"/>
      <c r="U257" s="169"/>
      <c r="V257" s="167"/>
      <c r="W257" s="168">
        <f>SUMIFS('Transport DB'!Q:Q,'Transport DB'!C:C,"="&amp;'Work DB'!C257,'Transport DB'!F:F,"="&amp;'Work DB'!$W$4)</f>
        <v>0</v>
      </c>
      <c r="X257" s="169">
        <f>SUMIFS('Transport DB'!Q:Q,'Transport DB'!C:C,"="&amp;'Work DB'!C257,'Transport DB'!F:F,"="&amp;'Work DB'!$X$4)</f>
        <v>0</v>
      </c>
      <c r="Y257" s="169">
        <f>SUMIFS('Transport DB'!Q:Q,'Transport DB'!C:C,"="&amp;'Work DB'!C257,'Transport DB'!F:F,"="&amp;'Work DB'!$Y$4)</f>
        <v>0</v>
      </c>
      <c r="Z257" s="166">
        <f>SUMIFS('Transport DB'!Q:Q,'Transport DB'!C:C,"="&amp;'Work DB'!C257,'Transport DB'!F:F,"="&amp;'Work DB'!$Z$4)</f>
        <v>0</v>
      </c>
      <c r="AA257" s="166">
        <f>SUMIFS('Transport DB'!Q:Q,'Transport DB'!C:C,"="&amp;'Work DB'!C257,'Transport DB'!F:F,"="&amp;'Work DB'!$AA$4)</f>
        <v>0</v>
      </c>
      <c r="AB257" s="166"/>
      <c r="AC257" s="167"/>
      <c r="AD257" s="29"/>
      <c r="AE257" s="30"/>
      <c r="AF257" s="31"/>
      <c r="AG257" s="29"/>
      <c r="AH257" s="30"/>
      <c r="AI257" s="32"/>
      <c r="AJ257" s="29"/>
      <c r="AK257" s="30"/>
      <c r="AL257" s="30"/>
      <c r="AM257" s="31"/>
      <c r="AN257" s="29"/>
      <c r="AO257" s="30"/>
      <c r="AP257" s="31"/>
      <c r="AQ257" s="189"/>
      <c r="AR257" s="30"/>
      <c r="AS257" s="30"/>
      <c r="AT257" s="30"/>
      <c r="AU257" s="30"/>
      <c r="AV257" s="31"/>
      <c r="AW257" s="33"/>
      <c r="AX257" s="57"/>
    </row>
    <row r="258" spans="2:50" s="15" customFormat="1" ht="21" x14ac:dyDescent="0.25">
      <c r="B258" s="48"/>
      <c r="C258" s="20">
        <f t="shared" si="20"/>
        <v>45623</v>
      </c>
      <c r="D258" s="168">
        <f>SUMIFS('Transport DB'!P:P,'Transport DB'!C:C,"="&amp;'Work DB'!C258,'Transport DB'!F:F,"="&amp;'Work DB'!$D$4)</f>
        <v>0</v>
      </c>
      <c r="E258" s="169">
        <f>SUMIFS('Transport DB'!P:P,'Transport DB'!C:C,"="&amp;'Work DB'!C258,'Transport DB'!F:F,"="&amp;'Work DB'!$E$4)</f>
        <v>0</v>
      </c>
      <c r="F258" s="169">
        <f>SUMIFS('Transport DB'!P:P,'Transport DB'!C:C,"="&amp;'Work DB'!C258,'Transport DB'!F:F,"="&amp;'Work DB'!$F$4)</f>
        <v>0</v>
      </c>
      <c r="G258" s="169"/>
      <c r="H258" s="167"/>
      <c r="I258" s="168">
        <f>SUMIFS('Transport DB'!O:O,'Transport DB'!C:C,"="&amp;'Work DB'!C258,'Transport DB'!F:F,"="&amp;'Work DB'!$I$4)</f>
        <v>0</v>
      </c>
      <c r="J258" s="169">
        <f>SUMIFS('Transport DB'!O:O,'Transport DB'!C:C,"="&amp;'Work DB'!C258,'Transport DB'!F:F,"="&amp;'Work DB'!$J$4)</f>
        <v>0</v>
      </c>
      <c r="K258" s="169">
        <f>SUMIFS('Transport DB'!O:O,'Transport DB'!C:C,"="&amp;'Work DB'!C258,'Transport DB'!F:F,"="&amp;'Work DB'!$K$4)</f>
        <v>0</v>
      </c>
      <c r="L258" s="169">
        <f>SUMIFS('Transport DB'!O:O,'Transport DB'!C:C,"="&amp;'Work DB'!C258,'Transport DB'!F:F,"="&amp;'Work DB'!$L$4)</f>
        <v>0</v>
      </c>
      <c r="M258" s="169">
        <f>SUMIFS('Transport DB'!O:O,'Transport DB'!C:C,"="&amp;'Work DB'!C258,'Transport DB'!F:F,"="&amp;'Work DB'!$M$4)</f>
        <v>0</v>
      </c>
      <c r="N258" s="169"/>
      <c r="O258" s="167"/>
      <c r="P258" s="168">
        <f t="shared" si="19"/>
        <v>0</v>
      </c>
      <c r="Q258" s="169">
        <f t="shared" si="21"/>
        <v>0</v>
      </c>
      <c r="R258" s="169"/>
      <c r="S258" s="169"/>
      <c r="T258" s="169"/>
      <c r="U258" s="169"/>
      <c r="V258" s="167"/>
      <c r="W258" s="168">
        <f>SUMIFS('Transport DB'!Q:Q,'Transport DB'!C:C,"="&amp;'Work DB'!C258,'Transport DB'!F:F,"="&amp;'Work DB'!$W$4)</f>
        <v>0</v>
      </c>
      <c r="X258" s="169">
        <f>SUMIFS('Transport DB'!Q:Q,'Transport DB'!C:C,"="&amp;'Work DB'!C258,'Transport DB'!F:F,"="&amp;'Work DB'!$X$4)</f>
        <v>0</v>
      </c>
      <c r="Y258" s="169">
        <f>SUMIFS('Transport DB'!Q:Q,'Transport DB'!C:C,"="&amp;'Work DB'!C258,'Transport DB'!F:F,"="&amp;'Work DB'!$Y$4)</f>
        <v>0</v>
      </c>
      <c r="Z258" s="166">
        <f>SUMIFS('Transport DB'!Q:Q,'Transport DB'!C:C,"="&amp;'Work DB'!C258,'Transport DB'!F:F,"="&amp;'Work DB'!$Z$4)</f>
        <v>0</v>
      </c>
      <c r="AA258" s="166">
        <f>SUMIFS('Transport DB'!Q:Q,'Transport DB'!C:C,"="&amp;'Work DB'!C258,'Transport DB'!F:F,"="&amp;'Work DB'!$AA$4)</f>
        <v>0</v>
      </c>
      <c r="AB258" s="166"/>
      <c r="AC258" s="167"/>
      <c r="AD258" s="29"/>
      <c r="AE258" s="30"/>
      <c r="AF258" s="31"/>
      <c r="AG258" s="29"/>
      <c r="AH258" s="30"/>
      <c r="AI258" s="32"/>
      <c r="AJ258" s="29"/>
      <c r="AK258" s="30"/>
      <c r="AL258" s="30"/>
      <c r="AM258" s="31"/>
      <c r="AN258" s="29"/>
      <c r="AO258" s="30"/>
      <c r="AP258" s="31"/>
      <c r="AQ258" s="189"/>
      <c r="AR258" s="30"/>
      <c r="AS258" s="30"/>
      <c r="AT258" s="30"/>
      <c r="AU258" s="30"/>
      <c r="AV258" s="31"/>
      <c r="AW258" s="33"/>
      <c r="AX258" s="57"/>
    </row>
    <row r="259" spans="2:50" s="15" customFormat="1" ht="21" x14ac:dyDescent="0.25">
      <c r="B259" s="48"/>
      <c r="C259" s="20">
        <f t="shared" si="20"/>
        <v>45624</v>
      </c>
      <c r="D259" s="168">
        <f>SUMIFS('Transport DB'!P:P,'Transport DB'!C:C,"="&amp;'Work DB'!C259,'Transport DB'!F:F,"="&amp;'Work DB'!$D$4)</f>
        <v>0</v>
      </c>
      <c r="E259" s="169">
        <f>SUMIFS('Transport DB'!P:P,'Transport DB'!C:C,"="&amp;'Work DB'!C259,'Transport DB'!F:F,"="&amp;'Work DB'!$E$4)</f>
        <v>0</v>
      </c>
      <c r="F259" s="169">
        <f>SUMIFS('Transport DB'!P:P,'Transport DB'!C:C,"="&amp;'Work DB'!C259,'Transport DB'!F:F,"="&amp;'Work DB'!$F$4)</f>
        <v>0</v>
      </c>
      <c r="G259" s="169"/>
      <c r="H259" s="167"/>
      <c r="I259" s="168">
        <f>SUMIFS('Transport DB'!O:O,'Transport DB'!C:C,"="&amp;'Work DB'!C259,'Transport DB'!F:F,"="&amp;'Work DB'!$I$4)</f>
        <v>0</v>
      </c>
      <c r="J259" s="169">
        <f>SUMIFS('Transport DB'!O:O,'Transport DB'!C:C,"="&amp;'Work DB'!C259,'Transport DB'!F:F,"="&amp;'Work DB'!$J$4)</f>
        <v>0</v>
      </c>
      <c r="K259" s="169">
        <f>SUMIFS('Transport DB'!O:O,'Transport DB'!C:C,"="&amp;'Work DB'!C259,'Transport DB'!F:F,"="&amp;'Work DB'!$K$4)</f>
        <v>0</v>
      </c>
      <c r="L259" s="169">
        <f>SUMIFS('Transport DB'!O:O,'Transport DB'!C:C,"="&amp;'Work DB'!C259,'Transport DB'!F:F,"="&amp;'Work DB'!$L$4)</f>
        <v>0</v>
      </c>
      <c r="M259" s="169">
        <f>SUMIFS('Transport DB'!O:O,'Transport DB'!C:C,"="&amp;'Work DB'!C259,'Transport DB'!F:F,"="&amp;'Work DB'!$M$4)</f>
        <v>0</v>
      </c>
      <c r="N259" s="169"/>
      <c r="O259" s="167"/>
      <c r="P259" s="168">
        <f t="shared" si="19"/>
        <v>0</v>
      </c>
      <c r="Q259" s="169">
        <f t="shared" si="21"/>
        <v>0</v>
      </c>
      <c r="R259" s="169"/>
      <c r="S259" s="169"/>
      <c r="T259" s="169"/>
      <c r="U259" s="169"/>
      <c r="V259" s="167"/>
      <c r="W259" s="168">
        <f>SUMIFS('Transport DB'!Q:Q,'Transport DB'!C:C,"="&amp;'Work DB'!C259,'Transport DB'!F:F,"="&amp;'Work DB'!$W$4)</f>
        <v>0</v>
      </c>
      <c r="X259" s="169">
        <f>SUMIFS('Transport DB'!Q:Q,'Transport DB'!C:C,"="&amp;'Work DB'!C259,'Transport DB'!F:F,"="&amp;'Work DB'!$X$4)</f>
        <v>0</v>
      </c>
      <c r="Y259" s="169">
        <f>SUMIFS('Transport DB'!Q:Q,'Transport DB'!C:C,"="&amp;'Work DB'!C259,'Transport DB'!F:F,"="&amp;'Work DB'!$Y$4)</f>
        <v>0</v>
      </c>
      <c r="Z259" s="166">
        <f>SUMIFS('Transport DB'!Q:Q,'Transport DB'!C:C,"="&amp;'Work DB'!C259,'Transport DB'!F:F,"="&amp;'Work DB'!$Z$4)</f>
        <v>0</v>
      </c>
      <c r="AA259" s="166">
        <f>SUMIFS('Transport DB'!Q:Q,'Transport DB'!C:C,"="&amp;'Work DB'!C259,'Transport DB'!F:F,"="&amp;'Work DB'!$AA$4)</f>
        <v>0</v>
      </c>
      <c r="AB259" s="166"/>
      <c r="AC259" s="167"/>
      <c r="AD259" s="29"/>
      <c r="AE259" s="30"/>
      <c r="AF259" s="31"/>
      <c r="AG259" s="29"/>
      <c r="AH259" s="30"/>
      <c r="AI259" s="32"/>
      <c r="AJ259" s="29"/>
      <c r="AK259" s="30"/>
      <c r="AL259" s="30"/>
      <c r="AM259" s="31"/>
      <c r="AN259" s="29"/>
      <c r="AO259" s="30"/>
      <c r="AP259" s="31"/>
      <c r="AQ259" s="189"/>
      <c r="AR259" s="30"/>
      <c r="AS259" s="30"/>
      <c r="AT259" s="30"/>
      <c r="AU259" s="30"/>
      <c r="AV259" s="31"/>
      <c r="AW259" s="33"/>
      <c r="AX259" s="57"/>
    </row>
    <row r="260" spans="2:50" s="15" customFormat="1" ht="21" x14ac:dyDescent="0.25">
      <c r="B260" s="48"/>
      <c r="C260" s="20">
        <f t="shared" si="20"/>
        <v>45625</v>
      </c>
      <c r="D260" s="168">
        <f>SUMIFS('Transport DB'!P:P,'Transport DB'!C:C,"="&amp;'Work DB'!C260,'Transport DB'!F:F,"="&amp;'Work DB'!$D$4)</f>
        <v>0</v>
      </c>
      <c r="E260" s="169">
        <f>SUMIFS('Transport DB'!P:P,'Transport DB'!C:C,"="&amp;'Work DB'!C260,'Transport DB'!F:F,"="&amp;'Work DB'!$E$4)</f>
        <v>0</v>
      </c>
      <c r="F260" s="169">
        <f>SUMIFS('Transport DB'!P:P,'Transport DB'!C:C,"="&amp;'Work DB'!C260,'Transport DB'!F:F,"="&amp;'Work DB'!$F$4)</f>
        <v>0</v>
      </c>
      <c r="G260" s="169"/>
      <c r="H260" s="167"/>
      <c r="I260" s="168">
        <f>SUMIFS('Transport DB'!O:O,'Transport DB'!C:C,"="&amp;'Work DB'!C260,'Transport DB'!F:F,"="&amp;'Work DB'!$I$4)</f>
        <v>0</v>
      </c>
      <c r="J260" s="169">
        <f>SUMIFS('Transport DB'!O:O,'Transport DB'!C:C,"="&amp;'Work DB'!C260,'Transport DB'!F:F,"="&amp;'Work DB'!$J$4)</f>
        <v>0</v>
      </c>
      <c r="K260" s="169">
        <f>SUMIFS('Transport DB'!O:O,'Transport DB'!C:C,"="&amp;'Work DB'!C260,'Transport DB'!F:F,"="&amp;'Work DB'!$K$4)</f>
        <v>0</v>
      </c>
      <c r="L260" s="169">
        <f>SUMIFS('Transport DB'!O:O,'Transport DB'!C:C,"="&amp;'Work DB'!C260,'Transport DB'!F:F,"="&amp;'Work DB'!$L$4)</f>
        <v>0</v>
      </c>
      <c r="M260" s="169">
        <f>SUMIFS('Transport DB'!O:O,'Transport DB'!C:C,"="&amp;'Work DB'!C260,'Transport DB'!F:F,"="&amp;'Work DB'!$M$4)</f>
        <v>0</v>
      </c>
      <c r="N260" s="169"/>
      <c r="O260" s="167"/>
      <c r="P260" s="168">
        <f t="shared" si="19"/>
        <v>0</v>
      </c>
      <c r="Q260" s="169">
        <f t="shared" si="21"/>
        <v>0</v>
      </c>
      <c r="R260" s="169"/>
      <c r="S260" s="169"/>
      <c r="T260" s="169"/>
      <c r="U260" s="169"/>
      <c r="V260" s="167"/>
      <c r="W260" s="168">
        <f>SUMIFS('Transport DB'!Q:Q,'Transport DB'!C:C,"="&amp;'Work DB'!C260,'Transport DB'!F:F,"="&amp;'Work DB'!$W$4)</f>
        <v>0</v>
      </c>
      <c r="X260" s="169">
        <f>SUMIFS('Transport DB'!Q:Q,'Transport DB'!C:C,"="&amp;'Work DB'!C260,'Transport DB'!F:F,"="&amp;'Work DB'!$X$4)</f>
        <v>0</v>
      </c>
      <c r="Y260" s="169">
        <f>SUMIFS('Transport DB'!Q:Q,'Transport DB'!C:C,"="&amp;'Work DB'!C260,'Transport DB'!F:F,"="&amp;'Work DB'!$Y$4)</f>
        <v>0</v>
      </c>
      <c r="Z260" s="166">
        <f>SUMIFS('Transport DB'!Q:Q,'Transport DB'!C:C,"="&amp;'Work DB'!C260,'Transport DB'!F:F,"="&amp;'Work DB'!$Z$4)</f>
        <v>0</v>
      </c>
      <c r="AA260" s="166">
        <f>SUMIFS('Transport DB'!Q:Q,'Transport DB'!C:C,"="&amp;'Work DB'!C260,'Transport DB'!F:F,"="&amp;'Work DB'!$AA$4)</f>
        <v>0</v>
      </c>
      <c r="AB260" s="166"/>
      <c r="AC260" s="167"/>
      <c r="AD260" s="29"/>
      <c r="AE260" s="30"/>
      <c r="AF260" s="31"/>
      <c r="AG260" s="29"/>
      <c r="AH260" s="30"/>
      <c r="AI260" s="32"/>
      <c r="AJ260" s="29"/>
      <c r="AK260" s="30"/>
      <c r="AL260" s="30"/>
      <c r="AM260" s="31"/>
      <c r="AN260" s="29"/>
      <c r="AO260" s="30"/>
      <c r="AP260" s="31"/>
      <c r="AQ260" s="189"/>
      <c r="AR260" s="30"/>
      <c r="AS260" s="30"/>
      <c r="AT260" s="30"/>
      <c r="AU260" s="30"/>
      <c r="AV260" s="31"/>
      <c r="AW260" s="33"/>
      <c r="AX260" s="57"/>
    </row>
    <row r="261" spans="2:50" s="15" customFormat="1" ht="21" x14ac:dyDescent="0.25">
      <c r="B261" s="48"/>
      <c r="C261" s="20">
        <f t="shared" si="20"/>
        <v>45626</v>
      </c>
      <c r="D261" s="168">
        <f>SUMIFS('Transport DB'!P:P,'Transport DB'!C:C,"="&amp;'Work DB'!C261,'Transport DB'!F:F,"="&amp;'Work DB'!$D$4)</f>
        <v>0</v>
      </c>
      <c r="E261" s="169">
        <f>SUMIFS('Transport DB'!P:P,'Transport DB'!C:C,"="&amp;'Work DB'!C261,'Transport DB'!F:F,"="&amp;'Work DB'!$E$4)</f>
        <v>0</v>
      </c>
      <c r="F261" s="169">
        <f>SUMIFS('Transport DB'!P:P,'Transport DB'!C:C,"="&amp;'Work DB'!C261,'Transport DB'!F:F,"="&amp;'Work DB'!$F$4)</f>
        <v>0</v>
      </c>
      <c r="G261" s="169"/>
      <c r="H261" s="167"/>
      <c r="I261" s="168">
        <f>SUMIFS('Transport DB'!O:O,'Transport DB'!C:C,"="&amp;'Work DB'!C261,'Transport DB'!F:F,"="&amp;'Work DB'!$I$4)</f>
        <v>0</v>
      </c>
      <c r="J261" s="169">
        <f>SUMIFS('Transport DB'!O:O,'Transport DB'!C:C,"="&amp;'Work DB'!C261,'Transport DB'!F:F,"="&amp;'Work DB'!$J$4)</f>
        <v>0</v>
      </c>
      <c r="K261" s="169">
        <f>SUMIFS('Transport DB'!O:O,'Transport DB'!C:C,"="&amp;'Work DB'!C261,'Transport DB'!F:F,"="&amp;'Work DB'!$K$4)</f>
        <v>0</v>
      </c>
      <c r="L261" s="169">
        <f>SUMIFS('Transport DB'!O:O,'Transport DB'!C:C,"="&amp;'Work DB'!C261,'Transport DB'!F:F,"="&amp;'Work DB'!$L$4)</f>
        <v>0</v>
      </c>
      <c r="M261" s="169">
        <f>SUMIFS('Transport DB'!O:O,'Transport DB'!C:C,"="&amp;'Work DB'!C261,'Transport DB'!F:F,"="&amp;'Work DB'!$M$4)</f>
        <v>0</v>
      </c>
      <c r="N261" s="169"/>
      <c r="O261" s="167"/>
      <c r="P261" s="168">
        <f t="shared" ref="P261:P324" si="22">SUM(D261:H261)+SUM(I261:O261)-K261</f>
        <v>0</v>
      </c>
      <c r="Q261" s="169">
        <f t="shared" si="21"/>
        <v>0</v>
      </c>
      <c r="R261" s="169"/>
      <c r="S261" s="169"/>
      <c r="T261" s="169"/>
      <c r="U261" s="169"/>
      <c r="V261" s="167"/>
      <c r="W261" s="168">
        <f>SUMIFS('Transport DB'!Q:Q,'Transport DB'!C:C,"="&amp;'Work DB'!C261,'Transport DB'!F:F,"="&amp;'Work DB'!$W$4)</f>
        <v>0</v>
      </c>
      <c r="X261" s="169">
        <f>SUMIFS('Transport DB'!Q:Q,'Transport DB'!C:C,"="&amp;'Work DB'!C261,'Transport DB'!F:F,"="&amp;'Work DB'!$X$4)</f>
        <v>0</v>
      </c>
      <c r="Y261" s="169">
        <f>SUMIFS('Transport DB'!Q:Q,'Transport DB'!C:C,"="&amp;'Work DB'!C261,'Transport DB'!F:F,"="&amp;'Work DB'!$Y$4)</f>
        <v>0</v>
      </c>
      <c r="Z261" s="166">
        <f>SUMIFS('Transport DB'!Q:Q,'Transport DB'!C:C,"="&amp;'Work DB'!C261,'Transport DB'!F:F,"="&amp;'Work DB'!$Z$4)</f>
        <v>0</v>
      </c>
      <c r="AA261" s="166">
        <f>SUMIFS('Transport DB'!Q:Q,'Transport DB'!C:C,"="&amp;'Work DB'!C261,'Transport DB'!F:F,"="&amp;'Work DB'!$AA$4)</f>
        <v>0</v>
      </c>
      <c r="AB261" s="166"/>
      <c r="AC261" s="167"/>
      <c r="AD261" s="29"/>
      <c r="AE261" s="30"/>
      <c r="AF261" s="31"/>
      <c r="AG261" s="29"/>
      <c r="AH261" s="30"/>
      <c r="AI261" s="32"/>
      <c r="AJ261" s="29"/>
      <c r="AK261" s="30"/>
      <c r="AL261" s="30"/>
      <c r="AM261" s="31"/>
      <c r="AN261" s="29"/>
      <c r="AO261" s="30"/>
      <c r="AP261" s="31"/>
      <c r="AQ261" s="189"/>
      <c r="AR261" s="30"/>
      <c r="AS261" s="30"/>
      <c r="AT261" s="30"/>
      <c r="AU261" s="30"/>
      <c r="AV261" s="31"/>
      <c r="AW261" s="33"/>
      <c r="AX261" s="57"/>
    </row>
    <row r="262" spans="2:50" s="15" customFormat="1" ht="21" x14ac:dyDescent="0.25">
      <c r="B262" s="48"/>
      <c r="C262" s="20">
        <f t="shared" si="20"/>
        <v>45627</v>
      </c>
      <c r="D262" s="168">
        <f>SUMIFS('Transport DB'!P:P,'Transport DB'!C:C,"="&amp;'Work DB'!C262,'Transport DB'!F:F,"="&amp;'Work DB'!$D$4)</f>
        <v>0</v>
      </c>
      <c r="E262" s="169">
        <f>SUMIFS('Transport DB'!P:P,'Transport DB'!C:C,"="&amp;'Work DB'!C262,'Transport DB'!F:F,"="&amp;'Work DB'!$E$4)</f>
        <v>0</v>
      </c>
      <c r="F262" s="169">
        <f>SUMIFS('Transport DB'!P:P,'Transport DB'!C:C,"="&amp;'Work DB'!C262,'Transport DB'!F:F,"="&amp;'Work DB'!$F$4)</f>
        <v>0</v>
      </c>
      <c r="G262" s="169"/>
      <c r="H262" s="167"/>
      <c r="I262" s="168">
        <f>SUMIFS('Transport DB'!O:O,'Transport DB'!C:C,"="&amp;'Work DB'!C262,'Transport DB'!F:F,"="&amp;'Work DB'!$I$4)</f>
        <v>0</v>
      </c>
      <c r="J262" s="169">
        <f>SUMIFS('Transport DB'!O:O,'Transport DB'!C:C,"="&amp;'Work DB'!C262,'Transport DB'!F:F,"="&amp;'Work DB'!$J$4)</f>
        <v>0</v>
      </c>
      <c r="K262" s="169">
        <f>SUMIFS('Transport DB'!O:O,'Transport DB'!C:C,"="&amp;'Work DB'!C262,'Transport DB'!F:F,"="&amp;'Work DB'!$K$4)</f>
        <v>0</v>
      </c>
      <c r="L262" s="169">
        <f>SUMIFS('Transport DB'!O:O,'Transport DB'!C:C,"="&amp;'Work DB'!C262,'Transport DB'!F:F,"="&amp;'Work DB'!$L$4)</f>
        <v>0</v>
      </c>
      <c r="M262" s="169">
        <f>SUMIFS('Transport DB'!O:O,'Transport DB'!C:C,"="&amp;'Work DB'!C262,'Transport DB'!F:F,"="&amp;'Work DB'!$M$4)</f>
        <v>0</v>
      </c>
      <c r="N262" s="169"/>
      <c r="O262" s="167"/>
      <c r="P262" s="168">
        <f t="shared" si="22"/>
        <v>0</v>
      </c>
      <c r="Q262" s="169">
        <f t="shared" si="21"/>
        <v>0</v>
      </c>
      <c r="R262" s="169"/>
      <c r="S262" s="169"/>
      <c r="T262" s="169"/>
      <c r="U262" s="169"/>
      <c r="V262" s="167"/>
      <c r="W262" s="168">
        <f>SUMIFS('Transport DB'!Q:Q,'Transport DB'!C:C,"="&amp;'Work DB'!C262,'Transport DB'!F:F,"="&amp;'Work DB'!$W$4)</f>
        <v>0</v>
      </c>
      <c r="X262" s="169">
        <f>SUMIFS('Transport DB'!Q:Q,'Transport DB'!C:C,"="&amp;'Work DB'!C262,'Transport DB'!F:F,"="&amp;'Work DB'!$X$4)</f>
        <v>0</v>
      </c>
      <c r="Y262" s="169">
        <f>SUMIFS('Transport DB'!Q:Q,'Transport DB'!C:C,"="&amp;'Work DB'!C262,'Transport DB'!F:F,"="&amp;'Work DB'!$Y$4)</f>
        <v>0</v>
      </c>
      <c r="Z262" s="166">
        <f>SUMIFS('Transport DB'!Q:Q,'Transport DB'!C:C,"="&amp;'Work DB'!C262,'Transport DB'!F:F,"="&amp;'Work DB'!$Z$4)</f>
        <v>0</v>
      </c>
      <c r="AA262" s="166">
        <f>SUMIFS('Transport DB'!Q:Q,'Transport DB'!C:C,"="&amp;'Work DB'!C262,'Transport DB'!F:F,"="&amp;'Work DB'!$AA$4)</f>
        <v>0</v>
      </c>
      <c r="AB262" s="166"/>
      <c r="AC262" s="167"/>
      <c r="AD262" s="29"/>
      <c r="AE262" s="30"/>
      <c r="AF262" s="31"/>
      <c r="AG262" s="29"/>
      <c r="AH262" s="30"/>
      <c r="AI262" s="32"/>
      <c r="AJ262" s="29"/>
      <c r="AK262" s="30"/>
      <c r="AL262" s="30"/>
      <c r="AM262" s="31"/>
      <c r="AN262" s="29"/>
      <c r="AO262" s="30"/>
      <c r="AP262" s="31"/>
      <c r="AQ262" s="189"/>
      <c r="AR262" s="30"/>
      <c r="AS262" s="30"/>
      <c r="AT262" s="30"/>
      <c r="AU262" s="30"/>
      <c r="AV262" s="31"/>
      <c r="AW262" s="33"/>
      <c r="AX262" s="57"/>
    </row>
    <row r="263" spans="2:50" s="15" customFormat="1" ht="21" x14ac:dyDescent="0.25">
      <c r="B263" s="48"/>
      <c r="C263" s="20">
        <f t="shared" si="20"/>
        <v>45628</v>
      </c>
      <c r="D263" s="168">
        <f>SUMIFS('Transport DB'!P:P,'Transport DB'!C:C,"="&amp;'Work DB'!C263,'Transport DB'!F:F,"="&amp;'Work DB'!$D$4)</f>
        <v>0</v>
      </c>
      <c r="E263" s="169">
        <f>SUMIFS('Transport DB'!P:P,'Transport DB'!C:C,"="&amp;'Work DB'!C263,'Transport DB'!F:F,"="&amp;'Work DB'!$E$4)</f>
        <v>0</v>
      </c>
      <c r="F263" s="169">
        <f>SUMIFS('Transport DB'!P:P,'Transport DB'!C:C,"="&amp;'Work DB'!C263,'Transport DB'!F:F,"="&amp;'Work DB'!$F$4)</f>
        <v>0</v>
      </c>
      <c r="G263" s="169"/>
      <c r="H263" s="167"/>
      <c r="I263" s="168">
        <f>SUMIFS('Transport DB'!O:O,'Transport DB'!C:C,"="&amp;'Work DB'!C263,'Transport DB'!F:F,"="&amp;'Work DB'!$I$4)</f>
        <v>0</v>
      </c>
      <c r="J263" s="169">
        <f>SUMIFS('Transport DB'!O:O,'Transport DB'!C:C,"="&amp;'Work DB'!C263,'Transport DB'!F:F,"="&amp;'Work DB'!$J$4)</f>
        <v>0</v>
      </c>
      <c r="K263" s="169">
        <f>SUMIFS('Transport DB'!O:O,'Transport DB'!C:C,"="&amp;'Work DB'!C263,'Transport DB'!F:F,"="&amp;'Work DB'!$K$4)</f>
        <v>0</v>
      </c>
      <c r="L263" s="169">
        <f>SUMIFS('Transport DB'!O:O,'Transport DB'!C:C,"="&amp;'Work DB'!C263,'Transport DB'!F:F,"="&amp;'Work DB'!$L$4)</f>
        <v>0</v>
      </c>
      <c r="M263" s="169">
        <f>SUMIFS('Transport DB'!O:O,'Transport DB'!C:C,"="&amp;'Work DB'!C263,'Transport DB'!F:F,"="&amp;'Work DB'!$M$4)</f>
        <v>0</v>
      </c>
      <c r="N263" s="169"/>
      <c r="O263" s="167"/>
      <c r="P263" s="168">
        <f t="shared" si="22"/>
        <v>0</v>
      </c>
      <c r="Q263" s="169">
        <f t="shared" si="21"/>
        <v>0</v>
      </c>
      <c r="R263" s="169"/>
      <c r="S263" s="169"/>
      <c r="T263" s="169"/>
      <c r="U263" s="169"/>
      <c r="V263" s="167"/>
      <c r="W263" s="168">
        <f>SUMIFS('Transport DB'!Q:Q,'Transport DB'!C:C,"="&amp;'Work DB'!C263,'Transport DB'!F:F,"="&amp;'Work DB'!$W$4)</f>
        <v>0</v>
      </c>
      <c r="X263" s="169">
        <f>SUMIFS('Transport DB'!Q:Q,'Transport DB'!C:C,"="&amp;'Work DB'!C263,'Transport DB'!F:F,"="&amp;'Work DB'!$X$4)</f>
        <v>0</v>
      </c>
      <c r="Y263" s="169">
        <f>SUMIFS('Transport DB'!Q:Q,'Transport DB'!C:C,"="&amp;'Work DB'!C263,'Transport DB'!F:F,"="&amp;'Work DB'!$Y$4)</f>
        <v>0</v>
      </c>
      <c r="Z263" s="166">
        <f>SUMIFS('Transport DB'!Q:Q,'Transport DB'!C:C,"="&amp;'Work DB'!C263,'Transport DB'!F:F,"="&amp;'Work DB'!$Z$4)</f>
        <v>0</v>
      </c>
      <c r="AA263" s="166">
        <f>SUMIFS('Transport DB'!Q:Q,'Transport DB'!C:C,"="&amp;'Work DB'!C263,'Transport DB'!F:F,"="&amp;'Work DB'!$AA$4)</f>
        <v>0</v>
      </c>
      <c r="AB263" s="166"/>
      <c r="AC263" s="167"/>
      <c r="AD263" s="29"/>
      <c r="AE263" s="30"/>
      <c r="AF263" s="31"/>
      <c r="AG263" s="29"/>
      <c r="AH263" s="30"/>
      <c r="AI263" s="32"/>
      <c r="AJ263" s="29"/>
      <c r="AK263" s="30"/>
      <c r="AL263" s="30"/>
      <c r="AM263" s="31"/>
      <c r="AN263" s="29"/>
      <c r="AO263" s="30"/>
      <c r="AP263" s="31"/>
      <c r="AQ263" s="189"/>
      <c r="AR263" s="30"/>
      <c r="AS263" s="30"/>
      <c r="AT263" s="30"/>
      <c r="AU263" s="30"/>
      <c r="AV263" s="31"/>
      <c r="AW263" s="33"/>
      <c r="AX263" s="57"/>
    </row>
    <row r="264" spans="2:50" s="15" customFormat="1" ht="21" x14ac:dyDescent="0.25">
      <c r="B264" s="48"/>
      <c r="C264" s="20">
        <f t="shared" ref="C264:C327" si="23">C263+1</f>
        <v>45629</v>
      </c>
      <c r="D264" s="168">
        <f>SUMIFS('Transport DB'!P:P,'Transport DB'!C:C,"="&amp;'Work DB'!C264,'Transport DB'!F:F,"="&amp;'Work DB'!$D$4)</f>
        <v>0</v>
      </c>
      <c r="E264" s="169">
        <f>SUMIFS('Transport DB'!P:P,'Transport DB'!C:C,"="&amp;'Work DB'!C264,'Transport DB'!F:F,"="&amp;'Work DB'!$E$4)</f>
        <v>0</v>
      </c>
      <c r="F264" s="169">
        <f>SUMIFS('Transport DB'!P:P,'Transport DB'!C:C,"="&amp;'Work DB'!C264,'Transport DB'!F:F,"="&amp;'Work DB'!$F$4)</f>
        <v>0</v>
      </c>
      <c r="G264" s="169"/>
      <c r="H264" s="167"/>
      <c r="I264" s="168">
        <f>SUMIFS('Transport DB'!O:O,'Transport DB'!C:C,"="&amp;'Work DB'!C264,'Transport DB'!F:F,"="&amp;'Work DB'!$I$4)</f>
        <v>0</v>
      </c>
      <c r="J264" s="169">
        <f>SUMIFS('Transport DB'!O:O,'Transport DB'!C:C,"="&amp;'Work DB'!C264,'Transport DB'!F:F,"="&amp;'Work DB'!$J$4)</f>
        <v>0</v>
      </c>
      <c r="K264" s="169">
        <f>SUMIFS('Transport DB'!O:O,'Transport DB'!C:C,"="&amp;'Work DB'!C264,'Transport DB'!F:F,"="&amp;'Work DB'!$K$4)</f>
        <v>0</v>
      </c>
      <c r="L264" s="169">
        <f>SUMIFS('Transport DB'!O:O,'Transport DB'!C:C,"="&amp;'Work DB'!C264,'Transport DB'!F:F,"="&amp;'Work DB'!$L$4)</f>
        <v>0</v>
      </c>
      <c r="M264" s="169">
        <f>SUMIFS('Transport DB'!O:O,'Transport DB'!C:C,"="&amp;'Work DB'!C264,'Transport DB'!F:F,"="&amp;'Work DB'!$M$4)</f>
        <v>0</v>
      </c>
      <c r="N264" s="169"/>
      <c r="O264" s="167"/>
      <c r="P264" s="168">
        <f t="shared" si="22"/>
        <v>0</v>
      </c>
      <c r="Q264" s="169">
        <f t="shared" si="21"/>
        <v>0</v>
      </c>
      <c r="R264" s="169"/>
      <c r="S264" s="169"/>
      <c r="T264" s="169"/>
      <c r="U264" s="169"/>
      <c r="V264" s="167"/>
      <c r="W264" s="168">
        <f>SUMIFS('Transport DB'!Q:Q,'Transport DB'!C:C,"="&amp;'Work DB'!C264,'Transport DB'!F:F,"="&amp;'Work DB'!$W$4)</f>
        <v>0</v>
      </c>
      <c r="X264" s="169">
        <f>SUMIFS('Transport DB'!Q:Q,'Transport DB'!C:C,"="&amp;'Work DB'!C264,'Transport DB'!F:F,"="&amp;'Work DB'!$X$4)</f>
        <v>0</v>
      </c>
      <c r="Y264" s="169">
        <f>SUMIFS('Transport DB'!Q:Q,'Transport DB'!C:C,"="&amp;'Work DB'!C264,'Transport DB'!F:F,"="&amp;'Work DB'!$Y$4)</f>
        <v>0</v>
      </c>
      <c r="Z264" s="166">
        <f>SUMIFS('Transport DB'!Q:Q,'Transport DB'!C:C,"="&amp;'Work DB'!C264,'Transport DB'!F:F,"="&amp;'Work DB'!$Z$4)</f>
        <v>0</v>
      </c>
      <c r="AA264" s="166">
        <f>SUMIFS('Transport DB'!Q:Q,'Transport DB'!C:C,"="&amp;'Work DB'!C264,'Transport DB'!F:F,"="&amp;'Work DB'!$AA$4)</f>
        <v>0</v>
      </c>
      <c r="AB264" s="166"/>
      <c r="AC264" s="167"/>
      <c r="AD264" s="29"/>
      <c r="AE264" s="30"/>
      <c r="AF264" s="31"/>
      <c r="AG264" s="29"/>
      <c r="AH264" s="30"/>
      <c r="AI264" s="32"/>
      <c r="AJ264" s="29"/>
      <c r="AK264" s="30"/>
      <c r="AL264" s="30"/>
      <c r="AM264" s="31"/>
      <c r="AN264" s="29"/>
      <c r="AO264" s="30"/>
      <c r="AP264" s="31"/>
      <c r="AQ264" s="189"/>
      <c r="AR264" s="30"/>
      <c r="AS264" s="30"/>
      <c r="AT264" s="30"/>
      <c r="AU264" s="30"/>
      <c r="AV264" s="31"/>
      <c r="AW264" s="33"/>
      <c r="AX264" s="57"/>
    </row>
    <row r="265" spans="2:50" s="15" customFormat="1" ht="21" x14ac:dyDescent="0.25">
      <c r="B265" s="48"/>
      <c r="C265" s="20">
        <f t="shared" si="23"/>
        <v>45630</v>
      </c>
      <c r="D265" s="168">
        <f>SUMIFS('Transport DB'!P:P,'Transport DB'!C:C,"="&amp;'Work DB'!C265,'Transport DB'!F:F,"="&amp;'Work DB'!$D$4)</f>
        <v>0</v>
      </c>
      <c r="E265" s="169">
        <f>SUMIFS('Transport DB'!P:P,'Transport DB'!C:C,"="&amp;'Work DB'!C265,'Transport DB'!F:F,"="&amp;'Work DB'!$E$4)</f>
        <v>0</v>
      </c>
      <c r="F265" s="169">
        <f>SUMIFS('Transport DB'!P:P,'Transport DB'!C:C,"="&amp;'Work DB'!C265,'Transport DB'!F:F,"="&amp;'Work DB'!$F$4)</f>
        <v>0</v>
      </c>
      <c r="G265" s="169"/>
      <c r="H265" s="167"/>
      <c r="I265" s="168">
        <f>SUMIFS('Transport DB'!O:O,'Transport DB'!C:C,"="&amp;'Work DB'!C265,'Transport DB'!F:F,"="&amp;'Work DB'!$I$4)</f>
        <v>0</v>
      </c>
      <c r="J265" s="169">
        <f>SUMIFS('Transport DB'!O:O,'Transport DB'!C:C,"="&amp;'Work DB'!C265,'Transport DB'!F:F,"="&amp;'Work DB'!$J$4)</f>
        <v>0</v>
      </c>
      <c r="K265" s="169">
        <f>SUMIFS('Transport DB'!O:O,'Transport DB'!C:C,"="&amp;'Work DB'!C265,'Transport DB'!F:F,"="&amp;'Work DB'!$K$4)</f>
        <v>0</v>
      </c>
      <c r="L265" s="169">
        <f>SUMIFS('Transport DB'!O:O,'Transport DB'!C:C,"="&amp;'Work DB'!C265,'Transport DB'!F:F,"="&amp;'Work DB'!$L$4)</f>
        <v>0</v>
      </c>
      <c r="M265" s="169">
        <f>SUMIFS('Transport DB'!O:O,'Transport DB'!C:C,"="&amp;'Work DB'!C265,'Transport DB'!F:F,"="&amp;'Work DB'!$M$4)</f>
        <v>0</v>
      </c>
      <c r="N265" s="169"/>
      <c r="O265" s="167"/>
      <c r="P265" s="168">
        <f t="shared" si="22"/>
        <v>0</v>
      </c>
      <c r="Q265" s="169">
        <f t="shared" si="21"/>
        <v>0</v>
      </c>
      <c r="R265" s="169"/>
      <c r="S265" s="169"/>
      <c r="T265" s="169"/>
      <c r="U265" s="169"/>
      <c r="V265" s="167"/>
      <c r="W265" s="168">
        <f>SUMIFS('Transport DB'!Q:Q,'Transport DB'!C:C,"="&amp;'Work DB'!C265,'Transport DB'!F:F,"="&amp;'Work DB'!$W$4)</f>
        <v>0</v>
      </c>
      <c r="X265" s="169">
        <f>SUMIFS('Transport DB'!Q:Q,'Transport DB'!C:C,"="&amp;'Work DB'!C265,'Transport DB'!F:F,"="&amp;'Work DB'!$X$4)</f>
        <v>0</v>
      </c>
      <c r="Y265" s="169">
        <f>SUMIFS('Transport DB'!Q:Q,'Transport DB'!C:C,"="&amp;'Work DB'!C265,'Transport DB'!F:F,"="&amp;'Work DB'!$Y$4)</f>
        <v>0</v>
      </c>
      <c r="Z265" s="166">
        <f>SUMIFS('Transport DB'!Q:Q,'Transport DB'!C:C,"="&amp;'Work DB'!C265,'Transport DB'!F:F,"="&amp;'Work DB'!$Z$4)</f>
        <v>0</v>
      </c>
      <c r="AA265" s="166">
        <f>SUMIFS('Transport DB'!Q:Q,'Transport DB'!C:C,"="&amp;'Work DB'!C265,'Transport DB'!F:F,"="&amp;'Work DB'!$AA$4)</f>
        <v>0</v>
      </c>
      <c r="AB265" s="166"/>
      <c r="AC265" s="167"/>
      <c r="AD265" s="29"/>
      <c r="AE265" s="30"/>
      <c r="AF265" s="31"/>
      <c r="AG265" s="29"/>
      <c r="AH265" s="30"/>
      <c r="AI265" s="32"/>
      <c r="AJ265" s="29"/>
      <c r="AK265" s="30"/>
      <c r="AL265" s="30"/>
      <c r="AM265" s="31"/>
      <c r="AN265" s="29"/>
      <c r="AO265" s="30"/>
      <c r="AP265" s="31"/>
      <c r="AQ265" s="189"/>
      <c r="AR265" s="30"/>
      <c r="AS265" s="30"/>
      <c r="AT265" s="30"/>
      <c r="AU265" s="30"/>
      <c r="AV265" s="31"/>
      <c r="AW265" s="33"/>
      <c r="AX265" s="57"/>
    </row>
    <row r="266" spans="2:50" s="15" customFormat="1" ht="21" x14ac:dyDescent="0.25">
      <c r="B266" s="48"/>
      <c r="C266" s="20">
        <f t="shared" si="23"/>
        <v>45631</v>
      </c>
      <c r="D266" s="168">
        <f>SUMIFS('Transport DB'!P:P,'Transport DB'!C:C,"="&amp;'Work DB'!C266,'Transport DB'!F:F,"="&amp;'Work DB'!$D$4)</f>
        <v>0</v>
      </c>
      <c r="E266" s="169">
        <f>SUMIFS('Transport DB'!P:P,'Transport DB'!C:C,"="&amp;'Work DB'!C266,'Transport DB'!F:F,"="&amp;'Work DB'!$E$4)</f>
        <v>0</v>
      </c>
      <c r="F266" s="169">
        <f>SUMIFS('Transport DB'!P:P,'Transport DB'!C:C,"="&amp;'Work DB'!C266,'Transport DB'!F:F,"="&amp;'Work DB'!$F$4)</f>
        <v>0</v>
      </c>
      <c r="G266" s="169"/>
      <c r="H266" s="167"/>
      <c r="I266" s="168">
        <f>SUMIFS('Transport DB'!O:O,'Transport DB'!C:C,"="&amp;'Work DB'!C266,'Transport DB'!F:F,"="&amp;'Work DB'!$I$4)</f>
        <v>0</v>
      </c>
      <c r="J266" s="169">
        <f>SUMIFS('Transport DB'!O:O,'Transport DB'!C:C,"="&amp;'Work DB'!C266,'Transport DB'!F:F,"="&amp;'Work DB'!$J$4)</f>
        <v>0</v>
      </c>
      <c r="K266" s="169">
        <f>SUMIFS('Transport DB'!O:O,'Transport DB'!C:C,"="&amp;'Work DB'!C266,'Transport DB'!F:F,"="&amp;'Work DB'!$K$4)</f>
        <v>0</v>
      </c>
      <c r="L266" s="169">
        <f>SUMIFS('Transport DB'!O:O,'Transport DB'!C:C,"="&amp;'Work DB'!C266,'Transport DB'!F:F,"="&amp;'Work DB'!$L$4)</f>
        <v>0</v>
      </c>
      <c r="M266" s="169">
        <f>SUMIFS('Transport DB'!O:O,'Transport DB'!C:C,"="&amp;'Work DB'!C266,'Transport DB'!F:F,"="&amp;'Work DB'!$M$4)</f>
        <v>0</v>
      </c>
      <c r="N266" s="169"/>
      <c r="O266" s="167"/>
      <c r="P266" s="168">
        <f t="shared" si="22"/>
        <v>0</v>
      </c>
      <c r="Q266" s="169">
        <f t="shared" si="21"/>
        <v>0</v>
      </c>
      <c r="R266" s="169"/>
      <c r="S266" s="169"/>
      <c r="T266" s="169"/>
      <c r="U266" s="169"/>
      <c r="V266" s="167"/>
      <c r="W266" s="168">
        <f>SUMIFS('Transport DB'!Q:Q,'Transport DB'!C:C,"="&amp;'Work DB'!C266,'Transport DB'!F:F,"="&amp;'Work DB'!$W$4)</f>
        <v>0</v>
      </c>
      <c r="X266" s="169">
        <f>SUMIFS('Transport DB'!Q:Q,'Transport DB'!C:C,"="&amp;'Work DB'!C266,'Transport DB'!F:F,"="&amp;'Work DB'!$X$4)</f>
        <v>0</v>
      </c>
      <c r="Y266" s="169">
        <f>SUMIFS('Transport DB'!Q:Q,'Transport DB'!C:C,"="&amp;'Work DB'!C266,'Transport DB'!F:F,"="&amp;'Work DB'!$Y$4)</f>
        <v>0</v>
      </c>
      <c r="Z266" s="166">
        <f>SUMIFS('Transport DB'!Q:Q,'Transport DB'!C:C,"="&amp;'Work DB'!C266,'Transport DB'!F:F,"="&amp;'Work DB'!$Z$4)</f>
        <v>0</v>
      </c>
      <c r="AA266" s="166">
        <f>SUMIFS('Transport DB'!Q:Q,'Transport DB'!C:C,"="&amp;'Work DB'!C266,'Transport DB'!F:F,"="&amp;'Work DB'!$AA$4)</f>
        <v>0</v>
      </c>
      <c r="AB266" s="166"/>
      <c r="AC266" s="167"/>
      <c r="AD266" s="29"/>
      <c r="AE266" s="30"/>
      <c r="AF266" s="31"/>
      <c r="AG266" s="29"/>
      <c r="AH266" s="30"/>
      <c r="AI266" s="32"/>
      <c r="AJ266" s="29"/>
      <c r="AK266" s="30"/>
      <c r="AL266" s="30"/>
      <c r="AM266" s="31"/>
      <c r="AN266" s="29"/>
      <c r="AO266" s="30"/>
      <c r="AP266" s="31"/>
      <c r="AQ266" s="189"/>
      <c r="AR266" s="30"/>
      <c r="AS266" s="30"/>
      <c r="AT266" s="30"/>
      <c r="AU266" s="30"/>
      <c r="AV266" s="31"/>
      <c r="AW266" s="33"/>
      <c r="AX266" s="57"/>
    </row>
    <row r="267" spans="2:50" s="15" customFormat="1" ht="21" x14ac:dyDescent="0.25">
      <c r="B267" s="48"/>
      <c r="C267" s="20">
        <f t="shared" si="23"/>
        <v>45632</v>
      </c>
      <c r="D267" s="168">
        <f>SUMIFS('Transport DB'!P:P,'Transport DB'!C:C,"="&amp;'Work DB'!C267,'Transport DB'!F:F,"="&amp;'Work DB'!$D$4)</f>
        <v>0</v>
      </c>
      <c r="E267" s="169">
        <f>SUMIFS('Transport DB'!P:P,'Transport DB'!C:C,"="&amp;'Work DB'!C267,'Transport DB'!F:F,"="&amp;'Work DB'!$E$4)</f>
        <v>0</v>
      </c>
      <c r="F267" s="169">
        <f>SUMIFS('Transport DB'!P:P,'Transport DB'!C:C,"="&amp;'Work DB'!C267,'Transport DB'!F:F,"="&amp;'Work DB'!$F$4)</f>
        <v>0</v>
      </c>
      <c r="G267" s="169"/>
      <c r="H267" s="167"/>
      <c r="I267" s="168">
        <f>SUMIFS('Transport DB'!O:O,'Transport DB'!C:C,"="&amp;'Work DB'!C267,'Transport DB'!F:F,"="&amp;'Work DB'!$I$4)</f>
        <v>0</v>
      </c>
      <c r="J267" s="169">
        <f>SUMIFS('Transport DB'!O:O,'Transport DB'!C:C,"="&amp;'Work DB'!C267,'Transport DB'!F:F,"="&amp;'Work DB'!$J$4)</f>
        <v>0</v>
      </c>
      <c r="K267" s="169">
        <f>SUMIFS('Transport DB'!O:O,'Transport DB'!C:C,"="&amp;'Work DB'!C267,'Transport DB'!F:F,"="&amp;'Work DB'!$K$4)</f>
        <v>0</v>
      </c>
      <c r="L267" s="169">
        <f>SUMIFS('Transport DB'!O:O,'Transport DB'!C:C,"="&amp;'Work DB'!C267,'Transport DB'!F:F,"="&amp;'Work DB'!$L$4)</f>
        <v>0</v>
      </c>
      <c r="M267" s="169">
        <f>SUMIFS('Transport DB'!O:O,'Transport DB'!C:C,"="&amp;'Work DB'!C267,'Transport DB'!F:F,"="&amp;'Work DB'!$M$4)</f>
        <v>0</v>
      </c>
      <c r="N267" s="169"/>
      <c r="O267" s="167"/>
      <c r="P267" s="168">
        <f t="shared" si="22"/>
        <v>0</v>
      </c>
      <c r="Q267" s="169">
        <f t="shared" si="21"/>
        <v>0</v>
      </c>
      <c r="R267" s="169"/>
      <c r="S267" s="169"/>
      <c r="T267" s="169"/>
      <c r="U267" s="169"/>
      <c r="V267" s="167"/>
      <c r="W267" s="168">
        <f>SUMIFS('Transport DB'!Q:Q,'Transport DB'!C:C,"="&amp;'Work DB'!C267,'Transport DB'!F:F,"="&amp;'Work DB'!$W$4)</f>
        <v>0</v>
      </c>
      <c r="X267" s="169">
        <f>SUMIFS('Transport DB'!Q:Q,'Transport DB'!C:C,"="&amp;'Work DB'!C267,'Transport DB'!F:F,"="&amp;'Work DB'!$X$4)</f>
        <v>0</v>
      </c>
      <c r="Y267" s="169">
        <f>SUMIFS('Transport DB'!Q:Q,'Transport DB'!C:C,"="&amp;'Work DB'!C267,'Transport DB'!F:F,"="&amp;'Work DB'!$Y$4)</f>
        <v>0</v>
      </c>
      <c r="Z267" s="166">
        <f>SUMIFS('Transport DB'!Q:Q,'Transport DB'!C:C,"="&amp;'Work DB'!C267,'Transport DB'!F:F,"="&amp;'Work DB'!$Z$4)</f>
        <v>0</v>
      </c>
      <c r="AA267" s="166">
        <f>SUMIFS('Transport DB'!Q:Q,'Transport DB'!C:C,"="&amp;'Work DB'!C267,'Transport DB'!F:F,"="&amp;'Work DB'!$AA$4)</f>
        <v>0</v>
      </c>
      <c r="AB267" s="166"/>
      <c r="AC267" s="167"/>
      <c r="AD267" s="29"/>
      <c r="AE267" s="30"/>
      <c r="AF267" s="31"/>
      <c r="AG267" s="29"/>
      <c r="AH267" s="30"/>
      <c r="AI267" s="32"/>
      <c r="AJ267" s="29"/>
      <c r="AK267" s="30"/>
      <c r="AL267" s="30"/>
      <c r="AM267" s="31"/>
      <c r="AN267" s="29"/>
      <c r="AO267" s="30"/>
      <c r="AP267" s="31"/>
      <c r="AQ267" s="189"/>
      <c r="AR267" s="30"/>
      <c r="AS267" s="30"/>
      <c r="AT267" s="30"/>
      <c r="AU267" s="30"/>
      <c r="AV267" s="31"/>
      <c r="AW267" s="33"/>
      <c r="AX267" s="57"/>
    </row>
    <row r="268" spans="2:50" s="15" customFormat="1" ht="21" x14ac:dyDescent="0.25">
      <c r="B268" s="48"/>
      <c r="C268" s="20">
        <f t="shared" si="23"/>
        <v>45633</v>
      </c>
      <c r="D268" s="168">
        <f>SUMIFS('Transport DB'!P:P,'Transport DB'!C:C,"="&amp;'Work DB'!C268,'Transport DB'!F:F,"="&amp;'Work DB'!$D$4)</f>
        <v>0</v>
      </c>
      <c r="E268" s="169">
        <f>SUMIFS('Transport DB'!P:P,'Transport DB'!C:C,"="&amp;'Work DB'!C268,'Transport DB'!F:F,"="&amp;'Work DB'!$E$4)</f>
        <v>0</v>
      </c>
      <c r="F268" s="169">
        <f>SUMIFS('Transport DB'!P:P,'Transport DB'!C:C,"="&amp;'Work DB'!C268,'Transport DB'!F:F,"="&amp;'Work DB'!$F$4)</f>
        <v>0</v>
      </c>
      <c r="G268" s="169"/>
      <c r="H268" s="167"/>
      <c r="I268" s="168">
        <f>SUMIFS('Transport DB'!O:O,'Transport DB'!C:C,"="&amp;'Work DB'!C268,'Transport DB'!F:F,"="&amp;'Work DB'!$I$4)</f>
        <v>0</v>
      </c>
      <c r="J268" s="169">
        <f>SUMIFS('Transport DB'!O:O,'Transport DB'!C:C,"="&amp;'Work DB'!C268,'Transport DB'!F:F,"="&amp;'Work DB'!$J$4)</f>
        <v>0</v>
      </c>
      <c r="K268" s="169">
        <f>SUMIFS('Transport DB'!O:O,'Transport DB'!C:C,"="&amp;'Work DB'!C268,'Transport DB'!F:F,"="&amp;'Work DB'!$K$4)</f>
        <v>0</v>
      </c>
      <c r="L268" s="169">
        <f>SUMIFS('Transport DB'!O:O,'Transport DB'!C:C,"="&amp;'Work DB'!C268,'Transport DB'!F:F,"="&amp;'Work DB'!$L$4)</f>
        <v>0</v>
      </c>
      <c r="M268" s="169">
        <f>SUMIFS('Transport DB'!O:O,'Transport DB'!C:C,"="&amp;'Work DB'!C268,'Transport DB'!F:F,"="&amp;'Work DB'!$M$4)</f>
        <v>0</v>
      </c>
      <c r="N268" s="169"/>
      <c r="O268" s="167"/>
      <c r="P268" s="168">
        <f t="shared" si="22"/>
        <v>0</v>
      </c>
      <c r="Q268" s="169">
        <f t="shared" si="21"/>
        <v>0</v>
      </c>
      <c r="R268" s="169"/>
      <c r="S268" s="169"/>
      <c r="T268" s="169"/>
      <c r="U268" s="169"/>
      <c r="V268" s="167"/>
      <c r="W268" s="168">
        <f>SUMIFS('Transport DB'!Q:Q,'Transport DB'!C:C,"="&amp;'Work DB'!C268,'Transport DB'!F:F,"="&amp;'Work DB'!$W$4)</f>
        <v>0</v>
      </c>
      <c r="X268" s="169">
        <f>SUMIFS('Transport DB'!Q:Q,'Transport DB'!C:C,"="&amp;'Work DB'!C268,'Transport DB'!F:F,"="&amp;'Work DB'!$X$4)</f>
        <v>0</v>
      </c>
      <c r="Y268" s="169">
        <f>SUMIFS('Transport DB'!Q:Q,'Transport DB'!C:C,"="&amp;'Work DB'!C268,'Transport DB'!F:F,"="&amp;'Work DB'!$Y$4)</f>
        <v>0</v>
      </c>
      <c r="Z268" s="166">
        <f>SUMIFS('Transport DB'!Q:Q,'Transport DB'!C:C,"="&amp;'Work DB'!C268,'Transport DB'!F:F,"="&amp;'Work DB'!$Z$4)</f>
        <v>0</v>
      </c>
      <c r="AA268" s="166">
        <f>SUMIFS('Transport DB'!Q:Q,'Transport DB'!C:C,"="&amp;'Work DB'!C268,'Transport DB'!F:F,"="&amp;'Work DB'!$AA$4)</f>
        <v>0</v>
      </c>
      <c r="AB268" s="166"/>
      <c r="AC268" s="167"/>
      <c r="AD268" s="29"/>
      <c r="AE268" s="30"/>
      <c r="AF268" s="31"/>
      <c r="AG268" s="29"/>
      <c r="AH268" s="30"/>
      <c r="AI268" s="32"/>
      <c r="AJ268" s="29"/>
      <c r="AK268" s="30"/>
      <c r="AL268" s="30"/>
      <c r="AM268" s="31"/>
      <c r="AN268" s="29"/>
      <c r="AO268" s="30"/>
      <c r="AP268" s="31"/>
      <c r="AQ268" s="189"/>
      <c r="AR268" s="30"/>
      <c r="AS268" s="30"/>
      <c r="AT268" s="30"/>
      <c r="AU268" s="30"/>
      <c r="AV268" s="31"/>
      <c r="AW268" s="33"/>
      <c r="AX268" s="57"/>
    </row>
    <row r="269" spans="2:50" s="15" customFormat="1" ht="21" x14ac:dyDescent="0.25">
      <c r="B269" s="48"/>
      <c r="C269" s="20">
        <f t="shared" si="23"/>
        <v>45634</v>
      </c>
      <c r="D269" s="168">
        <f>SUMIFS('Transport DB'!P:P,'Transport DB'!C:C,"="&amp;'Work DB'!C269,'Transport DB'!F:F,"="&amp;'Work DB'!$D$4)</f>
        <v>0</v>
      </c>
      <c r="E269" s="169">
        <f>SUMIFS('Transport DB'!P:P,'Transport DB'!C:C,"="&amp;'Work DB'!C269,'Transport DB'!F:F,"="&amp;'Work DB'!$E$4)</f>
        <v>0</v>
      </c>
      <c r="F269" s="169">
        <f>SUMIFS('Transport DB'!P:P,'Transport DB'!C:C,"="&amp;'Work DB'!C269,'Transport DB'!F:F,"="&amp;'Work DB'!$F$4)</f>
        <v>0</v>
      </c>
      <c r="G269" s="169"/>
      <c r="H269" s="167"/>
      <c r="I269" s="168">
        <f>SUMIFS('Transport DB'!O:O,'Transport DB'!C:C,"="&amp;'Work DB'!C269,'Transport DB'!F:F,"="&amp;'Work DB'!$I$4)</f>
        <v>0</v>
      </c>
      <c r="J269" s="169">
        <f>SUMIFS('Transport DB'!O:O,'Transport DB'!C:C,"="&amp;'Work DB'!C269,'Transport DB'!F:F,"="&amp;'Work DB'!$J$4)</f>
        <v>0</v>
      </c>
      <c r="K269" s="169">
        <f>SUMIFS('Transport DB'!O:O,'Transport DB'!C:C,"="&amp;'Work DB'!C269,'Transport DB'!F:F,"="&amp;'Work DB'!$K$4)</f>
        <v>0</v>
      </c>
      <c r="L269" s="169">
        <f>SUMIFS('Transport DB'!O:O,'Transport DB'!C:C,"="&amp;'Work DB'!C269,'Transport DB'!F:F,"="&amp;'Work DB'!$L$4)</f>
        <v>0</v>
      </c>
      <c r="M269" s="169">
        <f>SUMIFS('Transport DB'!O:O,'Transport DB'!C:C,"="&amp;'Work DB'!C269,'Transport DB'!F:F,"="&amp;'Work DB'!$M$4)</f>
        <v>0</v>
      </c>
      <c r="N269" s="169"/>
      <c r="O269" s="167"/>
      <c r="P269" s="168">
        <f t="shared" si="22"/>
        <v>0</v>
      </c>
      <c r="Q269" s="169">
        <f t="shared" si="21"/>
        <v>0</v>
      </c>
      <c r="R269" s="169"/>
      <c r="S269" s="169"/>
      <c r="T269" s="169"/>
      <c r="U269" s="169"/>
      <c r="V269" s="167"/>
      <c r="W269" s="168">
        <f>SUMIFS('Transport DB'!Q:Q,'Transport DB'!C:C,"="&amp;'Work DB'!C269,'Transport DB'!F:F,"="&amp;'Work DB'!$W$4)</f>
        <v>0</v>
      </c>
      <c r="X269" s="169">
        <f>SUMIFS('Transport DB'!Q:Q,'Transport DB'!C:C,"="&amp;'Work DB'!C269,'Transport DB'!F:F,"="&amp;'Work DB'!$X$4)</f>
        <v>0</v>
      </c>
      <c r="Y269" s="169">
        <f>SUMIFS('Transport DB'!Q:Q,'Transport DB'!C:C,"="&amp;'Work DB'!C269,'Transport DB'!F:F,"="&amp;'Work DB'!$Y$4)</f>
        <v>0</v>
      </c>
      <c r="Z269" s="166">
        <f>SUMIFS('Transport DB'!Q:Q,'Transport DB'!C:C,"="&amp;'Work DB'!C269,'Transport DB'!F:F,"="&amp;'Work DB'!$Z$4)</f>
        <v>0</v>
      </c>
      <c r="AA269" s="166">
        <f>SUMIFS('Transport DB'!Q:Q,'Transport DB'!C:C,"="&amp;'Work DB'!C269,'Transport DB'!F:F,"="&amp;'Work DB'!$AA$4)</f>
        <v>0</v>
      </c>
      <c r="AB269" s="166"/>
      <c r="AC269" s="167"/>
      <c r="AD269" s="29"/>
      <c r="AE269" s="30"/>
      <c r="AF269" s="31"/>
      <c r="AG269" s="29"/>
      <c r="AH269" s="30"/>
      <c r="AI269" s="32"/>
      <c r="AJ269" s="29"/>
      <c r="AK269" s="30"/>
      <c r="AL269" s="30"/>
      <c r="AM269" s="31"/>
      <c r="AN269" s="29"/>
      <c r="AO269" s="30"/>
      <c r="AP269" s="31"/>
      <c r="AQ269" s="189"/>
      <c r="AR269" s="30"/>
      <c r="AS269" s="30"/>
      <c r="AT269" s="30"/>
      <c r="AU269" s="30"/>
      <c r="AV269" s="31"/>
      <c r="AW269" s="33"/>
      <c r="AX269" s="57"/>
    </row>
    <row r="270" spans="2:50" s="15" customFormat="1" ht="21" x14ac:dyDescent="0.25">
      <c r="B270" s="48"/>
      <c r="C270" s="20">
        <f t="shared" si="23"/>
        <v>45635</v>
      </c>
      <c r="D270" s="168">
        <f>SUMIFS('Transport DB'!P:P,'Transport DB'!C:C,"="&amp;'Work DB'!C270,'Transport DB'!F:F,"="&amp;'Work DB'!$D$4)</f>
        <v>0</v>
      </c>
      <c r="E270" s="169">
        <f>SUMIFS('Transport DB'!P:P,'Transport DB'!C:C,"="&amp;'Work DB'!C270,'Transport DB'!F:F,"="&amp;'Work DB'!$E$4)</f>
        <v>0</v>
      </c>
      <c r="F270" s="169">
        <f>SUMIFS('Transport DB'!P:P,'Transport DB'!C:C,"="&amp;'Work DB'!C270,'Transport DB'!F:F,"="&amp;'Work DB'!$F$4)</f>
        <v>0</v>
      </c>
      <c r="G270" s="169"/>
      <c r="H270" s="167"/>
      <c r="I270" s="168">
        <f>SUMIFS('Transport DB'!O:O,'Transport DB'!C:C,"="&amp;'Work DB'!C270,'Transport DB'!F:F,"="&amp;'Work DB'!$I$4)</f>
        <v>0</v>
      </c>
      <c r="J270" s="169">
        <f>SUMIFS('Transport DB'!O:O,'Transport DB'!C:C,"="&amp;'Work DB'!C270,'Transport DB'!F:F,"="&amp;'Work DB'!$J$4)</f>
        <v>0</v>
      </c>
      <c r="K270" s="169">
        <f>SUMIFS('Transport DB'!O:O,'Transport DB'!C:C,"="&amp;'Work DB'!C270,'Transport DB'!F:F,"="&amp;'Work DB'!$K$4)</f>
        <v>0</v>
      </c>
      <c r="L270" s="169">
        <f>SUMIFS('Transport DB'!O:O,'Transport DB'!C:C,"="&amp;'Work DB'!C270,'Transport DB'!F:F,"="&amp;'Work DB'!$L$4)</f>
        <v>0</v>
      </c>
      <c r="M270" s="169">
        <f>SUMIFS('Transport DB'!O:O,'Transport DB'!C:C,"="&amp;'Work DB'!C270,'Transport DB'!F:F,"="&amp;'Work DB'!$M$4)</f>
        <v>0</v>
      </c>
      <c r="N270" s="169"/>
      <c r="O270" s="167"/>
      <c r="P270" s="168">
        <f t="shared" si="22"/>
        <v>0</v>
      </c>
      <c r="Q270" s="169">
        <f t="shared" si="21"/>
        <v>0</v>
      </c>
      <c r="R270" s="169"/>
      <c r="S270" s="169"/>
      <c r="T270" s="169"/>
      <c r="U270" s="169"/>
      <c r="V270" s="167"/>
      <c r="W270" s="168">
        <f>SUMIFS('Transport DB'!Q:Q,'Transport DB'!C:C,"="&amp;'Work DB'!C270,'Transport DB'!F:F,"="&amp;'Work DB'!$W$4)</f>
        <v>0</v>
      </c>
      <c r="X270" s="169">
        <f>SUMIFS('Transport DB'!Q:Q,'Transport DB'!C:C,"="&amp;'Work DB'!C270,'Transport DB'!F:F,"="&amp;'Work DB'!$X$4)</f>
        <v>0</v>
      </c>
      <c r="Y270" s="169">
        <f>SUMIFS('Transport DB'!Q:Q,'Transport DB'!C:C,"="&amp;'Work DB'!C270,'Transport DB'!F:F,"="&amp;'Work DB'!$Y$4)</f>
        <v>0</v>
      </c>
      <c r="Z270" s="166">
        <f>SUMIFS('Transport DB'!Q:Q,'Transport DB'!C:C,"="&amp;'Work DB'!C270,'Transport DB'!F:F,"="&amp;'Work DB'!$Z$4)</f>
        <v>0</v>
      </c>
      <c r="AA270" s="166">
        <f>SUMIFS('Transport DB'!Q:Q,'Transport DB'!C:C,"="&amp;'Work DB'!C270,'Transport DB'!F:F,"="&amp;'Work DB'!$AA$4)</f>
        <v>0</v>
      </c>
      <c r="AB270" s="166"/>
      <c r="AC270" s="167"/>
      <c r="AD270" s="29"/>
      <c r="AE270" s="30"/>
      <c r="AF270" s="31"/>
      <c r="AG270" s="29"/>
      <c r="AH270" s="30"/>
      <c r="AI270" s="32"/>
      <c r="AJ270" s="29"/>
      <c r="AK270" s="30"/>
      <c r="AL270" s="30"/>
      <c r="AM270" s="31"/>
      <c r="AN270" s="29"/>
      <c r="AO270" s="30"/>
      <c r="AP270" s="31"/>
      <c r="AQ270" s="189"/>
      <c r="AR270" s="30"/>
      <c r="AS270" s="30"/>
      <c r="AT270" s="30"/>
      <c r="AU270" s="30"/>
      <c r="AV270" s="31"/>
      <c r="AW270" s="33"/>
      <c r="AX270" s="57"/>
    </row>
    <row r="271" spans="2:50" s="15" customFormat="1" ht="21" x14ac:dyDescent="0.25">
      <c r="B271" s="48"/>
      <c r="C271" s="20">
        <f t="shared" si="23"/>
        <v>45636</v>
      </c>
      <c r="D271" s="168">
        <f>SUMIFS('Transport DB'!P:P,'Transport DB'!C:C,"="&amp;'Work DB'!C271,'Transport DB'!F:F,"="&amp;'Work DB'!$D$4)</f>
        <v>0</v>
      </c>
      <c r="E271" s="169">
        <f>SUMIFS('Transport DB'!P:P,'Transport DB'!C:C,"="&amp;'Work DB'!C271,'Transport DB'!F:F,"="&amp;'Work DB'!$E$4)</f>
        <v>0</v>
      </c>
      <c r="F271" s="169">
        <f>SUMIFS('Transport DB'!P:P,'Transport DB'!C:C,"="&amp;'Work DB'!C271,'Transport DB'!F:F,"="&amp;'Work DB'!$F$4)</f>
        <v>0</v>
      </c>
      <c r="G271" s="169"/>
      <c r="H271" s="167"/>
      <c r="I271" s="168">
        <f>SUMIFS('Transport DB'!O:O,'Transport DB'!C:C,"="&amp;'Work DB'!C271,'Transport DB'!F:F,"="&amp;'Work DB'!$I$4)</f>
        <v>0</v>
      </c>
      <c r="J271" s="169">
        <f>SUMIFS('Transport DB'!O:O,'Transport DB'!C:C,"="&amp;'Work DB'!C271,'Transport DB'!F:F,"="&amp;'Work DB'!$J$4)</f>
        <v>0</v>
      </c>
      <c r="K271" s="169">
        <f>SUMIFS('Transport DB'!O:O,'Transport DB'!C:C,"="&amp;'Work DB'!C271,'Transport DB'!F:F,"="&amp;'Work DB'!$K$4)</f>
        <v>0</v>
      </c>
      <c r="L271" s="169">
        <f>SUMIFS('Transport DB'!O:O,'Transport DB'!C:C,"="&amp;'Work DB'!C271,'Transport DB'!F:F,"="&amp;'Work DB'!$L$4)</f>
        <v>0</v>
      </c>
      <c r="M271" s="169">
        <f>SUMIFS('Transport DB'!O:O,'Transport DB'!C:C,"="&amp;'Work DB'!C271,'Transport DB'!F:F,"="&amp;'Work DB'!$M$4)</f>
        <v>0</v>
      </c>
      <c r="N271" s="169"/>
      <c r="O271" s="167"/>
      <c r="P271" s="168">
        <f t="shared" si="22"/>
        <v>0</v>
      </c>
      <c r="Q271" s="169">
        <f t="shared" si="21"/>
        <v>0</v>
      </c>
      <c r="R271" s="169"/>
      <c r="S271" s="169"/>
      <c r="T271" s="169"/>
      <c r="U271" s="169"/>
      <c r="V271" s="167"/>
      <c r="W271" s="168">
        <f>SUMIFS('Transport DB'!Q:Q,'Transport DB'!C:C,"="&amp;'Work DB'!C271,'Transport DB'!F:F,"="&amp;'Work DB'!$W$4)</f>
        <v>0</v>
      </c>
      <c r="X271" s="169">
        <f>SUMIFS('Transport DB'!Q:Q,'Transport DB'!C:C,"="&amp;'Work DB'!C271,'Transport DB'!F:F,"="&amp;'Work DB'!$X$4)</f>
        <v>0</v>
      </c>
      <c r="Y271" s="169">
        <f>SUMIFS('Transport DB'!Q:Q,'Transport DB'!C:C,"="&amp;'Work DB'!C271,'Transport DB'!F:F,"="&amp;'Work DB'!$Y$4)</f>
        <v>0</v>
      </c>
      <c r="Z271" s="166">
        <f>SUMIFS('Transport DB'!Q:Q,'Transport DB'!C:C,"="&amp;'Work DB'!C271,'Transport DB'!F:F,"="&amp;'Work DB'!$Z$4)</f>
        <v>0</v>
      </c>
      <c r="AA271" s="166">
        <f>SUMIFS('Transport DB'!Q:Q,'Transport DB'!C:C,"="&amp;'Work DB'!C271,'Transport DB'!F:F,"="&amp;'Work DB'!$AA$4)</f>
        <v>0</v>
      </c>
      <c r="AB271" s="166"/>
      <c r="AC271" s="167"/>
      <c r="AD271" s="29"/>
      <c r="AE271" s="30"/>
      <c r="AF271" s="31"/>
      <c r="AG271" s="29"/>
      <c r="AH271" s="30"/>
      <c r="AI271" s="32"/>
      <c r="AJ271" s="29"/>
      <c r="AK271" s="30"/>
      <c r="AL271" s="30"/>
      <c r="AM271" s="31"/>
      <c r="AN271" s="29"/>
      <c r="AO271" s="30"/>
      <c r="AP271" s="31"/>
      <c r="AQ271" s="189"/>
      <c r="AR271" s="30"/>
      <c r="AS271" s="30"/>
      <c r="AT271" s="30"/>
      <c r="AU271" s="30"/>
      <c r="AV271" s="31"/>
      <c r="AW271" s="33"/>
      <c r="AX271" s="57"/>
    </row>
    <row r="272" spans="2:50" s="15" customFormat="1" ht="21" x14ac:dyDescent="0.25">
      <c r="B272" s="48"/>
      <c r="C272" s="20">
        <f t="shared" si="23"/>
        <v>45637</v>
      </c>
      <c r="D272" s="168">
        <f>SUMIFS('Transport DB'!P:P,'Transport DB'!C:C,"="&amp;'Work DB'!C272,'Transport DB'!F:F,"="&amp;'Work DB'!$D$4)</f>
        <v>0</v>
      </c>
      <c r="E272" s="169">
        <f>SUMIFS('Transport DB'!P:P,'Transport DB'!C:C,"="&amp;'Work DB'!C272,'Transport DB'!F:F,"="&amp;'Work DB'!$E$4)</f>
        <v>0</v>
      </c>
      <c r="F272" s="169">
        <f>SUMIFS('Transport DB'!P:P,'Transport DB'!C:C,"="&amp;'Work DB'!C272,'Transport DB'!F:F,"="&amp;'Work DB'!$F$4)</f>
        <v>0</v>
      </c>
      <c r="G272" s="169"/>
      <c r="H272" s="167"/>
      <c r="I272" s="168">
        <f>SUMIFS('Transport DB'!O:O,'Transport DB'!C:C,"="&amp;'Work DB'!C272,'Transport DB'!F:F,"="&amp;'Work DB'!$I$4)</f>
        <v>0</v>
      </c>
      <c r="J272" s="169">
        <f>SUMIFS('Transport DB'!O:O,'Transport DB'!C:C,"="&amp;'Work DB'!C272,'Transport DB'!F:F,"="&amp;'Work DB'!$J$4)</f>
        <v>0</v>
      </c>
      <c r="K272" s="169">
        <f>SUMIFS('Transport DB'!O:O,'Transport DB'!C:C,"="&amp;'Work DB'!C272,'Transport DB'!F:F,"="&amp;'Work DB'!$K$4)</f>
        <v>0</v>
      </c>
      <c r="L272" s="169">
        <f>SUMIFS('Transport DB'!O:O,'Transport DB'!C:C,"="&amp;'Work DB'!C272,'Transport DB'!F:F,"="&amp;'Work DB'!$L$4)</f>
        <v>0</v>
      </c>
      <c r="M272" s="169">
        <f>SUMIFS('Transport DB'!O:O,'Transport DB'!C:C,"="&amp;'Work DB'!C272,'Transport DB'!F:F,"="&amp;'Work DB'!$M$4)</f>
        <v>0</v>
      </c>
      <c r="N272" s="169"/>
      <c r="O272" s="167"/>
      <c r="P272" s="168">
        <f t="shared" si="22"/>
        <v>0</v>
      </c>
      <c r="Q272" s="169">
        <f t="shared" si="21"/>
        <v>0</v>
      </c>
      <c r="R272" s="169"/>
      <c r="S272" s="169"/>
      <c r="T272" s="169"/>
      <c r="U272" s="169"/>
      <c r="V272" s="167"/>
      <c r="W272" s="168">
        <f>SUMIFS('Transport DB'!Q:Q,'Transport DB'!C:C,"="&amp;'Work DB'!C272,'Transport DB'!F:F,"="&amp;'Work DB'!$W$4)</f>
        <v>0</v>
      </c>
      <c r="X272" s="169">
        <f>SUMIFS('Transport DB'!Q:Q,'Transport DB'!C:C,"="&amp;'Work DB'!C272,'Transport DB'!F:F,"="&amp;'Work DB'!$X$4)</f>
        <v>0</v>
      </c>
      <c r="Y272" s="169">
        <f>SUMIFS('Transport DB'!Q:Q,'Transport DB'!C:C,"="&amp;'Work DB'!C272,'Transport DB'!F:F,"="&amp;'Work DB'!$Y$4)</f>
        <v>0</v>
      </c>
      <c r="Z272" s="166">
        <f>SUMIFS('Transport DB'!Q:Q,'Transport DB'!C:C,"="&amp;'Work DB'!C272,'Transport DB'!F:F,"="&amp;'Work DB'!$Z$4)</f>
        <v>0</v>
      </c>
      <c r="AA272" s="166">
        <f>SUMIFS('Transport DB'!Q:Q,'Transport DB'!C:C,"="&amp;'Work DB'!C272,'Transport DB'!F:F,"="&amp;'Work DB'!$AA$4)</f>
        <v>0</v>
      </c>
      <c r="AB272" s="166"/>
      <c r="AC272" s="167"/>
      <c r="AD272" s="29"/>
      <c r="AE272" s="30"/>
      <c r="AF272" s="31"/>
      <c r="AG272" s="29"/>
      <c r="AH272" s="30"/>
      <c r="AI272" s="32"/>
      <c r="AJ272" s="29"/>
      <c r="AK272" s="30"/>
      <c r="AL272" s="30"/>
      <c r="AM272" s="31"/>
      <c r="AN272" s="29"/>
      <c r="AO272" s="30"/>
      <c r="AP272" s="31"/>
      <c r="AQ272" s="189"/>
      <c r="AR272" s="30"/>
      <c r="AS272" s="30"/>
      <c r="AT272" s="30"/>
      <c r="AU272" s="30"/>
      <c r="AV272" s="31"/>
      <c r="AW272" s="33"/>
      <c r="AX272" s="57"/>
    </row>
    <row r="273" spans="2:50" s="15" customFormat="1" ht="21" x14ac:dyDescent="0.25">
      <c r="B273" s="48"/>
      <c r="C273" s="20">
        <f t="shared" si="23"/>
        <v>45638</v>
      </c>
      <c r="D273" s="168">
        <f>SUMIFS('Transport DB'!P:P,'Transport DB'!C:C,"="&amp;'Work DB'!C273,'Transport DB'!F:F,"="&amp;'Work DB'!$D$4)</f>
        <v>0</v>
      </c>
      <c r="E273" s="169">
        <f>SUMIFS('Transport DB'!P:P,'Transport DB'!C:C,"="&amp;'Work DB'!C273,'Transport DB'!F:F,"="&amp;'Work DB'!$E$4)</f>
        <v>0</v>
      </c>
      <c r="F273" s="169">
        <f>SUMIFS('Transport DB'!P:P,'Transport DB'!C:C,"="&amp;'Work DB'!C273,'Transport DB'!F:F,"="&amp;'Work DB'!$F$4)</f>
        <v>0</v>
      </c>
      <c r="G273" s="169"/>
      <c r="H273" s="167"/>
      <c r="I273" s="168">
        <f>SUMIFS('Transport DB'!O:O,'Transport DB'!C:C,"="&amp;'Work DB'!C273,'Transport DB'!F:F,"="&amp;'Work DB'!$I$4)</f>
        <v>0</v>
      </c>
      <c r="J273" s="169">
        <f>SUMIFS('Transport DB'!O:O,'Transport DB'!C:C,"="&amp;'Work DB'!C273,'Transport DB'!F:F,"="&amp;'Work DB'!$J$4)</f>
        <v>0</v>
      </c>
      <c r="K273" s="169">
        <f>SUMIFS('Transport DB'!O:O,'Transport DB'!C:C,"="&amp;'Work DB'!C273,'Transport DB'!F:F,"="&amp;'Work DB'!$K$4)</f>
        <v>0</v>
      </c>
      <c r="L273" s="169">
        <f>SUMIFS('Transport DB'!O:O,'Transport DB'!C:C,"="&amp;'Work DB'!C273,'Transport DB'!F:F,"="&amp;'Work DB'!$L$4)</f>
        <v>0</v>
      </c>
      <c r="M273" s="169">
        <f>SUMIFS('Transport DB'!O:O,'Transport DB'!C:C,"="&amp;'Work DB'!C273,'Transport DB'!F:F,"="&amp;'Work DB'!$M$4)</f>
        <v>0</v>
      </c>
      <c r="N273" s="169"/>
      <c r="O273" s="167"/>
      <c r="P273" s="168">
        <f t="shared" si="22"/>
        <v>0</v>
      </c>
      <c r="Q273" s="169">
        <f t="shared" si="21"/>
        <v>0</v>
      </c>
      <c r="R273" s="169"/>
      <c r="S273" s="169"/>
      <c r="T273" s="169"/>
      <c r="U273" s="169"/>
      <c r="V273" s="167"/>
      <c r="W273" s="168">
        <f>SUMIFS('Transport DB'!Q:Q,'Transport DB'!C:C,"="&amp;'Work DB'!C273,'Transport DB'!F:F,"="&amp;'Work DB'!$W$4)</f>
        <v>0</v>
      </c>
      <c r="X273" s="169">
        <f>SUMIFS('Transport DB'!Q:Q,'Transport DB'!C:C,"="&amp;'Work DB'!C273,'Transport DB'!F:F,"="&amp;'Work DB'!$X$4)</f>
        <v>0</v>
      </c>
      <c r="Y273" s="169">
        <f>SUMIFS('Transport DB'!Q:Q,'Transport DB'!C:C,"="&amp;'Work DB'!C273,'Transport DB'!F:F,"="&amp;'Work DB'!$Y$4)</f>
        <v>0</v>
      </c>
      <c r="Z273" s="166">
        <f>SUMIFS('Transport DB'!Q:Q,'Transport DB'!C:C,"="&amp;'Work DB'!C273,'Transport DB'!F:F,"="&amp;'Work DB'!$Z$4)</f>
        <v>0</v>
      </c>
      <c r="AA273" s="166">
        <f>SUMIFS('Transport DB'!Q:Q,'Transport DB'!C:C,"="&amp;'Work DB'!C273,'Transport DB'!F:F,"="&amp;'Work DB'!$AA$4)</f>
        <v>0</v>
      </c>
      <c r="AB273" s="166"/>
      <c r="AC273" s="167"/>
      <c r="AD273" s="29"/>
      <c r="AE273" s="30"/>
      <c r="AF273" s="31"/>
      <c r="AG273" s="29"/>
      <c r="AH273" s="30"/>
      <c r="AI273" s="32"/>
      <c r="AJ273" s="29"/>
      <c r="AK273" s="30"/>
      <c r="AL273" s="30"/>
      <c r="AM273" s="31"/>
      <c r="AN273" s="29"/>
      <c r="AO273" s="30"/>
      <c r="AP273" s="31"/>
      <c r="AQ273" s="189"/>
      <c r="AR273" s="30"/>
      <c r="AS273" s="30"/>
      <c r="AT273" s="30"/>
      <c r="AU273" s="30"/>
      <c r="AV273" s="31"/>
      <c r="AW273" s="33"/>
      <c r="AX273" s="57"/>
    </row>
    <row r="274" spans="2:50" s="15" customFormat="1" ht="21" x14ac:dyDescent="0.25">
      <c r="B274" s="48"/>
      <c r="C274" s="20">
        <f t="shared" si="23"/>
        <v>45639</v>
      </c>
      <c r="D274" s="168">
        <f>SUMIFS('Transport DB'!P:P,'Transport DB'!C:C,"="&amp;'Work DB'!C274,'Transport DB'!F:F,"="&amp;'Work DB'!$D$4)</f>
        <v>0</v>
      </c>
      <c r="E274" s="169">
        <f>SUMIFS('Transport DB'!P:P,'Transport DB'!C:C,"="&amp;'Work DB'!C274,'Transport DB'!F:F,"="&amp;'Work DB'!$E$4)</f>
        <v>0</v>
      </c>
      <c r="F274" s="169">
        <f>SUMIFS('Transport DB'!P:P,'Transport DB'!C:C,"="&amp;'Work DB'!C274,'Transport DB'!F:F,"="&amp;'Work DB'!$F$4)</f>
        <v>0</v>
      </c>
      <c r="G274" s="169"/>
      <c r="H274" s="167"/>
      <c r="I274" s="168">
        <f>SUMIFS('Transport DB'!O:O,'Transport DB'!C:C,"="&amp;'Work DB'!C274,'Transport DB'!F:F,"="&amp;'Work DB'!$I$4)</f>
        <v>0</v>
      </c>
      <c r="J274" s="169">
        <f>SUMIFS('Transport DB'!O:O,'Transport DB'!C:C,"="&amp;'Work DB'!C274,'Transport DB'!F:F,"="&amp;'Work DB'!$J$4)</f>
        <v>0</v>
      </c>
      <c r="K274" s="169">
        <f>SUMIFS('Transport DB'!O:O,'Transport DB'!C:C,"="&amp;'Work DB'!C274,'Transport DB'!F:F,"="&amp;'Work DB'!$K$4)</f>
        <v>0</v>
      </c>
      <c r="L274" s="169">
        <f>SUMIFS('Transport DB'!O:O,'Transport DB'!C:C,"="&amp;'Work DB'!C274,'Transport DB'!F:F,"="&amp;'Work DB'!$L$4)</f>
        <v>0</v>
      </c>
      <c r="M274" s="169">
        <f>SUMIFS('Transport DB'!O:O,'Transport DB'!C:C,"="&amp;'Work DB'!C274,'Transport DB'!F:F,"="&amp;'Work DB'!$M$4)</f>
        <v>0</v>
      </c>
      <c r="N274" s="169"/>
      <c r="O274" s="167"/>
      <c r="P274" s="168">
        <f t="shared" si="22"/>
        <v>0</v>
      </c>
      <c r="Q274" s="169">
        <f t="shared" si="21"/>
        <v>0</v>
      </c>
      <c r="R274" s="169"/>
      <c r="S274" s="169"/>
      <c r="T274" s="169"/>
      <c r="U274" s="169"/>
      <c r="V274" s="167"/>
      <c r="W274" s="168">
        <f>SUMIFS('Transport DB'!Q:Q,'Transport DB'!C:C,"="&amp;'Work DB'!C274,'Transport DB'!F:F,"="&amp;'Work DB'!$W$4)</f>
        <v>0</v>
      </c>
      <c r="X274" s="169">
        <f>SUMIFS('Transport DB'!Q:Q,'Transport DB'!C:C,"="&amp;'Work DB'!C274,'Transport DB'!F:F,"="&amp;'Work DB'!$X$4)</f>
        <v>0</v>
      </c>
      <c r="Y274" s="169">
        <f>SUMIFS('Transport DB'!Q:Q,'Transport DB'!C:C,"="&amp;'Work DB'!C274,'Transport DB'!F:F,"="&amp;'Work DB'!$Y$4)</f>
        <v>0</v>
      </c>
      <c r="Z274" s="166">
        <f>SUMIFS('Transport DB'!Q:Q,'Transport DB'!C:C,"="&amp;'Work DB'!C274,'Transport DB'!F:F,"="&amp;'Work DB'!$Z$4)</f>
        <v>0</v>
      </c>
      <c r="AA274" s="166">
        <f>SUMIFS('Transport DB'!Q:Q,'Transport DB'!C:C,"="&amp;'Work DB'!C274,'Transport DB'!F:F,"="&amp;'Work DB'!$AA$4)</f>
        <v>0</v>
      </c>
      <c r="AB274" s="166"/>
      <c r="AC274" s="167"/>
      <c r="AD274" s="29"/>
      <c r="AE274" s="30"/>
      <c r="AF274" s="31"/>
      <c r="AG274" s="29"/>
      <c r="AH274" s="30"/>
      <c r="AI274" s="32"/>
      <c r="AJ274" s="29"/>
      <c r="AK274" s="30"/>
      <c r="AL274" s="30"/>
      <c r="AM274" s="31"/>
      <c r="AN274" s="29"/>
      <c r="AO274" s="30"/>
      <c r="AP274" s="31"/>
      <c r="AQ274" s="189"/>
      <c r="AR274" s="30"/>
      <c r="AS274" s="30"/>
      <c r="AT274" s="30"/>
      <c r="AU274" s="30"/>
      <c r="AV274" s="31"/>
      <c r="AW274" s="33"/>
      <c r="AX274" s="57"/>
    </row>
    <row r="275" spans="2:50" s="15" customFormat="1" ht="21" x14ac:dyDescent="0.25">
      <c r="B275" s="48"/>
      <c r="C275" s="20">
        <f t="shared" si="23"/>
        <v>45640</v>
      </c>
      <c r="D275" s="168">
        <f>SUMIFS('Transport DB'!P:P,'Transport DB'!C:C,"="&amp;'Work DB'!C275,'Transport DB'!F:F,"="&amp;'Work DB'!$D$4)</f>
        <v>0</v>
      </c>
      <c r="E275" s="169">
        <f>SUMIFS('Transport DB'!P:P,'Transport DB'!C:C,"="&amp;'Work DB'!C275,'Transport DB'!F:F,"="&amp;'Work DB'!$E$4)</f>
        <v>0</v>
      </c>
      <c r="F275" s="169">
        <f>SUMIFS('Transport DB'!P:P,'Transport DB'!C:C,"="&amp;'Work DB'!C275,'Transport DB'!F:F,"="&amp;'Work DB'!$F$4)</f>
        <v>0</v>
      </c>
      <c r="G275" s="169"/>
      <c r="H275" s="167"/>
      <c r="I275" s="168">
        <f>SUMIFS('Transport DB'!O:O,'Transport DB'!C:C,"="&amp;'Work DB'!C275,'Transport DB'!F:F,"="&amp;'Work DB'!$I$4)</f>
        <v>0</v>
      </c>
      <c r="J275" s="169">
        <f>SUMIFS('Transport DB'!O:O,'Transport DB'!C:C,"="&amp;'Work DB'!C275,'Transport DB'!F:F,"="&amp;'Work DB'!$J$4)</f>
        <v>0</v>
      </c>
      <c r="K275" s="169">
        <f>SUMIFS('Transport DB'!O:O,'Transport DB'!C:C,"="&amp;'Work DB'!C275,'Transport DB'!F:F,"="&amp;'Work DB'!$K$4)</f>
        <v>0</v>
      </c>
      <c r="L275" s="169">
        <f>SUMIFS('Transport DB'!O:O,'Transport DB'!C:C,"="&amp;'Work DB'!C275,'Transport DB'!F:F,"="&amp;'Work DB'!$L$4)</f>
        <v>0</v>
      </c>
      <c r="M275" s="169">
        <f>SUMIFS('Transport DB'!O:O,'Transport DB'!C:C,"="&amp;'Work DB'!C275,'Transport DB'!F:F,"="&amp;'Work DB'!$M$4)</f>
        <v>0</v>
      </c>
      <c r="N275" s="169"/>
      <c r="O275" s="167"/>
      <c r="P275" s="168">
        <f t="shared" si="22"/>
        <v>0</v>
      </c>
      <c r="Q275" s="169">
        <f t="shared" si="21"/>
        <v>0</v>
      </c>
      <c r="R275" s="169"/>
      <c r="S275" s="169"/>
      <c r="T275" s="169"/>
      <c r="U275" s="169"/>
      <c r="V275" s="167"/>
      <c r="W275" s="168">
        <f>SUMIFS('Transport DB'!Q:Q,'Transport DB'!C:C,"="&amp;'Work DB'!C275,'Transport DB'!F:F,"="&amp;'Work DB'!$W$4)</f>
        <v>0</v>
      </c>
      <c r="X275" s="169">
        <f>SUMIFS('Transport DB'!Q:Q,'Transport DB'!C:C,"="&amp;'Work DB'!C275,'Transport DB'!F:F,"="&amp;'Work DB'!$X$4)</f>
        <v>0</v>
      </c>
      <c r="Y275" s="169">
        <f>SUMIFS('Transport DB'!Q:Q,'Transport DB'!C:C,"="&amp;'Work DB'!C275,'Transport DB'!F:F,"="&amp;'Work DB'!$Y$4)</f>
        <v>0</v>
      </c>
      <c r="Z275" s="166">
        <f>SUMIFS('Transport DB'!Q:Q,'Transport DB'!C:C,"="&amp;'Work DB'!C275,'Transport DB'!F:F,"="&amp;'Work DB'!$Z$4)</f>
        <v>0</v>
      </c>
      <c r="AA275" s="166">
        <f>SUMIFS('Transport DB'!Q:Q,'Transport DB'!C:C,"="&amp;'Work DB'!C275,'Transport DB'!F:F,"="&amp;'Work DB'!$AA$4)</f>
        <v>0</v>
      </c>
      <c r="AB275" s="166"/>
      <c r="AC275" s="167"/>
      <c r="AD275" s="29"/>
      <c r="AE275" s="30"/>
      <c r="AF275" s="31"/>
      <c r="AG275" s="29"/>
      <c r="AH275" s="30"/>
      <c r="AI275" s="32"/>
      <c r="AJ275" s="29"/>
      <c r="AK275" s="30"/>
      <c r="AL275" s="30"/>
      <c r="AM275" s="31"/>
      <c r="AN275" s="29"/>
      <c r="AO275" s="30"/>
      <c r="AP275" s="31"/>
      <c r="AQ275" s="189"/>
      <c r="AR275" s="30"/>
      <c r="AS275" s="30"/>
      <c r="AT275" s="30"/>
      <c r="AU275" s="30"/>
      <c r="AV275" s="31"/>
      <c r="AW275" s="33"/>
      <c r="AX275" s="57"/>
    </row>
    <row r="276" spans="2:50" s="15" customFormat="1" ht="21" x14ac:dyDescent="0.25">
      <c r="B276" s="48"/>
      <c r="C276" s="20">
        <f t="shared" si="23"/>
        <v>45641</v>
      </c>
      <c r="D276" s="168">
        <f>SUMIFS('Transport DB'!P:P,'Transport DB'!C:C,"="&amp;'Work DB'!C276,'Transport DB'!F:F,"="&amp;'Work DB'!$D$4)</f>
        <v>0</v>
      </c>
      <c r="E276" s="169">
        <f>SUMIFS('Transport DB'!P:P,'Transport DB'!C:C,"="&amp;'Work DB'!C276,'Transport DB'!F:F,"="&amp;'Work DB'!$E$4)</f>
        <v>0</v>
      </c>
      <c r="F276" s="169">
        <f>SUMIFS('Transport DB'!P:P,'Transport DB'!C:C,"="&amp;'Work DB'!C276,'Transport DB'!F:F,"="&amp;'Work DB'!$F$4)</f>
        <v>0</v>
      </c>
      <c r="G276" s="169"/>
      <c r="H276" s="167"/>
      <c r="I276" s="168">
        <f>SUMIFS('Transport DB'!O:O,'Transport DB'!C:C,"="&amp;'Work DB'!C276,'Transport DB'!F:F,"="&amp;'Work DB'!$I$4)</f>
        <v>0</v>
      </c>
      <c r="J276" s="169">
        <f>SUMIFS('Transport DB'!O:O,'Transport DB'!C:C,"="&amp;'Work DB'!C276,'Transport DB'!F:F,"="&amp;'Work DB'!$J$4)</f>
        <v>0</v>
      </c>
      <c r="K276" s="169">
        <f>SUMIFS('Transport DB'!O:O,'Transport DB'!C:C,"="&amp;'Work DB'!C276,'Transport DB'!F:F,"="&amp;'Work DB'!$K$4)</f>
        <v>0</v>
      </c>
      <c r="L276" s="169">
        <f>SUMIFS('Transport DB'!O:O,'Transport DB'!C:C,"="&amp;'Work DB'!C276,'Transport DB'!F:F,"="&amp;'Work DB'!$L$4)</f>
        <v>0</v>
      </c>
      <c r="M276" s="169">
        <f>SUMIFS('Transport DB'!O:O,'Transport DB'!C:C,"="&amp;'Work DB'!C276,'Transport DB'!F:F,"="&amp;'Work DB'!$M$4)</f>
        <v>0</v>
      </c>
      <c r="N276" s="169"/>
      <c r="O276" s="167"/>
      <c r="P276" s="168">
        <f t="shared" si="22"/>
        <v>0</v>
      </c>
      <c r="Q276" s="169">
        <f t="shared" si="21"/>
        <v>0</v>
      </c>
      <c r="R276" s="169"/>
      <c r="S276" s="169"/>
      <c r="T276" s="169"/>
      <c r="U276" s="169"/>
      <c r="V276" s="167"/>
      <c r="W276" s="168">
        <f>SUMIFS('Transport DB'!Q:Q,'Transport DB'!C:C,"="&amp;'Work DB'!C276,'Transport DB'!F:F,"="&amp;'Work DB'!$W$4)</f>
        <v>0</v>
      </c>
      <c r="X276" s="169">
        <f>SUMIFS('Transport DB'!Q:Q,'Transport DB'!C:C,"="&amp;'Work DB'!C276,'Transport DB'!F:F,"="&amp;'Work DB'!$X$4)</f>
        <v>0</v>
      </c>
      <c r="Y276" s="169">
        <f>SUMIFS('Transport DB'!Q:Q,'Transport DB'!C:C,"="&amp;'Work DB'!C276,'Transport DB'!F:F,"="&amp;'Work DB'!$Y$4)</f>
        <v>0</v>
      </c>
      <c r="Z276" s="166">
        <f>SUMIFS('Transport DB'!Q:Q,'Transport DB'!C:C,"="&amp;'Work DB'!C276,'Transport DB'!F:F,"="&amp;'Work DB'!$Z$4)</f>
        <v>0</v>
      </c>
      <c r="AA276" s="166">
        <f>SUMIFS('Transport DB'!Q:Q,'Transport DB'!C:C,"="&amp;'Work DB'!C276,'Transport DB'!F:F,"="&amp;'Work DB'!$AA$4)</f>
        <v>0</v>
      </c>
      <c r="AB276" s="166"/>
      <c r="AC276" s="167"/>
      <c r="AD276" s="29"/>
      <c r="AE276" s="30"/>
      <c r="AF276" s="31"/>
      <c r="AG276" s="29"/>
      <c r="AH276" s="30"/>
      <c r="AI276" s="32"/>
      <c r="AJ276" s="29"/>
      <c r="AK276" s="30"/>
      <c r="AL276" s="30"/>
      <c r="AM276" s="31"/>
      <c r="AN276" s="29"/>
      <c r="AO276" s="30"/>
      <c r="AP276" s="31"/>
      <c r="AQ276" s="189"/>
      <c r="AR276" s="30"/>
      <c r="AS276" s="30"/>
      <c r="AT276" s="30"/>
      <c r="AU276" s="30"/>
      <c r="AV276" s="31"/>
      <c r="AW276" s="33"/>
      <c r="AX276" s="57"/>
    </row>
    <row r="277" spans="2:50" s="15" customFormat="1" ht="21" x14ac:dyDescent="0.25">
      <c r="B277" s="48"/>
      <c r="C277" s="20">
        <f t="shared" si="23"/>
        <v>45642</v>
      </c>
      <c r="D277" s="168">
        <f>SUMIFS('Transport DB'!P:P,'Transport DB'!C:C,"="&amp;'Work DB'!C277,'Transport DB'!F:F,"="&amp;'Work DB'!$D$4)</f>
        <v>0</v>
      </c>
      <c r="E277" s="169">
        <f>SUMIFS('Transport DB'!P:P,'Transport DB'!C:C,"="&amp;'Work DB'!C277,'Transport DB'!F:F,"="&amp;'Work DB'!$E$4)</f>
        <v>0</v>
      </c>
      <c r="F277" s="169">
        <f>SUMIFS('Transport DB'!P:P,'Transport DB'!C:C,"="&amp;'Work DB'!C277,'Transport DB'!F:F,"="&amp;'Work DB'!$F$4)</f>
        <v>0</v>
      </c>
      <c r="G277" s="169"/>
      <c r="H277" s="167"/>
      <c r="I277" s="168">
        <f>SUMIFS('Transport DB'!O:O,'Transport DB'!C:C,"="&amp;'Work DB'!C277,'Transport DB'!F:F,"="&amp;'Work DB'!$I$4)</f>
        <v>0</v>
      </c>
      <c r="J277" s="169">
        <f>SUMIFS('Transport DB'!O:O,'Transport DB'!C:C,"="&amp;'Work DB'!C277,'Transport DB'!F:F,"="&amp;'Work DB'!$J$4)</f>
        <v>0</v>
      </c>
      <c r="K277" s="169">
        <f>SUMIFS('Transport DB'!O:O,'Transport DB'!C:C,"="&amp;'Work DB'!C277,'Transport DB'!F:F,"="&amp;'Work DB'!$K$4)</f>
        <v>0</v>
      </c>
      <c r="L277" s="169">
        <f>SUMIFS('Transport DB'!O:O,'Transport DB'!C:C,"="&amp;'Work DB'!C277,'Transport DB'!F:F,"="&amp;'Work DB'!$L$4)</f>
        <v>0</v>
      </c>
      <c r="M277" s="169">
        <f>SUMIFS('Transport DB'!O:O,'Transport DB'!C:C,"="&amp;'Work DB'!C277,'Transport DB'!F:F,"="&amp;'Work DB'!$M$4)</f>
        <v>0</v>
      </c>
      <c r="N277" s="169"/>
      <c r="O277" s="167"/>
      <c r="P277" s="168">
        <f t="shared" si="22"/>
        <v>0</v>
      </c>
      <c r="Q277" s="169">
        <f t="shared" si="21"/>
        <v>0</v>
      </c>
      <c r="R277" s="169"/>
      <c r="S277" s="169"/>
      <c r="T277" s="169"/>
      <c r="U277" s="169"/>
      <c r="V277" s="167"/>
      <c r="W277" s="168">
        <f>SUMIFS('Transport DB'!Q:Q,'Transport DB'!C:C,"="&amp;'Work DB'!C277,'Transport DB'!F:F,"="&amp;'Work DB'!$W$4)</f>
        <v>0</v>
      </c>
      <c r="X277" s="169">
        <f>SUMIFS('Transport DB'!Q:Q,'Transport DB'!C:C,"="&amp;'Work DB'!C277,'Transport DB'!F:F,"="&amp;'Work DB'!$X$4)</f>
        <v>0</v>
      </c>
      <c r="Y277" s="169">
        <f>SUMIFS('Transport DB'!Q:Q,'Transport DB'!C:C,"="&amp;'Work DB'!C277,'Transport DB'!F:F,"="&amp;'Work DB'!$Y$4)</f>
        <v>0</v>
      </c>
      <c r="Z277" s="166">
        <f>SUMIFS('Transport DB'!Q:Q,'Transport DB'!C:C,"="&amp;'Work DB'!C277,'Transport DB'!F:F,"="&amp;'Work DB'!$Z$4)</f>
        <v>0</v>
      </c>
      <c r="AA277" s="166">
        <f>SUMIFS('Transport DB'!Q:Q,'Transport DB'!C:C,"="&amp;'Work DB'!C277,'Transport DB'!F:F,"="&amp;'Work DB'!$AA$4)</f>
        <v>0</v>
      </c>
      <c r="AB277" s="166"/>
      <c r="AC277" s="167"/>
      <c r="AD277" s="29"/>
      <c r="AE277" s="30"/>
      <c r="AF277" s="31"/>
      <c r="AG277" s="29"/>
      <c r="AH277" s="30"/>
      <c r="AI277" s="32"/>
      <c r="AJ277" s="29"/>
      <c r="AK277" s="30"/>
      <c r="AL277" s="30"/>
      <c r="AM277" s="31"/>
      <c r="AN277" s="29"/>
      <c r="AO277" s="30"/>
      <c r="AP277" s="31"/>
      <c r="AQ277" s="189"/>
      <c r="AR277" s="30"/>
      <c r="AS277" s="30"/>
      <c r="AT277" s="30"/>
      <c r="AU277" s="30"/>
      <c r="AV277" s="31"/>
      <c r="AW277" s="33"/>
      <c r="AX277" s="57"/>
    </row>
    <row r="278" spans="2:50" s="15" customFormat="1" ht="21" x14ac:dyDescent="0.25">
      <c r="B278" s="48"/>
      <c r="C278" s="20">
        <f t="shared" si="23"/>
        <v>45643</v>
      </c>
      <c r="D278" s="168">
        <f>SUMIFS('Transport DB'!P:P,'Transport DB'!C:C,"="&amp;'Work DB'!C278,'Transport DB'!F:F,"="&amp;'Work DB'!$D$4)</f>
        <v>0</v>
      </c>
      <c r="E278" s="169">
        <f>SUMIFS('Transport DB'!P:P,'Transport DB'!C:C,"="&amp;'Work DB'!C278,'Transport DB'!F:F,"="&amp;'Work DB'!$E$4)</f>
        <v>0</v>
      </c>
      <c r="F278" s="169">
        <f>SUMIFS('Transport DB'!P:P,'Transport DB'!C:C,"="&amp;'Work DB'!C278,'Transport DB'!F:F,"="&amp;'Work DB'!$F$4)</f>
        <v>0</v>
      </c>
      <c r="G278" s="169"/>
      <c r="H278" s="167"/>
      <c r="I278" s="168">
        <f>SUMIFS('Transport DB'!O:O,'Transport DB'!C:C,"="&amp;'Work DB'!C278,'Transport DB'!F:F,"="&amp;'Work DB'!$I$4)</f>
        <v>0</v>
      </c>
      <c r="J278" s="169">
        <f>SUMIFS('Transport DB'!O:O,'Transport DB'!C:C,"="&amp;'Work DB'!C278,'Transport DB'!F:F,"="&amp;'Work DB'!$J$4)</f>
        <v>0</v>
      </c>
      <c r="K278" s="169">
        <f>SUMIFS('Transport DB'!O:O,'Transport DB'!C:C,"="&amp;'Work DB'!C278,'Transport DB'!F:F,"="&amp;'Work DB'!$K$4)</f>
        <v>0</v>
      </c>
      <c r="L278" s="169">
        <f>SUMIFS('Transport DB'!O:O,'Transport DB'!C:C,"="&amp;'Work DB'!C278,'Transport DB'!F:F,"="&amp;'Work DB'!$L$4)</f>
        <v>0</v>
      </c>
      <c r="M278" s="169">
        <f>SUMIFS('Transport DB'!O:O,'Transport DB'!C:C,"="&amp;'Work DB'!C278,'Transport DB'!F:F,"="&amp;'Work DB'!$M$4)</f>
        <v>0</v>
      </c>
      <c r="N278" s="169"/>
      <c r="O278" s="167"/>
      <c r="P278" s="168">
        <f t="shared" si="22"/>
        <v>0</v>
      </c>
      <c r="Q278" s="169">
        <f t="shared" si="21"/>
        <v>0</v>
      </c>
      <c r="R278" s="169"/>
      <c r="S278" s="169"/>
      <c r="T278" s="169"/>
      <c r="U278" s="169"/>
      <c r="V278" s="167"/>
      <c r="W278" s="168">
        <f>SUMIFS('Transport DB'!Q:Q,'Transport DB'!C:C,"="&amp;'Work DB'!C278,'Transport DB'!F:F,"="&amp;'Work DB'!$W$4)</f>
        <v>0</v>
      </c>
      <c r="X278" s="169">
        <f>SUMIFS('Transport DB'!Q:Q,'Transport DB'!C:C,"="&amp;'Work DB'!C278,'Transport DB'!F:F,"="&amp;'Work DB'!$X$4)</f>
        <v>0</v>
      </c>
      <c r="Y278" s="169">
        <f>SUMIFS('Transport DB'!Q:Q,'Transport DB'!C:C,"="&amp;'Work DB'!C278,'Transport DB'!F:F,"="&amp;'Work DB'!$Y$4)</f>
        <v>0</v>
      </c>
      <c r="Z278" s="166">
        <f>SUMIFS('Transport DB'!Q:Q,'Transport DB'!C:C,"="&amp;'Work DB'!C278,'Transport DB'!F:F,"="&amp;'Work DB'!$Z$4)</f>
        <v>0</v>
      </c>
      <c r="AA278" s="166">
        <f>SUMIFS('Transport DB'!Q:Q,'Transport DB'!C:C,"="&amp;'Work DB'!C278,'Transport DB'!F:F,"="&amp;'Work DB'!$AA$4)</f>
        <v>0</v>
      </c>
      <c r="AB278" s="166"/>
      <c r="AC278" s="167"/>
      <c r="AD278" s="29"/>
      <c r="AE278" s="30"/>
      <c r="AF278" s="31"/>
      <c r="AG278" s="29"/>
      <c r="AH278" s="30"/>
      <c r="AI278" s="32"/>
      <c r="AJ278" s="29"/>
      <c r="AK278" s="30"/>
      <c r="AL278" s="30"/>
      <c r="AM278" s="31"/>
      <c r="AN278" s="29"/>
      <c r="AO278" s="30"/>
      <c r="AP278" s="31"/>
      <c r="AQ278" s="189"/>
      <c r="AR278" s="30"/>
      <c r="AS278" s="30"/>
      <c r="AT278" s="30"/>
      <c r="AU278" s="30"/>
      <c r="AV278" s="31"/>
      <c r="AW278" s="33"/>
      <c r="AX278" s="57"/>
    </row>
    <row r="279" spans="2:50" s="15" customFormat="1" ht="21" x14ac:dyDescent="0.25">
      <c r="B279" s="48"/>
      <c r="C279" s="20">
        <f t="shared" si="23"/>
        <v>45644</v>
      </c>
      <c r="D279" s="168">
        <f>SUMIFS('Transport DB'!P:P,'Transport DB'!C:C,"="&amp;'Work DB'!C279,'Transport DB'!F:F,"="&amp;'Work DB'!$D$4)</f>
        <v>0</v>
      </c>
      <c r="E279" s="169">
        <f>SUMIFS('Transport DB'!P:P,'Transport DB'!C:C,"="&amp;'Work DB'!C279,'Transport DB'!F:F,"="&amp;'Work DB'!$E$4)</f>
        <v>0</v>
      </c>
      <c r="F279" s="169">
        <f>SUMIFS('Transport DB'!P:P,'Transport DB'!C:C,"="&amp;'Work DB'!C279,'Transport DB'!F:F,"="&amp;'Work DB'!$F$4)</f>
        <v>0</v>
      </c>
      <c r="G279" s="169"/>
      <c r="H279" s="167"/>
      <c r="I279" s="168">
        <f>SUMIFS('Transport DB'!O:O,'Transport DB'!C:C,"="&amp;'Work DB'!C279,'Transport DB'!F:F,"="&amp;'Work DB'!$I$4)</f>
        <v>0</v>
      </c>
      <c r="J279" s="169">
        <f>SUMIFS('Transport DB'!O:O,'Transport DB'!C:C,"="&amp;'Work DB'!C279,'Transport DB'!F:F,"="&amp;'Work DB'!$J$4)</f>
        <v>0</v>
      </c>
      <c r="K279" s="169">
        <f>SUMIFS('Transport DB'!O:O,'Transport DB'!C:C,"="&amp;'Work DB'!C279,'Transport DB'!F:F,"="&amp;'Work DB'!$K$4)</f>
        <v>0</v>
      </c>
      <c r="L279" s="169">
        <f>SUMIFS('Transport DB'!O:O,'Transport DB'!C:C,"="&amp;'Work DB'!C279,'Transport DB'!F:F,"="&amp;'Work DB'!$L$4)</f>
        <v>0</v>
      </c>
      <c r="M279" s="169">
        <f>SUMIFS('Transport DB'!O:O,'Transport DB'!C:C,"="&amp;'Work DB'!C279,'Transport DB'!F:F,"="&amp;'Work DB'!$M$4)</f>
        <v>0</v>
      </c>
      <c r="N279" s="169"/>
      <c r="O279" s="167"/>
      <c r="P279" s="168">
        <f t="shared" si="22"/>
        <v>0</v>
      </c>
      <c r="Q279" s="169">
        <f t="shared" si="21"/>
        <v>0</v>
      </c>
      <c r="R279" s="169"/>
      <c r="S279" s="169"/>
      <c r="T279" s="169"/>
      <c r="U279" s="169"/>
      <c r="V279" s="167"/>
      <c r="W279" s="168">
        <f>SUMIFS('Transport DB'!Q:Q,'Transport DB'!C:C,"="&amp;'Work DB'!C279,'Transport DB'!F:F,"="&amp;'Work DB'!$W$4)</f>
        <v>0</v>
      </c>
      <c r="X279" s="169">
        <f>SUMIFS('Transport DB'!Q:Q,'Transport DB'!C:C,"="&amp;'Work DB'!C279,'Transport DB'!F:F,"="&amp;'Work DB'!$X$4)</f>
        <v>0</v>
      </c>
      <c r="Y279" s="169">
        <f>SUMIFS('Transport DB'!Q:Q,'Transport DB'!C:C,"="&amp;'Work DB'!C279,'Transport DB'!F:F,"="&amp;'Work DB'!$Y$4)</f>
        <v>0</v>
      </c>
      <c r="Z279" s="166">
        <f>SUMIFS('Transport DB'!Q:Q,'Transport DB'!C:C,"="&amp;'Work DB'!C279,'Transport DB'!F:F,"="&amp;'Work DB'!$Z$4)</f>
        <v>0</v>
      </c>
      <c r="AA279" s="166">
        <f>SUMIFS('Transport DB'!Q:Q,'Transport DB'!C:C,"="&amp;'Work DB'!C279,'Transport DB'!F:F,"="&amp;'Work DB'!$AA$4)</f>
        <v>0</v>
      </c>
      <c r="AB279" s="166"/>
      <c r="AC279" s="167"/>
      <c r="AD279" s="29"/>
      <c r="AE279" s="30"/>
      <c r="AF279" s="31"/>
      <c r="AG279" s="29"/>
      <c r="AH279" s="30"/>
      <c r="AI279" s="32"/>
      <c r="AJ279" s="29"/>
      <c r="AK279" s="30"/>
      <c r="AL279" s="30"/>
      <c r="AM279" s="31"/>
      <c r="AN279" s="29"/>
      <c r="AO279" s="30"/>
      <c r="AP279" s="31"/>
      <c r="AQ279" s="189"/>
      <c r="AR279" s="30"/>
      <c r="AS279" s="30"/>
      <c r="AT279" s="30"/>
      <c r="AU279" s="30"/>
      <c r="AV279" s="31"/>
      <c r="AW279" s="33"/>
      <c r="AX279" s="57"/>
    </row>
    <row r="280" spans="2:50" s="15" customFormat="1" ht="21" x14ac:dyDescent="0.25">
      <c r="B280" s="48"/>
      <c r="C280" s="20">
        <f t="shared" si="23"/>
        <v>45645</v>
      </c>
      <c r="D280" s="168">
        <f>SUMIFS('Transport DB'!P:P,'Transport DB'!C:C,"="&amp;'Work DB'!C280,'Transport DB'!F:F,"="&amp;'Work DB'!$D$4)</f>
        <v>0</v>
      </c>
      <c r="E280" s="169">
        <f>SUMIFS('Transport DB'!P:P,'Transport DB'!C:C,"="&amp;'Work DB'!C280,'Transport DB'!F:F,"="&amp;'Work DB'!$E$4)</f>
        <v>0</v>
      </c>
      <c r="F280" s="169">
        <f>SUMIFS('Transport DB'!P:P,'Transport DB'!C:C,"="&amp;'Work DB'!C280,'Transport DB'!F:F,"="&amp;'Work DB'!$F$4)</f>
        <v>0</v>
      </c>
      <c r="G280" s="169"/>
      <c r="H280" s="167"/>
      <c r="I280" s="168">
        <f>SUMIFS('Transport DB'!O:O,'Transport DB'!C:C,"="&amp;'Work DB'!C280,'Transport DB'!F:F,"="&amp;'Work DB'!$I$4)</f>
        <v>0</v>
      </c>
      <c r="J280" s="169">
        <f>SUMIFS('Transport DB'!O:O,'Transport DB'!C:C,"="&amp;'Work DB'!C280,'Transport DB'!F:F,"="&amp;'Work DB'!$J$4)</f>
        <v>0</v>
      </c>
      <c r="K280" s="169">
        <f>SUMIFS('Transport DB'!O:O,'Transport DB'!C:C,"="&amp;'Work DB'!C280,'Transport DB'!F:F,"="&amp;'Work DB'!$K$4)</f>
        <v>0</v>
      </c>
      <c r="L280" s="169">
        <f>SUMIFS('Transport DB'!O:O,'Transport DB'!C:C,"="&amp;'Work DB'!C280,'Transport DB'!F:F,"="&amp;'Work DB'!$L$4)</f>
        <v>0</v>
      </c>
      <c r="M280" s="169">
        <f>SUMIFS('Transport DB'!O:O,'Transport DB'!C:C,"="&amp;'Work DB'!C280,'Transport DB'!F:F,"="&amp;'Work DB'!$M$4)</f>
        <v>0</v>
      </c>
      <c r="N280" s="169"/>
      <c r="O280" s="167"/>
      <c r="P280" s="168">
        <f t="shared" si="22"/>
        <v>0</v>
      </c>
      <c r="Q280" s="169">
        <f t="shared" si="21"/>
        <v>0</v>
      </c>
      <c r="R280" s="169"/>
      <c r="S280" s="169"/>
      <c r="T280" s="169"/>
      <c r="U280" s="169"/>
      <c r="V280" s="167"/>
      <c r="W280" s="168">
        <f>SUMIFS('Transport DB'!Q:Q,'Transport DB'!C:C,"="&amp;'Work DB'!C280,'Transport DB'!F:F,"="&amp;'Work DB'!$W$4)</f>
        <v>0</v>
      </c>
      <c r="X280" s="169">
        <f>SUMIFS('Transport DB'!Q:Q,'Transport DB'!C:C,"="&amp;'Work DB'!C280,'Transport DB'!F:F,"="&amp;'Work DB'!$X$4)</f>
        <v>0</v>
      </c>
      <c r="Y280" s="169">
        <f>SUMIFS('Transport DB'!Q:Q,'Transport DB'!C:C,"="&amp;'Work DB'!C280,'Transport DB'!F:F,"="&amp;'Work DB'!$Y$4)</f>
        <v>0</v>
      </c>
      <c r="Z280" s="166">
        <f>SUMIFS('Transport DB'!Q:Q,'Transport DB'!C:C,"="&amp;'Work DB'!C280,'Transport DB'!F:F,"="&amp;'Work DB'!$Z$4)</f>
        <v>0</v>
      </c>
      <c r="AA280" s="166">
        <f>SUMIFS('Transport DB'!Q:Q,'Transport DB'!C:C,"="&amp;'Work DB'!C280,'Transport DB'!F:F,"="&amp;'Work DB'!$AA$4)</f>
        <v>0</v>
      </c>
      <c r="AB280" s="166"/>
      <c r="AC280" s="167"/>
      <c r="AD280" s="29"/>
      <c r="AE280" s="30"/>
      <c r="AF280" s="31"/>
      <c r="AG280" s="29"/>
      <c r="AH280" s="30"/>
      <c r="AI280" s="32"/>
      <c r="AJ280" s="29"/>
      <c r="AK280" s="30"/>
      <c r="AL280" s="30"/>
      <c r="AM280" s="31"/>
      <c r="AN280" s="29"/>
      <c r="AO280" s="30"/>
      <c r="AP280" s="31"/>
      <c r="AQ280" s="189"/>
      <c r="AR280" s="30"/>
      <c r="AS280" s="30"/>
      <c r="AT280" s="30"/>
      <c r="AU280" s="30"/>
      <c r="AV280" s="31"/>
      <c r="AW280" s="33"/>
      <c r="AX280" s="57"/>
    </row>
    <row r="281" spans="2:50" s="15" customFormat="1" ht="21" x14ac:dyDescent="0.25">
      <c r="B281" s="48"/>
      <c r="C281" s="20">
        <f t="shared" si="23"/>
        <v>45646</v>
      </c>
      <c r="D281" s="168">
        <f>SUMIFS('Transport DB'!P:P,'Transport DB'!C:C,"="&amp;'Work DB'!C281,'Transport DB'!F:F,"="&amp;'Work DB'!$D$4)</f>
        <v>0</v>
      </c>
      <c r="E281" s="169">
        <f>SUMIFS('Transport DB'!P:P,'Transport DB'!C:C,"="&amp;'Work DB'!C281,'Transport DB'!F:F,"="&amp;'Work DB'!$E$4)</f>
        <v>0</v>
      </c>
      <c r="F281" s="169">
        <f>SUMIFS('Transport DB'!P:P,'Transport DB'!C:C,"="&amp;'Work DB'!C281,'Transport DB'!F:F,"="&amp;'Work DB'!$F$4)</f>
        <v>0</v>
      </c>
      <c r="G281" s="169"/>
      <c r="H281" s="167"/>
      <c r="I281" s="168">
        <f>SUMIFS('Transport DB'!O:O,'Transport DB'!C:C,"="&amp;'Work DB'!C281,'Transport DB'!F:F,"="&amp;'Work DB'!$I$4)</f>
        <v>0</v>
      </c>
      <c r="J281" s="169">
        <f>SUMIFS('Transport DB'!O:O,'Transport DB'!C:C,"="&amp;'Work DB'!C281,'Transport DB'!F:F,"="&amp;'Work DB'!$J$4)</f>
        <v>0</v>
      </c>
      <c r="K281" s="169">
        <f>SUMIFS('Transport DB'!O:O,'Transport DB'!C:C,"="&amp;'Work DB'!C281,'Transport DB'!F:F,"="&amp;'Work DB'!$K$4)</f>
        <v>0</v>
      </c>
      <c r="L281" s="169">
        <f>SUMIFS('Transport DB'!O:O,'Transport DB'!C:C,"="&amp;'Work DB'!C281,'Transport DB'!F:F,"="&amp;'Work DB'!$L$4)</f>
        <v>0</v>
      </c>
      <c r="M281" s="169">
        <f>SUMIFS('Transport DB'!O:O,'Transport DB'!C:C,"="&amp;'Work DB'!C281,'Transport DB'!F:F,"="&amp;'Work DB'!$M$4)</f>
        <v>0</v>
      </c>
      <c r="N281" s="169"/>
      <c r="O281" s="167"/>
      <c r="P281" s="168">
        <f t="shared" si="22"/>
        <v>0</v>
      </c>
      <c r="Q281" s="169">
        <f t="shared" si="21"/>
        <v>0</v>
      </c>
      <c r="R281" s="169"/>
      <c r="S281" s="169"/>
      <c r="T281" s="169"/>
      <c r="U281" s="169"/>
      <c r="V281" s="167"/>
      <c r="W281" s="168">
        <f>SUMIFS('Transport DB'!Q:Q,'Transport DB'!C:C,"="&amp;'Work DB'!C281,'Transport DB'!F:F,"="&amp;'Work DB'!$W$4)</f>
        <v>0</v>
      </c>
      <c r="X281" s="169">
        <f>SUMIFS('Transport DB'!Q:Q,'Transport DB'!C:C,"="&amp;'Work DB'!C281,'Transport DB'!F:F,"="&amp;'Work DB'!$X$4)</f>
        <v>0</v>
      </c>
      <c r="Y281" s="169">
        <f>SUMIFS('Transport DB'!Q:Q,'Transport DB'!C:C,"="&amp;'Work DB'!C281,'Transport DB'!F:F,"="&amp;'Work DB'!$Y$4)</f>
        <v>0</v>
      </c>
      <c r="Z281" s="166">
        <f>SUMIFS('Transport DB'!Q:Q,'Transport DB'!C:C,"="&amp;'Work DB'!C281,'Transport DB'!F:F,"="&amp;'Work DB'!$Z$4)</f>
        <v>0</v>
      </c>
      <c r="AA281" s="166">
        <f>SUMIFS('Transport DB'!Q:Q,'Transport DB'!C:C,"="&amp;'Work DB'!C281,'Transport DB'!F:F,"="&amp;'Work DB'!$AA$4)</f>
        <v>0</v>
      </c>
      <c r="AB281" s="166"/>
      <c r="AC281" s="167"/>
      <c r="AD281" s="29"/>
      <c r="AE281" s="30"/>
      <c r="AF281" s="31"/>
      <c r="AG281" s="29"/>
      <c r="AH281" s="30"/>
      <c r="AI281" s="32"/>
      <c r="AJ281" s="29"/>
      <c r="AK281" s="30"/>
      <c r="AL281" s="30"/>
      <c r="AM281" s="31"/>
      <c r="AN281" s="29"/>
      <c r="AO281" s="30"/>
      <c r="AP281" s="31"/>
      <c r="AQ281" s="189"/>
      <c r="AR281" s="30"/>
      <c r="AS281" s="30"/>
      <c r="AT281" s="30"/>
      <c r="AU281" s="30"/>
      <c r="AV281" s="31"/>
      <c r="AW281" s="33"/>
      <c r="AX281" s="57"/>
    </row>
    <row r="282" spans="2:50" s="15" customFormat="1" ht="21" x14ac:dyDescent="0.25">
      <c r="B282" s="48"/>
      <c r="C282" s="184">
        <f t="shared" si="23"/>
        <v>45647</v>
      </c>
      <c r="D282" s="185">
        <f>SUMIFS('Transport DB'!P:P,'Transport DB'!C:C,"="&amp;'Work DB'!C282,'Transport DB'!F:F,"="&amp;'Work DB'!$D$4)</f>
        <v>0</v>
      </c>
      <c r="E282" s="186">
        <f>SUMIFS('Transport DB'!P:P,'Transport DB'!C:C,"="&amp;'Work DB'!C282,'Transport DB'!F:F,"="&amp;'Work DB'!$E$4)</f>
        <v>0</v>
      </c>
      <c r="F282" s="186">
        <f>SUMIFS('Transport DB'!P:P,'Transport DB'!C:C,"="&amp;'Work DB'!C282,'Transport DB'!F:F,"="&amp;'Work DB'!$F$4)</f>
        <v>0</v>
      </c>
      <c r="G282" s="186"/>
      <c r="H282" s="187"/>
      <c r="I282" s="185">
        <f>SUMIFS('Transport DB'!O:O,'Transport DB'!C:C,"="&amp;'Work DB'!C282,'Transport DB'!F:F,"="&amp;'Work DB'!$I$4)</f>
        <v>0</v>
      </c>
      <c r="J282" s="186">
        <f>SUMIFS('Transport DB'!O:O,'Transport DB'!C:C,"="&amp;'Work DB'!C282,'Transport DB'!F:F,"="&amp;'Work DB'!$J$4)</f>
        <v>0</v>
      </c>
      <c r="K282" s="186">
        <f>SUMIFS('Transport DB'!O:O,'Transport DB'!C:C,"="&amp;'Work DB'!C282,'Transport DB'!F:F,"="&amp;'Work DB'!$K$4)</f>
        <v>0</v>
      </c>
      <c r="L282" s="186">
        <f>SUMIFS('Transport DB'!O:O,'Transport DB'!C:C,"="&amp;'Work DB'!C282,'Transport DB'!F:F,"="&amp;'Work DB'!$L$4)</f>
        <v>0</v>
      </c>
      <c r="M282" s="186">
        <f>SUMIFS('Transport DB'!O:O,'Transport DB'!C:C,"="&amp;'Work DB'!C282,'Transport DB'!F:F,"="&amp;'Work DB'!$M$4)</f>
        <v>0</v>
      </c>
      <c r="N282" s="186"/>
      <c r="O282" s="187"/>
      <c r="P282" s="168">
        <f t="shared" si="22"/>
        <v>0</v>
      </c>
      <c r="Q282" s="186">
        <f t="shared" si="21"/>
        <v>0</v>
      </c>
      <c r="R282" s="186"/>
      <c r="S282" s="186"/>
      <c r="T282" s="186"/>
      <c r="U282" s="186"/>
      <c r="V282" s="187"/>
      <c r="W282" s="185">
        <f>SUMIFS('Transport DB'!Q:Q,'Transport DB'!C:C,"="&amp;'Work DB'!C282,'Transport DB'!F:F,"="&amp;'Work DB'!$W$4)</f>
        <v>0</v>
      </c>
      <c r="X282" s="186">
        <f>SUMIFS('Transport DB'!Q:Q,'Transport DB'!C:C,"="&amp;'Work DB'!C282,'Transport DB'!F:F,"="&amp;'Work DB'!$X$4)</f>
        <v>0</v>
      </c>
      <c r="Y282" s="186">
        <f>SUMIFS('Transport DB'!Q:Q,'Transport DB'!C:C,"="&amp;'Work DB'!C282,'Transport DB'!F:F,"="&amp;'Work DB'!$Y$4)</f>
        <v>0</v>
      </c>
      <c r="Z282" s="188">
        <f>SUMIFS('Transport DB'!Q:Q,'Transport DB'!C:C,"="&amp;'Work DB'!C282,'Transport DB'!F:F,"="&amp;'Work DB'!$Z$4)</f>
        <v>0</v>
      </c>
      <c r="AA282" s="188">
        <f>SUMIFS('Transport DB'!Q:Q,'Transport DB'!C:C,"="&amp;'Work DB'!C282,'Transport DB'!F:F,"="&amp;'Work DB'!$AA$4)</f>
        <v>0</v>
      </c>
      <c r="AB282" s="188"/>
      <c r="AC282" s="187"/>
      <c r="AD282" s="185"/>
      <c r="AE282" s="186"/>
      <c r="AF282" s="187"/>
      <c r="AG282" s="185"/>
      <c r="AH282" s="186"/>
      <c r="AI282" s="188"/>
      <c r="AJ282" s="185"/>
      <c r="AK282" s="186"/>
      <c r="AL282" s="186"/>
      <c r="AM282" s="187"/>
      <c r="AN282" s="185"/>
      <c r="AO282" s="186"/>
      <c r="AP282" s="187"/>
      <c r="AQ282" s="189"/>
      <c r="AR282" s="186"/>
      <c r="AS282" s="186"/>
      <c r="AT282" s="186"/>
      <c r="AU282" s="186"/>
      <c r="AV282" s="187"/>
      <c r="AW282" s="189"/>
      <c r="AX282" s="190" t="s">
        <v>44</v>
      </c>
    </row>
    <row r="283" spans="2:50" s="15" customFormat="1" ht="21" x14ac:dyDescent="0.25">
      <c r="B283" s="48"/>
      <c r="C283" s="20">
        <f t="shared" si="23"/>
        <v>45648</v>
      </c>
      <c r="D283" s="168">
        <f>SUMIFS('Transport DB'!P:P,'Transport DB'!C:C,"="&amp;'Work DB'!C283,'Transport DB'!F:F,"="&amp;'Work DB'!$D$4)</f>
        <v>0</v>
      </c>
      <c r="E283" s="169">
        <f>SUMIFS('Transport DB'!P:P,'Transport DB'!C:C,"="&amp;'Work DB'!C283,'Transport DB'!F:F,"="&amp;'Work DB'!$E$4)</f>
        <v>0</v>
      </c>
      <c r="F283" s="169">
        <f>SUMIFS('Transport DB'!P:P,'Transport DB'!C:C,"="&amp;'Work DB'!C283,'Transport DB'!F:F,"="&amp;'Work DB'!$F$4)</f>
        <v>0</v>
      </c>
      <c r="G283" s="169"/>
      <c r="H283" s="167"/>
      <c r="I283" s="168">
        <f>SUMIFS('Transport DB'!O:O,'Transport DB'!C:C,"="&amp;'Work DB'!C283,'Transport DB'!F:F,"="&amp;'Work DB'!$I$4)</f>
        <v>0</v>
      </c>
      <c r="J283" s="169">
        <f>SUMIFS('Transport DB'!O:O,'Transport DB'!C:C,"="&amp;'Work DB'!C283,'Transport DB'!F:F,"="&amp;'Work DB'!$J$4)</f>
        <v>0</v>
      </c>
      <c r="K283" s="169">
        <f>SUMIFS('Transport DB'!O:O,'Transport DB'!C:C,"="&amp;'Work DB'!C283,'Transport DB'!F:F,"="&amp;'Work DB'!$K$4)</f>
        <v>0</v>
      </c>
      <c r="L283" s="169">
        <f>SUMIFS('Transport DB'!O:O,'Transport DB'!C:C,"="&amp;'Work DB'!C283,'Transport DB'!F:F,"="&amp;'Work DB'!$L$4)</f>
        <v>0</v>
      </c>
      <c r="M283" s="169">
        <f>SUMIFS('Transport DB'!O:O,'Transport DB'!C:C,"="&amp;'Work DB'!C283,'Transport DB'!F:F,"="&amp;'Work DB'!$M$4)</f>
        <v>0</v>
      </c>
      <c r="N283" s="169"/>
      <c r="O283" s="167"/>
      <c r="P283" s="168">
        <f t="shared" si="22"/>
        <v>0</v>
      </c>
      <c r="Q283" s="169">
        <f t="shared" si="21"/>
        <v>0</v>
      </c>
      <c r="R283" s="169"/>
      <c r="S283" s="169"/>
      <c r="T283" s="169"/>
      <c r="U283" s="169"/>
      <c r="V283" s="167"/>
      <c r="W283" s="168">
        <f>SUMIFS('Transport DB'!Q:Q,'Transport DB'!C:C,"="&amp;'Work DB'!C283,'Transport DB'!F:F,"="&amp;'Work DB'!$W$4)</f>
        <v>0</v>
      </c>
      <c r="X283" s="169">
        <f>SUMIFS('Transport DB'!Q:Q,'Transport DB'!C:C,"="&amp;'Work DB'!C283,'Transport DB'!F:F,"="&amp;'Work DB'!$X$4)</f>
        <v>0</v>
      </c>
      <c r="Y283" s="169">
        <f>SUMIFS('Transport DB'!Q:Q,'Transport DB'!C:C,"="&amp;'Work DB'!C283,'Transport DB'!F:F,"="&amp;'Work DB'!$Y$4)</f>
        <v>0</v>
      </c>
      <c r="Z283" s="166">
        <f>SUMIFS('Transport DB'!Q:Q,'Transport DB'!C:C,"="&amp;'Work DB'!C283,'Transport DB'!F:F,"="&amp;'Work DB'!$Z$4)</f>
        <v>0</v>
      </c>
      <c r="AA283" s="166">
        <f>SUMIFS('Transport DB'!Q:Q,'Transport DB'!C:C,"="&amp;'Work DB'!C283,'Transport DB'!F:F,"="&amp;'Work DB'!$AA$4)</f>
        <v>0</v>
      </c>
      <c r="AB283" s="166"/>
      <c r="AC283" s="167"/>
      <c r="AD283" s="29"/>
      <c r="AE283" s="30"/>
      <c r="AF283" s="31"/>
      <c r="AG283" s="29"/>
      <c r="AH283" s="30"/>
      <c r="AI283" s="32"/>
      <c r="AJ283" s="29"/>
      <c r="AK283" s="30"/>
      <c r="AL283" s="30"/>
      <c r="AM283" s="31"/>
      <c r="AN283" s="29"/>
      <c r="AO283" s="30"/>
      <c r="AP283" s="31"/>
      <c r="AQ283" s="189"/>
      <c r="AR283" s="30"/>
      <c r="AS283" s="30"/>
      <c r="AT283" s="30"/>
      <c r="AU283" s="30"/>
      <c r="AV283" s="31"/>
      <c r="AW283" s="33"/>
      <c r="AX283" s="57"/>
    </row>
    <row r="284" spans="2:50" s="15" customFormat="1" ht="21" x14ac:dyDescent="0.25">
      <c r="B284" s="48"/>
      <c r="C284" s="20">
        <f t="shared" si="23"/>
        <v>45649</v>
      </c>
      <c r="D284" s="168">
        <f>SUMIFS('Transport DB'!P:P,'Transport DB'!C:C,"="&amp;'Work DB'!C284,'Transport DB'!F:F,"="&amp;'Work DB'!$D$4)</f>
        <v>0</v>
      </c>
      <c r="E284" s="169">
        <f>SUMIFS('Transport DB'!P:P,'Transport DB'!C:C,"="&amp;'Work DB'!C284,'Transport DB'!F:F,"="&amp;'Work DB'!$E$4)</f>
        <v>0</v>
      </c>
      <c r="F284" s="169">
        <f>SUMIFS('Transport DB'!P:P,'Transport DB'!C:C,"="&amp;'Work DB'!C284,'Transport DB'!F:F,"="&amp;'Work DB'!$F$4)</f>
        <v>0</v>
      </c>
      <c r="G284" s="169"/>
      <c r="H284" s="167"/>
      <c r="I284" s="168">
        <f>SUMIFS('Transport DB'!O:O,'Transport DB'!C:C,"="&amp;'Work DB'!C284,'Transport DB'!F:F,"="&amp;'Work DB'!$I$4)</f>
        <v>0</v>
      </c>
      <c r="J284" s="169">
        <f>SUMIFS('Transport DB'!O:O,'Transport DB'!C:C,"="&amp;'Work DB'!C284,'Transport DB'!F:F,"="&amp;'Work DB'!$J$4)</f>
        <v>0</v>
      </c>
      <c r="K284" s="169">
        <f>SUMIFS('Transport DB'!O:O,'Transport DB'!C:C,"="&amp;'Work DB'!C284,'Transport DB'!F:F,"="&amp;'Work DB'!$K$4)</f>
        <v>0</v>
      </c>
      <c r="L284" s="169">
        <f>SUMIFS('Transport DB'!O:O,'Transport DB'!C:C,"="&amp;'Work DB'!C284,'Transport DB'!F:F,"="&amp;'Work DB'!$L$4)</f>
        <v>0</v>
      </c>
      <c r="M284" s="169">
        <f>SUMIFS('Transport DB'!O:O,'Transport DB'!C:C,"="&amp;'Work DB'!C284,'Transport DB'!F:F,"="&amp;'Work DB'!$M$4)</f>
        <v>0</v>
      </c>
      <c r="N284" s="169"/>
      <c r="O284" s="167"/>
      <c r="P284" s="168">
        <f t="shared" si="22"/>
        <v>0</v>
      </c>
      <c r="Q284" s="169">
        <f t="shared" si="21"/>
        <v>0</v>
      </c>
      <c r="R284" s="169"/>
      <c r="S284" s="169"/>
      <c r="T284" s="169"/>
      <c r="U284" s="169"/>
      <c r="V284" s="167"/>
      <c r="W284" s="168">
        <f>SUMIFS('Transport DB'!Q:Q,'Transport DB'!C:C,"="&amp;'Work DB'!C284,'Transport DB'!F:F,"="&amp;'Work DB'!$W$4)</f>
        <v>0</v>
      </c>
      <c r="X284" s="169">
        <f>SUMIFS('Transport DB'!Q:Q,'Transport DB'!C:C,"="&amp;'Work DB'!C284,'Transport DB'!F:F,"="&amp;'Work DB'!$X$4)</f>
        <v>0</v>
      </c>
      <c r="Y284" s="169">
        <f>SUMIFS('Transport DB'!Q:Q,'Transport DB'!C:C,"="&amp;'Work DB'!C284,'Transport DB'!F:F,"="&amp;'Work DB'!$Y$4)</f>
        <v>0</v>
      </c>
      <c r="Z284" s="166">
        <f>SUMIFS('Transport DB'!Q:Q,'Transport DB'!C:C,"="&amp;'Work DB'!C284,'Transport DB'!F:F,"="&amp;'Work DB'!$Z$4)</f>
        <v>0</v>
      </c>
      <c r="AA284" s="166">
        <f>SUMIFS('Transport DB'!Q:Q,'Transport DB'!C:C,"="&amp;'Work DB'!C284,'Transport DB'!F:F,"="&amp;'Work DB'!$AA$4)</f>
        <v>0</v>
      </c>
      <c r="AB284" s="166"/>
      <c r="AC284" s="167"/>
      <c r="AD284" s="29"/>
      <c r="AE284" s="30"/>
      <c r="AF284" s="31"/>
      <c r="AG284" s="29"/>
      <c r="AH284" s="30"/>
      <c r="AI284" s="32"/>
      <c r="AJ284" s="29"/>
      <c r="AK284" s="30"/>
      <c r="AL284" s="30"/>
      <c r="AM284" s="31"/>
      <c r="AN284" s="29"/>
      <c r="AO284" s="30"/>
      <c r="AP284" s="31"/>
      <c r="AQ284" s="189"/>
      <c r="AR284" s="30"/>
      <c r="AS284" s="30"/>
      <c r="AT284" s="30"/>
      <c r="AU284" s="30"/>
      <c r="AV284" s="31"/>
      <c r="AW284" s="33"/>
      <c r="AX284" s="57"/>
    </row>
    <row r="285" spans="2:50" s="15" customFormat="1" ht="21" x14ac:dyDescent="0.25">
      <c r="B285" s="48"/>
      <c r="C285" s="20">
        <f t="shared" si="23"/>
        <v>45650</v>
      </c>
      <c r="D285" s="168">
        <f>SUMIFS('Transport DB'!P:P,'Transport DB'!C:C,"="&amp;'Work DB'!C285,'Transport DB'!F:F,"="&amp;'Work DB'!$D$4)</f>
        <v>0</v>
      </c>
      <c r="E285" s="169">
        <f>SUMIFS('Transport DB'!P:P,'Transport DB'!C:C,"="&amp;'Work DB'!C285,'Transport DB'!F:F,"="&amp;'Work DB'!$E$4)</f>
        <v>0</v>
      </c>
      <c r="F285" s="169">
        <f>SUMIFS('Transport DB'!P:P,'Transport DB'!C:C,"="&amp;'Work DB'!C285,'Transport DB'!F:F,"="&amp;'Work DB'!$F$4)</f>
        <v>0</v>
      </c>
      <c r="G285" s="169"/>
      <c r="H285" s="167"/>
      <c r="I285" s="168">
        <f>SUMIFS('Transport DB'!O:O,'Transport DB'!C:C,"="&amp;'Work DB'!C285,'Transport DB'!F:F,"="&amp;'Work DB'!$I$4)</f>
        <v>0</v>
      </c>
      <c r="J285" s="169">
        <f>SUMIFS('Transport DB'!O:O,'Transport DB'!C:C,"="&amp;'Work DB'!C285,'Transport DB'!F:F,"="&amp;'Work DB'!$J$4)</f>
        <v>0</v>
      </c>
      <c r="K285" s="169">
        <f>SUMIFS('Transport DB'!O:O,'Transport DB'!C:C,"="&amp;'Work DB'!C285,'Transport DB'!F:F,"="&amp;'Work DB'!$K$4)</f>
        <v>0</v>
      </c>
      <c r="L285" s="169">
        <f>SUMIFS('Transport DB'!O:O,'Transport DB'!C:C,"="&amp;'Work DB'!C285,'Transport DB'!F:F,"="&amp;'Work DB'!$L$4)</f>
        <v>0</v>
      </c>
      <c r="M285" s="169">
        <f>SUMIFS('Transport DB'!O:O,'Transport DB'!C:C,"="&amp;'Work DB'!C285,'Transport DB'!F:F,"="&amp;'Work DB'!$M$4)</f>
        <v>0</v>
      </c>
      <c r="N285" s="169"/>
      <c r="O285" s="167"/>
      <c r="P285" s="168">
        <f t="shared" si="22"/>
        <v>0</v>
      </c>
      <c r="Q285" s="169">
        <f t="shared" si="21"/>
        <v>0</v>
      </c>
      <c r="R285" s="169"/>
      <c r="S285" s="169"/>
      <c r="T285" s="169"/>
      <c r="U285" s="169"/>
      <c r="V285" s="167"/>
      <c r="W285" s="168">
        <f>SUMIFS('Transport DB'!Q:Q,'Transport DB'!C:C,"="&amp;'Work DB'!C285,'Transport DB'!F:F,"="&amp;'Work DB'!$W$4)</f>
        <v>0</v>
      </c>
      <c r="X285" s="169">
        <f>SUMIFS('Transport DB'!Q:Q,'Transport DB'!C:C,"="&amp;'Work DB'!C285,'Transport DB'!F:F,"="&amp;'Work DB'!$X$4)</f>
        <v>0</v>
      </c>
      <c r="Y285" s="169">
        <f>SUMIFS('Transport DB'!Q:Q,'Transport DB'!C:C,"="&amp;'Work DB'!C285,'Transport DB'!F:F,"="&amp;'Work DB'!$Y$4)</f>
        <v>0</v>
      </c>
      <c r="Z285" s="166">
        <f>SUMIFS('Transport DB'!Q:Q,'Transport DB'!C:C,"="&amp;'Work DB'!C285,'Transport DB'!F:F,"="&amp;'Work DB'!$Z$4)</f>
        <v>0</v>
      </c>
      <c r="AA285" s="166">
        <f>SUMIFS('Transport DB'!Q:Q,'Transport DB'!C:C,"="&amp;'Work DB'!C285,'Transport DB'!F:F,"="&amp;'Work DB'!$AA$4)</f>
        <v>0</v>
      </c>
      <c r="AB285" s="166"/>
      <c r="AC285" s="167"/>
      <c r="AD285" s="29"/>
      <c r="AE285" s="30"/>
      <c r="AF285" s="31"/>
      <c r="AG285" s="29"/>
      <c r="AH285" s="30"/>
      <c r="AI285" s="32"/>
      <c r="AJ285" s="29"/>
      <c r="AK285" s="30"/>
      <c r="AL285" s="30"/>
      <c r="AM285" s="31"/>
      <c r="AN285" s="29"/>
      <c r="AO285" s="30"/>
      <c r="AP285" s="31"/>
      <c r="AQ285" s="189"/>
      <c r="AR285" s="30"/>
      <c r="AS285" s="30"/>
      <c r="AT285" s="30"/>
      <c r="AU285" s="30"/>
      <c r="AV285" s="31"/>
      <c r="AW285" s="33"/>
      <c r="AX285" s="57"/>
    </row>
    <row r="286" spans="2:50" s="15" customFormat="1" ht="21" x14ac:dyDescent="0.25">
      <c r="B286" s="48"/>
      <c r="C286" s="20">
        <f t="shared" si="23"/>
        <v>45651</v>
      </c>
      <c r="D286" s="168">
        <f>SUMIFS('Transport DB'!P:P,'Transport DB'!C:C,"="&amp;'Work DB'!C286,'Transport DB'!F:F,"="&amp;'Work DB'!$D$4)</f>
        <v>0</v>
      </c>
      <c r="E286" s="169">
        <f>SUMIFS('Transport DB'!P:P,'Transport DB'!C:C,"="&amp;'Work DB'!C286,'Transport DB'!F:F,"="&amp;'Work DB'!$E$4)</f>
        <v>0</v>
      </c>
      <c r="F286" s="169">
        <f>SUMIFS('Transport DB'!P:P,'Transport DB'!C:C,"="&amp;'Work DB'!C286,'Transport DB'!F:F,"="&amp;'Work DB'!$F$4)</f>
        <v>0</v>
      </c>
      <c r="G286" s="169"/>
      <c r="H286" s="167"/>
      <c r="I286" s="168">
        <f>SUMIFS('Transport DB'!O:O,'Transport DB'!C:C,"="&amp;'Work DB'!C286,'Transport DB'!F:F,"="&amp;'Work DB'!$I$4)</f>
        <v>0</v>
      </c>
      <c r="J286" s="169">
        <f>SUMIFS('Transport DB'!O:O,'Transport DB'!C:C,"="&amp;'Work DB'!C286,'Transport DB'!F:F,"="&amp;'Work DB'!$J$4)</f>
        <v>0</v>
      </c>
      <c r="K286" s="169">
        <f>SUMIFS('Transport DB'!O:O,'Transport DB'!C:C,"="&amp;'Work DB'!C286,'Transport DB'!F:F,"="&amp;'Work DB'!$K$4)</f>
        <v>0</v>
      </c>
      <c r="L286" s="169">
        <f>SUMIFS('Transport DB'!O:O,'Transport DB'!C:C,"="&amp;'Work DB'!C286,'Transport DB'!F:F,"="&amp;'Work DB'!$L$4)</f>
        <v>0</v>
      </c>
      <c r="M286" s="169">
        <f>SUMIFS('Transport DB'!O:O,'Transport DB'!C:C,"="&amp;'Work DB'!C286,'Transport DB'!F:F,"="&amp;'Work DB'!$M$4)</f>
        <v>0</v>
      </c>
      <c r="N286" s="169"/>
      <c r="O286" s="167"/>
      <c r="P286" s="168">
        <f t="shared" si="22"/>
        <v>0</v>
      </c>
      <c r="Q286" s="169">
        <f t="shared" si="21"/>
        <v>0</v>
      </c>
      <c r="R286" s="169"/>
      <c r="S286" s="169"/>
      <c r="T286" s="169"/>
      <c r="U286" s="169"/>
      <c r="V286" s="167"/>
      <c r="W286" s="168">
        <f>SUMIFS('Transport DB'!Q:Q,'Transport DB'!C:C,"="&amp;'Work DB'!C286,'Transport DB'!F:F,"="&amp;'Work DB'!$W$4)</f>
        <v>0</v>
      </c>
      <c r="X286" s="169">
        <f>SUMIFS('Transport DB'!Q:Q,'Transport DB'!C:C,"="&amp;'Work DB'!C286,'Transport DB'!F:F,"="&amp;'Work DB'!$X$4)</f>
        <v>0</v>
      </c>
      <c r="Y286" s="169">
        <f>SUMIFS('Transport DB'!Q:Q,'Transport DB'!C:C,"="&amp;'Work DB'!C286,'Transport DB'!F:F,"="&amp;'Work DB'!$Y$4)</f>
        <v>0</v>
      </c>
      <c r="Z286" s="166">
        <f>SUMIFS('Transport DB'!Q:Q,'Transport DB'!C:C,"="&amp;'Work DB'!C286,'Transport DB'!F:F,"="&amp;'Work DB'!$Z$4)</f>
        <v>0</v>
      </c>
      <c r="AA286" s="166">
        <f>SUMIFS('Transport DB'!Q:Q,'Transport DB'!C:C,"="&amp;'Work DB'!C286,'Transport DB'!F:F,"="&amp;'Work DB'!$AA$4)</f>
        <v>0</v>
      </c>
      <c r="AB286" s="166"/>
      <c r="AC286" s="167"/>
      <c r="AD286" s="29"/>
      <c r="AE286" s="30"/>
      <c r="AF286" s="31"/>
      <c r="AG286" s="29"/>
      <c r="AH286" s="30"/>
      <c r="AI286" s="32"/>
      <c r="AJ286" s="29"/>
      <c r="AK286" s="30"/>
      <c r="AL286" s="30"/>
      <c r="AM286" s="31"/>
      <c r="AN286" s="29"/>
      <c r="AO286" s="30"/>
      <c r="AP286" s="31"/>
      <c r="AQ286" s="189"/>
      <c r="AR286" s="30"/>
      <c r="AS286" s="30"/>
      <c r="AT286" s="30"/>
      <c r="AU286" s="30"/>
      <c r="AV286" s="31"/>
      <c r="AW286" s="33"/>
      <c r="AX286" s="57"/>
    </row>
    <row r="287" spans="2:50" s="15" customFormat="1" ht="21" x14ac:dyDescent="0.25">
      <c r="B287" s="48"/>
      <c r="C287" s="20">
        <f t="shared" si="23"/>
        <v>45652</v>
      </c>
      <c r="D287" s="168">
        <f>SUMIFS('Transport DB'!P:P,'Transport DB'!C:C,"="&amp;'Work DB'!C287,'Transport DB'!F:F,"="&amp;'Work DB'!$D$4)</f>
        <v>0</v>
      </c>
      <c r="E287" s="169">
        <f>SUMIFS('Transport DB'!P:P,'Transport DB'!C:C,"="&amp;'Work DB'!C287,'Transport DB'!F:F,"="&amp;'Work DB'!$E$4)</f>
        <v>0</v>
      </c>
      <c r="F287" s="169">
        <f>SUMIFS('Transport DB'!P:P,'Transport DB'!C:C,"="&amp;'Work DB'!C287,'Transport DB'!F:F,"="&amp;'Work DB'!$F$4)</f>
        <v>0</v>
      </c>
      <c r="G287" s="169"/>
      <c r="H287" s="167"/>
      <c r="I287" s="168">
        <f>SUMIFS('Transport DB'!O:O,'Transport DB'!C:C,"="&amp;'Work DB'!C287,'Transport DB'!F:F,"="&amp;'Work DB'!$I$4)</f>
        <v>0</v>
      </c>
      <c r="J287" s="169">
        <f>SUMIFS('Transport DB'!O:O,'Transport DB'!C:C,"="&amp;'Work DB'!C287,'Transport DB'!F:F,"="&amp;'Work DB'!$J$4)</f>
        <v>0</v>
      </c>
      <c r="K287" s="169">
        <f>SUMIFS('Transport DB'!O:O,'Transport DB'!C:C,"="&amp;'Work DB'!C287,'Transport DB'!F:F,"="&amp;'Work DB'!$K$4)</f>
        <v>0</v>
      </c>
      <c r="L287" s="169">
        <f>SUMIFS('Transport DB'!O:O,'Transport DB'!C:C,"="&amp;'Work DB'!C287,'Transport DB'!F:F,"="&amp;'Work DB'!$L$4)</f>
        <v>0</v>
      </c>
      <c r="M287" s="169">
        <f>SUMIFS('Transport DB'!O:O,'Transport DB'!C:C,"="&amp;'Work DB'!C287,'Transport DB'!F:F,"="&amp;'Work DB'!$M$4)</f>
        <v>0</v>
      </c>
      <c r="N287" s="169"/>
      <c r="O287" s="167"/>
      <c r="P287" s="168">
        <f t="shared" si="22"/>
        <v>0</v>
      </c>
      <c r="Q287" s="169">
        <f t="shared" si="21"/>
        <v>0</v>
      </c>
      <c r="R287" s="169"/>
      <c r="S287" s="169"/>
      <c r="T287" s="169"/>
      <c r="U287" s="169"/>
      <c r="V287" s="167"/>
      <c r="W287" s="168">
        <f>SUMIFS('Transport DB'!Q:Q,'Transport DB'!C:C,"="&amp;'Work DB'!C287,'Transport DB'!F:F,"="&amp;'Work DB'!$W$4)</f>
        <v>0</v>
      </c>
      <c r="X287" s="169">
        <f>SUMIFS('Transport DB'!Q:Q,'Transport DB'!C:C,"="&amp;'Work DB'!C287,'Transport DB'!F:F,"="&amp;'Work DB'!$X$4)</f>
        <v>0</v>
      </c>
      <c r="Y287" s="169">
        <f>SUMIFS('Transport DB'!Q:Q,'Transport DB'!C:C,"="&amp;'Work DB'!C287,'Transport DB'!F:F,"="&amp;'Work DB'!$Y$4)</f>
        <v>0</v>
      </c>
      <c r="Z287" s="166">
        <f>SUMIFS('Transport DB'!Q:Q,'Transport DB'!C:C,"="&amp;'Work DB'!C287,'Transport DB'!F:F,"="&amp;'Work DB'!$Z$4)</f>
        <v>0</v>
      </c>
      <c r="AA287" s="166">
        <f>SUMIFS('Transport DB'!Q:Q,'Transport DB'!C:C,"="&amp;'Work DB'!C287,'Transport DB'!F:F,"="&amp;'Work DB'!$AA$4)</f>
        <v>0</v>
      </c>
      <c r="AB287" s="166"/>
      <c r="AC287" s="167"/>
      <c r="AD287" s="29"/>
      <c r="AE287" s="30"/>
      <c r="AF287" s="31"/>
      <c r="AG287" s="29"/>
      <c r="AH287" s="30"/>
      <c r="AI287" s="32"/>
      <c r="AJ287" s="29"/>
      <c r="AK287" s="30"/>
      <c r="AL287" s="30"/>
      <c r="AM287" s="31"/>
      <c r="AN287" s="29"/>
      <c r="AO287" s="30"/>
      <c r="AP287" s="31"/>
      <c r="AQ287" s="189"/>
      <c r="AR287" s="30"/>
      <c r="AS287" s="30"/>
      <c r="AT287" s="30"/>
      <c r="AU287" s="30"/>
      <c r="AV287" s="31"/>
      <c r="AW287" s="33"/>
      <c r="AX287" s="57"/>
    </row>
    <row r="288" spans="2:50" s="15" customFormat="1" ht="21" x14ac:dyDescent="0.25">
      <c r="B288" s="48"/>
      <c r="C288" s="20">
        <f t="shared" si="23"/>
        <v>45653</v>
      </c>
      <c r="D288" s="168">
        <f>SUMIFS('Transport DB'!P:P,'Transport DB'!C:C,"="&amp;'Work DB'!C288,'Transport DB'!F:F,"="&amp;'Work DB'!$D$4)</f>
        <v>0</v>
      </c>
      <c r="E288" s="169">
        <f>SUMIFS('Transport DB'!P:P,'Transport DB'!C:C,"="&amp;'Work DB'!C288,'Transport DB'!F:F,"="&amp;'Work DB'!$E$4)</f>
        <v>0</v>
      </c>
      <c r="F288" s="169">
        <f>SUMIFS('Transport DB'!P:P,'Transport DB'!C:C,"="&amp;'Work DB'!C288,'Transport DB'!F:F,"="&amp;'Work DB'!$F$4)</f>
        <v>0</v>
      </c>
      <c r="G288" s="169"/>
      <c r="H288" s="167"/>
      <c r="I288" s="168">
        <f>SUMIFS('Transport DB'!O:O,'Transport DB'!C:C,"="&amp;'Work DB'!C288,'Transport DB'!F:F,"="&amp;'Work DB'!$I$4)</f>
        <v>0</v>
      </c>
      <c r="J288" s="169">
        <f>SUMIFS('Transport DB'!O:O,'Transport DB'!C:C,"="&amp;'Work DB'!C288,'Transport DB'!F:F,"="&amp;'Work DB'!$J$4)</f>
        <v>0</v>
      </c>
      <c r="K288" s="169">
        <f>SUMIFS('Transport DB'!O:O,'Transport DB'!C:C,"="&amp;'Work DB'!C288,'Transport DB'!F:F,"="&amp;'Work DB'!$K$4)</f>
        <v>0</v>
      </c>
      <c r="L288" s="169">
        <f>SUMIFS('Transport DB'!O:O,'Transport DB'!C:C,"="&amp;'Work DB'!C288,'Transport DB'!F:F,"="&amp;'Work DB'!$L$4)</f>
        <v>0</v>
      </c>
      <c r="M288" s="169">
        <f>SUMIFS('Transport DB'!O:O,'Transport DB'!C:C,"="&amp;'Work DB'!C288,'Transport DB'!F:F,"="&amp;'Work DB'!$M$4)</f>
        <v>0</v>
      </c>
      <c r="N288" s="169"/>
      <c r="O288" s="167"/>
      <c r="P288" s="168">
        <f t="shared" si="22"/>
        <v>0</v>
      </c>
      <c r="Q288" s="169">
        <f t="shared" si="21"/>
        <v>0</v>
      </c>
      <c r="R288" s="169"/>
      <c r="S288" s="169"/>
      <c r="T288" s="169"/>
      <c r="U288" s="169"/>
      <c r="V288" s="167"/>
      <c r="W288" s="168">
        <f>SUMIFS('Transport DB'!Q:Q,'Transport DB'!C:C,"="&amp;'Work DB'!C288,'Transport DB'!F:F,"="&amp;'Work DB'!$W$4)</f>
        <v>0</v>
      </c>
      <c r="X288" s="169">
        <f>SUMIFS('Transport DB'!Q:Q,'Transport DB'!C:C,"="&amp;'Work DB'!C288,'Transport DB'!F:F,"="&amp;'Work DB'!$X$4)</f>
        <v>0</v>
      </c>
      <c r="Y288" s="169">
        <f>SUMIFS('Transport DB'!Q:Q,'Transport DB'!C:C,"="&amp;'Work DB'!C288,'Transport DB'!F:F,"="&amp;'Work DB'!$Y$4)</f>
        <v>0</v>
      </c>
      <c r="Z288" s="166">
        <f>SUMIFS('Transport DB'!Q:Q,'Transport DB'!C:C,"="&amp;'Work DB'!C288,'Transport DB'!F:F,"="&amp;'Work DB'!$Z$4)</f>
        <v>0</v>
      </c>
      <c r="AA288" s="166">
        <f>SUMIFS('Transport DB'!Q:Q,'Transport DB'!C:C,"="&amp;'Work DB'!C288,'Transport DB'!F:F,"="&amp;'Work DB'!$AA$4)</f>
        <v>0</v>
      </c>
      <c r="AB288" s="166"/>
      <c r="AC288" s="167"/>
      <c r="AD288" s="29"/>
      <c r="AE288" s="30"/>
      <c r="AF288" s="31"/>
      <c r="AG288" s="29"/>
      <c r="AH288" s="30"/>
      <c r="AI288" s="32"/>
      <c r="AJ288" s="29"/>
      <c r="AK288" s="30"/>
      <c r="AL288" s="30"/>
      <c r="AM288" s="31"/>
      <c r="AN288" s="29"/>
      <c r="AO288" s="30"/>
      <c r="AP288" s="31"/>
      <c r="AQ288" s="189"/>
      <c r="AR288" s="30"/>
      <c r="AS288" s="30"/>
      <c r="AT288" s="30"/>
      <c r="AU288" s="30"/>
      <c r="AV288" s="31"/>
      <c r="AW288" s="33"/>
      <c r="AX288" s="57"/>
    </row>
    <row r="289" spans="2:50" s="15" customFormat="1" ht="21" x14ac:dyDescent="0.25">
      <c r="B289" s="48"/>
      <c r="C289" s="20">
        <f t="shared" si="23"/>
        <v>45654</v>
      </c>
      <c r="D289" s="168">
        <f>SUMIFS('Transport DB'!P:P,'Transport DB'!C:C,"="&amp;'Work DB'!C289,'Transport DB'!F:F,"="&amp;'Work DB'!$D$4)</f>
        <v>0</v>
      </c>
      <c r="E289" s="169">
        <f>SUMIFS('Transport DB'!P:P,'Transport DB'!C:C,"="&amp;'Work DB'!C289,'Transport DB'!F:F,"="&amp;'Work DB'!$E$4)</f>
        <v>0</v>
      </c>
      <c r="F289" s="169">
        <f>SUMIFS('Transport DB'!P:P,'Transport DB'!C:C,"="&amp;'Work DB'!C289,'Transport DB'!F:F,"="&amp;'Work DB'!$F$4)</f>
        <v>0</v>
      </c>
      <c r="G289" s="169"/>
      <c r="H289" s="167"/>
      <c r="I289" s="168">
        <f>SUMIFS('Transport DB'!O:O,'Transport DB'!C:C,"="&amp;'Work DB'!C289,'Transport DB'!F:F,"="&amp;'Work DB'!$I$4)</f>
        <v>0</v>
      </c>
      <c r="J289" s="169">
        <f>SUMIFS('Transport DB'!O:O,'Transport DB'!C:C,"="&amp;'Work DB'!C289,'Transport DB'!F:F,"="&amp;'Work DB'!$J$4)</f>
        <v>0</v>
      </c>
      <c r="K289" s="169">
        <f>SUMIFS('Transport DB'!O:O,'Transport DB'!C:C,"="&amp;'Work DB'!C289,'Transport DB'!F:F,"="&amp;'Work DB'!$K$4)</f>
        <v>0</v>
      </c>
      <c r="L289" s="169">
        <f>SUMIFS('Transport DB'!O:O,'Transport DB'!C:C,"="&amp;'Work DB'!C289,'Transport DB'!F:F,"="&amp;'Work DB'!$L$4)</f>
        <v>0</v>
      </c>
      <c r="M289" s="169">
        <f>SUMIFS('Transport DB'!O:O,'Transport DB'!C:C,"="&amp;'Work DB'!C289,'Transport DB'!F:F,"="&amp;'Work DB'!$M$4)</f>
        <v>0</v>
      </c>
      <c r="N289" s="169"/>
      <c r="O289" s="167"/>
      <c r="P289" s="168">
        <f t="shared" si="22"/>
        <v>0</v>
      </c>
      <c r="Q289" s="169">
        <f t="shared" si="21"/>
        <v>0</v>
      </c>
      <c r="R289" s="169"/>
      <c r="S289" s="169"/>
      <c r="T289" s="169"/>
      <c r="U289" s="169"/>
      <c r="V289" s="167"/>
      <c r="W289" s="168">
        <f>SUMIFS('Transport DB'!Q:Q,'Transport DB'!C:C,"="&amp;'Work DB'!C289,'Transport DB'!F:F,"="&amp;'Work DB'!$W$4)</f>
        <v>0</v>
      </c>
      <c r="X289" s="169">
        <f>SUMIFS('Transport DB'!Q:Q,'Transport DB'!C:C,"="&amp;'Work DB'!C289,'Transport DB'!F:F,"="&amp;'Work DB'!$X$4)</f>
        <v>0</v>
      </c>
      <c r="Y289" s="169">
        <f>SUMIFS('Transport DB'!Q:Q,'Transport DB'!C:C,"="&amp;'Work DB'!C289,'Transport DB'!F:F,"="&amp;'Work DB'!$Y$4)</f>
        <v>0</v>
      </c>
      <c r="Z289" s="166">
        <f>SUMIFS('Transport DB'!Q:Q,'Transport DB'!C:C,"="&amp;'Work DB'!C289,'Transport DB'!F:F,"="&amp;'Work DB'!$Z$4)</f>
        <v>0</v>
      </c>
      <c r="AA289" s="166">
        <f>SUMIFS('Transport DB'!Q:Q,'Transport DB'!C:C,"="&amp;'Work DB'!C289,'Transport DB'!F:F,"="&amp;'Work DB'!$AA$4)</f>
        <v>0</v>
      </c>
      <c r="AB289" s="166"/>
      <c r="AC289" s="167"/>
      <c r="AD289" s="29"/>
      <c r="AE289" s="30"/>
      <c r="AF289" s="31"/>
      <c r="AG289" s="29"/>
      <c r="AH289" s="30"/>
      <c r="AI289" s="32"/>
      <c r="AJ289" s="29"/>
      <c r="AK289" s="30"/>
      <c r="AL289" s="30"/>
      <c r="AM289" s="31"/>
      <c r="AN289" s="29"/>
      <c r="AO289" s="30"/>
      <c r="AP289" s="31"/>
      <c r="AQ289" s="189"/>
      <c r="AR289" s="30"/>
      <c r="AS289" s="30"/>
      <c r="AT289" s="30"/>
      <c r="AU289" s="30"/>
      <c r="AV289" s="31"/>
      <c r="AW289" s="33"/>
      <c r="AX289" s="57"/>
    </row>
    <row r="290" spans="2:50" s="15" customFormat="1" ht="21" x14ac:dyDescent="0.25">
      <c r="B290" s="48"/>
      <c r="C290" s="20">
        <f t="shared" si="23"/>
        <v>45655</v>
      </c>
      <c r="D290" s="168">
        <f>SUMIFS('Transport DB'!P:P,'Transport DB'!C:C,"="&amp;'Work DB'!C290,'Transport DB'!F:F,"="&amp;'Work DB'!$D$4)</f>
        <v>0</v>
      </c>
      <c r="E290" s="169">
        <f>SUMIFS('Transport DB'!P:P,'Transport DB'!C:C,"="&amp;'Work DB'!C290,'Transport DB'!F:F,"="&amp;'Work DB'!$E$4)</f>
        <v>0</v>
      </c>
      <c r="F290" s="169">
        <f>SUMIFS('Transport DB'!P:P,'Transport DB'!C:C,"="&amp;'Work DB'!C290,'Transport DB'!F:F,"="&amp;'Work DB'!$F$4)</f>
        <v>0</v>
      </c>
      <c r="G290" s="169"/>
      <c r="H290" s="167"/>
      <c r="I290" s="168">
        <f>SUMIFS('Transport DB'!O:O,'Transport DB'!C:C,"="&amp;'Work DB'!C290,'Transport DB'!F:F,"="&amp;'Work DB'!$I$4)</f>
        <v>0</v>
      </c>
      <c r="J290" s="169">
        <f>SUMIFS('Transport DB'!O:O,'Transport DB'!C:C,"="&amp;'Work DB'!C290,'Transport DB'!F:F,"="&amp;'Work DB'!$J$4)</f>
        <v>0</v>
      </c>
      <c r="K290" s="169">
        <f>SUMIFS('Transport DB'!O:O,'Transport DB'!C:C,"="&amp;'Work DB'!C290,'Transport DB'!F:F,"="&amp;'Work DB'!$K$4)</f>
        <v>0</v>
      </c>
      <c r="L290" s="169">
        <f>SUMIFS('Transport DB'!O:O,'Transport DB'!C:C,"="&amp;'Work DB'!C290,'Transport DB'!F:F,"="&amp;'Work DB'!$L$4)</f>
        <v>0</v>
      </c>
      <c r="M290" s="169">
        <f>SUMIFS('Transport DB'!O:O,'Transport DB'!C:C,"="&amp;'Work DB'!C290,'Transport DB'!F:F,"="&amp;'Work DB'!$M$4)</f>
        <v>0</v>
      </c>
      <c r="N290" s="169"/>
      <c r="O290" s="167"/>
      <c r="P290" s="168">
        <f t="shared" si="22"/>
        <v>0</v>
      </c>
      <c r="Q290" s="169">
        <f t="shared" si="21"/>
        <v>0</v>
      </c>
      <c r="R290" s="169"/>
      <c r="S290" s="169"/>
      <c r="T290" s="169"/>
      <c r="U290" s="169"/>
      <c r="V290" s="167"/>
      <c r="W290" s="168">
        <f>SUMIFS('Transport DB'!Q:Q,'Transport DB'!C:C,"="&amp;'Work DB'!C290,'Transport DB'!F:F,"="&amp;'Work DB'!$W$4)</f>
        <v>0</v>
      </c>
      <c r="X290" s="169">
        <f>SUMIFS('Transport DB'!Q:Q,'Transport DB'!C:C,"="&amp;'Work DB'!C290,'Transport DB'!F:F,"="&amp;'Work DB'!$X$4)</f>
        <v>0</v>
      </c>
      <c r="Y290" s="169">
        <f>SUMIFS('Transport DB'!Q:Q,'Transport DB'!C:C,"="&amp;'Work DB'!C290,'Transport DB'!F:F,"="&amp;'Work DB'!$Y$4)</f>
        <v>0</v>
      </c>
      <c r="Z290" s="166">
        <f>SUMIFS('Transport DB'!Q:Q,'Transport DB'!C:C,"="&amp;'Work DB'!C290,'Transport DB'!F:F,"="&amp;'Work DB'!$Z$4)</f>
        <v>0</v>
      </c>
      <c r="AA290" s="166">
        <f>SUMIFS('Transport DB'!Q:Q,'Transport DB'!C:C,"="&amp;'Work DB'!C290,'Transport DB'!F:F,"="&amp;'Work DB'!$AA$4)</f>
        <v>0</v>
      </c>
      <c r="AB290" s="166"/>
      <c r="AC290" s="167"/>
      <c r="AD290" s="29"/>
      <c r="AE290" s="30"/>
      <c r="AF290" s="31"/>
      <c r="AG290" s="29"/>
      <c r="AH290" s="30"/>
      <c r="AI290" s="32"/>
      <c r="AJ290" s="29"/>
      <c r="AK290" s="30"/>
      <c r="AL290" s="30"/>
      <c r="AM290" s="31"/>
      <c r="AN290" s="29"/>
      <c r="AO290" s="30"/>
      <c r="AP290" s="31"/>
      <c r="AQ290" s="189"/>
      <c r="AR290" s="30"/>
      <c r="AS290" s="30"/>
      <c r="AT290" s="30"/>
      <c r="AU290" s="30"/>
      <c r="AV290" s="31"/>
      <c r="AW290" s="33"/>
      <c r="AX290" s="57"/>
    </row>
    <row r="291" spans="2:50" s="15" customFormat="1" ht="21" x14ac:dyDescent="0.25">
      <c r="B291" s="48"/>
      <c r="C291" s="20">
        <f t="shared" si="23"/>
        <v>45656</v>
      </c>
      <c r="D291" s="168">
        <f>SUMIFS('Transport DB'!P:P,'Transport DB'!C:C,"="&amp;'Work DB'!C291,'Transport DB'!F:F,"="&amp;'Work DB'!$D$4)</f>
        <v>0</v>
      </c>
      <c r="E291" s="169">
        <f>SUMIFS('Transport DB'!P:P,'Transport DB'!C:C,"="&amp;'Work DB'!C291,'Transport DB'!F:F,"="&amp;'Work DB'!$E$4)</f>
        <v>0</v>
      </c>
      <c r="F291" s="169">
        <f>SUMIFS('Transport DB'!P:P,'Transport DB'!C:C,"="&amp;'Work DB'!C291,'Transport DB'!F:F,"="&amp;'Work DB'!$F$4)</f>
        <v>0</v>
      </c>
      <c r="G291" s="169"/>
      <c r="H291" s="167"/>
      <c r="I291" s="168">
        <f>SUMIFS('Transport DB'!O:O,'Transport DB'!C:C,"="&amp;'Work DB'!C291,'Transport DB'!F:F,"="&amp;'Work DB'!$I$4)</f>
        <v>0</v>
      </c>
      <c r="J291" s="169">
        <f>SUMIFS('Transport DB'!O:O,'Transport DB'!C:C,"="&amp;'Work DB'!C291,'Transport DB'!F:F,"="&amp;'Work DB'!$J$4)</f>
        <v>0</v>
      </c>
      <c r="K291" s="169">
        <f>SUMIFS('Transport DB'!O:O,'Transport DB'!C:C,"="&amp;'Work DB'!C291,'Transport DB'!F:F,"="&amp;'Work DB'!$K$4)</f>
        <v>0</v>
      </c>
      <c r="L291" s="169">
        <f>SUMIFS('Transport DB'!O:O,'Transport DB'!C:C,"="&amp;'Work DB'!C291,'Transport DB'!F:F,"="&amp;'Work DB'!$L$4)</f>
        <v>0</v>
      </c>
      <c r="M291" s="169">
        <f>SUMIFS('Transport DB'!O:O,'Transport DB'!C:C,"="&amp;'Work DB'!C291,'Transport DB'!F:F,"="&amp;'Work DB'!$M$4)</f>
        <v>0</v>
      </c>
      <c r="N291" s="169"/>
      <c r="O291" s="167"/>
      <c r="P291" s="168">
        <f t="shared" si="22"/>
        <v>0</v>
      </c>
      <c r="Q291" s="169">
        <f t="shared" si="21"/>
        <v>0</v>
      </c>
      <c r="R291" s="169"/>
      <c r="S291" s="169"/>
      <c r="T291" s="169"/>
      <c r="U291" s="169"/>
      <c r="V291" s="167"/>
      <c r="W291" s="168">
        <f>SUMIFS('Transport DB'!Q:Q,'Transport DB'!C:C,"="&amp;'Work DB'!C291,'Transport DB'!F:F,"="&amp;'Work DB'!$W$4)</f>
        <v>0</v>
      </c>
      <c r="X291" s="169">
        <f>SUMIFS('Transport DB'!Q:Q,'Transport DB'!C:C,"="&amp;'Work DB'!C291,'Transport DB'!F:F,"="&amp;'Work DB'!$X$4)</f>
        <v>0</v>
      </c>
      <c r="Y291" s="169">
        <f>SUMIFS('Transport DB'!Q:Q,'Transport DB'!C:C,"="&amp;'Work DB'!C291,'Transport DB'!F:F,"="&amp;'Work DB'!$Y$4)</f>
        <v>0</v>
      </c>
      <c r="Z291" s="166">
        <f>SUMIFS('Transport DB'!Q:Q,'Transport DB'!C:C,"="&amp;'Work DB'!C291,'Transport DB'!F:F,"="&amp;'Work DB'!$Z$4)</f>
        <v>0</v>
      </c>
      <c r="AA291" s="166">
        <f>SUMIFS('Transport DB'!Q:Q,'Transport DB'!C:C,"="&amp;'Work DB'!C291,'Transport DB'!F:F,"="&amp;'Work DB'!$AA$4)</f>
        <v>0</v>
      </c>
      <c r="AB291" s="166"/>
      <c r="AC291" s="167"/>
      <c r="AD291" s="29"/>
      <c r="AE291" s="30"/>
      <c r="AF291" s="31"/>
      <c r="AG291" s="29"/>
      <c r="AH291" s="30"/>
      <c r="AI291" s="32"/>
      <c r="AJ291" s="29"/>
      <c r="AK291" s="30"/>
      <c r="AL291" s="30"/>
      <c r="AM291" s="31"/>
      <c r="AN291" s="29"/>
      <c r="AO291" s="30"/>
      <c r="AP291" s="31"/>
      <c r="AQ291" s="189"/>
      <c r="AR291" s="30"/>
      <c r="AS291" s="30"/>
      <c r="AT291" s="30"/>
      <c r="AU291" s="30"/>
      <c r="AV291" s="31"/>
      <c r="AW291" s="33"/>
      <c r="AX291" s="57"/>
    </row>
    <row r="292" spans="2:50" s="15" customFormat="1" ht="21" x14ac:dyDescent="0.25">
      <c r="B292" s="48"/>
      <c r="C292" s="20">
        <f t="shared" si="23"/>
        <v>45657</v>
      </c>
      <c r="D292" s="168">
        <f>SUMIFS('Transport DB'!P:P,'Transport DB'!C:C,"="&amp;'Work DB'!C292,'Transport DB'!F:F,"="&amp;'Work DB'!$D$4)</f>
        <v>0</v>
      </c>
      <c r="E292" s="169">
        <f>SUMIFS('Transport DB'!P:P,'Transport DB'!C:C,"="&amp;'Work DB'!C292,'Transport DB'!F:F,"="&amp;'Work DB'!$E$4)</f>
        <v>0</v>
      </c>
      <c r="F292" s="169">
        <f>SUMIFS('Transport DB'!P:P,'Transport DB'!C:C,"="&amp;'Work DB'!C292,'Transport DB'!F:F,"="&amp;'Work DB'!$F$4)</f>
        <v>0</v>
      </c>
      <c r="G292" s="169"/>
      <c r="H292" s="167"/>
      <c r="I292" s="168">
        <f>SUMIFS('Transport DB'!O:O,'Transport DB'!C:C,"="&amp;'Work DB'!C292,'Transport DB'!F:F,"="&amp;'Work DB'!$I$4)</f>
        <v>0</v>
      </c>
      <c r="J292" s="169">
        <f>SUMIFS('Transport DB'!O:O,'Transport DB'!C:C,"="&amp;'Work DB'!C292,'Transport DB'!F:F,"="&amp;'Work DB'!$J$4)</f>
        <v>0</v>
      </c>
      <c r="K292" s="169">
        <f>SUMIFS('Transport DB'!O:O,'Transport DB'!C:C,"="&amp;'Work DB'!C292,'Transport DB'!F:F,"="&amp;'Work DB'!$K$4)</f>
        <v>0</v>
      </c>
      <c r="L292" s="169">
        <f>SUMIFS('Transport DB'!O:O,'Transport DB'!C:C,"="&amp;'Work DB'!C292,'Transport DB'!F:F,"="&amp;'Work DB'!$L$4)</f>
        <v>0</v>
      </c>
      <c r="M292" s="169">
        <f>SUMIFS('Transport DB'!O:O,'Transport DB'!C:C,"="&amp;'Work DB'!C292,'Transport DB'!F:F,"="&amp;'Work DB'!$M$4)</f>
        <v>0</v>
      </c>
      <c r="N292" s="169"/>
      <c r="O292" s="167"/>
      <c r="P292" s="168">
        <f t="shared" si="22"/>
        <v>0</v>
      </c>
      <c r="Q292" s="169">
        <f t="shared" si="21"/>
        <v>0</v>
      </c>
      <c r="R292" s="169"/>
      <c r="S292" s="169"/>
      <c r="T292" s="169"/>
      <c r="U292" s="169"/>
      <c r="V292" s="167"/>
      <c r="W292" s="168">
        <f>SUMIFS('Transport DB'!Q:Q,'Transport DB'!C:C,"="&amp;'Work DB'!C292,'Transport DB'!F:F,"="&amp;'Work DB'!$W$4)</f>
        <v>0</v>
      </c>
      <c r="X292" s="169">
        <f>SUMIFS('Transport DB'!Q:Q,'Transport DB'!C:C,"="&amp;'Work DB'!C292,'Transport DB'!F:F,"="&amp;'Work DB'!$X$4)</f>
        <v>0</v>
      </c>
      <c r="Y292" s="169">
        <f>SUMIFS('Transport DB'!Q:Q,'Transport DB'!C:C,"="&amp;'Work DB'!C292,'Transport DB'!F:F,"="&amp;'Work DB'!$Y$4)</f>
        <v>0</v>
      </c>
      <c r="Z292" s="166">
        <f>SUMIFS('Transport DB'!Q:Q,'Transport DB'!C:C,"="&amp;'Work DB'!C292,'Transport DB'!F:F,"="&amp;'Work DB'!$Z$4)</f>
        <v>0</v>
      </c>
      <c r="AA292" s="166">
        <f>SUMIFS('Transport DB'!Q:Q,'Transport DB'!C:C,"="&amp;'Work DB'!C292,'Transport DB'!F:F,"="&amp;'Work DB'!$AA$4)</f>
        <v>0</v>
      </c>
      <c r="AB292" s="166"/>
      <c r="AC292" s="167"/>
      <c r="AD292" s="29"/>
      <c r="AE292" s="30"/>
      <c r="AF292" s="31"/>
      <c r="AG292" s="29"/>
      <c r="AH292" s="30"/>
      <c r="AI292" s="32"/>
      <c r="AJ292" s="29"/>
      <c r="AK292" s="30"/>
      <c r="AL292" s="30"/>
      <c r="AM292" s="31"/>
      <c r="AN292" s="29"/>
      <c r="AO292" s="30"/>
      <c r="AP292" s="31"/>
      <c r="AQ292" s="189"/>
      <c r="AR292" s="30"/>
      <c r="AS292" s="30"/>
      <c r="AT292" s="30"/>
      <c r="AU292" s="30"/>
      <c r="AV292" s="31"/>
      <c r="AW292" s="33"/>
      <c r="AX292" s="57"/>
    </row>
    <row r="293" spans="2:50" s="15" customFormat="1" ht="21" x14ac:dyDescent="0.25">
      <c r="B293" s="48"/>
      <c r="C293" s="20">
        <f t="shared" si="23"/>
        <v>45658</v>
      </c>
      <c r="D293" s="168">
        <f>SUMIFS('Transport DB'!P:P,'Transport DB'!C:C,"="&amp;'Work DB'!C293,'Transport DB'!F:F,"="&amp;'Work DB'!$D$4)</f>
        <v>0</v>
      </c>
      <c r="E293" s="169">
        <f>SUMIFS('Transport DB'!P:P,'Transport DB'!C:C,"="&amp;'Work DB'!C293,'Transport DB'!F:F,"="&amp;'Work DB'!$E$4)</f>
        <v>0</v>
      </c>
      <c r="F293" s="169">
        <f>SUMIFS('Transport DB'!P:P,'Transport DB'!C:C,"="&amp;'Work DB'!C293,'Transport DB'!F:F,"="&amp;'Work DB'!$F$4)</f>
        <v>0</v>
      </c>
      <c r="G293" s="169"/>
      <c r="H293" s="167"/>
      <c r="I293" s="168">
        <f>SUMIFS('Transport DB'!O:O,'Transport DB'!C:C,"="&amp;'Work DB'!C293,'Transport DB'!F:F,"="&amp;'Work DB'!$I$4)</f>
        <v>0</v>
      </c>
      <c r="J293" s="169">
        <f>SUMIFS('Transport DB'!O:O,'Transport DB'!C:C,"="&amp;'Work DB'!C293,'Transport DB'!F:F,"="&amp;'Work DB'!$J$4)</f>
        <v>0</v>
      </c>
      <c r="K293" s="169">
        <f>SUMIFS('Transport DB'!O:O,'Transport DB'!C:C,"="&amp;'Work DB'!C293,'Transport DB'!F:F,"="&amp;'Work DB'!$K$4)</f>
        <v>0</v>
      </c>
      <c r="L293" s="169">
        <f>SUMIFS('Transport DB'!O:O,'Transport DB'!C:C,"="&amp;'Work DB'!C293,'Transport DB'!F:F,"="&amp;'Work DB'!$L$4)</f>
        <v>0</v>
      </c>
      <c r="M293" s="169">
        <f>SUMIFS('Transport DB'!O:O,'Transport DB'!C:C,"="&amp;'Work DB'!C293,'Transport DB'!F:F,"="&amp;'Work DB'!$M$4)</f>
        <v>0</v>
      </c>
      <c r="N293" s="169"/>
      <c r="O293" s="167"/>
      <c r="P293" s="168">
        <f t="shared" si="22"/>
        <v>0</v>
      </c>
      <c r="Q293" s="169">
        <f t="shared" si="21"/>
        <v>0</v>
      </c>
      <c r="R293" s="169"/>
      <c r="S293" s="169"/>
      <c r="T293" s="169"/>
      <c r="U293" s="169"/>
      <c r="V293" s="167"/>
      <c r="W293" s="168">
        <f>SUMIFS('Transport DB'!Q:Q,'Transport DB'!C:C,"="&amp;'Work DB'!C293,'Transport DB'!F:F,"="&amp;'Work DB'!$W$4)</f>
        <v>0</v>
      </c>
      <c r="X293" s="169">
        <f>SUMIFS('Transport DB'!Q:Q,'Transport DB'!C:C,"="&amp;'Work DB'!C293,'Transport DB'!F:F,"="&amp;'Work DB'!$X$4)</f>
        <v>0</v>
      </c>
      <c r="Y293" s="169">
        <f>SUMIFS('Transport DB'!Q:Q,'Transport DB'!C:C,"="&amp;'Work DB'!C293,'Transport DB'!F:F,"="&amp;'Work DB'!$Y$4)</f>
        <v>0</v>
      </c>
      <c r="Z293" s="166">
        <f>SUMIFS('Transport DB'!Q:Q,'Transport DB'!C:C,"="&amp;'Work DB'!C293,'Transport DB'!F:F,"="&amp;'Work DB'!$Z$4)</f>
        <v>0</v>
      </c>
      <c r="AA293" s="166">
        <f>SUMIFS('Transport DB'!Q:Q,'Transport DB'!C:C,"="&amp;'Work DB'!C293,'Transport DB'!F:F,"="&amp;'Work DB'!$AA$4)</f>
        <v>0</v>
      </c>
      <c r="AB293" s="166"/>
      <c r="AC293" s="167"/>
      <c r="AD293" s="29"/>
      <c r="AE293" s="30"/>
      <c r="AF293" s="31"/>
      <c r="AG293" s="29"/>
      <c r="AH293" s="30"/>
      <c r="AI293" s="32"/>
      <c r="AJ293" s="29"/>
      <c r="AK293" s="30"/>
      <c r="AL293" s="30"/>
      <c r="AM293" s="31"/>
      <c r="AN293" s="29"/>
      <c r="AO293" s="30"/>
      <c r="AP293" s="31"/>
      <c r="AQ293" s="189"/>
      <c r="AR293" s="30"/>
      <c r="AS293" s="30"/>
      <c r="AT293" s="30"/>
      <c r="AU293" s="30"/>
      <c r="AV293" s="31"/>
      <c r="AW293" s="33"/>
      <c r="AX293" s="57"/>
    </row>
    <row r="294" spans="2:50" s="15" customFormat="1" ht="21" x14ac:dyDescent="0.25">
      <c r="B294" s="48"/>
      <c r="C294" s="20">
        <f t="shared" si="23"/>
        <v>45659</v>
      </c>
      <c r="D294" s="168">
        <f>SUMIFS('Transport DB'!P:P,'Transport DB'!C:C,"="&amp;'Work DB'!C294,'Transport DB'!F:F,"="&amp;'Work DB'!$D$4)</f>
        <v>0</v>
      </c>
      <c r="E294" s="169">
        <f>SUMIFS('Transport DB'!P:P,'Transport DB'!C:C,"="&amp;'Work DB'!C294,'Transport DB'!F:F,"="&amp;'Work DB'!$E$4)</f>
        <v>0</v>
      </c>
      <c r="F294" s="169">
        <f>SUMIFS('Transport DB'!P:P,'Transport DB'!C:C,"="&amp;'Work DB'!C294,'Transport DB'!F:F,"="&amp;'Work DB'!$F$4)</f>
        <v>0</v>
      </c>
      <c r="G294" s="169"/>
      <c r="H294" s="167"/>
      <c r="I294" s="168">
        <f>SUMIFS('Transport DB'!O:O,'Transport DB'!C:C,"="&amp;'Work DB'!C294,'Transport DB'!F:F,"="&amp;'Work DB'!$I$4)</f>
        <v>0</v>
      </c>
      <c r="J294" s="169">
        <f>SUMIFS('Transport DB'!O:O,'Transport DB'!C:C,"="&amp;'Work DB'!C294,'Transport DB'!F:F,"="&amp;'Work DB'!$J$4)</f>
        <v>0</v>
      </c>
      <c r="K294" s="169">
        <f>SUMIFS('Transport DB'!O:O,'Transport DB'!C:C,"="&amp;'Work DB'!C294,'Transport DB'!F:F,"="&amp;'Work DB'!$K$4)</f>
        <v>0</v>
      </c>
      <c r="L294" s="169">
        <f>SUMIFS('Transport DB'!O:O,'Transport DB'!C:C,"="&amp;'Work DB'!C294,'Transport DB'!F:F,"="&amp;'Work DB'!$L$4)</f>
        <v>0</v>
      </c>
      <c r="M294" s="169">
        <f>SUMIFS('Transport DB'!O:O,'Transport DB'!C:C,"="&amp;'Work DB'!C294,'Transport DB'!F:F,"="&amp;'Work DB'!$M$4)</f>
        <v>0</v>
      </c>
      <c r="N294" s="169"/>
      <c r="O294" s="167"/>
      <c r="P294" s="168">
        <f t="shared" si="22"/>
        <v>0</v>
      </c>
      <c r="Q294" s="169">
        <f t="shared" si="21"/>
        <v>0</v>
      </c>
      <c r="R294" s="169"/>
      <c r="S294" s="169"/>
      <c r="T294" s="169"/>
      <c r="U294" s="169"/>
      <c r="V294" s="167"/>
      <c r="W294" s="168">
        <f>SUMIFS('Transport DB'!Q:Q,'Transport DB'!C:C,"="&amp;'Work DB'!C294,'Transport DB'!F:F,"="&amp;'Work DB'!$W$4)</f>
        <v>0</v>
      </c>
      <c r="X294" s="169">
        <f>SUMIFS('Transport DB'!Q:Q,'Transport DB'!C:C,"="&amp;'Work DB'!C294,'Transport DB'!F:F,"="&amp;'Work DB'!$X$4)</f>
        <v>0</v>
      </c>
      <c r="Y294" s="169">
        <f>SUMIFS('Transport DB'!Q:Q,'Transport DB'!C:C,"="&amp;'Work DB'!C294,'Transport DB'!F:F,"="&amp;'Work DB'!$Y$4)</f>
        <v>0</v>
      </c>
      <c r="Z294" s="166">
        <f>SUMIFS('Transport DB'!Q:Q,'Transport DB'!C:C,"="&amp;'Work DB'!C294,'Transport DB'!F:F,"="&amp;'Work DB'!$Z$4)</f>
        <v>0</v>
      </c>
      <c r="AA294" s="166">
        <f>SUMIFS('Transport DB'!Q:Q,'Transport DB'!C:C,"="&amp;'Work DB'!C294,'Transport DB'!F:F,"="&amp;'Work DB'!$AA$4)</f>
        <v>0</v>
      </c>
      <c r="AB294" s="166"/>
      <c r="AC294" s="167"/>
      <c r="AD294" s="29"/>
      <c r="AE294" s="30"/>
      <c r="AF294" s="31"/>
      <c r="AG294" s="29"/>
      <c r="AH294" s="30"/>
      <c r="AI294" s="32"/>
      <c r="AJ294" s="29"/>
      <c r="AK294" s="30"/>
      <c r="AL294" s="30"/>
      <c r="AM294" s="31"/>
      <c r="AN294" s="29"/>
      <c r="AO294" s="30"/>
      <c r="AP294" s="31"/>
      <c r="AQ294" s="189"/>
      <c r="AR294" s="30"/>
      <c r="AS294" s="30"/>
      <c r="AT294" s="30"/>
      <c r="AU294" s="30"/>
      <c r="AV294" s="31"/>
      <c r="AW294" s="33"/>
      <c r="AX294" s="57"/>
    </row>
    <row r="295" spans="2:50" s="15" customFormat="1" ht="21" x14ac:dyDescent="0.25">
      <c r="B295" s="48"/>
      <c r="C295" s="20">
        <f t="shared" si="23"/>
        <v>45660</v>
      </c>
      <c r="D295" s="168">
        <f>SUMIFS('Transport DB'!P:P,'Transport DB'!C:C,"="&amp;'Work DB'!C295,'Transport DB'!F:F,"="&amp;'Work DB'!$D$4)</f>
        <v>0</v>
      </c>
      <c r="E295" s="169">
        <f>SUMIFS('Transport DB'!P:P,'Transport DB'!C:C,"="&amp;'Work DB'!C295,'Transport DB'!F:F,"="&amp;'Work DB'!$E$4)</f>
        <v>0</v>
      </c>
      <c r="F295" s="169">
        <f>SUMIFS('Transport DB'!P:P,'Transport DB'!C:C,"="&amp;'Work DB'!C295,'Transport DB'!F:F,"="&amp;'Work DB'!$F$4)</f>
        <v>0</v>
      </c>
      <c r="G295" s="169"/>
      <c r="H295" s="167"/>
      <c r="I295" s="168">
        <f>SUMIFS('Transport DB'!O:O,'Transport DB'!C:C,"="&amp;'Work DB'!C295,'Transport DB'!F:F,"="&amp;'Work DB'!$I$4)</f>
        <v>0</v>
      </c>
      <c r="J295" s="169">
        <f>SUMIFS('Transport DB'!O:O,'Transport DB'!C:C,"="&amp;'Work DB'!C295,'Transport DB'!F:F,"="&amp;'Work DB'!$J$4)</f>
        <v>0</v>
      </c>
      <c r="K295" s="169">
        <f>SUMIFS('Transport DB'!O:O,'Transport DB'!C:C,"="&amp;'Work DB'!C295,'Transport DB'!F:F,"="&amp;'Work DB'!$K$4)</f>
        <v>0</v>
      </c>
      <c r="L295" s="169">
        <f>SUMIFS('Transport DB'!O:O,'Transport DB'!C:C,"="&amp;'Work DB'!C295,'Transport DB'!F:F,"="&amp;'Work DB'!$L$4)</f>
        <v>0</v>
      </c>
      <c r="M295" s="169">
        <f>SUMIFS('Transport DB'!O:O,'Transport DB'!C:C,"="&amp;'Work DB'!C295,'Transport DB'!F:F,"="&amp;'Work DB'!$M$4)</f>
        <v>0</v>
      </c>
      <c r="N295" s="169"/>
      <c r="O295" s="167"/>
      <c r="P295" s="168">
        <f t="shared" si="22"/>
        <v>0</v>
      </c>
      <c r="Q295" s="169">
        <f t="shared" si="21"/>
        <v>0</v>
      </c>
      <c r="R295" s="169"/>
      <c r="S295" s="169"/>
      <c r="T295" s="169"/>
      <c r="U295" s="169"/>
      <c r="V295" s="167"/>
      <c r="W295" s="168">
        <f>SUMIFS('Transport DB'!Q:Q,'Transport DB'!C:C,"="&amp;'Work DB'!C295,'Transport DB'!F:F,"="&amp;'Work DB'!$W$4)</f>
        <v>0</v>
      </c>
      <c r="X295" s="169">
        <f>SUMIFS('Transport DB'!Q:Q,'Transport DB'!C:C,"="&amp;'Work DB'!C295,'Transport DB'!F:F,"="&amp;'Work DB'!$X$4)</f>
        <v>0</v>
      </c>
      <c r="Y295" s="169">
        <f>SUMIFS('Transport DB'!Q:Q,'Transport DB'!C:C,"="&amp;'Work DB'!C295,'Transport DB'!F:F,"="&amp;'Work DB'!$Y$4)</f>
        <v>0</v>
      </c>
      <c r="Z295" s="166">
        <f>SUMIFS('Transport DB'!Q:Q,'Transport DB'!C:C,"="&amp;'Work DB'!C295,'Transport DB'!F:F,"="&amp;'Work DB'!$Z$4)</f>
        <v>0</v>
      </c>
      <c r="AA295" s="166">
        <f>SUMIFS('Transport DB'!Q:Q,'Transport DB'!C:C,"="&amp;'Work DB'!C295,'Transport DB'!F:F,"="&amp;'Work DB'!$AA$4)</f>
        <v>0</v>
      </c>
      <c r="AB295" s="166"/>
      <c r="AC295" s="167"/>
      <c r="AD295" s="29"/>
      <c r="AE295" s="30"/>
      <c r="AF295" s="31"/>
      <c r="AG295" s="29"/>
      <c r="AH295" s="30"/>
      <c r="AI295" s="32"/>
      <c r="AJ295" s="29"/>
      <c r="AK295" s="30"/>
      <c r="AL295" s="30"/>
      <c r="AM295" s="31"/>
      <c r="AN295" s="29"/>
      <c r="AO295" s="30"/>
      <c r="AP295" s="31"/>
      <c r="AQ295" s="189"/>
      <c r="AR295" s="30"/>
      <c r="AS295" s="30"/>
      <c r="AT295" s="30"/>
      <c r="AU295" s="30"/>
      <c r="AV295" s="31"/>
      <c r="AW295" s="33"/>
      <c r="AX295" s="57"/>
    </row>
    <row r="296" spans="2:50" s="15" customFormat="1" ht="21" x14ac:dyDescent="0.25">
      <c r="B296" s="48"/>
      <c r="C296" s="20">
        <f t="shared" si="23"/>
        <v>45661</v>
      </c>
      <c r="D296" s="168">
        <f>SUMIFS('Transport DB'!P:P,'Transport DB'!C:C,"="&amp;'Work DB'!C296,'Transport DB'!F:F,"="&amp;'Work DB'!$D$4)</f>
        <v>0</v>
      </c>
      <c r="E296" s="169">
        <f>SUMIFS('Transport DB'!P:P,'Transport DB'!C:C,"="&amp;'Work DB'!C296,'Transport DB'!F:F,"="&amp;'Work DB'!$E$4)</f>
        <v>0</v>
      </c>
      <c r="F296" s="169">
        <f>SUMIFS('Transport DB'!P:P,'Transport DB'!C:C,"="&amp;'Work DB'!C296,'Transport DB'!F:F,"="&amp;'Work DB'!$F$4)</f>
        <v>0</v>
      </c>
      <c r="G296" s="169"/>
      <c r="H296" s="167"/>
      <c r="I296" s="168">
        <f>SUMIFS('Transport DB'!O:O,'Transport DB'!C:C,"="&amp;'Work DB'!C296,'Transport DB'!F:F,"="&amp;'Work DB'!$I$4)</f>
        <v>0</v>
      </c>
      <c r="J296" s="169">
        <f>SUMIFS('Transport DB'!O:O,'Transport DB'!C:C,"="&amp;'Work DB'!C296,'Transport DB'!F:F,"="&amp;'Work DB'!$J$4)</f>
        <v>0</v>
      </c>
      <c r="K296" s="169">
        <f>SUMIFS('Transport DB'!O:O,'Transport DB'!C:C,"="&amp;'Work DB'!C296,'Transport DB'!F:F,"="&amp;'Work DB'!$K$4)</f>
        <v>0</v>
      </c>
      <c r="L296" s="169">
        <f>SUMIFS('Transport DB'!O:O,'Transport DB'!C:C,"="&amp;'Work DB'!C296,'Transport DB'!F:F,"="&amp;'Work DB'!$L$4)</f>
        <v>0</v>
      </c>
      <c r="M296" s="169">
        <f>SUMIFS('Transport DB'!O:O,'Transport DB'!C:C,"="&amp;'Work DB'!C296,'Transport DB'!F:F,"="&amp;'Work DB'!$M$4)</f>
        <v>0</v>
      </c>
      <c r="N296" s="169"/>
      <c r="O296" s="167"/>
      <c r="P296" s="168">
        <f t="shared" si="22"/>
        <v>0</v>
      </c>
      <c r="Q296" s="169">
        <f t="shared" ref="Q296:Q359" si="24">K296</f>
        <v>0</v>
      </c>
      <c r="R296" s="169"/>
      <c r="S296" s="169"/>
      <c r="T296" s="169"/>
      <c r="U296" s="169"/>
      <c r="V296" s="167"/>
      <c r="W296" s="168">
        <f>SUMIFS('Transport DB'!Q:Q,'Transport DB'!C:C,"="&amp;'Work DB'!C296,'Transport DB'!F:F,"="&amp;'Work DB'!$W$4)</f>
        <v>0</v>
      </c>
      <c r="X296" s="169">
        <f>SUMIFS('Transport DB'!Q:Q,'Transport DB'!C:C,"="&amp;'Work DB'!C296,'Transport DB'!F:F,"="&amp;'Work DB'!$X$4)</f>
        <v>0</v>
      </c>
      <c r="Y296" s="169">
        <f>SUMIFS('Transport DB'!Q:Q,'Transport DB'!C:C,"="&amp;'Work DB'!C296,'Transport DB'!F:F,"="&amp;'Work DB'!$Y$4)</f>
        <v>0</v>
      </c>
      <c r="Z296" s="166">
        <f>SUMIFS('Transport DB'!Q:Q,'Transport DB'!C:C,"="&amp;'Work DB'!C296,'Transport DB'!F:F,"="&amp;'Work DB'!$Z$4)</f>
        <v>0</v>
      </c>
      <c r="AA296" s="166">
        <f>SUMIFS('Transport DB'!Q:Q,'Transport DB'!C:C,"="&amp;'Work DB'!C296,'Transport DB'!F:F,"="&amp;'Work DB'!$AA$4)</f>
        <v>0</v>
      </c>
      <c r="AB296" s="166"/>
      <c r="AC296" s="167"/>
      <c r="AD296" s="29"/>
      <c r="AE296" s="30"/>
      <c r="AF296" s="31"/>
      <c r="AG296" s="29"/>
      <c r="AH296" s="30"/>
      <c r="AI296" s="32"/>
      <c r="AJ296" s="29"/>
      <c r="AK296" s="30"/>
      <c r="AL296" s="30"/>
      <c r="AM296" s="31"/>
      <c r="AN296" s="29"/>
      <c r="AO296" s="30"/>
      <c r="AP296" s="31"/>
      <c r="AQ296" s="189"/>
      <c r="AR296" s="30"/>
      <c r="AS296" s="30"/>
      <c r="AT296" s="30"/>
      <c r="AU296" s="30"/>
      <c r="AV296" s="31"/>
      <c r="AW296" s="33"/>
      <c r="AX296" s="57"/>
    </row>
    <row r="297" spans="2:50" s="15" customFormat="1" ht="21" x14ac:dyDescent="0.25">
      <c r="B297" s="48"/>
      <c r="C297" s="20">
        <f t="shared" si="23"/>
        <v>45662</v>
      </c>
      <c r="D297" s="168">
        <f>SUMIFS('Transport DB'!P:P,'Transport DB'!C:C,"="&amp;'Work DB'!C297,'Transport DB'!F:F,"="&amp;'Work DB'!$D$4)</f>
        <v>0</v>
      </c>
      <c r="E297" s="169">
        <f>SUMIFS('Transport DB'!P:P,'Transport DB'!C:C,"="&amp;'Work DB'!C297,'Transport DB'!F:F,"="&amp;'Work DB'!$E$4)</f>
        <v>0</v>
      </c>
      <c r="F297" s="169">
        <f>SUMIFS('Transport DB'!P:P,'Transport DB'!C:C,"="&amp;'Work DB'!C297,'Transport DB'!F:F,"="&amp;'Work DB'!$F$4)</f>
        <v>0</v>
      </c>
      <c r="G297" s="169"/>
      <c r="H297" s="167"/>
      <c r="I297" s="168">
        <f>SUMIFS('Transport DB'!O:O,'Transport DB'!C:C,"="&amp;'Work DB'!C297,'Transport DB'!F:F,"="&amp;'Work DB'!$I$4)</f>
        <v>0</v>
      </c>
      <c r="J297" s="169">
        <f>SUMIFS('Transport DB'!O:O,'Transport DB'!C:C,"="&amp;'Work DB'!C297,'Transport DB'!F:F,"="&amp;'Work DB'!$J$4)</f>
        <v>0</v>
      </c>
      <c r="K297" s="169">
        <f>SUMIFS('Transport DB'!O:O,'Transport DB'!C:C,"="&amp;'Work DB'!C297,'Transport DB'!F:F,"="&amp;'Work DB'!$K$4)</f>
        <v>0</v>
      </c>
      <c r="L297" s="169">
        <f>SUMIFS('Transport DB'!O:O,'Transport DB'!C:C,"="&amp;'Work DB'!C297,'Transport DB'!F:F,"="&amp;'Work DB'!$L$4)</f>
        <v>0</v>
      </c>
      <c r="M297" s="169">
        <f>SUMIFS('Transport DB'!O:O,'Transport DB'!C:C,"="&amp;'Work DB'!C297,'Transport DB'!F:F,"="&amp;'Work DB'!$M$4)</f>
        <v>0</v>
      </c>
      <c r="N297" s="169"/>
      <c r="O297" s="167"/>
      <c r="P297" s="168">
        <f t="shared" si="22"/>
        <v>0</v>
      </c>
      <c r="Q297" s="169">
        <f t="shared" si="24"/>
        <v>0</v>
      </c>
      <c r="R297" s="169"/>
      <c r="S297" s="169"/>
      <c r="T297" s="169"/>
      <c r="U297" s="169"/>
      <c r="V297" s="167"/>
      <c r="W297" s="168">
        <f>SUMIFS('Transport DB'!Q:Q,'Transport DB'!C:C,"="&amp;'Work DB'!C297,'Transport DB'!F:F,"="&amp;'Work DB'!$W$4)</f>
        <v>0</v>
      </c>
      <c r="X297" s="169">
        <f>SUMIFS('Transport DB'!Q:Q,'Transport DB'!C:C,"="&amp;'Work DB'!C297,'Transport DB'!F:F,"="&amp;'Work DB'!$X$4)</f>
        <v>0</v>
      </c>
      <c r="Y297" s="169">
        <f>SUMIFS('Transport DB'!Q:Q,'Transport DB'!C:C,"="&amp;'Work DB'!C297,'Transport DB'!F:F,"="&amp;'Work DB'!$Y$4)</f>
        <v>0</v>
      </c>
      <c r="Z297" s="166">
        <f>SUMIFS('Transport DB'!Q:Q,'Transport DB'!C:C,"="&amp;'Work DB'!C297,'Transport DB'!F:F,"="&amp;'Work DB'!$Z$4)</f>
        <v>0</v>
      </c>
      <c r="AA297" s="166">
        <f>SUMIFS('Transport DB'!Q:Q,'Transport DB'!C:C,"="&amp;'Work DB'!C297,'Transport DB'!F:F,"="&amp;'Work DB'!$AA$4)</f>
        <v>0</v>
      </c>
      <c r="AB297" s="166"/>
      <c r="AC297" s="167"/>
      <c r="AD297" s="29"/>
      <c r="AE297" s="30"/>
      <c r="AF297" s="31"/>
      <c r="AG297" s="29"/>
      <c r="AH297" s="30"/>
      <c r="AI297" s="32"/>
      <c r="AJ297" s="29"/>
      <c r="AK297" s="30"/>
      <c r="AL297" s="30"/>
      <c r="AM297" s="31"/>
      <c r="AN297" s="29"/>
      <c r="AO297" s="30"/>
      <c r="AP297" s="31"/>
      <c r="AQ297" s="189"/>
      <c r="AR297" s="30"/>
      <c r="AS297" s="30"/>
      <c r="AT297" s="30"/>
      <c r="AU297" s="30"/>
      <c r="AV297" s="31"/>
      <c r="AW297" s="33"/>
      <c r="AX297" s="57"/>
    </row>
    <row r="298" spans="2:50" s="15" customFormat="1" ht="21" x14ac:dyDescent="0.25">
      <c r="B298" s="48"/>
      <c r="C298" s="20">
        <f t="shared" si="23"/>
        <v>45663</v>
      </c>
      <c r="D298" s="168">
        <f>SUMIFS('Transport DB'!P:P,'Transport DB'!C:C,"="&amp;'Work DB'!C298,'Transport DB'!F:F,"="&amp;'Work DB'!$D$4)</f>
        <v>0</v>
      </c>
      <c r="E298" s="169">
        <f>SUMIFS('Transport DB'!P:P,'Transport DB'!C:C,"="&amp;'Work DB'!C298,'Transport DB'!F:F,"="&amp;'Work DB'!$E$4)</f>
        <v>0</v>
      </c>
      <c r="F298" s="169">
        <f>SUMIFS('Transport DB'!P:P,'Transport DB'!C:C,"="&amp;'Work DB'!C298,'Transport DB'!F:F,"="&amp;'Work DB'!$F$4)</f>
        <v>0</v>
      </c>
      <c r="G298" s="169"/>
      <c r="H298" s="167"/>
      <c r="I298" s="168">
        <f>SUMIFS('Transport DB'!O:O,'Transport DB'!C:C,"="&amp;'Work DB'!C298,'Transport DB'!F:F,"="&amp;'Work DB'!$I$4)</f>
        <v>0</v>
      </c>
      <c r="J298" s="169">
        <f>SUMIFS('Transport DB'!O:O,'Transport DB'!C:C,"="&amp;'Work DB'!C298,'Transport DB'!F:F,"="&amp;'Work DB'!$J$4)</f>
        <v>0</v>
      </c>
      <c r="K298" s="169">
        <f>SUMIFS('Transport DB'!O:O,'Transport DB'!C:C,"="&amp;'Work DB'!C298,'Transport DB'!F:F,"="&amp;'Work DB'!$K$4)</f>
        <v>0</v>
      </c>
      <c r="L298" s="169">
        <f>SUMIFS('Transport DB'!O:O,'Transport DB'!C:C,"="&amp;'Work DB'!C298,'Transport DB'!F:F,"="&amp;'Work DB'!$L$4)</f>
        <v>0</v>
      </c>
      <c r="M298" s="169">
        <f>SUMIFS('Transport DB'!O:O,'Transport DB'!C:C,"="&amp;'Work DB'!C298,'Transport DB'!F:F,"="&amp;'Work DB'!$M$4)</f>
        <v>0</v>
      </c>
      <c r="N298" s="169"/>
      <c r="O298" s="167"/>
      <c r="P298" s="168">
        <f t="shared" si="22"/>
        <v>0</v>
      </c>
      <c r="Q298" s="169">
        <f t="shared" si="24"/>
        <v>0</v>
      </c>
      <c r="R298" s="169"/>
      <c r="S298" s="169"/>
      <c r="T298" s="169"/>
      <c r="U298" s="169"/>
      <c r="V298" s="167"/>
      <c r="W298" s="168">
        <f>SUMIFS('Transport DB'!Q:Q,'Transport DB'!C:C,"="&amp;'Work DB'!C298,'Transport DB'!F:F,"="&amp;'Work DB'!$W$4)</f>
        <v>0</v>
      </c>
      <c r="X298" s="169">
        <f>SUMIFS('Transport DB'!Q:Q,'Transport DB'!C:C,"="&amp;'Work DB'!C298,'Transport DB'!F:F,"="&amp;'Work DB'!$X$4)</f>
        <v>0</v>
      </c>
      <c r="Y298" s="169">
        <f>SUMIFS('Transport DB'!Q:Q,'Transport DB'!C:C,"="&amp;'Work DB'!C298,'Transport DB'!F:F,"="&amp;'Work DB'!$Y$4)</f>
        <v>0</v>
      </c>
      <c r="Z298" s="166">
        <f>SUMIFS('Transport DB'!Q:Q,'Transport DB'!C:C,"="&amp;'Work DB'!C298,'Transport DB'!F:F,"="&amp;'Work DB'!$Z$4)</f>
        <v>0</v>
      </c>
      <c r="AA298" s="166">
        <f>SUMIFS('Transport DB'!Q:Q,'Transport DB'!C:C,"="&amp;'Work DB'!C298,'Transport DB'!F:F,"="&amp;'Work DB'!$AA$4)</f>
        <v>0</v>
      </c>
      <c r="AB298" s="166"/>
      <c r="AC298" s="167"/>
      <c r="AD298" s="29"/>
      <c r="AE298" s="30"/>
      <c r="AF298" s="31"/>
      <c r="AG298" s="29"/>
      <c r="AH298" s="30"/>
      <c r="AI298" s="32"/>
      <c r="AJ298" s="29"/>
      <c r="AK298" s="30"/>
      <c r="AL298" s="30"/>
      <c r="AM298" s="31"/>
      <c r="AN298" s="29"/>
      <c r="AO298" s="30"/>
      <c r="AP298" s="31"/>
      <c r="AQ298" s="189"/>
      <c r="AR298" s="30"/>
      <c r="AS298" s="30"/>
      <c r="AT298" s="30"/>
      <c r="AU298" s="30"/>
      <c r="AV298" s="31"/>
      <c r="AW298" s="33"/>
      <c r="AX298" s="57"/>
    </row>
    <row r="299" spans="2:50" s="15" customFormat="1" ht="21" x14ac:dyDescent="0.25">
      <c r="B299" s="48"/>
      <c r="C299" s="20">
        <f t="shared" si="23"/>
        <v>45664</v>
      </c>
      <c r="D299" s="168">
        <f>SUMIFS('Transport DB'!P:P,'Transport DB'!C:C,"="&amp;'Work DB'!C299,'Transport DB'!F:F,"="&amp;'Work DB'!$D$4)</f>
        <v>0</v>
      </c>
      <c r="E299" s="169">
        <f>SUMIFS('Transport DB'!P:P,'Transport DB'!C:C,"="&amp;'Work DB'!C299,'Transport DB'!F:F,"="&amp;'Work DB'!$E$4)</f>
        <v>0</v>
      </c>
      <c r="F299" s="169">
        <f>SUMIFS('Transport DB'!P:P,'Transport DB'!C:C,"="&amp;'Work DB'!C299,'Transport DB'!F:F,"="&amp;'Work DB'!$F$4)</f>
        <v>0</v>
      </c>
      <c r="G299" s="169"/>
      <c r="H299" s="167"/>
      <c r="I299" s="168">
        <f>SUMIFS('Transport DB'!O:O,'Transport DB'!C:C,"="&amp;'Work DB'!C299,'Transport DB'!F:F,"="&amp;'Work DB'!$I$4)</f>
        <v>0</v>
      </c>
      <c r="J299" s="169">
        <f>SUMIFS('Transport DB'!O:O,'Transport DB'!C:C,"="&amp;'Work DB'!C299,'Transport DB'!F:F,"="&amp;'Work DB'!$J$4)</f>
        <v>0</v>
      </c>
      <c r="K299" s="169">
        <f>SUMIFS('Transport DB'!O:O,'Transport DB'!C:C,"="&amp;'Work DB'!C299,'Transport DB'!F:F,"="&amp;'Work DB'!$K$4)</f>
        <v>0</v>
      </c>
      <c r="L299" s="169">
        <f>SUMIFS('Transport DB'!O:O,'Transport DB'!C:C,"="&amp;'Work DB'!C299,'Transport DB'!F:F,"="&amp;'Work DB'!$L$4)</f>
        <v>0</v>
      </c>
      <c r="M299" s="169">
        <f>SUMIFS('Transport DB'!O:O,'Transport DB'!C:C,"="&amp;'Work DB'!C299,'Transport DB'!F:F,"="&amp;'Work DB'!$M$4)</f>
        <v>0</v>
      </c>
      <c r="N299" s="169"/>
      <c r="O299" s="167"/>
      <c r="P299" s="168">
        <f t="shared" si="22"/>
        <v>0</v>
      </c>
      <c r="Q299" s="169">
        <f t="shared" si="24"/>
        <v>0</v>
      </c>
      <c r="R299" s="169"/>
      <c r="S299" s="169"/>
      <c r="T299" s="169"/>
      <c r="U299" s="169"/>
      <c r="V299" s="167"/>
      <c r="W299" s="168">
        <f>SUMIFS('Transport DB'!Q:Q,'Transport DB'!C:C,"="&amp;'Work DB'!C299,'Transport DB'!F:F,"="&amp;'Work DB'!$W$4)</f>
        <v>0</v>
      </c>
      <c r="X299" s="169">
        <f>SUMIFS('Transport DB'!Q:Q,'Transport DB'!C:C,"="&amp;'Work DB'!C299,'Transport DB'!F:F,"="&amp;'Work DB'!$X$4)</f>
        <v>0</v>
      </c>
      <c r="Y299" s="169">
        <f>SUMIFS('Transport DB'!Q:Q,'Transport DB'!C:C,"="&amp;'Work DB'!C299,'Transport DB'!F:F,"="&amp;'Work DB'!$Y$4)</f>
        <v>0</v>
      </c>
      <c r="Z299" s="166">
        <f>SUMIFS('Transport DB'!Q:Q,'Transport DB'!C:C,"="&amp;'Work DB'!C299,'Transport DB'!F:F,"="&amp;'Work DB'!$Z$4)</f>
        <v>0</v>
      </c>
      <c r="AA299" s="166">
        <f>SUMIFS('Transport DB'!Q:Q,'Transport DB'!C:C,"="&amp;'Work DB'!C299,'Transport DB'!F:F,"="&amp;'Work DB'!$AA$4)</f>
        <v>0</v>
      </c>
      <c r="AB299" s="166"/>
      <c r="AC299" s="167"/>
      <c r="AD299" s="29"/>
      <c r="AE299" s="30"/>
      <c r="AF299" s="31"/>
      <c r="AG299" s="29"/>
      <c r="AH299" s="30"/>
      <c r="AI299" s="32"/>
      <c r="AJ299" s="29"/>
      <c r="AK299" s="30"/>
      <c r="AL299" s="30"/>
      <c r="AM299" s="31"/>
      <c r="AN299" s="29"/>
      <c r="AO299" s="30"/>
      <c r="AP299" s="31"/>
      <c r="AQ299" s="189"/>
      <c r="AR299" s="30"/>
      <c r="AS299" s="30"/>
      <c r="AT299" s="30"/>
      <c r="AU299" s="30"/>
      <c r="AV299" s="31"/>
      <c r="AW299" s="33"/>
      <c r="AX299" s="57"/>
    </row>
    <row r="300" spans="2:50" s="15" customFormat="1" ht="21" x14ac:dyDescent="0.25">
      <c r="B300" s="48"/>
      <c r="C300" s="20">
        <f t="shared" si="23"/>
        <v>45665</v>
      </c>
      <c r="D300" s="168">
        <f>SUMIFS('Transport DB'!P:P,'Transport DB'!C:C,"="&amp;'Work DB'!C300,'Transport DB'!F:F,"="&amp;'Work DB'!$D$4)</f>
        <v>0</v>
      </c>
      <c r="E300" s="169">
        <f>SUMIFS('Transport DB'!P:P,'Transport DB'!C:C,"="&amp;'Work DB'!C300,'Transport DB'!F:F,"="&amp;'Work DB'!$E$4)</f>
        <v>0</v>
      </c>
      <c r="F300" s="169">
        <f>SUMIFS('Transport DB'!P:P,'Transport DB'!C:C,"="&amp;'Work DB'!C300,'Transport DB'!F:F,"="&amp;'Work DB'!$F$4)</f>
        <v>0</v>
      </c>
      <c r="G300" s="169"/>
      <c r="H300" s="167"/>
      <c r="I300" s="168">
        <f>SUMIFS('Transport DB'!O:O,'Transport DB'!C:C,"="&amp;'Work DB'!C300,'Transport DB'!F:F,"="&amp;'Work DB'!$I$4)</f>
        <v>0</v>
      </c>
      <c r="J300" s="169">
        <f>SUMIFS('Transport DB'!O:O,'Transport DB'!C:C,"="&amp;'Work DB'!C300,'Transport DB'!F:F,"="&amp;'Work DB'!$J$4)</f>
        <v>0</v>
      </c>
      <c r="K300" s="169">
        <f>SUMIFS('Transport DB'!O:O,'Transport DB'!C:C,"="&amp;'Work DB'!C300,'Transport DB'!F:F,"="&amp;'Work DB'!$K$4)</f>
        <v>0</v>
      </c>
      <c r="L300" s="169">
        <f>SUMIFS('Transport DB'!O:O,'Transport DB'!C:C,"="&amp;'Work DB'!C300,'Transport DB'!F:F,"="&amp;'Work DB'!$L$4)</f>
        <v>0</v>
      </c>
      <c r="M300" s="169">
        <f>SUMIFS('Transport DB'!O:O,'Transport DB'!C:C,"="&amp;'Work DB'!C300,'Transport DB'!F:F,"="&amp;'Work DB'!$M$4)</f>
        <v>0</v>
      </c>
      <c r="N300" s="169"/>
      <c r="O300" s="167"/>
      <c r="P300" s="168">
        <f t="shared" si="22"/>
        <v>0</v>
      </c>
      <c r="Q300" s="169">
        <f t="shared" si="24"/>
        <v>0</v>
      </c>
      <c r="R300" s="169"/>
      <c r="S300" s="169"/>
      <c r="T300" s="169"/>
      <c r="U300" s="169"/>
      <c r="V300" s="167"/>
      <c r="W300" s="168">
        <f>SUMIFS('Transport DB'!Q:Q,'Transport DB'!C:C,"="&amp;'Work DB'!C300,'Transport DB'!F:F,"="&amp;'Work DB'!$W$4)</f>
        <v>0</v>
      </c>
      <c r="X300" s="169">
        <f>SUMIFS('Transport DB'!Q:Q,'Transport DB'!C:C,"="&amp;'Work DB'!C300,'Transport DB'!F:F,"="&amp;'Work DB'!$X$4)</f>
        <v>0</v>
      </c>
      <c r="Y300" s="169">
        <f>SUMIFS('Transport DB'!Q:Q,'Transport DB'!C:C,"="&amp;'Work DB'!C300,'Transport DB'!F:F,"="&amp;'Work DB'!$Y$4)</f>
        <v>0</v>
      </c>
      <c r="Z300" s="166">
        <f>SUMIFS('Transport DB'!Q:Q,'Transport DB'!C:C,"="&amp;'Work DB'!C300,'Transport DB'!F:F,"="&amp;'Work DB'!$Z$4)</f>
        <v>0</v>
      </c>
      <c r="AA300" s="166">
        <f>SUMIFS('Transport DB'!Q:Q,'Transport DB'!C:C,"="&amp;'Work DB'!C300,'Transport DB'!F:F,"="&amp;'Work DB'!$AA$4)</f>
        <v>0</v>
      </c>
      <c r="AB300" s="166"/>
      <c r="AC300" s="167"/>
      <c r="AD300" s="29"/>
      <c r="AE300" s="30"/>
      <c r="AF300" s="31"/>
      <c r="AG300" s="29"/>
      <c r="AH300" s="30"/>
      <c r="AI300" s="32"/>
      <c r="AJ300" s="29"/>
      <c r="AK300" s="30"/>
      <c r="AL300" s="30"/>
      <c r="AM300" s="31"/>
      <c r="AN300" s="29"/>
      <c r="AO300" s="30"/>
      <c r="AP300" s="31"/>
      <c r="AQ300" s="189"/>
      <c r="AR300" s="30"/>
      <c r="AS300" s="30"/>
      <c r="AT300" s="30"/>
      <c r="AU300" s="30"/>
      <c r="AV300" s="31"/>
      <c r="AW300" s="33"/>
      <c r="AX300" s="57"/>
    </row>
    <row r="301" spans="2:50" s="15" customFormat="1" ht="21" x14ac:dyDescent="0.25">
      <c r="B301" s="48"/>
      <c r="C301" s="20">
        <f t="shared" si="23"/>
        <v>45666</v>
      </c>
      <c r="D301" s="168">
        <f>SUMIFS('Transport DB'!P:P,'Transport DB'!C:C,"="&amp;'Work DB'!C301,'Transport DB'!F:F,"="&amp;'Work DB'!$D$4)</f>
        <v>0</v>
      </c>
      <c r="E301" s="169">
        <f>SUMIFS('Transport DB'!P:P,'Transport DB'!C:C,"="&amp;'Work DB'!C301,'Transport DB'!F:F,"="&amp;'Work DB'!$E$4)</f>
        <v>0</v>
      </c>
      <c r="F301" s="169">
        <f>SUMIFS('Transport DB'!P:P,'Transport DB'!C:C,"="&amp;'Work DB'!C301,'Transport DB'!F:F,"="&amp;'Work DB'!$F$4)</f>
        <v>0</v>
      </c>
      <c r="G301" s="169"/>
      <c r="H301" s="167"/>
      <c r="I301" s="168">
        <f>SUMIFS('Transport DB'!O:O,'Transport DB'!C:C,"="&amp;'Work DB'!C301,'Transport DB'!F:F,"="&amp;'Work DB'!$I$4)</f>
        <v>0</v>
      </c>
      <c r="J301" s="169">
        <f>SUMIFS('Transport DB'!O:O,'Transport DB'!C:C,"="&amp;'Work DB'!C301,'Transport DB'!F:F,"="&amp;'Work DB'!$J$4)</f>
        <v>0</v>
      </c>
      <c r="K301" s="169">
        <f>SUMIFS('Transport DB'!O:O,'Transport DB'!C:C,"="&amp;'Work DB'!C301,'Transport DB'!F:F,"="&amp;'Work DB'!$K$4)</f>
        <v>0</v>
      </c>
      <c r="L301" s="169">
        <f>SUMIFS('Transport DB'!O:O,'Transport DB'!C:C,"="&amp;'Work DB'!C301,'Transport DB'!F:F,"="&amp;'Work DB'!$L$4)</f>
        <v>0</v>
      </c>
      <c r="M301" s="169">
        <f>SUMIFS('Transport DB'!O:O,'Transport DB'!C:C,"="&amp;'Work DB'!C301,'Transport DB'!F:F,"="&amp;'Work DB'!$M$4)</f>
        <v>0</v>
      </c>
      <c r="N301" s="169"/>
      <c r="O301" s="167"/>
      <c r="P301" s="168">
        <f t="shared" si="22"/>
        <v>0</v>
      </c>
      <c r="Q301" s="169">
        <f t="shared" si="24"/>
        <v>0</v>
      </c>
      <c r="R301" s="169"/>
      <c r="S301" s="169"/>
      <c r="T301" s="169"/>
      <c r="U301" s="169"/>
      <c r="V301" s="167"/>
      <c r="W301" s="168">
        <f>SUMIFS('Transport DB'!Q:Q,'Transport DB'!C:C,"="&amp;'Work DB'!C301,'Transport DB'!F:F,"="&amp;'Work DB'!$W$4)</f>
        <v>0</v>
      </c>
      <c r="X301" s="169">
        <f>SUMIFS('Transport DB'!Q:Q,'Transport DB'!C:C,"="&amp;'Work DB'!C301,'Transport DB'!F:F,"="&amp;'Work DB'!$X$4)</f>
        <v>0</v>
      </c>
      <c r="Y301" s="169">
        <f>SUMIFS('Transport DB'!Q:Q,'Transport DB'!C:C,"="&amp;'Work DB'!C301,'Transport DB'!F:F,"="&amp;'Work DB'!$Y$4)</f>
        <v>0</v>
      </c>
      <c r="Z301" s="166">
        <f>SUMIFS('Transport DB'!Q:Q,'Transport DB'!C:C,"="&amp;'Work DB'!C301,'Transport DB'!F:F,"="&amp;'Work DB'!$Z$4)</f>
        <v>0</v>
      </c>
      <c r="AA301" s="166">
        <f>SUMIFS('Transport DB'!Q:Q,'Transport DB'!C:C,"="&amp;'Work DB'!C301,'Transport DB'!F:F,"="&amp;'Work DB'!$AA$4)</f>
        <v>0</v>
      </c>
      <c r="AB301" s="166"/>
      <c r="AC301" s="167"/>
      <c r="AD301" s="29"/>
      <c r="AE301" s="30"/>
      <c r="AF301" s="31"/>
      <c r="AG301" s="29"/>
      <c r="AH301" s="30"/>
      <c r="AI301" s="32"/>
      <c r="AJ301" s="29"/>
      <c r="AK301" s="30"/>
      <c r="AL301" s="30"/>
      <c r="AM301" s="31"/>
      <c r="AN301" s="29"/>
      <c r="AO301" s="30"/>
      <c r="AP301" s="31"/>
      <c r="AQ301" s="189"/>
      <c r="AR301" s="30"/>
      <c r="AS301" s="30"/>
      <c r="AT301" s="30"/>
      <c r="AU301" s="30"/>
      <c r="AV301" s="31"/>
      <c r="AW301" s="33"/>
      <c r="AX301" s="57"/>
    </row>
    <row r="302" spans="2:50" s="15" customFormat="1" ht="21" x14ac:dyDescent="0.25">
      <c r="B302" s="48"/>
      <c r="C302" s="20">
        <f t="shared" si="23"/>
        <v>45667</v>
      </c>
      <c r="D302" s="168">
        <f>SUMIFS('Transport DB'!P:P,'Transport DB'!C:C,"="&amp;'Work DB'!C302,'Transport DB'!F:F,"="&amp;'Work DB'!$D$4)</f>
        <v>0</v>
      </c>
      <c r="E302" s="169">
        <f>SUMIFS('Transport DB'!P:P,'Transport DB'!C:C,"="&amp;'Work DB'!C302,'Transport DB'!F:F,"="&amp;'Work DB'!$E$4)</f>
        <v>0</v>
      </c>
      <c r="F302" s="169">
        <f>SUMIFS('Transport DB'!P:P,'Transport DB'!C:C,"="&amp;'Work DB'!C302,'Transport DB'!F:F,"="&amp;'Work DB'!$F$4)</f>
        <v>0</v>
      </c>
      <c r="G302" s="169"/>
      <c r="H302" s="167"/>
      <c r="I302" s="168">
        <f>SUMIFS('Transport DB'!O:O,'Transport DB'!C:C,"="&amp;'Work DB'!C302,'Transport DB'!F:F,"="&amp;'Work DB'!$I$4)</f>
        <v>0</v>
      </c>
      <c r="J302" s="169">
        <f>SUMIFS('Transport DB'!O:O,'Transport DB'!C:C,"="&amp;'Work DB'!C302,'Transport DB'!F:F,"="&amp;'Work DB'!$J$4)</f>
        <v>0</v>
      </c>
      <c r="K302" s="169">
        <f>SUMIFS('Transport DB'!O:O,'Transport DB'!C:C,"="&amp;'Work DB'!C302,'Transport DB'!F:F,"="&amp;'Work DB'!$K$4)</f>
        <v>0</v>
      </c>
      <c r="L302" s="169">
        <f>SUMIFS('Transport DB'!O:O,'Transport DB'!C:C,"="&amp;'Work DB'!C302,'Transport DB'!F:F,"="&amp;'Work DB'!$L$4)</f>
        <v>0</v>
      </c>
      <c r="M302" s="169">
        <f>SUMIFS('Transport DB'!O:O,'Transport DB'!C:C,"="&amp;'Work DB'!C302,'Transport DB'!F:F,"="&amp;'Work DB'!$M$4)</f>
        <v>0</v>
      </c>
      <c r="N302" s="169"/>
      <c r="O302" s="167"/>
      <c r="P302" s="168">
        <f t="shared" si="22"/>
        <v>0</v>
      </c>
      <c r="Q302" s="169">
        <f t="shared" si="24"/>
        <v>0</v>
      </c>
      <c r="R302" s="169"/>
      <c r="S302" s="169"/>
      <c r="T302" s="169"/>
      <c r="U302" s="169"/>
      <c r="V302" s="167"/>
      <c r="W302" s="168">
        <f>SUMIFS('Transport DB'!Q:Q,'Transport DB'!C:C,"="&amp;'Work DB'!C302,'Transport DB'!F:F,"="&amp;'Work DB'!$W$4)</f>
        <v>0</v>
      </c>
      <c r="X302" s="169">
        <f>SUMIFS('Transport DB'!Q:Q,'Transport DB'!C:C,"="&amp;'Work DB'!C302,'Transport DB'!F:F,"="&amp;'Work DB'!$X$4)</f>
        <v>0</v>
      </c>
      <c r="Y302" s="169">
        <f>SUMIFS('Transport DB'!Q:Q,'Transport DB'!C:C,"="&amp;'Work DB'!C302,'Transport DB'!F:F,"="&amp;'Work DB'!$Y$4)</f>
        <v>0</v>
      </c>
      <c r="Z302" s="166">
        <f>SUMIFS('Transport DB'!Q:Q,'Transport DB'!C:C,"="&amp;'Work DB'!C302,'Transport DB'!F:F,"="&amp;'Work DB'!$Z$4)</f>
        <v>0</v>
      </c>
      <c r="AA302" s="166">
        <f>SUMIFS('Transport DB'!Q:Q,'Transport DB'!C:C,"="&amp;'Work DB'!C302,'Transport DB'!F:F,"="&amp;'Work DB'!$AA$4)</f>
        <v>0</v>
      </c>
      <c r="AB302" s="166"/>
      <c r="AC302" s="167"/>
      <c r="AD302" s="29"/>
      <c r="AE302" s="30"/>
      <c r="AF302" s="31"/>
      <c r="AG302" s="29"/>
      <c r="AH302" s="30"/>
      <c r="AI302" s="32"/>
      <c r="AJ302" s="29"/>
      <c r="AK302" s="30"/>
      <c r="AL302" s="30"/>
      <c r="AM302" s="31"/>
      <c r="AN302" s="29"/>
      <c r="AO302" s="30"/>
      <c r="AP302" s="31"/>
      <c r="AQ302" s="189"/>
      <c r="AR302" s="30"/>
      <c r="AS302" s="30"/>
      <c r="AT302" s="30"/>
      <c r="AU302" s="30"/>
      <c r="AV302" s="31"/>
      <c r="AW302" s="33"/>
      <c r="AX302" s="57"/>
    </row>
    <row r="303" spans="2:50" s="15" customFormat="1" ht="21" x14ac:dyDescent="0.25">
      <c r="B303" s="48"/>
      <c r="C303" s="20">
        <f t="shared" si="23"/>
        <v>45668</v>
      </c>
      <c r="D303" s="168">
        <f>SUMIFS('Transport DB'!P:P,'Transport DB'!C:C,"="&amp;'Work DB'!C303,'Transport DB'!F:F,"="&amp;'Work DB'!$D$4)</f>
        <v>0</v>
      </c>
      <c r="E303" s="169">
        <f>SUMIFS('Transport DB'!P:P,'Transport DB'!C:C,"="&amp;'Work DB'!C303,'Transport DB'!F:F,"="&amp;'Work DB'!$E$4)</f>
        <v>0</v>
      </c>
      <c r="F303" s="169">
        <f>SUMIFS('Transport DB'!P:P,'Transport DB'!C:C,"="&amp;'Work DB'!C303,'Transport DB'!F:F,"="&amp;'Work DB'!$F$4)</f>
        <v>0</v>
      </c>
      <c r="G303" s="169"/>
      <c r="H303" s="167"/>
      <c r="I303" s="168">
        <f>SUMIFS('Transport DB'!O:O,'Transport DB'!C:C,"="&amp;'Work DB'!C303,'Transport DB'!F:F,"="&amp;'Work DB'!$I$4)</f>
        <v>0</v>
      </c>
      <c r="J303" s="169">
        <f>SUMIFS('Transport DB'!O:O,'Transport DB'!C:C,"="&amp;'Work DB'!C303,'Transport DB'!F:F,"="&amp;'Work DB'!$J$4)</f>
        <v>0</v>
      </c>
      <c r="K303" s="169">
        <f>SUMIFS('Transport DB'!O:O,'Transport DB'!C:C,"="&amp;'Work DB'!C303,'Transport DB'!F:F,"="&amp;'Work DB'!$K$4)</f>
        <v>0</v>
      </c>
      <c r="L303" s="169">
        <f>SUMIFS('Transport DB'!O:O,'Transport DB'!C:C,"="&amp;'Work DB'!C303,'Transport DB'!F:F,"="&amp;'Work DB'!$L$4)</f>
        <v>0</v>
      </c>
      <c r="M303" s="169">
        <f>SUMIFS('Transport DB'!O:O,'Transport DB'!C:C,"="&amp;'Work DB'!C303,'Transport DB'!F:F,"="&amp;'Work DB'!$M$4)</f>
        <v>0</v>
      </c>
      <c r="N303" s="169"/>
      <c r="O303" s="167"/>
      <c r="P303" s="168">
        <f t="shared" si="22"/>
        <v>0</v>
      </c>
      <c r="Q303" s="169">
        <f t="shared" si="24"/>
        <v>0</v>
      </c>
      <c r="R303" s="169"/>
      <c r="S303" s="169"/>
      <c r="T303" s="169"/>
      <c r="U303" s="169"/>
      <c r="V303" s="167"/>
      <c r="W303" s="168">
        <f>SUMIFS('Transport DB'!Q:Q,'Transport DB'!C:C,"="&amp;'Work DB'!C303,'Transport DB'!F:F,"="&amp;'Work DB'!$W$4)</f>
        <v>0</v>
      </c>
      <c r="X303" s="169">
        <f>SUMIFS('Transport DB'!Q:Q,'Transport DB'!C:C,"="&amp;'Work DB'!C303,'Transport DB'!F:F,"="&amp;'Work DB'!$X$4)</f>
        <v>0</v>
      </c>
      <c r="Y303" s="169">
        <f>SUMIFS('Transport DB'!Q:Q,'Transport DB'!C:C,"="&amp;'Work DB'!C303,'Transport DB'!F:F,"="&amp;'Work DB'!$Y$4)</f>
        <v>0</v>
      </c>
      <c r="Z303" s="166">
        <f>SUMIFS('Transport DB'!Q:Q,'Transport DB'!C:C,"="&amp;'Work DB'!C303,'Transport DB'!F:F,"="&amp;'Work DB'!$Z$4)</f>
        <v>0</v>
      </c>
      <c r="AA303" s="166">
        <f>SUMIFS('Transport DB'!Q:Q,'Transport DB'!C:C,"="&amp;'Work DB'!C303,'Transport DB'!F:F,"="&amp;'Work DB'!$AA$4)</f>
        <v>0</v>
      </c>
      <c r="AB303" s="166"/>
      <c r="AC303" s="167"/>
      <c r="AD303" s="29"/>
      <c r="AE303" s="30"/>
      <c r="AF303" s="31"/>
      <c r="AG303" s="29"/>
      <c r="AH303" s="30"/>
      <c r="AI303" s="32"/>
      <c r="AJ303" s="29"/>
      <c r="AK303" s="30"/>
      <c r="AL303" s="30"/>
      <c r="AM303" s="31"/>
      <c r="AN303" s="29"/>
      <c r="AO303" s="30"/>
      <c r="AP303" s="31"/>
      <c r="AQ303" s="189"/>
      <c r="AR303" s="30"/>
      <c r="AS303" s="30"/>
      <c r="AT303" s="30"/>
      <c r="AU303" s="30"/>
      <c r="AV303" s="31"/>
      <c r="AW303" s="33"/>
      <c r="AX303" s="57"/>
    </row>
    <row r="304" spans="2:50" s="15" customFormat="1" ht="21" x14ac:dyDescent="0.25">
      <c r="B304" s="48"/>
      <c r="C304" s="20">
        <f t="shared" si="23"/>
        <v>45669</v>
      </c>
      <c r="D304" s="168">
        <f>SUMIFS('Transport DB'!P:P,'Transport DB'!C:C,"="&amp;'Work DB'!C304,'Transport DB'!F:F,"="&amp;'Work DB'!$D$4)</f>
        <v>0</v>
      </c>
      <c r="E304" s="169">
        <f>SUMIFS('Transport DB'!P:P,'Transport DB'!C:C,"="&amp;'Work DB'!C304,'Transport DB'!F:F,"="&amp;'Work DB'!$E$4)</f>
        <v>0</v>
      </c>
      <c r="F304" s="169">
        <f>SUMIFS('Transport DB'!P:P,'Transport DB'!C:C,"="&amp;'Work DB'!C304,'Transport DB'!F:F,"="&amp;'Work DB'!$F$4)</f>
        <v>0</v>
      </c>
      <c r="G304" s="169"/>
      <c r="H304" s="167"/>
      <c r="I304" s="168">
        <f>SUMIFS('Transport DB'!O:O,'Transport DB'!C:C,"="&amp;'Work DB'!C304,'Transport DB'!F:F,"="&amp;'Work DB'!$I$4)</f>
        <v>0</v>
      </c>
      <c r="J304" s="169">
        <f>SUMIFS('Transport DB'!O:O,'Transport DB'!C:C,"="&amp;'Work DB'!C304,'Transport DB'!F:F,"="&amp;'Work DB'!$J$4)</f>
        <v>0</v>
      </c>
      <c r="K304" s="169">
        <f>SUMIFS('Transport DB'!O:O,'Transport DB'!C:C,"="&amp;'Work DB'!C304,'Transport DB'!F:F,"="&amp;'Work DB'!$K$4)</f>
        <v>0</v>
      </c>
      <c r="L304" s="169">
        <f>SUMIFS('Transport DB'!O:O,'Transport DB'!C:C,"="&amp;'Work DB'!C304,'Transport DB'!F:F,"="&amp;'Work DB'!$L$4)</f>
        <v>0</v>
      </c>
      <c r="M304" s="169">
        <f>SUMIFS('Transport DB'!O:O,'Transport DB'!C:C,"="&amp;'Work DB'!C304,'Transport DB'!F:F,"="&amp;'Work DB'!$M$4)</f>
        <v>0</v>
      </c>
      <c r="N304" s="169"/>
      <c r="O304" s="167"/>
      <c r="P304" s="168">
        <f t="shared" si="22"/>
        <v>0</v>
      </c>
      <c r="Q304" s="169">
        <f t="shared" si="24"/>
        <v>0</v>
      </c>
      <c r="R304" s="169"/>
      <c r="S304" s="169"/>
      <c r="T304" s="169"/>
      <c r="U304" s="169"/>
      <c r="V304" s="167"/>
      <c r="W304" s="168">
        <f>SUMIFS('Transport DB'!Q:Q,'Transport DB'!C:C,"="&amp;'Work DB'!C304,'Transport DB'!F:F,"="&amp;'Work DB'!$W$4)</f>
        <v>0</v>
      </c>
      <c r="X304" s="169">
        <f>SUMIFS('Transport DB'!Q:Q,'Transport DB'!C:C,"="&amp;'Work DB'!C304,'Transport DB'!F:F,"="&amp;'Work DB'!$X$4)</f>
        <v>0</v>
      </c>
      <c r="Y304" s="169">
        <f>SUMIFS('Transport DB'!Q:Q,'Transport DB'!C:C,"="&amp;'Work DB'!C304,'Transport DB'!F:F,"="&amp;'Work DB'!$Y$4)</f>
        <v>0</v>
      </c>
      <c r="Z304" s="166">
        <f>SUMIFS('Transport DB'!Q:Q,'Transport DB'!C:C,"="&amp;'Work DB'!C304,'Transport DB'!F:F,"="&amp;'Work DB'!$Z$4)</f>
        <v>0</v>
      </c>
      <c r="AA304" s="166">
        <f>SUMIFS('Transport DB'!Q:Q,'Transport DB'!C:C,"="&amp;'Work DB'!C304,'Transport DB'!F:F,"="&amp;'Work DB'!$AA$4)</f>
        <v>0</v>
      </c>
      <c r="AB304" s="166"/>
      <c r="AC304" s="167"/>
      <c r="AD304" s="29"/>
      <c r="AE304" s="30"/>
      <c r="AF304" s="31"/>
      <c r="AG304" s="29"/>
      <c r="AH304" s="30"/>
      <c r="AI304" s="32"/>
      <c r="AJ304" s="29"/>
      <c r="AK304" s="30"/>
      <c r="AL304" s="30"/>
      <c r="AM304" s="31"/>
      <c r="AN304" s="29"/>
      <c r="AO304" s="30"/>
      <c r="AP304" s="31"/>
      <c r="AQ304" s="189"/>
      <c r="AR304" s="30"/>
      <c r="AS304" s="30"/>
      <c r="AT304" s="30"/>
      <c r="AU304" s="30"/>
      <c r="AV304" s="31"/>
      <c r="AW304" s="33"/>
      <c r="AX304" s="57"/>
    </row>
    <row r="305" spans="2:50" s="15" customFormat="1" ht="21" x14ac:dyDescent="0.25">
      <c r="B305" s="48"/>
      <c r="C305" s="20">
        <f t="shared" si="23"/>
        <v>45670</v>
      </c>
      <c r="D305" s="168">
        <f>SUMIFS('Transport DB'!P:P,'Transport DB'!C:C,"="&amp;'Work DB'!C305,'Transport DB'!F:F,"="&amp;'Work DB'!$D$4)</f>
        <v>0</v>
      </c>
      <c r="E305" s="169">
        <f>SUMIFS('Transport DB'!P:P,'Transport DB'!C:C,"="&amp;'Work DB'!C305,'Transport DB'!F:F,"="&amp;'Work DB'!$E$4)</f>
        <v>0</v>
      </c>
      <c r="F305" s="169">
        <f>SUMIFS('Transport DB'!P:P,'Transport DB'!C:C,"="&amp;'Work DB'!C305,'Transport DB'!F:F,"="&amp;'Work DB'!$F$4)</f>
        <v>0</v>
      </c>
      <c r="G305" s="169"/>
      <c r="H305" s="167"/>
      <c r="I305" s="168">
        <f>SUMIFS('Transport DB'!O:O,'Transport DB'!C:C,"="&amp;'Work DB'!C305,'Transport DB'!F:F,"="&amp;'Work DB'!$I$4)</f>
        <v>0</v>
      </c>
      <c r="J305" s="169">
        <f>SUMIFS('Transport DB'!O:O,'Transport DB'!C:C,"="&amp;'Work DB'!C305,'Transport DB'!F:F,"="&amp;'Work DB'!$J$4)</f>
        <v>0</v>
      </c>
      <c r="K305" s="169">
        <f>SUMIFS('Transport DB'!O:O,'Transport DB'!C:C,"="&amp;'Work DB'!C305,'Transport DB'!F:F,"="&amp;'Work DB'!$K$4)</f>
        <v>0</v>
      </c>
      <c r="L305" s="169">
        <f>SUMIFS('Transport DB'!O:O,'Transport DB'!C:C,"="&amp;'Work DB'!C305,'Transport DB'!F:F,"="&amp;'Work DB'!$L$4)</f>
        <v>0</v>
      </c>
      <c r="M305" s="169">
        <f>SUMIFS('Transport DB'!O:O,'Transport DB'!C:C,"="&amp;'Work DB'!C305,'Transport DB'!F:F,"="&amp;'Work DB'!$M$4)</f>
        <v>0</v>
      </c>
      <c r="N305" s="169"/>
      <c r="O305" s="167"/>
      <c r="P305" s="168">
        <f t="shared" si="22"/>
        <v>0</v>
      </c>
      <c r="Q305" s="169">
        <f t="shared" si="24"/>
        <v>0</v>
      </c>
      <c r="R305" s="169"/>
      <c r="S305" s="169"/>
      <c r="T305" s="169"/>
      <c r="U305" s="169"/>
      <c r="V305" s="167"/>
      <c r="W305" s="168">
        <f>SUMIFS('Transport DB'!Q:Q,'Transport DB'!C:C,"="&amp;'Work DB'!C305,'Transport DB'!F:F,"="&amp;'Work DB'!$W$4)</f>
        <v>0</v>
      </c>
      <c r="X305" s="169">
        <f>SUMIFS('Transport DB'!Q:Q,'Transport DB'!C:C,"="&amp;'Work DB'!C305,'Transport DB'!F:F,"="&amp;'Work DB'!$X$4)</f>
        <v>0</v>
      </c>
      <c r="Y305" s="169">
        <f>SUMIFS('Transport DB'!Q:Q,'Transport DB'!C:C,"="&amp;'Work DB'!C305,'Transport DB'!F:F,"="&amp;'Work DB'!$Y$4)</f>
        <v>0</v>
      </c>
      <c r="Z305" s="166">
        <f>SUMIFS('Transport DB'!Q:Q,'Transport DB'!C:C,"="&amp;'Work DB'!C305,'Transport DB'!F:F,"="&amp;'Work DB'!$Z$4)</f>
        <v>0</v>
      </c>
      <c r="AA305" s="166">
        <f>SUMIFS('Transport DB'!Q:Q,'Transport DB'!C:C,"="&amp;'Work DB'!C305,'Transport DB'!F:F,"="&amp;'Work DB'!$AA$4)</f>
        <v>0</v>
      </c>
      <c r="AB305" s="166"/>
      <c r="AC305" s="167"/>
      <c r="AD305" s="29"/>
      <c r="AE305" s="30"/>
      <c r="AF305" s="31"/>
      <c r="AG305" s="29"/>
      <c r="AH305" s="30"/>
      <c r="AI305" s="32"/>
      <c r="AJ305" s="29"/>
      <c r="AK305" s="30"/>
      <c r="AL305" s="30"/>
      <c r="AM305" s="31"/>
      <c r="AN305" s="29"/>
      <c r="AO305" s="30"/>
      <c r="AP305" s="31"/>
      <c r="AQ305" s="189"/>
      <c r="AR305" s="30"/>
      <c r="AS305" s="30"/>
      <c r="AT305" s="30"/>
      <c r="AU305" s="30"/>
      <c r="AV305" s="31"/>
      <c r="AW305" s="33"/>
      <c r="AX305" s="57"/>
    </row>
    <row r="306" spans="2:50" s="15" customFormat="1" ht="21" x14ac:dyDescent="0.25">
      <c r="B306" s="48"/>
      <c r="C306" s="20">
        <f t="shared" si="23"/>
        <v>45671</v>
      </c>
      <c r="D306" s="168">
        <f>SUMIFS('Transport DB'!P:P,'Transport DB'!C:C,"="&amp;'Work DB'!C306,'Transport DB'!F:F,"="&amp;'Work DB'!$D$4)</f>
        <v>0</v>
      </c>
      <c r="E306" s="169">
        <f>SUMIFS('Transport DB'!P:P,'Transport DB'!C:C,"="&amp;'Work DB'!C306,'Transport DB'!F:F,"="&amp;'Work DB'!$E$4)</f>
        <v>0</v>
      </c>
      <c r="F306" s="169">
        <f>SUMIFS('Transport DB'!P:P,'Transport DB'!C:C,"="&amp;'Work DB'!C306,'Transport DB'!F:F,"="&amp;'Work DB'!$F$4)</f>
        <v>0</v>
      </c>
      <c r="G306" s="169"/>
      <c r="H306" s="167"/>
      <c r="I306" s="168">
        <f>SUMIFS('Transport DB'!O:O,'Transport DB'!C:C,"="&amp;'Work DB'!C306,'Transport DB'!F:F,"="&amp;'Work DB'!$I$4)</f>
        <v>0</v>
      </c>
      <c r="J306" s="169">
        <f>SUMIFS('Transport DB'!O:O,'Transport DB'!C:C,"="&amp;'Work DB'!C306,'Transport DB'!F:F,"="&amp;'Work DB'!$J$4)</f>
        <v>0</v>
      </c>
      <c r="K306" s="169">
        <f>SUMIFS('Transport DB'!O:O,'Transport DB'!C:C,"="&amp;'Work DB'!C306,'Transport DB'!F:F,"="&amp;'Work DB'!$K$4)</f>
        <v>0</v>
      </c>
      <c r="L306" s="169">
        <f>SUMIFS('Transport DB'!O:O,'Transport DB'!C:C,"="&amp;'Work DB'!C306,'Transport DB'!F:F,"="&amp;'Work DB'!$L$4)</f>
        <v>0</v>
      </c>
      <c r="M306" s="169">
        <f>SUMIFS('Transport DB'!O:O,'Transport DB'!C:C,"="&amp;'Work DB'!C306,'Transport DB'!F:F,"="&amp;'Work DB'!$M$4)</f>
        <v>0</v>
      </c>
      <c r="N306" s="169"/>
      <c r="O306" s="167"/>
      <c r="P306" s="168">
        <f t="shared" si="22"/>
        <v>0</v>
      </c>
      <c r="Q306" s="169">
        <f t="shared" si="24"/>
        <v>0</v>
      </c>
      <c r="R306" s="169"/>
      <c r="S306" s="169"/>
      <c r="T306" s="169"/>
      <c r="U306" s="169"/>
      <c r="V306" s="167"/>
      <c r="W306" s="168">
        <f>SUMIFS('Transport DB'!Q:Q,'Transport DB'!C:C,"="&amp;'Work DB'!C306,'Transport DB'!F:F,"="&amp;'Work DB'!$W$4)</f>
        <v>0</v>
      </c>
      <c r="X306" s="169">
        <f>SUMIFS('Transport DB'!Q:Q,'Transport DB'!C:C,"="&amp;'Work DB'!C306,'Transport DB'!F:F,"="&amp;'Work DB'!$X$4)</f>
        <v>0</v>
      </c>
      <c r="Y306" s="169">
        <f>SUMIFS('Transport DB'!Q:Q,'Transport DB'!C:C,"="&amp;'Work DB'!C306,'Transport DB'!F:F,"="&amp;'Work DB'!$Y$4)</f>
        <v>0</v>
      </c>
      <c r="Z306" s="166">
        <f>SUMIFS('Transport DB'!Q:Q,'Transport DB'!C:C,"="&amp;'Work DB'!C306,'Transport DB'!F:F,"="&amp;'Work DB'!$Z$4)</f>
        <v>0</v>
      </c>
      <c r="AA306" s="166">
        <f>SUMIFS('Transport DB'!Q:Q,'Transport DB'!C:C,"="&amp;'Work DB'!C306,'Transport DB'!F:F,"="&amp;'Work DB'!$AA$4)</f>
        <v>0</v>
      </c>
      <c r="AB306" s="166"/>
      <c r="AC306" s="167"/>
      <c r="AD306" s="29"/>
      <c r="AE306" s="30"/>
      <c r="AF306" s="31"/>
      <c r="AG306" s="29"/>
      <c r="AH306" s="30"/>
      <c r="AI306" s="32"/>
      <c r="AJ306" s="29"/>
      <c r="AK306" s="30"/>
      <c r="AL306" s="30"/>
      <c r="AM306" s="31"/>
      <c r="AN306" s="29"/>
      <c r="AO306" s="30"/>
      <c r="AP306" s="31"/>
      <c r="AQ306" s="189"/>
      <c r="AR306" s="30"/>
      <c r="AS306" s="30"/>
      <c r="AT306" s="30"/>
      <c r="AU306" s="30"/>
      <c r="AV306" s="31"/>
      <c r="AW306" s="33"/>
      <c r="AX306" s="57"/>
    </row>
    <row r="307" spans="2:50" s="15" customFormat="1" ht="21" x14ac:dyDescent="0.25">
      <c r="B307" s="48"/>
      <c r="C307" s="20">
        <f t="shared" si="23"/>
        <v>45672</v>
      </c>
      <c r="D307" s="168">
        <f>SUMIFS('Transport DB'!P:P,'Transport DB'!C:C,"="&amp;'Work DB'!C307,'Transport DB'!F:F,"="&amp;'Work DB'!$D$4)</f>
        <v>0</v>
      </c>
      <c r="E307" s="169">
        <f>SUMIFS('Transport DB'!P:P,'Transport DB'!C:C,"="&amp;'Work DB'!C307,'Transport DB'!F:F,"="&amp;'Work DB'!$E$4)</f>
        <v>0</v>
      </c>
      <c r="F307" s="169">
        <f>SUMIFS('Transport DB'!P:P,'Transport DB'!C:C,"="&amp;'Work DB'!C307,'Transport DB'!F:F,"="&amp;'Work DB'!$F$4)</f>
        <v>0</v>
      </c>
      <c r="G307" s="169"/>
      <c r="H307" s="167"/>
      <c r="I307" s="168">
        <f>SUMIFS('Transport DB'!O:O,'Transport DB'!C:C,"="&amp;'Work DB'!C307,'Transport DB'!F:F,"="&amp;'Work DB'!$I$4)</f>
        <v>0</v>
      </c>
      <c r="J307" s="169">
        <f>SUMIFS('Transport DB'!O:O,'Transport DB'!C:C,"="&amp;'Work DB'!C307,'Transport DB'!F:F,"="&amp;'Work DB'!$J$4)</f>
        <v>0</v>
      </c>
      <c r="K307" s="169">
        <f>SUMIFS('Transport DB'!O:O,'Transport DB'!C:C,"="&amp;'Work DB'!C307,'Transport DB'!F:F,"="&amp;'Work DB'!$K$4)</f>
        <v>0</v>
      </c>
      <c r="L307" s="169">
        <f>SUMIFS('Transport DB'!O:O,'Transport DB'!C:C,"="&amp;'Work DB'!C307,'Transport DB'!F:F,"="&amp;'Work DB'!$L$4)</f>
        <v>0</v>
      </c>
      <c r="M307" s="169">
        <f>SUMIFS('Transport DB'!O:O,'Transport DB'!C:C,"="&amp;'Work DB'!C307,'Transport DB'!F:F,"="&amp;'Work DB'!$M$4)</f>
        <v>0</v>
      </c>
      <c r="N307" s="169"/>
      <c r="O307" s="167"/>
      <c r="P307" s="168">
        <f t="shared" si="22"/>
        <v>0</v>
      </c>
      <c r="Q307" s="169">
        <f t="shared" si="24"/>
        <v>0</v>
      </c>
      <c r="R307" s="169"/>
      <c r="S307" s="169"/>
      <c r="T307" s="169"/>
      <c r="U307" s="169"/>
      <c r="V307" s="167"/>
      <c r="W307" s="168">
        <f>SUMIFS('Transport DB'!Q:Q,'Transport DB'!C:C,"="&amp;'Work DB'!C307,'Transport DB'!F:F,"="&amp;'Work DB'!$W$4)</f>
        <v>0</v>
      </c>
      <c r="X307" s="169">
        <f>SUMIFS('Transport DB'!Q:Q,'Transport DB'!C:C,"="&amp;'Work DB'!C307,'Transport DB'!F:F,"="&amp;'Work DB'!$X$4)</f>
        <v>0</v>
      </c>
      <c r="Y307" s="169">
        <f>SUMIFS('Transport DB'!Q:Q,'Transport DB'!C:C,"="&amp;'Work DB'!C307,'Transport DB'!F:F,"="&amp;'Work DB'!$Y$4)</f>
        <v>0</v>
      </c>
      <c r="Z307" s="166">
        <f>SUMIFS('Transport DB'!Q:Q,'Transport DB'!C:C,"="&amp;'Work DB'!C307,'Transport DB'!F:F,"="&amp;'Work DB'!$Z$4)</f>
        <v>0</v>
      </c>
      <c r="AA307" s="166">
        <f>SUMIFS('Transport DB'!Q:Q,'Transport DB'!C:C,"="&amp;'Work DB'!C307,'Transport DB'!F:F,"="&amp;'Work DB'!$AA$4)</f>
        <v>0</v>
      </c>
      <c r="AB307" s="166"/>
      <c r="AC307" s="167"/>
      <c r="AD307" s="29"/>
      <c r="AE307" s="30"/>
      <c r="AF307" s="31"/>
      <c r="AG307" s="29"/>
      <c r="AH307" s="30"/>
      <c r="AI307" s="32"/>
      <c r="AJ307" s="29"/>
      <c r="AK307" s="30"/>
      <c r="AL307" s="30"/>
      <c r="AM307" s="31"/>
      <c r="AN307" s="29"/>
      <c r="AO307" s="30"/>
      <c r="AP307" s="31"/>
      <c r="AQ307" s="189"/>
      <c r="AR307" s="30"/>
      <c r="AS307" s="30"/>
      <c r="AT307" s="30"/>
      <c r="AU307" s="30"/>
      <c r="AV307" s="31"/>
      <c r="AW307" s="33"/>
      <c r="AX307" s="57"/>
    </row>
    <row r="308" spans="2:50" s="15" customFormat="1" ht="21" x14ac:dyDescent="0.25">
      <c r="B308" s="48"/>
      <c r="C308" s="20">
        <f t="shared" si="23"/>
        <v>45673</v>
      </c>
      <c r="D308" s="168">
        <f>SUMIFS('Transport DB'!P:P,'Transport DB'!C:C,"="&amp;'Work DB'!C308,'Transport DB'!F:F,"="&amp;'Work DB'!$D$4)</f>
        <v>0</v>
      </c>
      <c r="E308" s="169">
        <f>SUMIFS('Transport DB'!P:P,'Transport DB'!C:C,"="&amp;'Work DB'!C308,'Transport DB'!F:F,"="&amp;'Work DB'!$E$4)</f>
        <v>0</v>
      </c>
      <c r="F308" s="169">
        <f>SUMIFS('Transport DB'!P:P,'Transport DB'!C:C,"="&amp;'Work DB'!C308,'Transport DB'!F:F,"="&amp;'Work DB'!$F$4)</f>
        <v>0</v>
      </c>
      <c r="G308" s="169"/>
      <c r="H308" s="167"/>
      <c r="I308" s="168">
        <f>SUMIFS('Transport DB'!O:O,'Transport DB'!C:C,"="&amp;'Work DB'!C308,'Transport DB'!F:F,"="&amp;'Work DB'!$I$4)</f>
        <v>0</v>
      </c>
      <c r="J308" s="169">
        <f>SUMIFS('Transport DB'!O:O,'Transport DB'!C:C,"="&amp;'Work DB'!C308,'Transport DB'!F:F,"="&amp;'Work DB'!$J$4)</f>
        <v>0</v>
      </c>
      <c r="K308" s="169">
        <f>SUMIFS('Transport DB'!O:O,'Transport DB'!C:C,"="&amp;'Work DB'!C308,'Transport DB'!F:F,"="&amp;'Work DB'!$K$4)</f>
        <v>0</v>
      </c>
      <c r="L308" s="169">
        <f>SUMIFS('Transport DB'!O:O,'Transport DB'!C:C,"="&amp;'Work DB'!C308,'Transport DB'!F:F,"="&amp;'Work DB'!$L$4)</f>
        <v>0</v>
      </c>
      <c r="M308" s="169">
        <f>SUMIFS('Transport DB'!O:O,'Transport DB'!C:C,"="&amp;'Work DB'!C308,'Transport DB'!F:F,"="&amp;'Work DB'!$M$4)</f>
        <v>0</v>
      </c>
      <c r="N308" s="169"/>
      <c r="O308" s="167"/>
      <c r="P308" s="168">
        <f t="shared" si="22"/>
        <v>0</v>
      </c>
      <c r="Q308" s="169">
        <f t="shared" si="24"/>
        <v>0</v>
      </c>
      <c r="R308" s="169"/>
      <c r="S308" s="169"/>
      <c r="T308" s="169"/>
      <c r="U308" s="169"/>
      <c r="V308" s="167"/>
      <c r="W308" s="168">
        <f>SUMIFS('Transport DB'!Q:Q,'Transport DB'!C:C,"="&amp;'Work DB'!C308,'Transport DB'!F:F,"="&amp;'Work DB'!$W$4)</f>
        <v>0</v>
      </c>
      <c r="X308" s="169">
        <f>SUMIFS('Transport DB'!Q:Q,'Transport DB'!C:C,"="&amp;'Work DB'!C308,'Transport DB'!F:F,"="&amp;'Work DB'!$X$4)</f>
        <v>0</v>
      </c>
      <c r="Y308" s="169">
        <f>SUMIFS('Transport DB'!Q:Q,'Transport DB'!C:C,"="&amp;'Work DB'!C308,'Transport DB'!F:F,"="&amp;'Work DB'!$Y$4)</f>
        <v>0</v>
      </c>
      <c r="Z308" s="166">
        <f>SUMIFS('Transport DB'!Q:Q,'Transport DB'!C:C,"="&amp;'Work DB'!C308,'Transport DB'!F:F,"="&amp;'Work DB'!$Z$4)</f>
        <v>0</v>
      </c>
      <c r="AA308" s="166">
        <f>SUMIFS('Transport DB'!Q:Q,'Transport DB'!C:C,"="&amp;'Work DB'!C308,'Transport DB'!F:F,"="&amp;'Work DB'!$AA$4)</f>
        <v>0</v>
      </c>
      <c r="AB308" s="166"/>
      <c r="AC308" s="167"/>
      <c r="AD308" s="29"/>
      <c r="AE308" s="30"/>
      <c r="AF308" s="31"/>
      <c r="AG308" s="29"/>
      <c r="AH308" s="30"/>
      <c r="AI308" s="32"/>
      <c r="AJ308" s="29"/>
      <c r="AK308" s="30"/>
      <c r="AL308" s="30"/>
      <c r="AM308" s="31"/>
      <c r="AN308" s="29"/>
      <c r="AO308" s="30"/>
      <c r="AP308" s="31"/>
      <c r="AQ308" s="189"/>
      <c r="AR308" s="30"/>
      <c r="AS308" s="30"/>
      <c r="AT308" s="30"/>
      <c r="AU308" s="30"/>
      <c r="AV308" s="31"/>
      <c r="AW308" s="33"/>
      <c r="AX308" s="57"/>
    </row>
    <row r="309" spans="2:50" s="15" customFormat="1" ht="21" x14ac:dyDescent="0.25">
      <c r="B309" s="48"/>
      <c r="C309" s="20">
        <f t="shared" si="23"/>
        <v>45674</v>
      </c>
      <c r="D309" s="168">
        <f>SUMIFS('Transport DB'!P:P,'Transport DB'!C:C,"="&amp;'Work DB'!C309,'Transport DB'!F:F,"="&amp;'Work DB'!$D$4)</f>
        <v>0</v>
      </c>
      <c r="E309" s="169">
        <f>SUMIFS('Transport DB'!P:P,'Transport DB'!C:C,"="&amp;'Work DB'!C309,'Transport DB'!F:F,"="&amp;'Work DB'!$E$4)</f>
        <v>0</v>
      </c>
      <c r="F309" s="169">
        <f>SUMIFS('Transport DB'!P:P,'Transport DB'!C:C,"="&amp;'Work DB'!C309,'Transport DB'!F:F,"="&amp;'Work DB'!$F$4)</f>
        <v>0</v>
      </c>
      <c r="G309" s="169"/>
      <c r="H309" s="167"/>
      <c r="I309" s="168">
        <f>SUMIFS('Transport DB'!O:O,'Transport DB'!C:C,"="&amp;'Work DB'!C309,'Transport DB'!F:F,"="&amp;'Work DB'!$I$4)</f>
        <v>0</v>
      </c>
      <c r="J309" s="169">
        <f>SUMIFS('Transport DB'!O:O,'Transport DB'!C:C,"="&amp;'Work DB'!C309,'Transport DB'!F:F,"="&amp;'Work DB'!$J$4)</f>
        <v>0</v>
      </c>
      <c r="K309" s="169">
        <f>SUMIFS('Transport DB'!O:O,'Transport DB'!C:C,"="&amp;'Work DB'!C309,'Transport DB'!F:F,"="&amp;'Work DB'!$K$4)</f>
        <v>0</v>
      </c>
      <c r="L309" s="169">
        <f>SUMIFS('Transport DB'!O:O,'Transport DB'!C:C,"="&amp;'Work DB'!C309,'Transport DB'!F:F,"="&amp;'Work DB'!$L$4)</f>
        <v>0</v>
      </c>
      <c r="M309" s="169">
        <f>SUMIFS('Transport DB'!O:O,'Transport DB'!C:C,"="&amp;'Work DB'!C309,'Transport DB'!F:F,"="&amp;'Work DB'!$M$4)</f>
        <v>0</v>
      </c>
      <c r="N309" s="169"/>
      <c r="O309" s="167"/>
      <c r="P309" s="168">
        <f t="shared" si="22"/>
        <v>0</v>
      </c>
      <c r="Q309" s="169">
        <f t="shared" si="24"/>
        <v>0</v>
      </c>
      <c r="R309" s="169"/>
      <c r="S309" s="169"/>
      <c r="T309" s="169"/>
      <c r="U309" s="169"/>
      <c r="V309" s="167"/>
      <c r="W309" s="168">
        <f>SUMIFS('Transport DB'!Q:Q,'Transport DB'!C:C,"="&amp;'Work DB'!C309,'Transport DB'!F:F,"="&amp;'Work DB'!$W$4)</f>
        <v>0</v>
      </c>
      <c r="X309" s="169">
        <f>SUMIFS('Transport DB'!Q:Q,'Transport DB'!C:C,"="&amp;'Work DB'!C309,'Transport DB'!F:F,"="&amp;'Work DB'!$X$4)</f>
        <v>0</v>
      </c>
      <c r="Y309" s="169">
        <f>SUMIFS('Transport DB'!Q:Q,'Transport DB'!C:C,"="&amp;'Work DB'!C309,'Transport DB'!F:F,"="&amp;'Work DB'!$Y$4)</f>
        <v>0</v>
      </c>
      <c r="Z309" s="166">
        <f>SUMIFS('Transport DB'!Q:Q,'Transport DB'!C:C,"="&amp;'Work DB'!C309,'Transport DB'!F:F,"="&amp;'Work DB'!$Z$4)</f>
        <v>0</v>
      </c>
      <c r="AA309" s="166">
        <f>SUMIFS('Transport DB'!Q:Q,'Transport DB'!C:C,"="&amp;'Work DB'!C309,'Transport DB'!F:F,"="&amp;'Work DB'!$AA$4)</f>
        <v>0</v>
      </c>
      <c r="AB309" s="166"/>
      <c r="AC309" s="167"/>
      <c r="AD309" s="29"/>
      <c r="AE309" s="30"/>
      <c r="AF309" s="31"/>
      <c r="AG309" s="29"/>
      <c r="AH309" s="30"/>
      <c r="AI309" s="32"/>
      <c r="AJ309" s="29"/>
      <c r="AK309" s="30"/>
      <c r="AL309" s="30"/>
      <c r="AM309" s="31"/>
      <c r="AN309" s="29"/>
      <c r="AO309" s="30"/>
      <c r="AP309" s="31"/>
      <c r="AQ309" s="189"/>
      <c r="AR309" s="30"/>
      <c r="AS309" s="30"/>
      <c r="AT309" s="30"/>
      <c r="AU309" s="30"/>
      <c r="AV309" s="31"/>
      <c r="AW309" s="33"/>
      <c r="AX309" s="57"/>
    </row>
    <row r="310" spans="2:50" s="15" customFormat="1" ht="21" x14ac:dyDescent="0.25">
      <c r="B310" s="48"/>
      <c r="C310" s="20">
        <f t="shared" si="23"/>
        <v>45675</v>
      </c>
      <c r="D310" s="168">
        <f>SUMIFS('Transport DB'!P:P,'Transport DB'!C:C,"="&amp;'Work DB'!C310,'Transport DB'!F:F,"="&amp;'Work DB'!$D$4)</f>
        <v>0</v>
      </c>
      <c r="E310" s="169">
        <f>SUMIFS('Transport DB'!P:P,'Transport DB'!C:C,"="&amp;'Work DB'!C310,'Transport DB'!F:F,"="&amp;'Work DB'!$E$4)</f>
        <v>0</v>
      </c>
      <c r="F310" s="169">
        <f>SUMIFS('Transport DB'!P:P,'Transport DB'!C:C,"="&amp;'Work DB'!C310,'Transport DB'!F:F,"="&amp;'Work DB'!$F$4)</f>
        <v>0</v>
      </c>
      <c r="G310" s="169"/>
      <c r="H310" s="167"/>
      <c r="I310" s="168">
        <f>SUMIFS('Transport DB'!O:O,'Transport DB'!C:C,"="&amp;'Work DB'!C310,'Transport DB'!F:F,"="&amp;'Work DB'!$I$4)</f>
        <v>0</v>
      </c>
      <c r="J310" s="169">
        <f>SUMIFS('Transport DB'!O:O,'Transport DB'!C:C,"="&amp;'Work DB'!C310,'Transport DB'!F:F,"="&amp;'Work DB'!$J$4)</f>
        <v>0</v>
      </c>
      <c r="K310" s="169">
        <f>SUMIFS('Transport DB'!O:O,'Transport DB'!C:C,"="&amp;'Work DB'!C310,'Transport DB'!F:F,"="&amp;'Work DB'!$K$4)</f>
        <v>0</v>
      </c>
      <c r="L310" s="169">
        <f>SUMIFS('Transport DB'!O:O,'Transport DB'!C:C,"="&amp;'Work DB'!C310,'Transport DB'!F:F,"="&amp;'Work DB'!$L$4)</f>
        <v>0</v>
      </c>
      <c r="M310" s="169">
        <f>SUMIFS('Transport DB'!O:O,'Transport DB'!C:C,"="&amp;'Work DB'!C310,'Transport DB'!F:F,"="&amp;'Work DB'!$M$4)</f>
        <v>0</v>
      </c>
      <c r="N310" s="169"/>
      <c r="O310" s="167"/>
      <c r="P310" s="168">
        <f t="shared" si="22"/>
        <v>0</v>
      </c>
      <c r="Q310" s="169">
        <f t="shared" si="24"/>
        <v>0</v>
      </c>
      <c r="R310" s="169"/>
      <c r="S310" s="169"/>
      <c r="T310" s="169"/>
      <c r="U310" s="169"/>
      <c r="V310" s="167"/>
      <c r="W310" s="168">
        <f>SUMIFS('Transport DB'!Q:Q,'Transport DB'!C:C,"="&amp;'Work DB'!C310,'Transport DB'!F:F,"="&amp;'Work DB'!$W$4)</f>
        <v>0</v>
      </c>
      <c r="X310" s="169">
        <f>SUMIFS('Transport DB'!Q:Q,'Transport DB'!C:C,"="&amp;'Work DB'!C310,'Transport DB'!F:F,"="&amp;'Work DB'!$X$4)</f>
        <v>0</v>
      </c>
      <c r="Y310" s="169">
        <f>SUMIFS('Transport DB'!Q:Q,'Transport DB'!C:C,"="&amp;'Work DB'!C310,'Transport DB'!F:F,"="&amp;'Work DB'!$Y$4)</f>
        <v>0</v>
      </c>
      <c r="Z310" s="166">
        <f>SUMIFS('Transport DB'!Q:Q,'Transport DB'!C:C,"="&amp;'Work DB'!C310,'Transport DB'!F:F,"="&amp;'Work DB'!$Z$4)</f>
        <v>0</v>
      </c>
      <c r="AA310" s="166">
        <f>SUMIFS('Transport DB'!Q:Q,'Transport DB'!C:C,"="&amp;'Work DB'!C310,'Transport DB'!F:F,"="&amp;'Work DB'!$AA$4)</f>
        <v>0</v>
      </c>
      <c r="AB310" s="166"/>
      <c r="AC310" s="167"/>
      <c r="AD310" s="29"/>
      <c r="AE310" s="30"/>
      <c r="AF310" s="31"/>
      <c r="AG310" s="29"/>
      <c r="AH310" s="30"/>
      <c r="AI310" s="32"/>
      <c r="AJ310" s="29"/>
      <c r="AK310" s="30"/>
      <c r="AL310" s="30"/>
      <c r="AM310" s="31"/>
      <c r="AN310" s="29"/>
      <c r="AO310" s="30"/>
      <c r="AP310" s="31"/>
      <c r="AQ310" s="189"/>
      <c r="AR310" s="30"/>
      <c r="AS310" s="30"/>
      <c r="AT310" s="30"/>
      <c r="AU310" s="30"/>
      <c r="AV310" s="31"/>
      <c r="AW310" s="33"/>
      <c r="AX310" s="57"/>
    </row>
    <row r="311" spans="2:50" s="15" customFormat="1" ht="21" x14ac:dyDescent="0.25">
      <c r="B311" s="48"/>
      <c r="C311" s="20">
        <f t="shared" si="23"/>
        <v>45676</v>
      </c>
      <c r="D311" s="168">
        <f>SUMIFS('Transport DB'!P:P,'Transport DB'!C:C,"="&amp;'Work DB'!C311,'Transport DB'!F:F,"="&amp;'Work DB'!$D$4)</f>
        <v>0</v>
      </c>
      <c r="E311" s="169">
        <f>SUMIFS('Transport DB'!P:P,'Transport DB'!C:C,"="&amp;'Work DB'!C311,'Transport DB'!F:F,"="&amp;'Work DB'!$E$4)</f>
        <v>0</v>
      </c>
      <c r="F311" s="169">
        <f>SUMIFS('Transport DB'!P:P,'Transport DB'!C:C,"="&amp;'Work DB'!C311,'Transport DB'!F:F,"="&amp;'Work DB'!$F$4)</f>
        <v>0</v>
      </c>
      <c r="G311" s="169"/>
      <c r="H311" s="167"/>
      <c r="I311" s="168">
        <f>SUMIFS('Transport DB'!O:O,'Transport DB'!C:C,"="&amp;'Work DB'!C311,'Transport DB'!F:F,"="&amp;'Work DB'!$I$4)</f>
        <v>0</v>
      </c>
      <c r="J311" s="169">
        <f>SUMIFS('Transport DB'!O:O,'Transport DB'!C:C,"="&amp;'Work DB'!C311,'Transport DB'!F:F,"="&amp;'Work DB'!$J$4)</f>
        <v>0</v>
      </c>
      <c r="K311" s="169">
        <f>SUMIFS('Transport DB'!O:O,'Transport DB'!C:C,"="&amp;'Work DB'!C311,'Transport DB'!F:F,"="&amp;'Work DB'!$K$4)</f>
        <v>0</v>
      </c>
      <c r="L311" s="169">
        <f>SUMIFS('Transport DB'!O:O,'Transport DB'!C:C,"="&amp;'Work DB'!C311,'Transport DB'!F:F,"="&amp;'Work DB'!$L$4)</f>
        <v>0</v>
      </c>
      <c r="M311" s="169">
        <f>SUMIFS('Transport DB'!O:O,'Transport DB'!C:C,"="&amp;'Work DB'!C311,'Transport DB'!F:F,"="&amp;'Work DB'!$M$4)</f>
        <v>0</v>
      </c>
      <c r="N311" s="169"/>
      <c r="O311" s="167"/>
      <c r="P311" s="168">
        <f t="shared" si="22"/>
        <v>0</v>
      </c>
      <c r="Q311" s="169">
        <f t="shared" si="24"/>
        <v>0</v>
      </c>
      <c r="R311" s="169"/>
      <c r="S311" s="169"/>
      <c r="T311" s="169"/>
      <c r="U311" s="169"/>
      <c r="V311" s="167"/>
      <c r="W311" s="168">
        <f>SUMIFS('Transport DB'!Q:Q,'Transport DB'!C:C,"="&amp;'Work DB'!C311,'Transport DB'!F:F,"="&amp;'Work DB'!$W$4)</f>
        <v>0</v>
      </c>
      <c r="X311" s="169">
        <f>SUMIFS('Transport DB'!Q:Q,'Transport DB'!C:C,"="&amp;'Work DB'!C311,'Transport DB'!F:F,"="&amp;'Work DB'!$X$4)</f>
        <v>0</v>
      </c>
      <c r="Y311" s="169">
        <f>SUMIFS('Transport DB'!Q:Q,'Transport DB'!C:C,"="&amp;'Work DB'!C311,'Transport DB'!F:F,"="&amp;'Work DB'!$Y$4)</f>
        <v>0</v>
      </c>
      <c r="Z311" s="166">
        <f>SUMIFS('Transport DB'!Q:Q,'Transport DB'!C:C,"="&amp;'Work DB'!C311,'Transport DB'!F:F,"="&amp;'Work DB'!$Z$4)</f>
        <v>0</v>
      </c>
      <c r="AA311" s="166">
        <f>SUMIFS('Transport DB'!Q:Q,'Transport DB'!C:C,"="&amp;'Work DB'!C311,'Transport DB'!F:F,"="&amp;'Work DB'!$AA$4)</f>
        <v>0</v>
      </c>
      <c r="AB311" s="166"/>
      <c r="AC311" s="167"/>
      <c r="AD311" s="29"/>
      <c r="AE311" s="30"/>
      <c r="AF311" s="31"/>
      <c r="AG311" s="29"/>
      <c r="AH311" s="30"/>
      <c r="AI311" s="32"/>
      <c r="AJ311" s="29"/>
      <c r="AK311" s="30"/>
      <c r="AL311" s="30"/>
      <c r="AM311" s="31"/>
      <c r="AN311" s="29"/>
      <c r="AO311" s="30"/>
      <c r="AP311" s="31"/>
      <c r="AQ311" s="189"/>
      <c r="AR311" s="30"/>
      <c r="AS311" s="30"/>
      <c r="AT311" s="30"/>
      <c r="AU311" s="30"/>
      <c r="AV311" s="31"/>
      <c r="AW311" s="33"/>
      <c r="AX311" s="57"/>
    </row>
    <row r="312" spans="2:50" s="15" customFormat="1" ht="21" x14ac:dyDescent="0.25">
      <c r="B312" s="48"/>
      <c r="C312" s="184">
        <f t="shared" si="23"/>
        <v>45677</v>
      </c>
      <c r="D312" s="185">
        <f>SUMIFS('Transport DB'!P:P,'Transport DB'!C:C,"="&amp;'Work DB'!C312,'Transport DB'!F:F,"="&amp;'Work DB'!$D$4)</f>
        <v>0</v>
      </c>
      <c r="E312" s="186">
        <f>SUMIFS('Transport DB'!P:P,'Transport DB'!C:C,"="&amp;'Work DB'!C312,'Transport DB'!F:F,"="&amp;'Work DB'!$E$4)</f>
        <v>0</v>
      </c>
      <c r="F312" s="186">
        <f>SUMIFS('Transport DB'!P:P,'Transport DB'!C:C,"="&amp;'Work DB'!C312,'Transport DB'!F:F,"="&amp;'Work DB'!$F$4)</f>
        <v>0</v>
      </c>
      <c r="G312" s="186"/>
      <c r="H312" s="187"/>
      <c r="I312" s="185">
        <f>SUMIFS('Transport DB'!O:O,'Transport DB'!C:C,"="&amp;'Work DB'!C312,'Transport DB'!F:F,"="&amp;'Work DB'!$I$4)</f>
        <v>0</v>
      </c>
      <c r="J312" s="186">
        <f>SUMIFS('Transport DB'!O:O,'Transport DB'!C:C,"="&amp;'Work DB'!C312,'Transport DB'!F:F,"="&amp;'Work DB'!$J$4)</f>
        <v>0</v>
      </c>
      <c r="K312" s="186">
        <f>SUMIFS('Transport DB'!O:O,'Transport DB'!C:C,"="&amp;'Work DB'!C312,'Transport DB'!F:F,"="&amp;'Work DB'!$K$4)</f>
        <v>0</v>
      </c>
      <c r="L312" s="186">
        <f>SUMIFS('Transport DB'!O:O,'Transport DB'!C:C,"="&amp;'Work DB'!C312,'Transport DB'!F:F,"="&amp;'Work DB'!$L$4)</f>
        <v>0</v>
      </c>
      <c r="M312" s="186">
        <f>SUMIFS('Transport DB'!O:O,'Transport DB'!C:C,"="&amp;'Work DB'!C312,'Transport DB'!F:F,"="&amp;'Work DB'!$M$4)</f>
        <v>0</v>
      </c>
      <c r="N312" s="186"/>
      <c r="O312" s="187"/>
      <c r="P312" s="168">
        <f t="shared" si="22"/>
        <v>0</v>
      </c>
      <c r="Q312" s="186">
        <f t="shared" si="24"/>
        <v>0</v>
      </c>
      <c r="R312" s="186"/>
      <c r="S312" s="186"/>
      <c r="T312" s="186"/>
      <c r="U312" s="186"/>
      <c r="V312" s="187"/>
      <c r="W312" s="185">
        <f>SUMIFS('Transport DB'!Q:Q,'Transport DB'!C:C,"="&amp;'Work DB'!C312,'Transport DB'!F:F,"="&amp;'Work DB'!$W$4)</f>
        <v>0</v>
      </c>
      <c r="X312" s="186">
        <f>SUMIFS('Transport DB'!Q:Q,'Transport DB'!C:C,"="&amp;'Work DB'!C312,'Transport DB'!F:F,"="&amp;'Work DB'!$X$4)</f>
        <v>0</v>
      </c>
      <c r="Y312" s="186">
        <f>SUMIFS('Transport DB'!Q:Q,'Transport DB'!C:C,"="&amp;'Work DB'!C312,'Transport DB'!F:F,"="&amp;'Work DB'!$Y$4)</f>
        <v>0</v>
      </c>
      <c r="Z312" s="188">
        <f>SUMIFS('Transport DB'!Q:Q,'Transport DB'!C:C,"="&amp;'Work DB'!C312,'Transport DB'!F:F,"="&amp;'Work DB'!$Z$4)</f>
        <v>0</v>
      </c>
      <c r="AA312" s="188">
        <f>SUMIFS('Transport DB'!Q:Q,'Transport DB'!C:C,"="&amp;'Work DB'!C312,'Transport DB'!F:F,"="&amp;'Work DB'!$AA$4)</f>
        <v>0</v>
      </c>
      <c r="AB312" s="188"/>
      <c r="AC312" s="187"/>
      <c r="AD312" s="185"/>
      <c r="AE312" s="186"/>
      <c r="AF312" s="187"/>
      <c r="AG312" s="185"/>
      <c r="AH312" s="186"/>
      <c r="AI312" s="188"/>
      <c r="AJ312" s="185"/>
      <c r="AK312" s="186"/>
      <c r="AL312" s="186"/>
      <c r="AM312" s="187"/>
      <c r="AN312" s="185"/>
      <c r="AO312" s="186"/>
      <c r="AP312" s="187"/>
      <c r="AQ312" s="189"/>
      <c r="AR312" s="186"/>
      <c r="AS312" s="186"/>
      <c r="AT312" s="186"/>
      <c r="AU312" s="186"/>
      <c r="AV312" s="187"/>
      <c r="AW312" s="189"/>
      <c r="AX312" s="190" t="s">
        <v>45</v>
      </c>
    </row>
    <row r="313" spans="2:50" s="15" customFormat="1" ht="21" x14ac:dyDescent="0.25">
      <c r="B313" s="48"/>
      <c r="C313" s="20">
        <f t="shared" si="23"/>
        <v>45678</v>
      </c>
      <c r="D313" s="168">
        <f>SUMIFS('Transport DB'!P:P,'Transport DB'!C:C,"="&amp;'Work DB'!C313,'Transport DB'!F:F,"="&amp;'Work DB'!$D$4)</f>
        <v>0</v>
      </c>
      <c r="E313" s="169">
        <f>SUMIFS('Transport DB'!P:P,'Transport DB'!C:C,"="&amp;'Work DB'!C313,'Transport DB'!F:F,"="&amp;'Work DB'!$E$4)</f>
        <v>0</v>
      </c>
      <c r="F313" s="169">
        <f>SUMIFS('Transport DB'!P:P,'Transport DB'!C:C,"="&amp;'Work DB'!C313,'Transport DB'!F:F,"="&amp;'Work DB'!$F$4)</f>
        <v>0</v>
      </c>
      <c r="G313" s="169"/>
      <c r="H313" s="167"/>
      <c r="I313" s="168">
        <f>SUMIFS('Transport DB'!O:O,'Transport DB'!C:C,"="&amp;'Work DB'!C313,'Transport DB'!F:F,"="&amp;'Work DB'!$I$4)</f>
        <v>0</v>
      </c>
      <c r="J313" s="169">
        <f>SUMIFS('Transport DB'!O:O,'Transport DB'!C:C,"="&amp;'Work DB'!C313,'Transport DB'!F:F,"="&amp;'Work DB'!$J$4)</f>
        <v>0</v>
      </c>
      <c r="K313" s="169">
        <f>SUMIFS('Transport DB'!O:O,'Transport DB'!C:C,"="&amp;'Work DB'!C313,'Transport DB'!F:F,"="&amp;'Work DB'!$K$4)</f>
        <v>0</v>
      </c>
      <c r="L313" s="169">
        <f>SUMIFS('Transport DB'!O:O,'Transport DB'!C:C,"="&amp;'Work DB'!C313,'Transport DB'!F:F,"="&amp;'Work DB'!$L$4)</f>
        <v>0</v>
      </c>
      <c r="M313" s="169">
        <f>SUMIFS('Transport DB'!O:O,'Transport DB'!C:C,"="&amp;'Work DB'!C313,'Transport DB'!F:F,"="&amp;'Work DB'!$M$4)</f>
        <v>0</v>
      </c>
      <c r="N313" s="169"/>
      <c r="O313" s="167"/>
      <c r="P313" s="168">
        <f t="shared" si="22"/>
        <v>0</v>
      </c>
      <c r="Q313" s="169">
        <f t="shared" si="24"/>
        <v>0</v>
      </c>
      <c r="R313" s="169"/>
      <c r="S313" s="169"/>
      <c r="T313" s="169"/>
      <c r="U313" s="169"/>
      <c r="V313" s="167"/>
      <c r="W313" s="168">
        <f>SUMIFS('Transport DB'!Q:Q,'Transport DB'!C:C,"="&amp;'Work DB'!C313,'Transport DB'!F:F,"="&amp;'Work DB'!$W$4)</f>
        <v>0</v>
      </c>
      <c r="X313" s="169">
        <f>SUMIFS('Transport DB'!Q:Q,'Transport DB'!C:C,"="&amp;'Work DB'!C313,'Transport DB'!F:F,"="&amp;'Work DB'!$X$4)</f>
        <v>0</v>
      </c>
      <c r="Y313" s="169">
        <f>SUMIFS('Transport DB'!Q:Q,'Transport DB'!C:C,"="&amp;'Work DB'!C313,'Transport DB'!F:F,"="&amp;'Work DB'!$Y$4)</f>
        <v>0</v>
      </c>
      <c r="Z313" s="166">
        <f>SUMIFS('Transport DB'!Q:Q,'Transport DB'!C:C,"="&amp;'Work DB'!C313,'Transport DB'!F:F,"="&amp;'Work DB'!$Z$4)</f>
        <v>0</v>
      </c>
      <c r="AA313" s="166">
        <f>SUMIFS('Transport DB'!Q:Q,'Transport DB'!C:C,"="&amp;'Work DB'!C313,'Transport DB'!F:F,"="&amp;'Work DB'!$AA$4)</f>
        <v>0</v>
      </c>
      <c r="AB313" s="166"/>
      <c r="AC313" s="167"/>
      <c r="AD313" s="29"/>
      <c r="AE313" s="30"/>
      <c r="AF313" s="31"/>
      <c r="AG313" s="29"/>
      <c r="AH313" s="30"/>
      <c r="AI313" s="32"/>
      <c r="AJ313" s="29"/>
      <c r="AK313" s="30"/>
      <c r="AL313" s="30"/>
      <c r="AM313" s="31"/>
      <c r="AN313" s="29"/>
      <c r="AO313" s="30"/>
      <c r="AP313" s="31"/>
      <c r="AQ313" s="189"/>
      <c r="AR313" s="30"/>
      <c r="AS313" s="30"/>
      <c r="AT313" s="30"/>
      <c r="AU313" s="30"/>
      <c r="AV313" s="31"/>
      <c r="AW313" s="33"/>
      <c r="AX313" s="57"/>
    </row>
    <row r="314" spans="2:50" s="15" customFormat="1" ht="21" x14ac:dyDescent="0.25">
      <c r="B314" s="48"/>
      <c r="C314" s="20">
        <f t="shared" si="23"/>
        <v>45679</v>
      </c>
      <c r="D314" s="168">
        <f>SUMIFS('Transport DB'!P:P,'Transport DB'!C:C,"="&amp;'Work DB'!C314,'Transport DB'!F:F,"="&amp;'Work DB'!$D$4)</f>
        <v>0</v>
      </c>
      <c r="E314" s="169">
        <f>SUMIFS('Transport DB'!P:P,'Transport DB'!C:C,"="&amp;'Work DB'!C314,'Transport DB'!F:F,"="&amp;'Work DB'!$E$4)</f>
        <v>0</v>
      </c>
      <c r="F314" s="169">
        <f>SUMIFS('Transport DB'!P:P,'Transport DB'!C:C,"="&amp;'Work DB'!C314,'Transport DB'!F:F,"="&amp;'Work DB'!$F$4)</f>
        <v>0</v>
      </c>
      <c r="G314" s="169"/>
      <c r="H314" s="167"/>
      <c r="I314" s="168">
        <f>SUMIFS('Transport DB'!O:O,'Transport DB'!C:C,"="&amp;'Work DB'!C314,'Transport DB'!F:F,"="&amp;'Work DB'!$I$4)</f>
        <v>0</v>
      </c>
      <c r="J314" s="169">
        <f>SUMIFS('Transport DB'!O:O,'Transport DB'!C:C,"="&amp;'Work DB'!C314,'Transport DB'!F:F,"="&amp;'Work DB'!$J$4)</f>
        <v>0</v>
      </c>
      <c r="K314" s="169">
        <f>SUMIFS('Transport DB'!O:O,'Transport DB'!C:C,"="&amp;'Work DB'!C314,'Transport DB'!F:F,"="&amp;'Work DB'!$K$4)</f>
        <v>0</v>
      </c>
      <c r="L314" s="169">
        <f>SUMIFS('Transport DB'!O:O,'Transport DB'!C:C,"="&amp;'Work DB'!C314,'Transport DB'!F:F,"="&amp;'Work DB'!$L$4)</f>
        <v>0</v>
      </c>
      <c r="M314" s="169">
        <f>SUMIFS('Transport DB'!O:O,'Transport DB'!C:C,"="&amp;'Work DB'!C314,'Transport DB'!F:F,"="&amp;'Work DB'!$M$4)</f>
        <v>0</v>
      </c>
      <c r="N314" s="169"/>
      <c r="O314" s="167"/>
      <c r="P314" s="168">
        <f t="shared" si="22"/>
        <v>0</v>
      </c>
      <c r="Q314" s="169">
        <f t="shared" si="24"/>
        <v>0</v>
      </c>
      <c r="R314" s="169"/>
      <c r="S314" s="169"/>
      <c r="T314" s="169"/>
      <c r="U314" s="169"/>
      <c r="V314" s="167"/>
      <c r="W314" s="168">
        <f>SUMIFS('Transport DB'!Q:Q,'Transport DB'!C:C,"="&amp;'Work DB'!C314,'Transport DB'!F:F,"="&amp;'Work DB'!$W$4)</f>
        <v>0</v>
      </c>
      <c r="X314" s="169">
        <f>SUMIFS('Transport DB'!Q:Q,'Transport DB'!C:C,"="&amp;'Work DB'!C314,'Transport DB'!F:F,"="&amp;'Work DB'!$X$4)</f>
        <v>0</v>
      </c>
      <c r="Y314" s="169">
        <f>SUMIFS('Transport DB'!Q:Q,'Transport DB'!C:C,"="&amp;'Work DB'!C314,'Transport DB'!F:F,"="&amp;'Work DB'!$Y$4)</f>
        <v>0</v>
      </c>
      <c r="Z314" s="166">
        <f>SUMIFS('Transport DB'!Q:Q,'Transport DB'!C:C,"="&amp;'Work DB'!C314,'Transport DB'!F:F,"="&amp;'Work DB'!$Z$4)</f>
        <v>0</v>
      </c>
      <c r="AA314" s="166">
        <f>SUMIFS('Transport DB'!Q:Q,'Transport DB'!C:C,"="&amp;'Work DB'!C314,'Transport DB'!F:F,"="&amp;'Work DB'!$AA$4)</f>
        <v>0</v>
      </c>
      <c r="AB314" s="166"/>
      <c r="AC314" s="167"/>
      <c r="AD314" s="29"/>
      <c r="AE314" s="30"/>
      <c r="AF314" s="31"/>
      <c r="AG314" s="29"/>
      <c r="AH314" s="30"/>
      <c r="AI314" s="32"/>
      <c r="AJ314" s="29"/>
      <c r="AK314" s="30"/>
      <c r="AL314" s="30"/>
      <c r="AM314" s="31"/>
      <c r="AN314" s="29"/>
      <c r="AO314" s="30"/>
      <c r="AP314" s="31"/>
      <c r="AQ314" s="189"/>
      <c r="AR314" s="30"/>
      <c r="AS314" s="30"/>
      <c r="AT314" s="30"/>
      <c r="AU314" s="30"/>
      <c r="AV314" s="31"/>
      <c r="AW314" s="33"/>
      <c r="AX314" s="57"/>
    </row>
    <row r="315" spans="2:50" s="15" customFormat="1" ht="21" x14ac:dyDescent="0.25">
      <c r="B315" s="48"/>
      <c r="C315" s="20">
        <f t="shared" si="23"/>
        <v>45680</v>
      </c>
      <c r="D315" s="168">
        <f>SUMIFS('Transport DB'!P:P,'Transport DB'!C:C,"="&amp;'Work DB'!C315,'Transport DB'!F:F,"="&amp;'Work DB'!$D$4)</f>
        <v>0</v>
      </c>
      <c r="E315" s="169">
        <f>SUMIFS('Transport DB'!P:P,'Transport DB'!C:C,"="&amp;'Work DB'!C315,'Transport DB'!F:F,"="&amp;'Work DB'!$E$4)</f>
        <v>0</v>
      </c>
      <c r="F315" s="169">
        <f>SUMIFS('Transport DB'!P:P,'Transport DB'!C:C,"="&amp;'Work DB'!C315,'Transport DB'!F:F,"="&amp;'Work DB'!$F$4)</f>
        <v>0</v>
      </c>
      <c r="G315" s="169"/>
      <c r="H315" s="167"/>
      <c r="I315" s="168">
        <f>SUMIFS('Transport DB'!O:O,'Transport DB'!C:C,"="&amp;'Work DB'!C315,'Transport DB'!F:F,"="&amp;'Work DB'!$I$4)</f>
        <v>0</v>
      </c>
      <c r="J315" s="169">
        <f>SUMIFS('Transport DB'!O:O,'Transport DB'!C:C,"="&amp;'Work DB'!C315,'Transport DB'!F:F,"="&amp;'Work DB'!$J$4)</f>
        <v>0</v>
      </c>
      <c r="K315" s="169">
        <f>SUMIFS('Transport DB'!O:O,'Transport DB'!C:C,"="&amp;'Work DB'!C315,'Transport DB'!F:F,"="&amp;'Work DB'!$K$4)</f>
        <v>0</v>
      </c>
      <c r="L315" s="169">
        <f>SUMIFS('Transport DB'!O:O,'Transport DB'!C:C,"="&amp;'Work DB'!C315,'Transport DB'!F:F,"="&amp;'Work DB'!$L$4)</f>
        <v>0</v>
      </c>
      <c r="M315" s="169">
        <f>SUMIFS('Transport DB'!O:O,'Transport DB'!C:C,"="&amp;'Work DB'!C315,'Transport DB'!F:F,"="&amp;'Work DB'!$M$4)</f>
        <v>0</v>
      </c>
      <c r="N315" s="169"/>
      <c r="O315" s="167"/>
      <c r="P315" s="168">
        <f t="shared" si="22"/>
        <v>0</v>
      </c>
      <c r="Q315" s="169">
        <f t="shared" si="24"/>
        <v>0</v>
      </c>
      <c r="R315" s="169"/>
      <c r="S315" s="169"/>
      <c r="T315" s="169"/>
      <c r="U315" s="169"/>
      <c r="V315" s="167"/>
      <c r="W315" s="168">
        <f>SUMIFS('Transport DB'!Q:Q,'Transport DB'!C:C,"="&amp;'Work DB'!C315,'Transport DB'!F:F,"="&amp;'Work DB'!$W$4)</f>
        <v>0</v>
      </c>
      <c r="X315" s="169">
        <f>SUMIFS('Transport DB'!Q:Q,'Transport DB'!C:C,"="&amp;'Work DB'!C315,'Transport DB'!F:F,"="&amp;'Work DB'!$X$4)</f>
        <v>0</v>
      </c>
      <c r="Y315" s="169">
        <f>SUMIFS('Transport DB'!Q:Q,'Transport DB'!C:C,"="&amp;'Work DB'!C315,'Transport DB'!F:F,"="&amp;'Work DB'!$Y$4)</f>
        <v>0</v>
      </c>
      <c r="Z315" s="166">
        <f>SUMIFS('Transport DB'!Q:Q,'Transport DB'!C:C,"="&amp;'Work DB'!C315,'Transport DB'!F:F,"="&amp;'Work DB'!$Z$4)</f>
        <v>0</v>
      </c>
      <c r="AA315" s="166">
        <f>SUMIFS('Transport DB'!Q:Q,'Transport DB'!C:C,"="&amp;'Work DB'!C315,'Transport DB'!F:F,"="&amp;'Work DB'!$AA$4)</f>
        <v>0</v>
      </c>
      <c r="AB315" s="166"/>
      <c r="AC315" s="167"/>
      <c r="AD315" s="29"/>
      <c r="AE315" s="30"/>
      <c r="AF315" s="31"/>
      <c r="AG315" s="29"/>
      <c r="AH315" s="30"/>
      <c r="AI315" s="32"/>
      <c r="AJ315" s="29"/>
      <c r="AK315" s="30"/>
      <c r="AL315" s="30"/>
      <c r="AM315" s="31"/>
      <c r="AN315" s="29"/>
      <c r="AO315" s="30"/>
      <c r="AP315" s="31"/>
      <c r="AQ315" s="189"/>
      <c r="AR315" s="30"/>
      <c r="AS315" s="30"/>
      <c r="AT315" s="30"/>
      <c r="AU315" s="30"/>
      <c r="AV315" s="31"/>
      <c r="AW315" s="33"/>
      <c r="AX315" s="57"/>
    </row>
    <row r="316" spans="2:50" s="15" customFormat="1" ht="21" x14ac:dyDescent="0.25">
      <c r="B316" s="48"/>
      <c r="C316" s="20">
        <f t="shared" si="23"/>
        <v>45681</v>
      </c>
      <c r="D316" s="168">
        <f>SUMIFS('Transport DB'!P:P,'Transport DB'!C:C,"="&amp;'Work DB'!C316,'Transport DB'!F:F,"="&amp;'Work DB'!$D$4)</f>
        <v>0</v>
      </c>
      <c r="E316" s="169">
        <f>SUMIFS('Transport DB'!P:P,'Transport DB'!C:C,"="&amp;'Work DB'!C316,'Transport DB'!F:F,"="&amp;'Work DB'!$E$4)</f>
        <v>0</v>
      </c>
      <c r="F316" s="169">
        <f>SUMIFS('Transport DB'!P:P,'Transport DB'!C:C,"="&amp;'Work DB'!C316,'Transport DB'!F:F,"="&amp;'Work DB'!$F$4)</f>
        <v>0</v>
      </c>
      <c r="G316" s="169"/>
      <c r="H316" s="167"/>
      <c r="I316" s="168">
        <f>SUMIFS('Transport DB'!O:O,'Transport DB'!C:C,"="&amp;'Work DB'!C316,'Transport DB'!F:F,"="&amp;'Work DB'!$I$4)</f>
        <v>0</v>
      </c>
      <c r="J316" s="169">
        <f>SUMIFS('Transport DB'!O:O,'Transport DB'!C:C,"="&amp;'Work DB'!C316,'Transport DB'!F:F,"="&amp;'Work DB'!$J$4)</f>
        <v>0</v>
      </c>
      <c r="K316" s="169">
        <f>SUMIFS('Transport DB'!O:O,'Transport DB'!C:C,"="&amp;'Work DB'!C316,'Transport DB'!F:F,"="&amp;'Work DB'!$K$4)</f>
        <v>0</v>
      </c>
      <c r="L316" s="169">
        <f>SUMIFS('Transport DB'!O:O,'Transport DB'!C:C,"="&amp;'Work DB'!C316,'Transport DB'!F:F,"="&amp;'Work DB'!$L$4)</f>
        <v>0</v>
      </c>
      <c r="M316" s="169">
        <f>SUMIFS('Transport DB'!O:O,'Transport DB'!C:C,"="&amp;'Work DB'!C316,'Transport DB'!F:F,"="&amp;'Work DB'!$M$4)</f>
        <v>0</v>
      </c>
      <c r="N316" s="169"/>
      <c r="O316" s="167"/>
      <c r="P316" s="168">
        <f t="shared" si="22"/>
        <v>0</v>
      </c>
      <c r="Q316" s="169">
        <f t="shared" si="24"/>
        <v>0</v>
      </c>
      <c r="R316" s="169"/>
      <c r="S316" s="169"/>
      <c r="T316" s="169"/>
      <c r="U316" s="169"/>
      <c r="V316" s="167"/>
      <c r="W316" s="168">
        <f>SUMIFS('Transport DB'!Q:Q,'Transport DB'!C:C,"="&amp;'Work DB'!C316,'Transport DB'!F:F,"="&amp;'Work DB'!$W$4)</f>
        <v>0</v>
      </c>
      <c r="X316" s="169">
        <f>SUMIFS('Transport DB'!Q:Q,'Transport DB'!C:C,"="&amp;'Work DB'!C316,'Transport DB'!F:F,"="&amp;'Work DB'!$X$4)</f>
        <v>0</v>
      </c>
      <c r="Y316" s="169">
        <f>SUMIFS('Transport DB'!Q:Q,'Transport DB'!C:C,"="&amp;'Work DB'!C316,'Transport DB'!F:F,"="&amp;'Work DB'!$Y$4)</f>
        <v>0</v>
      </c>
      <c r="Z316" s="166">
        <f>SUMIFS('Transport DB'!Q:Q,'Transport DB'!C:C,"="&amp;'Work DB'!C316,'Transport DB'!F:F,"="&amp;'Work DB'!$Z$4)</f>
        <v>0</v>
      </c>
      <c r="AA316" s="166">
        <f>SUMIFS('Transport DB'!Q:Q,'Transport DB'!C:C,"="&amp;'Work DB'!C316,'Transport DB'!F:F,"="&amp;'Work DB'!$AA$4)</f>
        <v>0</v>
      </c>
      <c r="AB316" s="166"/>
      <c r="AC316" s="167"/>
      <c r="AD316" s="29"/>
      <c r="AE316" s="30"/>
      <c r="AF316" s="31"/>
      <c r="AG316" s="29"/>
      <c r="AH316" s="30"/>
      <c r="AI316" s="32"/>
      <c r="AJ316" s="29"/>
      <c r="AK316" s="30"/>
      <c r="AL316" s="30"/>
      <c r="AM316" s="31"/>
      <c r="AN316" s="29"/>
      <c r="AO316" s="30"/>
      <c r="AP316" s="31"/>
      <c r="AQ316" s="189"/>
      <c r="AR316" s="30"/>
      <c r="AS316" s="30"/>
      <c r="AT316" s="30"/>
      <c r="AU316" s="30"/>
      <c r="AV316" s="31"/>
      <c r="AW316" s="33"/>
      <c r="AX316" s="57"/>
    </row>
    <row r="317" spans="2:50" s="15" customFormat="1" ht="21" x14ac:dyDescent="0.25">
      <c r="B317" s="48"/>
      <c r="C317" s="20">
        <f t="shared" si="23"/>
        <v>45682</v>
      </c>
      <c r="D317" s="168">
        <f>SUMIFS('Transport DB'!P:P,'Transport DB'!C:C,"="&amp;'Work DB'!C317,'Transport DB'!F:F,"="&amp;'Work DB'!$D$4)</f>
        <v>0</v>
      </c>
      <c r="E317" s="169">
        <f>SUMIFS('Transport DB'!P:P,'Transport DB'!C:C,"="&amp;'Work DB'!C317,'Transport DB'!F:F,"="&amp;'Work DB'!$E$4)</f>
        <v>0</v>
      </c>
      <c r="F317" s="169">
        <f>SUMIFS('Transport DB'!P:P,'Transport DB'!C:C,"="&amp;'Work DB'!C317,'Transport DB'!F:F,"="&amp;'Work DB'!$F$4)</f>
        <v>0</v>
      </c>
      <c r="G317" s="169"/>
      <c r="H317" s="167"/>
      <c r="I317" s="168">
        <f>SUMIFS('Transport DB'!O:O,'Transport DB'!C:C,"="&amp;'Work DB'!C317,'Transport DB'!F:F,"="&amp;'Work DB'!$I$4)</f>
        <v>0</v>
      </c>
      <c r="J317" s="169">
        <f>SUMIFS('Transport DB'!O:O,'Transport DB'!C:C,"="&amp;'Work DB'!C317,'Transport DB'!F:F,"="&amp;'Work DB'!$J$4)</f>
        <v>0</v>
      </c>
      <c r="K317" s="169">
        <f>SUMIFS('Transport DB'!O:O,'Transport DB'!C:C,"="&amp;'Work DB'!C317,'Transport DB'!F:F,"="&amp;'Work DB'!$K$4)</f>
        <v>0</v>
      </c>
      <c r="L317" s="169">
        <f>SUMIFS('Transport DB'!O:O,'Transport DB'!C:C,"="&amp;'Work DB'!C317,'Transport DB'!F:F,"="&amp;'Work DB'!$L$4)</f>
        <v>0</v>
      </c>
      <c r="M317" s="169">
        <f>SUMIFS('Transport DB'!O:O,'Transport DB'!C:C,"="&amp;'Work DB'!C317,'Transport DB'!F:F,"="&amp;'Work DB'!$M$4)</f>
        <v>0</v>
      </c>
      <c r="N317" s="169"/>
      <c r="O317" s="167"/>
      <c r="P317" s="168">
        <f t="shared" si="22"/>
        <v>0</v>
      </c>
      <c r="Q317" s="169">
        <f t="shared" si="24"/>
        <v>0</v>
      </c>
      <c r="R317" s="169"/>
      <c r="S317" s="169"/>
      <c r="T317" s="169"/>
      <c r="U317" s="169"/>
      <c r="V317" s="167"/>
      <c r="W317" s="168">
        <f>SUMIFS('Transport DB'!Q:Q,'Transport DB'!C:C,"="&amp;'Work DB'!C317,'Transport DB'!F:F,"="&amp;'Work DB'!$W$4)</f>
        <v>0</v>
      </c>
      <c r="X317" s="169">
        <f>SUMIFS('Transport DB'!Q:Q,'Transport DB'!C:C,"="&amp;'Work DB'!C317,'Transport DB'!F:F,"="&amp;'Work DB'!$X$4)</f>
        <v>0</v>
      </c>
      <c r="Y317" s="169">
        <f>SUMIFS('Transport DB'!Q:Q,'Transport DB'!C:C,"="&amp;'Work DB'!C317,'Transport DB'!F:F,"="&amp;'Work DB'!$Y$4)</f>
        <v>0</v>
      </c>
      <c r="Z317" s="166">
        <f>SUMIFS('Transport DB'!Q:Q,'Transport DB'!C:C,"="&amp;'Work DB'!C317,'Transport DB'!F:F,"="&amp;'Work DB'!$Z$4)</f>
        <v>0</v>
      </c>
      <c r="AA317" s="166">
        <f>SUMIFS('Transport DB'!Q:Q,'Transport DB'!C:C,"="&amp;'Work DB'!C317,'Transport DB'!F:F,"="&amp;'Work DB'!$AA$4)</f>
        <v>0</v>
      </c>
      <c r="AB317" s="166"/>
      <c r="AC317" s="167"/>
      <c r="AD317" s="29"/>
      <c r="AE317" s="30"/>
      <c r="AF317" s="31"/>
      <c r="AG317" s="29"/>
      <c r="AH317" s="30"/>
      <c r="AI317" s="32"/>
      <c r="AJ317" s="29"/>
      <c r="AK317" s="30"/>
      <c r="AL317" s="30"/>
      <c r="AM317" s="31"/>
      <c r="AN317" s="29"/>
      <c r="AO317" s="30"/>
      <c r="AP317" s="31"/>
      <c r="AQ317" s="189"/>
      <c r="AR317" s="30"/>
      <c r="AS317" s="30"/>
      <c r="AT317" s="30"/>
      <c r="AU317" s="30"/>
      <c r="AV317" s="31"/>
      <c r="AW317" s="33"/>
      <c r="AX317" s="57"/>
    </row>
    <row r="318" spans="2:50" s="15" customFormat="1" ht="21" x14ac:dyDescent="0.25">
      <c r="B318" s="48"/>
      <c r="C318" s="20">
        <f t="shared" si="23"/>
        <v>45683</v>
      </c>
      <c r="D318" s="168">
        <f>SUMIFS('Transport DB'!P:P,'Transport DB'!C:C,"="&amp;'Work DB'!C318,'Transport DB'!F:F,"="&amp;'Work DB'!$D$4)</f>
        <v>0</v>
      </c>
      <c r="E318" s="169">
        <f>SUMIFS('Transport DB'!P:P,'Transport DB'!C:C,"="&amp;'Work DB'!C318,'Transport DB'!F:F,"="&amp;'Work DB'!$E$4)</f>
        <v>0</v>
      </c>
      <c r="F318" s="169">
        <f>SUMIFS('Transport DB'!P:P,'Transport DB'!C:C,"="&amp;'Work DB'!C318,'Transport DB'!F:F,"="&amp;'Work DB'!$F$4)</f>
        <v>0</v>
      </c>
      <c r="G318" s="169"/>
      <c r="H318" s="167"/>
      <c r="I318" s="168">
        <f>SUMIFS('Transport DB'!O:O,'Transport DB'!C:C,"="&amp;'Work DB'!C318,'Transport DB'!F:F,"="&amp;'Work DB'!$I$4)</f>
        <v>0</v>
      </c>
      <c r="J318" s="169">
        <f>SUMIFS('Transport DB'!O:O,'Transport DB'!C:C,"="&amp;'Work DB'!C318,'Transport DB'!F:F,"="&amp;'Work DB'!$J$4)</f>
        <v>0</v>
      </c>
      <c r="K318" s="169">
        <f>SUMIFS('Transport DB'!O:O,'Transport DB'!C:C,"="&amp;'Work DB'!C318,'Transport DB'!F:F,"="&amp;'Work DB'!$K$4)</f>
        <v>0</v>
      </c>
      <c r="L318" s="169">
        <f>SUMIFS('Transport DB'!O:O,'Transport DB'!C:C,"="&amp;'Work DB'!C318,'Transport DB'!F:F,"="&amp;'Work DB'!$L$4)</f>
        <v>0</v>
      </c>
      <c r="M318" s="169">
        <f>SUMIFS('Transport DB'!O:O,'Transport DB'!C:C,"="&amp;'Work DB'!C318,'Transport DB'!F:F,"="&amp;'Work DB'!$M$4)</f>
        <v>0</v>
      </c>
      <c r="N318" s="169"/>
      <c r="O318" s="167"/>
      <c r="P318" s="168">
        <f t="shared" si="22"/>
        <v>0</v>
      </c>
      <c r="Q318" s="169">
        <f t="shared" si="24"/>
        <v>0</v>
      </c>
      <c r="R318" s="169"/>
      <c r="S318" s="169"/>
      <c r="T318" s="169"/>
      <c r="U318" s="169"/>
      <c r="V318" s="167"/>
      <c r="W318" s="168">
        <f>SUMIFS('Transport DB'!Q:Q,'Transport DB'!C:C,"="&amp;'Work DB'!C318,'Transport DB'!F:F,"="&amp;'Work DB'!$W$4)</f>
        <v>0</v>
      </c>
      <c r="X318" s="169">
        <f>SUMIFS('Transport DB'!Q:Q,'Transport DB'!C:C,"="&amp;'Work DB'!C318,'Transport DB'!F:F,"="&amp;'Work DB'!$X$4)</f>
        <v>0</v>
      </c>
      <c r="Y318" s="169">
        <f>SUMIFS('Transport DB'!Q:Q,'Transport DB'!C:C,"="&amp;'Work DB'!C318,'Transport DB'!F:F,"="&amp;'Work DB'!$Y$4)</f>
        <v>0</v>
      </c>
      <c r="Z318" s="166">
        <f>SUMIFS('Transport DB'!Q:Q,'Transport DB'!C:C,"="&amp;'Work DB'!C318,'Transport DB'!F:F,"="&amp;'Work DB'!$Z$4)</f>
        <v>0</v>
      </c>
      <c r="AA318" s="166">
        <f>SUMIFS('Transport DB'!Q:Q,'Transport DB'!C:C,"="&amp;'Work DB'!C318,'Transport DB'!F:F,"="&amp;'Work DB'!$AA$4)</f>
        <v>0</v>
      </c>
      <c r="AB318" s="166"/>
      <c r="AC318" s="167"/>
      <c r="AD318" s="29"/>
      <c r="AE318" s="30"/>
      <c r="AF318" s="31"/>
      <c r="AG318" s="29"/>
      <c r="AH318" s="30"/>
      <c r="AI318" s="32"/>
      <c r="AJ318" s="29"/>
      <c r="AK318" s="30"/>
      <c r="AL318" s="30"/>
      <c r="AM318" s="31"/>
      <c r="AN318" s="29"/>
      <c r="AO318" s="30"/>
      <c r="AP318" s="31"/>
      <c r="AQ318" s="189"/>
      <c r="AR318" s="30"/>
      <c r="AS318" s="30"/>
      <c r="AT318" s="30"/>
      <c r="AU318" s="30"/>
      <c r="AV318" s="31"/>
      <c r="AW318" s="33"/>
      <c r="AX318" s="57"/>
    </row>
    <row r="319" spans="2:50" s="15" customFormat="1" ht="21" x14ac:dyDescent="0.25">
      <c r="B319" s="48"/>
      <c r="C319" s="20">
        <f t="shared" si="23"/>
        <v>45684</v>
      </c>
      <c r="D319" s="168">
        <f>SUMIFS('Transport DB'!P:P,'Transport DB'!C:C,"="&amp;'Work DB'!C319,'Transport DB'!F:F,"="&amp;'Work DB'!$D$4)</f>
        <v>0</v>
      </c>
      <c r="E319" s="169">
        <f>SUMIFS('Transport DB'!P:P,'Transport DB'!C:C,"="&amp;'Work DB'!C319,'Transport DB'!F:F,"="&amp;'Work DB'!$E$4)</f>
        <v>0</v>
      </c>
      <c r="F319" s="169">
        <f>SUMIFS('Transport DB'!P:P,'Transport DB'!C:C,"="&amp;'Work DB'!C319,'Transport DB'!F:F,"="&amp;'Work DB'!$F$4)</f>
        <v>0</v>
      </c>
      <c r="G319" s="169"/>
      <c r="H319" s="167"/>
      <c r="I319" s="168">
        <f>SUMIFS('Transport DB'!O:O,'Transport DB'!C:C,"="&amp;'Work DB'!C319,'Transport DB'!F:F,"="&amp;'Work DB'!$I$4)</f>
        <v>0</v>
      </c>
      <c r="J319" s="169">
        <f>SUMIFS('Transport DB'!O:O,'Transport DB'!C:C,"="&amp;'Work DB'!C319,'Transport DB'!F:F,"="&amp;'Work DB'!$J$4)</f>
        <v>0</v>
      </c>
      <c r="K319" s="169">
        <f>SUMIFS('Transport DB'!O:O,'Transport DB'!C:C,"="&amp;'Work DB'!C319,'Transport DB'!F:F,"="&amp;'Work DB'!$K$4)</f>
        <v>0</v>
      </c>
      <c r="L319" s="169">
        <f>SUMIFS('Transport DB'!O:O,'Transport DB'!C:C,"="&amp;'Work DB'!C319,'Transport DB'!F:F,"="&amp;'Work DB'!$L$4)</f>
        <v>0</v>
      </c>
      <c r="M319" s="169">
        <f>SUMIFS('Transport DB'!O:O,'Transport DB'!C:C,"="&amp;'Work DB'!C319,'Transport DB'!F:F,"="&amp;'Work DB'!$M$4)</f>
        <v>0</v>
      </c>
      <c r="N319" s="169"/>
      <c r="O319" s="167"/>
      <c r="P319" s="168">
        <f t="shared" si="22"/>
        <v>0</v>
      </c>
      <c r="Q319" s="169">
        <f t="shared" si="24"/>
        <v>0</v>
      </c>
      <c r="R319" s="169"/>
      <c r="S319" s="169"/>
      <c r="T319" s="169"/>
      <c r="U319" s="169"/>
      <c r="V319" s="167"/>
      <c r="W319" s="168">
        <f>SUMIFS('Transport DB'!Q:Q,'Transport DB'!C:C,"="&amp;'Work DB'!C319,'Transport DB'!F:F,"="&amp;'Work DB'!$W$4)</f>
        <v>0</v>
      </c>
      <c r="X319" s="169">
        <f>SUMIFS('Transport DB'!Q:Q,'Transport DB'!C:C,"="&amp;'Work DB'!C319,'Transport DB'!F:F,"="&amp;'Work DB'!$X$4)</f>
        <v>0</v>
      </c>
      <c r="Y319" s="169">
        <f>SUMIFS('Transport DB'!Q:Q,'Transport DB'!C:C,"="&amp;'Work DB'!C319,'Transport DB'!F:F,"="&amp;'Work DB'!$Y$4)</f>
        <v>0</v>
      </c>
      <c r="Z319" s="166">
        <f>SUMIFS('Transport DB'!Q:Q,'Transport DB'!C:C,"="&amp;'Work DB'!C319,'Transport DB'!F:F,"="&amp;'Work DB'!$Z$4)</f>
        <v>0</v>
      </c>
      <c r="AA319" s="166">
        <f>SUMIFS('Transport DB'!Q:Q,'Transport DB'!C:C,"="&amp;'Work DB'!C319,'Transport DB'!F:F,"="&amp;'Work DB'!$AA$4)</f>
        <v>0</v>
      </c>
      <c r="AB319" s="166"/>
      <c r="AC319" s="167"/>
      <c r="AD319" s="29"/>
      <c r="AE319" s="30"/>
      <c r="AF319" s="31"/>
      <c r="AG319" s="29"/>
      <c r="AH319" s="30"/>
      <c r="AI319" s="32"/>
      <c r="AJ319" s="29"/>
      <c r="AK319" s="30"/>
      <c r="AL319" s="30"/>
      <c r="AM319" s="31"/>
      <c r="AN319" s="29"/>
      <c r="AO319" s="30"/>
      <c r="AP319" s="31"/>
      <c r="AQ319" s="189"/>
      <c r="AR319" s="30"/>
      <c r="AS319" s="30"/>
      <c r="AT319" s="30"/>
      <c r="AU319" s="30"/>
      <c r="AV319" s="31"/>
      <c r="AW319" s="33"/>
      <c r="AX319" s="57"/>
    </row>
    <row r="320" spans="2:50" s="15" customFormat="1" ht="21" x14ac:dyDescent="0.25">
      <c r="B320" s="48"/>
      <c r="C320" s="20">
        <f t="shared" si="23"/>
        <v>45685</v>
      </c>
      <c r="D320" s="168">
        <f>SUMIFS('Transport DB'!P:P,'Transport DB'!C:C,"="&amp;'Work DB'!C320,'Transport DB'!F:F,"="&amp;'Work DB'!$D$4)</f>
        <v>0</v>
      </c>
      <c r="E320" s="169">
        <f>SUMIFS('Transport DB'!P:P,'Transport DB'!C:C,"="&amp;'Work DB'!C320,'Transport DB'!F:F,"="&amp;'Work DB'!$E$4)</f>
        <v>0</v>
      </c>
      <c r="F320" s="169">
        <f>SUMIFS('Transport DB'!P:P,'Transport DB'!C:C,"="&amp;'Work DB'!C320,'Transport DB'!F:F,"="&amp;'Work DB'!$F$4)</f>
        <v>0</v>
      </c>
      <c r="G320" s="169"/>
      <c r="H320" s="167"/>
      <c r="I320" s="168">
        <f>SUMIFS('Transport DB'!O:O,'Transport DB'!C:C,"="&amp;'Work DB'!C320,'Transport DB'!F:F,"="&amp;'Work DB'!$I$4)</f>
        <v>0</v>
      </c>
      <c r="J320" s="169">
        <f>SUMIFS('Transport DB'!O:O,'Transport DB'!C:C,"="&amp;'Work DB'!C320,'Transport DB'!F:F,"="&amp;'Work DB'!$J$4)</f>
        <v>0</v>
      </c>
      <c r="K320" s="169">
        <f>SUMIFS('Transport DB'!O:O,'Transport DB'!C:C,"="&amp;'Work DB'!C320,'Transport DB'!F:F,"="&amp;'Work DB'!$K$4)</f>
        <v>0</v>
      </c>
      <c r="L320" s="169">
        <f>SUMIFS('Transport DB'!O:O,'Transport DB'!C:C,"="&amp;'Work DB'!C320,'Transport DB'!F:F,"="&amp;'Work DB'!$L$4)</f>
        <v>0</v>
      </c>
      <c r="M320" s="169">
        <f>SUMIFS('Transport DB'!O:O,'Transport DB'!C:C,"="&amp;'Work DB'!C320,'Transport DB'!F:F,"="&amp;'Work DB'!$M$4)</f>
        <v>0</v>
      </c>
      <c r="N320" s="169"/>
      <c r="O320" s="167"/>
      <c r="P320" s="168">
        <f t="shared" si="22"/>
        <v>0</v>
      </c>
      <c r="Q320" s="169">
        <f t="shared" si="24"/>
        <v>0</v>
      </c>
      <c r="R320" s="169"/>
      <c r="S320" s="169"/>
      <c r="T320" s="169"/>
      <c r="U320" s="169"/>
      <c r="V320" s="167"/>
      <c r="W320" s="168">
        <f>SUMIFS('Transport DB'!Q:Q,'Transport DB'!C:C,"="&amp;'Work DB'!C320,'Transport DB'!F:F,"="&amp;'Work DB'!$W$4)</f>
        <v>0</v>
      </c>
      <c r="X320" s="169">
        <f>SUMIFS('Transport DB'!Q:Q,'Transport DB'!C:C,"="&amp;'Work DB'!C320,'Transport DB'!F:F,"="&amp;'Work DB'!$X$4)</f>
        <v>0</v>
      </c>
      <c r="Y320" s="169">
        <f>SUMIFS('Transport DB'!Q:Q,'Transport DB'!C:C,"="&amp;'Work DB'!C320,'Transport DB'!F:F,"="&amp;'Work DB'!$Y$4)</f>
        <v>0</v>
      </c>
      <c r="Z320" s="166">
        <f>SUMIFS('Transport DB'!Q:Q,'Transport DB'!C:C,"="&amp;'Work DB'!C320,'Transport DB'!F:F,"="&amp;'Work DB'!$Z$4)</f>
        <v>0</v>
      </c>
      <c r="AA320" s="166">
        <f>SUMIFS('Transport DB'!Q:Q,'Transport DB'!C:C,"="&amp;'Work DB'!C320,'Transport DB'!F:F,"="&amp;'Work DB'!$AA$4)</f>
        <v>0</v>
      </c>
      <c r="AB320" s="166"/>
      <c r="AC320" s="167"/>
      <c r="AD320" s="29"/>
      <c r="AE320" s="30"/>
      <c r="AF320" s="31"/>
      <c r="AG320" s="29"/>
      <c r="AH320" s="30"/>
      <c r="AI320" s="32"/>
      <c r="AJ320" s="29"/>
      <c r="AK320" s="30"/>
      <c r="AL320" s="30"/>
      <c r="AM320" s="31"/>
      <c r="AN320" s="29"/>
      <c r="AO320" s="30"/>
      <c r="AP320" s="31"/>
      <c r="AQ320" s="189"/>
      <c r="AR320" s="30"/>
      <c r="AS320" s="30"/>
      <c r="AT320" s="30"/>
      <c r="AU320" s="30"/>
      <c r="AV320" s="31"/>
      <c r="AW320" s="33"/>
      <c r="AX320" s="57"/>
    </row>
    <row r="321" spans="2:50" s="15" customFormat="1" ht="21" x14ac:dyDescent="0.25">
      <c r="B321" s="48"/>
      <c r="C321" s="20">
        <f t="shared" si="23"/>
        <v>45686</v>
      </c>
      <c r="D321" s="168">
        <f>SUMIFS('Transport DB'!P:P,'Transport DB'!C:C,"="&amp;'Work DB'!C321,'Transport DB'!F:F,"="&amp;'Work DB'!$D$4)</f>
        <v>0</v>
      </c>
      <c r="E321" s="169">
        <f>SUMIFS('Transport DB'!P:P,'Transport DB'!C:C,"="&amp;'Work DB'!C321,'Transport DB'!F:F,"="&amp;'Work DB'!$E$4)</f>
        <v>0</v>
      </c>
      <c r="F321" s="169">
        <f>SUMIFS('Transport DB'!P:P,'Transport DB'!C:C,"="&amp;'Work DB'!C321,'Transport DB'!F:F,"="&amp;'Work DB'!$F$4)</f>
        <v>0</v>
      </c>
      <c r="G321" s="169"/>
      <c r="H321" s="167"/>
      <c r="I321" s="168">
        <f>SUMIFS('Transport DB'!O:O,'Transport DB'!C:C,"="&amp;'Work DB'!C321,'Transport DB'!F:F,"="&amp;'Work DB'!$I$4)</f>
        <v>0</v>
      </c>
      <c r="J321" s="169">
        <f>SUMIFS('Transport DB'!O:O,'Transport DB'!C:C,"="&amp;'Work DB'!C321,'Transport DB'!F:F,"="&amp;'Work DB'!$J$4)</f>
        <v>0</v>
      </c>
      <c r="K321" s="169">
        <f>SUMIFS('Transport DB'!O:O,'Transport DB'!C:C,"="&amp;'Work DB'!C321,'Transport DB'!F:F,"="&amp;'Work DB'!$K$4)</f>
        <v>0</v>
      </c>
      <c r="L321" s="169">
        <f>SUMIFS('Transport DB'!O:O,'Transport DB'!C:C,"="&amp;'Work DB'!C321,'Transport DB'!F:F,"="&amp;'Work DB'!$L$4)</f>
        <v>0</v>
      </c>
      <c r="M321" s="169">
        <f>SUMIFS('Transport DB'!O:O,'Transport DB'!C:C,"="&amp;'Work DB'!C321,'Transport DB'!F:F,"="&amp;'Work DB'!$M$4)</f>
        <v>0</v>
      </c>
      <c r="N321" s="169"/>
      <c r="O321" s="167"/>
      <c r="P321" s="168">
        <f t="shared" si="22"/>
        <v>0</v>
      </c>
      <c r="Q321" s="169">
        <f t="shared" si="24"/>
        <v>0</v>
      </c>
      <c r="R321" s="169"/>
      <c r="S321" s="169"/>
      <c r="T321" s="169"/>
      <c r="U321" s="169"/>
      <c r="V321" s="167"/>
      <c r="W321" s="168">
        <f>SUMIFS('Transport DB'!Q:Q,'Transport DB'!C:C,"="&amp;'Work DB'!C321,'Transport DB'!F:F,"="&amp;'Work DB'!$W$4)</f>
        <v>0</v>
      </c>
      <c r="X321" s="169">
        <f>SUMIFS('Transport DB'!Q:Q,'Transport DB'!C:C,"="&amp;'Work DB'!C321,'Transport DB'!F:F,"="&amp;'Work DB'!$X$4)</f>
        <v>0</v>
      </c>
      <c r="Y321" s="169">
        <f>SUMIFS('Transport DB'!Q:Q,'Transport DB'!C:C,"="&amp;'Work DB'!C321,'Transport DB'!F:F,"="&amp;'Work DB'!$Y$4)</f>
        <v>0</v>
      </c>
      <c r="Z321" s="166">
        <f>SUMIFS('Transport DB'!Q:Q,'Transport DB'!C:C,"="&amp;'Work DB'!C321,'Transport DB'!F:F,"="&amp;'Work DB'!$Z$4)</f>
        <v>0</v>
      </c>
      <c r="AA321" s="166">
        <f>SUMIFS('Transport DB'!Q:Q,'Transport DB'!C:C,"="&amp;'Work DB'!C321,'Transport DB'!F:F,"="&amp;'Work DB'!$AA$4)</f>
        <v>0</v>
      </c>
      <c r="AB321" s="166"/>
      <c r="AC321" s="167"/>
      <c r="AD321" s="29"/>
      <c r="AE321" s="30"/>
      <c r="AF321" s="31"/>
      <c r="AG321" s="29"/>
      <c r="AH321" s="30"/>
      <c r="AI321" s="32"/>
      <c r="AJ321" s="29"/>
      <c r="AK321" s="30"/>
      <c r="AL321" s="30"/>
      <c r="AM321" s="31"/>
      <c r="AN321" s="29"/>
      <c r="AO321" s="30"/>
      <c r="AP321" s="31"/>
      <c r="AQ321" s="189"/>
      <c r="AR321" s="30"/>
      <c r="AS321" s="30"/>
      <c r="AT321" s="30"/>
      <c r="AU321" s="30"/>
      <c r="AV321" s="31"/>
      <c r="AW321" s="33"/>
      <c r="AX321" s="57"/>
    </row>
    <row r="322" spans="2:50" s="15" customFormat="1" ht="21" x14ac:dyDescent="0.25">
      <c r="B322" s="48"/>
      <c r="C322" s="20">
        <f t="shared" si="23"/>
        <v>45687</v>
      </c>
      <c r="D322" s="168">
        <f>SUMIFS('Transport DB'!P:P,'Transport DB'!C:C,"="&amp;'Work DB'!C322,'Transport DB'!F:F,"="&amp;'Work DB'!$D$4)</f>
        <v>0</v>
      </c>
      <c r="E322" s="169">
        <f>SUMIFS('Transport DB'!P:P,'Transport DB'!C:C,"="&amp;'Work DB'!C322,'Transport DB'!F:F,"="&amp;'Work DB'!$E$4)</f>
        <v>0</v>
      </c>
      <c r="F322" s="169">
        <f>SUMIFS('Transport DB'!P:P,'Transport DB'!C:C,"="&amp;'Work DB'!C322,'Transport DB'!F:F,"="&amp;'Work DB'!$F$4)</f>
        <v>0</v>
      </c>
      <c r="G322" s="169"/>
      <c r="H322" s="167"/>
      <c r="I322" s="168">
        <f>SUMIFS('Transport DB'!O:O,'Transport DB'!C:C,"="&amp;'Work DB'!C322,'Transport DB'!F:F,"="&amp;'Work DB'!$I$4)</f>
        <v>0</v>
      </c>
      <c r="J322" s="169">
        <f>SUMIFS('Transport DB'!O:O,'Transport DB'!C:C,"="&amp;'Work DB'!C322,'Transport DB'!F:F,"="&amp;'Work DB'!$J$4)</f>
        <v>0</v>
      </c>
      <c r="K322" s="169">
        <f>SUMIFS('Transport DB'!O:O,'Transport DB'!C:C,"="&amp;'Work DB'!C322,'Transport DB'!F:F,"="&amp;'Work DB'!$K$4)</f>
        <v>0</v>
      </c>
      <c r="L322" s="169">
        <f>SUMIFS('Transport DB'!O:O,'Transport DB'!C:C,"="&amp;'Work DB'!C322,'Transport DB'!F:F,"="&amp;'Work DB'!$L$4)</f>
        <v>0</v>
      </c>
      <c r="M322" s="169">
        <f>SUMIFS('Transport DB'!O:O,'Transport DB'!C:C,"="&amp;'Work DB'!C322,'Transport DB'!F:F,"="&amp;'Work DB'!$M$4)</f>
        <v>0</v>
      </c>
      <c r="N322" s="169"/>
      <c r="O322" s="167"/>
      <c r="P322" s="168">
        <f t="shared" si="22"/>
        <v>0</v>
      </c>
      <c r="Q322" s="169">
        <f t="shared" si="24"/>
        <v>0</v>
      </c>
      <c r="R322" s="169"/>
      <c r="S322" s="169"/>
      <c r="T322" s="169"/>
      <c r="U322" s="169"/>
      <c r="V322" s="167"/>
      <c r="W322" s="168">
        <f>SUMIFS('Transport DB'!Q:Q,'Transport DB'!C:C,"="&amp;'Work DB'!C322,'Transport DB'!F:F,"="&amp;'Work DB'!$W$4)</f>
        <v>0</v>
      </c>
      <c r="X322" s="169">
        <f>SUMIFS('Transport DB'!Q:Q,'Transport DB'!C:C,"="&amp;'Work DB'!C322,'Transport DB'!F:F,"="&amp;'Work DB'!$X$4)</f>
        <v>0</v>
      </c>
      <c r="Y322" s="169">
        <f>SUMIFS('Transport DB'!Q:Q,'Transport DB'!C:C,"="&amp;'Work DB'!C322,'Transport DB'!F:F,"="&amp;'Work DB'!$Y$4)</f>
        <v>0</v>
      </c>
      <c r="Z322" s="166">
        <f>SUMIFS('Transport DB'!Q:Q,'Transport DB'!C:C,"="&amp;'Work DB'!C322,'Transport DB'!F:F,"="&amp;'Work DB'!$Z$4)</f>
        <v>0</v>
      </c>
      <c r="AA322" s="166">
        <f>SUMIFS('Transport DB'!Q:Q,'Transport DB'!C:C,"="&amp;'Work DB'!C322,'Transport DB'!F:F,"="&amp;'Work DB'!$AA$4)</f>
        <v>0</v>
      </c>
      <c r="AB322" s="166"/>
      <c r="AC322" s="167"/>
      <c r="AD322" s="29"/>
      <c r="AE322" s="30"/>
      <c r="AF322" s="31"/>
      <c r="AG322" s="29"/>
      <c r="AH322" s="30"/>
      <c r="AI322" s="32"/>
      <c r="AJ322" s="29"/>
      <c r="AK322" s="30"/>
      <c r="AL322" s="30"/>
      <c r="AM322" s="31"/>
      <c r="AN322" s="29"/>
      <c r="AO322" s="30"/>
      <c r="AP322" s="31"/>
      <c r="AQ322" s="189"/>
      <c r="AR322" s="30"/>
      <c r="AS322" s="30"/>
      <c r="AT322" s="30"/>
      <c r="AU322" s="30"/>
      <c r="AV322" s="31"/>
      <c r="AW322" s="33"/>
      <c r="AX322" s="57"/>
    </row>
    <row r="323" spans="2:50" s="15" customFormat="1" ht="21" x14ac:dyDescent="0.25">
      <c r="B323" s="48"/>
      <c r="C323" s="20">
        <f t="shared" si="23"/>
        <v>45688</v>
      </c>
      <c r="D323" s="168">
        <f>SUMIFS('Transport DB'!P:P,'Transport DB'!C:C,"="&amp;'Work DB'!C323,'Transport DB'!F:F,"="&amp;'Work DB'!$D$4)</f>
        <v>0</v>
      </c>
      <c r="E323" s="169">
        <f>SUMIFS('Transport DB'!P:P,'Transport DB'!C:C,"="&amp;'Work DB'!C323,'Transport DB'!F:F,"="&amp;'Work DB'!$E$4)</f>
        <v>0</v>
      </c>
      <c r="F323" s="169">
        <f>SUMIFS('Transport DB'!P:P,'Transport DB'!C:C,"="&amp;'Work DB'!C323,'Transport DB'!F:F,"="&amp;'Work DB'!$F$4)</f>
        <v>0</v>
      </c>
      <c r="G323" s="169"/>
      <c r="H323" s="167"/>
      <c r="I323" s="168">
        <f>SUMIFS('Transport DB'!O:O,'Transport DB'!C:C,"="&amp;'Work DB'!C323,'Transport DB'!F:F,"="&amp;'Work DB'!$I$4)</f>
        <v>0</v>
      </c>
      <c r="J323" s="169">
        <f>SUMIFS('Transport DB'!O:O,'Transport DB'!C:C,"="&amp;'Work DB'!C323,'Transport DB'!F:F,"="&amp;'Work DB'!$J$4)</f>
        <v>0</v>
      </c>
      <c r="K323" s="169">
        <f>SUMIFS('Transport DB'!O:O,'Transport DB'!C:C,"="&amp;'Work DB'!C323,'Transport DB'!F:F,"="&amp;'Work DB'!$K$4)</f>
        <v>0</v>
      </c>
      <c r="L323" s="169">
        <f>SUMIFS('Transport DB'!O:O,'Transport DB'!C:C,"="&amp;'Work DB'!C323,'Transport DB'!F:F,"="&amp;'Work DB'!$L$4)</f>
        <v>0</v>
      </c>
      <c r="M323" s="169">
        <f>SUMIFS('Transport DB'!O:O,'Transport DB'!C:C,"="&amp;'Work DB'!C323,'Transport DB'!F:F,"="&amp;'Work DB'!$M$4)</f>
        <v>0</v>
      </c>
      <c r="N323" s="169"/>
      <c r="O323" s="167"/>
      <c r="P323" s="168">
        <f t="shared" si="22"/>
        <v>0</v>
      </c>
      <c r="Q323" s="169">
        <f t="shared" si="24"/>
        <v>0</v>
      </c>
      <c r="R323" s="169"/>
      <c r="S323" s="169"/>
      <c r="T323" s="169"/>
      <c r="U323" s="169"/>
      <c r="V323" s="167"/>
      <c r="W323" s="168">
        <f>SUMIFS('Transport DB'!Q:Q,'Transport DB'!C:C,"="&amp;'Work DB'!C323,'Transport DB'!F:F,"="&amp;'Work DB'!$W$4)</f>
        <v>0</v>
      </c>
      <c r="X323" s="169">
        <f>SUMIFS('Transport DB'!Q:Q,'Transport DB'!C:C,"="&amp;'Work DB'!C323,'Transport DB'!F:F,"="&amp;'Work DB'!$X$4)</f>
        <v>0</v>
      </c>
      <c r="Y323" s="169">
        <f>SUMIFS('Transport DB'!Q:Q,'Transport DB'!C:C,"="&amp;'Work DB'!C323,'Transport DB'!F:F,"="&amp;'Work DB'!$Y$4)</f>
        <v>0</v>
      </c>
      <c r="Z323" s="166">
        <f>SUMIFS('Transport DB'!Q:Q,'Transport DB'!C:C,"="&amp;'Work DB'!C323,'Transport DB'!F:F,"="&amp;'Work DB'!$Z$4)</f>
        <v>0</v>
      </c>
      <c r="AA323" s="166">
        <f>SUMIFS('Transport DB'!Q:Q,'Transport DB'!C:C,"="&amp;'Work DB'!C323,'Transport DB'!F:F,"="&amp;'Work DB'!$AA$4)</f>
        <v>0</v>
      </c>
      <c r="AB323" s="166"/>
      <c r="AC323" s="167"/>
      <c r="AD323" s="29"/>
      <c r="AE323" s="30"/>
      <c r="AF323" s="31"/>
      <c r="AG323" s="29"/>
      <c r="AH323" s="30"/>
      <c r="AI323" s="32"/>
      <c r="AJ323" s="29"/>
      <c r="AK323" s="30"/>
      <c r="AL323" s="30"/>
      <c r="AM323" s="31"/>
      <c r="AN323" s="29"/>
      <c r="AO323" s="30"/>
      <c r="AP323" s="31"/>
      <c r="AQ323" s="189"/>
      <c r="AR323" s="30"/>
      <c r="AS323" s="30"/>
      <c r="AT323" s="30"/>
      <c r="AU323" s="30"/>
      <c r="AV323" s="31"/>
      <c r="AW323" s="33"/>
      <c r="AX323" s="57"/>
    </row>
    <row r="324" spans="2:50" s="15" customFormat="1" ht="21" x14ac:dyDescent="0.25">
      <c r="B324" s="48"/>
      <c r="C324" s="20">
        <f t="shared" si="23"/>
        <v>45689</v>
      </c>
      <c r="D324" s="168">
        <f>SUMIFS('Transport DB'!P:P,'Transport DB'!C:C,"="&amp;'Work DB'!C324,'Transport DB'!F:F,"="&amp;'Work DB'!$D$4)</f>
        <v>0</v>
      </c>
      <c r="E324" s="169">
        <f>SUMIFS('Transport DB'!P:P,'Transport DB'!C:C,"="&amp;'Work DB'!C324,'Transport DB'!F:F,"="&amp;'Work DB'!$E$4)</f>
        <v>0</v>
      </c>
      <c r="F324" s="169">
        <f>SUMIFS('Transport DB'!P:P,'Transport DB'!C:C,"="&amp;'Work DB'!C324,'Transport DB'!F:F,"="&amp;'Work DB'!$F$4)</f>
        <v>0</v>
      </c>
      <c r="G324" s="169"/>
      <c r="H324" s="167"/>
      <c r="I324" s="168">
        <f>SUMIFS('Transport DB'!O:O,'Transport DB'!C:C,"="&amp;'Work DB'!C324,'Transport DB'!F:F,"="&amp;'Work DB'!$I$4)</f>
        <v>0</v>
      </c>
      <c r="J324" s="169">
        <f>SUMIFS('Transport DB'!O:O,'Transport DB'!C:C,"="&amp;'Work DB'!C324,'Transport DB'!F:F,"="&amp;'Work DB'!$J$4)</f>
        <v>0</v>
      </c>
      <c r="K324" s="169">
        <f>SUMIFS('Transport DB'!O:O,'Transport DB'!C:C,"="&amp;'Work DB'!C324,'Transport DB'!F:F,"="&amp;'Work DB'!$K$4)</f>
        <v>0</v>
      </c>
      <c r="L324" s="169">
        <f>SUMIFS('Transport DB'!O:O,'Transport DB'!C:C,"="&amp;'Work DB'!C324,'Transport DB'!F:F,"="&amp;'Work DB'!$L$4)</f>
        <v>0</v>
      </c>
      <c r="M324" s="169">
        <f>SUMIFS('Transport DB'!O:O,'Transport DB'!C:C,"="&amp;'Work DB'!C324,'Transport DB'!F:F,"="&amp;'Work DB'!$M$4)</f>
        <v>0</v>
      </c>
      <c r="N324" s="169"/>
      <c r="O324" s="167"/>
      <c r="P324" s="168">
        <f t="shared" si="22"/>
        <v>0</v>
      </c>
      <c r="Q324" s="169">
        <f t="shared" si="24"/>
        <v>0</v>
      </c>
      <c r="R324" s="169"/>
      <c r="S324" s="169"/>
      <c r="T324" s="169"/>
      <c r="U324" s="169"/>
      <c r="V324" s="167"/>
      <c r="W324" s="168">
        <f>SUMIFS('Transport DB'!Q:Q,'Transport DB'!C:C,"="&amp;'Work DB'!C324,'Transport DB'!F:F,"="&amp;'Work DB'!$W$4)</f>
        <v>0</v>
      </c>
      <c r="X324" s="169">
        <f>SUMIFS('Transport DB'!Q:Q,'Transport DB'!C:C,"="&amp;'Work DB'!C324,'Transport DB'!F:F,"="&amp;'Work DB'!$X$4)</f>
        <v>0</v>
      </c>
      <c r="Y324" s="169">
        <f>SUMIFS('Transport DB'!Q:Q,'Transport DB'!C:C,"="&amp;'Work DB'!C324,'Transport DB'!F:F,"="&amp;'Work DB'!$Y$4)</f>
        <v>0</v>
      </c>
      <c r="Z324" s="166">
        <f>SUMIFS('Transport DB'!Q:Q,'Transport DB'!C:C,"="&amp;'Work DB'!C324,'Transport DB'!F:F,"="&amp;'Work DB'!$Z$4)</f>
        <v>0</v>
      </c>
      <c r="AA324" s="166">
        <f>SUMIFS('Transport DB'!Q:Q,'Transport DB'!C:C,"="&amp;'Work DB'!C324,'Transport DB'!F:F,"="&amp;'Work DB'!$AA$4)</f>
        <v>0</v>
      </c>
      <c r="AB324" s="166"/>
      <c r="AC324" s="167"/>
      <c r="AD324" s="29"/>
      <c r="AE324" s="30"/>
      <c r="AF324" s="31"/>
      <c r="AG324" s="29"/>
      <c r="AH324" s="30"/>
      <c r="AI324" s="32"/>
      <c r="AJ324" s="29"/>
      <c r="AK324" s="30"/>
      <c r="AL324" s="30"/>
      <c r="AM324" s="31"/>
      <c r="AN324" s="29"/>
      <c r="AO324" s="30"/>
      <c r="AP324" s="31"/>
      <c r="AQ324" s="189"/>
      <c r="AR324" s="30"/>
      <c r="AS324" s="30"/>
      <c r="AT324" s="30"/>
      <c r="AU324" s="30"/>
      <c r="AV324" s="31"/>
      <c r="AW324" s="33"/>
      <c r="AX324" s="57"/>
    </row>
    <row r="325" spans="2:50" s="15" customFormat="1" ht="21" x14ac:dyDescent="0.25">
      <c r="B325" s="48"/>
      <c r="C325" s="20">
        <f t="shared" si="23"/>
        <v>45690</v>
      </c>
      <c r="D325" s="168">
        <f>SUMIFS('Transport DB'!P:P,'Transport DB'!C:C,"="&amp;'Work DB'!C325,'Transport DB'!F:F,"="&amp;'Work DB'!$D$4)</f>
        <v>0</v>
      </c>
      <c r="E325" s="169">
        <f>SUMIFS('Transport DB'!P:P,'Transport DB'!C:C,"="&amp;'Work DB'!C325,'Transport DB'!F:F,"="&amp;'Work DB'!$E$4)</f>
        <v>0</v>
      </c>
      <c r="F325" s="169">
        <f>SUMIFS('Transport DB'!P:P,'Transport DB'!C:C,"="&amp;'Work DB'!C325,'Transport DB'!F:F,"="&amp;'Work DB'!$F$4)</f>
        <v>0</v>
      </c>
      <c r="G325" s="169"/>
      <c r="H325" s="167"/>
      <c r="I325" s="168">
        <f>SUMIFS('Transport DB'!O:O,'Transport DB'!C:C,"="&amp;'Work DB'!C325,'Transport DB'!F:F,"="&amp;'Work DB'!$I$4)</f>
        <v>0</v>
      </c>
      <c r="J325" s="169">
        <f>SUMIFS('Transport DB'!O:O,'Transport DB'!C:C,"="&amp;'Work DB'!C325,'Transport DB'!F:F,"="&amp;'Work DB'!$J$4)</f>
        <v>0</v>
      </c>
      <c r="K325" s="169">
        <f>SUMIFS('Transport DB'!O:O,'Transport DB'!C:C,"="&amp;'Work DB'!C325,'Transport DB'!F:F,"="&amp;'Work DB'!$K$4)</f>
        <v>0</v>
      </c>
      <c r="L325" s="169">
        <f>SUMIFS('Transport DB'!O:O,'Transport DB'!C:C,"="&amp;'Work DB'!C325,'Transport DB'!F:F,"="&amp;'Work DB'!$L$4)</f>
        <v>0</v>
      </c>
      <c r="M325" s="169">
        <f>SUMIFS('Transport DB'!O:O,'Transport DB'!C:C,"="&amp;'Work DB'!C325,'Transport DB'!F:F,"="&amp;'Work DB'!$M$4)</f>
        <v>0</v>
      </c>
      <c r="N325" s="169"/>
      <c r="O325" s="167"/>
      <c r="P325" s="168">
        <f t="shared" ref="P325:P388" si="25">SUM(D325:H325)+SUM(I325:O325)-K325</f>
        <v>0</v>
      </c>
      <c r="Q325" s="169">
        <f t="shared" si="24"/>
        <v>0</v>
      </c>
      <c r="R325" s="169"/>
      <c r="S325" s="169"/>
      <c r="T325" s="169"/>
      <c r="U325" s="169"/>
      <c r="V325" s="167"/>
      <c r="W325" s="168">
        <f>SUMIFS('Transport DB'!Q:Q,'Transport DB'!C:C,"="&amp;'Work DB'!C325,'Transport DB'!F:F,"="&amp;'Work DB'!$W$4)</f>
        <v>0</v>
      </c>
      <c r="X325" s="169">
        <f>SUMIFS('Transport DB'!Q:Q,'Transport DB'!C:C,"="&amp;'Work DB'!C325,'Transport DB'!F:F,"="&amp;'Work DB'!$X$4)</f>
        <v>0</v>
      </c>
      <c r="Y325" s="169">
        <f>SUMIFS('Transport DB'!Q:Q,'Transport DB'!C:C,"="&amp;'Work DB'!C325,'Transport DB'!F:F,"="&amp;'Work DB'!$Y$4)</f>
        <v>0</v>
      </c>
      <c r="Z325" s="166">
        <f>SUMIFS('Transport DB'!Q:Q,'Transport DB'!C:C,"="&amp;'Work DB'!C325,'Transport DB'!F:F,"="&amp;'Work DB'!$Z$4)</f>
        <v>0</v>
      </c>
      <c r="AA325" s="166">
        <f>SUMIFS('Transport DB'!Q:Q,'Transport DB'!C:C,"="&amp;'Work DB'!C325,'Transport DB'!F:F,"="&amp;'Work DB'!$AA$4)</f>
        <v>0</v>
      </c>
      <c r="AB325" s="166"/>
      <c r="AC325" s="167"/>
      <c r="AD325" s="29"/>
      <c r="AE325" s="30"/>
      <c r="AF325" s="31"/>
      <c r="AG325" s="29"/>
      <c r="AH325" s="30"/>
      <c r="AI325" s="32"/>
      <c r="AJ325" s="29"/>
      <c r="AK325" s="30"/>
      <c r="AL325" s="30"/>
      <c r="AM325" s="31"/>
      <c r="AN325" s="29"/>
      <c r="AO325" s="30"/>
      <c r="AP325" s="31"/>
      <c r="AQ325" s="189"/>
      <c r="AR325" s="30"/>
      <c r="AS325" s="30"/>
      <c r="AT325" s="30"/>
      <c r="AU325" s="30"/>
      <c r="AV325" s="31"/>
      <c r="AW325" s="33"/>
      <c r="AX325" s="57"/>
    </row>
    <row r="326" spans="2:50" s="15" customFormat="1" ht="21" x14ac:dyDescent="0.25">
      <c r="B326" s="48"/>
      <c r="C326" s="20">
        <f t="shared" si="23"/>
        <v>45691</v>
      </c>
      <c r="D326" s="168">
        <f>SUMIFS('Transport DB'!P:P,'Transport DB'!C:C,"="&amp;'Work DB'!C326,'Transport DB'!F:F,"="&amp;'Work DB'!$D$4)</f>
        <v>0</v>
      </c>
      <c r="E326" s="169">
        <f>SUMIFS('Transport DB'!P:P,'Transport DB'!C:C,"="&amp;'Work DB'!C326,'Transport DB'!F:F,"="&amp;'Work DB'!$E$4)</f>
        <v>0</v>
      </c>
      <c r="F326" s="169">
        <f>SUMIFS('Transport DB'!P:P,'Transport DB'!C:C,"="&amp;'Work DB'!C326,'Transport DB'!F:F,"="&amp;'Work DB'!$F$4)</f>
        <v>0</v>
      </c>
      <c r="G326" s="169"/>
      <c r="H326" s="167"/>
      <c r="I326" s="168">
        <f>SUMIFS('Transport DB'!O:O,'Transport DB'!C:C,"="&amp;'Work DB'!C326,'Transport DB'!F:F,"="&amp;'Work DB'!$I$4)</f>
        <v>0</v>
      </c>
      <c r="J326" s="169">
        <f>SUMIFS('Transport DB'!O:O,'Transport DB'!C:C,"="&amp;'Work DB'!C326,'Transport DB'!F:F,"="&amp;'Work DB'!$J$4)</f>
        <v>0</v>
      </c>
      <c r="K326" s="169">
        <f>SUMIFS('Transport DB'!O:O,'Transport DB'!C:C,"="&amp;'Work DB'!C326,'Transport DB'!F:F,"="&amp;'Work DB'!$K$4)</f>
        <v>0</v>
      </c>
      <c r="L326" s="169">
        <f>SUMIFS('Transport DB'!O:O,'Transport DB'!C:C,"="&amp;'Work DB'!C326,'Transport DB'!F:F,"="&amp;'Work DB'!$L$4)</f>
        <v>0</v>
      </c>
      <c r="M326" s="169">
        <f>SUMIFS('Transport DB'!O:O,'Transport DB'!C:C,"="&amp;'Work DB'!C326,'Transport DB'!F:F,"="&amp;'Work DB'!$M$4)</f>
        <v>0</v>
      </c>
      <c r="N326" s="169"/>
      <c r="O326" s="167"/>
      <c r="P326" s="168">
        <f t="shared" si="25"/>
        <v>0</v>
      </c>
      <c r="Q326" s="169">
        <f t="shared" si="24"/>
        <v>0</v>
      </c>
      <c r="R326" s="169"/>
      <c r="S326" s="169"/>
      <c r="T326" s="169"/>
      <c r="U326" s="169"/>
      <c r="V326" s="167"/>
      <c r="W326" s="168">
        <f>SUMIFS('Transport DB'!Q:Q,'Transport DB'!C:C,"="&amp;'Work DB'!C326,'Transport DB'!F:F,"="&amp;'Work DB'!$W$4)</f>
        <v>0</v>
      </c>
      <c r="X326" s="169">
        <f>SUMIFS('Transport DB'!Q:Q,'Transport DB'!C:C,"="&amp;'Work DB'!C326,'Transport DB'!F:F,"="&amp;'Work DB'!$X$4)</f>
        <v>0</v>
      </c>
      <c r="Y326" s="169">
        <f>SUMIFS('Transport DB'!Q:Q,'Transport DB'!C:C,"="&amp;'Work DB'!C326,'Transport DB'!F:F,"="&amp;'Work DB'!$Y$4)</f>
        <v>0</v>
      </c>
      <c r="Z326" s="166">
        <f>SUMIFS('Transport DB'!Q:Q,'Transport DB'!C:C,"="&amp;'Work DB'!C326,'Transport DB'!F:F,"="&amp;'Work DB'!$Z$4)</f>
        <v>0</v>
      </c>
      <c r="AA326" s="166">
        <f>SUMIFS('Transport DB'!Q:Q,'Transport DB'!C:C,"="&amp;'Work DB'!C326,'Transport DB'!F:F,"="&amp;'Work DB'!$AA$4)</f>
        <v>0</v>
      </c>
      <c r="AB326" s="166"/>
      <c r="AC326" s="167"/>
      <c r="AD326" s="29"/>
      <c r="AE326" s="30"/>
      <c r="AF326" s="31"/>
      <c r="AG326" s="29"/>
      <c r="AH326" s="30"/>
      <c r="AI326" s="32"/>
      <c r="AJ326" s="29"/>
      <c r="AK326" s="30"/>
      <c r="AL326" s="30"/>
      <c r="AM326" s="31"/>
      <c r="AN326" s="29"/>
      <c r="AO326" s="30"/>
      <c r="AP326" s="31"/>
      <c r="AQ326" s="189"/>
      <c r="AR326" s="30"/>
      <c r="AS326" s="30"/>
      <c r="AT326" s="30"/>
      <c r="AU326" s="30"/>
      <c r="AV326" s="31"/>
      <c r="AW326" s="33"/>
      <c r="AX326" s="57"/>
    </row>
    <row r="327" spans="2:50" s="15" customFormat="1" ht="21" x14ac:dyDescent="0.25">
      <c r="B327" s="48"/>
      <c r="C327" s="20">
        <f t="shared" si="23"/>
        <v>45692</v>
      </c>
      <c r="D327" s="168">
        <f>SUMIFS('Transport DB'!P:P,'Transport DB'!C:C,"="&amp;'Work DB'!C327,'Transport DB'!F:F,"="&amp;'Work DB'!$D$4)</f>
        <v>0</v>
      </c>
      <c r="E327" s="169">
        <f>SUMIFS('Transport DB'!P:P,'Transport DB'!C:C,"="&amp;'Work DB'!C327,'Transport DB'!F:F,"="&amp;'Work DB'!$E$4)</f>
        <v>0</v>
      </c>
      <c r="F327" s="169">
        <f>SUMIFS('Transport DB'!P:P,'Transport DB'!C:C,"="&amp;'Work DB'!C327,'Transport DB'!F:F,"="&amp;'Work DB'!$F$4)</f>
        <v>0</v>
      </c>
      <c r="G327" s="169"/>
      <c r="H327" s="167"/>
      <c r="I327" s="168">
        <f>SUMIFS('Transport DB'!O:O,'Transport DB'!C:C,"="&amp;'Work DB'!C327,'Transport DB'!F:F,"="&amp;'Work DB'!$I$4)</f>
        <v>0</v>
      </c>
      <c r="J327" s="169">
        <f>SUMIFS('Transport DB'!O:O,'Transport DB'!C:C,"="&amp;'Work DB'!C327,'Transport DB'!F:F,"="&amp;'Work DB'!$J$4)</f>
        <v>0</v>
      </c>
      <c r="K327" s="169">
        <f>SUMIFS('Transport DB'!O:O,'Transport DB'!C:C,"="&amp;'Work DB'!C327,'Transport DB'!F:F,"="&amp;'Work DB'!$K$4)</f>
        <v>0</v>
      </c>
      <c r="L327" s="169">
        <f>SUMIFS('Transport DB'!O:O,'Transport DB'!C:C,"="&amp;'Work DB'!C327,'Transport DB'!F:F,"="&amp;'Work DB'!$L$4)</f>
        <v>0</v>
      </c>
      <c r="M327" s="169">
        <f>SUMIFS('Transport DB'!O:O,'Transport DB'!C:C,"="&amp;'Work DB'!C327,'Transport DB'!F:F,"="&amp;'Work DB'!$M$4)</f>
        <v>0</v>
      </c>
      <c r="N327" s="169"/>
      <c r="O327" s="167"/>
      <c r="P327" s="168">
        <f t="shared" si="25"/>
        <v>0</v>
      </c>
      <c r="Q327" s="169">
        <f t="shared" si="24"/>
        <v>0</v>
      </c>
      <c r="R327" s="169"/>
      <c r="S327" s="169"/>
      <c r="T327" s="169"/>
      <c r="U327" s="169"/>
      <c r="V327" s="167"/>
      <c r="W327" s="168">
        <f>SUMIFS('Transport DB'!Q:Q,'Transport DB'!C:C,"="&amp;'Work DB'!C327,'Transport DB'!F:F,"="&amp;'Work DB'!$W$4)</f>
        <v>0</v>
      </c>
      <c r="X327" s="169">
        <f>SUMIFS('Transport DB'!Q:Q,'Transport DB'!C:C,"="&amp;'Work DB'!C327,'Transport DB'!F:F,"="&amp;'Work DB'!$X$4)</f>
        <v>0</v>
      </c>
      <c r="Y327" s="169">
        <f>SUMIFS('Transport DB'!Q:Q,'Transport DB'!C:C,"="&amp;'Work DB'!C327,'Transport DB'!F:F,"="&amp;'Work DB'!$Y$4)</f>
        <v>0</v>
      </c>
      <c r="Z327" s="166">
        <f>SUMIFS('Transport DB'!Q:Q,'Transport DB'!C:C,"="&amp;'Work DB'!C327,'Transport DB'!F:F,"="&amp;'Work DB'!$Z$4)</f>
        <v>0</v>
      </c>
      <c r="AA327" s="166">
        <f>SUMIFS('Transport DB'!Q:Q,'Transport DB'!C:C,"="&amp;'Work DB'!C327,'Transport DB'!F:F,"="&amp;'Work DB'!$AA$4)</f>
        <v>0</v>
      </c>
      <c r="AB327" s="166"/>
      <c r="AC327" s="167"/>
      <c r="AD327" s="29"/>
      <c r="AE327" s="30"/>
      <c r="AF327" s="31"/>
      <c r="AG327" s="29"/>
      <c r="AH327" s="30"/>
      <c r="AI327" s="32"/>
      <c r="AJ327" s="29"/>
      <c r="AK327" s="30"/>
      <c r="AL327" s="30"/>
      <c r="AM327" s="31"/>
      <c r="AN327" s="29"/>
      <c r="AO327" s="30"/>
      <c r="AP327" s="31"/>
      <c r="AQ327" s="189"/>
      <c r="AR327" s="30"/>
      <c r="AS327" s="30"/>
      <c r="AT327" s="30"/>
      <c r="AU327" s="30"/>
      <c r="AV327" s="31"/>
      <c r="AW327" s="33"/>
      <c r="AX327" s="57"/>
    </row>
    <row r="328" spans="2:50" s="15" customFormat="1" ht="21" x14ac:dyDescent="0.25">
      <c r="B328" s="48"/>
      <c r="C328" s="20">
        <f t="shared" ref="C328:C391" si="26">C327+1</f>
        <v>45693</v>
      </c>
      <c r="D328" s="168">
        <f>SUMIFS('Transport DB'!P:P,'Transport DB'!C:C,"="&amp;'Work DB'!C328,'Transport DB'!F:F,"="&amp;'Work DB'!$D$4)</f>
        <v>0</v>
      </c>
      <c r="E328" s="169">
        <f>SUMIFS('Transport DB'!P:P,'Transport DB'!C:C,"="&amp;'Work DB'!C328,'Transport DB'!F:F,"="&amp;'Work DB'!$E$4)</f>
        <v>0</v>
      </c>
      <c r="F328" s="169">
        <f>SUMIFS('Transport DB'!P:P,'Transport DB'!C:C,"="&amp;'Work DB'!C328,'Transport DB'!F:F,"="&amp;'Work DB'!$F$4)</f>
        <v>0</v>
      </c>
      <c r="G328" s="169"/>
      <c r="H328" s="167"/>
      <c r="I328" s="168">
        <f>SUMIFS('Transport DB'!O:O,'Transport DB'!C:C,"="&amp;'Work DB'!C328,'Transport DB'!F:F,"="&amp;'Work DB'!$I$4)</f>
        <v>0</v>
      </c>
      <c r="J328" s="169">
        <f>SUMIFS('Transport DB'!O:O,'Transport DB'!C:C,"="&amp;'Work DB'!C328,'Transport DB'!F:F,"="&amp;'Work DB'!$J$4)</f>
        <v>0</v>
      </c>
      <c r="K328" s="169">
        <f>SUMIFS('Transport DB'!O:O,'Transport DB'!C:C,"="&amp;'Work DB'!C328,'Transport DB'!F:F,"="&amp;'Work DB'!$K$4)</f>
        <v>0</v>
      </c>
      <c r="L328" s="169">
        <f>SUMIFS('Transport DB'!O:O,'Transport DB'!C:C,"="&amp;'Work DB'!C328,'Transport DB'!F:F,"="&amp;'Work DB'!$L$4)</f>
        <v>0</v>
      </c>
      <c r="M328" s="169">
        <f>SUMIFS('Transport DB'!O:O,'Transport DB'!C:C,"="&amp;'Work DB'!C328,'Transport DB'!F:F,"="&amp;'Work DB'!$M$4)</f>
        <v>0</v>
      </c>
      <c r="N328" s="169"/>
      <c r="O328" s="167"/>
      <c r="P328" s="168">
        <f t="shared" si="25"/>
        <v>0</v>
      </c>
      <c r="Q328" s="169">
        <f t="shared" si="24"/>
        <v>0</v>
      </c>
      <c r="R328" s="169"/>
      <c r="S328" s="169"/>
      <c r="T328" s="169"/>
      <c r="U328" s="169"/>
      <c r="V328" s="167"/>
      <c r="W328" s="168">
        <f>SUMIFS('Transport DB'!Q:Q,'Transport DB'!C:C,"="&amp;'Work DB'!C328,'Transport DB'!F:F,"="&amp;'Work DB'!$W$4)</f>
        <v>0</v>
      </c>
      <c r="X328" s="169">
        <f>SUMIFS('Transport DB'!Q:Q,'Transport DB'!C:C,"="&amp;'Work DB'!C328,'Transport DB'!F:F,"="&amp;'Work DB'!$X$4)</f>
        <v>0</v>
      </c>
      <c r="Y328" s="169">
        <f>SUMIFS('Transport DB'!Q:Q,'Transport DB'!C:C,"="&amp;'Work DB'!C328,'Transport DB'!F:F,"="&amp;'Work DB'!$Y$4)</f>
        <v>0</v>
      </c>
      <c r="Z328" s="166">
        <f>SUMIFS('Transport DB'!Q:Q,'Transport DB'!C:C,"="&amp;'Work DB'!C328,'Transport DB'!F:F,"="&amp;'Work DB'!$Z$4)</f>
        <v>0</v>
      </c>
      <c r="AA328" s="166">
        <f>SUMIFS('Transport DB'!Q:Q,'Transport DB'!C:C,"="&amp;'Work DB'!C328,'Transport DB'!F:F,"="&amp;'Work DB'!$AA$4)</f>
        <v>0</v>
      </c>
      <c r="AB328" s="166"/>
      <c r="AC328" s="167"/>
      <c r="AD328" s="29"/>
      <c r="AE328" s="30"/>
      <c r="AF328" s="31"/>
      <c r="AG328" s="29"/>
      <c r="AH328" s="30"/>
      <c r="AI328" s="32"/>
      <c r="AJ328" s="29"/>
      <c r="AK328" s="30"/>
      <c r="AL328" s="30"/>
      <c r="AM328" s="31"/>
      <c r="AN328" s="29"/>
      <c r="AO328" s="30"/>
      <c r="AP328" s="31"/>
      <c r="AQ328" s="189"/>
      <c r="AR328" s="30"/>
      <c r="AS328" s="30"/>
      <c r="AT328" s="30"/>
      <c r="AU328" s="30"/>
      <c r="AV328" s="31"/>
      <c r="AW328" s="33"/>
      <c r="AX328" s="57"/>
    </row>
    <row r="329" spans="2:50" s="15" customFormat="1" ht="21" x14ac:dyDescent="0.25">
      <c r="B329" s="48"/>
      <c r="C329" s="20">
        <f t="shared" si="26"/>
        <v>45694</v>
      </c>
      <c r="D329" s="168">
        <f>SUMIFS('Transport DB'!P:P,'Transport DB'!C:C,"="&amp;'Work DB'!C329,'Transport DB'!F:F,"="&amp;'Work DB'!$D$4)</f>
        <v>0</v>
      </c>
      <c r="E329" s="169">
        <f>SUMIFS('Transport DB'!P:P,'Transport DB'!C:C,"="&amp;'Work DB'!C329,'Transport DB'!F:F,"="&amp;'Work DB'!$E$4)</f>
        <v>0</v>
      </c>
      <c r="F329" s="169">
        <f>SUMIFS('Transport DB'!P:P,'Transport DB'!C:C,"="&amp;'Work DB'!C329,'Transport DB'!F:F,"="&amp;'Work DB'!$F$4)</f>
        <v>0</v>
      </c>
      <c r="G329" s="169"/>
      <c r="H329" s="167"/>
      <c r="I329" s="168">
        <f>SUMIFS('Transport DB'!O:O,'Transport DB'!C:C,"="&amp;'Work DB'!C329,'Transport DB'!F:F,"="&amp;'Work DB'!$I$4)</f>
        <v>0</v>
      </c>
      <c r="J329" s="169">
        <f>SUMIFS('Transport DB'!O:O,'Transport DB'!C:C,"="&amp;'Work DB'!C329,'Transport DB'!F:F,"="&amp;'Work DB'!$J$4)</f>
        <v>0</v>
      </c>
      <c r="K329" s="169">
        <f>SUMIFS('Transport DB'!O:O,'Transport DB'!C:C,"="&amp;'Work DB'!C329,'Transport DB'!F:F,"="&amp;'Work DB'!$K$4)</f>
        <v>0</v>
      </c>
      <c r="L329" s="169">
        <f>SUMIFS('Transport DB'!O:O,'Transport DB'!C:C,"="&amp;'Work DB'!C329,'Transport DB'!F:F,"="&amp;'Work DB'!$L$4)</f>
        <v>0</v>
      </c>
      <c r="M329" s="169">
        <f>SUMIFS('Transport DB'!O:O,'Transport DB'!C:C,"="&amp;'Work DB'!C329,'Transport DB'!F:F,"="&amp;'Work DB'!$M$4)</f>
        <v>0</v>
      </c>
      <c r="N329" s="169"/>
      <c r="O329" s="167"/>
      <c r="P329" s="168">
        <f t="shared" si="25"/>
        <v>0</v>
      </c>
      <c r="Q329" s="169">
        <f t="shared" si="24"/>
        <v>0</v>
      </c>
      <c r="R329" s="169"/>
      <c r="S329" s="169"/>
      <c r="T329" s="169"/>
      <c r="U329" s="169"/>
      <c r="V329" s="167"/>
      <c r="W329" s="168">
        <f>SUMIFS('Transport DB'!Q:Q,'Transport DB'!C:C,"="&amp;'Work DB'!C329,'Transport DB'!F:F,"="&amp;'Work DB'!$W$4)</f>
        <v>0</v>
      </c>
      <c r="X329" s="169">
        <f>SUMIFS('Transport DB'!Q:Q,'Transport DB'!C:C,"="&amp;'Work DB'!C329,'Transport DB'!F:F,"="&amp;'Work DB'!$X$4)</f>
        <v>0</v>
      </c>
      <c r="Y329" s="169">
        <f>SUMIFS('Transport DB'!Q:Q,'Transport DB'!C:C,"="&amp;'Work DB'!C329,'Transport DB'!F:F,"="&amp;'Work DB'!$Y$4)</f>
        <v>0</v>
      </c>
      <c r="Z329" s="166">
        <f>SUMIFS('Transport DB'!Q:Q,'Transport DB'!C:C,"="&amp;'Work DB'!C329,'Transport DB'!F:F,"="&amp;'Work DB'!$Z$4)</f>
        <v>0</v>
      </c>
      <c r="AA329" s="166">
        <f>SUMIFS('Transport DB'!Q:Q,'Transport DB'!C:C,"="&amp;'Work DB'!C329,'Transport DB'!F:F,"="&amp;'Work DB'!$AA$4)</f>
        <v>0</v>
      </c>
      <c r="AB329" s="166"/>
      <c r="AC329" s="167"/>
      <c r="AD329" s="29"/>
      <c r="AE329" s="30"/>
      <c r="AF329" s="31"/>
      <c r="AG329" s="29"/>
      <c r="AH329" s="30"/>
      <c r="AI329" s="32"/>
      <c r="AJ329" s="29"/>
      <c r="AK329" s="30"/>
      <c r="AL329" s="30"/>
      <c r="AM329" s="31"/>
      <c r="AN329" s="29"/>
      <c r="AO329" s="30"/>
      <c r="AP329" s="31"/>
      <c r="AQ329" s="189"/>
      <c r="AR329" s="30"/>
      <c r="AS329" s="30"/>
      <c r="AT329" s="30"/>
      <c r="AU329" s="30"/>
      <c r="AV329" s="31"/>
      <c r="AW329" s="33"/>
      <c r="AX329" s="57"/>
    </row>
    <row r="330" spans="2:50" s="15" customFormat="1" ht="21" x14ac:dyDescent="0.25">
      <c r="B330" s="48"/>
      <c r="C330" s="20">
        <f t="shared" si="26"/>
        <v>45695</v>
      </c>
      <c r="D330" s="168">
        <f>SUMIFS('Transport DB'!P:P,'Transport DB'!C:C,"="&amp;'Work DB'!C330,'Transport DB'!F:F,"="&amp;'Work DB'!$D$4)</f>
        <v>0</v>
      </c>
      <c r="E330" s="169">
        <f>SUMIFS('Transport DB'!P:P,'Transport DB'!C:C,"="&amp;'Work DB'!C330,'Transport DB'!F:F,"="&amp;'Work DB'!$E$4)</f>
        <v>0</v>
      </c>
      <c r="F330" s="169">
        <f>SUMIFS('Transport DB'!P:P,'Transport DB'!C:C,"="&amp;'Work DB'!C330,'Transport DB'!F:F,"="&amp;'Work DB'!$F$4)</f>
        <v>0</v>
      </c>
      <c r="G330" s="169"/>
      <c r="H330" s="167"/>
      <c r="I330" s="168">
        <f>SUMIFS('Transport DB'!O:O,'Transport DB'!C:C,"="&amp;'Work DB'!C330,'Transport DB'!F:F,"="&amp;'Work DB'!$I$4)</f>
        <v>0</v>
      </c>
      <c r="J330" s="169">
        <f>SUMIFS('Transport DB'!O:O,'Transport DB'!C:C,"="&amp;'Work DB'!C330,'Transport DB'!F:F,"="&amp;'Work DB'!$J$4)</f>
        <v>0</v>
      </c>
      <c r="K330" s="169">
        <f>SUMIFS('Transport DB'!O:O,'Transport DB'!C:C,"="&amp;'Work DB'!C330,'Transport DB'!F:F,"="&amp;'Work DB'!$K$4)</f>
        <v>0</v>
      </c>
      <c r="L330" s="169">
        <f>SUMIFS('Transport DB'!O:O,'Transport DB'!C:C,"="&amp;'Work DB'!C330,'Transport DB'!F:F,"="&amp;'Work DB'!$L$4)</f>
        <v>0</v>
      </c>
      <c r="M330" s="169">
        <f>SUMIFS('Transport DB'!O:O,'Transport DB'!C:C,"="&amp;'Work DB'!C330,'Transport DB'!F:F,"="&amp;'Work DB'!$M$4)</f>
        <v>0</v>
      </c>
      <c r="N330" s="169"/>
      <c r="O330" s="167"/>
      <c r="P330" s="168">
        <f t="shared" si="25"/>
        <v>0</v>
      </c>
      <c r="Q330" s="169">
        <f t="shared" si="24"/>
        <v>0</v>
      </c>
      <c r="R330" s="169"/>
      <c r="S330" s="169"/>
      <c r="T330" s="169"/>
      <c r="U330" s="169"/>
      <c r="V330" s="167"/>
      <c r="W330" s="168">
        <f>SUMIFS('Transport DB'!Q:Q,'Transport DB'!C:C,"="&amp;'Work DB'!C330,'Transport DB'!F:F,"="&amp;'Work DB'!$W$4)</f>
        <v>0</v>
      </c>
      <c r="X330" s="169">
        <f>SUMIFS('Transport DB'!Q:Q,'Transport DB'!C:C,"="&amp;'Work DB'!C330,'Transport DB'!F:F,"="&amp;'Work DB'!$X$4)</f>
        <v>0</v>
      </c>
      <c r="Y330" s="169">
        <f>SUMIFS('Transport DB'!Q:Q,'Transport DB'!C:C,"="&amp;'Work DB'!C330,'Transport DB'!F:F,"="&amp;'Work DB'!$Y$4)</f>
        <v>0</v>
      </c>
      <c r="Z330" s="166">
        <f>SUMIFS('Transport DB'!Q:Q,'Transport DB'!C:C,"="&amp;'Work DB'!C330,'Transport DB'!F:F,"="&amp;'Work DB'!$Z$4)</f>
        <v>0</v>
      </c>
      <c r="AA330" s="166">
        <f>SUMIFS('Transport DB'!Q:Q,'Transport DB'!C:C,"="&amp;'Work DB'!C330,'Transport DB'!F:F,"="&amp;'Work DB'!$AA$4)</f>
        <v>0</v>
      </c>
      <c r="AB330" s="166"/>
      <c r="AC330" s="167"/>
      <c r="AD330" s="29"/>
      <c r="AE330" s="30"/>
      <c r="AF330" s="31"/>
      <c r="AG330" s="29"/>
      <c r="AH330" s="30"/>
      <c r="AI330" s="32"/>
      <c r="AJ330" s="29"/>
      <c r="AK330" s="30"/>
      <c r="AL330" s="30"/>
      <c r="AM330" s="31"/>
      <c r="AN330" s="29"/>
      <c r="AO330" s="30"/>
      <c r="AP330" s="31"/>
      <c r="AQ330" s="189"/>
      <c r="AR330" s="30"/>
      <c r="AS330" s="30"/>
      <c r="AT330" s="30"/>
      <c r="AU330" s="30"/>
      <c r="AV330" s="31"/>
      <c r="AW330" s="33"/>
      <c r="AX330" s="57"/>
    </row>
    <row r="331" spans="2:50" s="15" customFormat="1" ht="21" x14ac:dyDescent="0.25">
      <c r="B331" s="48"/>
      <c r="C331" s="20">
        <f t="shared" si="26"/>
        <v>45696</v>
      </c>
      <c r="D331" s="168">
        <f>SUMIFS('Transport DB'!P:P,'Transport DB'!C:C,"="&amp;'Work DB'!C331,'Transport DB'!F:F,"="&amp;'Work DB'!$D$4)</f>
        <v>0</v>
      </c>
      <c r="E331" s="169">
        <f>SUMIFS('Transport DB'!P:P,'Transport DB'!C:C,"="&amp;'Work DB'!C331,'Transport DB'!F:F,"="&amp;'Work DB'!$E$4)</f>
        <v>0</v>
      </c>
      <c r="F331" s="169">
        <f>SUMIFS('Transport DB'!P:P,'Transport DB'!C:C,"="&amp;'Work DB'!C331,'Transport DB'!F:F,"="&amp;'Work DB'!$F$4)</f>
        <v>0</v>
      </c>
      <c r="G331" s="169"/>
      <c r="H331" s="167"/>
      <c r="I331" s="168">
        <f>SUMIFS('Transport DB'!O:O,'Transport DB'!C:C,"="&amp;'Work DB'!C331,'Transport DB'!F:F,"="&amp;'Work DB'!$I$4)</f>
        <v>0</v>
      </c>
      <c r="J331" s="169">
        <f>SUMIFS('Transport DB'!O:O,'Transport DB'!C:C,"="&amp;'Work DB'!C331,'Transport DB'!F:F,"="&amp;'Work DB'!$J$4)</f>
        <v>0</v>
      </c>
      <c r="K331" s="169">
        <f>SUMIFS('Transport DB'!O:O,'Transport DB'!C:C,"="&amp;'Work DB'!C331,'Transport DB'!F:F,"="&amp;'Work DB'!$K$4)</f>
        <v>0</v>
      </c>
      <c r="L331" s="169">
        <f>SUMIFS('Transport DB'!O:O,'Transport DB'!C:C,"="&amp;'Work DB'!C331,'Transport DB'!F:F,"="&amp;'Work DB'!$L$4)</f>
        <v>0</v>
      </c>
      <c r="M331" s="169">
        <f>SUMIFS('Transport DB'!O:O,'Transport DB'!C:C,"="&amp;'Work DB'!C331,'Transport DB'!F:F,"="&amp;'Work DB'!$M$4)</f>
        <v>0</v>
      </c>
      <c r="N331" s="169"/>
      <c r="O331" s="167"/>
      <c r="P331" s="168">
        <f t="shared" si="25"/>
        <v>0</v>
      </c>
      <c r="Q331" s="169">
        <f t="shared" si="24"/>
        <v>0</v>
      </c>
      <c r="R331" s="169"/>
      <c r="S331" s="169"/>
      <c r="T331" s="169"/>
      <c r="U331" s="169"/>
      <c r="V331" s="167"/>
      <c r="W331" s="168">
        <f>SUMIFS('Transport DB'!Q:Q,'Transport DB'!C:C,"="&amp;'Work DB'!C331,'Transport DB'!F:F,"="&amp;'Work DB'!$W$4)</f>
        <v>0</v>
      </c>
      <c r="X331" s="169">
        <f>SUMIFS('Transport DB'!Q:Q,'Transport DB'!C:C,"="&amp;'Work DB'!C331,'Transport DB'!F:F,"="&amp;'Work DB'!$X$4)</f>
        <v>0</v>
      </c>
      <c r="Y331" s="169">
        <f>SUMIFS('Transport DB'!Q:Q,'Transport DB'!C:C,"="&amp;'Work DB'!C331,'Transport DB'!F:F,"="&amp;'Work DB'!$Y$4)</f>
        <v>0</v>
      </c>
      <c r="Z331" s="166">
        <f>SUMIFS('Transport DB'!Q:Q,'Transport DB'!C:C,"="&amp;'Work DB'!C331,'Transport DB'!F:F,"="&amp;'Work DB'!$Z$4)</f>
        <v>0</v>
      </c>
      <c r="AA331" s="166">
        <f>SUMIFS('Transport DB'!Q:Q,'Transport DB'!C:C,"="&amp;'Work DB'!C331,'Transport DB'!F:F,"="&amp;'Work DB'!$AA$4)</f>
        <v>0</v>
      </c>
      <c r="AB331" s="166"/>
      <c r="AC331" s="167"/>
      <c r="AD331" s="29"/>
      <c r="AE331" s="30"/>
      <c r="AF331" s="31"/>
      <c r="AG331" s="29"/>
      <c r="AH331" s="30"/>
      <c r="AI331" s="32"/>
      <c r="AJ331" s="29"/>
      <c r="AK331" s="30"/>
      <c r="AL331" s="30"/>
      <c r="AM331" s="31"/>
      <c r="AN331" s="29"/>
      <c r="AO331" s="30"/>
      <c r="AP331" s="31"/>
      <c r="AQ331" s="189"/>
      <c r="AR331" s="30"/>
      <c r="AS331" s="30"/>
      <c r="AT331" s="30"/>
      <c r="AU331" s="30"/>
      <c r="AV331" s="31"/>
      <c r="AW331" s="33"/>
      <c r="AX331" s="57"/>
    </row>
    <row r="332" spans="2:50" s="15" customFormat="1" ht="21" x14ac:dyDescent="0.25">
      <c r="B332" s="48"/>
      <c r="C332" s="20">
        <f t="shared" si="26"/>
        <v>45697</v>
      </c>
      <c r="D332" s="168">
        <f>SUMIFS('Transport DB'!P:P,'Transport DB'!C:C,"="&amp;'Work DB'!C332,'Transport DB'!F:F,"="&amp;'Work DB'!$D$4)</f>
        <v>0</v>
      </c>
      <c r="E332" s="169">
        <f>SUMIFS('Transport DB'!P:P,'Transport DB'!C:C,"="&amp;'Work DB'!C332,'Transport DB'!F:F,"="&amp;'Work DB'!$E$4)</f>
        <v>0</v>
      </c>
      <c r="F332" s="169">
        <f>SUMIFS('Transport DB'!P:P,'Transport DB'!C:C,"="&amp;'Work DB'!C332,'Transport DB'!F:F,"="&amp;'Work DB'!$F$4)</f>
        <v>0</v>
      </c>
      <c r="G332" s="169"/>
      <c r="H332" s="167"/>
      <c r="I332" s="168">
        <f>SUMIFS('Transport DB'!O:O,'Transport DB'!C:C,"="&amp;'Work DB'!C332,'Transport DB'!F:F,"="&amp;'Work DB'!$I$4)</f>
        <v>0</v>
      </c>
      <c r="J332" s="169">
        <f>SUMIFS('Transport DB'!O:O,'Transport DB'!C:C,"="&amp;'Work DB'!C332,'Transport DB'!F:F,"="&amp;'Work DB'!$J$4)</f>
        <v>0</v>
      </c>
      <c r="K332" s="169">
        <f>SUMIFS('Transport DB'!O:O,'Transport DB'!C:C,"="&amp;'Work DB'!C332,'Transport DB'!F:F,"="&amp;'Work DB'!$K$4)</f>
        <v>0</v>
      </c>
      <c r="L332" s="169">
        <f>SUMIFS('Transport DB'!O:O,'Transport DB'!C:C,"="&amp;'Work DB'!C332,'Transport DB'!F:F,"="&amp;'Work DB'!$L$4)</f>
        <v>0</v>
      </c>
      <c r="M332" s="169">
        <f>SUMIFS('Transport DB'!O:O,'Transport DB'!C:C,"="&amp;'Work DB'!C332,'Transport DB'!F:F,"="&amp;'Work DB'!$M$4)</f>
        <v>0</v>
      </c>
      <c r="N332" s="169"/>
      <c r="O332" s="167"/>
      <c r="P332" s="168">
        <f t="shared" si="25"/>
        <v>0</v>
      </c>
      <c r="Q332" s="169">
        <f t="shared" si="24"/>
        <v>0</v>
      </c>
      <c r="R332" s="169"/>
      <c r="S332" s="169"/>
      <c r="T332" s="169"/>
      <c r="U332" s="169"/>
      <c r="V332" s="167"/>
      <c r="W332" s="168">
        <f>SUMIFS('Transport DB'!Q:Q,'Transport DB'!C:C,"="&amp;'Work DB'!C332,'Transport DB'!F:F,"="&amp;'Work DB'!$W$4)</f>
        <v>0</v>
      </c>
      <c r="X332" s="169">
        <f>SUMIFS('Transport DB'!Q:Q,'Transport DB'!C:C,"="&amp;'Work DB'!C332,'Transport DB'!F:F,"="&amp;'Work DB'!$X$4)</f>
        <v>0</v>
      </c>
      <c r="Y332" s="169">
        <f>SUMIFS('Transport DB'!Q:Q,'Transport DB'!C:C,"="&amp;'Work DB'!C332,'Transport DB'!F:F,"="&amp;'Work DB'!$Y$4)</f>
        <v>0</v>
      </c>
      <c r="Z332" s="166">
        <f>SUMIFS('Transport DB'!Q:Q,'Transport DB'!C:C,"="&amp;'Work DB'!C332,'Transport DB'!F:F,"="&amp;'Work DB'!$Z$4)</f>
        <v>0</v>
      </c>
      <c r="AA332" s="166">
        <f>SUMIFS('Transport DB'!Q:Q,'Transport DB'!C:C,"="&amp;'Work DB'!C332,'Transport DB'!F:F,"="&amp;'Work DB'!$AA$4)</f>
        <v>0</v>
      </c>
      <c r="AB332" s="166"/>
      <c r="AC332" s="167"/>
      <c r="AD332" s="29"/>
      <c r="AE332" s="30"/>
      <c r="AF332" s="31"/>
      <c r="AG332" s="29"/>
      <c r="AH332" s="30"/>
      <c r="AI332" s="32"/>
      <c r="AJ332" s="29"/>
      <c r="AK332" s="30"/>
      <c r="AL332" s="30"/>
      <c r="AM332" s="31"/>
      <c r="AN332" s="29"/>
      <c r="AO332" s="30"/>
      <c r="AP332" s="31"/>
      <c r="AQ332" s="189"/>
      <c r="AR332" s="30"/>
      <c r="AS332" s="30"/>
      <c r="AT332" s="30"/>
      <c r="AU332" s="30"/>
      <c r="AV332" s="31"/>
      <c r="AW332" s="33"/>
      <c r="AX332" s="57"/>
    </row>
    <row r="333" spans="2:50" s="15" customFormat="1" ht="21" x14ac:dyDescent="0.25">
      <c r="B333" s="48"/>
      <c r="C333" s="20">
        <f t="shared" si="26"/>
        <v>45698</v>
      </c>
      <c r="D333" s="168">
        <f>SUMIFS('Transport DB'!P:P,'Transport DB'!C:C,"="&amp;'Work DB'!C333,'Transport DB'!F:F,"="&amp;'Work DB'!$D$4)</f>
        <v>0</v>
      </c>
      <c r="E333" s="169">
        <f>SUMIFS('Transport DB'!P:P,'Transport DB'!C:C,"="&amp;'Work DB'!C333,'Transport DB'!F:F,"="&amp;'Work DB'!$E$4)</f>
        <v>0</v>
      </c>
      <c r="F333" s="169">
        <f>SUMIFS('Transport DB'!P:P,'Transport DB'!C:C,"="&amp;'Work DB'!C333,'Transport DB'!F:F,"="&amp;'Work DB'!$F$4)</f>
        <v>0</v>
      </c>
      <c r="G333" s="169"/>
      <c r="H333" s="167"/>
      <c r="I333" s="168">
        <f>SUMIFS('Transport DB'!O:O,'Transport DB'!C:C,"="&amp;'Work DB'!C333,'Transport DB'!F:F,"="&amp;'Work DB'!$I$4)</f>
        <v>0</v>
      </c>
      <c r="J333" s="169">
        <f>SUMIFS('Transport DB'!O:O,'Transport DB'!C:C,"="&amp;'Work DB'!C333,'Transport DB'!F:F,"="&amp;'Work DB'!$J$4)</f>
        <v>0</v>
      </c>
      <c r="K333" s="169">
        <f>SUMIFS('Transport DB'!O:O,'Transport DB'!C:C,"="&amp;'Work DB'!C333,'Transport DB'!F:F,"="&amp;'Work DB'!$K$4)</f>
        <v>0</v>
      </c>
      <c r="L333" s="169">
        <f>SUMIFS('Transport DB'!O:O,'Transport DB'!C:C,"="&amp;'Work DB'!C333,'Transport DB'!F:F,"="&amp;'Work DB'!$L$4)</f>
        <v>0</v>
      </c>
      <c r="M333" s="169">
        <f>SUMIFS('Transport DB'!O:O,'Transport DB'!C:C,"="&amp;'Work DB'!C333,'Transport DB'!F:F,"="&amp;'Work DB'!$M$4)</f>
        <v>0</v>
      </c>
      <c r="N333" s="169"/>
      <c r="O333" s="167"/>
      <c r="P333" s="168">
        <f t="shared" si="25"/>
        <v>0</v>
      </c>
      <c r="Q333" s="169">
        <f t="shared" si="24"/>
        <v>0</v>
      </c>
      <c r="R333" s="169"/>
      <c r="S333" s="169"/>
      <c r="T333" s="169"/>
      <c r="U333" s="169"/>
      <c r="V333" s="167"/>
      <c r="W333" s="168">
        <f>SUMIFS('Transport DB'!Q:Q,'Transport DB'!C:C,"="&amp;'Work DB'!C333,'Transport DB'!F:F,"="&amp;'Work DB'!$W$4)</f>
        <v>0</v>
      </c>
      <c r="X333" s="169">
        <f>SUMIFS('Transport DB'!Q:Q,'Transport DB'!C:C,"="&amp;'Work DB'!C333,'Transport DB'!F:F,"="&amp;'Work DB'!$X$4)</f>
        <v>0</v>
      </c>
      <c r="Y333" s="169">
        <f>SUMIFS('Transport DB'!Q:Q,'Transport DB'!C:C,"="&amp;'Work DB'!C333,'Transport DB'!F:F,"="&amp;'Work DB'!$Y$4)</f>
        <v>0</v>
      </c>
      <c r="Z333" s="166">
        <f>SUMIFS('Transport DB'!Q:Q,'Transport DB'!C:C,"="&amp;'Work DB'!C333,'Transport DB'!F:F,"="&amp;'Work DB'!$Z$4)</f>
        <v>0</v>
      </c>
      <c r="AA333" s="166">
        <f>SUMIFS('Transport DB'!Q:Q,'Transport DB'!C:C,"="&amp;'Work DB'!C333,'Transport DB'!F:F,"="&amp;'Work DB'!$AA$4)</f>
        <v>0</v>
      </c>
      <c r="AB333" s="166"/>
      <c r="AC333" s="167"/>
      <c r="AD333" s="29"/>
      <c r="AE333" s="30"/>
      <c r="AF333" s="31"/>
      <c r="AG333" s="29"/>
      <c r="AH333" s="30"/>
      <c r="AI333" s="32"/>
      <c r="AJ333" s="29"/>
      <c r="AK333" s="30"/>
      <c r="AL333" s="30"/>
      <c r="AM333" s="31"/>
      <c r="AN333" s="29"/>
      <c r="AO333" s="30"/>
      <c r="AP333" s="31"/>
      <c r="AQ333" s="189"/>
      <c r="AR333" s="30"/>
      <c r="AS333" s="30"/>
      <c r="AT333" s="30"/>
      <c r="AU333" s="30"/>
      <c r="AV333" s="31"/>
      <c r="AW333" s="33"/>
      <c r="AX333" s="57"/>
    </row>
    <row r="334" spans="2:50" s="15" customFormat="1" ht="21" x14ac:dyDescent="0.25">
      <c r="B334" s="48"/>
      <c r="C334" s="20">
        <f t="shared" si="26"/>
        <v>45699</v>
      </c>
      <c r="D334" s="168">
        <f>SUMIFS('Transport DB'!P:P,'Transport DB'!C:C,"="&amp;'Work DB'!C334,'Transport DB'!F:F,"="&amp;'Work DB'!$D$4)</f>
        <v>0</v>
      </c>
      <c r="E334" s="169">
        <f>SUMIFS('Transport DB'!P:P,'Transport DB'!C:C,"="&amp;'Work DB'!C334,'Transport DB'!F:F,"="&amp;'Work DB'!$E$4)</f>
        <v>0</v>
      </c>
      <c r="F334" s="169">
        <f>SUMIFS('Transport DB'!P:P,'Transport DB'!C:C,"="&amp;'Work DB'!C334,'Transport DB'!F:F,"="&amp;'Work DB'!$F$4)</f>
        <v>0</v>
      </c>
      <c r="G334" s="169"/>
      <c r="H334" s="167"/>
      <c r="I334" s="168">
        <f>SUMIFS('Transport DB'!O:O,'Transport DB'!C:C,"="&amp;'Work DB'!C334,'Transport DB'!F:F,"="&amp;'Work DB'!$I$4)</f>
        <v>0</v>
      </c>
      <c r="J334" s="169">
        <f>SUMIFS('Transport DB'!O:O,'Transport DB'!C:C,"="&amp;'Work DB'!C334,'Transport DB'!F:F,"="&amp;'Work DB'!$J$4)</f>
        <v>0</v>
      </c>
      <c r="K334" s="169">
        <f>SUMIFS('Transport DB'!O:O,'Transport DB'!C:C,"="&amp;'Work DB'!C334,'Transport DB'!F:F,"="&amp;'Work DB'!$K$4)</f>
        <v>0</v>
      </c>
      <c r="L334" s="169">
        <f>SUMIFS('Transport DB'!O:O,'Transport DB'!C:C,"="&amp;'Work DB'!C334,'Transport DB'!F:F,"="&amp;'Work DB'!$L$4)</f>
        <v>0</v>
      </c>
      <c r="M334" s="169">
        <f>SUMIFS('Transport DB'!O:O,'Transport DB'!C:C,"="&amp;'Work DB'!C334,'Transport DB'!F:F,"="&amp;'Work DB'!$M$4)</f>
        <v>0</v>
      </c>
      <c r="N334" s="169"/>
      <c r="O334" s="167"/>
      <c r="P334" s="168">
        <f t="shared" si="25"/>
        <v>0</v>
      </c>
      <c r="Q334" s="169">
        <f t="shared" si="24"/>
        <v>0</v>
      </c>
      <c r="R334" s="169"/>
      <c r="S334" s="169"/>
      <c r="T334" s="169"/>
      <c r="U334" s="169"/>
      <c r="V334" s="167"/>
      <c r="W334" s="168">
        <f>SUMIFS('Transport DB'!Q:Q,'Transport DB'!C:C,"="&amp;'Work DB'!C334,'Transport DB'!F:F,"="&amp;'Work DB'!$W$4)</f>
        <v>0</v>
      </c>
      <c r="X334" s="169">
        <f>SUMIFS('Transport DB'!Q:Q,'Transport DB'!C:C,"="&amp;'Work DB'!C334,'Transport DB'!F:F,"="&amp;'Work DB'!$X$4)</f>
        <v>0</v>
      </c>
      <c r="Y334" s="169">
        <f>SUMIFS('Transport DB'!Q:Q,'Transport DB'!C:C,"="&amp;'Work DB'!C334,'Transport DB'!F:F,"="&amp;'Work DB'!$Y$4)</f>
        <v>0</v>
      </c>
      <c r="Z334" s="166">
        <f>SUMIFS('Transport DB'!Q:Q,'Transport DB'!C:C,"="&amp;'Work DB'!C334,'Transport DB'!F:F,"="&amp;'Work DB'!$Z$4)</f>
        <v>0</v>
      </c>
      <c r="AA334" s="166">
        <f>SUMIFS('Transport DB'!Q:Q,'Transport DB'!C:C,"="&amp;'Work DB'!C334,'Transport DB'!F:F,"="&amp;'Work DB'!$AA$4)</f>
        <v>0</v>
      </c>
      <c r="AB334" s="166"/>
      <c r="AC334" s="167"/>
      <c r="AD334" s="29"/>
      <c r="AE334" s="30"/>
      <c r="AF334" s="31"/>
      <c r="AG334" s="29"/>
      <c r="AH334" s="30"/>
      <c r="AI334" s="32"/>
      <c r="AJ334" s="29"/>
      <c r="AK334" s="30"/>
      <c r="AL334" s="30"/>
      <c r="AM334" s="31"/>
      <c r="AN334" s="29"/>
      <c r="AO334" s="30"/>
      <c r="AP334" s="31"/>
      <c r="AQ334" s="189"/>
      <c r="AR334" s="30"/>
      <c r="AS334" s="30"/>
      <c r="AT334" s="30"/>
      <c r="AU334" s="30"/>
      <c r="AV334" s="31"/>
      <c r="AW334" s="33"/>
      <c r="AX334" s="57"/>
    </row>
    <row r="335" spans="2:50" s="15" customFormat="1" ht="21" x14ac:dyDescent="0.25">
      <c r="B335" s="48"/>
      <c r="C335" s="20">
        <f t="shared" si="26"/>
        <v>45700</v>
      </c>
      <c r="D335" s="168">
        <f>SUMIFS('Transport DB'!P:P,'Transport DB'!C:C,"="&amp;'Work DB'!C335,'Transport DB'!F:F,"="&amp;'Work DB'!$D$4)</f>
        <v>0</v>
      </c>
      <c r="E335" s="169">
        <f>SUMIFS('Transport DB'!P:P,'Transport DB'!C:C,"="&amp;'Work DB'!C335,'Transport DB'!F:F,"="&amp;'Work DB'!$E$4)</f>
        <v>0</v>
      </c>
      <c r="F335" s="169">
        <f>SUMIFS('Transport DB'!P:P,'Transport DB'!C:C,"="&amp;'Work DB'!C335,'Transport DB'!F:F,"="&amp;'Work DB'!$F$4)</f>
        <v>0</v>
      </c>
      <c r="G335" s="169"/>
      <c r="H335" s="167"/>
      <c r="I335" s="168">
        <f>SUMIFS('Transport DB'!O:O,'Transport DB'!C:C,"="&amp;'Work DB'!C335,'Transport DB'!F:F,"="&amp;'Work DB'!$I$4)</f>
        <v>0</v>
      </c>
      <c r="J335" s="169">
        <f>SUMIFS('Transport DB'!O:O,'Transport DB'!C:C,"="&amp;'Work DB'!C335,'Transport DB'!F:F,"="&amp;'Work DB'!$J$4)</f>
        <v>0</v>
      </c>
      <c r="K335" s="169">
        <f>SUMIFS('Transport DB'!O:O,'Transport DB'!C:C,"="&amp;'Work DB'!C335,'Transport DB'!F:F,"="&amp;'Work DB'!$K$4)</f>
        <v>0</v>
      </c>
      <c r="L335" s="169">
        <f>SUMIFS('Transport DB'!O:O,'Transport DB'!C:C,"="&amp;'Work DB'!C335,'Transport DB'!F:F,"="&amp;'Work DB'!$L$4)</f>
        <v>0</v>
      </c>
      <c r="M335" s="169">
        <f>SUMIFS('Transport DB'!O:O,'Transport DB'!C:C,"="&amp;'Work DB'!C335,'Transport DB'!F:F,"="&amp;'Work DB'!$M$4)</f>
        <v>0</v>
      </c>
      <c r="N335" s="169"/>
      <c r="O335" s="167"/>
      <c r="P335" s="168">
        <f t="shared" si="25"/>
        <v>0</v>
      </c>
      <c r="Q335" s="169">
        <f t="shared" si="24"/>
        <v>0</v>
      </c>
      <c r="R335" s="169"/>
      <c r="S335" s="169"/>
      <c r="T335" s="169"/>
      <c r="U335" s="169"/>
      <c r="V335" s="167"/>
      <c r="W335" s="168">
        <f>SUMIFS('Transport DB'!Q:Q,'Transport DB'!C:C,"="&amp;'Work DB'!C335,'Transport DB'!F:F,"="&amp;'Work DB'!$W$4)</f>
        <v>0</v>
      </c>
      <c r="X335" s="169">
        <f>SUMIFS('Transport DB'!Q:Q,'Transport DB'!C:C,"="&amp;'Work DB'!C335,'Transport DB'!F:F,"="&amp;'Work DB'!$X$4)</f>
        <v>0</v>
      </c>
      <c r="Y335" s="169">
        <f>SUMIFS('Transport DB'!Q:Q,'Transport DB'!C:C,"="&amp;'Work DB'!C335,'Transport DB'!F:F,"="&amp;'Work DB'!$Y$4)</f>
        <v>0</v>
      </c>
      <c r="Z335" s="166">
        <f>SUMIFS('Transport DB'!Q:Q,'Transport DB'!C:C,"="&amp;'Work DB'!C335,'Transport DB'!F:F,"="&amp;'Work DB'!$Z$4)</f>
        <v>0</v>
      </c>
      <c r="AA335" s="166">
        <f>SUMIFS('Transport DB'!Q:Q,'Transport DB'!C:C,"="&amp;'Work DB'!C335,'Transport DB'!F:F,"="&amp;'Work DB'!$AA$4)</f>
        <v>0</v>
      </c>
      <c r="AB335" s="166"/>
      <c r="AC335" s="167"/>
      <c r="AD335" s="29"/>
      <c r="AE335" s="30"/>
      <c r="AF335" s="31"/>
      <c r="AG335" s="29"/>
      <c r="AH335" s="30"/>
      <c r="AI335" s="32"/>
      <c r="AJ335" s="29"/>
      <c r="AK335" s="30"/>
      <c r="AL335" s="30"/>
      <c r="AM335" s="31"/>
      <c r="AN335" s="29"/>
      <c r="AO335" s="30"/>
      <c r="AP335" s="31"/>
      <c r="AQ335" s="189"/>
      <c r="AR335" s="30"/>
      <c r="AS335" s="30"/>
      <c r="AT335" s="30"/>
      <c r="AU335" s="30"/>
      <c r="AV335" s="31"/>
      <c r="AW335" s="33"/>
      <c r="AX335" s="57"/>
    </row>
    <row r="336" spans="2:50" s="15" customFormat="1" ht="21" x14ac:dyDescent="0.25">
      <c r="B336" s="48"/>
      <c r="C336" s="20">
        <f t="shared" si="26"/>
        <v>45701</v>
      </c>
      <c r="D336" s="168">
        <f>SUMIFS('Transport DB'!P:P,'Transport DB'!C:C,"="&amp;'Work DB'!C336,'Transport DB'!F:F,"="&amp;'Work DB'!$D$4)</f>
        <v>0</v>
      </c>
      <c r="E336" s="169">
        <f>SUMIFS('Transport DB'!P:P,'Transport DB'!C:C,"="&amp;'Work DB'!C336,'Transport DB'!F:F,"="&amp;'Work DB'!$E$4)</f>
        <v>0</v>
      </c>
      <c r="F336" s="169">
        <f>SUMIFS('Transport DB'!P:P,'Transport DB'!C:C,"="&amp;'Work DB'!C336,'Transport DB'!F:F,"="&amp;'Work DB'!$F$4)</f>
        <v>0</v>
      </c>
      <c r="G336" s="169"/>
      <c r="H336" s="167"/>
      <c r="I336" s="168">
        <f>SUMIFS('Transport DB'!O:O,'Transport DB'!C:C,"="&amp;'Work DB'!C336,'Transport DB'!F:F,"="&amp;'Work DB'!$I$4)</f>
        <v>0</v>
      </c>
      <c r="J336" s="169">
        <f>SUMIFS('Transport DB'!O:O,'Transport DB'!C:C,"="&amp;'Work DB'!C336,'Transport DB'!F:F,"="&amp;'Work DB'!$J$4)</f>
        <v>0</v>
      </c>
      <c r="K336" s="169">
        <f>SUMIFS('Transport DB'!O:O,'Transport DB'!C:C,"="&amp;'Work DB'!C336,'Transport DB'!F:F,"="&amp;'Work DB'!$K$4)</f>
        <v>0</v>
      </c>
      <c r="L336" s="169">
        <f>SUMIFS('Transport DB'!O:O,'Transport DB'!C:C,"="&amp;'Work DB'!C336,'Transport DB'!F:F,"="&amp;'Work DB'!$L$4)</f>
        <v>0</v>
      </c>
      <c r="M336" s="169">
        <f>SUMIFS('Transport DB'!O:O,'Transport DB'!C:C,"="&amp;'Work DB'!C336,'Transport DB'!F:F,"="&amp;'Work DB'!$M$4)</f>
        <v>0</v>
      </c>
      <c r="N336" s="169"/>
      <c r="O336" s="167"/>
      <c r="P336" s="168">
        <f t="shared" si="25"/>
        <v>0</v>
      </c>
      <c r="Q336" s="169">
        <f t="shared" si="24"/>
        <v>0</v>
      </c>
      <c r="R336" s="169"/>
      <c r="S336" s="169"/>
      <c r="T336" s="169"/>
      <c r="U336" s="169"/>
      <c r="V336" s="167"/>
      <c r="W336" s="168">
        <f>SUMIFS('Transport DB'!Q:Q,'Transport DB'!C:C,"="&amp;'Work DB'!C336,'Transport DB'!F:F,"="&amp;'Work DB'!$W$4)</f>
        <v>0</v>
      </c>
      <c r="X336" s="169">
        <f>SUMIFS('Transport DB'!Q:Q,'Transport DB'!C:C,"="&amp;'Work DB'!C336,'Transport DB'!F:F,"="&amp;'Work DB'!$X$4)</f>
        <v>0</v>
      </c>
      <c r="Y336" s="169">
        <f>SUMIFS('Transport DB'!Q:Q,'Transport DB'!C:C,"="&amp;'Work DB'!C336,'Transport DB'!F:F,"="&amp;'Work DB'!$Y$4)</f>
        <v>0</v>
      </c>
      <c r="Z336" s="166">
        <f>SUMIFS('Transport DB'!Q:Q,'Transport DB'!C:C,"="&amp;'Work DB'!C336,'Transport DB'!F:F,"="&amp;'Work DB'!$Z$4)</f>
        <v>0</v>
      </c>
      <c r="AA336" s="166">
        <f>SUMIFS('Transport DB'!Q:Q,'Transport DB'!C:C,"="&amp;'Work DB'!C336,'Transport DB'!F:F,"="&amp;'Work DB'!$AA$4)</f>
        <v>0</v>
      </c>
      <c r="AB336" s="166"/>
      <c r="AC336" s="167"/>
      <c r="AD336" s="29"/>
      <c r="AE336" s="30"/>
      <c r="AF336" s="31"/>
      <c r="AG336" s="29"/>
      <c r="AH336" s="30"/>
      <c r="AI336" s="32"/>
      <c r="AJ336" s="29"/>
      <c r="AK336" s="30"/>
      <c r="AL336" s="30"/>
      <c r="AM336" s="31"/>
      <c r="AN336" s="29"/>
      <c r="AO336" s="30"/>
      <c r="AP336" s="31"/>
      <c r="AQ336" s="189"/>
      <c r="AR336" s="30"/>
      <c r="AS336" s="30"/>
      <c r="AT336" s="30"/>
      <c r="AU336" s="30"/>
      <c r="AV336" s="31"/>
      <c r="AW336" s="33"/>
      <c r="AX336" s="57"/>
    </row>
    <row r="337" spans="2:50" s="15" customFormat="1" ht="21" x14ac:dyDescent="0.25">
      <c r="B337" s="48"/>
      <c r="C337" s="20">
        <f t="shared" si="26"/>
        <v>45702</v>
      </c>
      <c r="D337" s="168">
        <f>SUMIFS('Transport DB'!P:P,'Transport DB'!C:C,"="&amp;'Work DB'!C337,'Transport DB'!F:F,"="&amp;'Work DB'!$D$4)</f>
        <v>0</v>
      </c>
      <c r="E337" s="169">
        <f>SUMIFS('Transport DB'!P:P,'Transport DB'!C:C,"="&amp;'Work DB'!C337,'Transport DB'!F:F,"="&amp;'Work DB'!$E$4)</f>
        <v>0</v>
      </c>
      <c r="F337" s="169">
        <f>SUMIFS('Transport DB'!P:P,'Transport DB'!C:C,"="&amp;'Work DB'!C337,'Transport DB'!F:F,"="&amp;'Work DB'!$F$4)</f>
        <v>0</v>
      </c>
      <c r="G337" s="169"/>
      <c r="H337" s="167"/>
      <c r="I337" s="168">
        <f>SUMIFS('Transport DB'!O:O,'Transport DB'!C:C,"="&amp;'Work DB'!C337,'Transport DB'!F:F,"="&amp;'Work DB'!$I$4)</f>
        <v>0</v>
      </c>
      <c r="J337" s="169">
        <f>SUMIFS('Transport DB'!O:O,'Transport DB'!C:C,"="&amp;'Work DB'!C337,'Transport DB'!F:F,"="&amp;'Work DB'!$J$4)</f>
        <v>0</v>
      </c>
      <c r="K337" s="169">
        <f>SUMIFS('Transport DB'!O:O,'Transport DB'!C:C,"="&amp;'Work DB'!C337,'Transport DB'!F:F,"="&amp;'Work DB'!$K$4)</f>
        <v>0</v>
      </c>
      <c r="L337" s="169">
        <f>SUMIFS('Transport DB'!O:O,'Transport DB'!C:C,"="&amp;'Work DB'!C337,'Transport DB'!F:F,"="&amp;'Work DB'!$L$4)</f>
        <v>0</v>
      </c>
      <c r="M337" s="169">
        <f>SUMIFS('Transport DB'!O:O,'Transport DB'!C:C,"="&amp;'Work DB'!C337,'Transport DB'!F:F,"="&amp;'Work DB'!$M$4)</f>
        <v>0</v>
      </c>
      <c r="N337" s="169"/>
      <c r="O337" s="167"/>
      <c r="P337" s="168">
        <f t="shared" si="25"/>
        <v>0</v>
      </c>
      <c r="Q337" s="169">
        <f t="shared" si="24"/>
        <v>0</v>
      </c>
      <c r="R337" s="169"/>
      <c r="S337" s="169"/>
      <c r="T337" s="169"/>
      <c r="U337" s="169"/>
      <c r="V337" s="167"/>
      <c r="W337" s="168">
        <f>SUMIFS('Transport DB'!Q:Q,'Transport DB'!C:C,"="&amp;'Work DB'!C337,'Transport DB'!F:F,"="&amp;'Work DB'!$W$4)</f>
        <v>0</v>
      </c>
      <c r="X337" s="169">
        <f>SUMIFS('Transport DB'!Q:Q,'Transport DB'!C:C,"="&amp;'Work DB'!C337,'Transport DB'!F:F,"="&amp;'Work DB'!$X$4)</f>
        <v>0</v>
      </c>
      <c r="Y337" s="169">
        <f>SUMIFS('Transport DB'!Q:Q,'Transport DB'!C:C,"="&amp;'Work DB'!C337,'Transport DB'!F:F,"="&amp;'Work DB'!$Y$4)</f>
        <v>0</v>
      </c>
      <c r="Z337" s="166">
        <f>SUMIFS('Transport DB'!Q:Q,'Transport DB'!C:C,"="&amp;'Work DB'!C337,'Transport DB'!F:F,"="&amp;'Work DB'!$Z$4)</f>
        <v>0</v>
      </c>
      <c r="AA337" s="166">
        <f>SUMIFS('Transport DB'!Q:Q,'Transport DB'!C:C,"="&amp;'Work DB'!C337,'Transport DB'!F:F,"="&amp;'Work DB'!$AA$4)</f>
        <v>0</v>
      </c>
      <c r="AB337" s="166"/>
      <c r="AC337" s="167"/>
      <c r="AD337" s="29"/>
      <c r="AE337" s="30"/>
      <c r="AF337" s="31"/>
      <c r="AG337" s="29"/>
      <c r="AH337" s="30"/>
      <c r="AI337" s="32"/>
      <c r="AJ337" s="29"/>
      <c r="AK337" s="30"/>
      <c r="AL337" s="30"/>
      <c r="AM337" s="31"/>
      <c r="AN337" s="29"/>
      <c r="AO337" s="30"/>
      <c r="AP337" s="31"/>
      <c r="AQ337" s="189"/>
      <c r="AR337" s="30"/>
      <c r="AS337" s="30"/>
      <c r="AT337" s="30"/>
      <c r="AU337" s="30"/>
      <c r="AV337" s="31"/>
      <c r="AW337" s="33"/>
      <c r="AX337" s="57"/>
    </row>
    <row r="338" spans="2:50" s="15" customFormat="1" ht="21" x14ac:dyDescent="0.25">
      <c r="B338" s="48"/>
      <c r="C338" s="20">
        <f t="shared" si="26"/>
        <v>45703</v>
      </c>
      <c r="D338" s="168">
        <f>SUMIFS('Transport DB'!P:P,'Transport DB'!C:C,"="&amp;'Work DB'!C338,'Transport DB'!F:F,"="&amp;'Work DB'!$D$4)</f>
        <v>0</v>
      </c>
      <c r="E338" s="169">
        <f>SUMIFS('Transport DB'!P:P,'Transport DB'!C:C,"="&amp;'Work DB'!C338,'Transport DB'!F:F,"="&amp;'Work DB'!$E$4)</f>
        <v>0</v>
      </c>
      <c r="F338" s="169">
        <f>SUMIFS('Transport DB'!P:P,'Transport DB'!C:C,"="&amp;'Work DB'!C338,'Transport DB'!F:F,"="&amp;'Work DB'!$F$4)</f>
        <v>0</v>
      </c>
      <c r="G338" s="169"/>
      <c r="H338" s="167"/>
      <c r="I338" s="168">
        <f>SUMIFS('Transport DB'!O:O,'Transport DB'!C:C,"="&amp;'Work DB'!C338,'Transport DB'!F:F,"="&amp;'Work DB'!$I$4)</f>
        <v>0</v>
      </c>
      <c r="J338" s="169">
        <f>SUMIFS('Transport DB'!O:O,'Transport DB'!C:C,"="&amp;'Work DB'!C338,'Transport DB'!F:F,"="&amp;'Work DB'!$J$4)</f>
        <v>0</v>
      </c>
      <c r="K338" s="169">
        <f>SUMIFS('Transport DB'!O:O,'Transport DB'!C:C,"="&amp;'Work DB'!C338,'Transport DB'!F:F,"="&amp;'Work DB'!$K$4)</f>
        <v>0</v>
      </c>
      <c r="L338" s="169">
        <f>SUMIFS('Transport DB'!O:O,'Transport DB'!C:C,"="&amp;'Work DB'!C338,'Transport DB'!F:F,"="&amp;'Work DB'!$L$4)</f>
        <v>0</v>
      </c>
      <c r="M338" s="169">
        <f>SUMIFS('Transport DB'!O:O,'Transport DB'!C:C,"="&amp;'Work DB'!C338,'Transport DB'!F:F,"="&amp;'Work DB'!$M$4)</f>
        <v>0</v>
      </c>
      <c r="N338" s="169"/>
      <c r="O338" s="167"/>
      <c r="P338" s="168">
        <f t="shared" si="25"/>
        <v>0</v>
      </c>
      <c r="Q338" s="169">
        <f t="shared" si="24"/>
        <v>0</v>
      </c>
      <c r="R338" s="169"/>
      <c r="S338" s="169"/>
      <c r="T338" s="169"/>
      <c r="U338" s="169"/>
      <c r="V338" s="167"/>
      <c r="W338" s="168">
        <f>SUMIFS('Transport DB'!Q:Q,'Transport DB'!C:C,"="&amp;'Work DB'!C338,'Transport DB'!F:F,"="&amp;'Work DB'!$W$4)</f>
        <v>0</v>
      </c>
      <c r="X338" s="169">
        <f>SUMIFS('Transport DB'!Q:Q,'Transport DB'!C:C,"="&amp;'Work DB'!C338,'Transport DB'!F:F,"="&amp;'Work DB'!$X$4)</f>
        <v>0</v>
      </c>
      <c r="Y338" s="169">
        <f>SUMIFS('Transport DB'!Q:Q,'Transport DB'!C:C,"="&amp;'Work DB'!C338,'Transport DB'!F:F,"="&amp;'Work DB'!$Y$4)</f>
        <v>0</v>
      </c>
      <c r="Z338" s="166">
        <f>SUMIFS('Transport DB'!Q:Q,'Transport DB'!C:C,"="&amp;'Work DB'!C338,'Transport DB'!F:F,"="&amp;'Work DB'!$Z$4)</f>
        <v>0</v>
      </c>
      <c r="AA338" s="166">
        <f>SUMIFS('Transport DB'!Q:Q,'Transport DB'!C:C,"="&amp;'Work DB'!C338,'Transport DB'!F:F,"="&amp;'Work DB'!$AA$4)</f>
        <v>0</v>
      </c>
      <c r="AB338" s="166"/>
      <c r="AC338" s="167"/>
      <c r="AD338" s="29"/>
      <c r="AE338" s="30"/>
      <c r="AF338" s="31"/>
      <c r="AG338" s="29"/>
      <c r="AH338" s="30"/>
      <c r="AI338" s="32"/>
      <c r="AJ338" s="29"/>
      <c r="AK338" s="30"/>
      <c r="AL338" s="30"/>
      <c r="AM338" s="31"/>
      <c r="AN338" s="29"/>
      <c r="AO338" s="30"/>
      <c r="AP338" s="31"/>
      <c r="AQ338" s="189"/>
      <c r="AR338" s="30"/>
      <c r="AS338" s="30"/>
      <c r="AT338" s="30"/>
      <c r="AU338" s="30"/>
      <c r="AV338" s="31"/>
      <c r="AW338" s="33"/>
      <c r="AX338" s="57"/>
    </row>
    <row r="339" spans="2:50" s="15" customFormat="1" ht="21" x14ac:dyDescent="0.25">
      <c r="B339" s="48"/>
      <c r="C339" s="20">
        <f t="shared" si="26"/>
        <v>45704</v>
      </c>
      <c r="D339" s="168">
        <f>SUMIFS('Transport DB'!P:P,'Transport DB'!C:C,"="&amp;'Work DB'!C339,'Transport DB'!F:F,"="&amp;'Work DB'!$D$4)</f>
        <v>0</v>
      </c>
      <c r="E339" s="169">
        <f>SUMIFS('Transport DB'!P:P,'Transport DB'!C:C,"="&amp;'Work DB'!C339,'Transport DB'!F:F,"="&amp;'Work DB'!$E$4)</f>
        <v>0</v>
      </c>
      <c r="F339" s="169">
        <f>SUMIFS('Transport DB'!P:P,'Transport DB'!C:C,"="&amp;'Work DB'!C339,'Transport DB'!F:F,"="&amp;'Work DB'!$F$4)</f>
        <v>0</v>
      </c>
      <c r="G339" s="169"/>
      <c r="H339" s="167"/>
      <c r="I339" s="168">
        <f>SUMIFS('Transport DB'!O:O,'Transport DB'!C:C,"="&amp;'Work DB'!C339,'Transport DB'!F:F,"="&amp;'Work DB'!$I$4)</f>
        <v>0</v>
      </c>
      <c r="J339" s="169">
        <f>SUMIFS('Transport DB'!O:O,'Transport DB'!C:C,"="&amp;'Work DB'!C339,'Transport DB'!F:F,"="&amp;'Work DB'!$J$4)</f>
        <v>0</v>
      </c>
      <c r="K339" s="169">
        <f>SUMIFS('Transport DB'!O:O,'Transport DB'!C:C,"="&amp;'Work DB'!C339,'Transport DB'!F:F,"="&amp;'Work DB'!$K$4)</f>
        <v>0</v>
      </c>
      <c r="L339" s="169">
        <f>SUMIFS('Transport DB'!O:O,'Transport DB'!C:C,"="&amp;'Work DB'!C339,'Transport DB'!F:F,"="&amp;'Work DB'!$L$4)</f>
        <v>0</v>
      </c>
      <c r="M339" s="169">
        <f>SUMIFS('Transport DB'!O:O,'Transport DB'!C:C,"="&amp;'Work DB'!C339,'Transport DB'!F:F,"="&amp;'Work DB'!$M$4)</f>
        <v>0</v>
      </c>
      <c r="N339" s="169"/>
      <c r="O339" s="167"/>
      <c r="P339" s="168">
        <f t="shared" si="25"/>
        <v>0</v>
      </c>
      <c r="Q339" s="169">
        <f t="shared" si="24"/>
        <v>0</v>
      </c>
      <c r="R339" s="169"/>
      <c r="S339" s="169"/>
      <c r="T339" s="169"/>
      <c r="U339" s="169"/>
      <c r="V339" s="167"/>
      <c r="W339" s="168">
        <f>SUMIFS('Transport DB'!Q:Q,'Transport DB'!C:C,"="&amp;'Work DB'!C339,'Transport DB'!F:F,"="&amp;'Work DB'!$W$4)</f>
        <v>0</v>
      </c>
      <c r="X339" s="169">
        <f>SUMIFS('Transport DB'!Q:Q,'Transport DB'!C:C,"="&amp;'Work DB'!C339,'Transport DB'!F:F,"="&amp;'Work DB'!$X$4)</f>
        <v>0</v>
      </c>
      <c r="Y339" s="169">
        <f>SUMIFS('Transport DB'!Q:Q,'Transport DB'!C:C,"="&amp;'Work DB'!C339,'Transport DB'!F:F,"="&amp;'Work DB'!$Y$4)</f>
        <v>0</v>
      </c>
      <c r="Z339" s="166">
        <f>SUMIFS('Transport DB'!Q:Q,'Transport DB'!C:C,"="&amp;'Work DB'!C339,'Transport DB'!F:F,"="&amp;'Work DB'!$Z$4)</f>
        <v>0</v>
      </c>
      <c r="AA339" s="166">
        <f>SUMIFS('Transport DB'!Q:Q,'Transport DB'!C:C,"="&amp;'Work DB'!C339,'Transport DB'!F:F,"="&amp;'Work DB'!$AA$4)</f>
        <v>0</v>
      </c>
      <c r="AB339" s="166"/>
      <c r="AC339" s="167"/>
      <c r="AD339" s="29"/>
      <c r="AE339" s="30"/>
      <c r="AF339" s="31"/>
      <c r="AG339" s="29"/>
      <c r="AH339" s="30"/>
      <c r="AI339" s="32"/>
      <c r="AJ339" s="29"/>
      <c r="AK339" s="30"/>
      <c r="AL339" s="30"/>
      <c r="AM339" s="31"/>
      <c r="AN339" s="29"/>
      <c r="AO339" s="30"/>
      <c r="AP339" s="31"/>
      <c r="AQ339" s="189"/>
      <c r="AR339" s="30"/>
      <c r="AS339" s="30"/>
      <c r="AT339" s="30"/>
      <c r="AU339" s="30"/>
      <c r="AV339" s="31"/>
      <c r="AW339" s="33"/>
      <c r="AX339" s="57"/>
    </row>
    <row r="340" spans="2:50" s="15" customFormat="1" ht="21" x14ac:dyDescent="0.25">
      <c r="B340" s="48"/>
      <c r="C340" s="20">
        <f t="shared" si="26"/>
        <v>45705</v>
      </c>
      <c r="D340" s="168">
        <f>SUMIFS('Transport DB'!P:P,'Transport DB'!C:C,"="&amp;'Work DB'!C340,'Transport DB'!F:F,"="&amp;'Work DB'!$D$4)</f>
        <v>0</v>
      </c>
      <c r="E340" s="169">
        <f>SUMIFS('Transport DB'!P:P,'Transport DB'!C:C,"="&amp;'Work DB'!C340,'Transport DB'!F:F,"="&amp;'Work DB'!$E$4)</f>
        <v>0</v>
      </c>
      <c r="F340" s="169">
        <f>SUMIFS('Transport DB'!P:P,'Transport DB'!C:C,"="&amp;'Work DB'!C340,'Transport DB'!F:F,"="&amp;'Work DB'!$F$4)</f>
        <v>0</v>
      </c>
      <c r="G340" s="169"/>
      <c r="H340" s="167"/>
      <c r="I340" s="168">
        <f>SUMIFS('Transport DB'!O:O,'Transport DB'!C:C,"="&amp;'Work DB'!C340,'Transport DB'!F:F,"="&amp;'Work DB'!$I$4)</f>
        <v>0</v>
      </c>
      <c r="J340" s="169">
        <f>SUMIFS('Transport DB'!O:O,'Transport DB'!C:C,"="&amp;'Work DB'!C340,'Transport DB'!F:F,"="&amp;'Work DB'!$J$4)</f>
        <v>0</v>
      </c>
      <c r="K340" s="169">
        <f>SUMIFS('Transport DB'!O:O,'Transport DB'!C:C,"="&amp;'Work DB'!C340,'Transport DB'!F:F,"="&amp;'Work DB'!$K$4)</f>
        <v>0</v>
      </c>
      <c r="L340" s="169">
        <f>SUMIFS('Transport DB'!O:O,'Transport DB'!C:C,"="&amp;'Work DB'!C340,'Transport DB'!F:F,"="&amp;'Work DB'!$L$4)</f>
        <v>0</v>
      </c>
      <c r="M340" s="169">
        <f>SUMIFS('Transport DB'!O:O,'Transport DB'!C:C,"="&amp;'Work DB'!C340,'Transport DB'!F:F,"="&amp;'Work DB'!$M$4)</f>
        <v>0</v>
      </c>
      <c r="N340" s="169"/>
      <c r="O340" s="167"/>
      <c r="P340" s="168">
        <f t="shared" si="25"/>
        <v>0</v>
      </c>
      <c r="Q340" s="169">
        <f t="shared" si="24"/>
        <v>0</v>
      </c>
      <c r="R340" s="169"/>
      <c r="S340" s="169"/>
      <c r="T340" s="169"/>
      <c r="U340" s="169"/>
      <c r="V340" s="167"/>
      <c r="W340" s="168">
        <f>SUMIFS('Transport DB'!Q:Q,'Transport DB'!C:C,"="&amp;'Work DB'!C340,'Transport DB'!F:F,"="&amp;'Work DB'!$W$4)</f>
        <v>0</v>
      </c>
      <c r="X340" s="169">
        <f>SUMIFS('Transport DB'!Q:Q,'Transport DB'!C:C,"="&amp;'Work DB'!C340,'Transport DB'!F:F,"="&amp;'Work DB'!$X$4)</f>
        <v>0</v>
      </c>
      <c r="Y340" s="169">
        <f>SUMIFS('Transport DB'!Q:Q,'Transport DB'!C:C,"="&amp;'Work DB'!C340,'Transport DB'!F:F,"="&amp;'Work DB'!$Y$4)</f>
        <v>0</v>
      </c>
      <c r="Z340" s="166">
        <f>SUMIFS('Transport DB'!Q:Q,'Transport DB'!C:C,"="&amp;'Work DB'!C340,'Transport DB'!F:F,"="&amp;'Work DB'!$Z$4)</f>
        <v>0</v>
      </c>
      <c r="AA340" s="166">
        <f>SUMIFS('Transport DB'!Q:Q,'Transport DB'!C:C,"="&amp;'Work DB'!C340,'Transport DB'!F:F,"="&amp;'Work DB'!$AA$4)</f>
        <v>0</v>
      </c>
      <c r="AB340" s="166"/>
      <c r="AC340" s="167"/>
      <c r="AD340" s="29"/>
      <c r="AE340" s="30"/>
      <c r="AF340" s="31"/>
      <c r="AG340" s="29"/>
      <c r="AH340" s="30"/>
      <c r="AI340" s="32"/>
      <c r="AJ340" s="29"/>
      <c r="AK340" s="30"/>
      <c r="AL340" s="30"/>
      <c r="AM340" s="31"/>
      <c r="AN340" s="29"/>
      <c r="AO340" s="30"/>
      <c r="AP340" s="31"/>
      <c r="AQ340" s="189"/>
      <c r="AR340" s="30"/>
      <c r="AS340" s="30"/>
      <c r="AT340" s="30"/>
      <c r="AU340" s="30"/>
      <c r="AV340" s="31"/>
      <c r="AW340" s="33"/>
      <c r="AX340" s="57"/>
    </row>
    <row r="341" spans="2:50" s="15" customFormat="1" ht="21" x14ac:dyDescent="0.25">
      <c r="B341" s="48"/>
      <c r="C341" s="20">
        <f t="shared" si="26"/>
        <v>45706</v>
      </c>
      <c r="D341" s="168">
        <f>SUMIFS('Transport DB'!P:P,'Transport DB'!C:C,"="&amp;'Work DB'!C341,'Transport DB'!F:F,"="&amp;'Work DB'!$D$4)</f>
        <v>0</v>
      </c>
      <c r="E341" s="169">
        <f>SUMIFS('Transport DB'!P:P,'Transport DB'!C:C,"="&amp;'Work DB'!C341,'Transport DB'!F:F,"="&amp;'Work DB'!$E$4)</f>
        <v>0</v>
      </c>
      <c r="F341" s="169">
        <f>SUMIFS('Transport DB'!P:P,'Transport DB'!C:C,"="&amp;'Work DB'!C341,'Transport DB'!F:F,"="&amp;'Work DB'!$F$4)</f>
        <v>0</v>
      </c>
      <c r="G341" s="169"/>
      <c r="H341" s="167"/>
      <c r="I341" s="168">
        <f>SUMIFS('Transport DB'!O:O,'Transport DB'!C:C,"="&amp;'Work DB'!C341,'Transport DB'!F:F,"="&amp;'Work DB'!$I$4)</f>
        <v>0</v>
      </c>
      <c r="J341" s="169">
        <f>SUMIFS('Transport DB'!O:O,'Transport DB'!C:C,"="&amp;'Work DB'!C341,'Transport DB'!F:F,"="&amp;'Work DB'!$J$4)</f>
        <v>0</v>
      </c>
      <c r="K341" s="169">
        <f>SUMIFS('Transport DB'!O:O,'Transport DB'!C:C,"="&amp;'Work DB'!C341,'Transport DB'!F:F,"="&amp;'Work DB'!$K$4)</f>
        <v>0</v>
      </c>
      <c r="L341" s="169">
        <f>SUMIFS('Transport DB'!O:O,'Transport DB'!C:C,"="&amp;'Work DB'!C341,'Transport DB'!F:F,"="&amp;'Work DB'!$L$4)</f>
        <v>0</v>
      </c>
      <c r="M341" s="169">
        <f>SUMIFS('Transport DB'!O:O,'Transport DB'!C:C,"="&amp;'Work DB'!C341,'Transport DB'!F:F,"="&amp;'Work DB'!$M$4)</f>
        <v>0</v>
      </c>
      <c r="N341" s="169"/>
      <c r="O341" s="167"/>
      <c r="P341" s="168">
        <f t="shared" si="25"/>
        <v>0</v>
      </c>
      <c r="Q341" s="169">
        <f t="shared" si="24"/>
        <v>0</v>
      </c>
      <c r="R341" s="169"/>
      <c r="S341" s="169"/>
      <c r="T341" s="169"/>
      <c r="U341" s="169"/>
      <c r="V341" s="167"/>
      <c r="W341" s="168">
        <f>SUMIFS('Transport DB'!Q:Q,'Transport DB'!C:C,"="&amp;'Work DB'!C341,'Transport DB'!F:F,"="&amp;'Work DB'!$W$4)</f>
        <v>0</v>
      </c>
      <c r="X341" s="169">
        <f>SUMIFS('Transport DB'!Q:Q,'Transport DB'!C:C,"="&amp;'Work DB'!C341,'Transport DB'!F:F,"="&amp;'Work DB'!$X$4)</f>
        <v>0</v>
      </c>
      <c r="Y341" s="169">
        <f>SUMIFS('Transport DB'!Q:Q,'Transport DB'!C:C,"="&amp;'Work DB'!C341,'Transport DB'!F:F,"="&amp;'Work DB'!$Y$4)</f>
        <v>0</v>
      </c>
      <c r="Z341" s="166">
        <f>SUMIFS('Transport DB'!Q:Q,'Transport DB'!C:C,"="&amp;'Work DB'!C341,'Transport DB'!F:F,"="&amp;'Work DB'!$Z$4)</f>
        <v>0</v>
      </c>
      <c r="AA341" s="166">
        <f>SUMIFS('Transport DB'!Q:Q,'Transport DB'!C:C,"="&amp;'Work DB'!C341,'Transport DB'!F:F,"="&amp;'Work DB'!$AA$4)</f>
        <v>0</v>
      </c>
      <c r="AB341" s="166"/>
      <c r="AC341" s="167"/>
      <c r="AD341" s="29"/>
      <c r="AE341" s="30"/>
      <c r="AF341" s="31"/>
      <c r="AG341" s="29"/>
      <c r="AH341" s="30"/>
      <c r="AI341" s="32"/>
      <c r="AJ341" s="29"/>
      <c r="AK341" s="30"/>
      <c r="AL341" s="30"/>
      <c r="AM341" s="31"/>
      <c r="AN341" s="29"/>
      <c r="AO341" s="30"/>
      <c r="AP341" s="31"/>
      <c r="AQ341" s="189"/>
      <c r="AR341" s="30"/>
      <c r="AS341" s="30"/>
      <c r="AT341" s="30"/>
      <c r="AU341" s="30"/>
      <c r="AV341" s="31"/>
      <c r="AW341" s="33"/>
      <c r="AX341" s="57"/>
    </row>
    <row r="342" spans="2:50" s="15" customFormat="1" ht="21" x14ac:dyDescent="0.25">
      <c r="B342" s="48"/>
      <c r="C342" s="184">
        <f t="shared" si="26"/>
        <v>45707</v>
      </c>
      <c r="D342" s="185">
        <f>SUMIFS('Transport DB'!P:P,'Transport DB'!C:C,"="&amp;'Work DB'!C342,'Transport DB'!F:F,"="&amp;'Work DB'!$D$4)</f>
        <v>0</v>
      </c>
      <c r="E342" s="186">
        <f>SUMIFS('Transport DB'!P:P,'Transport DB'!C:C,"="&amp;'Work DB'!C342,'Transport DB'!F:F,"="&amp;'Work DB'!$E$4)</f>
        <v>0</v>
      </c>
      <c r="F342" s="186">
        <f>SUMIFS('Transport DB'!P:P,'Transport DB'!C:C,"="&amp;'Work DB'!C342,'Transport DB'!F:F,"="&amp;'Work DB'!$F$4)</f>
        <v>0</v>
      </c>
      <c r="G342" s="186"/>
      <c r="H342" s="187"/>
      <c r="I342" s="185">
        <f>SUMIFS('Transport DB'!O:O,'Transport DB'!C:C,"="&amp;'Work DB'!C342,'Transport DB'!F:F,"="&amp;'Work DB'!$I$4)</f>
        <v>0</v>
      </c>
      <c r="J342" s="186">
        <f>SUMIFS('Transport DB'!O:O,'Transport DB'!C:C,"="&amp;'Work DB'!C342,'Transport DB'!F:F,"="&amp;'Work DB'!$J$4)</f>
        <v>0</v>
      </c>
      <c r="K342" s="186">
        <f>SUMIFS('Transport DB'!O:O,'Transport DB'!C:C,"="&amp;'Work DB'!C342,'Transport DB'!F:F,"="&amp;'Work DB'!$K$4)</f>
        <v>0</v>
      </c>
      <c r="L342" s="186">
        <f>SUMIFS('Transport DB'!O:O,'Transport DB'!C:C,"="&amp;'Work DB'!C342,'Transport DB'!F:F,"="&amp;'Work DB'!$L$4)</f>
        <v>0</v>
      </c>
      <c r="M342" s="186">
        <f>SUMIFS('Transport DB'!O:O,'Transport DB'!C:C,"="&amp;'Work DB'!C342,'Transport DB'!F:F,"="&amp;'Work DB'!$M$4)</f>
        <v>0</v>
      </c>
      <c r="N342" s="186"/>
      <c r="O342" s="187"/>
      <c r="P342" s="168">
        <f t="shared" si="25"/>
        <v>0</v>
      </c>
      <c r="Q342" s="186">
        <f t="shared" si="24"/>
        <v>0</v>
      </c>
      <c r="R342" s="186"/>
      <c r="S342" s="186"/>
      <c r="T342" s="186"/>
      <c r="U342" s="186"/>
      <c r="V342" s="187"/>
      <c r="W342" s="185">
        <f>SUMIFS('Transport DB'!Q:Q,'Transport DB'!C:C,"="&amp;'Work DB'!C342,'Transport DB'!F:F,"="&amp;'Work DB'!$W$4)</f>
        <v>0</v>
      </c>
      <c r="X342" s="186">
        <f>SUMIFS('Transport DB'!Q:Q,'Transport DB'!C:C,"="&amp;'Work DB'!C342,'Transport DB'!F:F,"="&amp;'Work DB'!$X$4)</f>
        <v>0</v>
      </c>
      <c r="Y342" s="186">
        <f>SUMIFS('Transport DB'!Q:Q,'Transport DB'!C:C,"="&amp;'Work DB'!C342,'Transport DB'!F:F,"="&amp;'Work DB'!$Y$4)</f>
        <v>0</v>
      </c>
      <c r="Z342" s="188">
        <f>SUMIFS('Transport DB'!Q:Q,'Transport DB'!C:C,"="&amp;'Work DB'!C342,'Transport DB'!F:F,"="&amp;'Work DB'!$Z$4)</f>
        <v>0</v>
      </c>
      <c r="AA342" s="188">
        <f>SUMIFS('Transport DB'!Q:Q,'Transport DB'!C:C,"="&amp;'Work DB'!C342,'Transport DB'!F:F,"="&amp;'Work DB'!$AA$4)</f>
        <v>0</v>
      </c>
      <c r="AB342" s="188"/>
      <c r="AC342" s="187"/>
      <c r="AD342" s="185"/>
      <c r="AE342" s="186"/>
      <c r="AF342" s="187"/>
      <c r="AG342" s="185"/>
      <c r="AH342" s="186"/>
      <c r="AI342" s="188"/>
      <c r="AJ342" s="185"/>
      <c r="AK342" s="186"/>
      <c r="AL342" s="186"/>
      <c r="AM342" s="187"/>
      <c r="AN342" s="185"/>
      <c r="AO342" s="186"/>
      <c r="AP342" s="187"/>
      <c r="AQ342" s="189"/>
      <c r="AR342" s="186"/>
      <c r="AS342" s="186"/>
      <c r="AT342" s="186"/>
      <c r="AU342" s="186"/>
      <c r="AV342" s="187"/>
      <c r="AW342" s="189"/>
      <c r="AX342" s="190" t="s">
        <v>46</v>
      </c>
    </row>
    <row r="343" spans="2:50" s="15" customFormat="1" ht="21" x14ac:dyDescent="0.25">
      <c r="B343" s="48"/>
      <c r="C343" s="20">
        <f t="shared" si="26"/>
        <v>45708</v>
      </c>
      <c r="D343" s="168">
        <f>SUMIFS('Transport DB'!P:P,'Transport DB'!C:C,"="&amp;'Work DB'!C343,'Transport DB'!F:F,"="&amp;'Work DB'!$D$4)</f>
        <v>0</v>
      </c>
      <c r="E343" s="169">
        <f>SUMIFS('Transport DB'!P:P,'Transport DB'!C:C,"="&amp;'Work DB'!C343,'Transport DB'!F:F,"="&amp;'Work DB'!$E$4)</f>
        <v>0</v>
      </c>
      <c r="F343" s="169">
        <f>SUMIFS('Transport DB'!P:P,'Transport DB'!C:C,"="&amp;'Work DB'!C343,'Transport DB'!F:F,"="&amp;'Work DB'!$F$4)</f>
        <v>0</v>
      </c>
      <c r="G343" s="169"/>
      <c r="H343" s="167"/>
      <c r="I343" s="168">
        <f>SUMIFS('Transport DB'!O:O,'Transport DB'!C:C,"="&amp;'Work DB'!C343,'Transport DB'!F:F,"="&amp;'Work DB'!$I$4)</f>
        <v>0</v>
      </c>
      <c r="J343" s="169">
        <f>SUMIFS('Transport DB'!O:O,'Transport DB'!C:C,"="&amp;'Work DB'!C343,'Transport DB'!F:F,"="&amp;'Work DB'!$J$4)</f>
        <v>0</v>
      </c>
      <c r="K343" s="169">
        <f>SUMIFS('Transport DB'!O:O,'Transport DB'!C:C,"="&amp;'Work DB'!C343,'Transport DB'!F:F,"="&amp;'Work DB'!$K$4)</f>
        <v>0</v>
      </c>
      <c r="L343" s="169">
        <f>SUMIFS('Transport DB'!O:O,'Transport DB'!C:C,"="&amp;'Work DB'!C343,'Transport DB'!F:F,"="&amp;'Work DB'!$L$4)</f>
        <v>0</v>
      </c>
      <c r="M343" s="169">
        <f>SUMIFS('Transport DB'!O:O,'Transport DB'!C:C,"="&amp;'Work DB'!C343,'Transport DB'!F:F,"="&amp;'Work DB'!$M$4)</f>
        <v>0</v>
      </c>
      <c r="N343" s="169"/>
      <c r="O343" s="167"/>
      <c r="P343" s="168">
        <f t="shared" si="25"/>
        <v>0</v>
      </c>
      <c r="Q343" s="169">
        <f t="shared" si="24"/>
        <v>0</v>
      </c>
      <c r="R343" s="169"/>
      <c r="S343" s="169"/>
      <c r="T343" s="169"/>
      <c r="U343" s="169"/>
      <c r="V343" s="167"/>
      <c r="W343" s="168">
        <f>SUMIFS('Transport DB'!Q:Q,'Transport DB'!C:C,"="&amp;'Work DB'!C343,'Transport DB'!F:F,"="&amp;'Work DB'!$W$4)</f>
        <v>0</v>
      </c>
      <c r="X343" s="169">
        <f>SUMIFS('Transport DB'!Q:Q,'Transport DB'!C:C,"="&amp;'Work DB'!C343,'Transport DB'!F:F,"="&amp;'Work DB'!$X$4)</f>
        <v>0</v>
      </c>
      <c r="Y343" s="169">
        <f>SUMIFS('Transport DB'!Q:Q,'Transport DB'!C:C,"="&amp;'Work DB'!C343,'Transport DB'!F:F,"="&amp;'Work DB'!$Y$4)</f>
        <v>0</v>
      </c>
      <c r="Z343" s="166">
        <f>SUMIFS('Transport DB'!Q:Q,'Transport DB'!C:C,"="&amp;'Work DB'!C343,'Transport DB'!F:F,"="&amp;'Work DB'!$Z$4)</f>
        <v>0</v>
      </c>
      <c r="AA343" s="166">
        <f>SUMIFS('Transport DB'!Q:Q,'Transport DB'!C:C,"="&amp;'Work DB'!C343,'Transport DB'!F:F,"="&amp;'Work DB'!$AA$4)</f>
        <v>0</v>
      </c>
      <c r="AB343" s="166"/>
      <c r="AC343" s="167"/>
      <c r="AD343" s="29"/>
      <c r="AE343" s="30"/>
      <c r="AF343" s="31"/>
      <c r="AG343" s="29"/>
      <c r="AH343" s="30"/>
      <c r="AI343" s="32"/>
      <c r="AJ343" s="29"/>
      <c r="AK343" s="30"/>
      <c r="AL343" s="30"/>
      <c r="AM343" s="31"/>
      <c r="AN343" s="29"/>
      <c r="AO343" s="30"/>
      <c r="AP343" s="31"/>
      <c r="AQ343" s="189"/>
      <c r="AR343" s="30"/>
      <c r="AS343" s="30"/>
      <c r="AT343" s="30"/>
      <c r="AU343" s="30"/>
      <c r="AV343" s="31"/>
      <c r="AW343" s="33"/>
      <c r="AX343" s="57"/>
    </row>
    <row r="344" spans="2:50" s="15" customFormat="1" ht="21" x14ac:dyDescent="0.25">
      <c r="B344" s="48"/>
      <c r="C344" s="20">
        <f t="shared" si="26"/>
        <v>45709</v>
      </c>
      <c r="D344" s="168">
        <f>SUMIFS('Transport DB'!P:P,'Transport DB'!C:C,"="&amp;'Work DB'!C344,'Transport DB'!F:F,"="&amp;'Work DB'!$D$4)</f>
        <v>0</v>
      </c>
      <c r="E344" s="169">
        <f>SUMIFS('Transport DB'!P:P,'Transport DB'!C:C,"="&amp;'Work DB'!C344,'Transport DB'!F:F,"="&amp;'Work DB'!$E$4)</f>
        <v>0</v>
      </c>
      <c r="F344" s="169">
        <f>SUMIFS('Transport DB'!P:P,'Transport DB'!C:C,"="&amp;'Work DB'!C344,'Transport DB'!F:F,"="&amp;'Work DB'!$F$4)</f>
        <v>0</v>
      </c>
      <c r="G344" s="169"/>
      <c r="H344" s="167"/>
      <c r="I344" s="168">
        <f>SUMIFS('Transport DB'!O:O,'Transport DB'!C:C,"="&amp;'Work DB'!C344,'Transport DB'!F:F,"="&amp;'Work DB'!$I$4)</f>
        <v>0</v>
      </c>
      <c r="J344" s="169">
        <f>SUMIFS('Transport DB'!O:O,'Transport DB'!C:C,"="&amp;'Work DB'!C344,'Transport DB'!F:F,"="&amp;'Work DB'!$J$4)</f>
        <v>0</v>
      </c>
      <c r="K344" s="169">
        <f>SUMIFS('Transport DB'!O:O,'Transport DB'!C:C,"="&amp;'Work DB'!C344,'Transport DB'!F:F,"="&amp;'Work DB'!$K$4)</f>
        <v>0</v>
      </c>
      <c r="L344" s="169">
        <f>SUMIFS('Transport DB'!O:O,'Transport DB'!C:C,"="&amp;'Work DB'!C344,'Transport DB'!F:F,"="&amp;'Work DB'!$L$4)</f>
        <v>0</v>
      </c>
      <c r="M344" s="169">
        <f>SUMIFS('Transport DB'!O:O,'Transport DB'!C:C,"="&amp;'Work DB'!C344,'Transport DB'!F:F,"="&amp;'Work DB'!$M$4)</f>
        <v>0</v>
      </c>
      <c r="N344" s="169"/>
      <c r="O344" s="167"/>
      <c r="P344" s="168">
        <f t="shared" si="25"/>
        <v>0</v>
      </c>
      <c r="Q344" s="169">
        <f t="shared" si="24"/>
        <v>0</v>
      </c>
      <c r="R344" s="169"/>
      <c r="S344" s="169"/>
      <c r="T344" s="169"/>
      <c r="U344" s="169"/>
      <c r="V344" s="167"/>
      <c r="W344" s="168">
        <f>SUMIFS('Transport DB'!Q:Q,'Transport DB'!C:C,"="&amp;'Work DB'!C344,'Transport DB'!F:F,"="&amp;'Work DB'!$W$4)</f>
        <v>0</v>
      </c>
      <c r="X344" s="169">
        <f>SUMIFS('Transport DB'!Q:Q,'Transport DB'!C:C,"="&amp;'Work DB'!C344,'Transport DB'!F:F,"="&amp;'Work DB'!$X$4)</f>
        <v>0</v>
      </c>
      <c r="Y344" s="169">
        <f>SUMIFS('Transport DB'!Q:Q,'Transport DB'!C:C,"="&amp;'Work DB'!C344,'Transport DB'!F:F,"="&amp;'Work DB'!$Y$4)</f>
        <v>0</v>
      </c>
      <c r="Z344" s="166">
        <f>SUMIFS('Transport DB'!Q:Q,'Transport DB'!C:C,"="&amp;'Work DB'!C344,'Transport DB'!F:F,"="&amp;'Work DB'!$Z$4)</f>
        <v>0</v>
      </c>
      <c r="AA344" s="166">
        <f>SUMIFS('Transport DB'!Q:Q,'Transport DB'!C:C,"="&amp;'Work DB'!C344,'Transport DB'!F:F,"="&amp;'Work DB'!$AA$4)</f>
        <v>0</v>
      </c>
      <c r="AB344" s="166"/>
      <c r="AC344" s="167"/>
      <c r="AD344" s="29"/>
      <c r="AE344" s="30"/>
      <c r="AF344" s="31"/>
      <c r="AG344" s="29"/>
      <c r="AH344" s="30"/>
      <c r="AI344" s="32"/>
      <c r="AJ344" s="29"/>
      <c r="AK344" s="30"/>
      <c r="AL344" s="30"/>
      <c r="AM344" s="31"/>
      <c r="AN344" s="29"/>
      <c r="AO344" s="30"/>
      <c r="AP344" s="31"/>
      <c r="AQ344" s="189"/>
      <c r="AR344" s="30"/>
      <c r="AS344" s="30"/>
      <c r="AT344" s="30"/>
      <c r="AU344" s="30"/>
      <c r="AV344" s="31"/>
      <c r="AW344" s="33"/>
      <c r="AX344" s="57"/>
    </row>
    <row r="345" spans="2:50" s="15" customFormat="1" ht="21" x14ac:dyDescent="0.25">
      <c r="B345" s="48"/>
      <c r="C345" s="20">
        <f t="shared" si="26"/>
        <v>45710</v>
      </c>
      <c r="D345" s="168">
        <f>SUMIFS('Transport DB'!P:P,'Transport DB'!C:C,"="&amp;'Work DB'!C345,'Transport DB'!F:F,"="&amp;'Work DB'!$D$4)</f>
        <v>0</v>
      </c>
      <c r="E345" s="169">
        <f>SUMIFS('Transport DB'!P:P,'Transport DB'!C:C,"="&amp;'Work DB'!C345,'Transport DB'!F:F,"="&amp;'Work DB'!$E$4)</f>
        <v>0</v>
      </c>
      <c r="F345" s="169">
        <f>SUMIFS('Transport DB'!P:P,'Transport DB'!C:C,"="&amp;'Work DB'!C345,'Transport DB'!F:F,"="&amp;'Work DB'!$F$4)</f>
        <v>0</v>
      </c>
      <c r="G345" s="169"/>
      <c r="H345" s="167"/>
      <c r="I345" s="168">
        <f>SUMIFS('Transport DB'!O:O,'Transport DB'!C:C,"="&amp;'Work DB'!C345,'Transport DB'!F:F,"="&amp;'Work DB'!$I$4)</f>
        <v>0</v>
      </c>
      <c r="J345" s="169">
        <f>SUMIFS('Transport DB'!O:O,'Transport DB'!C:C,"="&amp;'Work DB'!C345,'Transport DB'!F:F,"="&amp;'Work DB'!$J$4)</f>
        <v>0</v>
      </c>
      <c r="K345" s="169">
        <f>SUMIFS('Transport DB'!O:O,'Transport DB'!C:C,"="&amp;'Work DB'!C345,'Transport DB'!F:F,"="&amp;'Work DB'!$K$4)</f>
        <v>0</v>
      </c>
      <c r="L345" s="169">
        <f>SUMIFS('Transport DB'!O:O,'Transport DB'!C:C,"="&amp;'Work DB'!C345,'Transport DB'!F:F,"="&amp;'Work DB'!$L$4)</f>
        <v>0</v>
      </c>
      <c r="M345" s="169">
        <f>SUMIFS('Transport DB'!O:O,'Transport DB'!C:C,"="&amp;'Work DB'!C345,'Transport DB'!F:F,"="&amp;'Work DB'!$M$4)</f>
        <v>0</v>
      </c>
      <c r="N345" s="169"/>
      <c r="O345" s="167"/>
      <c r="P345" s="168">
        <f t="shared" si="25"/>
        <v>0</v>
      </c>
      <c r="Q345" s="169">
        <f t="shared" si="24"/>
        <v>0</v>
      </c>
      <c r="R345" s="169"/>
      <c r="S345" s="169"/>
      <c r="T345" s="169"/>
      <c r="U345" s="169"/>
      <c r="V345" s="167"/>
      <c r="W345" s="168">
        <f>SUMIFS('Transport DB'!Q:Q,'Transport DB'!C:C,"="&amp;'Work DB'!C345,'Transport DB'!F:F,"="&amp;'Work DB'!$W$4)</f>
        <v>0</v>
      </c>
      <c r="X345" s="169">
        <f>SUMIFS('Transport DB'!Q:Q,'Transport DB'!C:C,"="&amp;'Work DB'!C345,'Transport DB'!F:F,"="&amp;'Work DB'!$X$4)</f>
        <v>0</v>
      </c>
      <c r="Y345" s="169">
        <f>SUMIFS('Transport DB'!Q:Q,'Transport DB'!C:C,"="&amp;'Work DB'!C345,'Transport DB'!F:F,"="&amp;'Work DB'!$Y$4)</f>
        <v>0</v>
      </c>
      <c r="Z345" s="166">
        <f>SUMIFS('Transport DB'!Q:Q,'Transport DB'!C:C,"="&amp;'Work DB'!C345,'Transport DB'!F:F,"="&amp;'Work DB'!$Z$4)</f>
        <v>0</v>
      </c>
      <c r="AA345" s="166">
        <f>SUMIFS('Transport DB'!Q:Q,'Transport DB'!C:C,"="&amp;'Work DB'!C345,'Transport DB'!F:F,"="&amp;'Work DB'!$AA$4)</f>
        <v>0</v>
      </c>
      <c r="AB345" s="166"/>
      <c r="AC345" s="167"/>
      <c r="AD345" s="29"/>
      <c r="AE345" s="30"/>
      <c r="AF345" s="31"/>
      <c r="AG345" s="29"/>
      <c r="AH345" s="30"/>
      <c r="AI345" s="32"/>
      <c r="AJ345" s="29"/>
      <c r="AK345" s="30"/>
      <c r="AL345" s="30"/>
      <c r="AM345" s="31"/>
      <c r="AN345" s="29"/>
      <c r="AO345" s="30"/>
      <c r="AP345" s="31"/>
      <c r="AQ345" s="189"/>
      <c r="AR345" s="30"/>
      <c r="AS345" s="30"/>
      <c r="AT345" s="30"/>
      <c r="AU345" s="30"/>
      <c r="AV345" s="31"/>
      <c r="AW345" s="33"/>
      <c r="AX345" s="57"/>
    </row>
    <row r="346" spans="2:50" s="15" customFormat="1" ht="21" x14ac:dyDescent="0.25">
      <c r="B346" s="48"/>
      <c r="C346" s="20">
        <f t="shared" si="26"/>
        <v>45711</v>
      </c>
      <c r="D346" s="168">
        <f>SUMIFS('Transport DB'!P:P,'Transport DB'!C:C,"="&amp;'Work DB'!C346,'Transport DB'!F:F,"="&amp;'Work DB'!$D$4)</f>
        <v>0</v>
      </c>
      <c r="E346" s="169">
        <f>SUMIFS('Transport DB'!P:P,'Transport DB'!C:C,"="&amp;'Work DB'!C346,'Transport DB'!F:F,"="&amp;'Work DB'!$E$4)</f>
        <v>0</v>
      </c>
      <c r="F346" s="169">
        <f>SUMIFS('Transport DB'!P:P,'Transport DB'!C:C,"="&amp;'Work DB'!C346,'Transport DB'!F:F,"="&amp;'Work DB'!$F$4)</f>
        <v>0</v>
      </c>
      <c r="G346" s="169"/>
      <c r="H346" s="167"/>
      <c r="I346" s="168">
        <f>SUMIFS('Transport DB'!O:O,'Transport DB'!C:C,"="&amp;'Work DB'!C346,'Transport DB'!F:F,"="&amp;'Work DB'!$I$4)</f>
        <v>0</v>
      </c>
      <c r="J346" s="169">
        <f>SUMIFS('Transport DB'!O:O,'Transport DB'!C:C,"="&amp;'Work DB'!C346,'Transport DB'!F:F,"="&amp;'Work DB'!$J$4)</f>
        <v>0</v>
      </c>
      <c r="K346" s="169">
        <f>SUMIFS('Transport DB'!O:O,'Transport DB'!C:C,"="&amp;'Work DB'!C346,'Transport DB'!F:F,"="&amp;'Work DB'!$K$4)</f>
        <v>0</v>
      </c>
      <c r="L346" s="169">
        <f>SUMIFS('Transport DB'!O:O,'Transport DB'!C:C,"="&amp;'Work DB'!C346,'Transport DB'!F:F,"="&amp;'Work DB'!$L$4)</f>
        <v>0</v>
      </c>
      <c r="M346" s="169">
        <f>SUMIFS('Transport DB'!O:O,'Transport DB'!C:C,"="&amp;'Work DB'!C346,'Transport DB'!F:F,"="&amp;'Work DB'!$M$4)</f>
        <v>0</v>
      </c>
      <c r="N346" s="169"/>
      <c r="O346" s="167"/>
      <c r="P346" s="168">
        <f t="shared" si="25"/>
        <v>0</v>
      </c>
      <c r="Q346" s="169">
        <f t="shared" si="24"/>
        <v>0</v>
      </c>
      <c r="R346" s="169"/>
      <c r="S346" s="169"/>
      <c r="T346" s="169"/>
      <c r="U346" s="169"/>
      <c r="V346" s="167"/>
      <c r="W346" s="168">
        <f>SUMIFS('Transport DB'!Q:Q,'Transport DB'!C:C,"="&amp;'Work DB'!C346,'Transport DB'!F:F,"="&amp;'Work DB'!$W$4)</f>
        <v>0</v>
      </c>
      <c r="X346" s="169">
        <f>SUMIFS('Transport DB'!Q:Q,'Transport DB'!C:C,"="&amp;'Work DB'!C346,'Transport DB'!F:F,"="&amp;'Work DB'!$X$4)</f>
        <v>0</v>
      </c>
      <c r="Y346" s="169">
        <f>SUMIFS('Transport DB'!Q:Q,'Transport DB'!C:C,"="&amp;'Work DB'!C346,'Transport DB'!F:F,"="&amp;'Work DB'!$Y$4)</f>
        <v>0</v>
      </c>
      <c r="Z346" s="166">
        <f>SUMIFS('Transport DB'!Q:Q,'Transport DB'!C:C,"="&amp;'Work DB'!C346,'Transport DB'!F:F,"="&amp;'Work DB'!$Z$4)</f>
        <v>0</v>
      </c>
      <c r="AA346" s="166">
        <f>SUMIFS('Transport DB'!Q:Q,'Transport DB'!C:C,"="&amp;'Work DB'!C346,'Transport DB'!F:F,"="&amp;'Work DB'!$AA$4)</f>
        <v>0</v>
      </c>
      <c r="AB346" s="166"/>
      <c r="AC346" s="167"/>
      <c r="AD346" s="29"/>
      <c r="AE346" s="30"/>
      <c r="AF346" s="31"/>
      <c r="AG346" s="29"/>
      <c r="AH346" s="30"/>
      <c r="AI346" s="32"/>
      <c r="AJ346" s="29"/>
      <c r="AK346" s="30"/>
      <c r="AL346" s="30"/>
      <c r="AM346" s="31"/>
      <c r="AN346" s="29"/>
      <c r="AO346" s="30"/>
      <c r="AP346" s="31"/>
      <c r="AQ346" s="189"/>
      <c r="AR346" s="30"/>
      <c r="AS346" s="30"/>
      <c r="AT346" s="30"/>
      <c r="AU346" s="30"/>
      <c r="AV346" s="31"/>
      <c r="AW346" s="33"/>
      <c r="AX346" s="57"/>
    </row>
    <row r="347" spans="2:50" s="15" customFormat="1" ht="21" x14ac:dyDescent="0.25">
      <c r="B347" s="48"/>
      <c r="C347" s="20">
        <f t="shared" si="26"/>
        <v>45712</v>
      </c>
      <c r="D347" s="168">
        <f>SUMIFS('Transport DB'!P:P,'Transport DB'!C:C,"="&amp;'Work DB'!C347,'Transport DB'!F:F,"="&amp;'Work DB'!$D$4)</f>
        <v>0</v>
      </c>
      <c r="E347" s="169">
        <f>SUMIFS('Transport DB'!P:P,'Transport DB'!C:C,"="&amp;'Work DB'!C347,'Transport DB'!F:F,"="&amp;'Work DB'!$E$4)</f>
        <v>0</v>
      </c>
      <c r="F347" s="169">
        <f>SUMIFS('Transport DB'!P:P,'Transport DB'!C:C,"="&amp;'Work DB'!C347,'Transport DB'!F:F,"="&amp;'Work DB'!$F$4)</f>
        <v>0</v>
      </c>
      <c r="G347" s="169"/>
      <c r="H347" s="167"/>
      <c r="I347" s="168">
        <f>SUMIFS('Transport DB'!O:O,'Transport DB'!C:C,"="&amp;'Work DB'!C347,'Transport DB'!F:F,"="&amp;'Work DB'!$I$4)</f>
        <v>0</v>
      </c>
      <c r="J347" s="169">
        <f>SUMIFS('Transport DB'!O:O,'Transport DB'!C:C,"="&amp;'Work DB'!C347,'Transport DB'!F:F,"="&amp;'Work DB'!$J$4)</f>
        <v>0</v>
      </c>
      <c r="K347" s="169">
        <f>SUMIFS('Transport DB'!O:O,'Transport DB'!C:C,"="&amp;'Work DB'!C347,'Transport DB'!F:F,"="&amp;'Work DB'!$K$4)</f>
        <v>0</v>
      </c>
      <c r="L347" s="169">
        <f>SUMIFS('Transport DB'!O:O,'Transport DB'!C:C,"="&amp;'Work DB'!C347,'Transport DB'!F:F,"="&amp;'Work DB'!$L$4)</f>
        <v>0</v>
      </c>
      <c r="M347" s="169">
        <f>SUMIFS('Transport DB'!O:O,'Transport DB'!C:C,"="&amp;'Work DB'!C347,'Transport DB'!F:F,"="&amp;'Work DB'!$M$4)</f>
        <v>0</v>
      </c>
      <c r="N347" s="169"/>
      <c r="O347" s="167"/>
      <c r="P347" s="168">
        <f t="shared" si="25"/>
        <v>0</v>
      </c>
      <c r="Q347" s="169">
        <f t="shared" si="24"/>
        <v>0</v>
      </c>
      <c r="R347" s="169"/>
      <c r="S347" s="169"/>
      <c r="T347" s="169"/>
      <c r="U347" s="169"/>
      <c r="V347" s="167"/>
      <c r="W347" s="168">
        <f>SUMIFS('Transport DB'!Q:Q,'Transport DB'!C:C,"="&amp;'Work DB'!C347,'Transport DB'!F:F,"="&amp;'Work DB'!$W$4)</f>
        <v>0</v>
      </c>
      <c r="X347" s="169">
        <f>SUMIFS('Transport DB'!Q:Q,'Transport DB'!C:C,"="&amp;'Work DB'!C347,'Transport DB'!F:F,"="&amp;'Work DB'!$X$4)</f>
        <v>0</v>
      </c>
      <c r="Y347" s="169">
        <f>SUMIFS('Transport DB'!Q:Q,'Transport DB'!C:C,"="&amp;'Work DB'!C347,'Transport DB'!F:F,"="&amp;'Work DB'!$Y$4)</f>
        <v>0</v>
      </c>
      <c r="Z347" s="166">
        <f>SUMIFS('Transport DB'!Q:Q,'Transport DB'!C:C,"="&amp;'Work DB'!C347,'Transport DB'!F:F,"="&amp;'Work DB'!$Z$4)</f>
        <v>0</v>
      </c>
      <c r="AA347" s="166">
        <f>SUMIFS('Transport DB'!Q:Q,'Transport DB'!C:C,"="&amp;'Work DB'!C347,'Transport DB'!F:F,"="&amp;'Work DB'!$AA$4)</f>
        <v>0</v>
      </c>
      <c r="AB347" s="166"/>
      <c r="AC347" s="167"/>
      <c r="AD347" s="29"/>
      <c r="AE347" s="30"/>
      <c r="AF347" s="31"/>
      <c r="AG347" s="29"/>
      <c r="AH347" s="30"/>
      <c r="AI347" s="32"/>
      <c r="AJ347" s="29"/>
      <c r="AK347" s="30"/>
      <c r="AL347" s="30"/>
      <c r="AM347" s="31"/>
      <c r="AN347" s="29"/>
      <c r="AO347" s="30"/>
      <c r="AP347" s="31"/>
      <c r="AQ347" s="189"/>
      <c r="AR347" s="30"/>
      <c r="AS347" s="30"/>
      <c r="AT347" s="30"/>
      <c r="AU347" s="30"/>
      <c r="AV347" s="31"/>
      <c r="AW347" s="33"/>
      <c r="AX347" s="57"/>
    </row>
    <row r="348" spans="2:50" s="15" customFormat="1" ht="21" x14ac:dyDescent="0.25">
      <c r="B348" s="48"/>
      <c r="C348" s="20">
        <f t="shared" si="26"/>
        <v>45713</v>
      </c>
      <c r="D348" s="168">
        <f>SUMIFS('Transport DB'!P:P,'Transport DB'!C:C,"="&amp;'Work DB'!C348,'Transport DB'!F:F,"="&amp;'Work DB'!$D$4)</f>
        <v>0</v>
      </c>
      <c r="E348" s="169">
        <f>SUMIFS('Transport DB'!P:P,'Transport DB'!C:C,"="&amp;'Work DB'!C348,'Transport DB'!F:F,"="&amp;'Work DB'!$E$4)</f>
        <v>0</v>
      </c>
      <c r="F348" s="169">
        <f>SUMIFS('Transport DB'!P:P,'Transport DB'!C:C,"="&amp;'Work DB'!C348,'Transport DB'!F:F,"="&amp;'Work DB'!$F$4)</f>
        <v>0</v>
      </c>
      <c r="G348" s="169"/>
      <c r="H348" s="167"/>
      <c r="I348" s="168">
        <f>SUMIFS('Transport DB'!O:O,'Transport DB'!C:C,"="&amp;'Work DB'!C348,'Transport DB'!F:F,"="&amp;'Work DB'!$I$4)</f>
        <v>0</v>
      </c>
      <c r="J348" s="169">
        <f>SUMIFS('Transport DB'!O:O,'Transport DB'!C:C,"="&amp;'Work DB'!C348,'Transport DB'!F:F,"="&amp;'Work DB'!$J$4)</f>
        <v>0</v>
      </c>
      <c r="K348" s="169">
        <f>SUMIFS('Transport DB'!O:O,'Transport DB'!C:C,"="&amp;'Work DB'!C348,'Transport DB'!F:F,"="&amp;'Work DB'!$K$4)</f>
        <v>0</v>
      </c>
      <c r="L348" s="169">
        <f>SUMIFS('Transport DB'!O:O,'Transport DB'!C:C,"="&amp;'Work DB'!C348,'Transport DB'!F:F,"="&amp;'Work DB'!$L$4)</f>
        <v>0</v>
      </c>
      <c r="M348" s="169">
        <f>SUMIFS('Transport DB'!O:O,'Transport DB'!C:C,"="&amp;'Work DB'!C348,'Transport DB'!F:F,"="&amp;'Work DB'!$M$4)</f>
        <v>0</v>
      </c>
      <c r="N348" s="169"/>
      <c r="O348" s="167"/>
      <c r="P348" s="168">
        <f t="shared" si="25"/>
        <v>0</v>
      </c>
      <c r="Q348" s="169">
        <f t="shared" si="24"/>
        <v>0</v>
      </c>
      <c r="R348" s="169"/>
      <c r="S348" s="169"/>
      <c r="T348" s="169"/>
      <c r="U348" s="169"/>
      <c r="V348" s="167"/>
      <c r="W348" s="168">
        <f>SUMIFS('Transport DB'!Q:Q,'Transport DB'!C:C,"="&amp;'Work DB'!C348,'Transport DB'!F:F,"="&amp;'Work DB'!$W$4)</f>
        <v>0</v>
      </c>
      <c r="X348" s="169">
        <f>SUMIFS('Transport DB'!Q:Q,'Transport DB'!C:C,"="&amp;'Work DB'!C348,'Transport DB'!F:F,"="&amp;'Work DB'!$X$4)</f>
        <v>0</v>
      </c>
      <c r="Y348" s="169">
        <f>SUMIFS('Transport DB'!Q:Q,'Transport DB'!C:C,"="&amp;'Work DB'!C348,'Transport DB'!F:F,"="&amp;'Work DB'!$Y$4)</f>
        <v>0</v>
      </c>
      <c r="Z348" s="166">
        <f>SUMIFS('Transport DB'!Q:Q,'Transport DB'!C:C,"="&amp;'Work DB'!C348,'Transport DB'!F:F,"="&amp;'Work DB'!$Z$4)</f>
        <v>0</v>
      </c>
      <c r="AA348" s="166">
        <f>SUMIFS('Transport DB'!Q:Q,'Transport DB'!C:C,"="&amp;'Work DB'!C348,'Transport DB'!F:F,"="&amp;'Work DB'!$AA$4)</f>
        <v>0</v>
      </c>
      <c r="AB348" s="166"/>
      <c r="AC348" s="167"/>
      <c r="AD348" s="29"/>
      <c r="AE348" s="30"/>
      <c r="AF348" s="31"/>
      <c r="AG348" s="29"/>
      <c r="AH348" s="30"/>
      <c r="AI348" s="32"/>
      <c r="AJ348" s="29"/>
      <c r="AK348" s="30"/>
      <c r="AL348" s="30"/>
      <c r="AM348" s="31"/>
      <c r="AN348" s="29"/>
      <c r="AO348" s="30"/>
      <c r="AP348" s="31"/>
      <c r="AQ348" s="189"/>
      <c r="AR348" s="30"/>
      <c r="AS348" s="30"/>
      <c r="AT348" s="30"/>
      <c r="AU348" s="30"/>
      <c r="AV348" s="31"/>
      <c r="AW348" s="33"/>
      <c r="AX348" s="57"/>
    </row>
    <row r="349" spans="2:50" s="15" customFormat="1" ht="21" x14ac:dyDescent="0.25">
      <c r="B349" s="48"/>
      <c r="C349" s="20">
        <f t="shared" si="26"/>
        <v>45714</v>
      </c>
      <c r="D349" s="168">
        <f>SUMIFS('Transport DB'!P:P,'Transport DB'!C:C,"="&amp;'Work DB'!C349,'Transport DB'!F:F,"="&amp;'Work DB'!$D$4)</f>
        <v>0</v>
      </c>
      <c r="E349" s="169">
        <f>SUMIFS('Transport DB'!P:P,'Transport DB'!C:C,"="&amp;'Work DB'!C349,'Transport DB'!F:F,"="&amp;'Work DB'!$E$4)</f>
        <v>0</v>
      </c>
      <c r="F349" s="169">
        <f>SUMIFS('Transport DB'!P:P,'Transport DB'!C:C,"="&amp;'Work DB'!C349,'Transport DB'!F:F,"="&amp;'Work DB'!$F$4)</f>
        <v>0</v>
      </c>
      <c r="G349" s="169"/>
      <c r="H349" s="167"/>
      <c r="I349" s="168">
        <f>SUMIFS('Transport DB'!O:O,'Transport DB'!C:C,"="&amp;'Work DB'!C349,'Transport DB'!F:F,"="&amp;'Work DB'!$I$4)</f>
        <v>0</v>
      </c>
      <c r="J349" s="169">
        <f>SUMIFS('Transport DB'!O:O,'Transport DB'!C:C,"="&amp;'Work DB'!C349,'Transport DB'!F:F,"="&amp;'Work DB'!$J$4)</f>
        <v>0</v>
      </c>
      <c r="K349" s="169">
        <f>SUMIFS('Transport DB'!O:O,'Transport DB'!C:C,"="&amp;'Work DB'!C349,'Transport DB'!F:F,"="&amp;'Work DB'!$K$4)</f>
        <v>0</v>
      </c>
      <c r="L349" s="169">
        <f>SUMIFS('Transport DB'!O:O,'Transport DB'!C:C,"="&amp;'Work DB'!C349,'Transport DB'!F:F,"="&amp;'Work DB'!$L$4)</f>
        <v>0</v>
      </c>
      <c r="M349" s="169">
        <f>SUMIFS('Transport DB'!O:O,'Transport DB'!C:C,"="&amp;'Work DB'!C349,'Transport DB'!F:F,"="&amp;'Work DB'!$M$4)</f>
        <v>0</v>
      </c>
      <c r="N349" s="169"/>
      <c r="O349" s="167"/>
      <c r="P349" s="168">
        <f t="shared" si="25"/>
        <v>0</v>
      </c>
      <c r="Q349" s="169">
        <f t="shared" si="24"/>
        <v>0</v>
      </c>
      <c r="R349" s="169"/>
      <c r="S349" s="169"/>
      <c r="T349" s="169"/>
      <c r="U349" s="169"/>
      <c r="V349" s="167"/>
      <c r="W349" s="168">
        <f>SUMIFS('Transport DB'!Q:Q,'Transport DB'!C:C,"="&amp;'Work DB'!C349,'Transport DB'!F:F,"="&amp;'Work DB'!$W$4)</f>
        <v>0</v>
      </c>
      <c r="X349" s="169">
        <f>SUMIFS('Transport DB'!Q:Q,'Transport DB'!C:C,"="&amp;'Work DB'!C349,'Transport DB'!F:F,"="&amp;'Work DB'!$X$4)</f>
        <v>0</v>
      </c>
      <c r="Y349" s="169">
        <f>SUMIFS('Transport DB'!Q:Q,'Transport DB'!C:C,"="&amp;'Work DB'!C349,'Transport DB'!F:F,"="&amp;'Work DB'!$Y$4)</f>
        <v>0</v>
      </c>
      <c r="Z349" s="166">
        <f>SUMIFS('Transport DB'!Q:Q,'Transport DB'!C:C,"="&amp;'Work DB'!C349,'Transport DB'!F:F,"="&amp;'Work DB'!$Z$4)</f>
        <v>0</v>
      </c>
      <c r="AA349" s="166">
        <f>SUMIFS('Transport DB'!Q:Q,'Transport DB'!C:C,"="&amp;'Work DB'!C349,'Transport DB'!F:F,"="&amp;'Work DB'!$AA$4)</f>
        <v>0</v>
      </c>
      <c r="AB349" s="166"/>
      <c r="AC349" s="167"/>
      <c r="AD349" s="29"/>
      <c r="AE349" s="30"/>
      <c r="AF349" s="31"/>
      <c r="AG349" s="29"/>
      <c r="AH349" s="30"/>
      <c r="AI349" s="32"/>
      <c r="AJ349" s="29"/>
      <c r="AK349" s="30"/>
      <c r="AL349" s="30"/>
      <c r="AM349" s="31"/>
      <c r="AN349" s="29"/>
      <c r="AO349" s="30"/>
      <c r="AP349" s="31"/>
      <c r="AQ349" s="189"/>
      <c r="AR349" s="30"/>
      <c r="AS349" s="30"/>
      <c r="AT349" s="30"/>
      <c r="AU349" s="30"/>
      <c r="AV349" s="31"/>
      <c r="AW349" s="33"/>
      <c r="AX349" s="57"/>
    </row>
    <row r="350" spans="2:50" s="15" customFormat="1" ht="21" x14ac:dyDescent="0.25">
      <c r="B350" s="48"/>
      <c r="C350" s="20">
        <f t="shared" si="26"/>
        <v>45715</v>
      </c>
      <c r="D350" s="168">
        <f>SUMIFS('Transport DB'!P:P,'Transport DB'!C:C,"="&amp;'Work DB'!C350,'Transport DB'!F:F,"="&amp;'Work DB'!$D$4)</f>
        <v>0</v>
      </c>
      <c r="E350" s="169">
        <f>SUMIFS('Transport DB'!P:P,'Transport DB'!C:C,"="&amp;'Work DB'!C350,'Transport DB'!F:F,"="&amp;'Work DB'!$E$4)</f>
        <v>0</v>
      </c>
      <c r="F350" s="169">
        <f>SUMIFS('Transport DB'!P:P,'Transport DB'!C:C,"="&amp;'Work DB'!C350,'Transport DB'!F:F,"="&amp;'Work DB'!$F$4)</f>
        <v>0</v>
      </c>
      <c r="G350" s="169"/>
      <c r="H350" s="167"/>
      <c r="I350" s="168">
        <f>SUMIFS('Transport DB'!O:O,'Transport DB'!C:C,"="&amp;'Work DB'!C350,'Transport DB'!F:F,"="&amp;'Work DB'!$I$4)</f>
        <v>0</v>
      </c>
      <c r="J350" s="169">
        <f>SUMIFS('Transport DB'!O:O,'Transport DB'!C:C,"="&amp;'Work DB'!C350,'Transport DB'!F:F,"="&amp;'Work DB'!$J$4)</f>
        <v>0</v>
      </c>
      <c r="K350" s="169">
        <f>SUMIFS('Transport DB'!O:O,'Transport DB'!C:C,"="&amp;'Work DB'!C350,'Transport DB'!F:F,"="&amp;'Work DB'!$K$4)</f>
        <v>0</v>
      </c>
      <c r="L350" s="169">
        <f>SUMIFS('Transport DB'!O:O,'Transport DB'!C:C,"="&amp;'Work DB'!C350,'Transport DB'!F:F,"="&amp;'Work DB'!$L$4)</f>
        <v>0</v>
      </c>
      <c r="M350" s="169">
        <f>SUMIFS('Transport DB'!O:O,'Transport DB'!C:C,"="&amp;'Work DB'!C350,'Transport DB'!F:F,"="&amp;'Work DB'!$M$4)</f>
        <v>0</v>
      </c>
      <c r="N350" s="169"/>
      <c r="O350" s="167"/>
      <c r="P350" s="168">
        <f t="shared" si="25"/>
        <v>0</v>
      </c>
      <c r="Q350" s="169">
        <f t="shared" si="24"/>
        <v>0</v>
      </c>
      <c r="R350" s="169"/>
      <c r="S350" s="169"/>
      <c r="T350" s="169"/>
      <c r="U350" s="169"/>
      <c r="V350" s="167"/>
      <c r="W350" s="168">
        <f>SUMIFS('Transport DB'!Q:Q,'Transport DB'!C:C,"="&amp;'Work DB'!C350,'Transport DB'!F:F,"="&amp;'Work DB'!$W$4)</f>
        <v>0</v>
      </c>
      <c r="X350" s="169">
        <f>SUMIFS('Transport DB'!Q:Q,'Transport DB'!C:C,"="&amp;'Work DB'!C350,'Transport DB'!F:F,"="&amp;'Work DB'!$X$4)</f>
        <v>0</v>
      </c>
      <c r="Y350" s="169">
        <f>SUMIFS('Transport DB'!Q:Q,'Transport DB'!C:C,"="&amp;'Work DB'!C350,'Transport DB'!F:F,"="&amp;'Work DB'!$Y$4)</f>
        <v>0</v>
      </c>
      <c r="Z350" s="166">
        <f>SUMIFS('Transport DB'!Q:Q,'Transport DB'!C:C,"="&amp;'Work DB'!C350,'Transport DB'!F:F,"="&amp;'Work DB'!$Z$4)</f>
        <v>0</v>
      </c>
      <c r="AA350" s="166">
        <f>SUMIFS('Transport DB'!Q:Q,'Transport DB'!C:C,"="&amp;'Work DB'!C350,'Transport DB'!F:F,"="&amp;'Work DB'!$AA$4)</f>
        <v>0</v>
      </c>
      <c r="AB350" s="166"/>
      <c r="AC350" s="167"/>
      <c r="AD350" s="29"/>
      <c r="AE350" s="30"/>
      <c r="AF350" s="31"/>
      <c r="AG350" s="29"/>
      <c r="AH350" s="30"/>
      <c r="AI350" s="32"/>
      <c r="AJ350" s="29"/>
      <c r="AK350" s="30"/>
      <c r="AL350" s="30"/>
      <c r="AM350" s="31"/>
      <c r="AN350" s="29"/>
      <c r="AO350" s="30"/>
      <c r="AP350" s="31"/>
      <c r="AQ350" s="189"/>
      <c r="AR350" s="30"/>
      <c r="AS350" s="30"/>
      <c r="AT350" s="30"/>
      <c r="AU350" s="30"/>
      <c r="AV350" s="31"/>
      <c r="AW350" s="33"/>
      <c r="AX350" s="57"/>
    </row>
    <row r="351" spans="2:50" s="15" customFormat="1" ht="21" x14ac:dyDescent="0.25">
      <c r="B351" s="48"/>
      <c r="C351" s="20">
        <f t="shared" si="26"/>
        <v>45716</v>
      </c>
      <c r="D351" s="168">
        <f>SUMIFS('Transport DB'!P:P,'Transport DB'!C:C,"="&amp;'Work DB'!C351,'Transport DB'!F:F,"="&amp;'Work DB'!$D$4)</f>
        <v>0</v>
      </c>
      <c r="E351" s="169">
        <f>SUMIFS('Transport DB'!P:P,'Transport DB'!C:C,"="&amp;'Work DB'!C351,'Transport DB'!F:F,"="&amp;'Work DB'!$E$4)</f>
        <v>0</v>
      </c>
      <c r="F351" s="169">
        <f>SUMIFS('Transport DB'!P:P,'Transport DB'!C:C,"="&amp;'Work DB'!C351,'Transport DB'!F:F,"="&amp;'Work DB'!$F$4)</f>
        <v>0</v>
      </c>
      <c r="G351" s="169"/>
      <c r="H351" s="167"/>
      <c r="I351" s="168">
        <f>SUMIFS('Transport DB'!O:O,'Transport DB'!C:C,"="&amp;'Work DB'!C351,'Transport DB'!F:F,"="&amp;'Work DB'!$I$4)</f>
        <v>0</v>
      </c>
      <c r="J351" s="169">
        <f>SUMIFS('Transport DB'!O:O,'Transport DB'!C:C,"="&amp;'Work DB'!C351,'Transport DB'!F:F,"="&amp;'Work DB'!$J$4)</f>
        <v>0</v>
      </c>
      <c r="K351" s="169">
        <f>SUMIFS('Transport DB'!O:O,'Transport DB'!C:C,"="&amp;'Work DB'!C351,'Transport DB'!F:F,"="&amp;'Work DB'!$K$4)</f>
        <v>0</v>
      </c>
      <c r="L351" s="169">
        <f>SUMIFS('Transport DB'!O:O,'Transport DB'!C:C,"="&amp;'Work DB'!C351,'Transport DB'!F:F,"="&amp;'Work DB'!$L$4)</f>
        <v>0</v>
      </c>
      <c r="M351" s="169">
        <f>SUMIFS('Transport DB'!O:O,'Transport DB'!C:C,"="&amp;'Work DB'!C351,'Transport DB'!F:F,"="&amp;'Work DB'!$M$4)</f>
        <v>0</v>
      </c>
      <c r="N351" s="169"/>
      <c r="O351" s="167"/>
      <c r="P351" s="168">
        <f t="shared" si="25"/>
        <v>0</v>
      </c>
      <c r="Q351" s="169">
        <f t="shared" si="24"/>
        <v>0</v>
      </c>
      <c r="R351" s="169"/>
      <c r="S351" s="169"/>
      <c r="T351" s="169"/>
      <c r="U351" s="169"/>
      <c r="V351" s="167"/>
      <c r="W351" s="168">
        <f>SUMIFS('Transport DB'!Q:Q,'Transport DB'!C:C,"="&amp;'Work DB'!C351,'Transport DB'!F:F,"="&amp;'Work DB'!$W$4)</f>
        <v>0</v>
      </c>
      <c r="X351" s="169">
        <f>SUMIFS('Transport DB'!Q:Q,'Transport DB'!C:C,"="&amp;'Work DB'!C351,'Transport DB'!F:F,"="&amp;'Work DB'!$X$4)</f>
        <v>0</v>
      </c>
      <c r="Y351" s="169">
        <f>SUMIFS('Transport DB'!Q:Q,'Transport DB'!C:C,"="&amp;'Work DB'!C351,'Transport DB'!F:F,"="&amp;'Work DB'!$Y$4)</f>
        <v>0</v>
      </c>
      <c r="Z351" s="166">
        <f>SUMIFS('Transport DB'!Q:Q,'Transport DB'!C:C,"="&amp;'Work DB'!C351,'Transport DB'!F:F,"="&amp;'Work DB'!$Z$4)</f>
        <v>0</v>
      </c>
      <c r="AA351" s="166">
        <f>SUMIFS('Transport DB'!Q:Q,'Transport DB'!C:C,"="&amp;'Work DB'!C351,'Transport DB'!F:F,"="&amp;'Work DB'!$AA$4)</f>
        <v>0</v>
      </c>
      <c r="AB351" s="166"/>
      <c r="AC351" s="167"/>
      <c r="AD351" s="29"/>
      <c r="AE351" s="30"/>
      <c r="AF351" s="31"/>
      <c r="AG351" s="29"/>
      <c r="AH351" s="30"/>
      <c r="AI351" s="32"/>
      <c r="AJ351" s="29"/>
      <c r="AK351" s="30"/>
      <c r="AL351" s="30"/>
      <c r="AM351" s="31"/>
      <c r="AN351" s="29"/>
      <c r="AO351" s="30"/>
      <c r="AP351" s="31"/>
      <c r="AQ351" s="189"/>
      <c r="AR351" s="30"/>
      <c r="AS351" s="30"/>
      <c r="AT351" s="30"/>
      <c r="AU351" s="30"/>
      <c r="AV351" s="31"/>
      <c r="AW351" s="33"/>
      <c r="AX351" s="57"/>
    </row>
    <row r="352" spans="2:50" s="15" customFormat="1" ht="21" x14ac:dyDescent="0.25">
      <c r="B352" s="48"/>
      <c r="C352" s="20">
        <f t="shared" si="26"/>
        <v>45717</v>
      </c>
      <c r="D352" s="168">
        <f>SUMIFS('Transport DB'!P:P,'Transport DB'!C:C,"="&amp;'Work DB'!C352,'Transport DB'!F:F,"="&amp;'Work DB'!$D$4)</f>
        <v>0</v>
      </c>
      <c r="E352" s="169">
        <f>SUMIFS('Transport DB'!P:P,'Transport DB'!C:C,"="&amp;'Work DB'!C352,'Transport DB'!F:F,"="&amp;'Work DB'!$E$4)</f>
        <v>0</v>
      </c>
      <c r="F352" s="169">
        <f>SUMIFS('Transport DB'!P:P,'Transport DB'!C:C,"="&amp;'Work DB'!C352,'Transport DB'!F:F,"="&amp;'Work DB'!$F$4)</f>
        <v>0</v>
      </c>
      <c r="G352" s="169"/>
      <c r="H352" s="167"/>
      <c r="I352" s="168">
        <f>SUMIFS('Transport DB'!O:O,'Transport DB'!C:C,"="&amp;'Work DB'!C352,'Transport DB'!F:F,"="&amp;'Work DB'!$I$4)</f>
        <v>0</v>
      </c>
      <c r="J352" s="169">
        <f>SUMIFS('Transport DB'!O:O,'Transport DB'!C:C,"="&amp;'Work DB'!C352,'Transport DB'!F:F,"="&amp;'Work DB'!$J$4)</f>
        <v>0</v>
      </c>
      <c r="K352" s="169">
        <f>SUMIFS('Transport DB'!O:O,'Transport DB'!C:C,"="&amp;'Work DB'!C352,'Transport DB'!F:F,"="&amp;'Work DB'!$K$4)</f>
        <v>0</v>
      </c>
      <c r="L352" s="169">
        <f>SUMIFS('Transport DB'!O:O,'Transport DB'!C:C,"="&amp;'Work DB'!C352,'Transport DB'!F:F,"="&amp;'Work DB'!$L$4)</f>
        <v>0</v>
      </c>
      <c r="M352" s="169">
        <f>SUMIFS('Transport DB'!O:O,'Transport DB'!C:C,"="&amp;'Work DB'!C352,'Transport DB'!F:F,"="&amp;'Work DB'!$M$4)</f>
        <v>0</v>
      </c>
      <c r="N352" s="169"/>
      <c r="O352" s="167"/>
      <c r="P352" s="168">
        <f t="shared" si="25"/>
        <v>0</v>
      </c>
      <c r="Q352" s="169">
        <f t="shared" si="24"/>
        <v>0</v>
      </c>
      <c r="R352" s="169"/>
      <c r="S352" s="169"/>
      <c r="T352" s="169"/>
      <c r="U352" s="169"/>
      <c r="V352" s="167"/>
      <c r="W352" s="168">
        <f>SUMIFS('Transport DB'!Q:Q,'Transport DB'!C:C,"="&amp;'Work DB'!C352,'Transport DB'!F:F,"="&amp;'Work DB'!$W$4)</f>
        <v>0</v>
      </c>
      <c r="X352" s="169">
        <f>SUMIFS('Transport DB'!Q:Q,'Transport DB'!C:C,"="&amp;'Work DB'!C352,'Transport DB'!F:F,"="&amp;'Work DB'!$X$4)</f>
        <v>0</v>
      </c>
      <c r="Y352" s="169">
        <f>SUMIFS('Transport DB'!Q:Q,'Transport DB'!C:C,"="&amp;'Work DB'!C352,'Transport DB'!F:F,"="&amp;'Work DB'!$Y$4)</f>
        <v>0</v>
      </c>
      <c r="Z352" s="166">
        <f>SUMIFS('Transport DB'!Q:Q,'Transport DB'!C:C,"="&amp;'Work DB'!C352,'Transport DB'!F:F,"="&amp;'Work DB'!$Z$4)</f>
        <v>0</v>
      </c>
      <c r="AA352" s="166">
        <f>SUMIFS('Transport DB'!Q:Q,'Transport DB'!C:C,"="&amp;'Work DB'!C352,'Transport DB'!F:F,"="&amp;'Work DB'!$AA$4)</f>
        <v>0</v>
      </c>
      <c r="AB352" s="166"/>
      <c r="AC352" s="167"/>
      <c r="AD352" s="29"/>
      <c r="AE352" s="30"/>
      <c r="AF352" s="31"/>
      <c r="AG352" s="29"/>
      <c r="AH352" s="30"/>
      <c r="AI352" s="32"/>
      <c r="AJ352" s="29"/>
      <c r="AK352" s="30"/>
      <c r="AL352" s="30"/>
      <c r="AM352" s="31"/>
      <c r="AN352" s="29"/>
      <c r="AO352" s="30"/>
      <c r="AP352" s="31"/>
      <c r="AQ352" s="189"/>
      <c r="AR352" s="30"/>
      <c r="AS352" s="30"/>
      <c r="AT352" s="30"/>
      <c r="AU352" s="30"/>
      <c r="AV352" s="31"/>
      <c r="AW352" s="33"/>
      <c r="AX352" s="57"/>
    </row>
    <row r="353" spans="2:50" s="15" customFormat="1" ht="21" x14ac:dyDescent="0.25">
      <c r="B353" s="48"/>
      <c r="C353" s="20">
        <f t="shared" si="26"/>
        <v>45718</v>
      </c>
      <c r="D353" s="168">
        <f>SUMIFS('Transport DB'!P:P,'Transport DB'!C:C,"="&amp;'Work DB'!C353,'Transport DB'!F:F,"="&amp;'Work DB'!$D$4)</f>
        <v>0</v>
      </c>
      <c r="E353" s="169">
        <f>SUMIFS('Transport DB'!P:P,'Transport DB'!C:C,"="&amp;'Work DB'!C353,'Transport DB'!F:F,"="&amp;'Work DB'!$E$4)</f>
        <v>0</v>
      </c>
      <c r="F353" s="169">
        <f>SUMIFS('Transport DB'!P:P,'Transport DB'!C:C,"="&amp;'Work DB'!C353,'Transport DB'!F:F,"="&amp;'Work DB'!$F$4)</f>
        <v>0</v>
      </c>
      <c r="G353" s="169"/>
      <c r="H353" s="167"/>
      <c r="I353" s="168">
        <f>SUMIFS('Transport DB'!O:O,'Transport DB'!C:C,"="&amp;'Work DB'!C353,'Transport DB'!F:F,"="&amp;'Work DB'!$I$4)</f>
        <v>0</v>
      </c>
      <c r="J353" s="169">
        <f>SUMIFS('Transport DB'!O:O,'Transport DB'!C:C,"="&amp;'Work DB'!C353,'Transport DB'!F:F,"="&amp;'Work DB'!$J$4)</f>
        <v>0</v>
      </c>
      <c r="K353" s="169">
        <f>SUMIFS('Transport DB'!O:O,'Transport DB'!C:C,"="&amp;'Work DB'!C353,'Transport DB'!F:F,"="&amp;'Work DB'!$K$4)</f>
        <v>0</v>
      </c>
      <c r="L353" s="169">
        <f>SUMIFS('Transport DB'!O:O,'Transport DB'!C:C,"="&amp;'Work DB'!C353,'Transport DB'!F:F,"="&amp;'Work DB'!$L$4)</f>
        <v>0</v>
      </c>
      <c r="M353" s="169">
        <f>SUMIFS('Transport DB'!O:O,'Transport DB'!C:C,"="&amp;'Work DB'!C353,'Transport DB'!F:F,"="&amp;'Work DB'!$M$4)</f>
        <v>0</v>
      </c>
      <c r="N353" s="169"/>
      <c r="O353" s="167"/>
      <c r="P353" s="168">
        <f t="shared" si="25"/>
        <v>0</v>
      </c>
      <c r="Q353" s="169">
        <f t="shared" si="24"/>
        <v>0</v>
      </c>
      <c r="R353" s="169"/>
      <c r="S353" s="169"/>
      <c r="T353" s="169"/>
      <c r="U353" s="169"/>
      <c r="V353" s="167"/>
      <c r="W353" s="168">
        <f>SUMIFS('Transport DB'!Q:Q,'Transport DB'!C:C,"="&amp;'Work DB'!C353,'Transport DB'!F:F,"="&amp;'Work DB'!$W$4)</f>
        <v>0</v>
      </c>
      <c r="X353" s="169">
        <f>SUMIFS('Transport DB'!Q:Q,'Transport DB'!C:C,"="&amp;'Work DB'!C353,'Transport DB'!F:F,"="&amp;'Work DB'!$X$4)</f>
        <v>0</v>
      </c>
      <c r="Y353" s="169">
        <f>SUMIFS('Transport DB'!Q:Q,'Transport DB'!C:C,"="&amp;'Work DB'!C353,'Transport DB'!F:F,"="&amp;'Work DB'!$Y$4)</f>
        <v>0</v>
      </c>
      <c r="Z353" s="166">
        <f>SUMIFS('Transport DB'!Q:Q,'Transport DB'!C:C,"="&amp;'Work DB'!C353,'Transport DB'!F:F,"="&amp;'Work DB'!$Z$4)</f>
        <v>0</v>
      </c>
      <c r="AA353" s="166">
        <f>SUMIFS('Transport DB'!Q:Q,'Transport DB'!C:C,"="&amp;'Work DB'!C353,'Transport DB'!F:F,"="&amp;'Work DB'!$AA$4)</f>
        <v>0</v>
      </c>
      <c r="AB353" s="166"/>
      <c r="AC353" s="167"/>
      <c r="AD353" s="29"/>
      <c r="AE353" s="30"/>
      <c r="AF353" s="31"/>
      <c r="AG353" s="29"/>
      <c r="AH353" s="30"/>
      <c r="AI353" s="32"/>
      <c r="AJ353" s="29"/>
      <c r="AK353" s="30"/>
      <c r="AL353" s="30"/>
      <c r="AM353" s="31"/>
      <c r="AN353" s="29"/>
      <c r="AO353" s="30"/>
      <c r="AP353" s="31"/>
      <c r="AQ353" s="189"/>
      <c r="AR353" s="30"/>
      <c r="AS353" s="30"/>
      <c r="AT353" s="30"/>
      <c r="AU353" s="30"/>
      <c r="AV353" s="31"/>
      <c r="AW353" s="33"/>
      <c r="AX353" s="57"/>
    </row>
    <row r="354" spans="2:50" s="15" customFormat="1" ht="21" x14ac:dyDescent="0.25">
      <c r="B354" s="48"/>
      <c r="C354" s="20">
        <f t="shared" si="26"/>
        <v>45719</v>
      </c>
      <c r="D354" s="168">
        <f>SUMIFS('Transport DB'!P:P,'Transport DB'!C:C,"="&amp;'Work DB'!C354,'Transport DB'!F:F,"="&amp;'Work DB'!$D$4)</f>
        <v>0</v>
      </c>
      <c r="E354" s="169">
        <f>SUMIFS('Transport DB'!P:P,'Transport DB'!C:C,"="&amp;'Work DB'!C354,'Transport DB'!F:F,"="&amp;'Work DB'!$E$4)</f>
        <v>0</v>
      </c>
      <c r="F354" s="169">
        <f>SUMIFS('Transport DB'!P:P,'Transport DB'!C:C,"="&amp;'Work DB'!C354,'Transport DB'!F:F,"="&amp;'Work DB'!$F$4)</f>
        <v>0</v>
      </c>
      <c r="G354" s="169"/>
      <c r="H354" s="167"/>
      <c r="I354" s="168">
        <f>SUMIFS('Transport DB'!O:O,'Transport DB'!C:C,"="&amp;'Work DB'!C354,'Transport DB'!F:F,"="&amp;'Work DB'!$I$4)</f>
        <v>0</v>
      </c>
      <c r="J354" s="169">
        <f>SUMIFS('Transport DB'!O:O,'Transport DB'!C:C,"="&amp;'Work DB'!C354,'Transport DB'!F:F,"="&amp;'Work DB'!$J$4)</f>
        <v>0</v>
      </c>
      <c r="K354" s="169">
        <f>SUMIFS('Transport DB'!O:O,'Transport DB'!C:C,"="&amp;'Work DB'!C354,'Transport DB'!F:F,"="&amp;'Work DB'!$K$4)</f>
        <v>0</v>
      </c>
      <c r="L354" s="169">
        <f>SUMIFS('Transport DB'!O:O,'Transport DB'!C:C,"="&amp;'Work DB'!C354,'Transport DB'!F:F,"="&amp;'Work DB'!$L$4)</f>
        <v>0</v>
      </c>
      <c r="M354" s="169">
        <f>SUMIFS('Transport DB'!O:O,'Transport DB'!C:C,"="&amp;'Work DB'!C354,'Transport DB'!F:F,"="&amp;'Work DB'!$M$4)</f>
        <v>0</v>
      </c>
      <c r="N354" s="169"/>
      <c r="O354" s="167"/>
      <c r="P354" s="168">
        <f t="shared" si="25"/>
        <v>0</v>
      </c>
      <c r="Q354" s="169">
        <f t="shared" si="24"/>
        <v>0</v>
      </c>
      <c r="R354" s="169"/>
      <c r="S354" s="169"/>
      <c r="T354" s="169"/>
      <c r="U354" s="169"/>
      <c r="V354" s="167"/>
      <c r="W354" s="168">
        <f>SUMIFS('Transport DB'!Q:Q,'Transport DB'!C:C,"="&amp;'Work DB'!C354,'Transport DB'!F:F,"="&amp;'Work DB'!$W$4)</f>
        <v>0</v>
      </c>
      <c r="X354" s="169">
        <f>SUMIFS('Transport DB'!Q:Q,'Transport DB'!C:C,"="&amp;'Work DB'!C354,'Transport DB'!F:F,"="&amp;'Work DB'!$X$4)</f>
        <v>0</v>
      </c>
      <c r="Y354" s="169">
        <f>SUMIFS('Transport DB'!Q:Q,'Transport DB'!C:C,"="&amp;'Work DB'!C354,'Transport DB'!F:F,"="&amp;'Work DB'!$Y$4)</f>
        <v>0</v>
      </c>
      <c r="Z354" s="166">
        <f>SUMIFS('Transport DB'!Q:Q,'Transport DB'!C:C,"="&amp;'Work DB'!C354,'Transport DB'!F:F,"="&amp;'Work DB'!$Z$4)</f>
        <v>0</v>
      </c>
      <c r="AA354" s="166">
        <f>SUMIFS('Transport DB'!Q:Q,'Transport DB'!C:C,"="&amp;'Work DB'!C354,'Transport DB'!F:F,"="&amp;'Work DB'!$AA$4)</f>
        <v>0</v>
      </c>
      <c r="AB354" s="166"/>
      <c r="AC354" s="167"/>
      <c r="AD354" s="29"/>
      <c r="AE354" s="30"/>
      <c r="AF354" s="31"/>
      <c r="AG354" s="29"/>
      <c r="AH354" s="30"/>
      <c r="AI354" s="32"/>
      <c r="AJ354" s="29"/>
      <c r="AK354" s="30"/>
      <c r="AL354" s="30"/>
      <c r="AM354" s="31"/>
      <c r="AN354" s="29"/>
      <c r="AO354" s="30"/>
      <c r="AP354" s="31"/>
      <c r="AQ354" s="189"/>
      <c r="AR354" s="30"/>
      <c r="AS354" s="30"/>
      <c r="AT354" s="30"/>
      <c r="AU354" s="30"/>
      <c r="AV354" s="31"/>
      <c r="AW354" s="33"/>
      <c r="AX354" s="57"/>
    </row>
    <row r="355" spans="2:50" s="15" customFormat="1" ht="21" x14ac:dyDescent="0.25">
      <c r="B355" s="48"/>
      <c r="C355" s="20">
        <f t="shared" si="26"/>
        <v>45720</v>
      </c>
      <c r="D355" s="168">
        <f>SUMIFS('Transport DB'!P:P,'Transport DB'!C:C,"="&amp;'Work DB'!C355,'Transport DB'!F:F,"="&amp;'Work DB'!$D$4)</f>
        <v>0</v>
      </c>
      <c r="E355" s="169">
        <f>SUMIFS('Transport DB'!P:P,'Transport DB'!C:C,"="&amp;'Work DB'!C355,'Transport DB'!F:F,"="&amp;'Work DB'!$E$4)</f>
        <v>0</v>
      </c>
      <c r="F355" s="169">
        <f>SUMIFS('Transport DB'!P:P,'Transport DB'!C:C,"="&amp;'Work DB'!C355,'Transport DB'!F:F,"="&amp;'Work DB'!$F$4)</f>
        <v>0</v>
      </c>
      <c r="G355" s="169"/>
      <c r="H355" s="167"/>
      <c r="I355" s="168">
        <f>SUMIFS('Transport DB'!O:O,'Transport DB'!C:C,"="&amp;'Work DB'!C355,'Transport DB'!F:F,"="&amp;'Work DB'!$I$4)</f>
        <v>0</v>
      </c>
      <c r="J355" s="169">
        <f>SUMIFS('Transport DB'!O:O,'Transport DB'!C:C,"="&amp;'Work DB'!C355,'Transport DB'!F:F,"="&amp;'Work DB'!$J$4)</f>
        <v>0</v>
      </c>
      <c r="K355" s="169">
        <f>SUMIFS('Transport DB'!O:O,'Transport DB'!C:C,"="&amp;'Work DB'!C355,'Transport DB'!F:F,"="&amp;'Work DB'!$K$4)</f>
        <v>0</v>
      </c>
      <c r="L355" s="169">
        <f>SUMIFS('Transport DB'!O:O,'Transport DB'!C:C,"="&amp;'Work DB'!C355,'Transport DB'!F:F,"="&amp;'Work DB'!$L$4)</f>
        <v>0</v>
      </c>
      <c r="M355" s="169">
        <f>SUMIFS('Transport DB'!O:O,'Transport DB'!C:C,"="&amp;'Work DB'!C355,'Transport DB'!F:F,"="&amp;'Work DB'!$M$4)</f>
        <v>0</v>
      </c>
      <c r="N355" s="169"/>
      <c r="O355" s="167"/>
      <c r="P355" s="168">
        <f t="shared" si="25"/>
        <v>0</v>
      </c>
      <c r="Q355" s="169">
        <f t="shared" si="24"/>
        <v>0</v>
      </c>
      <c r="R355" s="169"/>
      <c r="S355" s="169"/>
      <c r="T355" s="169"/>
      <c r="U355" s="169"/>
      <c r="V355" s="167"/>
      <c r="W355" s="168">
        <f>SUMIFS('Transport DB'!Q:Q,'Transport DB'!C:C,"="&amp;'Work DB'!C355,'Transport DB'!F:F,"="&amp;'Work DB'!$W$4)</f>
        <v>0</v>
      </c>
      <c r="X355" s="169">
        <f>SUMIFS('Transport DB'!Q:Q,'Transport DB'!C:C,"="&amp;'Work DB'!C355,'Transport DB'!F:F,"="&amp;'Work DB'!$X$4)</f>
        <v>0</v>
      </c>
      <c r="Y355" s="169">
        <f>SUMIFS('Transport DB'!Q:Q,'Transport DB'!C:C,"="&amp;'Work DB'!C355,'Transport DB'!F:F,"="&amp;'Work DB'!$Y$4)</f>
        <v>0</v>
      </c>
      <c r="Z355" s="166">
        <f>SUMIFS('Transport DB'!Q:Q,'Transport DB'!C:C,"="&amp;'Work DB'!C355,'Transport DB'!F:F,"="&amp;'Work DB'!$Z$4)</f>
        <v>0</v>
      </c>
      <c r="AA355" s="166">
        <f>SUMIFS('Transport DB'!Q:Q,'Transport DB'!C:C,"="&amp;'Work DB'!C355,'Transport DB'!F:F,"="&amp;'Work DB'!$AA$4)</f>
        <v>0</v>
      </c>
      <c r="AB355" s="166"/>
      <c r="AC355" s="167"/>
      <c r="AD355" s="29"/>
      <c r="AE355" s="30"/>
      <c r="AF355" s="31"/>
      <c r="AG355" s="29"/>
      <c r="AH355" s="30"/>
      <c r="AI355" s="32"/>
      <c r="AJ355" s="29"/>
      <c r="AK355" s="30"/>
      <c r="AL355" s="30"/>
      <c r="AM355" s="31"/>
      <c r="AN355" s="29"/>
      <c r="AO355" s="30"/>
      <c r="AP355" s="31"/>
      <c r="AQ355" s="189"/>
      <c r="AR355" s="30"/>
      <c r="AS355" s="30"/>
      <c r="AT355" s="30"/>
      <c r="AU355" s="30"/>
      <c r="AV355" s="31"/>
      <c r="AW355" s="33"/>
      <c r="AX355" s="57"/>
    </row>
    <row r="356" spans="2:50" s="15" customFormat="1" ht="21" x14ac:dyDescent="0.25">
      <c r="B356" s="48"/>
      <c r="C356" s="20">
        <f t="shared" si="26"/>
        <v>45721</v>
      </c>
      <c r="D356" s="168">
        <f>SUMIFS('Transport DB'!P:P,'Transport DB'!C:C,"="&amp;'Work DB'!C356,'Transport DB'!F:F,"="&amp;'Work DB'!$D$4)</f>
        <v>0</v>
      </c>
      <c r="E356" s="169">
        <f>SUMIFS('Transport DB'!P:P,'Transport DB'!C:C,"="&amp;'Work DB'!C356,'Transport DB'!F:F,"="&amp;'Work DB'!$E$4)</f>
        <v>0</v>
      </c>
      <c r="F356" s="169">
        <f>SUMIFS('Transport DB'!P:P,'Transport DB'!C:C,"="&amp;'Work DB'!C356,'Transport DB'!F:F,"="&amp;'Work DB'!$F$4)</f>
        <v>0</v>
      </c>
      <c r="G356" s="169"/>
      <c r="H356" s="167"/>
      <c r="I356" s="168">
        <f>SUMIFS('Transport DB'!O:O,'Transport DB'!C:C,"="&amp;'Work DB'!C356,'Transport DB'!F:F,"="&amp;'Work DB'!$I$4)</f>
        <v>0</v>
      </c>
      <c r="J356" s="169">
        <f>SUMIFS('Transport DB'!O:O,'Transport DB'!C:C,"="&amp;'Work DB'!C356,'Transport DB'!F:F,"="&amp;'Work DB'!$J$4)</f>
        <v>0</v>
      </c>
      <c r="K356" s="169">
        <f>SUMIFS('Transport DB'!O:O,'Transport DB'!C:C,"="&amp;'Work DB'!C356,'Transport DB'!F:F,"="&amp;'Work DB'!$K$4)</f>
        <v>0</v>
      </c>
      <c r="L356" s="169">
        <f>SUMIFS('Transport DB'!O:O,'Transport DB'!C:C,"="&amp;'Work DB'!C356,'Transport DB'!F:F,"="&amp;'Work DB'!$L$4)</f>
        <v>0</v>
      </c>
      <c r="M356" s="169">
        <f>SUMIFS('Transport DB'!O:O,'Transport DB'!C:C,"="&amp;'Work DB'!C356,'Transport DB'!F:F,"="&amp;'Work DB'!$M$4)</f>
        <v>0</v>
      </c>
      <c r="N356" s="169"/>
      <c r="O356" s="167"/>
      <c r="P356" s="168">
        <f t="shared" si="25"/>
        <v>0</v>
      </c>
      <c r="Q356" s="169">
        <f t="shared" si="24"/>
        <v>0</v>
      </c>
      <c r="R356" s="169"/>
      <c r="S356" s="169"/>
      <c r="T356" s="169"/>
      <c r="U356" s="169"/>
      <c r="V356" s="167"/>
      <c r="W356" s="168">
        <f>SUMIFS('Transport DB'!Q:Q,'Transport DB'!C:C,"="&amp;'Work DB'!C356,'Transport DB'!F:F,"="&amp;'Work DB'!$W$4)</f>
        <v>0</v>
      </c>
      <c r="X356" s="169">
        <f>SUMIFS('Transport DB'!Q:Q,'Transport DB'!C:C,"="&amp;'Work DB'!C356,'Transport DB'!F:F,"="&amp;'Work DB'!$X$4)</f>
        <v>0</v>
      </c>
      <c r="Y356" s="169">
        <f>SUMIFS('Transport DB'!Q:Q,'Transport DB'!C:C,"="&amp;'Work DB'!C356,'Transport DB'!F:F,"="&amp;'Work DB'!$Y$4)</f>
        <v>0</v>
      </c>
      <c r="Z356" s="166">
        <f>SUMIFS('Transport DB'!Q:Q,'Transport DB'!C:C,"="&amp;'Work DB'!C356,'Transport DB'!F:F,"="&amp;'Work DB'!$Z$4)</f>
        <v>0</v>
      </c>
      <c r="AA356" s="166">
        <f>SUMIFS('Transport DB'!Q:Q,'Transport DB'!C:C,"="&amp;'Work DB'!C356,'Transport DB'!F:F,"="&amp;'Work DB'!$AA$4)</f>
        <v>0</v>
      </c>
      <c r="AB356" s="166"/>
      <c r="AC356" s="167"/>
      <c r="AD356" s="29"/>
      <c r="AE356" s="30"/>
      <c r="AF356" s="31"/>
      <c r="AG356" s="29"/>
      <c r="AH356" s="30"/>
      <c r="AI356" s="32"/>
      <c r="AJ356" s="29"/>
      <c r="AK356" s="30"/>
      <c r="AL356" s="30"/>
      <c r="AM356" s="31"/>
      <c r="AN356" s="29"/>
      <c r="AO356" s="30"/>
      <c r="AP356" s="31"/>
      <c r="AQ356" s="189"/>
      <c r="AR356" s="30"/>
      <c r="AS356" s="30"/>
      <c r="AT356" s="30"/>
      <c r="AU356" s="30"/>
      <c r="AV356" s="31"/>
      <c r="AW356" s="33"/>
      <c r="AX356" s="57"/>
    </row>
    <row r="357" spans="2:50" s="15" customFormat="1" ht="21" x14ac:dyDescent="0.25">
      <c r="B357" s="48"/>
      <c r="C357" s="20">
        <f t="shared" si="26"/>
        <v>45722</v>
      </c>
      <c r="D357" s="168">
        <f>SUMIFS('Transport DB'!P:P,'Transport DB'!C:C,"="&amp;'Work DB'!C357,'Transport DB'!F:F,"="&amp;'Work DB'!$D$4)</f>
        <v>0</v>
      </c>
      <c r="E357" s="169">
        <f>SUMIFS('Transport DB'!P:P,'Transport DB'!C:C,"="&amp;'Work DB'!C357,'Transport DB'!F:F,"="&amp;'Work DB'!$E$4)</f>
        <v>0</v>
      </c>
      <c r="F357" s="169">
        <f>SUMIFS('Transport DB'!P:P,'Transport DB'!C:C,"="&amp;'Work DB'!C357,'Transport DB'!F:F,"="&amp;'Work DB'!$F$4)</f>
        <v>0</v>
      </c>
      <c r="G357" s="169"/>
      <c r="H357" s="167"/>
      <c r="I357" s="168">
        <f>SUMIFS('Transport DB'!O:O,'Transport DB'!C:C,"="&amp;'Work DB'!C357,'Transport DB'!F:F,"="&amp;'Work DB'!$I$4)</f>
        <v>0</v>
      </c>
      <c r="J357" s="169">
        <f>SUMIFS('Transport DB'!O:O,'Transport DB'!C:C,"="&amp;'Work DB'!C357,'Transport DB'!F:F,"="&amp;'Work DB'!$J$4)</f>
        <v>0</v>
      </c>
      <c r="K357" s="169">
        <f>SUMIFS('Transport DB'!O:O,'Transport DB'!C:C,"="&amp;'Work DB'!C357,'Transport DB'!F:F,"="&amp;'Work DB'!$K$4)</f>
        <v>0</v>
      </c>
      <c r="L357" s="169">
        <f>SUMIFS('Transport DB'!O:O,'Transport DB'!C:C,"="&amp;'Work DB'!C357,'Transport DB'!F:F,"="&amp;'Work DB'!$L$4)</f>
        <v>0</v>
      </c>
      <c r="M357" s="169">
        <f>SUMIFS('Transport DB'!O:O,'Transport DB'!C:C,"="&amp;'Work DB'!C357,'Transport DB'!F:F,"="&amp;'Work DB'!$M$4)</f>
        <v>0</v>
      </c>
      <c r="N357" s="169"/>
      <c r="O357" s="167"/>
      <c r="P357" s="168">
        <f t="shared" si="25"/>
        <v>0</v>
      </c>
      <c r="Q357" s="169">
        <f t="shared" si="24"/>
        <v>0</v>
      </c>
      <c r="R357" s="169"/>
      <c r="S357" s="169"/>
      <c r="T357" s="169"/>
      <c r="U357" s="169"/>
      <c r="V357" s="167"/>
      <c r="W357" s="168">
        <f>SUMIFS('Transport DB'!Q:Q,'Transport DB'!C:C,"="&amp;'Work DB'!C357,'Transport DB'!F:F,"="&amp;'Work DB'!$W$4)</f>
        <v>0</v>
      </c>
      <c r="X357" s="169">
        <f>SUMIFS('Transport DB'!Q:Q,'Transport DB'!C:C,"="&amp;'Work DB'!C357,'Transport DB'!F:F,"="&amp;'Work DB'!$X$4)</f>
        <v>0</v>
      </c>
      <c r="Y357" s="169">
        <f>SUMIFS('Transport DB'!Q:Q,'Transport DB'!C:C,"="&amp;'Work DB'!C357,'Transport DB'!F:F,"="&amp;'Work DB'!$Y$4)</f>
        <v>0</v>
      </c>
      <c r="Z357" s="166">
        <f>SUMIFS('Transport DB'!Q:Q,'Transport DB'!C:C,"="&amp;'Work DB'!C357,'Transport DB'!F:F,"="&amp;'Work DB'!$Z$4)</f>
        <v>0</v>
      </c>
      <c r="AA357" s="166">
        <f>SUMIFS('Transport DB'!Q:Q,'Transport DB'!C:C,"="&amp;'Work DB'!C357,'Transport DB'!F:F,"="&amp;'Work DB'!$AA$4)</f>
        <v>0</v>
      </c>
      <c r="AB357" s="166"/>
      <c r="AC357" s="167"/>
      <c r="AD357" s="29"/>
      <c r="AE357" s="30"/>
      <c r="AF357" s="31"/>
      <c r="AG357" s="29"/>
      <c r="AH357" s="30"/>
      <c r="AI357" s="32"/>
      <c r="AJ357" s="29"/>
      <c r="AK357" s="30"/>
      <c r="AL357" s="30"/>
      <c r="AM357" s="31"/>
      <c r="AN357" s="29"/>
      <c r="AO357" s="30"/>
      <c r="AP357" s="31"/>
      <c r="AQ357" s="189"/>
      <c r="AR357" s="30"/>
      <c r="AS357" s="30"/>
      <c r="AT357" s="30"/>
      <c r="AU357" s="30"/>
      <c r="AV357" s="31"/>
      <c r="AW357" s="33"/>
      <c r="AX357" s="57"/>
    </row>
    <row r="358" spans="2:50" s="15" customFormat="1" ht="21" x14ac:dyDescent="0.25">
      <c r="B358" s="48"/>
      <c r="C358" s="20">
        <f t="shared" si="26"/>
        <v>45723</v>
      </c>
      <c r="D358" s="168">
        <f>SUMIFS('Transport DB'!P:P,'Transport DB'!C:C,"="&amp;'Work DB'!C358,'Transport DB'!F:F,"="&amp;'Work DB'!$D$4)</f>
        <v>0</v>
      </c>
      <c r="E358" s="169">
        <f>SUMIFS('Transport DB'!P:P,'Transport DB'!C:C,"="&amp;'Work DB'!C358,'Transport DB'!F:F,"="&amp;'Work DB'!$E$4)</f>
        <v>0</v>
      </c>
      <c r="F358" s="169">
        <f>SUMIFS('Transport DB'!P:P,'Transport DB'!C:C,"="&amp;'Work DB'!C358,'Transport DB'!F:F,"="&amp;'Work DB'!$F$4)</f>
        <v>0</v>
      </c>
      <c r="G358" s="169"/>
      <c r="H358" s="167"/>
      <c r="I358" s="168">
        <f>SUMIFS('Transport DB'!O:O,'Transport DB'!C:C,"="&amp;'Work DB'!C358,'Transport DB'!F:F,"="&amp;'Work DB'!$I$4)</f>
        <v>0</v>
      </c>
      <c r="J358" s="169">
        <f>SUMIFS('Transport DB'!O:O,'Transport DB'!C:C,"="&amp;'Work DB'!C358,'Transport DB'!F:F,"="&amp;'Work DB'!$J$4)</f>
        <v>0</v>
      </c>
      <c r="K358" s="169">
        <f>SUMIFS('Transport DB'!O:O,'Transport DB'!C:C,"="&amp;'Work DB'!C358,'Transport DB'!F:F,"="&amp;'Work DB'!$K$4)</f>
        <v>0</v>
      </c>
      <c r="L358" s="169">
        <f>SUMIFS('Transport DB'!O:O,'Transport DB'!C:C,"="&amp;'Work DB'!C358,'Transport DB'!F:F,"="&amp;'Work DB'!$L$4)</f>
        <v>0</v>
      </c>
      <c r="M358" s="169">
        <f>SUMIFS('Transport DB'!O:O,'Transport DB'!C:C,"="&amp;'Work DB'!C358,'Transport DB'!F:F,"="&amp;'Work DB'!$M$4)</f>
        <v>0</v>
      </c>
      <c r="N358" s="169"/>
      <c r="O358" s="167"/>
      <c r="P358" s="168">
        <f t="shared" si="25"/>
        <v>0</v>
      </c>
      <c r="Q358" s="169">
        <f t="shared" si="24"/>
        <v>0</v>
      </c>
      <c r="R358" s="169"/>
      <c r="S358" s="169"/>
      <c r="T358" s="169"/>
      <c r="U358" s="169"/>
      <c r="V358" s="167"/>
      <c r="W358" s="168">
        <f>SUMIFS('Transport DB'!Q:Q,'Transport DB'!C:C,"="&amp;'Work DB'!C358,'Transport DB'!F:F,"="&amp;'Work DB'!$W$4)</f>
        <v>0</v>
      </c>
      <c r="X358" s="169">
        <f>SUMIFS('Transport DB'!Q:Q,'Transport DB'!C:C,"="&amp;'Work DB'!C358,'Transport DB'!F:F,"="&amp;'Work DB'!$X$4)</f>
        <v>0</v>
      </c>
      <c r="Y358" s="169">
        <f>SUMIFS('Transport DB'!Q:Q,'Transport DB'!C:C,"="&amp;'Work DB'!C358,'Transport DB'!F:F,"="&amp;'Work DB'!$Y$4)</f>
        <v>0</v>
      </c>
      <c r="Z358" s="166">
        <f>SUMIFS('Transport DB'!Q:Q,'Transport DB'!C:C,"="&amp;'Work DB'!C358,'Transport DB'!F:F,"="&amp;'Work DB'!$Z$4)</f>
        <v>0</v>
      </c>
      <c r="AA358" s="166">
        <f>SUMIFS('Transport DB'!Q:Q,'Transport DB'!C:C,"="&amp;'Work DB'!C358,'Transport DB'!F:F,"="&amp;'Work DB'!$AA$4)</f>
        <v>0</v>
      </c>
      <c r="AB358" s="166"/>
      <c r="AC358" s="167"/>
      <c r="AD358" s="29"/>
      <c r="AE358" s="30"/>
      <c r="AF358" s="31"/>
      <c r="AG358" s="29"/>
      <c r="AH358" s="30"/>
      <c r="AI358" s="32"/>
      <c r="AJ358" s="29"/>
      <c r="AK358" s="30"/>
      <c r="AL358" s="30"/>
      <c r="AM358" s="31"/>
      <c r="AN358" s="29"/>
      <c r="AO358" s="30"/>
      <c r="AP358" s="31"/>
      <c r="AQ358" s="189"/>
      <c r="AR358" s="30"/>
      <c r="AS358" s="30"/>
      <c r="AT358" s="30"/>
      <c r="AU358" s="30"/>
      <c r="AV358" s="31"/>
      <c r="AW358" s="33"/>
      <c r="AX358" s="57"/>
    </row>
    <row r="359" spans="2:50" s="15" customFormat="1" ht="21" x14ac:dyDescent="0.25">
      <c r="B359" s="48"/>
      <c r="C359" s="20">
        <f t="shared" si="26"/>
        <v>45724</v>
      </c>
      <c r="D359" s="168">
        <f>SUMIFS('Transport DB'!P:P,'Transport DB'!C:C,"="&amp;'Work DB'!C359,'Transport DB'!F:F,"="&amp;'Work DB'!$D$4)</f>
        <v>0</v>
      </c>
      <c r="E359" s="169">
        <f>SUMIFS('Transport DB'!P:P,'Transport DB'!C:C,"="&amp;'Work DB'!C359,'Transport DB'!F:F,"="&amp;'Work DB'!$E$4)</f>
        <v>0</v>
      </c>
      <c r="F359" s="169">
        <f>SUMIFS('Transport DB'!P:P,'Transport DB'!C:C,"="&amp;'Work DB'!C359,'Transport DB'!F:F,"="&amp;'Work DB'!$F$4)</f>
        <v>0</v>
      </c>
      <c r="G359" s="169"/>
      <c r="H359" s="167"/>
      <c r="I359" s="168">
        <f>SUMIFS('Transport DB'!O:O,'Transport DB'!C:C,"="&amp;'Work DB'!C359,'Transport DB'!F:F,"="&amp;'Work DB'!$I$4)</f>
        <v>0</v>
      </c>
      <c r="J359" s="169">
        <f>SUMIFS('Transport DB'!O:O,'Transport DB'!C:C,"="&amp;'Work DB'!C359,'Transport DB'!F:F,"="&amp;'Work DB'!$J$4)</f>
        <v>0</v>
      </c>
      <c r="K359" s="169">
        <f>SUMIFS('Transport DB'!O:O,'Transport DB'!C:C,"="&amp;'Work DB'!C359,'Transport DB'!F:F,"="&amp;'Work DB'!$K$4)</f>
        <v>0</v>
      </c>
      <c r="L359" s="169">
        <f>SUMIFS('Transport DB'!O:O,'Transport DB'!C:C,"="&amp;'Work DB'!C359,'Transport DB'!F:F,"="&amp;'Work DB'!$L$4)</f>
        <v>0</v>
      </c>
      <c r="M359" s="169">
        <f>SUMIFS('Transport DB'!O:O,'Transport DB'!C:C,"="&amp;'Work DB'!C359,'Transport DB'!F:F,"="&amp;'Work DB'!$M$4)</f>
        <v>0</v>
      </c>
      <c r="N359" s="169"/>
      <c r="O359" s="167"/>
      <c r="P359" s="168">
        <f t="shared" si="25"/>
        <v>0</v>
      </c>
      <c r="Q359" s="169">
        <f t="shared" si="24"/>
        <v>0</v>
      </c>
      <c r="R359" s="169"/>
      <c r="S359" s="169"/>
      <c r="T359" s="169"/>
      <c r="U359" s="169"/>
      <c r="V359" s="167"/>
      <c r="W359" s="168">
        <f>SUMIFS('Transport DB'!Q:Q,'Transport DB'!C:C,"="&amp;'Work DB'!C359,'Transport DB'!F:F,"="&amp;'Work DB'!$W$4)</f>
        <v>0</v>
      </c>
      <c r="X359" s="169">
        <f>SUMIFS('Transport DB'!Q:Q,'Transport DB'!C:C,"="&amp;'Work DB'!C359,'Transport DB'!F:F,"="&amp;'Work DB'!$X$4)</f>
        <v>0</v>
      </c>
      <c r="Y359" s="169">
        <f>SUMIFS('Transport DB'!Q:Q,'Transport DB'!C:C,"="&amp;'Work DB'!C359,'Transport DB'!F:F,"="&amp;'Work DB'!$Y$4)</f>
        <v>0</v>
      </c>
      <c r="Z359" s="166">
        <f>SUMIFS('Transport DB'!Q:Q,'Transport DB'!C:C,"="&amp;'Work DB'!C359,'Transport DB'!F:F,"="&amp;'Work DB'!$Z$4)</f>
        <v>0</v>
      </c>
      <c r="AA359" s="166">
        <f>SUMIFS('Transport DB'!Q:Q,'Transport DB'!C:C,"="&amp;'Work DB'!C359,'Transport DB'!F:F,"="&amp;'Work DB'!$AA$4)</f>
        <v>0</v>
      </c>
      <c r="AB359" s="166"/>
      <c r="AC359" s="167"/>
      <c r="AD359" s="29"/>
      <c r="AE359" s="30"/>
      <c r="AF359" s="31"/>
      <c r="AG359" s="29"/>
      <c r="AH359" s="30"/>
      <c r="AI359" s="32"/>
      <c r="AJ359" s="29"/>
      <c r="AK359" s="30"/>
      <c r="AL359" s="30"/>
      <c r="AM359" s="31"/>
      <c r="AN359" s="29"/>
      <c r="AO359" s="30"/>
      <c r="AP359" s="31"/>
      <c r="AQ359" s="189"/>
      <c r="AR359" s="30"/>
      <c r="AS359" s="30"/>
      <c r="AT359" s="30"/>
      <c r="AU359" s="30"/>
      <c r="AV359" s="31"/>
      <c r="AW359" s="33"/>
      <c r="AX359" s="57"/>
    </row>
    <row r="360" spans="2:50" s="15" customFormat="1" ht="21" x14ac:dyDescent="0.25">
      <c r="B360" s="48"/>
      <c r="C360" s="20">
        <f t="shared" si="26"/>
        <v>45725</v>
      </c>
      <c r="D360" s="168">
        <f>SUMIFS('Transport DB'!P:P,'Transport DB'!C:C,"="&amp;'Work DB'!C360,'Transport DB'!F:F,"="&amp;'Work DB'!$D$4)</f>
        <v>0</v>
      </c>
      <c r="E360" s="169">
        <f>SUMIFS('Transport DB'!P:P,'Transport DB'!C:C,"="&amp;'Work DB'!C360,'Transport DB'!F:F,"="&amp;'Work DB'!$E$4)</f>
        <v>0</v>
      </c>
      <c r="F360" s="169">
        <f>SUMIFS('Transport DB'!P:P,'Transport DB'!C:C,"="&amp;'Work DB'!C360,'Transport DB'!F:F,"="&amp;'Work DB'!$F$4)</f>
        <v>0</v>
      </c>
      <c r="G360" s="169"/>
      <c r="H360" s="167"/>
      <c r="I360" s="168">
        <f>SUMIFS('Transport DB'!O:O,'Transport DB'!C:C,"="&amp;'Work DB'!C360,'Transport DB'!F:F,"="&amp;'Work DB'!$I$4)</f>
        <v>0</v>
      </c>
      <c r="J360" s="169">
        <f>SUMIFS('Transport DB'!O:O,'Transport DB'!C:C,"="&amp;'Work DB'!C360,'Transport DB'!F:F,"="&amp;'Work DB'!$J$4)</f>
        <v>0</v>
      </c>
      <c r="K360" s="169">
        <f>SUMIFS('Transport DB'!O:O,'Transport DB'!C:C,"="&amp;'Work DB'!C360,'Transport DB'!F:F,"="&amp;'Work DB'!$K$4)</f>
        <v>0</v>
      </c>
      <c r="L360" s="169">
        <f>SUMIFS('Transport DB'!O:O,'Transport DB'!C:C,"="&amp;'Work DB'!C360,'Transport DB'!F:F,"="&amp;'Work DB'!$L$4)</f>
        <v>0</v>
      </c>
      <c r="M360" s="169">
        <f>SUMIFS('Transport DB'!O:O,'Transport DB'!C:C,"="&amp;'Work DB'!C360,'Transport DB'!F:F,"="&amp;'Work DB'!$M$4)</f>
        <v>0</v>
      </c>
      <c r="N360" s="169"/>
      <c r="O360" s="167"/>
      <c r="P360" s="168">
        <f t="shared" si="25"/>
        <v>0</v>
      </c>
      <c r="Q360" s="169">
        <f t="shared" ref="Q360:Q423" si="27">K360</f>
        <v>0</v>
      </c>
      <c r="R360" s="169"/>
      <c r="S360" s="169"/>
      <c r="T360" s="169"/>
      <c r="U360" s="169"/>
      <c r="V360" s="167"/>
      <c r="W360" s="168">
        <f>SUMIFS('Transport DB'!Q:Q,'Transport DB'!C:C,"="&amp;'Work DB'!C360,'Transport DB'!F:F,"="&amp;'Work DB'!$W$4)</f>
        <v>0</v>
      </c>
      <c r="X360" s="169">
        <f>SUMIFS('Transport DB'!Q:Q,'Transport DB'!C:C,"="&amp;'Work DB'!C360,'Transport DB'!F:F,"="&amp;'Work DB'!$X$4)</f>
        <v>0</v>
      </c>
      <c r="Y360" s="169">
        <f>SUMIFS('Transport DB'!Q:Q,'Transport DB'!C:C,"="&amp;'Work DB'!C360,'Transport DB'!F:F,"="&amp;'Work DB'!$Y$4)</f>
        <v>0</v>
      </c>
      <c r="Z360" s="166">
        <f>SUMIFS('Transport DB'!Q:Q,'Transport DB'!C:C,"="&amp;'Work DB'!C360,'Transport DB'!F:F,"="&amp;'Work DB'!$Z$4)</f>
        <v>0</v>
      </c>
      <c r="AA360" s="166">
        <f>SUMIFS('Transport DB'!Q:Q,'Transport DB'!C:C,"="&amp;'Work DB'!C360,'Transport DB'!F:F,"="&amp;'Work DB'!$AA$4)</f>
        <v>0</v>
      </c>
      <c r="AB360" s="166"/>
      <c r="AC360" s="167"/>
      <c r="AD360" s="29"/>
      <c r="AE360" s="30"/>
      <c r="AF360" s="31"/>
      <c r="AG360" s="29"/>
      <c r="AH360" s="30"/>
      <c r="AI360" s="32"/>
      <c r="AJ360" s="29"/>
      <c r="AK360" s="30"/>
      <c r="AL360" s="30"/>
      <c r="AM360" s="31"/>
      <c r="AN360" s="29"/>
      <c r="AO360" s="30"/>
      <c r="AP360" s="31"/>
      <c r="AQ360" s="189"/>
      <c r="AR360" s="30"/>
      <c r="AS360" s="30"/>
      <c r="AT360" s="30"/>
      <c r="AU360" s="30"/>
      <c r="AV360" s="31"/>
      <c r="AW360" s="33"/>
      <c r="AX360" s="57"/>
    </row>
    <row r="361" spans="2:50" s="15" customFormat="1" ht="21" x14ac:dyDescent="0.25">
      <c r="B361" s="48"/>
      <c r="C361" s="20">
        <f t="shared" si="26"/>
        <v>45726</v>
      </c>
      <c r="D361" s="168">
        <f>SUMIFS('Transport DB'!P:P,'Transport DB'!C:C,"="&amp;'Work DB'!C361,'Transport DB'!F:F,"="&amp;'Work DB'!$D$4)</f>
        <v>0</v>
      </c>
      <c r="E361" s="169">
        <f>SUMIFS('Transport DB'!P:P,'Transport DB'!C:C,"="&amp;'Work DB'!C361,'Transport DB'!F:F,"="&amp;'Work DB'!$E$4)</f>
        <v>0</v>
      </c>
      <c r="F361" s="169">
        <f>SUMIFS('Transport DB'!P:P,'Transport DB'!C:C,"="&amp;'Work DB'!C361,'Transport DB'!F:F,"="&amp;'Work DB'!$F$4)</f>
        <v>0</v>
      </c>
      <c r="G361" s="169"/>
      <c r="H361" s="167"/>
      <c r="I361" s="168">
        <f>SUMIFS('Transport DB'!O:O,'Transport DB'!C:C,"="&amp;'Work DB'!C361,'Transport DB'!F:F,"="&amp;'Work DB'!$I$4)</f>
        <v>0</v>
      </c>
      <c r="J361" s="169">
        <f>SUMIFS('Transport DB'!O:O,'Transport DB'!C:C,"="&amp;'Work DB'!C361,'Transport DB'!F:F,"="&amp;'Work DB'!$J$4)</f>
        <v>0</v>
      </c>
      <c r="K361" s="169">
        <f>SUMIFS('Transport DB'!O:O,'Transport DB'!C:C,"="&amp;'Work DB'!C361,'Transport DB'!F:F,"="&amp;'Work DB'!$K$4)</f>
        <v>0</v>
      </c>
      <c r="L361" s="169">
        <f>SUMIFS('Transport DB'!O:O,'Transport DB'!C:C,"="&amp;'Work DB'!C361,'Transport DB'!F:F,"="&amp;'Work DB'!$L$4)</f>
        <v>0</v>
      </c>
      <c r="M361" s="169">
        <f>SUMIFS('Transport DB'!O:O,'Transport DB'!C:C,"="&amp;'Work DB'!C361,'Transport DB'!F:F,"="&amp;'Work DB'!$M$4)</f>
        <v>0</v>
      </c>
      <c r="N361" s="169"/>
      <c r="O361" s="167"/>
      <c r="P361" s="168">
        <f t="shared" si="25"/>
        <v>0</v>
      </c>
      <c r="Q361" s="169">
        <f t="shared" si="27"/>
        <v>0</v>
      </c>
      <c r="R361" s="169"/>
      <c r="S361" s="169"/>
      <c r="T361" s="169"/>
      <c r="U361" s="169"/>
      <c r="V361" s="167"/>
      <c r="W361" s="168">
        <f>SUMIFS('Transport DB'!Q:Q,'Transport DB'!C:C,"="&amp;'Work DB'!C361,'Transport DB'!F:F,"="&amp;'Work DB'!$W$4)</f>
        <v>0</v>
      </c>
      <c r="X361" s="169">
        <f>SUMIFS('Transport DB'!Q:Q,'Transport DB'!C:C,"="&amp;'Work DB'!C361,'Transport DB'!F:F,"="&amp;'Work DB'!$X$4)</f>
        <v>0</v>
      </c>
      <c r="Y361" s="169">
        <f>SUMIFS('Transport DB'!Q:Q,'Transport DB'!C:C,"="&amp;'Work DB'!C361,'Transport DB'!F:F,"="&amp;'Work DB'!$Y$4)</f>
        <v>0</v>
      </c>
      <c r="Z361" s="166">
        <f>SUMIFS('Transport DB'!Q:Q,'Transport DB'!C:C,"="&amp;'Work DB'!C361,'Transport DB'!F:F,"="&amp;'Work DB'!$Z$4)</f>
        <v>0</v>
      </c>
      <c r="AA361" s="166">
        <f>SUMIFS('Transport DB'!Q:Q,'Transport DB'!C:C,"="&amp;'Work DB'!C361,'Transport DB'!F:F,"="&amp;'Work DB'!$AA$4)</f>
        <v>0</v>
      </c>
      <c r="AB361" s="166"/>
      <c r="AC361" s="167"/>
      <c r="AD361" s="29"/>
      <c r="AE361" s="30"/>
      <c r="AF361" s="31"/>
      <c r="AG361" s="29"/>
      <c r="AH361" s="30"/>
      <c r="AI361" s="32"/>
      <c r="AJ361" s="29"/>
      <c r="AK361" s="30"/>
      <c r="AL361" s="30"/>
      <c r="AM361" s="31"/>
      <c r="AN361" s="29"/>
      <c r="AO361" s="30"/>
      <c r="AP361" s="31"/>
      <c r="AQ361" s="189"/>
      <c r="AR361" s="30"/>
      <c r="AS361" s="30"/>
      <c r="AT361" s="30"/>
      <c r="AU361" s="30"/>
      <c r="AV361" s="31"/>
      <c r="AW361" s="33"/>
      <c r="AX361" s="57"/>
    </row>
    <row r="362" spans="2:50" s="15" customFormat="1" ht="21" x14ac:dyDescent="0.25">
      <c r="B362" s="48"/>
      <c r="C362" s="20">
        <f t="shared" si="26"/>
        <v>45727</v>
      </c>
      <c r="D362" s="168">
        <f>SUMIFS('Transport DB'!P:P,'Transport DB'!C:C,"="&amp;'Work DB'!C362,'Transport DB'!F:F,"="&amp;'Work DB'!$D$4)</f>
        <v>0</v>
      </c>
      <c r="E362" s="169">
        <f>SUMIFS('Transport DB'!P:P,'Transport DB'!C:C,"="&amp;'Work DB'!C362,'Transport DB'!F:F,"="&amp;'Work DB'!$E$4)</f>
        <v>0</v>
      </c>
      <c r="F362" s="169">
        <f>SUMIFS('Transport DB'!P:P,'Transport DB'!C:C,"="&amp;'Work DB'!C362,'Transport DB'!F:F,"="&amp;'Work DB'!$F$4)</f>
        <v>0</v>
      </c>
      <c r="G362" s="169"/>
      <c r="H362" s="167"/>
      <c r="I362" s="168">
        <f>SUMIFS('Transport DB'!O:O,'Transport DB'!C:C,"="&amp;'Work DB'!C362,'Transport DB'!F:F,"="&amp;'Work DB'!$I$4)</f>
        <v>0</v>
      </c>
      <c r="J362" s="169">
        <f>SUMIFS('Transport DB'!O:O,'Transport DB'!C:C,"="&amp;'Work DB'!C362,'Transport DB'!F:F,"="&amp;'Work DB'!$J$4)</f>
        <v>0</v>
      </c>
      <c r="K362" s="169">
        <f>SUMIFS('Transport DB'!O:O,'Transport DB'!C:C,"="&amp;'Work DB'!C362,'Transport DB'!F:F,"="&amp;'Work DB'!$K$4)</f>
        <v>0</v>
      </c>
      <c r="L362" s="169">
        <f>SUMIFS('Transport DB'!O:O,'Transport DB'!C:C,"="&amp;'Work DB'!C362,'Transport DB'!F:F,"="&amp;'Work DB'!$L$4)</f>
        <v>0</v>
      </c>
      <c r="M362" s="169">
        <f>SUMIFS('Transport DB'!O:O,'Transport DB'!C:C,"="&amp;'Work DB'!C362,'Transport DB'!F:F,"="&amp;'Work DB'!$M$4)</f>
        <v>0</v>
      </c>
      <c r="N362" s="169"/>
      <c r="O362" s="167"/>
      <c r="P362" s="168">
        <f t="shared" si="25"/>
        <v>0</v>
      </c>
      <c r="Q362" s="169">
        <f t="shared" si="27"/>
        <v>0</v>
      </c>
      <c r="R362" s="169"/>
      <c r="S362" s="169"/>
      <c r="T362" s="169"/>
      <c r="U362" s="169"/>
      <c r="V362" s="167"/>
      <c r="W362" s="168">
        <f>SUMIFS('Transport DB'!Q:Q,'Transport DB'!C:C,"="&amp;'Work DB'!C362,'Transport DB'!F:F,"="&amp;'Work DB'!$W$4)</f>
        <v>0</v>
      </c>
      <c r="X362" s="169">
        <f>SUMIFS('Transport DB'!Q:Q,'Transport DB'!C:C,"="&amp;'Work DB'!C362,'Transport DB'!F:F,"="&amp;'Work DB'!$X$4)</f>
        <v>0</v>
      </c>
      <c r="Y362" s="169">
        <f>SUMIFS('Transport DB'!Q:Q,'Transport DB'!C:C,"="&amp;'Work DB'!C362,'Transport DB'!F:F,"="&amp;'Work DB'!$Y$4)</f>
        <v>0</v>
      </c>
      <c r="Z362" s="166">
        <f>SUMIFS('Transport DB'!Q:Q,'Transport DB'!C:C,"="&amp;'Work DB'!C362,'Transport DB'!F:F,"="&amp;'Work DB'!$Z$4)</f>
        <v>0</v>
      </c>
      <c r="AA362" s="166">
        <f>SUMIFS('Transport DB'!Q:Q,'Transport DB'!C:C,"="&amp;'Work DB'!C362,'Transport DB'!F:F,"="&amp;'Work DB'!$AA$4)</f>
        <v>0</v>
      </c>
      <c r="AB362" s="166"/>
      <c r="AC362" s="167"/>
      <c r="AD362" s="29"/>
      <c r="AE362" s="30"/>
      <c r="AF362" s="31"/>
      <c r="AG362" s="29"/>
      <c r="AH362" s="30"/>
      <c r="AI362" s="32"/>
      <c r="AJ362" s="29"/>
      <c r="AK362" s="30"/>
      <c r="AL362" s="30"/>
      <c r="AM362" s="31"/>
      <c r="AN362" s="29"/>
      <c r="AO362" s="30"/>
      <c r="AP362" s="31"/>
      <c r="AQ362" s="189"/>
      <c r="AR362" s="30"/>
      <c r="AS362" s="30"/>
      <c r="AT362" s="30"/>
      <c r="AU362" s="30"/>
      <c r="AV362" s="31"/>
      <c r="AW362" s="33"/>
      <c r="AX362" s="57"/>
    </row>
    <row r="363" spans="2:50" s="15" customFormat="1" ht="21" x14ac:dyDescent="0.25">
      <c r="B363" s="48"/>
      <c r="C363" s="20">
        <f t="shared" si="26"/>
        <v>45728</v>
      </c>
      <c r="D363" s="168">
        <f>SUMIFS('Transport DB'!P:P,'Transport DB'!C:C,"="&amp;'Work DB'!C363,'Transport DB'!F:F,"="&amp;'Work DB'!$D$4)</f>
        <v>0</v>
      </c>
      <c r="E363" s="169">
        <f>SUMIFS('Transport DB'!P:P,'Transport DB'!C:C,"="&amp;'Work DB'!C363,'Transport DB'!F:F,"="&amp;'Work DB'!$E$4)</f>
        <v>0</v>
      </c>
      <c r="F363" s="169">
        <f>SUMIFS('Transport DB'!P:P,'Transport DB'!C:C,"="&amp;'Work DB'!C363,'Transport DB'!F:F,"="&amp;'Work DB'!$F$4)</f>
        <v>0</v>
      </c>
      <c r="G363" s="169"/>
      <c r="H363" s="167"/>
      <c r="I363" s="168">
        <f>SUMIFS('Transport DB'!O:O,'Transport DB'!C:C,"="&amp;'Work DB'!C363,'Transport DB'!F:F,"="&amp;'Work DB'!$I$4)</f>
        <v>0</v>
      </c>
      <c r="J363" s="169">
        <f>SUMIFS('Transport DB'!O:O,'Transport DB'!C:C,"="&amp;'Work DB'!C363,'Transport DB'!F:F,"="&amp;'Work DB'!$J$4)</f>
        <v>0</v>
      </c>
      <c r="K363" s="169">
        <f>SUMIFS('Transport DB'!O:O,'Transport DB'!C:C,"="&amp;'Work DB'!C363,'Transport DB'!F:F,"="&amp;'Work DB'!$K$4)</f>
        <v>0</v>
      </c>
      <c r="L363" s="169">
        <f>SUMIFS('Transport DB'!O:O,'Transport DB'!C:C,"="&amp;'Work DB'!C363,'Transport DB'!F:F,"="&amp;'Work DB'!$L$4)</f>
        <v>0</v>
      </c>
      <c r="M363" s="169">
        <f>SUMIFS('Transport DB'!O:O,'Transport DB'!C:C,"="&amp;'Work DB'!C363,'Transport DB'!F:F,"="&amp;'Work DB'!$M$4)</f>
        <v>0</v>
      </c>
      <c r="N363" s="169"/>
      <c r="O363" s="167"/>
      <c r="P363" s="168">
        <f t="shared" si="25"/>
        <v>0</v>
      </c>
      <c r="Q363" s="169">
        <f t="shared" si="27"/>
        <v>0</v>
      </c>
      <c r="R363" s="169"/>
      <c r="S363" s="169"/>
      <c r="T363" s="169"/>
      <c r="U363" s="169"/>
      <c r="V363" s="167"/>
      <c r="W363" s="168">
        <f>SUMIFS('Transport DB'!Q:Q,'Transport DB'!C:C,"="&amp;'Work DB'!C363,'Transport DB'!F:F,"="&amp;'Work DB'!$W$4)</f>
        <v>0</v>
      </c>
      <c r="X363" s="169">
        <f>SUMIFS('Transport DB'!Q:Q,'Transport DB'!C:C,"="&amp;'Work DB'!C363,'Transport DB'!F:F,"="&amp;'Work DB'!$X$4)</f>
        <v>0</v>
      </c>
      <c r="Y363" s="169">
        <f>SUMIFS('Transport DB'!Q:Q,'Transport DB'!C:C,"="&amp;'Work DB'!C363,'Transport DB'!F:F,"="&amp;'Work DB'!$Y$4)</f>
        <v>0</v>
      </c>
      <c r="Z363" s="166">
        <f>SUMIFS('Transport DB'!Q:Q,'Transport DB'!C:C,"="&amp;'Work DB'!C363,'Transport DB'!F:F,"="&amp;'Work DB'!$Z$4)</f>
        <v>0</v>
      </c>
      <c r="AA363" s="166">
        <f>SUMIFS('Transport DB'!Q:Q,'Transport DB'!C:C,"="&amp;'Work DB'!C363,'Transport DB'!F:F,"="&amp;'Work DB'!$AA$4)</f>
        <v>0</v>
      </c>
      <c r="AB363" s="166"/>
      <c r="AC363" s="167"/>
      <c r="AD363" s="29"/>
      <c r="AE363" s="30"/>
      <c r="AF363" s="31"/>
      <c r="AG363" s="29"/>
      <c r="AH363" s="30"/>
      <c r="AI363" s="32"/>
      <c r="AJ363" s="29"/>
      <c r="AK363" s="30"/>
      <c r="AL363" s="30"/>
      <c r="AM363" s="31"/>
      <c r="AN363" s="29"/>
      <c r="AO363" s="30"/>
      <c r="AP363" s="31"/>
      <c r="AQ363" s="189"/>
      <c r="AR363" s="30"/>
      <c r="AS363" s="30"/>
      <c r="AT363" s="30"/>
      <c r="AU363" s="30"/>
      <c r="AV363" s="31"/>
      <c r="AW363" s="33"/>
      <c r="AX363" s="57"/>
    </row>
    <row r="364" spans="2:50" s="15" customFormat="1" ht="21" x14ac:dyDescent="0.25">
      <c r="B364" s="48"/>
      <c r="C364" s="20">
        <f t="shared" si="26"/>
        <v>45729</v>
      </c>
      <c r="D364" s="168">
        <f>SUMIFS('Transport DB'!P:P,'Transport DB'!C:C,"="&amp;'Work DB'!C364,'Transport DB'!F:F,"="&amp;'Work DB'!$D$4)</f>
        <v>0</v>
      </c>
      <c r="E364" s="169">
        <f>SUMIFS('Transport DB'!P:P,'Transport DB'!C:C,"="&amp;'Work DB'!C364,'Transport DB'!F:F,"="&amp;'Work DB'!$E$4)</f>
        <v>0</v>
      </c>
      <c r="F364" s="169">
        <f>SUMIFS('Transport DB'!P:P,'Transport DB'!C:C,"="&amp;'Work DB'!C364,'Transport DB'!F:F,"="&amp;'Work DB'!$F$4)</f>
        <v>0</v>
      </c>
      <c r="G364" s="169"/>
      <c r="H364" s="167"/>
      <c r="I364" s="168">
        <f>SUMIFS('Transport DB'!O:O,'Transport DB'!C:C,"="&amp;'Work DB'!C364,'Transport DB'!F:F,"="&amp;'Work DB'!$I$4)</f>
        <v>0</v>
      </c>
      <c r="J364" s="169">
        <f>SUMIFS('Transport DB'!O:O,'Transport DB'!C:C,"="&amp;'Work DB'!C364,'Transport DB'!F:F,"="&amp;'Work DB'!$J$4)</f>
        <v>0</v>
      </c>
      <c r="K364" s="169">
        <f>SUMIFS('Transport DB'!O:O,'Transport DB'!C:C,"="&amp;'Work DB'!C364,'Transport DB'!F:F,"="&amp;'Work DB'!$K$4)</f>
        <v>0</v>
      </c>
      <c r="L364" s="169">
        <f>SUMIFS('Transport DB'!O:O,'Transport DB'!C:C,"="&amp;'Work DB'!C364,'Transport DB'!F:F,"="&amp;'Work DB'!$L$4)</f>
        <v>0</v>
      </c>
      <c r="M364" s="169">
        <f>SUMIFS('Transport DB'!O:O,'Transport DB'!C:C,"="&amp;'Work DB'!C364,'Transport DB'!F:F,"="&amp;'Work DB'!$M$4)</f>
        <v>0</v>
      </c>
      <c r="N364" s="169"/>
      <c r="O364" s="167"/>
      <c r="P364" s="168">
        <f t="shared" si="25"/>
        <v>0</v>
      </c>
      <c r="Q364" s="169">
        <f t="shared" si="27"/>
        <v>0</v>
      </c>
      <c r="R364" s="169"/>
      <c r="S364" s="169"/>
      <c r="T364" s="169"/>
      <c r="U364" s="169"/>
      <c r="V364" s="167"/>
      <c r="W364" s="168">
        <f>SUMIFS('Transport DB'!Q:Q,'Transport DB'!C:C,"="&amp;'Work DB'!C364,'Transport DB'!F:F,"="&amp;'Work DB'!$W$4)</f>
        <v>0</v>
      </c>
      <c r="X364" s="169">
        <f>SUMIFS('Transport DB'!Q:Q,'Transport DB'!C:C,"="&amp;'Work DB'!C364,'Transport DB'!F:F,"="&amp;'Work DB'!$X$4)</f>
        <v>0</v>
      </c>
      <c r="Y364" s="169">
        <f>SUMIFS('Transport DB'!Q:Q,'Transport DB'!C:C,"="&amp;'Work DB'!C364,'Transport DB'!F:F,"="&amp;'Work DB'!$Y$4)</f>
        <v>0</v>
      </c>
      <c r="Z364" s="166">
        <f>SUMIFS('Transport DB'!Q:Q,'Transport DB'!C:C,"="&amp;'Work DB'!C364,'Transport DB'!F:F,"="&amp;'Work DB'!$Z$4)</f>
        <v>0</v>
      </c>
      <c r="AA364" s="166">
        <f>SUMIFS('Transport DB'!Q:Q,'Transport DB'!C:C,"="&amp;'Work DB'!C364,'Transport DB'!F:F,"="&amp;'Work DB'!$AA$4)</f>
        <v>0</v>
      </c>
      <c r="AB364" s="166"/>
      <c r="AC364" s="167"/>
      <c r="AD364" s="29"/>
      <c r="AE364" s="30"/>
      <c r="AF364" s="31"/>
      <c r="AG364" s="29"/>
      <c r="AH364" s="30"/>
      <c r="AI364" s="32"/>
      <c r="AJ364" s="29"/>
      <c r="AK364" s="30"/>
      <c r="AL364" s="30"/>
      <c r="AM364" s="31"/>
      <c r="AN364" s="29"/>
      <c r="AO364" s="30"/>
      <c r="AP364" s="31"/>
      <c r="AQ364" s="189"/>
      <c r="AR364" s="30"/>
      <c r="AS364" s="30"/>
      <c r="AT364" s="30"/>
      <c r="AU364" s="30"/>
      <c r="AV364" s="31"/>
      <c r="AW364" s="33"/>
      <c r="AX364" s="57"/>
    </row>
    <row r="365" spans="2:50" s="15" customFormat="1" ht="21" x14ac:dyDescent="0.25">
      <c r="B365" s="48"/>
      <c r="C365" s="20">
        <f t="shared" si="26"/>
        <v>45730</v>
      </c>
      <c r="D365" s="168">
        <f>SUMIFS('Transport DB'!P:P,'Transport DB'!C:C,"="&amp;'Work DB'!C365,'Transport DB'!F:F,"="&amp;'Work DB'!$D$4)</f>
        <v>0</v>
      </c>
      <c r="E365" s="169">
        <f>SUMIFS('Transport DB'!P:P,'Transport DB'!C:C,"="&amp;'Work DB'!C365,'Transport DB'!F:F,"="&amp;'Work DB'!$E$4)</f>
        <v>0</v>
      </c>
      <c r="F365" s="169">
        <f>SUMIFS('Transport DB'!P:P,'Transport DB'!C:C,"="&amp;'Work DB'!C365,'Transport DB'!F:F,"="&amp;'Work DB'!$F$4)</f>
        <v>0</v>
      </c>
      <c r="G365" s="169"/>
      <c r="H365" s="167"/>
      <c r="I365" s="168">
        <f>SUMIFS('Transport DB'!O:O,'Transport DB'!C:C,"="&amp;'Work DB'!C365,'Transport DB'!F:F,"="&amp;'Work DB'!$I$4)</f>
        <v>0</v>
      </c>
      <c r="J365" s="169">
        <f>SUMIFS('Transport DB'!O:O,'Transport DB'!C:C,"="&amp;'Work DB'!C365,'Transport DB'!F:F,"="&amp;'Work DB'!$J$4)</f>
        <v>0</v>
      </c>
      <c r="K365" s="169">
        <f>SUMIFS('Transport DB'!O:O,'Transport DB'!C:C,"="&amp;'Work DB'!C365,'Transport DB'!F:F,"="&amp;'Work DB'!$K$4)</f>
        <v>0</v>
      </c>
      <c r="L365" s="169">
        <f>SUMIFS('Transport DB'!O:O,'Transport DB'!C:C,"="&amp;'Work DB'!C365,'Transport DB'!F:F,"="&amp;'Work DB'!$L$4)</f>
        <v>0</v>
      </c>
      <c r="M365" s="169">
        <f>SUMIFS('Transport DB'!O:O,'Transport DB'!C:C,"="&amp;'Work DB'!C365,'Transport DB'!F:F,"="&amp;'Work DB'!$M$4)</f>
        <v>0</v>
      </c>
      <c r="N365" s="169"/>
      <c r="O365" s="167"/>
      <c r="P365" s="168">
        <f t="shared" si="25"/>
        <v>0</v>
      </c>
      <c r="Q365" s="169">
        <f t="shared" si="27"/>
        <v>0</v>
      </c>
      <c r="R365" s="169"/>
      <c r="S365" s="169"/>
      <c r="T365" s="169"/>
      <c r="U365" s="169"/>
      <c r="V365" s="167"/>
      <c r="W365" s="168">
        <f>SUMIFS('Transport DB'!Q:Q,'Transport DB'!C:C,"="&amp;'Work DB'!C365,'Transport DB'!F:F,"="&amp;'Work DB'!$W$4)</f>
        <v>0</v>
      </c>
      <c r="X365" s="169">
        <f>SUMIFS('Transport DB'!Q:Q,'Transport DB'!C:C,"="&amp;'Work DB'!C365,'Transport DB'!F:F,"="&amp;'Work DB'!$X$4)</f>
        <v>0</v>
      </c>
      <c r="Y365" s="169">
        <f>SUMIFS('Transport DB'!Q:Q,'Transport DB'!C:C,"="&amp;'Work DB'!C365,'Transport DB'!F:F,"="&amp;'Work DB'!$Y$4)</f>
        <v>0</v>
      </c>
      <c r="Z365" s="166">
        <f>SUMIFS('Transport DB'!Q:Q,'Transport DB'!C:C,"="&amp;'Work DB'!C365,'Transport DB'!F:F,"="&amp;'Work DB'!$Z$4)</f>
        <v>0</v>
      </c>
      <c r="AA365" s="166">
        <f>SUMIFS('Transport DB'!Q:Q,'Transport DB'!C:C,"="&amp;'Work DB'!C365,'Transport DB'!F:F,"="&amp;'Work DB'!$AA$4)</f>
        <v>0</v>
      </c>
      <c r="AB365" s="166"/>
      <c r="AC365" s="167"/>
      <c r="AD365" s="29"/>
      <c r="AE365" s="30"/>
      <c r="AF365" s="31"/>
      <c r="AG365" s="29"/>
      <c r="AH365" s="30"/>
      <c r="AI365" s="32"/>
      <c r="AJ365" s="29"/>
      <c r="AK365" s="30"/>
      <c r="AL365" s="30"/>
      <c r="AM365" s="31"/>
      <c r="AN365" s="29"/>
      <c r="AO365" s="30"/>
      <c r="AP365" s="31"/>
      <c r="AQ365" s="189"/>
      <c r="AR365" s="30"/>
      <c r="AS365" s="30"/>
      <c r="AT365" s="30"/>
      <c r="AU365" s="30"/>
      <c r="AV365" s="31"/>
      <c r="AW365" s="33"/>
      <c r="AX365" s="57"/>
    </row>
    <row r="366" spans="2:50" s="15" customFormat="1" ht="21" x14ac:dyDescent="0.25">
      <c r="B366" s="48"/>
      <c r="C366" s="20">
        <f t="shared" si="26"/>
        <v>45731</v>
      </c>
      <c r="D366" s="168">
        <f>SUMIFS('Transport DB'!P:P,'Transport DB'!C:C,"="&amp;'Work DB'!C366,'Transport DB'!F:F,"="&amp;'Work DB'!$D$4)</f>
        <v>0</v>
      </c>
      <c r="E366" s="169">
        <f>SUMIFS('Transport DB'!P:P,'Transport DB'!C:C,"="&amp;'Work DB'!C366,'Transport DB'!F:F,"="&amp;'Work DB'!$E$4)</f>
        <v>0</v>
      </c>
      <c r="F366" s="169">
        <f>SUMIFS('Transport DB'!P:P,'Transport DB'!C:C,"="&amp;'Work DB'!C366,'Transport DB'!F:F,"="&amp;'Work DB'!$F$4)</f>
        <v>0</v>
      </c>
      <c r="G366" s="169"/>
      <c r="H366" s="167"/>
      <c r="I366" s="168">
        <f>SUMIFS('Transport DB'!O:O,'Transport DB'!C:C,"="&amp;'Work DB'!C366,'Transport DB'!F:F,"="&amp;'Work DB'!$I$4)</f>
        <v>0</v>
      </c>
      <c r="J366" s="169">
        <f>SUMIFS('Transport DB'!O:O,'Transport DB'!C:C,"="&amp;'Work DB'!C366,'Transport DB'!F:F,"="&amp;'Work DB'!$J$4)</f>
        <v>0</v>
      </c>
      <c r="K366" s="169">
        <f>SUMIFS('Transport DB'!O:O,'Transport DB'!C:C,"="&amp;'Work DB'!C366,'Transport DB'!F:F,"="&amp;'Work DB'!$K$4)</f>
        <v>0</v>
      </c>
      <c r="L366" s="169">
        <f>SUMIFS('Transport DB'!O:O,'Transport DB'!C:C,"="&amp;'Work DB'!C366,'Transport DB'!F:F,"="&amp;'Work DB'!$L$4)</f>
        <v>0</v>
      </c>
      <c r="M366" s="169">
        <f>SUMIFS('Transport DB'!O:O,'Transport DB'!C:C,"="&amp;'Work DB'!C366,'Transport DB'!F:F,"="&amp;'Work DB'!$M$4)</f>
        <v>0</v>
      </c>
      <c r="N366" s="169"/>
      <c r="O366" s="167"/>
      <c r="P366" s="168">
        <f t="shared" si="25"/>
        <v>0</v>
      </c>
      <c r="Q366" s="169">
        <f t="shared" si="27"/>
        <v>0</v>
      </c>
      <c r="R366" s="169"/>
      <c r="S366" s="169"/>
      <c r="T366" s="169"/>
      <c r="U366" s="169"/>
      <c r="V366" s="167"/>
      <c r="W366" s="168">
        <f>SUMIFS('Transport DB'!Q:Q,'Transport DB'!C:C,"="&amp;'Work DB'!C366,'Transport DB'!F:F,"="&amp;'Work DB'!$W$4)</f>
        <v>0</v>
      </c>
      <c r="X366" s="169">
        <f>SUMIFS('Transport DB'!Q:Q,'Transport DB'!C:C,"="&amp;'Work DB'!C366,'Transport DB'!F:F,"="&amp;'Work DB'!$X$4)</f>
        <v>0</v>
      </c>
      <c r="Y366" s="169">
        <f>SUMIFS('Transport DB'!Q:Q,'Transport DB'!C:C,"="&amp;'Work DB'!C366,'Transport DB'!F:F,"="&amp;'Work DB'!$Y$4)</f>
        <v>0</v>
      </c>
      <c r="Z366" s="166">
        <f>SUMIFS('Transport DB'!Q:Q,'Transport DB'!C:C,"="&amp;'Work DB'!C366,'Transport DB'!F:F,"="&amp;'Work DB'!$Z$4)</f>
        <v>0</v>
      </c>
      <c r="AA366" s="166">
        <f>SUMIFS('Transport DB'!Q:Q,'Transport DB'!C:C,"="&amp;'Work DB'!C366,'Transport DB'!F:F,"="&amp;'Work DB'!$AA$4)</f>
        <v>0</v>
      </c>
      <c r="AB366" s="166"/>
      <c r="AC366" s="167"/>
      <c r="AD366" s="29"/>
      <c r="AE366" s="30"/>
      <c r="AF366" s="31"/>
      <c r="AG366" s="29"/>
      <c r="AH366" s="30"/>
      <c r="AI366" s="32"/>
      <c r="AJ366" s="29"/>
      <c r="AK366" s="30"/>
      <c r="AL366" s="30"/>
      <c r="AM366" s="31"/>
      <c r="AN366" s="29"/>
      <c r="AO366" s="30"/>
      <c r="AP366" s="31"/>
      <c r="AQ366" s="189"/>
      <c r="AR366" s="30"/>
      <c r="AS366" s="30"/>
      <c r="AT366" s="30"/>
      <c r="AU366" s="30"/>
      <c r="AV366" s="31"/>
      <c r="AW366" s="33"/>
      <c r="AX366" s="57"/>
    </row>
    <row r="367" spans="2:50" s="15" customFormat="1" ht="21" x14ac:dyDescent="0.25">
      <c r="B367" s="48"/>
      <c r="C367" s="20">
        <f t="shared" si="26"/>
        <v>45732</v>
      </c>
      <c r="D367" s="168">
        <f>SUMIFS('Transport DB'!P:P,'Transport DB'!C:C,"="&amp;'Work DB'!C367,'Transport DB'!F:F,"="&amp;'Work DB'!$D$4)</f>
        <v>0</v>
      </c>
      <c r="E367" s="169">
        <f>SUMIFS('Transport DB'!P:P,'Transport DB'!C:C,"="&amp;'Work DB'!C367,'Transport DB'!F:F,"="&amp;'Work DB'!$E$4)</f>
        <v>0</v>
      </c>
      <c r="F367" s="169">
        <f>SUMIFS('Transport DB'!P:P,'Transport DB'!C:C,"="&amp;'Work DB'!C367,'Transport DB'!F:F,"="&amp;'Work DB'!$F$4)</f>
        <v>0</v>
      </c>
      <c r="G367" s="169"/>
      <c r="H367" s="167"/>
      <c r="I367" s="168">
        <f>SUMIFS('Transport DB'!O:O,'Transport DB'!C:C,"="&amp;'Work DB'!C367,'Transport DB'!F:F,"="&amp;'Work DB'!$I$4)</f>
        <v>0</v>
      </c>
      <c r="J367" s="169">
        <f>SUMIFS('Transport DB'!O:O,'Transport DB'!C:C,"="&amp;'Work DB'!C367,'Transport DB'!F:F,"="&amp;'Work DB'!$J$4)</f>
        <v>0</v>
      </c>
      <c r="K367" s="169">
        <f>SUMIFS('Transport DB'!O:O,'Transport DB'!C:C,"="&amp;'Work DB'!C367,'Transport DB'!F:F,"="&amp;'Work DB'!$K$4)</f>
        <v>0</v>
      </c>
      <c r="L367" s="169">
        <f>SUMIFS('Transport DB'!O:O,'Transport DB'!C:C,"="&amp;'Work DB'!C367,'Transport DB'!F:F,"="&amp;'Work DB'!$L$4)</f>
        <v>0</v>
      </c>
      <c r="M367" s="169">
        <f>SUMIFS('Transport DB'!O:O,'Transport DB'!C:C,"="&amp;'Work DB'!C367,'Transport DB'!F:F,"="&amp;'Work DB'!$M$4)</f>
        <v>0</v>
      </c>
      <c r="N367" s="169"/>
      <c r="O367" s="167"/>
      <c r="P367" s="168">
        <f t="shared" si="25"/>
        <v>0</v>
      </c>
      <c r="Q367" s="169">
        <f t="shared" si="27"/>
        <v>0</v>
      </c>
      <c r="R367" s="169"/>
      <c r="S367" s="169"/>
      <c r="T367" s="169"/>
      <c r="U367" s="169"/>
      <c r="V367" s="167"/>
      <c r="W367" s="168">
        <f>SUMIFS('Transport DB'!Q:Q,'Transport DB'!C:C,"="&amp;'Work DB'!C367,'Transport DB'!F:F,"="&amp;'Work DB'!$W$4)</f>
        <v>0</v>
      </c>
      <c r="X367" s="169">
        <f>SUMIFS('Transport DB'!Q:Q,'Transport DB'!C:C,"="&amp;'Work DB'!C367,'Transport DB'!F:F,"="&amp;'Work DB'!$X$4)</f>
        <v>0</v>
      </c>
      <c r="Y367" s="169">
        <f>SUMIFS('Transport DB'!Q:Q,'Transport DB'!C:C,"="&amp;'Work DB'!C367,'Transport DB'!F:F,"="&amp;'Work DB'!$Y$4)</f>
        <v>0</v>
      </c>
      <c r="Z367" s="166">
        <f>SUMIFS('Transport DB'!Q:Q,'Transport DB'!C:C,"="&amp;'Work DB'!C367,'Transport DB'!F:F,"="&amp;'Work DB'!$Z$4)</f>
        <v>0</v>
      </c>
      <c r="AA367" s="166">
        <f>SUMIFS('Transport DB'!Q:Q,'Transport DB'!C:C,"="&amp;'Work DB'!C367,'Transport DB'!F:F,"="&amp;'Work DB'!$AA$4)</f>
        <v>0</v>
      </c>
      <c r="AB367" s="166"/>
      <c r="AC367" s="167"/>
      <c r="AD367" s="29"/>
      <c r="AE367" s="30"/>
      <c r="AF367" s="31"/>
      <c r="AG367" s="29"/>
      <c r="AH367" s="30"/>
      <c r="AI367" s="32"/>
      <c r="AJ367" s="29"/>
      <c r="AK367" s="30"/>
      <c r="AL367" s="30"/>
      <c r="AM367" s="31"/>
      <c r="AN367" s="29"/>
      <c r="AO367" s="30"/>
      <c r="AP367" s="31"/>
      <c r="AQ367" s="189"/>
      <c r="AR367" s="30"/>
      <c r="AS367" s="30"/>
      <c r="AT367" s="30"/>
      <c r="AU367" s="30"/>
      <c r="AV367" s="31"/>
      <c r="AW367" s="33"/>
      <c r="AX367" s="57"/>
    </row>
    <row r="368" spans="2:50" s="15" customFormat="1" ht="21" x14ac:dyDescent="0.25">
      <c r="B368" s="48"/>
      <c r="C368" s="20">
        <f t="shared" si="26"/>
        <v>45733</v>
      </c>
      <c r="D368" s="168">
        <f>SUMIFS('Transport DB'!P:P,'Transport DB'!C:C,"="&amp;'Work DB'!C368,'Transport DB'!F:F,"="&amp;'Work DB'!$D$4)</f>
        <v>0</v>
      </c>
      <c r="E368" s="169">
        <f>SUMIFS('Transport DB'!P:P,'Transport DB'!C:C,"="&amp;'Work DB'!C368,'Transport DB'!F:F,"="&amp;'Work DB'!$E$4)</f>
        <v>0</v>
      </c>
      <c r="F368" s="169">
        <f>SUMIFS('Transport DB'!P:P,'Transport DB'!C:C,"="&amp;'Work DB'!C368,'Transport DB'!F:F,"="&amp;'Work DB'!$F$4)</f>
        <v>0</v>
      </c>
      <c r="G368" s="169"/>
      <c r="H368" s="167"/>
      <c r="I368" s="168">
        <f>SUMIFS('Transport DB'!O:O,'Transport DB'!C:C,"="&amp;'Work DB'!C368,'Transport DB'!F:F,"="&amp;'Work DB'!$I$4)</f>
        <v>0</v>
      </c>
      <c r="J368" s="169">
        <f>SUMIFS('Transport DB'!O:O,'Transport DB'!C:C,"="&amp;'Work DB'!C368,'Transport DB'!F:F,"="&amp;'Work DB'!$J$4)</f>
        <v>0</v>
      </c>
      <c r="K368" s="169">
        <f>SUMIFS('Transport DB'!O:O,'Transport DB'!C:C,"="&amp;'Work DB'!C368,'Transport DB'!F:F,"="&amp;'Work DB'!$K$4)</f>
        <v>0</v>
      </c>
      <c r="L368" s="169">
        <f>SUMIFS('Transport DB'!O:O,'Transport DB'!C:C,"="&amp;'Work DB'!C368,'Transport DB'!F:F,"="&amp;'Work DB'!$L$4)</f>
        <v>0</v>
      </c>
      <c r="M368" s="169">
        <f>SUMIFS('Transport DB'!O:O,'Transport DB'!C:C,"="&amp;'Work DB'!C368,'Transport DB'!F:F,"="&amp;'Work DB'!$M$4)</f>
        <v>0</v>
      </c>
      <c r="N368" s="169"/>
      <c r="O368" s="167"/>
      <c r="P368" s="168">
        <f t="shared" si="25"/>
        <v>0</v>
      </c>
      <c r="Q368" s="169">
        <f t="shared" si="27"/>
        <v>0</v>
      </c>
      <c r="R368" s="169"/>
      <c r="S368" s="169"/>
      <c r="T368" s="169"/>
      <c r="U368" s="169"/>
      <c r="V368" s="167"/>
      <c r="W368" s="168">
        <f>SUMIFS('Transport DB'!Q:Q,'Transport DB'!C:C,"="&amp;'Work DB'!C368,'Transport DB'!F:F,"="&amp;'Work DB'!$W$4)</f>
        <v>0</v>
      </c>
      <c r="X368" s="169">
        <f>SUMIFS('Transport DB'!Q:Q,'Transport DB'!C:C,"="&amp;'Work DB'!C368,'Transport DB'!F:F,"="&amp;'Work DB'!$X$4)</f>
        <v>0</v>
      </c>
      <c r="Y368" s="169">
        <f>SUMIFS('Transport DB'!Q:Q,'Transport DB'!C:C,"="&amp;'Work DB'!C368,'Transport DB'!F:F,"="&amp;'Work DB'!$Y$4)</f>
        <v>0</v>
      </c>
      <c r="Z368" s="166">
        <f>SUMIFS('Transport DB'!Q:Q,'Transport DB'!C:C,"="&amp;'Work DB'!C368,'Transport DB'!F:F,"="&amp;'Work DB'!$Z$4)</f>
        <v>0</v>
      </c>
      <c r="AA368" s="166">
        <f>SUMIFS('Transport DB'!Q:Q,'Transport DB'!C:C,"="&amp;'Work DB'!C368,'Transport DB'!F:F,"="&amp;'Work DB'!$AA$4)</f>
        <v>0</v>
      </c>
      <c r="AB368" s="166"/>
      <c r="AC368" s="167"/>
      <c r="AD368" s="29"/>
      <c r="AE368" s="30"/>
      <c r="AF368" s="31"/>
      <c r="AG368" s="29"/>
      <c r="AH368" s="30"/>
      <c r="AI368" s="32"/>
      <c r="AJ368" s="29"/>
      <c r="AK368" s="30"/>
      <c r="AL368" s="30"/>
      <c r="AM368" s="31"/>
      <c r="AN368" s="29"/>
      <c r="AO368" s="30"/>
      <c r="AP368" s="31"/>
      <c r="AQ368" s="189"/>
      <c r="AR368" s="30"/>
      <c r="AS368" s="30"/>
      <c r="AT368" s="30"/>
      <c r="AU368" s="30"/>
      <c r="AV368" s="31"/>
      <c r="AW368" s="33"/>
      <c r="AX368" s="57"/>
    </row>
    <row r="369" spans="2:50" s="15" customFormat="1" ht="21" x14ac:dyDescent="0.25">
      <c r="B369" s="48"/>
      <c r="C369" s="20">
        <f t="shared" si="26"/>
        <v>45734</v>
      </c>
      <c r="D369" s="168">
        <f>SUMIFS('Transport DB'!P:P,'Transport DB'!C:C,"="&amp;'Work DB'!C369,'Transport DB'!F:F,"="&amp;'Work DB'!$D$4)</f>
        <v>0</v>
      </c>
      <c r="E369" s="169">
        <f>SUMIFS('Transport DB'!P:P,'Transport DB'!C:C,"="&amp;'Work DB'!C369,'Transport DB'!F:F,"="&amp;'Work DB'!$E$4)</f>
        <v>0</v>
      </c>
      <c r="F369" s="169">
        <f>SUMIFS('Transport DB'!P:P,'Transport DB'!C:C,"="&amp;'Work DB'!C369,'Transport DB'!F:F,"="&amp;'Work DB'!$F$4)</f>
        <v>0</v>
      </c>
      <c r="G369" s="169"/>
      <c r="H369" s="167"/>
      <c r="I369" s="168">
        <f>SUMIFS('Transport DB'!O:O,'Transport DB'!C:C,"="&amp;'Work DB'!C369,'Transport DB'!F:F,"="&amp;'Work DB'!$I$4)</f>
        <v>0</v>
      </c>
      <c r="J369" s="169">
        <f>SUMIFS('Transport DB'!O:O,'Transport DB'!C:C,"="&amp;'Work DB'!C369,'Transport DB'!F:F,"="&amp;'Work DB'!$J$4)</f>
        <v>0</v>
      </c>
      <c r="K369" s="169">
        <f>SUMIFS('Transport DB'!O:O,'Transport DB'!C:C,"="&amp;'Work DB'!C369,'Transport DB'!F:F,"="&amp;'Work DB'!$K$4)</f>
        <v>0</v>
      </c>
      <c r="L369" s="169">
        <f>SUMIFS('Transport DB'!O:O,'Transport DB'!C:C,"="&amp;'Work DB'!C369,'Transport DB'!F:F,"="&amp;'Work DB'!$L$4)</f>
        <v>0</v>
      </c>
      <c r="M369" s="169">
        <f>SUMIFS('Transport DB'!O:O,'Transport DB'!C:C,"="&amp;'Work DB'!C369,'Transport DB'!F:F,"="&amp;'Work DB'!$M$4)</f>
        <v>0</v>
      </c>
      <c r="N369" s="169"/>
      <c r="O369" s="167"/>
      <c r="P369" s="168">
        <f t="shared" si="25"/>
        <v>0</v>
      </c>
      <c r="Q369" s="169">
        <f t="shared" si="27"/>
        <v>0</v>
      </c>
      <c r="R369" s="169"/>
      <c r="S369" s="169"/>
      <c r="T369" s="169"/>
      <c r="U369" s="169"/>
      <c r="V369" s="167"/>
      <c r="W369" s="168">
        <f>SUMIFS('Transport DB'!Q:Q,'Transport DB'!C:C,"="&amp;'Work DB'!C369,'Transport DB'!F:F,"="&amp;'Work DB'!$W$4)</f>
        <v>0</v>
      </c>
      <c r="X369" s="169">
        <f>SUMIFS('Transport DB'!Q:Q,'Transport DB'!C:C,"="&amp;'Work DB'!C369,'Transport DB'!F:F,"="&amp;'Work DB'!$X$4)</f>
        <v>0</v>
      </c>
      <c r="Y369" s="169">
        <f>SUMIFS('Transport DB'!Q:Q,'Transport DB'!C:C,"="&amp;'Work DB'!C369,'Transport DB'!F:F,"="&amp;'Work DB'!$Y$4)</f>
        <v>0</v>
      </c>
      <c r="Z369" s="166">
        <f>SUMIFS('Transport DB'!Q:Q,'Transport DB'!C:C,"="&amp;'Work DB'!C369,'Transport DB'!F:F,"="&amp;'Work DB'!$Z$4)</f>
        <v>0</v>
      </c>
      <c r="AA369" s="166">
        <f>SUMIFS('Transport DB'!Q:Q,'Transport DB'!C:C,"="&amp;'Work DB'!C369,'Transport DB'!F:F,"="&amp;'Work DB'!$AA$4)</f>
        <v>0</v>
      </c>
      <c r="AB369" s="166"/>
      <c r="AC369" s="167"/>
      <c r="AD369" s="29"/>
      <c r="AE369" s="30"/>
      <c r="AF369" s="31"/>
      <c r="AG369" s="29"/>
      <c r="AH369" s="30"/>
      <c r="AI369" s="32"/>
      <c r="AJ369" s="29"/>
      <c r="AK369" s="30"/>
      <c r="AL369" s="30"/>
      <c r="AM369" s="31"/>
      <c r="AN369" s="29"/>
      <c r="AO369" s="30"/>
      <c r="AP369" s="31"/>
      <c r="AQ369" s="189"/>
      <c r="AR369" s="30"/>
      <c r="AS369" s="30"/>
      <c r="AT369" s="30"/>
      <c r="AU369" s="30"/>
      <c r="AV369" s="31"/>
      <c r="AW369" s="33"/>
      <c r="AX369" s="57"/>
    </row>
    <row r="370" spans="2:50" s="15" customFormat="1" ht="21" x14ac:dyDescent="0.25">
      <c r="B370" s="48"/>
      <c r="C370" s="20">
        <f t="shared" si="26"/>
        <v>45735</v>
      </c>
      <c r="D370" s="168">
        <f>SUMIFS('Transport DB'!P:P,'Transport DB'!C:C,"="&amp;'Work DB'!C370,'Transport DB'!F:F,"="&amp;'Work DB'!$D$4)</f>
        <v>0</v>
      </c>
      <c r="E370" s="169">
        <f>SUMIFS('Transport DB'!P:P,'Transport DB'!C:C,"="&amp;'Work DB'!C370,'Transport DB'!F:F,"="&amp;'Work DB'!$E$4)</f>
        <v>0</v>
      </c>
      <c r="F370" s="169">
        <f>SUMIFS('Transport DB'!P:P,'Transport DB'!C:C,"="&amp;'Work DB'!C370,'Transport DB'!F:F,"="&amp;'Work DB'!$F$4)</f>
        <v>0</v>
      </c>
      <c r="G370" s="169"/>
      <c r="H370" s="167"/>
      <c r="I370" s="168">
        <f>SUMIFS('Transport DB'!O:O,'Transport DB'!C:C,"="&amp;'Work DB'!C370,'Transport DB'!F:F,"="&amp;'Work DB'!$I$4)</f>
        <v>0</v>
      </c>
      <c r="J370" s="169">
        <f>SUMIFS('Transport DB'!O:O,'Transport DB'!C:C,"="&amp;'Work DB'!C370,'Transport DB'!F:F,"="&amp;'Work DB'!$J$4)</f>
        <v>0</v>
      </c>
      <c r="K370" s="169">
        <f>SUMIFS('Transport DB'!O:O,'Transport DB'!C:C,"="&amp;'Work DB'!C370,'Transport DB'!F:F,"="&amp;'Work DB'!$K$4)</f>
        <v>0</v>
      </c>
      <c r="L370" s="169">
        <f>SUMIFS('Transport DB'!O:O,'Transport DB'!C:C,"="&amp;'Work DB'!C370,'Transport DB'!F:F,"="&amp;'Work DB'!$L$4)</f>
        <v>0</v>
      </c>
      <c r="M370" s="169">
        <f>SUMIFS('Transport DB'!O:O,'Transport DB'!C:C,"="&amp;'Work DB'!C370,'Transport DB'!F:F,"="&amp;'Work DB'!$M$4)</f>
        <v>0</v>
      </c>
      <c r="N370" s="169"/>
      <c r="O370" s="167"/>
      <c r="P370" s="168">
        <f t="shared" si="25"/>
        <v>0</v>
      </c>
      <c r="Q370" s="169">
        <f t="shared" si="27"/>
        <v>0</v>
      </c>
      <c r="R370" s="169"/>
      <c r="S370" s="169"/>
      <c r="T370" s="169"/>
      <c r="U370" s="169"/>
      <c r="V370" s="167"/>
      <c r="W370" s="168">
        <f>SUMIFS('Transport DB'!Q:Q,'Transport DB'!C:C,"="&amp;'Work DB'!C370,'Transport DB'!F:F,"="&amp;'Work DB'!$W$4)</f>
        <v>0</v>
      </c>
      <c r="X370" s="169">
        <f>SUMIFS('Transport DB'!Q:Q,'Transport DB'!C:C,"="&amp;'Work DB'!C370,'Transport DB'!F:F,"="&amp;'Work DB'!$X$4)</f>
        <v>0</v>
      </c>
      <c r="Y370" s="169">
        <f>SUMIFS('Transport DB'!Q:Q,'Transport DB'!C:C,"="&amp;'Work DB'!C370,'Transport DB'!F:F,"="&amp;'Work DB'!$Y$4)</f>
        <v>0</v>
      </c>
      <c r="Z370" s="166">
        <f>SUMIFS('Transport DB'!Q:Q,'Transport DB'!C:C,"="&amp;'Work DB'!C370,'Transport DB'!F:F,"="&amp;'Work DB'!$Z$4)</f>
        <v>0</v>
      </c>
      <c r="AA370" s="166">
        <f>SUMIFS('Transport DB'!Q:Q,'Transport DB'!C:C,"="&amp;'Work DB'!C370,'Transport DB'!F:F,"="&amp;'Work DB'!$AA$4)</f>
        <v>0</v>
      </c>
      <c r="AB370" s="166"/>
      <c r="AC370" s="167"/>
      <c r="AD370" s="29"/>
      <c r="AE370" s="30"/>
      <c r="AF370" s="31"/>
      <c r="AG370" s="29"/>
      <c r="AH370" s="30"/>
      <c r="AI370" s="32"/>
      <c r="AJ370" s="29"/>
      <c r="AK370" s="30"/>
      <c r="AL370" s="30"/>
      <c r="AM370" s="31"/>
      <c r="AN370" s="29"/>
      <c r="AO370" s="30"/>
      <c r="AP370" s="31"/>
      <c r="AQ370" s="189"/>
      <c r="AR370" s="30"/>
      <c r="AS370" s="30"/>
      <c r="AT370" s="30"/>
      <c r="AU370" s="30"/>
      <c r="AV370" s="31"/>
      <c r="AW370" s="33"/>
      <c r="AX370" s="57"/>
    </row>
    <row r="371" spans="2:50" s="15" customFormat="1" ht="21" x14ac:dyDescent="0.25">
      <c r="B371" s="48"/>
      <c r="C371" s="20">
        <f t="shared" si="26"/>
        <v>45736</v>
      </c>
      <c r="D371" s="168">
        <f>SUMIFS('Transport DB'!P:P,'Transport DB'!C:C,"="&amp;'Work DB'!C371,'Transport DB'!F:F,"="&amp;'Work DB'!$D$4)</f>
        <v>0</v>
      </c>
      <c r="E371" s="169">
        <f>SUMIFS('Transport DB'!P:P,'Transport DB'!C:C,"="&amp;'Work DB'!C371,'Transport DB'!F:F,"="&amp;'Work DB'!$E$4)</f>
        <v>0</v>
      </c>
      <c r="F371" s="169">
        <f>SUMIFS('Transport DB'!P:P,'Transport DB'!C:C,"="&amp;'Work DB'!C371,'Transport DB'!F:F,"="&amp;'Work DB'!$F$4)</f>
        <v>0</v>
      </c>
      <c r="G371" s="169"/>
      <c r="H371" s="167"/>
      <c r="I371" s="168">
        <f>SUMIFS('Transport DB'!O:O,'Transport DB'!C:C,"="&amp;'Work DB'!C371,'Transport DB'!F:F,"="&amp;'Work DB'!$I$4)</f>
        <v>0</v>
      </c>
      <c r="J371" s="169">
        <f>SUMIFS('Transport DB'!O:O,'Transport DB'!C:C,"="&amp;'Work DB'!C371,'Transport DB'!F:F,"="&amp;'Work DB'!$J$4)</f>
        <v>0</v>
      </c>
      <c r="K371" s="169">
        <f>SUMIFS('Transport DB'!O:O,'Transport DB'!C:C,"="&amp;'Work DB'!C371,'Transport DB'!F:F,"="&amp;'Work DB'!$K$4)</f>
        <v>0</v>
      </c>
      <c r="L371" s="169">
        <f>SUMIFS('Transport DB'!O:O,'Transport DB'!C:C,"="&amp;'Work DB'!C371,'Transport DB'!F:F,"="&amp;'Work DB'!$L$4)</f>
        <v>0</v>
      </c>
      <c r="M371" s="169">
        <f>SUMIFS('Transport DB'!O:O,'Transport DB'!C:C,"="&amp;'Work DB'!C371,'Transport DB'!F:F,"="&amp;'Work DB'!$M$4)</f>
        <v>0</v>
      </c>
      <c r="N371" s="169"/>
      <c r="O371" s="167"/>
      <c r="P371" s="168">
        <f t="shared" si="25"/>
        <v>0</v>
      </c>
      <c r="Q371" s="169">
        <f t="shared" si="27"/>
        <v>0</v>
      </c>
      <c r="R371" s="169"/>
      <c r="S371" s="169"/>
      <c r="T371" s="169"/>
      <c r="U371" s="169"/>
      <c r="V371" s="167"/>
      <c r="W371" s="168">
        <f>SUMIFS('Transport DB'!Q:Q,'Transport DB'!C:C,"="&amp;'Work DB'!C371,'Transport DB'!F:F,"="&amp;'Work DB'!$W$4)</f>
        <v>0</v>
      </c>
      <c r="X371" s="169">
        <f>SUMIFS('Transport DB'!Q:Q,'Transport DB'!C:C,"="&amp;'Work DB'!C371,'Transport DB'!F:F,"="&amp;'Work DB'!$X$4)</f>
        <v>0</v>
      </c>
      <c r="Y371" s="169">
        <f>SUMIFS('Transport DB'!Q:Q,'Transport DB'!C:C,"="&amp;'Work DB'!C371,'Transport DB'!F:F,"="&amp;'Work DB'!$Y$4)</f>
        <v>0</v>
      </c>
      <c r="Z371" s="166">
        <f>SUMIFS('Transport DB'!Q:Q,'Transport DB'!C:C,"="&amp;'Work DB'!C371,'Transport DB'!F:F,"="&amp;'Work DB'!$Z$4)</f>
        <v>0</v>
      </c>
      <c r="AA371" s="166">
        <f>SUMIFS('Transport DB'!Q:Q,'Transport DB'!C:C,"="&amp;'Work DB'!C371,'Transport DB'!F:F,"="&amp;'Work DB'!$AA$4)</f>
        <v>0</v>
      </c>
      <c r="AB371" s="166"/>
      <c r="AC371" s="167"/>
      <c r="AD371" s="29"/>
      <c r="AE371" s="30"/>
      <c r="AF371" s="31"/>
      <c r="AG371" s="29"/>
      <c r="AH371" s="30"/>
      <c r="AI371" s="32"/>
      <c r="AJ371" s="29"/>
      <c r="AK371" s="30"/>
      <c r="AL371" s="30"/>
      <c r="AM371" s="31"/>
      <c r="AN371" s="29"/>
      <c r="AO371" s="30"/>
      <c r="AP371" s="31"/>
      <c r="AQ371" s="189"/>
      <c r="AR371" s="30"/>
      <c r="AS371" s="30"/>
      <c r="AT371" s="30"/>
      <c r="AU371" s="30"/>
      <c r="AV371" s="31"/>
      <c r="AW371" s="33"/>
      <c r="AX371" s="57"/>
    </row>
    <row r="372" spans="2:50" s="15" customFormat="1" ht="21" x14ac:dyDescent="0.25">
      <c r="B372" s="48"/>
      <c r="C372" s="184">
        <f t="shared" si="26"/>
        <v>45737</v>
      </c>
      <c r="D372" s="185">
        <f>SUMIFS('Transport DB'!P:P,'Transport DB'!C:C,"="&amp;'Work DB'!C372,'Transport DB'!F:F,"="&amp;'Work DB'!$D$4)</f>
        <v>0</v>
      </c>
      <c r="E372" s="186">
        <f>SUMIFS('Transport DB'!P:P,'Transport DB'!C:C,"="&amp;'Work DB'!C372,'Transport DB'!F:F,"="&amp;'Work DB'!$E$4)</f>
        <v>0</v>
      </c>
      <c r="F372" s="186">
        <f>SUMIFS('Transport DB'!P:P,'Transport DB'!C:C,"="&amp;'Work DB'!C372,'Transport DB'!F:F,"="&amp;'Work DB'!$F$4)</f>
        <v>0</v>
      </c>
      <c r="G372" s="186"/>
      <c r="H372" s="187"/>
      <c r="I372" s="185">
        <f>SUMIFS('Transport DB'!O:O,'Transport DB'!C:C,"="&amp;'Work DB'!C372,'Transport DB'!F:F,"="&amp;'Work DB'!$I$4)</f>
        <v>0</v>
      </c>
      <c r="J372" s="186">
        <f>SUMIFS('Transport DB'!O:O,'Transport DB'!C:C,"="&amp;'Work DB'!C372,'Transport DB'!F:F,"="&amp;'Work DB'!$J$4)</f>
        <v>0</v>
      </c>
      <c r="K372" s="186">
        <f>SUMIFS('Transport DB'!O:O,'Transport DB'!C:C,"="&amp;'Work DB'!C372,'Transport DB'!F:F,"="&amp;'Work DB'!$K$4)</f>
        <v>0</v>
      </c>
      <c r="L372" s="186">
        <f>SUMIFS('Transport DB'!O:O,'Transport DB'!C:C,"="&amp;'Work DB'!C372,'Transport DB'!F:F,"="&amp;'Work DB'!$L$4)</f>
        <v>0</v>
      </c>
      <c r="M372" s="186">
        <f>SUMIFS('Transport DB'!O:O,'Transport DB'!C:C,"="&amp;'Work DB'!C372,'Transport DB'!F:F,"="&amp;'Work DB'!$M$4)</f>
        <v>0</v>
      </c>
      <c r="N372" s="186"/>
      <c r="O372" s="187"/>
      <c r="P372" s="168">
        <f t="shared" si="25"/>
        <v>0</v>
      </c>
      <c r="Q372" s="186">
        <f t="shared" si="27"/>
        <v>0</v>
      </c>
      <c r="R372" s="186"/>
      <c r="S372" s="186"/>
      <c r="T372" s="186"/>
      <c r="U372" s="186"/>
      <c r="V372" s="187"/>
      <c r="W372" s="185">
        <f>SUMIFS('Transport DB'!Q:Q,'Transport DB'!C:C,"="&amp;'Work DB'!C372,'Transport DB'!F:F,"="&amp;'Work DB'!$W$4)</f>
        <v>0</v>
      </c>
      <c r="X372" s="186">
        <f>SUMIFS('Transport DB'!Q:Q,'Transport DB'!C:C,"="&amp;'Work DB'!C372,'Transport DB'!F:F,"="&amp;'Work DB'!$X$4)</f>
        <v>0</v>
      </c>
      <c r="Y372" s="186">
        <f>SUMIFS('Transport DB'!Q:Q,'Transport DB'!C:C,"="&amp;'Work DB'!C372,'Transport DB'!F:F,"="&amp;'Work DB'!$Y$4)</f>
        <v>0</v>
      </c>
      <c r="Z372" s="188">
        <f>SUMIFS('Transport DB'!Q:Q,'Transport DB'!C:C,"="&amp;'Work DB'!C372,'Transport DB'!F:F,"="&amp;'Work DB'!$Z$4)</f>
        <v>0</v>
      </c>
      <c r="AA372" s="188">
        <f>SUMIFS('Transport DB'!Q:Q,'Transport DB'!C:C,"="&amp;'Work DB'!C372,'Transport DB'!F:F,"="&amp;'Work DB'!$AA$4)</f>
        <v>0</v>
      </c>
      <c r="AB372" s="188"/>
      <c r="AC372" s="187"/>
      <c r="AD372" s="185"/>
      <c r="AE372" s="186"/>
      <c r="AF372" s="187"/>
      <c r="AG372" s="185"/>
      <c r="AH372" s="186"/>
      <c r="AI372" s="188"/>
      <c r="AJ372" s="185"/>
      <c r="AK372" s="186"/>
      <c r="AL372" s="186"/>
      <c r="AM372" s="187"/>
      <c r="AN372" s="185"/>
      <c r="AO372" s="186"/>
      <c r="AP372" s="187"/>
      <c r="AQ372" s="189"/>
      <c r="AR372" s="186"/>
      <c r="AS372" s="186"/>
      <c r="AT372" s="186"/>
      <c r="AU372" s="186"/>
      <c r="AV372" s="187"/>
      <c r="AW372" s="189"/>
      <c r="AX372" s="190" t="s">
        <v>47</v>
      </c>
    </row>
    <row r="373" spans="2:50" s="15" customFormat="1" ht="21" x14ac:dyDescent="0.25">
      <c r="B373" s="48"/>
      <c r="C373" s="20">
        <f t="shared" si="26"/>
        <v>45738</v>
      </c>
      <c r="D373" s="168">
        <f>SUMIFS('Transport DB'!P:P,'Transport DB'!C:C,"="&amp;'Work DB'!C373,'Transport DB'!F:F,"="&amp;'Work DB'!$D$4)</f>
        <v>0</v>
      </c>
      <c r="E373" s="169">
        <f>SUMIFS('Transport DB'!P:P,'Transport DB'!C:C,"="&amp;'Work DB'!C373,'Transport DB'!F:F,"="&amp;'Work DB'!$E$4)</f>
        <v>0</v>
      </c>
      <c r="F373" s="169">
        <f>SUMIFS('Transport DB'!P:P,'Transport DB'!C:C,"="&amp;'Work DB'!C373,'Transport DB'!F:F,"="&amp;'Work DB'!$F$4)</f>
        <v>0</v>
      </c>
      <c r="G373" s="169"/>
      <c r="H373" s="167"/>
      <c r="I373" s="168">
        <f>SUMIFS('Transport DB'!O:O,'Transport DB'!C:C,"="&amp;'Work DB'!C373,'Transport DB'!F:F,"="&amp;'Work DB'!$I$4)</f>
        <v>0</v>
      </c>
      <c r="J373" s="169">
        <f>SUMIFS('Transport DB'!O:O,'Transport DB'!C:C,"="&amp;'Work DB'!C373,'Transport DB'!F:F,"="&amp;'Work DB'!$J$4)</f>
        <v>0</v>
      </c>
      <c r="K373" s="169">
        <f>SUMIFS('Transport DB'!O:O,'Transport DB'!C:C,"="&amp;'Work DB'!C373,'Transport DB'!F:F,"="&amp;'Work DB'!$K$4)</f>
        <v>0</v>
      </c>
      <c r="L373" s="169">
        <f>SUMIFS('Transport DB'!O:O,'Transport DB'!C:C,"="&amp;'Work DB'!C373,'Transport DB'!F:F,"="&amp;'Work DB'!$L$4)</f>
        <v>0</v>
      </c>
      <c r="M373" s="169">
        <f>SUMIFS('Transport DB'!O:O,'Transport DB'!C:C,"="&amp;'Work DB'!C373,'Transport DB'!F:F,"="&amp;'Work DB'!$M$4)</f>
        <v>0</v>
      </c>
      <c r="N373" s="169"/>
      <c r="O373" s="167"/>
      <c r="P373" s="168">
        <f t="shared" si="25"/>
        <v>0</v>
      </c>
      <c r="Q373" s="169">
        <f t="shared" si="27"/>
        <v>0</v>
      </c>
      <c r="R373" s="169"/>
      <c r="S373" s="169"/>
      <c r="T373" s="169"/>
      <c r="U373" s="169"/>
      <c r="V373" s="167"/>
      <c r="W373" s="168">
        <f>SUMIFS('Transport DB'!Q:Q,'Transport DB'!C:C,"="&amp;'Work DB'!C373,'Transport DB'!F:F,"="&amp;'Work DB'!$W$4)</f>
        <v>0</v>
      </c>
      <c r="X373" s="169">
        <f>SUMIFS('Transport DB'!Q:Q,'Transport DB'!C:C,"="&amp;'Work DB'!C373,'Transport DB'!F:F,"="&amp;'Work DB'!$X$4)</f>
        <v>0</v>
      </c>
      <c r="Y373" s="169">
        <f>SUMIFS('Transport DB'!Q:Q,'Transport DB'!C:C,"="&amp;'Work DB'!C373,'Transport DB'!F:F,"="&amp;'Work DB'!$Y$4)</f>
        <v>0</v>
      </c>
      <c r="Z373" s="166">
        <f>SUMIFS('Transport DB'!Q:Q,'Transport DB'!C:C,"="&amp;'Work DB'!C373,'Transport DB'!F:F,"="&amp;'Work DB'!$Z$4)</f>
        <v>0</v>
      </c>
      <c r="AA373" s="166">
        <f>SUMIFS('Transport DB'!Q:Q,'Transport DB'!C:C,"="&amp;'Work DB'!C373,'Transport DB'!F:F,"="&amp;'Work DB'!$AA$4)</f>
        <v>0</v>
      </c>
      <c r="AB373" s="166"/>
      <c r="AC373" s="167"/>
      <c r="AD373" s="29"/>
      <c r="AE373" s="30"/>
      <c r="AF373" s="31"/>
      <c r="AG373" s="29"/>
      <c r="AH373" s="30"/>
      <c r="AI373" s="32"/>
      <c r="AJ373" s="29"/>
      <c r="AK373" s="30"/>
      <c r="AL373" s="30"/>
      <c r="AM373" s="31"/>
      <c r="AN373" s="29"/>
      <c r="AO373" s="30"/>
      <c r="AP373" s="31"/>
      <c r="AQ373" s="189"/>
      <c r="AR373" s="30"/>
      <c r="AS373" s="30"/>
      <c r="AT373" s="30"/>
      <c r="AU373" s="30"/>
      <c r="AV373" s="31"/>
      <c r="AW373" s="33"/>
      <c r="AX373" s="57"/>
    </row>
    <row r="374" spans="2:50" s="15" customFormat="1" ht="21" x14ac:dyDescent="0.25">
      <c r="B374" s="48"/>
      <c r="C374" s="20">
        <f t="shared" si="26"/>
        <v>45739</v>
      </c>
      <c r="D374" s="168">
        <f>SUMIFS('Transport DB'!P:P,'Transport DB'!C:C,"="&amp;'Work DB'!C374,'Transport DB'!F:F,"="&amp;'Work DB'!$D$4)</f>
        <v>0</v>
      </c>
      <c r="E374" s="169">
        <f>SUMIFS('Transport DB'!P:P,'Transport DB'!C:C,"="&amp;'Work DB'!C374,'Transport DB'!F:F,"="&amp;'Work DB'!$E$4)</f>
        <v>0</v>
      </c>
      <c r="F374" s="169">
        <f>SUMIFS('Transport DB'!P:P,'Transport DB'!C:C,"="&amp;'Work DB'!C374,'Transport DB'!F:F,"="&amp;'Work DB'!$F$4)</f>
        <v>0</v>
      </c>
      <c r="G374" s="169"/>
      <c r="H374" s="167"/>
      <c r="I374" s="168">
        <f>SUMIFS('Transport DB'!O:O,'Transport DB'!C:C,"="&amp;'Work DB'!C374,'Transport DB'!F:F,"="&amp;'Work DB'!$I$4)</f>
        <v>0</v>
      </c>
      <c r="J374" s="169">
        <f>SUMIFS('Transport DB'!O:O,'Transport DB'!C:C,"="&amp;'Work DB'!C374,'Transport DB'!F:F,"="&amp;'Work DB'!$J$4)</f>
        <v>0</v>
      </c>
      <c r="K374" s="169">
        <f>SUMIFS('Transport DB'!O:O,'Transport DB'!C:C,"="&amp;'Work DB'!C374,'Transport DB'!F:F,"="&amp;'Work DB'!$K$4)</f>
        <v>0</v>
      </c>
      <c r="L374" s="169">
        <f>SUMIFS('Transport DB'!O:O,'Transport DB'!C:C,"="&amp;'Work DB'!C374,'Transport DB'!F:F,"="&amp;'Work DB'!$L$4)</f>
        <v>0</v>
      </c>
      <c r="M374" s="169">
        <f>SUMIFS('Transport DB'!O:O,'Transport DB'!C:C,"="&amp;'Work DB'!C374,'Transport DB'!F:F,"="&amp;'Work DB'!$M$4)</f>
        <v>0</v>
      </c>
      <c r="N374" s="169"/>
      <c r="O374" s="167"/>
      <c r="P374" s="168">
        <f t="shared" si="25"/>
        <v>0</v>
      </c>
      <c r="Q374" s="169">
        <f t="shared" si="27"/>
        <v>0</v>
      </c>
      <c r="R374" s="169"/>
      <c r="S374" s="169"/>
      <c r="T374" s="169"/>
      <c r="U374" s="169"/>
      <c r="V374" s="167"/>
      <c r="W374" s="168">
        <f>SUMIFS('Transport DB'!Q:Q,'Transport DB'!C:C,"="&amp;'Work DB'!C374,'Transport DB'!F:F,"="&amp;'Work DB'!$W$4)</f>
        <v>0</v>
      </c>
      <c r="X374" s="169">
        <f>SUMIFS('Transport DB'!Q:Q,'Transport DB'!C:C,"="&amp;'Work DB'!C374,'Transport DB'!F:F,"="&amp;'Work DB'!$X$4)</f>
        <v>0</v>
      </c>
      <c r="Y374" s="169">
        <f>SUMIFS('Transport DB'!Q:Q,'Transport DB'!C:C,"="&amp;'Work DB'!C374,'Transport DB'!F:F,"="&amp;'Work DB'!$Y$4)</f>
        <v>0</v>
      </c>
      <c r="Z374" s="166">
        <f>SUMIFS('Transport DB'!Q:Q,'Transport DB'!C:C,"="&amp;'Work DB'!C374,'Transport DB'!F:F,"="&amp;'Work DB'!$Z$4)</f>
        <v>0</v>
      </c>
      <c r="AA374" s="166">
        <f>SUMIFS('Transport DB'!Q:Q,'Transport DB'!C:C,"="&amp;'Work DB'!C374,'Transport DB'!F:F,"="&amp;'Work DB'!$AA$4)</f>
        <v>0</v>
      </c>
      <c r="AB374" s="166"/>
      <c r="AC374" s="167"/>
      <c r="AD374" s="29"/>
      <c r="AE374" s="30"/>
      <c r="AF374" s="31"/>
      <c r="AG374" s="29"/>
      <c r="AH374" s="30"/>
      <c r="AI374" s="32"/>
      <c r="AJ374" s="29"/>
      <c r="AK374" s="30"/>
      <c r="AL374" s="30"/>
      <c r="AM374" s="31"/>
      <c r="AN374" s="29"/>
      <c r="AO374" s="30"/>
      <c r="AP374" s="31"/>
      <c r="AQ374" s="189"/>
      <c r="AR374" s="30"/>
      <c r="AS374" s="30"/>
      <c r="AT374" s="30"/>
      <c r="AU374" s="30"/>
      <c r="AV374" s="31"/>
      <c r="AW374" s="33"/>
      <c r="AX374" s="57"/>
    </row>
    <row r="375" spans="2:50" s="15" customFormat="1" ht="21" x14ac:dyDescent="0.25">
      <c r="B375" s="48"/>
      <c r="C375" s="20">
        <f t="shared" si="26"/>
        <v>45740</v>
      </c>
      <c r="D375" s="168">
        <f>SUMIFS('Transport DB'!P:P,'Transport DB'!C:C,"="&amp;'Work DB'!C375,'Transport DB'!F:F,"="&amp;'Work DB'!$D$4)</f>
        <v>0</v>
      </c>
      <c r="E375" s="169">
        <f>SUMIFS('Transport DB'!P:P,'Transport DB'!C:C,"="&amp;'Work DB'!C375,'Transport DB'!F:F,"="&amp;'Work DB'!$E$4)</f>
        <v>0</v>
      </c>
      <c r="F375" s="169">
        <f>SUMIFS('Transport DB'!P:P,'Transport DB'!C:C,"="&amp;'Work DB'!C375,'Transport DB'!F:F,"="&amp;'Work DB'!$F$4)</f>
        <v>0</v>
      </c>
      <c r="G375" s="169"/>
      <c r="H375" s="167"/>
      <c r="I375" s="168">
        <f>SUMIFS('Transport DB'!O:O,'Transport DB'!C:C,"="&amp;'Work DB'!C375,'Transport DB'!F:F,"="&amp;'Work DB'!$I$4)</f>
        <v>0</v>
      </c>
      <c r="J375" s="169">
        <f>SUMIFS('Transport DB'!O:O,'Transport DB'!C:C,"="&amp;'Work DB'!C375,'Transport DB'!F:F,"="&amp;'Work DB'!$J$4)</f>
        <v>0</v>
      </c>
      <c r="K375" s="169">
        <f>SUMIFS('Transport DB'!O:O,'Transport DB'!C:C,"="&amp;'Work DB'!C375,'Transport DB'!F:F,"="&amp;'Work DB'!$K$4)</f>
        <v>0</v>
      </c>
      <c r="L375" s="169">
        <f>SUMIFS('Transport DB'!O:O,'Transport DB'!C:C,"="&amp;'Work DB'!C375,'Transport DB'!F:F,"="&amp;'Work DB'!$L$4)</f>
        <v>0</v>
      </c>
      <c r="M375" s="169">
        <f>SUMIFS('Transport DB'!O:O,'Transport DB'!C:C,"="&amp;'Work DB'!C375,'Transport DB'!F:F,"="&amp;'Work DB'!$M$4)</f>
        <v>0</v>
      </c>
      <c r="N375" s="169"/>
      <c r="O375" s="167"/>
      <c r="P375" s="168">
        <f t="shared" si="25"/>
        <v>0</v>
      </c>
      <c r="Q375" s="169">
        <f t="shared" si="27"/>
        <v>0</v>
      </c>
      <c r="R375" s="169"/>
      <c r="S375" s="169"/>
      <c r="T375" s="169"/>
      <c r="U375" s="169"/>
      <c r="V375" s="167"/>
      <c r="W375" s="168">
        <f>SUMIFS('Transport DB'!Q:Q,'Transport DB'!C:C,"="&amp;'Work DB'!C375,'Transport DB'!F:F,"="&amp;'Work DB'!$W$4)</f>
        <v>0</v>
      </c>
      <c r="X375" s="169">
        <f>SUMIFS('Transport DB'!Q:Q,'Transport DB'!C:C,"="&amp;'Work DB'!C375,'Transport DB'!F:F,"="&amp;'Work DB'!$X$4)</f>
        <v>0</v>
      </c>
      <c r="Y375" s="169">
        <f>SUMIFS('Transport DB'!Q:Q,'Transport DB'!C:C,"="&amp;'Work DB'!C375,'Transport DB'!F:F,"="&amp;'Work DB'!$Y$4)</f>
        <v>0</v>
      </c>
      <c r="Z375" s="166">
        <f>SUMIFS('Transport DB'!Q:Q,'Transport DB'!C:C,"="&amp;'Work DB'!C375,'Transport DB'!F:F,"="&amp;'Work DB'!$Z$4)</f>
        <v>0</v>
      </c>
      <c r="AA375" s="166">
        <f>SUMIFS('Transport DB'!Q:Q,'Transport DB'!C:C,"="&amp;'Work DB'!C375,'Transport DB'!F:F,"="&amp;'Work DB'!$AA$4)</f>
        <v>0</v>
      </c>
      <c r="AB375" s="166"/>
      <c r="AC375" s="167"/>
      <c r="AD375" s="29"/>
      <c r="AE375" s="30"/>
      <c r="AF375" s="31"/>
      <c r="AG375" s="29"/>
      <c r="AH375" s="30"/>
      <c r="AI375" s="32"/>
      <c r="AJ375" s="29"/>
      <c r="AK375" s="30"/>
      <c r="AL375" s="30"/>
      <c r="AM375" s="31"/>
      <c r="AN375" s="29"/>
      <c r="AO375" s="30"/>
      <c r="AP375" s="31"/>
      <c r="AQ375" s="189"/>
      <c r="AR375" s="30"/>
      <c r="AS375" s="30"/>
      <c r="AT375" s="30"/>
      <c r="AU375" s="30"/>
      <c r="AV375" s="31"/>
      <c r="AW375" s="33"/>
      <c r="AX375" s="57"/>
    </row>
    <row r="376" spans="2:50" s="15" customFormat="1" ht="21" x14ac:dyDescent="0.25">
      <c r="B376" s="48"/>
      <c r="C376" s="20">
        <f t="shared" si="26"/>
        <v>45741</v>
      </c>
      <c r="D376" s="168">
        <f>SUMIFS('Transport DB'!P:P,'Transport DB'!C:C,"="&amp;'Work DB'!C376,'Transport DB'!F:F,"="&amp;'Work DB'!$D$4)</f>
        <v>0</v>
      </c>
      <c r="E376" s="169">
        <f>SUMIFS('Transport DB'!P:P,'Transport DB'!C:C,"="&amp;'Work DB'!C376,'Transport DB'!F:F,"="&amp;'Work DB'!$E$4)</f>
        <v>0</v>
      </c>
      <c r="F376" s="169">
        <f>SUMIFS('Transport DB'!P:P,'Transport DB'!C:C,"="&amp;'Work DB'!C376,'Transport DB'!F:F,"="&amp;'Work DB'!$F$4)</f>
        <v>0</v>
      </c>
      <c r="G376" s="169"/>
      <c r="H376" s="167"/>
      <c r="I376" s="168">
        <f>SUMIFS('Transport DB'!O:O,'Transport DB'!C:C,"="&amp;'Work DB'!C376,'Transport DB'!F:F,"="&amp;'Work DB'!$I$4)</f>
        <v>0</v>
      </c>
      <c r="J376" s="169">
        <f>SUMIFS('Transport DB'!O:O,'Transport DB'!C:C,"="&amp;'Work DB'!C376,'Transport DB'!F:F,"="&amp;'Work DB'!$J$4)</f>
        <v>0</v>
      </c>
      <c r="K376" s="169">
        <f>SUMIFS('Transport DB'!O:O,'Transport DB'!C:C,"="&amp;'Work DB'!C376,'Transport DB'!F:F,"="&amp;'Work DB'!$K$4)</f>
        <v>0</v>
      </c>
      <c r="L376" s="169">
        <f>SUMIFS('Transport DB'!O:O,'Transport DB'!C:C,"="&amp;'Work DB'!C376,'Transport DB'!F:F,"="&amp;'Work DB'!$L$4)</f>
        <v>0</v>
      </c>
      <c r="M376" s="169">
        <f>SUMIFS('Transport DB'!O:O,'Transport DB'!C:C,"="&amp;'Work DB'!C376,'Transport DB'!F:F,"="&amp;'Work DB'!$M$4)</f>
        <v>0</v>
      </c>
      <c r="N376" s="169"/>
      <c r="O376" s="167"/>
      <c r="P376" s="168">
        <f t="shared" si="25"/>
        <v>0</v>
      </c>
      <c r="Q376" s="169">
        <f t="shared" si="27"/>
        <v>0</v>
      </c>
      <c r="R376" s="169"/>
      <c r="S376" s="169"/>
      <c r="T376" s="169"/>
      <c r="U376" s="169"/>
      <c r="V376" s="167"/>
      <c r="W376" s="168">
        <f>SUMIFS('Transport DB'!Q:Q,'Transport DB'!C:C,"="&amp;'Work DB'!C376,'Transport DB'!F:F,"="&amp;'Work DB'!$W$4)</f>
        <v>0</v>
      </c>
      <c r="X376" s="169">
        <f>SUMIFS('Transport DB'!Q:Q,'Transport DB'!C:C,"="&amp;'Work DB'!C376,'Transport DB'!F:F,"="&amp;'Work DB'!$X$4)</f>
        <v>0</v>
      </c>
      <c r="Y376" s="169">
        <f>SUMIFS('Transport DB'!Q:Q,'Transport DB'!C:C,"="&amp;'Work DB'!C376,'Transport DB'!F:F,"="&amp;'Work DB'!$Y$4)</f>
        <v>0</v>
      </c>
      <c r="Z376" s="166">
        <f>SUMIFS('Transport DB'!Q:Q,'Transport DB'!C:C,"="&amp;'Work DB'!C376,'Transport DB'!F:F,"="&amp;'Work DB'!$Z$4)</f>
        <v>0</v>
      </c>
      <c r="AA376" s="166">
        <f>SUMIFS('Transport DB'!Q:Q,'Transport DB'!C:C,"="&amp;'Work DB'!C376,'Transport DB'!F:F,"="&amp;'Work DB'!$AA$4)</f>
        <v>0</v>
      </c>
      <c r="AB376" s="166"/>
      <c r="AC376" s="167"/>
      <c r="AD376" s="29"/>
      <c r="AE376" s="30"/>
      <c r="AF376" s="31"/>
      <c r="AG376" s="29"/>
      <c r="AH376" s="30"/>
      <c r="AI376" s="32"/>
      <c r="AJ376" s="29"/>
      <c r="AK376" s="30"/>
      <c r="AL376" s="30"/>
      <c r="AM376" s="31"/>
      <c r="AN376" s="29"/>
      <c r="AO376" s="30"/>
      <c r="AP376" s="31"/>
      <c r="AQ376" s="189"/>
      <c r="AR376" s="30"/>
      <c r="AS376" s="30"/>
      <c r="AT376" s="30"/>
      <c r="AU376" s="30"/>
      <c r="AV376" s="31"/>
      <c r="AW376" s="33"/>
      <c r="AX376" s="57"/>
    </row>
    <row r="377" spans="2:50" s="15" customFormat="1" ht="21" x14ac:dyDescent="0.25">
      <c r="B377" s="48"/>
      <c r="C377" s="20">
        <f t="shared" si="26"/>
        <v>45742</v>
      </c>
      <c r="D377" s="168">
        <f>SUMIFS('Transport DB'!P:P,'Transport DB'!C:C,"="&amp;'Work DB'!C377,'Transport DB'!F:F,"="&amp;'Work DB'!$D$4)</f>
        <v>0</v>
      </c>
      <c r="E377" s="169">
        <f>SUMIFS('Transport DB'!P:P,'Transport DB'!C:C,"="&amp;'Work DB'!C377,'Transport DB'!F:F,"="&amp;'Work DB'!$E$4)</f>
        <v>0</v>
      </c>
      <c r="F377" s="169">
        <f>SUMIFS('Transport DB'!P:P,'Transport DB'!C:C,"="&amp;'Work DB'!C377,'Transport DB'!F:F,"="&amp;'Work DB'!$F$4)</f>
        <v>0</v>
      </c>
      <c r="G377" s="169"/>
      <c r="H377" s="167"/>
      <c r="I377" s="168">
        <f>SUMIFS('Transport DB'!O:O,'Transport DB'!C:C,"="&amp;'Work DB'!C377,'Transport DB'!F:F,"="&amp;'Work DB'!$I$4)</f>
        <v>0</v>
      </c>
      <c r="J377" s="169">
        <f>SUMIFS('Transport DB'!O:O,'Transport DB'!C:C,"="&amp;'Work DB'!C377,'Transport DB'!F:F,"="&amp;'Work DB'!$J$4)</f>
        <v>0</v>
      </c>
      <c r="K377" s="169">
        <f>SUMIFS('Transport DB'!O:O,'Transport DB'!C:C,"="&amp;'Work DB'!C377,'Transport DB'!F:F,"="&amp;'Work DB'!$K$4)</f>
        <v>0</v>
      </c>
      <c r="L377" s="169">
        <f>SUMIFS('Transport DB'!O:O,'Transport DB'!C:C,"="&amp;'Work DB'!C377,'Transport DB'!F:F,"="&amp;'Work DB'!$L$4)</f>
        <v>0</v>
      </c>
      <c r="M377" s="169">
        <f>SUMIFS('Transport DB'!O:O,'Transport DB'!C:C,"="&amp;'Work DB'!C377,'Transport DB'!F:F,"="&amp;'Work DB'!$M$4)</f>
        <v>0</v>
      </c>
      <c r="N377" s="169"/>
      <c r="O377" s="167"/>
      <c r="P377" s="168">
        <f t="shared" si="25"/>
        <v>0</v>
      </c>
      <c r="Q377" s="169">
        <f t="shared" si="27"/>
        <v>0</v>
      </c>
      <c r="R377" s="169"/>
      <c r="S377" s="169"/>
      <c r="T377" s="169"/>
      <c r="U377" s="169"/>
      <c r="V377" s="167"/>
      <c r="W377" s="168">
        <f>SUMIFS('Transport DB'!Q:Q,'Transport DB'!C:C,"="&amp;'Work DB'!C377,'Transport DB'!F:F,"="&amp;'Work DB'!$W$4)</f>
        <v>0</v>
      </c>
      <c r="X377" s="169">
        <f>SUMIFS('Transport DB'!Q:Q,'Transport DB'!C:C,"="&amp;'Work DB'!C377,'Transport DB'!F:F,"="&amp;'Work DB'!$X$4)</f>
        <v>0</v>
      </c>
      <c r="Y377" s="169">
        <f>SUMIFS('Transport DB'!Q:Q,'Transport DB'!C:C,"="&amp;'Work DB'!C377,'Transport DB'!F:F,"="&amp;'Work DB'!$Y$4)</f>
        <v>0</v>
      </c>
      <c r="Z377" s="166">
        <f>SUMIFS('Transport DB'!Q:Q,'Transport DB'!C:C,"="&amp;'Work DB'!C377,'Transport DB'!F:F,"="&amp;'Work DB'!$Z$4)</f>
        <v>0</v>
      </c>
      <c r="AA377" s="166">
        <f>SUMIFS('Transport DB'!Q:Q,'Transport DB'!C:C,"="&amp;'Work DB'!C377,'Transport DB'!F:F,"="&amp;'Work DB'!$AA$4)</f>
        <v>0</v>
      </c>
      <c r="AB377" s="166"/>
      <c r="AC377" s="167"/>
      <c r="AD377" s="29"/>
      <c r="AE377" s="30"/>
      <c r="AF377" s="31"/>
      <c r="AG377" s="29"/>
      <c r="AH377" s="30"/>
      <c r="AI377" s="32"/>
      <c r="AJ377" s="29"/>
      <c r="AK377" s="30"/>
      <c r="AL377" s="30"/>
      <c r="AM377" s="31"/>
      <c r="AN377" s="29"/>
      <c r="AO377" s="30"/>
      <c r="AP377" s="31"/>
      <c r="AQ377" s="189"/>
      <c r="AR377" s="30"/>
      <c r="AS377" s="30"/>
      <c r="AT377" s="30"/>
      <c r="AU377" s="30"/>
      <c r="AV377" s="31"/>
      <c r="AW377" s="33"/>
      <c r="AX377" s="57"/>
    </row>
    <row r="378" spans="2:50" s="15" customFormat="1" ht="21" x14ac:dyDescent="0.25">
      <c r="B378" s="48"/>
      <c r="C378" s="20">
        <f t="shared" si="26"/>
        <v>45743</v>
      </c>
      <c r="D378" s="168">
        <f>SUMIFS('Transport DB'!P:P,'Transport DB'!C:C,"="&amp;'Work DB'!C378,'Transport DB'!F:F,"="&amp;'Work DB'!$D$4)</f>
        <v>0</v>
      </c>
      <c r="E378" s="169">
        <f>SUMIFS('Transport DB'!P:P,'Transport DB'!C:C,"="&amp;'Work DB'!C378,'Transport DB'!F:F,"="&amp;'Work DB'!$E$4)</f>
        <v>0</v>
      </c>
      <c r="F378" s="169">
        <f>SUMIFS('Transport DB'!P:P,'Transport DB'!C:C,"="&amp;'Work DB'!C378,'Transport DB'!F:F,"="&amp;'Work DB'!$F$4)</f>
        <v>0</v>
      </c>
      <c r="G378" s="169"/>
      <c r="H378" s="167"/>
      <c r="I378" s="168">
        <f>SUMIFS('Transport DB'!O:O,'Transport DB'!C:C,"="&amp;'Work DB'!C378,'Transport DB'!F:F,"="&amp;'Work DB'!$I$4)</f>
        <v>0</v>
      </c>
      <c r="J378" s="169">
        <f>SUMIFS('Transport DB'!O:O,'Transport DB'!C:C,"="&amp;'Work DB'!C378,'Transport DB'!F:F,"="&amp;'Work DB'!$J$4)</f>
        <v>0</v>
      </c>
      <c r="K378" s="169">
        <f>SUMIFS('Transport DB'!O:O,'Transport DB'!C:C,"="&amp;'Work DB'!C378,'Transport DB'!F:F,"="&amp;'Work DB'!$K$4)</f>
        <v>0</v>
      </c>
      <c r="L378" s="169">
        <f>SUMIFS('Transport DB'!O:O,'Transport DB'!C:C,"="&amp;'Work DB'!C378,'Transport DB'!F:F,"="&amp;'Work DB'!$L$4)</f>
        <v>0</v>
      </c>
      <c r="M378" s="169">
        <f>SUMIFS('Transport DB'!O:O,'Transport DB'!C:C,"="&amp;'Work DB'!C378,'Transport DB'!F:F,"="&amp;'Work DB'!$M$4)</f>
        <v>0</v>
      </c>
      <c r="N378" s="169"/>
      <c r="O378" s="167"/>
      <c r="P378" s="168">
        <f t="shared" si="25"/>
        <v>0</v>
      </c>
      <c r="Q378" s="169">
        <f t="shared" si="27"/>
        <v>0</v>
      </c>
      <c r="R378" s="169"/>
      <c r="S378" s="169"/>
      <c r="T378" s="169"/>
      <c r="U378" s="169"/>
      <c r="V378" s="167"/>
      <c r="W378" s="168">
        <f>SUMIFS('Transport DB'!Q:Q,'Transport DB'!C:C,"="&amp;'Work DB'!C378,'Transport DB'!F:F,"="&amp;'Work DB'!$W$4)</f>
        <v>0</v>
      </c>
      <c r="X378" s="169">
        <f>SUMIFS('Transport DB'!Q:Q,'Transport DB'!C:C,"="&amp;'Work DB'!C378,'Transport DB'!F:F,"="&amp;'Work DB'!$X$4)</f>
        <v>0</v>
      </c>
      <c r="Y378" s="169">
        <f>SUMIFS('Transport DB'!Q:Q,'Transport DB'!C:C,"="&amp;'Work DB'!C378,'Transport DB'!F:F,"="&amp;'Work DB'!$Y$4)</f>
        <v>0</v>
      </c>
      <c r="Z378" s="166">
        <f>SUMIFS('Transport DB'!Q:Q,'Transport DB'!C:C,"="&amp;'Work DB'!C378,'Transport DB'!F:F,"="&amp;'Work DB'!$Z$4)</f>
        <v>0</v>
      </c>
      <c r="AA378" s="166">
        <f>SUMIFS('Transport DB'!Q:Q,'Transport DB'!C:C,"="&amp;'Work DB'!C378,'Transport DB'!F:F,"="&amp;'Work DB'!$AA$4)</f>
        <v>0</v>
      </c>
      <c r="AB378" s="166"/>
      <c r="AC378" s="167"/>
      <c r="AD378" s="29"/>
      <c r="AE378" s="30"/>
      <c r="AF378" s="31"/>
      <c r="AG378" s="29"/>
      <c r="AH378" s="30"/>
      <c r="AI378" s="32"/>
      <c r="AJ378" s="29"/>
      <c r="AK378" s="30"/>
      <c r="AL378" s="30"/>
      <c r="AM378" s="31"/>
      <c r="AN378" s="29"/>
      <c r="AO378" s="30"/>
      <c r="AP378" s="31"/>
      <c r="AQ378" s="189"/>
      <c r="AR378" s="30"/>
      <c r="AS378" s="30"/>
      <c r="AT378" s="30"/>
      <c r="AU378" s="30"/>
      <c r="AV378" s="31"/>
      <c r="AW378" s="33"/>
      <c r="AX378" s="57"/>
    </row>
    <row r="379" spans="2:50" s="15" customFormat="1" ht="21" x14ac:dyDescent="0.25">
      <c r="B379" s="48"/>
      <c r="C379" s="20">
        <f t="shared" si="26"/>
        <v>45744</v>
      </c>
      <c r="D379" s="168">
        <f>SUMIFS('Transport DB'!P:P,'Transport DB'!C:C,"="&amp;'Work DB'!C379,'Transport DB'!F:F,"="&amp;'Work DB'!$D$4)</f>
        <v>0</v>
      </c>
      <c r="E379" s="169">
        <f>SUMIFS('Transport DB'!P:P,'Transport DB'!C:C,"="&amp;'Work DB'!C379,'Transport DB'!F:F,"="&amp;'Work DB'!$E$4)</f>
        <v>0</v>
      </c>
      <c r="F379" s="169">
        <f>SUMIFS('Transport DB'!P:P,'Transport DB'!C:C,"="&amp;'Work DB'!C379,'Transport DB'!F:F,"="&amp;'Work DB'!$F$4)</f>
        <v>0</v>
      </c>
      <c r="G379" s="169"/>
      <c r="H379" s="167"/>
      <c r="I379" s="168">
        <f>SUMIFS('Transport DB'!O:O,'Transport DB'!C:C,"="&amp;'Work DB'!C379,'Transport DB'!F:F,"="&amp;'Work DB'!$I$4)</f>
        <v>0</v>
      </c>
      <c r="J379" s="169">
        <f>SUMIFS('Transport DB'!O:O,'Transport DB'!C:C,"="&amp;'Work DB'!C379,'Transport DB'!F:F,"="&amp;'Work DB'!$J$4)</f>
        <v>0</v>
      </c>
      <c r="K379" s="169">
        <f>SUMIFS('Transport DB'!O:O,'Transport DB'!C:C,"="&amp;'Work DB'!C379,'Transport DB'!F:F,"="&amp;'Work DB'!$K$4)</f>
        <v>0</v>
      </c>
      <c r="L379" s="169">
        <f>SUMIFS('Transport DB'!O:O,'Transport DB'!C:C,"="&amp;'Work DB'!C379,'Transport DB'!F:F,"="&amp;'Work DB'!$L$4)</f>
        <v>0</v>
      </c>
      <c r="M379" s="169">
        <f>SUMIFS('Transport DB'!O:O,'Transport DB'!C:C,"="&amp;'Work DB'!C379,'Transport DB'!F:F,"="&amp;'Work DB'!$M$4)</f>
        <v>0</v>
      </c>
      <c r="N379" s="169"/>
      <c r="O379" s="167"/>
      <c r="P379" s="168">
        <f t="shared" si="25"/>
        <v>0</v>
      </c>
      <c r="Q379" s="169">
        <f t="shared" si="27"/>
        <v>0</v>
      </c>
      <c r="R379" s="169"/>
      <c r="S379" s="169"/>
      <c r="T379" s="169"/>
      <c r="U379" s="169"/>
      <c r="V379" s="167"/>
      <c r="W379" s="168">
        <f>SUMIFS('Transport DB'!Q:Q,'Transport DB'!C:C,"="&amp;'Work DB'!C379,'Transport DB'!F:F,"="&amp;'Work DB'!$W$4)</f>
        <v>0</v>
      </c>
      <c r="X379" s="169">
        <f>SUMIFS('Transport DB'!Q:Q,'Transport DB'!C:C,"="&amp;'Work DB'!C379,'Transport DB'!F:F,"="&amp;'Work DB'!$X$4)</f>
        <v>0</v>
      </c>
      <c r="Y379" s="169">
        <f>SUMIFS('Transport DB'!Q:Q,'Transport DB'!C:C,"="&amp;'Work DB'!C379,'Transport DB'!F:F,"="&amp;'Work DB'!$Y$4)</f>
        <v>0</v>
      </c>
      <c r="Z379" s="166">
        <f>SUMIFS('Transport DB'!Q:Q,'Transport DB'!C:C,"="&amp;'Work DB'!C379,'Transport DB'!F:F,"="&amp;'Work DB'!$Z$4)</f>
        <v>0</v>
      </c>
      <c r="AA379" s="166">
        <f>SUMIFS('Transport DB'!Q:Q,'Transport DB'!C:C,"="&amp;'Work DB'!C379,'Transport DB'!F:F,"="&amp;'Work DB'!$AA$4)</f>
        <v>0</v>
      </c>
      <c r="AB379" s="166"/>
      <c r="AC379" s="167"/>
      <c r="AD379" s="29"/>
      <c r="AE379" s="30"/>
      <c r="AF379" s="31"/>
      <c r="AG379" s="29"/>
      <c r="AH379" s="30"/>
      <c r="AI379" s="32"/>
      <c r="AJ379" s="29"/>
      <c r="AK379" s="30"/>
      <c r="AL379" s="30"/>
      <c r="AM379" s="31"/>
      <c r="AN379" s="29"/>
      <c r="AO379" s="30"/>
      <c r="AP379" s="31"/>
      <c r="AQ379" s="189"/>
      <c r="AR379" s="30"/>
      <c r="AS379" s="30"/>
      <c r="AT379" s="30"/>
      <c r="AU379" s="30"/>
      <c r="AV379" s="31"/>
      <c r="AW379" s="33"/>
      <c r="AX379" s="57"/>
    </row>
    <row r="380" spans="2:50" s="15" customFormat="1" ht="21" x14ac:dyDescent="0.25">
      <c r="B380" s="48"/>
      <c r="C380" s="20">
        <f t="shared" si="26"/>
        <v>45745</v>
      </c>
      <c r="D380" s="168">
        <f>SUMIFS('Transport DB'!P:P,'Transport DB'!C:C,"="&amp;'Work DB'!C380,'Transport DB'!F:F,"="&amp;'Work DB'!$D$4)</f>
        <v>0</v>
      </c>
      <c r="E380" s="169">
        <f>SUMIFS('Transport DB'!P:P,'Transport DB'!C:C,"="&amp;'Work DB'!C380,'Transport DB'!F:F,"="&amp;'Work DB'!$E$4)</f>
        <v>0</v>
      </c>
      <c r="F380" s="169">
        <f>SUMIFS('Transport DB'!P:P,'Transport DB'!C:C,"="&amp;'Work DB'!C380,'Transport DB'!F:F,"="&amp;'Work DB'!$F$4)</f>
        <v>0</v>
      </c>
      <c r="G380" s="169"/>
      <c r="H380" s="167"/>
      <c r="I380" s="168">
        <f>SUMIFS('Transport DB'!O:O,'Transport DB'!C:C,"="&amp;'Work DB'!C380,'Transport DB'!F:F,"="&amp;'Work DB'!$I$4)</f>
        <v>0</v>
      </c>
      <c r="J380" s="169">
        <f>SUMIFS('Transport DB'!O:O,'Transport DB'!C:C,"="&amp;'Work DB'!C380,'Transport DB'!F:F,"="&amp;'Work DB'!$J$4)</f>
        <v>0</v>
      </c>
      <c r="K380" s="169">
        <f>SUMIFS('Transport DB'!O:O,'Transport DB'!C:C,"="&amp;'Work DB'!C380,'Transport DB'!F:F,"="&amp;'Work DB'!$K$4)</f>
        <v>0</v>
      </c>
      <c r="L380" s="169">
        <f>SUMIFS('Transport DB'!O:O,'Transport DB'!C:C,"="&amp;'Work DB'!C380,'Transport DB'!F:F,"="&amp;'Work DB'!$L$4)</f>
        <v>0</v>
      </c>
      <c r="M380" s="169">
        <f>SUMIFS('Transport DB'!O:O,'Transport DB'!C:C,"="&amp;'Work DB'!C380,'Transport DB'!F:F,"="&amp;'Work DB'!$M$4)</f>
        <v>0</v>
      </c>
      <c r="N380" s="169"/>
      <c r="O380" s="167"/>
      <c r="P380" s="168">
        <f t="shared" si="25"/>
        <v>0</v>
      </c>
      <c r="Q380" s="169">
        <f t="shared" si="27"/>
        <v>0</v>
      </c>
      <c r="R380" s="169"/>
      <c r="S380" s="169"/>
      <c r="T380" s="169"/>
      <c r="U380" s="169"/>
      <c r="V380" s="167"/>
      <c r="W380" s="168">
        <f>SUMIFS('Transport DB'!Q:Q,'Transport DB'!C:C,"="&amp;'Work DB'!C380,'Transport DB'!F:F,"="&amp;'Work DB'!$W$4)</f>
        <v>0</v>
      </c>
      <c r="X380" s="169">
        <f>SUMIFS('Transport DB'!Q:Q,'Transport DB'!C:C,"="&amp;'Work DB'!C380,'Transport DB'!F:F,"="&amp;'Work DB'!$X$4)</f>
        <v>0</v>
      </c>
      <c r="Y380" s="169">
        <f>SUMIFS('Transport DB'!Q:Q,'Transport DB'!C:C,"="&amp;'Work DB'!C380,'Transport DB'!F:F,"="&amp;'Work DB'!$Y$4)</f>
        <v>0</v>
      </c>
      <c r="Z380" s="166">
        <f>SUMIFS('Transport DB'!Q:Q,'Transport DB'!C:C,"="&amp;'Work DB'!C380,'Transport DB'!F:F,"="&amp;'Work DB'!$Z$4)</f>
        <v>0</v>
      </c>
      <c r="AA380" s="166">
        <f>SUMIFS('Transport DB'!Q:Q,'Transport DB'!C:C,"="&amp;'Work DB'!C380,'Transport DB'!F:F,"="&amp;'Work DB'!$AA$4)</f>
        <v>0</v>
      </c>
      <c r="AB380" s="166"/>
      <c r="AC380" s="167"/>
      <c r="AD380" s="29"/>
      <c r="AE380" s="30"/>
      <c r="AF380" s="31"/>
      <c r="AG380" s="29"/>
      <c r="AH380" s="30"/>
      <c r="AI380" s="32"/>
      <c r="AJ380" s="29"/>
      <c r="AK380" s="30"/>
      <c r="AL380" s="30"/>
      <c r="AM380" s="31"/>
      <c r="AN380" s="29"/>
      <c r="AO380" s="30"/>
      <c r="AP380" s="31"/>
      <c r="AQ380" s="189"/>
      <c r="AR380" s="30"/>
      <c r="AS380" s="30"/>
      <c r="AT380" s="30"/>
      <c r="AU380" s="30"/>
      <c r="AV380" s="31"/>
      <c r="AW380" s="33"/>
      <c r="AX380" s="57"/>
    </row>
    <row r="381" spans="2:50" s="15" customFormat="1" ht="21" x14ac:dyDescent="0.25">
      <c r="B381" s="48"/>
      <c r="C381" s="20">
        <f t="shared" si="26"/>
        <v>45746</v>
      </c>
      <c r="D381" s="168">
        <f>SUMIFS('Transport DB'!P:P,'Transport DB'!C:C,"="&amp;'Work DB'!C381,'Transport DB'!F:F,"="&amp;'Work DB'!$D$4)</f>
        <v>0</v>
      </c>
      <c r="E381" s="169">
        <f>SUMIFS('Transport DB'!P:P,'Transport DB'!C:C,"="&amp;'Work DB'!C381,'Transport DB'!F:F,"="&amp;'Work DB'!$E$4)</f>
        <v>0</v>
      </c>
      <c r="F381" s="169">
        <f>SUMIFS('Transport DB'!P:P,'Transport DB'!C:C,"="&amp;'Work DB'!C381,'Transport DB'!F:F,"="&amp;'Work DB'!$F$4)</f>
        <v>0</v>
      </c>
      <c r="G381" s="169"/>
      <c r="H381" s="167"/>
      <c r="I381" s="168">
        <f>SUMIFS('Transport DB'!O:O,'Transport DB'!C:C,"="&amp;'Work DB'!C381,'Transport DB'!F:F,"="&amp;'Work DB'!$I$4)</f>
        <v>0</v>
      </c>
      <c r="J381" s="169">
        <f>SUMIFS('Transport DB'!O:O,'Transport DB'!C:C,"="&amp;'Work DB'!C381,'Transport DB'!F:F,"="&amp;'Work DB'!$J$4)</f>
        <v>0</v>
      </c>
      <c r="K381" s="169">
        <f>SUMIFS('Transport DB'!O:O,'Transport DB'!C:C,"="&amp;'Work DB'!C381,'Transport DB'!F:F,"="&amp;'Work DB'!$K$4)</f>
        <v>0</v>
      </c>
      <c r="L381" s="169">
        <f>SUMIFS('Transport DB'!O:O,'Transport DB'!C:C,"="&amp;'Work DB'!C381,'Transport DB'!F:F,"="&amp;'Work DB'!$L$4)</f>
        <v>0</v>
      </c>
      <c r="M381" s="169">
        <f>SUMIFS('Transport DB'!O:O,'Transport DB'!C:C,"="&amp;'Work DB'!C381,'Transport DB'!F:F,"="&amp;'Work DB'!$M$4)</f>
        <v>0</v>
      </c>
      <c r="N381" s="169"/>
      <c r="O381" s="167"/>
      <c r="P381" s="168">
        <f t="shared" si="25"/>
        <v>0</v>
      </c>
      <c r="Q381" s="169">
        <f t="shared" si="27"/>
        <v>0</v>
      </c>
      <c r="R381" s="169"/>
      <c r="S381" s="169"/>
      <c r="T381" s="169"/>
      <c r="U381" s="169"/>
      <c r="V381" s="167"/>
      <c r="W381" s="168">
        <f>SUMIFS('Transport DB'!Q:Q,'Transport DB'!C:C,"="&amp;'Work DB'!C381,'Transport DB'!F:F,"="&amp;'Work DB'!$W$4)</f>
        <v>0</v>
      </c>
      <c r="X381" s="169">
        <f>SUMIFS('Transport DB'!Q:Q,'Transport DB'!C:C,"="&amp;'Work DB'!C381,'Transport DB'!F:F,"="&amp;'Work DB'!$X$4)</f>
        <v>0</v>
      </c>
      <c r="Y381" s="169">
        <f>SUMIFS('Transport DB'!Q:Q,'Transport DB'!C:C,"="&amp;'Work DB'!C381,'Transport DB'!F:F,"="&amp;'Work DB'!$Y$4)</f>
        <v>0</v>
      </c>
      <c r="Z381" s="166">
        <f>SUMIFS('Transport DB'!Q:Q,'Transport DB'!C:C,"="&amp;'Work DB'!C381,'Transport DB'!F:F,"="&amp;'Work DB'!$Z$4)</f>
        <v>0</v>
      </c>
      <c r="AA381" s="166">
        <f>SUMIFS('Transport DB'!Q:Q,'Transport DB'!C:C,"="&amp;'Work DB'!C381,'Transport DB'!F:F,"="&amp;'Work DB'!$AA$4)</f>
        <v>0</v>
      </c>
      <c r="AB381" s="166"/>
      <c r="AC381" s="167"/>
      <c r="AD381" s="29"/>
      <c r="AE381" s="30"/>
      <c r="AF381" s="31"/>
      <c r="AG381" s="29"/>
      <c r="AH381" s="30"/>
      <c r="AI381" s="32"/>
      <c r="AJ381" s="29"/>
      <c r="AK381" s="30"/>
      <c r="AL381" s="30"/>
      <c r="AM381" s="31"/>
      <c r="AN381" s="29"/>
      <c r="AO381" s="30"/>
      <c r="AP381" s="31"/>
      <c r="AQ381" s="189"/>
      <c r="AR381" s="30"/>
      <c r="AS381" s="30"/>
      <c r="AT381" s="30"/>
      <c r="AU381" s="30"/>
      <c r="AV381" s="31"/>
      <c r="AW381" s="33"/>
      <c r="AX381" s="57"/>
    </row>
    <row r="382" spans="2:50" s="15" customFormat="1" ht="21" x14ac:dyDescent="0.25">
      <c r="B382" s="48"/>
      <c r="C382" s="20">
        <f t="shared" si="26"/>
        <v>45747</v>
      </c>
      <c r="D382" s="168">
        <f>SUMIFS('Transport DB'!P:P,'Transport DB'!C:C,"="&amp;'Work DB'!C382,'Transport DB'!F:F,"="&amp;'Work DB'!$D$4)</f>
        <v>0</v>
      </c>
      <c r="E382" s="169">
        <f>SUMIFS('Transport DB'!P:P,'Transport DB'!C:C,"="&amp;'Work DB'!C382,'Transport DB'!F:F,"="&amp;'Work DB'!$E$4)</f>
        <v>0</v>
      </c>
      <c r="F382" s="169">
        <f>SUMIFS('Transport DB'!P:P,'Transport DB'!C:C,"="&amp;'Work DB'!C382,'Transport DB'!F:F,"="&amp;'Work DB'!$F$4)</f>
        <v>0</v>
      </c>
      <c r="G382" s="169"/>
      <c r="H382" s="167"/>
      <c r="I382" s="168">
        <f>SUMIFS('Transport DB'!O:O,'Transport DB'!C:C,"="&amp;'Work DB'!C382,'Transport DB'!F:F,"="&amp;'Work DB'!$I$4)</f>
        <v>0</v>
      </c>
      <c r="J382" s="169">
        <f>SUMIFS('Transport DB'!O:O,'Transport DB'!C:C,"="&amp;'Work DB'!C382,'Transport DB'!F:F,"="&amp;'Work DB'!$J$4)</f>
        <v>0</v>
      </c>
      <c r="K382" s="169">
        <f>SUMIFS('Transport DB'!O:O,'Transport DB'!C:C,"="&amp;'Work DB'!C382,'Transport DB'!F:F,"="&amp;'Work DB'!$K$4)</f>
        <v>0</v>
      </c>
      <c r="L382" s="169">
        <f>SUMIFS('Transport DB'!O:O,'Transport DB'!C:C,"="&amp;'Work DB'!C382,'Transport DB'!F:F,"="&amp;'Work DB'!$L$4)</f>
        <v>0</v>
      </c>
      <c r="M382" s="169">
        <f>SUMIFS('Transport DB'!O:O,'Transport DB'!C:C,"="&amp;'Work DB'!C382,'Transport DB'!F:F,"="&amp;'Work DB'!$M$4)</f>
        <v>0</v>
      </c>
      <c r="N382" s="169"/>
      <c r="O382" s="167"/>
      <c r="P382" s="168">
        <f t="shared" si="25"/>
        <v>0</v>
      </c>
      <c r="Q382" s="169">
        <f t="shared" si="27"/>
        <v>0</v>
      </c>
      <c r="R382" s="169"/>
      <c r="S382" s="169"/>
      <c r="T382" s="169"/>
      <c r="U382" s="169"/>
      <c r="V382" s="167"/>
      <c r="W382" s="168">
        <f>SUMIFS('Transport DB'!Q:Q,'Transport DB'!C:C,"="&amp;'Work DB'!C382,'Transport DB'!F:F,"="&amp;'Work DB'!$W$4)</f>
        <v>0</v>
      </c>
      <c r="X382" s="169">
        <f>SUMIFS('Transport DB'!Q:Q,'Transport DB'!C:C,"="&amp;'Work DB'!C382,'Transport DB'!F:F,"="&amp;'Work DB'!$X$4)</f>
        <v>0</v>
      </c>
      <c r="Y382" s="169">
        <f>SUMIFS('Transport DB'!Q:Q,'Transport DB'!C:C,"="&amp;'Work DB'!C382,'Transport DB'!F:F,"="&amp;'Work DB'!$Y$4)</f>
        <v>0</v>
      </c>
      <c r="Z382" s="166">
        <f>SUMIFS('Transport DB'!Q:Q,'Transport DB'!C:C,"="&amp;'Work DB'!C382,'Transport DB'!F:F,"="&amp;'Work DB'!$Z$4)</f>
        <v>0</v>
      </c>
      <c r="AA382" s="166">
        <f>SUMIFS('Transport DB'!Q:Q,'Transport DB'!C:C,"="&amp;'Work DB'!C382,'Transport DB'!F:F,"="&amp;'Work DB'!$AA$4)</f>
        <v>0</v>
      </c>
      <c r="AB382" s="166"/>
      <c r="AC382" s="167"/>
      <c r="AD382" s="29"/>
      <c r="AE382" s="30"/>
      <c r="AF382" s="31"/>
      <c r="AG382" s="29"/>
      <c r="AH382" s="30"/>
      <c r="AI382" s="32"/>
      <c r="AJ382" s="29"/>
      <c r="AK382" s="30"/>
      <c r="AL382" s="30"/>
      <c r="AM382" s="31"/>
      <c r="AN382" s="29"/>
      <c r="AO382" s="30"/>
      <c r="AP382" s="31"/>
      <c r="AQ382" s="189"/>
      <c r="AR382" s="30"/>
      <c r="AS382" s="30"/>
      <c r="AT382" s="30"/>
      <c r="AU382" s="30"/>
      <c r="AV382" s="31"/>
      <c r="AW382" s="33"/>
      <c r="AX382" s="57"/>
    </row>
    <row r="383" spans="2:50" s="15" customFormat="1" ht="21" x14ac:dyDescent="0.25">
      <c r="B383" s="48"/>
      <c r="C383" s="20">
        <f t="shared" si="26"/>
        <v>45748</v>
      </c>
      <c r="D383" s="168">
        <f>SUMIFS('Transport DB'!P:P,'Transport DB'!C:C,"="&amp;'Work DB'!C383,'Transport DB'!F:F,"="&amp;'Work DB'!$D$4)</f>
        <v>0</v>
      </c>
      <c r="E383" s="169">
        <f>SUMIFS('Transport DB'!P:P,'Transport DB'!C:C,"="&amp;'Work DB'!C383,'Transport DB'!F:F,"="&amp;'Work DB'!$E$4)</f>
        <v>0</v>
      </c>
      <c r="F383" s="169">
        <f>SUMIFS('Transport DB'!P:P,'Transport DB'!C:C,"="&amp;'Work DB'!C383,'Transport DB'!F:F,"="&amp;'Work DB'!$F$4)</f>
        <v>0</v>
      </c>
      <c r="G383" s="169"/>
      <c r="H383" s="167"/>
      <c r="I383" s="168">
        <f>SUMIFS('Transport DB'!O:O,'Transport DB'!C:C,"="&amp;'Work DB'!C383,'Transport DB'!F:F,"="&amp;'Work DB'!$I$4)</f>
        <v>0</v>
      </c>
      <c r="J383" s="169">
        <f>SUMIFS('Transport DB'!O:O,'Transport DB'!C:C,"="&amp;'Work DB'!C383,'Transport DB'!F:F,"="&amp;'Work DB'!$J$4)</f>
        <v>0</v>
      </c>
      <c r="K383" s="169">
        <f>SUMIFS('Transport DB'!O:O,'Transport DB'!C:C,"="&amp;'Work DB'!C383,'Transport DB'!F:F,"="&amp;'Work DB'!$K$4)</f>
        <v>0</v>
      </c>
      <c r="L383" s="169">
        <f>SUMIFS('Transport DB'!O:O,'Transport DB'!C:C,"="&amp;'Work DB'!C383,'Transport DB'!F:F,"="&amp;'Work DB'!$L$4)</f>
        <v>0</v>
      </c>
      <c r="M383" s="169">
        <f>SUMIFS('Transport DB'!O:O,'Transport DB'!C:C,"="&amp;'Work DB'!C383,'Transport DB'!F:F,"="&amp;'Work DB'!$M$4)</f>
        <v>0</v>
      </c>
      <c r="N383" s="169"/>
      <c r="O383" s="167"/>
      <c r="P383" s="168">
        <f t="shared" si="25"/>
        <v>0</v>
      </c>
      <c r="Q383" s="169">
        <f t="shared" si="27"/>
        <v>0</v>
      </c>
      <c r="R383" s="169"/>
      <c r="S383" s="169"/>
      <c r="T383" s="169"/>
      <c r="U383" s="169"/>
      <c r="V383" s="167"/>
      <c r="W383" s="168">
        <f>SUMIFS('Transport DB'!Q:Q,'Transport DB'!C:C,"="&amp;'Work DB'!C383,'Transport DB'!F:F,"="&amp;'Work DB'!$W$4)</f>
        <v>0</v>
      </c>
      <c r="X383" s="169">
        <f>SUMIFS('Transport DB'!Q:Q,'Transport DB'!C:C,"="&amp;'Work DB'!C383,'Transport DB'!F:F,"="&amp;'Work DB'!$X$4)</f>
        <v>0</v>
      </c>
      <c r="Y383" s="169">
        <f>SUMIFS('Transport DB'!Q:Q,'Transport DB'!C:C,"="&amp;'Work DB'!C383,'Transport DB'!F:F,"="&amp;'Work DB'!$Y$4)</f>
        <v>0</v>
      </c>
      <c r="Z383" s="166">
        <f>SUMIFS('Transport DB'!Q:Q,'Transport DB'!C:C,"="&amp;'Work DB'!C383,'Transport DB'!F:F,"="&amp;'Work DB'!$Z$4)</f>
        <v>0</v>
      </c>
      <c r="AA383" s="166">
        <f>SUMIFS('Transport DB'!Q:Q,'Transport DB'!C:C,"="&amp;'Work DB'!C383,'Transport DB'!F:F,"="&amp;'Work DB'!$AA$4)</f>
        <v>0</v>
      </c>
      <c r="AB383" s="166"/>
      <c r="AC383" s="167"/>
      <c r="AD383" s="29"/>
      <c r="AE383" s="30"/>
      <c r="AF383" s="31"/>
      <c r="AG383" s="29"/>
      <c r="AH383" s="30"/>
      <c r="AI383" s="32"/>
      <c r="AJ383" s="29"/>
      <c r="AK383" s="30"/>
      <c r="AL383" s="30"/>
      <c r="AM383" s="31"/>
      <c r="AN383" s="29"/>
      <c r="AO383" s="30"/>
      <c r="AP383" s="31"/>
      <c r="AQ383" s="189"/>
      <c r="AR383" s="30"/>
      <c r="AS383" s="30"/>
      <c r="AT383" s="30"/>
      <c r="AU383" s="30"/>
      <c r="AV383" s="31"/>
      <c r="AW383" s="33"/>
      <c r="AX383" s="57"/>
    </row>
    <row r="384" spans="2:50" s="15" customFormat="1" ht="21" x14ac:dyDescent="0.25">
      <c r="B384" s="48"/>
      <c r="C384" s="20">
        <f t="shared" si="26"/>
        <v>45749</v>
      </c>
      <c r="D384" s="168">
        <f>SUMIFS('Transport DB'!P:P,'Transport DB'!C:C,"="&amp;'Work DB'!C384,'Transport DB'!F:F,"="&amp;'Work DB'!$D$4)</f>
        <v>0</v>
      </c>
      <c r="E384" s="169">
        <f>SUMIFS('Transport DB'!P:P,'Transport DB'!C:C,"="&amp;'Work DB'!C384,'Transport DB'!F:F,"="&amp;'Work DB'!$E$4)</f>
        <v>0</v>
      </c>
      <c r="F384" s="169">
        <f>SUMIFS('Transport DB'!P:P,'Transport DB'!C:C,"="&amp;'Work DB'!C384,'Transport DB'!F:F,"="&amp;'Work DB'!$F$4)</f>
        <v>0</v>
      </c>
      <c r="G384" s="169"/>
      <c r="H384" s="167"/>
      <c r="I384" s="168">
        <f>SUMIFS('Transport DB'!O:O,'Transport DB'!C:C,"="&amp;'Work DB'!C384,'Transport DB'!F:F,"="&amp;'Work DB'!$I$4)</f>
        <v>0</v>
      </c>
      <c r="J384" s="169">
        <f>SUMIFS('Transport DB'!O:O,'Transport DB'!C:C,"="&amp;'Work DB'!C384,'Transport DB'!F:F,"="&amp;'Work DB'!$J$4)</f>
        <v>0</v>
      </c>
      <c r="K384" s="169">
        <f>SUMIFS('Transport DB'!O:O,'Transport DB'!C:C,"="&amp;'Work DB'!C384,'Transport DB'!F:F,"="&amp;'Work DB'!$K$4)</f>
        <v>0</v>
      </c>
      <c r="L384" s="169">
        <f>SUMIFS('Transport DB'!O:O,'Transport DB'!C:C,"="&amp;'Work DB'!C384,'Transport DB'!F:F,"="&amp;'Work DB'!$L$4)</f>
        <v>0</v>
      </c>
      <c r="M384" s="169">
        <f>SUMIFS('Transport DB'!O:O,'Transport DB'!C:C,"="&amp;'Work DB'!C384,'Transport DB'!F:F,"="&amp;'Work DB'!$M$4)</f>
        <v>0</v>
      </c>
      <c r="N384" s="169"/>
      <c r="O384" s="167"/>
      <c r="P384" s="168">
        <f t="shared" si="25"/>
        <v>0</v>
      </c>
      <c r="Q384" s="169">
        <f t="shared" si="27"/>
        <v>0</v>
      </c>
      <c r="R384" s="169"/>
      <c r="S384" s="169"/>
      <c r="T384" s="169"/>
      <c r="U384" s="169"/>
      <c r="V384" s="167"/>
      <c r="W384" s="168">
        <f>SUMIFS('Transport DB'!Q:Q,'Transport DB'!C:C,"="&amp;'Work DB'!C384,'Transport DB'!F:F,"="&amp;'Work DB'!$W$4)</f>
        <v>0</v>
      </c>
      <c r="X384" s="169">
        <f>SUMIFS('Transport DB'!Q:Q,'Transport DB'!C:C,"="&amp;'Work DB'!C384,'Transport DB'!F:F,"="&amp;'Work DB'!$X$4)</f>
        <v>0</v>
      </c>
      <c r="Y384" s="169">
        <f>SUMIFS('Transport DB'!Q:Q,'Transport DB'!C:C,"="&amp;'Work DB'!C384,'Transport DB'!F:F,"="&amp;'Work DB'!$Y$4)</f>
        <v>0</v>
      </c>
      <c r="Z384" s="166">
        <f>SUMIFS('Transport DB'!Q:Q,'Transport DB'!C:C,"="&amp;'Work DB'!C384,'Transport DB'!F:F,"="&amp;'Work DB'!$Z$4)</f>
        <v>0</v>
      </c>
      <c r="AA384" s="166">
        <f>SUMIFS('Transport DB'!Q:Q,'Transport DB'!C:C,"="&amp;'Work DB'!C384,'Transport DB'!F:F,"="&amp;'Work DB'!$AA$4)</f>
        <v>0</v>
      </c>
      <c r="AB384" s="166"/>
      <c r="AC384" s="167"/>
      <c r="AD384" s="29"/>
      <c r="AE384" s="30"/>
      <c r="AF384" s="31"/>
      <c r="AG384" s="29"/>
      <c r="AH384" s="30"/>
      <c r="AI384" s="32"/>
      <c r="AJ384" s="29"/>
      <c r="AK384" s="30"/>
      <c r="AL384" s="30"/>
      <c r="AM384" s="31"/>
      <c r="AN384" s="29"/>
      <c r="AO384" s="30"/>
      <c r="AP384" s="31"/>
      <c r="AQ384" s="189"/>
      <c r="AR384" s="30"/>
      <c r="AS384" s="30"/>
      <c r="AT384" s="30"/>
      <c r="AU384" s="30"/>
      <c r="AV384" s="31"/>
      <c r="AW384" s="33"/>
      <c r="AX384" s="57"/>
    </row>
    <row r="385" spans="2:50" s="15" customFormat="1" ht="21" x14ac:dyDescent="0.25">
      <c r="B385" s="48"/>
      <c r="C385" s="20">
        <f t="shared" si="26"/>
        <v>45750</v>
      </c>
      <c r="D385" s="168">
        <f>SUMIFS('Transport DB'!P:P,'Transport DB'!C:C,"="&amp;'Work DB'!C385,'Transport DB'!F:F,"="&amp;'Work DB'!$D$4)</f>
        <v>0</v>
      </c>
      <c r="E385" s="169">
        <f>SUMIFS('Transport DB'!P:P,'Transport DB'!C:C,"="&amp;'Work DB'!C385,'Transport DB'!F:F,"="&amp;'Work DB'!$E$4)</f>
        <v>0</v>
      </c>
      <c r="F385" s="169">
        <f>SUMIFS('Transport DB'!P:P,'Transport DB'!C:C,"="&amp;'Work DB'!C385,'Transport DB'!F:F,"="&amp;'Work DB'!$F$4)</f>
        <v>0</v>
      </c>
      <c r="G385" s="169"/>
      <c r="H385" s="167"/>
      <c r="I385" s="168">
        <f>SUMIFS('Transport DB'!O:O,'Transport DB'!C:C,"="&amp;'Work DB'!C385,'Transport DB'!F:F,"="&amp;'Work DB'!$I$4)</f>
        <v>0</v>
      </c>
      <c r="J385" s="169">
        <f>SUMIFS('Transport DB'!O:O,'Transport DB'!C:C,"="&amp;'Work DB'!C385,'Transport DB'!F:F,"="&amp;'Work DB'!$J$4)</f>
        <v>0</v>
      </c>
      <c r="K385" s="169">
        <f>SUMIFS('Transport DB'!O:O,'Transport DB'!C:C,"="&amp;'Work DB'!C385,'Transport DB'!F:F,"="&amp;'Work DB'!$K$4)</f>
        <v>0</v>
      </c>
      <c r="L385" s="169">
        <f>SUMIFS('Transport DB'!O:O,'Transport DB'!C:C,"="&amp;'Work DB'!C385,'Transport DB'!F:F,"="&amp;'Work DB'!$L$4)</f>
        <v>0</v>
      </c>
      <c r="M385" s="169">
        <f>SUMIFS('Transport DB'!O:O,'Transport DB'!C:C,"="&amp;'Work DB'!C385,'Transport DB'!F:F,"="&amp;'Work DB'!$M$4)</f>
        <v>0</v>
      </c>
      <c r="N385" s="169"/>
      <c r="O385" s="167"/>
      <c r="P385" s="168">
        <f t="shared" si="25"/>
        <v>0</v>
      </c>
      <c r="Q385" s="169">
        <f t="shared" si="27"/>
        <v>0</v>
      </c>
      <c r="R385" s="169"/>
      <c r="S385" s="169"/>
      <c r="T385" s="169"/>
      <c r="U385" s="169"/>
      <c r="V385" s="167"/>
      <c r="W385" s="168">
        <f>SUMIFS('Transport DB'!Q:Q,'Transport DB'!C:C,"="&amp;'Work DB'!C385,'Transport DB'!F:F,"="&amp;'Work DB'!$W$4)</f>
        <v>0</v>
      </c>
      <c r="X385" s="169">
        <f>SUMIFS('Transport DB'!Q:Q,'Transport DB'!C:C,"="&amp;'Work DB'!C385,'Transport DB'!F:F,"="&amp;'Work DB'!$X$4)</f>
        <v>0</v>
      </c>
      <c r="Y385" s="169">
        <f>SUMIFS('Transport DB'!Q:Q,'Transport DB'!C:C,"="&amp;'Work DB'!C385,'Transport DB'!F:F,"="&amp;'Work DB'!$Y$4)</f>
        <v>0</v>
      </c>
      <c r="Z385" s="166">
        <f>SUMIFS('Transport DB'!Q:Q,'Transport DB'!C:C,"="&amp;'Work DB'!C385,'Transport DB'!F:F,"="&amp;'Work DB'!$Z$4)</f>
        <v>0</v>
      </c>
      <c r="AA385" s="166">
        <f>SUMIFS('Transport DB'!Q:Q,'Transport DB'!C:C,"="&amp;'Work DB'!C385,'Transport DB'!F:F,"="&amp;'Work DB'!$AA$4)</f>
        <v>0</v>
      </c>
      <c r="AB385" s="166"/>
      <c r="AC385" s="167"/>
      <c r="AD385" s="29"/>
      <c r="AE385" s="30"/>
      <c r="AF385" s="31"/>
      <c r="AG385" s="29"/>
      <c r="AH385" s="30"/>
      <c r="AI385" s="32"/>
      <c r="AJ385" s="29"/>
      <c r="AK385" s="30"/>
      <c r="AL385" s="30"/>
      <c r="AM385" s="31"/>
      <c r="AN385" s="29"/>
      <c r="AO385" s="30"/>
      <c r="AP385" s="31"/>
      <c r="AQ385" s="189"/>
      <c r="AR385" s="30"/>
      <c r="AS385" s="30"/>
      <c r="AT385" s="30"/>
      <c r="AU385" s="30"/>
      <c r="AV385" s="31"/>
      <c r="AW385" s="33"/>
      <c r="AX385" s="57"/>
    </row>
    <row r="386" spans="2:50" s="15" customFormat="1" ht="21" x14ac:dyDescent="0.25">
      <c r="B386" s="48"/>
      <c r="C386" s="20">
        <f t="shared" si="26"/>
        <v>45751</v>
      </c>
      <c r="D386" s="168">
        <f>SUMIFS('Transport DB'!P:P,'Transport DB'!C:C,"="&amp;'Work DB'!C386,'Transport DB'!F:F,"="&amp;'Work DB'!$D$4)</f>
        <v>0</v>
      </c>
      <c r="E386" s="169">
        <f>SUMIFS('Transport DB'!P:P,'Transport DB'!C:C,"="&amp;'Work DB'!C386,'Transport DB'!F:F,"="&amp;'Work DB'!$E$4)</f>
        <v>0</v>
      </c>
      <c r="F386" s="169">
        <f>SUMIFS('Transport DB'!P:P,'Transport DB'!C:C,"="&amp;'Work DB'!C386,'Transport DB'!F:F,"="&amp;'Work DB'!$F$4)</f>
        <v>0</v>
      </c>
      <c r="G386" s="169"/>
      <c r="H386" s="167"/>
      <c r="I386" s="168">
        <f>SUMIFS('Transport DB'!O:O,'Transport DB'!C:C,"="&amp;'Work DB'!C386,'Transport DB'!F:F,"="&amp;'Work DB'!$I$4)</f>
        <v>0</v>
      </c>
      <c r="J386" s="169">
        <f>SUMIFS('Transport DB'!O:O,'Transport DB'!C:C,"="&amp;'Work DB'!C386,'Transport DB'!F:F,"="&amp;'Work DB'!$J$4)</f>
        <v>0</v>
      </c>
      <c r="K386" s="169">
        <f>SUMIFS('Transport DB'!O:O,'Transport DB'!C:C,"="&amp;'Work DB'!C386,'Transport DB'!F:F,"="&amp;'Work DB'!$K$4)</f>
        <v>0</v>
      </c>
      <c r="L386" s="169">
        <f>SUMIFS('Transport DB'!O:O,'Transport DB'!C:C,"="&amp;'Work DB'!C386,'Transport DB'!F:F,"="&amp;'Work DB'!$L$4)</f>
        <v>0</v>
      </c>
      <c r="M386" s="169">
        <f>SUMIFS('Transport DB'!O:O,'Transport DB'!C:C,"="&amp;'Work DB'!C386,'Transport DB'!F:F,"="&amp;'Work DB'!$M$4)</f>
        <v>0</v>
      </c>
      <c r="N386" s="169"/>
      <c r="O386" s="167"/>
      <c r="P386" s="168">
        <f t="shared" si="25"/>
        <v>0</v>
      </c>
      <c r="Q386" s="169">
        <f t="shared" si="27"/>
        <v>0</v>
      </c>
      <c r="R386" s="169"/>
      <c r="S386" s="169"/>
      <c r="T386" s="169"/>
      <c r="U386" s="169"/>
      <c r="V386" s="167"/>
      <c r="W386" s="168">
        <f>SUMIFS('Transport DB'!Q:Q,'Transport DB'!C:C,"="&amp;'Work DB'!C386,'Transport DB'!F:F,"="&amp;'Work DB'!$W$4)</f>
        <v>0</v>
      </c>
      <c r="X386" s="169">
        <f>SUMIFS('Transport DB'!Q:Q,'Transport DB'!C:C,"="&amp;'Work DB'!C386,'Transport DB'!F:F,"="&amp;'Work DB'!$X$4)</f>
        <v>0</v>
      </c>
      <c r="Y386" s="169">
        <f>SUMIFS('Transport DB'!Q:Q,'Transport DB'!C:C,"="&amp;'Work DB'!C386,'Transport DB'!F:F,"="&amp;'Work DB'!$Y$4)</f>
        <v>0</v>
      </c>
      <c r="Z386" s="166">
        <f>SUMIFS('Transport DB'!Q:Q,'Transport DB'!C:C,"="&amp;'Work DB'!C386,'Transport DB'!F:F,"="&amp;'Work DB'!$Z$4)</f>
        <v>0</v>
      </c>
      <c r="AA386" s="166">
        <f>SUMIFS('Transport DB'!Q:Q,'Transport DB'!C:C,"="&amp;'Work DB'!C386,'Transport DB'!F:F,"="&amp;'Work DB'!$AA$4)</f>
        <v>0</v>
      </c>
      <c r="AB386" s="166"/>
      <c r="AC386" s="167"/>
      <c r="AD386" s="29"/>
      <c r="AE386" s="30"/>
      <c r="AF386" s="31"/>
      <c r="AG386" s="29"/>
      <c r="AH386" s="30"/>
      <c r="AI386" s="32"/>
      <c r="AJ386" s="29"/>
      <c r="AK386" s="30"/>
      <c r="AL386" s="30"/>
      <c r="AM386" s="31"/>
      <c r="AN386" s="29"/>
      <c r="AO386" s="30"/>
      <c r="AP386" s="31"/>
      <c r="AQ386" s="189"/>
      <c r="AR386" s="30"/>
      <c r="AS386" s="30"/>
      <c r="AT386" s="30"/>
      <c r="AU386" s="30"/>
      <c r="AV386" s="31"/>
      <c r="AW386" s="33"/>
      <c r="AX386" s="57"/>
    </row>
    <row r="387" spans="2:50" s="15" customFormat="1" ht="21" x14ac:dyDescent="0.25">
      <c r="B387" s="48"/>
      <c r="C387" s="20">
        <f t="shared" si="26"/>
        <v>45752</v>
      </c>
      <c r="D387" s="168">
        <f>SUMIFS('Transport DB'!P:P,'Transport DB'!C:C,"="&amp;'Work DB'!C387,'Transport DB'!F:F,"="&amp;'Work DB'!$D$4)</f>
        <v>0</v>
      </c>
      <c r="E387" s="169">
        <f>SUMIFS('Transport DB'!P:P,'Transport DB'!C:C,"="&amp;'Work DB'!C387,'Transport DB'!F:F,"="&amp;'Work DB'!$E$4)</f>
        <v>0</v>
      </c>
      <c r="F387" s="169">
        <f>SUMIFS('Transport DB'!P:P,'Transport DB'!C:C,"="&amp;'Work DB'!C387,'Transport DB'!F:F,"="&amp;'Work DB'!$F$4)</f>
        <v>0</v>
      </c>
      <c r="G387" s="169"/>
      <c r="H387" s="167"/>
      <c r="I387" s="168">
        <f>SUMIFS('Transport DB'!O:O,'Transport DB'!C:C,"="&amp;'Work DB'!C387,'Transport DB'!F:F,"="&amp;'Work DB'!$I$4)</f>
        <v>0</v>
      </c>
      <c r="J387" s="169">
        <f>SUMIFS('Transport DB'!O:O,'Transport DB'!C:C,"="&amp;'Work DB'!C387,'Transport DB'!F:F,"="&amp;'Work DB'!$J$4)</f>
        <v>0</v>
      </c>
      <c r="K387" s="169">
        <f>SUMIFS('Transport DB'!O:O,'Transport DB'!C:C,"="&amp;'Work DB'!C387,'Transport DB'!F:F,"="&amp;'Work DB'!$K$4)</f>
        <v>0</v>
      </c>
      <c r="L387" s="169">
        <f>SUMIFS('Transport DB'!O:O,'Transport DB'!C:C,"="&amp;'Work DB'!C387,'Transport DB'!F:F,"="&amp;'Work DB'!$L$4)</f>
        <v>0</v>
      </c>
      <c r="M387" s="169">
        <f>SUMIFS('Transport DB'!O:O,'Transport DB'!C:C,"="&amp;'Work DB'!C387,'Transport DB'!F:F,"="&amp;'Work DB'!$M$4)</f>
        <v>0</v>
      </c>
      <c r="N387" s="169"/>
      <c r="O387" s="167"/>
      <c r="P387" s="168">
        <f t="shared" si="25"/>
        <v>0</v>
      </c>
      <c r="Q387" s="169">
        <f t="shared" si="27"/>
        <v>0</v>
      </c>
      <c r="R387" s="169"/>
      <c r="S387" s="169"/>
      <c r="T387" s="169"/>
      <c r="U387" s="169"/>
      <c r="V387" s="167"/>
      <c r="W387" s="168">
        <f>SUMIFS('Transport DB'!Q:Q,'Transport DB'!C:C,"="&amp;'Work DB'!C387,'Transport DB'!F:F,"="&amp;'Work DB'!$W$4)</f>
        <v>0</v>
      </c>
      <c r="X387" s="169">
        <f>SUMIFS('Transport DB'!Q:Q,'Transport DB'!C:C,"="&amp;'Work DB'!C387,'Transport DB'!F:F,"="&amp;'Work DB'!$X$4)</f>
        <v>0</v>
      </c>
      <c r="Y387" s="169">
        <f>SUMIFS('Transport DB'!Q:Q,'Transport DB'!C:C,"="&amp;'Work DB'!C387,'Transport DB'!F:F,"="&amp;'Work DB'!$Y$4)</f>
        <v>0</v>
      </c>
      <c r="Z387" s="166">
        <f>SUMIFS('Transport DB'!Q:Q,'Transport DB'!C:C,"="&amp;'Work DB'!C387,'Transport DB'!F:F,"="&amp;'Work DB'!$Z$4)</f>
        <v>0</v>
      </c>
      <c r="AA387" s="166">
        <f>SUMIFS('Transport DB'!Q:Q,'Transport DB'!C:C,"="&amp;'Work DB'!C387,'Transport DB'!F:F,"="&amp;'Work DB'!$AA$4)</f>
        <v>0</v>
      </c>
      <c r="AB387" s="166"/>
      <c r="AC387" s="167"/>
      <c r="AD387" s="29"/>
      <c r="AE387" s="30"/>
      <c r="AF387" s="31"/>
      <c r="AG387" s="29"/>
      <c r="AH387" s="30"/>
      <c r="AI387" s="32"/>
      <c r="AJ387" s="29"/>
      <c r="AK387" s="30"/>
      <c r="AL387" s="30"/>
      <c r="AM387" s="31"/>
      <c r="AN387" s="29"/>
      <c r="AO387" s="30"/>
      <c r="AP387" s="31"/>
      <c r="AQ387" s="189"/>
      <c r="AR387" s="30"/>
      <c r="AS387" s="30"/>
      <c r="AT387" s="30"/>
      <c r="AU387" s="30"/>
      <c r="AV387" s="31"/>
      <c r="AW387" s="33"/>
      <c r="AX387" s="57"/>
    </row>
    <row r="388" spans="2:50" s="15" customFormat="1" ht="21" x14ac:dyDescent="0.25">
      <c r="B388" s="48"/>
      <c r="C388" s="20">
        <f t="shared" si="26"/>
        <v>45753</v>
      </c>
      <c r="D388" s="168">
        <f>SUMIFS('Transport DB'!P:P,'Transport DB'!C:C,"="&amp;'Work DB'!C388,'Transport DB'!F:F,"="&amp;'Work DB'!$D$4)</f>
        <v>0</v>
      </c>
      <c r="E388" s="169">
        <f>SUMIFS('Transport DB'!P:P,'Transport DB'!C:C,"="&amp;'Work DB'!C388,'Transport DB'!F:F,"="&amp;'Work DB'!$E$4)</f>
        <v>0</v>
      </c>
      <c r="F388" s="169">
        <f>SUMIFS('Transport DB'!P:P,'Transport DB'!C:C,"="&amp;'Work DB'!C388,'Transport DB'!F:F,"="&amp;'Work DB'!$F$4)</f>
        <v>0</v>
      </c>
      <c r="G388" s="169"/>
      <c r="H388" s="167"/>
      <c r="I388" s="168">
        <f>SUMIFS('Transport DB'!O:O,'Transport DB'!C:C,"="&amp;'Work DB'!C388,'Transport DB'!F:F,"="&amp;'Work DB'!$I$4)</f>
        <v>0</v>
      </c>
      <c r="J388" s="169">
        <f>SUMIFS('Transport DB'!O:O,'Transport DB'!C:C,"="&amp;'Work DB'!C388,'Transport DB'!F:F,"="&amp;'Work DB'!$J$4)</f>
        <v>0</v>
      </c>
      <c r="K388" s="169">
        <f>SUMIFS('Transport DB'!O:O,'Transport DB'!C:C,"="&amp;'Work DB'!C388,'Transport DB'!F:F,"="&amp;'Work DB'!$K$4)</f>
        <v>0</v>
      </c>
      <c r="L388" s="169">
        <f>SUMIFS('Transport DB'!O:O,'Transport DB'!C:C,"="&amp;'Work DB'!C388,'Transport DB'!F:F,"="&amp;'Work DB'!$L$4)</f>
        <v>0</v>
      </c>
      <c r="M388" s="169">
        <f>SUMIFS('Transport DB'!O:O,'Transport DB'!C:C,"="&amp;'Work DB'!C388,'Transport DB'!F:F,"="&amp;'Work DB'!$M$4)</f>
        <v>0</v>
      </c>
      <c r="N388" s="169"/>
      <c r="O388" s="167"/>
      <c r="P388" s="168">
        <f t="shared" si="25"/>
        <v>0</v>
      </c>
      <c r="Q388" s="169">
        <f t="shared" si="27"/>
        <v>0</v>
      </c>
      <c r="R388" s="169"/>
      <c r="S388" s="169"/>
      <c r="T388" s="169"/>
      <c r="U388" s="169"/>
      <c r="V388" s="167"/>
      <c r="W388" s="168">
        <f>SUMIFS('Transport DB'!Q:Q,'Transport DB'!C:C,"="&amp;'Work DB'!C388,'Transport DB'!F:F,"="&amp;'Work DB'!$W$4)</f>
        <v>0</v>
      </c>
      <c r="X388" s="169">
        <f>SUMIFS('Transport DB'!Q:Q,'Transport DB'!C:C,"="&amp;'Work DB'!C388,'Transport DB'!F:F,"="&amp;'Work DB'!$X$4)</f>
        <v>0</v>
      </c>
      <c r="Y388" s="169">
        <f>SUMIFS('Transport DB'!Q:Q,'Transport DB'!C:C,"="&amp;'Work DB'!C388,'Transport DB'!F:F,"="&amp;'Work DB'!$Y$4)</f>
        <v>0</v>
      </c>
      <c r="Z388" s="166">
        <f>SUMIFS('Transport DB'!Q:Q,'Transport DB'!C:C,"="&amp;'Work DB'!C388,'Transport DB'!F:F,"="&amp;'Work DB'!$Z$4)</f>
        <v>0</v>
      </c>
      <c r="AA388" s="166">
        <f>SUMIFS('Transport DB'!Q:Q,'Transport DB'!C:C,"="&amp;'Work DB'!C388,'Transport DB'!F:F,"="&amp;'Work DB'!$AA$4)</f>
        <v>0</v>
      </c>
      <c r="AB388" s="166"/>
      <c r="AC388" s="167"/>
      <c r="AD388" s="29"/>
      <c r="AE388" s="30"/>
      <c r="AF388" s="31"/>
      <c r="AG388" s="29"/>
      <c r="AH388" s="30"/>
      <c r="AI388" s="32"/>
      <c r="AJ388" s="29"/>
      <c r="AK388" s="30"/>
      <c r="AL388" s="30"/>
      <c r="AM388" s="31"/>
      <c r="AN388" s="29"/>
      <c r="AO388" s="30"/>
      <c r="AP388" s="31"/>
      <c r="AQ388" s="189"/>
      <c r="AR388" s="30"/>
      <c r="AS388" s="30"/>
      <c r="AT388" s="30"/>
      <c r="AU388" s="30"/>
      <c r="AV388" s="31"/>
      <c r="AW388" s="33"/>
      <c r="AX388" s="57"/>
    </row>
    <row r="389" spans="2:50" s="15" customFormat="1" ht="21" x14ac:dyDescent="0.25">
      <c r="B389" s="48"/>
      <c r="C389" s="20">
        <f t="shared" si="26"/>
        <v>45754</v>
      </c>
      <c r="D389" s="168">
        <f>SUMIFS('Transport DB'!P:P,'Transport DB'!C:C,"="&amp;'Work DB'!C389,'Transport DB'!F:F,"="&amp;'Work DB'!$D$4)</f>
        <v>0</v>
      </c>
      <c r="E389" s="169">
        <f>SUMIFS('Transport DB'!P:P,'Transport DB'!C:C,"="&amp;'Work DB'!C389,'Transport DB'!F:F,"="&amp;'Work DB'!$E$4)</f>
        <v>0</v>
      </c>
      <c r="F389" s="169">
        <f>SUMIFS('Transport DB'!P:P,'Transport DB'!C:C,"="&amp;'Work DB'!C389,'Transport DB'!F:F,"="&amp;'Work DB'!$F$4)</f>
        <v>0</v>
      </c>
      <c r="G389" s="169"/>
      <c r="H389" s="167"/>
      <c r="I389" s="168">
        <f>SUMIFS('Transport DB'!O:O,'Transport DB'!C:C,"="&amp;'Work DB'!C389,'Transport DB'!F:F,"="&amp;'Work DB'!$I$4)</f>
        <v>0</v>
      </c>
      <c r="J389" s="169">
        <f>SUMIFS('Transport DB'!O:O,'Transport DB'!C:C,"="&amp;'Work DB'!C389,'Transport DB'!F:F,"="&amp;'Work DB'!$J$4)</f>
        <v>0</v>
      </c>
      <c r="K389" s="169">
        <f>SUMIFS('Transport DB'!O:O,'Transport DB'!C:C,"="&amp;'Work DB'!C389,'Transport DB'!F:F,"="&amp;'Work DB'!$K$4)</f>
        <v>0</v>
      </c>
      <c r="L389" s="169">
        <f>SUMIFS('Transport DB'!O:O,'Transport DB'!C:C,"="&amp;'Work DB'!C389,'Transport DB'!F:F,"="&amp;'Work DB'!$L$4)</f>
        <v>0</v>
      </c>
      <c r="M389" s="169">
        <f>SUMIFS('Transport DB'!O:O,'Transport DB'!C:C,"="&amp;'Work DB'!C389,'Transport DB'!F:F,"="&amp;'Work DB'!$M$4)</f>
        <v>0</v>
      </c>
      <c r="N389" s="169"/>
      <c r="O389" s="167"/>
      <c r="P389" s="168">
        <f t="shared" ref="P389:P452" si="28">SUM(D389:H389)+SUM(I389:O389)-K389</f>
        <v>0</v>
      </c>
      <c r="Q389" s="169">
        <f t="shared" si="27"/>
        <v>0</v>
      </c>
      <c r="R389" s="169"/>
      <c r="S389" s="169"/>
      <c r="T389" s="169"/>
      <c r="U389" s="169"/>
      <c r="V389" s="167"/>
      <c r="W389" s="168">
        <f>SUMIFS('Transport DB'!Q:Q,'Transport DB'!C:C,"="&amp;'Work DB'!C389,'Transport DB'!F:F,"="&amp;'Work DB'!$W$4)</f>
        <v>0</v>
      </c>
      <c r="X389" s="169">
        <f>SUMIFS('Transport DB'!Q:Q,'Transport DB'!C:C,"="&amp;'Work DB'!C389,'Transport DB'!F:F,"="&amp;'Work DB'!$X$4)</f>
        <v>0</v>
      </c>
      <c r="Y389" s="169">
        <f>SUMIFS('Transport DB'!Q:Q,'Transport DB'!C:C,"="&amp;'Work DB'!C389,'Transport DB'!F:F,"="&amp;'Work DB'!$Y$4)</f>
        <v>0</v>
      </c>
      <c r="Z389" s="166">
        <f>SUMIFS('Transport DB'!Q:Q,'Transport DB'!C:C,"="&amp;'Work DB'!C389,'Transport DB'!F:F,"="&amp;'Work DB'!$Z$4)</f>
        <v>0</v>
      </c>
      <c r="AA389" s="166">
        <f>SUMIFS('Transport DB'!Q:Q,'Transport DB'!C:C,"="&amp;'Work DB'!C389,'Transport DB'!F:F,"="&amp;'Work DB'!$AA$4)</f>
        <v>0</v>
      </c>
      <c r="AB389" s="166"/>
      <c r="AC389" s="167"/>
      <c r="AD389" s="29"/>
      <c r="AE389" s="30"/>
      <c r="AF389" s="31"/>
      <c r="AG389" s="29"/>
      <c r="AH389" s="30"/>
      <c r="AI389" s="32"/>
      <c r="AJ389" s="29"/>
      <c r="AK389" s="30"/>
      <c r="AL389" s="30"/>
      <c r="AM389" s="31"/>
      <c r="AN389" s="29"/>
      <c r="AO389" s="30"/>
      <c r="AP389" s="31"/>
      <c r="AQ389" s="189"/>
      <c r="AR389" s="30"/>
      <c r="AS389" s="30"/>
      <c r="AT389" s="30"/>
      <c r="AU389" s="30"/>
      <c r="AV389" s="31"/>
      <c r="AW389" s="33"/>
      <c r="AX389" s="57"/>
    </row>
    <row r="390" spans="2:50" s="15" customFormat="1" ht="21" x14ac:dyDescent="0.25">
      <c r="B390" s="48"/>
      <c r="C390" s="20">
        <f t="shared" si="26"/>
        <v>45755</v>
      </c>
      <c r="D390" s="168">
        <f>SUMIFS('Transport DB'!P:P,'Transport DB'!C:C,"="&amp;'Work DB'!C390,'Transport DB'!F:F,"="&amp;'Work DB'!$D$4)</f>
        <v>0</v>
      </c>
      <c r="E390" s="169">
        <f>SUMIFS('Transport DB'!P:P,'Transport DB'!C:C,"="&amp;'Work DB'!C390,'Transport DB'!F:F,"="&amp;'Work DB'!$E$4)</f>
        <v>0</v>
      </c>
      <c r="F390" s="169">
        <f>SUMIFS('Transport DB'!P:P,'Transport DB'!C:C,"="&amp;'Work DB'!C390,'Transport DB'!F:F,"="&amp;'Work DB'!$F$4)</f>
        <v>0</v>
      </c>
      <c r="G390" s="169"/>
      <c r="H390" s="167"/>
      <c r="I390" s="168">
        <f>SUMIFS('Transport DB'!O:O,'Transport DB'!C:C,"="&amp;'Work DB'!C390,'Transport DB'!F:F,"="&amp;'Work DB'!$I$4)</f>
        <v>0</v>
      </c>
      <c r="J390" s="169">
        <f>SUMIFS('Transport DB'!O:O,'Transport DB'!C:C,"="&amp;'Work DB'!C390,'Transport DB'!F:F,"="&amp;'Work DB'!$J$4)</f>
        <v>0</v>
      </c>
      <c r="K390" s="169">
        <f>SUMIFS('Transport DB'!O:O,'Transport DB'!C:C,"="&amp;'Work DB'!C390,'Transport DB'!F:F,"="&amp;'Work DB'!$K$4)</f>
        <v>0</v>
      </c>
      <c r="L390" s="169">
        <f>SUMIFS('Transport DB'!O:O,'Transport DB'!C:C,"="&amp;'Work DB'!C390,'Transport DB'!F:F,"="&amp;'Work DB'!$L$4)</f>
        <v>0</v>
      </c>
      <c r="M390" s="169">
        <f>SUMIFS('Transport DB'!O:O,'Transport DB'!C:C,"="&amp;'Work DB'!C390,'Transport DB'!F:F,"="&amp;'Work DB'!$M$4)</f>
        <v>0</v>
      </c>
      <c r="N390" s="169"/>
      <c r="O390" s="167"/>
      <c r="P390" s="168">
        <f t="shared" si="28"/>
        <v>0</v>
      </c>
      <c r="Q390" s="169">
        <f t="shared" si="27"/>
        <v>0</v>
      </c>
      <c r="R390" s="169"/>
      <c r="S390" s="169"/>
      <c r="T390" s="169"/>
      <c r="U390" s="169"/>
      <c r="V390" s="167"/>
      <c r="W390" s="168">
        <f>SUMIFS('Transport DB'!Q:Q,'Transport DB'!C:C,"="&amp;'Work DB'!C390,'Transport DB'!F:F,"="&amp;'Work DB'!$W$4)</f>
        <v>0</v>
      </c>
      <c r="X390" s="169">
        <f>SUMIFS('Transport DB'!Q:Q,'Transport DB'!C:C,"="&amp;'Work DB'!C390,'Transport DB'!F:F,"="&amp;'Work DB'!$X$4)</f>
        <v>0</v>
      </c>
      <c r="Y390" s="169">
        <f>SUMIFS('Transport DB'!Q:Q,'Transport DB'!C:C,"="&amp;'Work DB'!C390,'Transport DB'!F:F,"="&amp;'Work DB'!$Y$4)</f>
        <v>0</v>
      </c>
      <c r="Z390" s="166">
        <f>SUMIFS('Transport DB'!Q:Q,'Transport DB'!C:C,"="&amp;'Work DB'!C390,'Transport DB'!F:F,"="&amp;'Work DB'!$Z$4)</f>
        <v>0</v>
      </c>
      <c r="AA390" s="166">
        <f>SUMIFS('Transport DB'!Q:Q,'Transport DB'!C:C,"="&amp;'Work DB'!C390,'Transport DB'!F:F,"="&amp;'Work DB'!$AA$4)</f>
        <v>0</v>
      </c>
      <c r="AB390" s="166"/>
      <c r="AC390" s="167"/>
      <c r="AD390" s="29"/>
      <c r="AE390" s="30"/>
      <c r="AF390" s="31"/>
      <c r="AG390" s="29"/>
      <c r="AH390" s="30"/>
      <c r="AI390" s="32"/>
      <c r="AJ390" s="29"/>
      <c r="AK390" s="30"/>
      <c r="AL390" s="30"/>
      <c r="AM390" s="31"/>
      <c r="AN390" s="29"/>
      <c r="AO390" s="30"/>
      <c r="AP390" s="31"/>
      <c r="AQ390" s="189"/>
      <c r="AR390" s="30"/>
      <c r="AS390" s="30"/>
      <c r="AT390" s="30"/>
      <c r="AU390" s="30"/>
      <c r="AV390" s="31"/>
      <c r="AW390" s="33"/>
      <c r="AX390" s="57"/>
    </row>
    <row r="391" spans="2:50" s="15" customFormat="1" ht="21" x14ac:dyDescent="0.25">
      <c r="B391" s="48"/>
      <c r="C391" s="20">
        <f t="shared" si="26"/>
        <v>45756</v>
      </c>
      <c r="D391" s="168">
        <f>SUMIFS('Transport DB'!P:P,'Transport DB'!C:C,"="&amp;'Work DB'!C391,'Transport DB'!F:F,"="&amp;'Work DB'!$D$4)</f>
        <v>0</v>
      </c>
      <c r="E391" s="169">
        <f>SUMIFS('Transport DB'!P:P,'Transport DB'!C:C,"="&amp;'Work DB'!C391,'Transport DB'!F:F,"="&amp;'Work DB'!$E$4)</f>
        <v>0</v>
      </c>
      <c r="F391" s="169">
        <f>SUMIFS('Transport DB'!P:P,'Transport DB'!C:C,"="&amp;'Work DB'!C391,'Transport DB'!F:F,"="&amp;'Work DB'!$F$4)</f>
        <v>0</v>
      </c>
      <c r="G391" s="169"/>
      <c r="H391" s="167"/>
      <c r="I391" s="168">
        <f>SUMIFS('Transport DB'!O:O,'Transport DB'!C:C,"="&amp;'Work DB'!C391,'Transport DB'!F:F,"="&amp;'Work DB'!$I$4)</f>
        <v>0</v>
      </c>
      <c r="J391" s="169">
        <f>SUMIFS('Transport DB'!O:O,'Transport DB'!C:C,"="&amp;'Work DB'!C391,'Transport DB'!F:F,"="&amp;'Work DB'!$J$4)</f>
        <v>0</v>
      </c>
      <c r="K391" s="169">
        <f>SUMIFS('Transport DB'!O:O,'Transport DB'!C:C,"="&amp;'Work DB'!C391,'Transport DB'!F:F,"="&amp;'Work DB'!$K$4)</f>
        <v>0</v>
      </c>
      <c r="L391" s="169">
        <f>SUMIFS('Transport DB'!O:O,'Transport DB'!C:C,"="&amp;'Work DB'!C391,'Transport DB'!F:F,"="&amp;'Work DB'!$L$4)</f>
        <v>0</v>
      </c>
      <c r="M391" s="169">
        <f>SUMIFS('Transport DB'!O:O,'Transport DB'!C:C,"="&amp;'Work DB'!C391,'Transport DB'!F:F,"="&amp;'Work DB'!$M$4)</f>
        <v>0</v>
      </c>
      <c r="N391" s="169"/>
      <c r="O391" s="167"/>
      <c r="P391" s="168">
        <f t="shared" si="28"/>
        <v>0</v>
      </c>
      <c r="Q391" s="169">
        <f t="shared" si="27"/>
        <v>0</v>
      </c>
      <c r="R391" s="169"/>
      <c r="S391" s="169"/>
      <c r="T391" s="169"/>
      <c r="U391" s="169"/>
      <c r="V391" s="167"/>
      <c r="W391" s="168">
        <f>SUMIFS('Transport DB'!Q:Q,'Transport DB'!C:C,"="&amp;'Work DB'!C391,'Transport DB'!F:F,"="&amp;'Work DB'!$W$4)</f>
        <v>0</v>
      </c>
      <c r="X391" s="169">
        <f>SUMIFS('Transport DB'!Q:Q,'Transport DB'!C:C,"="&amp;'Work DB'!C391,'Transport DB'!F:F,"="&amp;'Work DB'!$X$4)</f>
        <v>0</v>
      </c>
      <c r="Y391" s="169">
        <f>SUMIFS('Transport DB'!Q:Q,'Transport DB'!C:C,"="&amp;'Work DB'!C391,'Transport DB'!F:F,"="&amp;'Work DB'!$Y$4)</f>
        <v>0</v>
      </c>
      <c r="Z391" s="166">
        <f>SUMIFS('Transport DB'!Q:Q,'Transport DB'!C:C,"="&amp;'Work DB'!C391,'Transport DB'!F:F,"="&amp;'Work DB'!$Z$4)</f>
        <v>0</v>
      </c>
      <c r="AA391" s="166">
        <f>SUMIFS('Transport DB'!Q:Q,'Transport DB'!C:C,"="&amp;'Work DB'!C391,'Transport DB'!F:F,"="&amp;'Work DB'!$AA$4)</f>
        <v>0</v>
      </c>
      <c r="AB391" s="166"/>
      <c r="AC391" s="167"/>
      <c r="AD391" s="29"/>
      <c r="AE391" s="30"/>
      <c r="AF391" s="31"/>
      <c r="AG391" s="29"/>
      <c r="AH391" s="30"/>
      <c r="AI391" s="32"/>
      <c r="AJ391" s="29"/>
      <c r="AK391" s="30"/>
      <c r="AL391" s="30"/>
      <c r="AM391" s="31"/>
      <c r="AN391" s="29"/>
      <c r="AO391" s="30"/>
      <c r="AP391" s="31"/>
      <c r="AQ391" s="189"/>
      <c r="AR391" s="30"/>
      <c r="AS391" s="30"/>
      <c r="AT391" s="30"/>
      <c r="AU391" s="30"/>
      <c r="AV391" s="31"/>
      <c r="AW391" s="33"/>
      <c r="AX391" s="57"/>
    </row>
    <row r="392" spans="2:50" s="15" customFormat="1" ht="21" x14ac:dyDescent="0.25">
      <c r="B392" s="48"/>
      <c r="C392" s="20">
        <f t="shared" ref="C392:C455" si="29">C391+1</f>
        <v>45757</v>
      </c>
      <c r="D392" s="168">
        <f>SUMIFS('Transport DB'!P:P,'Transport DB'!C:C,"="&amp;'Work DB'!C392,'Transport DB'!F:F,"="&amp;'Work DB'!$D$4)</f>
        <v>0</v>
      </c>
      <c r="E392" s="169">
        <f>SUMIFS('Transport DB'!P:P,'Transport DB'!C:C,"="&amp;'Work DB'!C392,'Transport DB'!F:F,"="&amp;'Work DB'!$E$4)</f>
        <v>0</v>
      </c>
      <c r="F392" s="169">
        <f>SUMIFS('Transport DB'!P:P,'Transport DB'!C:C,"="&amp;'Work DB'!C392,'Transport DB'!F:F,"="&amp;'Work DB'!$F$4)</f>
        <v>0</v>
      </c>
      <c r="G392" s="169"/>
      <c r="H392" s="167"/>
      <c r="I392" s="168">
        <f>SUMIFS('Transport DB'!O:O,'Transport DB'!C:C,"="&amp;'Work DB'!C392,'Transport DB'!F:F,"="&amp;'Work DB'!$I$4)</f>
        <v>0</v>
      </c>
      <c r="J392" s="169">
        <f>SUMIFS('Transport DB'!O:O,'Transport DB'!C:C,"="&amp;'Work DB'!C392,'Transport DB'!F:F,"="&amp;'Work DB'!$J$4)</f>
        <v>0</v>
      </c>
      <c r="K392" s="169">
        <f>SUMIFS('Transport DB'!O:O,'Transport DB'!C:C,"="&amp;'Work DB'!C392,'Transport DB'!F:F,"="&amp;'Work DB'!$K$4)</f>
        <v>0</v>
      </c>
      <c r="L392" s="169">
        <f>SUMIFS('Transport DB'!O:O,'Transport DB'!C:C,"="&amp;'Work DB'!C392,'Transport DB'!F:F,"="&amp;'Work DB'!$L$4)</f>
        <v>0</v>
      </c>
      <c r="M392" s="169">
        <f>SUMIFS('Transport DB'!O:O,'Transport DB'!C:C,"="&amp;'Work DB'!C392,'Transport DB'!F:F,"="&amp;'Work DB'!$M$4)</f>
        <v>0</v>
      </c>
      <c r="N392" s="169"/>
      <c r="O392" s="167"/>
      <c r="P392" s="168">
        <f t="shared" si="28"/>
        <v>0</v>
      </c>
      <c r="Q392" s="169">
        <f t="shared" si="27"/>
        <v>0</v>
      </c>
      <c r="R392" s="169"/>
      <c r="S392" s="169"/>
      <c r="T392" s="169"/>
      <c r="U392" s="169"/>
      <c r="V392" s="167"/>
      <c r="W392" s="168">
        <f>SUMIFS('Transport DB'!Q:Q,'Transport DB'!C:C,"="&amp;'Work DB'!C392,'Transport DB'!F:F,"="&amp;'Work DB'!$W$4)</f>
        <v>0</v>
      </c>
      <c r="X392" s="169">
        <f>SUMIFS('Transport DB'!Q:Q,'Transport DB'!C:C,"="&amp;'Work DB'!C392,'Transport DB'!F:F,"="&amp;'Work DB'!$X$4)</f>
        <v>0</v>
      </c>
      <c r="Y392" s="169">
        <f>SUMIFS('Transport DB'!Q:Q,'Transport DB'!C:C,"="&amp;'Work DB'!C392,'Transport DB'!F:F,"="&amp;'Work DB'!$Y$4)</f>
        <v>0</v>
      </c>
      <c r="Z392" s="166">
        <f>SUMIFS('Transport DB'!Q:Q,'Transport DB'!C:C,"="&amp;'Work DB'!C392,'Transport DB'!F:F,"="&amp;'Work DB'!$Z$4)</f>
        <v>0</v>
      </c>
      <c r="AA392" s="166">
        <f>SUMIFS('Transport DB'!Q:Q,'Transport DB'!C:C,"="&amp;'Work DB'!C392,'Transport DB'!F:F,"="&amp;'Work DB'!$AA$4)</f>
        <v>0</v>
      </c>
      <c r="AB392" s="166"/>
      <c r="AC392" s="167"/>
      <c r="AD392" s="29"/>
      <c r="AE392" s="30"/>
      <c r="AF392" s="31"/>
      <c r="AG392" s="29"/>
      <c r="AH392" s="30"/>
      <c r="AI392" s="32"/>
      <c r="AJ392" s="29"/>
      <c r="AK392" s="30"/>
      <c r="AL392" s="30"/>
      <c r="AM392" s="31"/>
      <c r="AN392" s="29"/>
      <c r="AO392" s="30"/>
      <c r="AP392" s="31"/>
      <c r="AQ392" s="189"/>
      <c r="AR392" s="30"/>
      <c r="AS392" s="30"/>
      <c r="AT392" s="30"/>
      <c r="AU392" s="30"/>
      <c r="AV392" s="31"/>
      <c r="AW392" s="33"/>
      <c r="AX392" s="57"/>
    </row>
    <row r="393" spans="2:50" s="15" customFormat="1" ht="21" x14ac:dyDescent="0.25">
      <c r="B393" s="48"/>
      <c r="C393" s="20">
        <f t="shared" si="29"/>
        <v>45758</v>
      </c>
      <c r="D393" s="168">
        <f>SUMIFS('Transport DB'!P:P,'Transport DB'!C:C,"="&amp;'Work DB'!C393,'Transport DB'!F:F,"="&amp;'Work DB'!$D$4)</f>
        <v>0</v>
      </c>
      <c r="E393" s="169">
        <f>SUMIFS('Transport DB'!P:P,'Transport DB'!C:C,"="&amp;'Work DB'!C393,'Transport DB'!F:F,"="&amp;'Work DB'!$E$4)</f>
        <v>0</v>
      </c>
      <c r="F393" s="169">
        <f>SUMIFS('Transport DB'!P:P,'Transport DB'!C:C,"="&amp;'Work DB'!C393,'Transport DB'!F:F,"="&amp;'Work DB'!$F$4)</f>
        <v>0</v>
      </c>
      <c r="G393" s="169"/>
      <c r="H393" s="167"/>
      <c r="I393" s="168">
        <f>SUMIFS('Transport DB'!O:O,'Transport DB'!C:C,"="&amp;'Work DB'!C393,'Transport DB'!F:F,"="&amp;'Work DB'!$I$4)</f>
        <v>0</v>
      </c>
      <c r="J393" s="169">
        <f>SUMIFS('Transport DB'!O:O,'Transport DB'!C:C,"="&amp;'Work DB'!C393,'Transport DB'!F:F,"="&amp;'Work DB'!$J$4)</f>
        <v>0</v>
      </c>
      <c r="K393" s="169">
        <f>SUMIFS('Transport DB'!O:O,'Transport DB'!C:C,"="&amp;'Work DB'!C393,'Transport DB'!F:F,"="&amp;'Work DB'!$K$4)</f>
        <v>0</v>
      </c>
      <c r="L393" s="169">
        <f>SUMIFS('Transport DB'!O:O,'Transport DB'!C:C,"="&amp;'Work DB'!C393,'Transport DB'!F:F,"="&amp;'Work DB'!$L$4)</f>
        <v>0</v>
      </c>
      <c r="M393" s="169">
        <f>SUMIFS('Transport DB'!O:O,'Transport DB'!C:C,"="&amp;'Work DB'!C393,'Transport DB'!F:F,"="&amp;'Work DB'!$M$4)</f>
        <v>0</v>
      </c>
      <c r="N393" s="169"/>
      <c r="O393" s="167"/>
      <c r="P393" s="168">
        <f t="shared" si="28"/>
        <v>0</v>
      </c>
      <c r="Q393" s="169">
        <f t="shared" si="27"/>
        <v>0</v>
      </c>
      <c r="R393" s="169"/>
      <c r="S393" s="169"/>
      <c r="T393" s="169"/>
      <c r="U393" s="169"/>
      <c r="V393" s="167"/>
      <c r="W393" s="168">
        <f>SUMIFS('Transport DB'!Q:Q,'Transport DB'!C:C,"="&amp;'Work DB'!C393,'Transport DB'!F:F,"="&amp;'Work DB'!$W$4)</f>
        <v>0</v>
      </c>
      <c r="X393" s="169">
        <f>SUMIFS('Transport DB'!Q:Q,'Transport DB'!C:C,"="&amp;'Work DB'!C393,'Transport DB'!F:F,"="&amp;'Work DB'!$X$4)</f>
        <v>0</v>
      </c>
      <c r="Y393" s="169">
        <f>SUMIFS('Transport DB'!Q:Q,'Transport DB'!C:C,"="&amp;'Work DB'!C393,'Transport DB'!F:F,"="&amp;'Work DB'!$Y$4)</f>
        <v>0</v>
      </c>
      <c r="Z393" s="166">
        <f>SUMIFS('Transport DB'!Q:Q,'Transport DB'!C:C,"="&amp;'Work DB'!C393,'Transport DB'!F:F,"="&amp;'Work DB'!$Z$4)</f>
        <v>0</v>
      </c>
      <c r="AA393" s="166">
        <f>SUMIFS('Transport DB'!Q:Q,'Transport DB'!C:C,"="&amp;'Work DB'!C393,'Transport DB'!F:F,"="&amp;'Work DB'!$AA$4)</f>
        <v>0</v>
      </c>
      <c r="AB393" s="166"/>
      <c r="AC393" s="167"/>
      <c r="AD393" s="29"/>
      <c r="AE393" s="30"/>
      <c r="AF393" s="31"/>
      <c r="AG393" s="29"/>
      <c r="AH393" s="30"/>
      <c r="AI393" s="32"/>
      <c r="AJ393" s="29"/>
      <c r="AK393" s="30"/>
      <c r="AL393" s="30"/>
      <c r="AM393" s="31"/>
      <c r="AN393" s="29"/>
      <c r="AO393" s="30"/>
      <c r="AP393" s="31"/>
      <c r="AQ393" s="189"/>
      <c r="AR393" s="30"/>
      <c r="AS393" s="30"/>
      <c r="AT393" s="30"/>
      <c r="AU393" s="30"/>
      <c r="AV393" s="31"/>
      <c r="AW393" s="33"/>
      <c r="AX393" s="57"/>
    </row>
    <row r="394" spans="2:50" s="15" customFormat="1" ht="21" x14ac:dyDescent="0.25">
      <c r="B394" s="48"/>
      <c r="C394" s="20">
        <f t="shared" si="29"/>
        <v>45759</v>
      </c>
      <c r="D394" s="168">
        <f>SUMIFS('Transport DB'!P:P,'Transport DB'!C:C,"="&amp;'Work DB'!C394,'Transport DB'!F:F,"="&amp;'Work DB'!$D$4)</f>
        <v>0</v>
      </c>
      <c r="E394" s="169">
        <f>SUMIFS('Transport DB'!P:P,'Transport DB'!C:C,"="&amp;'Work DB'!C394,'Transport DB'!F:F,"="&amp;'Work DB'!$E$4)</f>
        <v>0</v>
      </c>
      <c r="F394" s="169">
        <f>SUMIFS('Transport DB'!P:P,'Transport DB'!C:C,"="&amp;'Work DB'!C394,'Transport DB'!F:F,"="&amp;'Work DB'!$F$4)</f>
        <v>0</v>
      </c>
      <c r="G394" s="169"/>
      <c r="H394" s="167"/>
      <c r="I394" s="168">
        <f>SUMIFS('Transport DB'!O:O,'Transport DB'!C:C,"="&amp;'Work DB'!C394,'Transport DB'!F:F,"="&amp;'Work DB'!$I$4)</f>
        <v>0</v>
      </c>
      <c r="J394" s="169">
        <f>SUMIFS('Transport DB'!O:O,'Transport DB'!C:C,"="&amp;'Work DB'!C394,'Transport DB'!F:F,"="&amp;'Work DB'!$J$4)</f>
        <v>0</v>
      </c>
      <c r="K394" s="169">
        <f>SUMIFS('Transport DB'!O:O,'Transport DB'!C:C,"="&amp;'Work DB'!C394,'Transport DB'!F:F,"="&amp;'Work DB'!$K$4)</f>
        <v>0</v>
      </c>
      <c r="L394" s="169">
        <f>SUMIFS('Transport DB'!O:O,'Transport DB'!C:C,"="&amp;'Work DB'!C394,'Transport DB'!F:F,"="&amp;'Work DB'!$L$4)</f>
        <v>0</v>
      </c>
      <c r="M394" s="169">
        <f>SUMIFS('Transport DB'!O:O,'Transport DB'!C:C,"="&amp;'Work DB'!C394,'Transport DB'!F:F,"="&amp;'Work DB'!$M$4)</f>
        <v>0</v>
      </c>
      <c r="N394" s="169"/>
      <c r="O394" s="167"/>
      <c r="P394" s="168">
        <f t="shared" si="28"/>
        <v>0</v>
      </c>
      <c r="Q394" s="169">
        <f t="shared" si="27"/>
        <v>0</v>
      </c>
      <c r="R394" s="169"/>
      <c r="S394" s="169"/>
      <c r="T394" s="169"/>
      <c r="U394" s="169"/>
      <c r="V394" s="167"/>
      <c r="W394" s="168">
        <f>SUMIFS('Transport DB'!Q:Q,'Transport DB'!C:C,"="&amp;'Work DB'!C394,'Transport DB'!F:F,"="&amp;'Work DB'!$W$4)</f>
        <v>0</v>
      </c>
      <c r="X394" s="169">
        <f>SUMIFS('Transport DB'!Q:Q,'Transport DB'!C:C,"="&amp;'Work DB'!C394,'Transport DB'!F:F,"="&amp;'Work DB'!$X$4)</f>
        <v>0</v>
      </c>
      <c r="Y394" s="169">
        <f>SUMIFS('Transport DB'!Q:Q,'Transport DB'!C:C,"="&amp;'Work DB'!C394,'Transport DB'!F:F,"="&amp;'Work DB'!$Y$4)</f>
        <v>0</v>
      </c>
      <c r="Z394" s="166">
        <f>SUMIFS('Transport DB'!Q:Q,'Transport DB'!C:C,"="&amp;'Work DB'!C394,'Transport DB'!F:F,"="&amp;'Work DB'!$Z$4)</f>
        <v>0</v>
      </c>
      <c r="AA394" s="166">
        <f>SUMIFS('Transport DB'!Q:Q,'Transport DB'!C:C,"="&amp;'Work DB'!C394,'Transport DB'!F:F,"="&amp;'Work DB'!$AA$4)</f>
        <v>0</v>
      </c>
      <c r="AB394" s="166"/>
      <c r="AC394" s="167"/>
      <c r="AD394" s="29"/>
      <c r="AE394" s="30"/>
      <c r="AF394" s="31"/>
      <c r="AG394" s="29"/>
      <c r="AH394" s="30"/>
      <c r="AI394" s="32"/>
      <c r="AJ394" s="29"/>
      <c r="AK394" s="30"/>
      <c r="AL394" s="30"/>
      <c r="AM394" s="31"/>
      <c r="AN394" s="29"/>
      <c r="AO394" s="30"/>
      <c r="AP394" s="31"/>
      <c r="AQ394" s="189"/>
      <c r="AR394" s="30"/>
      <c r="AS394" s="30"/>
      <c r="AT394" s="30"/>
      <c r="AU394" s="30"/>
      <c r="AV394" s="31"/>
      <c r="AW394" s="33"/>
      <c r="AX394" s="57"/>
    </row>
    <row r="395" spans="2:50" s="15" customFormat="1" ht="21" x14ac:dyDescent="0.25">
      <c r="B395" s="48"/>
      <c r="C395" s="20">
        <f t="shared" si="29"/>
        <v>45760</v>
      </c>
      <c r="D395" s="168">
        <f>SUMIFS('Transport DB'!P:P,'Transport DB'!C:C,"="&amp;'Work DB'!C395,'Transport DB'!F:F,"="&amp;'Work DB'!$D$4)</f>
        <v>0</v>
      </c>
      <c r="E395" s="169">
        <f>SUMIFS('Transport DB'!P:P,'Transport DB'!C:C,"="&amp;'Work DB'!C395,'Transport DB'!F:F,"="&amp;'Work DB'!$E$4)</f>
        <v>0</v>
      </c>
      <c r="F395" s="169">
        <f>SUMIFS('Transport DB'!P:P,'Transport DB'!C:C,"="&amp;'Work DB'!C395,'Transport DB'!F:F,"="&amp;'Work DB'!$F$4)</f>
        <v>0</v>
      </c>
      <c r="G395" s="169"/>
      <c r="H395" s="167"/>
      <c r="I395" s="168">
        <f>SUMIFS('Transport DB'!O:O,'Transport DB'!C:C,"="&amp;'Work DB'!C395,'Transport DB'!F:F,"="&amp;'Work DB'!$I$4)</f>
        <v>0</v>
      </c>
      <c r="J395" s="169">
        <f>SUMIFS('Transport DB'!O:O,'Transport DB'!C:C,"="&amp;'Work DB'!C395,'Transport DB'!F:F,"="&amp;'Work DB'!$J$4)</f>
        <v>0</v>
      </c>
      <c r="K395" s="169">
        <f>SUMIFS('Transport DB'!O:O,'Transport DB'!C:C,"="&amp;'Work DB'!C395,'Transport DB'!F:F,"="&amp;'Work DB'!$K$4)</f>
        <v>0</v>
      </c>
      <c r="L395" s="169">
        <f>SUMIFS('Transport DB'!O:O,'Transport DB'!C:C,"="&amp;'Work DB'!C395,'Transport DB'!F:F,"="&amp;'Work DB'!$L$4)</f>
        <v>0</v>
      </c>
      <c r="M395" s="169">
        <f>SUMIFS('Transport DB'!O:O,'Transport DB'!C:C,"="&amp;'Work DB'!C395,'Transport DB'!F:F,"="&amp;'Work DB'!$M$4)</f>
        <v>0</v>
      </c>
      <c r="N395" s="169"/>
      <c r="O395" s="167"/>
      <c r="P395" s="168">
        <f t="shared" si="28"/>
        <v>0</v>
      </c>
      <c r="Q395" s="169">
        <f t="shared" si="27"/>
        <v>0</v>
      </c>
      <c r="R395" s="169"/>
      <c r="S395" s="169"/>
      <c r="T395" s="169"/>
      <c r="U395" s="169"/>
      <c r="V395" s="167"/>
      <c r="W395" s="168">
        <f>SUMIFS('Transport DB'!Q:Q,'Transport DB'!C:C,"="&amp;'Work DB'!C395,'Transport DB'!F:F,"="&amp;'Work DB'!$W$4)</f>
        <v>0</v>
      </c>
      <c r="X395" s="169">
        <f>SUMIFS('Transport DB'!Q:Q,'Transport DB'!C:C,"="&amp;'Work DB'!C395,'Transport DB'!F:F,"="&amp;'Work DB'!$X$4)</f>
        <v>0</v>
      </c>
      <c r="Y395" s="169">
        <f>SUMIFS('Transport DB'!Q:Q,'Transport DB'!C:C,"="&amp;'Work DB'!C395,'Transport DB'!F:F,"="&amp;'Work DB'!$Y$4)</f>
        <v>0</v>
      </c>
      <c r="Z395" s="166">
        <f>SUMIFS('Transport DB'!Q:Q,'Transport DB'!C:C,"="&amp;'Work DB'!C395,'Transport DB'!F:F,"="&amp;'Work DB'!$Z$4)</f>
        <v>0</v>
      </c>
      <c r="AA395" s="166">
        <f>SUMIFS('Transport DB'!Q:Q,'Transport DB'!C:C,"="&amp;'Work DB'!C395,'Transport DB'!F:F,"="&amp;'Work DB'!$AA$4)</f>
        <v>0</v>
      </c>
      <c r="AB395" s="166"/>
      <c r="AC395" s="167"/>
      <c r="AD395" s="29"/>
      <c r="AE395" s="30"/>
      <c r="AF395" s="31"/>
      <c r="AG395" s="29"/>
      <c r="AH395" s="30"/>
      <c r="AI395" s="32"/>
      <c r="AJ395" s="29"/>
      <c r="AK395" s="30"/>
      <c r="AL395" s="30"/>
      <c r="AM395" s="31"/>
      <c r="AN395" s="29"/>
      <c r="AO395" s="30"/>
      <c r="AP395" s="31"/>
      <c r="AQ395" s="189"/>
      <c r="AR395" s="30"/>
      <c r="AS395" s="30"/>
      <c r="AT395" s="30"/>
      <c r="AU395" s="30"/>
      <c r="AV395" s="31"/>
      <c r="AW395" s="33"/>
      <c r="AX395" s="57"/>
    </row>
    <row r="396" spans="2:50" s="15" customFormat="1" ht="21" x14ac:dyDescent="0.25">
      <c r="B396" s="48"/>
      <c r="C396" s="20">
        <f t="shared" si="29"/>
        <v>45761</v>
      </c>
      <c r="D396" s="168">
        <f>SUMIFS('Transport DB'!P:P,'Transport DB'!C:C,"="&amp;'Work DB'!C396,'Transport DB'!F:F,"="&amp;'Work DB'!$D$4)</f>
        <v>0</v>
      </c>
      <c r="E396" s="169">
        <f>SUMIFS('Transport DB'!P:P,'Transport DB'!C:C,"="&amp;'Work DB'!C396,'Transport DB'!F:F,"="&amp;'Work DB'!$E$4)</f>
        <v>0</v>
      </c>
      <c r="F396" s="169">
        <f>SUMIFS('Transport DB'!P:P,'Transport DB'!C:C,"="&amp;'Work DB'!C396,'Transport DB'!F:F,"="&amp;'Work DB'!$F$4)</f>
        <v>0</v>
      </c>
      <c r="G396" s="169"/>
      <c r="H396" s="167"/>
      <c r="I396" s="168">
        <f>SUMIFS('Transport DB'!O:O,'Transport DB'!C:C,"="&amp;'Work DB'!C396,'Transport DB'!F:F,"="&amp;'Work DB'!$I$4)</f>
        <v>0</v>
      </c>
      <c r="J396" s="169">
        <f>SUMIFS('Transport DB'!O:O,'Transport DB'!C:C,"="&amp;'Work DB'!C396,'Transport DB'!F:F,"="&amp;'Work DB'!$J$4)</f>
        <v>0</v>
      </c>
      <c r="K396" s="169">
        <f>SUMIFS('Transport DB'!O:O,'Transport DB'!C:C,"="&amp;'Work DB'!C396,'Transport DB'!F:F,"="&amp;'Work DB'!$K$4)</f>
        <v>0</v>
      </c>
      <c r="L396" s="169">
        <f>SUMIFS('Transport DB'!O:O,'Transport DB'!C:C,"="&amp;'Work DB'!C396,'Transport DB'!F:F,"="&amp;'Work DB'!$L$4)</f>
        <v>0</v>
      </c>
      <c r="M396" s="169">
        <f>SUMIFS('Transport DB'!O:O,'Transport DB'!C:C,"="&amp;'Work DB'!C396,'Transport DB'!F:F,"="&amp;'Work DB'!$M$4)</f>
        <v>0</v>
      </c>
      <c r="N396" s="169"/>
      <c r="O396" s="167"/>
      <c r="P396" s="168">
        <f t="shared" si="28"/>
        <v>0</v>
      </c>
      <c r="Q396" s="169">
        <f t="shared" si="27"/>
        <v>0</v>
      </c>
      <c r="R396" s="169"/>
      <c r="S396" s="169"/>
      <c r="T396" s="169"/>
      <c r="U396" s="169"/>
      <c r="V396" s="167"/>
      <c r="W396" s="168">
        <f>SUMIFS('Transport DB'!Q:Q,'Transport DB'!C:C,"="&amp;'Work DB'!C396,'Transport DB'!F:F,"="&amp;'Work DB'!$W$4)</f>
        <v>0</v>
      </c>
      <c r="X396" s="169">
        <f>SUMIFS('Transport DB'!Q:Q,'Transport DB'!C:C,"="&amp;'Work DB'!C396,'Transport DB'!F:F,"="&amp;'Work DB'!$X$4)</f>
        <v>0</v>
      </c>
      <c r="Y396" s="169">
        <f>SUMIFS('Transport DB'!Q:Q,'Transport DB'!C:C,"="&amp;'Work DB'!C396,'Transport DB'!F:F,"="&amp;'Work DB'!$Y$4)</f>
        <v>0</v>
      </c>
      <c r="Z396" s="166">
        <f>SUMIFS('Transport DB'!Q:Q,'Transport DB'!C:C,"="&amp;'Work DB'!C396,'Transport DB'!F:F,"="&amp;'Work DB'!$Z$4)</f>
        <v>0</v>
      </c>
      <c r="AA396" s="166">
        <f>SUMIFS('Transport DB'!Q:Q,'Transport DB'!C:C,"="&amp;'Work DB'!C396,'Transport DB'!F:F,"="&amp;'Work DB'!$AA$4)</f>
        <v>0</v>
      </c>
      <c r="AB396" s="166"/>
      <c r="AC396" s="167"/>
      <c r="AD396" s="29"/>
      <c r="AE396" s="30"/>
      <c r="AF396" s="31"/>
      <c r="AG396" s="29"/>
      <c r="AH396" s="30"/>
      <c r="AI396" s="32"/>
      <c r="AJ396" s="29"/>
      <c r="AK396" s="30"/>
      <c r="AL396" s="30"/>
      <c r="AM396" s="31"/>
      <c r="AN396" s="29"/>
      <c r="AO396" s="30"/>
      <c r="AP396" s="31"/>
      <c r="AQ396" s="189"/>
      <c r="AR396" s="30"/>
      <c r="AS396" s="30"/>
      <c r="AT396" s="30"/>
      <c r="AU396" s="30"/>
      <c r="AV396" s="31"/>
      <c r="AW396" s="33"/>
      <c r="AX396" s="57"/>
    </row>
    <row r="397" spans="2:50" s="15" customFormat="1" ht="21" x14ac:dyDescent="0.25">
      <c r="B397" s="48"/>
      <c r="C397" s="20">
        <f t="shared" si="29"/>
        <v>45762</v>
      </c>
      <c r="D397" s="168">
        <f>SUMIFS('Transport DB'!P:P,'Transport DB'!C:C,"="&amp;'Work DB'!C397,'Transport DB'!F:F,"="&amp;'Work DB'!$D$4)</f>
        <v>0</v>
      </c>
      <c r="E397" s="169">
        <f>SUMIFS('Transport DB'!P:P,'Transport DB'!C:C,"="&amp;'Work DB'!C397,'Transport DB'!F:F,"="&amp;'Work DB'!$E$4)</f>
        <v>0</v>
      </c>
      <c r="F397" s="169">
        <f>SUMIFS('Transport DB'!P:P,'Transport DB'!C:C,"="&amp;'Work DB'!C397,'Transport DB'!F:F,"="&amp;'Work DB'!$F$4)</f>
        <v>0</v>
      </c>
      <c r="G397" s="169"/>
      <c r="H397" s="167"/>
      <c r="I397" s="168">
        <f>SUMIFS('Transport DB'!O:O,'Transport DB'!C:C,"="&amp;'Work DB'!C397,'Transport DB'!F:F,"="&amp;'Work DB'!$I$4)</f>
        <v>0</v>
      </c>
      <c r="J397" s="169">
        <f>SUMIFS('Transport DB'!O:O,'Transport DB'!C:C,"="&amp;'Work DB'!C397,'Transport DB'!F:F,"="&amp;'Work DB'!$J$4)</f>
        <v>0</v>
      </c>
      <c r="K397" s="169">
        <f>SUMIFS('Transport DB'!O:O,'Transport DB'!C:C,"="&amp;'Work DB'!C397,'Transport DB'!F:F,"="&amp;'Work DB'!$K$4)</f>
        <v>0</v>
      </c>
      <c r="L397" s="169">
        <f>SUMIFS('Transport DB'!O:O,'Transport DB'!C:C,"="&amp;'Work DB'!C397,'Transport DB'!F:F,"="&amp;'Work DB'!$L$4)</f>
        <v>0</v>
      </c>
      <c r="M397" s="169">
        <f>SUMIFS('Transport DB'!O:O,'Transport DB'!C:C,"="&amp;'Work DB'!C397,'Transport DB'!F:F,"="&amp;'Work DB'!$M$4)</f>
        <v>0</v>
      </c>
      <c r="N397" s="169"/>
      <c r="O397" s="167"/>
      <c r="P397" s="168">
        <f t="shared" si="28"/>
        <v>0</v>
      </c>
      <c r="Q397" s="169">
        <f t="shared" si="27"/>
        <v>0</v>
      </c>
      <c r="R397" s="169"/>
      <c r="S397" s="169"/>
      <c r="T397" s="169"/>
      <c r="U397" s="169"/>
      <c r="V397" s="167"/>
      <c r="W397" s="168">
        <f>SUMIFS('Transport DB'!Q:Q,'Transport DB'!C:C,"="&amp;'Work DB'!C397,'Transport DB'!F:F,"="&amp;'Work DB'!$W$4)</f>
        <v>0</v>
      </c>
      <c r="X397" s="169">
        <f>SUMIFS('Transport DB'!Q:Q,'Transport DB'!C:C,"="&amp;'Work DB'!C397,'Transport DB'!F:F,"="&amp;'Work DB'!$X$4)</f>
        <v>0</v>
      </c>
      <c r="Y397" s="169">
        <f>SUMIFS('Transport DB'!Q:Q,'Transport DB'!C:C,"="&amp;'Work DB'!C397,'Transport DB'!F:F,"="&amp;'Work DB'!$Y$4)</f>
        <v>0</v>
      </c>
      <c r="Z397" s="166">
        <f>SUMIFS('Transport DB'!Q:Q,'Transport DB'!C:C,"="&amp;'Work DB'!C397,'Transport DB'!F:F,"="&amp;'Work DB'!$Z$4)</f>
        <v>0</v>
      </c>
      <c r="AA397" s="166">
        <f>SUMIFS('Transport DB'!Q:Q,'Transport DB'!C:C,"="&amp;'Work DB'!C397,'Transport DB'!F:F,"="&amp;'Work DB'!$AA$4)</f>
        <v>0</v>
      </c>
      <c r="AB397" s="166"/>
      <c r="AC397" s="167"/>
      <c r="AD397" s="29"/>
      <c r="AE397" s="30"/>
      <c r="AF397" s="31"/>
      <c r="AG397" s="29"/>
      <c r="AH397" s="30"/>
      <c r="AI397" s="32"/>
      <c r="AJ397" s="29"/>
      <c r="AK397" s="30"/>
      <c r="AL397" s="30"/>
      <c r="AM397" s="31"/>
      <c r="AN397" s="29"/>
      <c r="AO397" s="30"/>
      <c r="AP397" s="31"/>
      <c r="AQ397" s="189"/>
      <c r="AR397" s="30"/>
      <c r="AS397" s="30"/>
      <c r="AT397" s="30"/>
      <c r="AU397" s="30"/>
      <c r="AV397" s="31"/>
      <c r="AW397" s="33"/>
      <c r="AX397" s="57"/>
    </row>
    <row r="398" spans="2:50" s="15" customFormat="1" ht="21" x14ac:dyDescent="0.25">
      <c r="B398" s="48"/>
      <c r="C398" s="20">
        <f t="shared" si="29"/>
        <v>45763</v>
      </c>
      <c r="D398" s="168">
        <f>SUMIFS('Transport DB'!P:P,'Transport DB'!C:C,"="&amp;'Work DB'!C398,'Transport DB'!F:F,"="&amp;'Work DB'!$D$4)</f>
        <v>0</v>
      </c>
      <c r="E398" s="169">
        <f>SUMIFS('Transport DB'!P:P,'Transport DB'!C:C,"="&amp;'Work DB'!C398,'Transport DB'!F:F,"="&amp;'Work DB'!$E$4)</f>
        <v>0</v>
      </c>
      <c r="F398" s="169">
        <f>SUMIFS('Transport DB'!P:P,'Transport DB'!C:C,"="&amp;'Work DB'!C398,'Transport DB'!F:F,"="&amp;'Work DB'!$F$4)</f>
        <v>0</v>
      </c>
      <c r="G398" s="169"/>
      <c r="H398" s="167"/>
      <c r="I398" s="168">
        <f>SUMIFS('Transport DB'!O:O,'Transport DB'!C:C,"="&amp;'Work DB'!C398,'Transport DB'!F:F,"="&amp;'Work DB'!$I$4)</f>
        <v>0</v>
      </c>
      <c r="J398" s="169">
        <f>SUMIFS('Transport DB'!O:O,'Transport DB'!C:C,"="&amp;'Work DB'!C398,'Transport DB'!F:F,"="&amp;'Work DB'!$J$4)</f>
        <v>0</v>
      </c>
      <c r="K398" s="169">
        <f>SUMIFS('Transport DB'!O:O,'Transport DB'!C:C,"="&amp;'Work DB'!C398,'Transport DB'!F:F,"="&amp;'Work DB'!$K$4)</f>
        <v>0</v>
      </c>
      <c r="L398" s="169">
        <f>SUMIFS('Transport DB'!O:O,'Transport DB'!C:C,"="&amp;'Work DB'!C398,'Transport DB'!F:F,"="&amp;'Work DB'!$L$4)</f>
        <v>0</v>
      </c>
      <c r="M398" s="169">
        <f>SUMIFS('Transport DB'!O:O,'Transport DB'!C:C,"="&amp;'Work DB'!C398,'Transport DB'!F:F,"="&amp;'Work DB'!$M$4)</f>
        <v>0</v>
      </c>
      <c r="N398" s="169"/>
      <c r="O398" s="167"/>
      <c r="P398" s="168">
        <f t="shared" si="28"/>
        <v>0</v>
      </c>
      <c r="Q398" s="169">
        <f t="shared" si="27"/>
        <v>0</v>
      </c>
      <c r="R398" s="169"/>
      <c r="S398" s="169"/>
      <c r="T398" s="169"/>
      <c r="U398" s="169"/>
      <c r="V398" s="167"/>
      <c r="W398" s="168">
        <f>SUMIFS('Transport DB'!Q:Q,'Transport DB'!C:C,"="&amp;'Work DB'!C398,'Transport DB'!F:F,"="&amp;'Work DB'!$W$4)</f>
        <v>0</v>
      </c>
      <c r="X398" s="169">
        <f>SUMIFS('Transport DB'!Q:Q,'Transport DB'!C:C,"="&amp;'Work DB'!C398,'Transport DB'!F:F,"="&amp;'Work DB'!$X$4)</f>
        <v>0</v>
      </c>
      <c r="Y398" s="169">
        <f>SUMIFS('Transport DB'!Q:Q,'Transport DB'!C:C,"="&amp;'Work DB'!C398,'Transport DB'!F:F,"="&amp;'Work DB'!$Y$4)</f>
        <v>0</v>
      </c>
      <c r="Z398" s="166">
        <f>SUMIFS('Transport DB'!Q:Q,'Transport DB'!C:C,"="&amp;'Work DB'!C398,'Transport DB'!F:F,"="&amp;'Work DB'!$Z$4)</f>
        <v>0</v>
      </c>
      <c r="AA398" s="166">
        <f>SUMIFS('Transport DB'!Q:Q,'Transport DB'!C:C,"="&amp;'Work DB'!C398,'Transport DB'!F:F,"="&amp;'Work DB'!$AA$4)</f>
        <v>0</v>
      </c>
      <c r="AB398" s="166"/>
      <c r="AC398" s="167"/>
      <c r="AD398" s="29"/>
      <c r="AE398" s="30"/>
      <c r="AF398" s="31"/>
      <c r="AG398" s="29"/>
      <c r="AH398" s="30"/>
      <c r="AI398" s="32"/>
      <c r="AJ398" s="29"/>
      <c r="AK398" s="30"/>
      <c r="AL398" s="30"/>
      <c r="AM398" s="31"/>
      <c r="AN398" s="29"/>
      <c r="AO398" s="30"/>
      <c r="AP398" s="31"/>
      <c r="AQ398" s="189"/>
      <c r="AR398" s="30"/>
      <c r="AS398" s="30"/>
      <c r="AT398" s="30"/>
      <c r="AU398" s="30"/>
      <c r="AV398" s="31"/>
      <c r="AW398" s="33"/>
      <c r="AX398" s="57"/>
    </row>
    <row r="399" spans="2:50" s="15" customFormat="1" ht="21" x14ac:dyDescent="0.25">
      <c r="B399" s="48"/>
      <c r="C399" s="20">
        <f t="shared" si="29"/>
        <v>45764</v>
      </c>
      <c r="D399" s="168">
        <f>SUMIFS('Transport DB'!P:P,'Transport DB'!C:C,"="&amp;'Work DB'!C399,'Transport DB'!F:F,"="&amp;'Work DB'!$D$4)</f>
        <v>0</v>
      </c>
      <c r="E399" s="169">
        <f>SUMIFS('Transport DB'!P:P,'Transport DB'!C:C,"="&amp;'Work DB'!C399,'Transport DB'!F:F,"="&amp;'Work DB'!$E$4)</f>
        <v>0</v>
      </c>
      <c r="F399" s="169">
        <f>SUMIFS('Transport DB'!P:P,'Transport DB'!C:C,"="&amp;'Work DB'!C399,'Transport DB'!F:F,"="&amp;'Work DB'!$F$4)</f>
        <v>0</v>
      </c>
      <c r="G399" s="169"/>
      <c r="H399" s="167"/>
      <c r="I399" s="168">
        <f>SUMIFS('Transport DB'!O:O,'Transport DB'!C:C,"="&amp;'Work DB'!C399,'Transport DB'!F:F,"="&amp;'Work DB'!$I$4)</f>
        <v>0</v>
      </c>
      <c r="J399" s="169">
        <f>SUMIFS('Transport DB'!O:O,'Transport DB'!C:C,"="&amp;'Work DB'!C399,'Transport DB'!F:F,"="&amp;'Work DB'!$J$4)</f>
        <v>0</v>
      </c>
      <c r="K399" s="169">
        <f>SUMIFS('Transport DB'!O:O,'Transport DB'!C:C,"="&amp;'Work DB'!C399,'Transport DB'!F:F,"="&amp;'Work DB'!$K$4)</f>
        <v>0</v>
      </c>
      <c r="L399" s="169">
        <f>SUMIFS('Transport DB'!O:O,'Transport DB'!C:C,"="&amp;'Work DB'!C399,'Transport DB'!F:F,"="&amp;'Work DB'!$L$4)</f>
        <v>0</v>
      </c>
      <c r="M399" s="169">
        <f>SUMIFS('Transport DB'!O:O,'Transport DB'!C:C,"="&amp;'Work DB'!C399,'Transport DB'!F:F,"="&amp;'Work DB'!$M$4)</f>
        <v>0</v>
      </c>
      <c r="N399" s="169"/>
      <c r="O399" s="167"/>
      <c r="P399" s="168">
        <f t="shared" si="28"/>
        <v>0</v>
      </c>
      <c r="Q399" s="169">
        <f t="shared" si="27"/>
        <v>0</v>
      </c>
      <c r="R399" s="169"/>
      <c r="S399" s="169"/>
      <c r="T399" s="169"/>
      <c r="U399" s="169"/>
      <c r="V399" s="167"/>
      <c r="W399" s="168">
        <f>SUMIFS('Transport DB'!Q:Q,'Transport DB'!C:C,"="&amp;'Work DB'!C399,'Transport DB'!F:F,"="&amp;'Work DB'!$W$4)</f>
        <v>0</v>
      </c>
      <c r="X399" s="169">
        <f>SUMIFS('Transport DB'!Q:Q,'Transport DB'!C:C,"="&amp;'Work DB'!C399,'Transport DB'!F:F,"="&amp;'Work DB'!$X$4)</f>
        <v>0</v>
      </c>
      <c r="Y399" s="169">
        <f>SUMIFS('Transport DB'!Q:Q,'Transport DB'!C:C,"="&amp;'Work DB'!C399,'Transport DB'!F:F,"="&amp;'Work DB'!$Y$4)</f>
        <v>0</v>
      </c>
      <c r="Z399" s="166">
        <f>SUMIFS('Transport DB'!Q:Q,'Transport DB'!C:C,"="&amp;'Work DB'!C399,'Transport DB'!F:F,"="&amp;'Work DB'!$Z$4)</f>
        <v>0</v>
      </c>
      <c r="AA399" s="166">
        <f>SUMIFS('Transport DB'!Q:Q,'Transport DB'!C:C,"="&amp;'Work DB'!C399,'Transport DB'!F:F,"="&amp;'Work DB'!$AA$4)</f>
        <v>0</v>
      </c>
      <c r="AB399" s="166"/>
      <c r="AC399" s="167"/>
      <c r="AD399" s="29"/>
      <c r="AE399" s="30"/>
      <c r="AF399" s="31"/>
      <c r="AG399" s="29"/>
      <c r="AH399" s="30"/>
      <c r="AI399" s="32"/>
      <c r="AJ399" s="29"/>
      <c r="AK399" s="30"/>
      <c r="AL399" s="30"/>
      <c r="AM399" s="31"/>
      <c r="AN399" s="29"/>
      <c r="AO399" s="30"/>
      <c r="AP399" s="31"/>
      <c r="AQ399" s="189"/>
      <c r="AR399" s="30"/>
      <c r="AS399" s="30"/>
      <c r="AT399" s="30"/>
      <c r="AU399" s="30"/>
      <c r="AV399" s="31"/>
      <c r="AW399" s="33"/>
      <c r="AX399" s="57"/>
    </row>
    <row r="400" spans="2:50" s="15" customFormat="1" ht="21" x14ac:dyDescent="0.25">
      <c r="B400" s="48"/>
      <c r="C400" s="20">
        <f t="shared" si="29"/>
        <v>45765</v>
      </c>
      <c r="D400" s="168">
        <f>SUMIFS('Transport DB'!P:P,'Transport DB'!C:C,"="&amp;'Work DB'!C400,'Transport DB'!F:F,"="&amp;'Work DB'!$D$4)</f>
        <v>0</v>
      </c>
      <c r="E400" s="169">
        <f>SUMIFS('Transport DB'!P:P,'Transport DB'!C:C,"="&amp;'Work DB'!C400,'Transport DB'!F:F,"="&amp;'Work DB'!$E$4)</f>
        <v>0</v>
      </c>
      <c r="F400" s="169">
        <f>SUMIFS('Transport DB'!P:P,'Transport DB'!C:C,"="&amp;'Work DB'!C400,'Transport DB'!F:F,"="&amp;'Work DB'!$F$4)</f>
        <v>0</v>
      </c>
      <c r="G400" s="169"/>
      <c r="H400" s="167"/>
      <c r="I400" s="168">
        <f>SUMIFS('Transport DB'!O:O,'Transport DB'!C:C,"="&amp;'Work DB'!C400,'Transport DB'!F:F,"="&amp;'Work DB'!$I$4)</f>
        <v>0</v>
      </c>
      <c r="J400" s="169">
        <f>SUMIFS('Transport DB'!O:O,'Transport DB'!C:C,"="&amp;'Work DB'!C400,'Transport DB'!F:F,"="&amp;'Work DB'!$J$4)</f>
        <v>0</v>
      </c>
      <c r="K400" s="169">
        <f>SUMIFS('Transport DB'!O:O,'Transport DB'!C:C,"="&amp;'Work DB'!C400,'Transport DB'!F:F,"="&amp;'Work DB'!$K$4)</f>
        <v>0</v>
      </c>
      <c r="L400" s="169">
        <f>SUMIFS('Transport DB'!O:O,'Transport DB'!C:C,"="&amp;'Work DB'!C400,'Transport DB'!F:F,"="&amp;'Work DB'!$L$4)</f>
        <v>0</v>
      </c>
      <c r="M400" s="169">
        <f>SUMIFS('Transport DB'!O:O,'Transport DB'!C:C,"="&amp;'Work DB'!C400,'Transport DB'!F:F,"="&amp;'Work DB'!$M$4)</f>
        <v>0</v>
      </c>
      <c r="N400" s="169"/>
      <c r="O400" s="167"/>
      <c r="P400" s="168">
        <f t="shared" si="28"/>
        <v>0</v>
      </c>
      <c r="Q400" s="169">
        <f t="shared" si="27"/>
        <v>0</v>
      </c>
      <c r="R400" s="169"/>
      <c r="S400" s="169"/>
      <c r="T400" s="169"/>
      <c r="U400" s="169"/>
      <c r="V400" s="167"/>
      <c r="W400" s="168">
        <f>SUMIFS('Transport DB'!Q:Q,'Transport DB'!C:C,"="&amp;'Work DB'!C400,'Transport DB'!F:F,"="&amp;'Work DB'!$W$4)</f>
        <v>0</v>
      </c>
      <c r="X400" s="169">
        <f>SUMIFS('Transport DB'!Q:Q,'Transport DB'!C:C,"="&amp;'Work DB'!C400,'Transport DB'!F:F,"="&amp;'Work DB'!$X$4)</f>
        <v>0</v>
      </c>
      <c r="Y400" s="169">
        <f>SUMIFS('Transport DB'!Q:Q,'Transport DB'!C:C,"="&amp;'Work DB'!C400,'Transport DB'!F:F,"="&amp;'Work DB'!$Y$4)</f>
        <v>0</v>
      </c>
      <c r="Z400" s="166">
        <f>SUMIFS('Transport DB'!Q:Q,'Transport DB'!C:C,"="&amp;'Work DB'!C400,'Transport DB'!F:F,"="&amp;'Work DB'!$Z$4)</f>
        <v>0</v>
      </c>
      <c r="AA400" s="166">
        <f>SUMIFS('Transport DB'!Q:Q,'Transport DB'!C:C,"="&amp;'Work DB'!C400,'Transport DB'!F:F,"="&amp;'Work DB'!$AA$4)</f>
        <v>0</v>
      </c>
      <c r="AB400" s="166"/>
      <c r="AC400" s="167"/>
      <c r="AD400" s="29"/>
      <c r="AE400" s="30"/>
      <c r="AF400" s="31"/>
      <c r="AG400" s="29"/>
      <c r="AH400" s="30"/>
      <c r="AI400" s="32"/>
      <c r="AJ400" s="29"/>
      <c r="AK400" s="30"/>
      <c r="AL400" s="30"/>
      <c r="AM400" s="31"/>
      <c r="AN400" s="29"/>
      <c r="AO400" s="30"/>
      <c r="AP400" s="31"/>
      <c r="AQ400" s="189"/>
      <c r="AR400" s="30"/>
      <c r="AS400" s="30"/>
      <c r="AT400" s="30"/>
      <c r="AU400" s="30"/>
      <c r="AV400" s="31"/>
      <c r="AW400" s="33"/>
      <c r="AX400" s="57"/>
    </row>
    <row r="401" spans="2:50" s="15" customFormat="1" ht="21" x14ac:dyDescent="0.25">
      <c r="B401" s="48"/>
      <c r="C401" s="20">
        <f t="shared" si="29"/>
        <v>45766</v>
      </c>
      <c r="D401" s="168">
        <f>SUMIFS('Transport DB'!P:P,'Transport DB'!C:C,"="&amp;'Work DB'!C401,'Transport DB'!F:F,"="&amp;'Work DB'!$D$4)</f>
        <v>0</v>
      </c>
      <c r="E401" s="169">
        <f>SUMIFS('Transport DB'!P:P,'Transport DB'!C:C,"="&amp;'Work DB'!C401,'Transport DB'!F:F,"="&amp;'Work DB'!$E$4)</f>
        <v>0</v>
      </c>
      <c r="F401" s="169">
        <f>SUMIFS('Transport DB'!P:P,'Transport DB'!C:C,"="&amp;'Work DB'!C401,'Transport DB'!F:F,"="&amp;'Work DB'!$F$4)</f>
        <v>0</v>
      </c>
      <c r="G401" s="169"/>
      <c r="H401" s="167"/>
      <c r="I401" s="168">
        <f>SUMIFS('Transport DB'!O:O,'Transport DB'!C:C,"="&amp;'Work DB'!C401,'Transport DB'!F:F,"="&amp;'Work DB'!$I$4)</f>
        <v>0</v>
      </c>
      <c r="J401" s="169">
        <f>SUMIFS('Transport DB'!O:O,'Transport DB'!C:C,"="&amp;'Work DB'!C401,'Transport DB'!F:F,"="&amp;'Work DB'!$J$4)</f>
        <v>0</v>
      </c>
      <c r="K401" s="169">
        <f>SUMIFS('Transport DB'!O:O,'Transport DB'!C:C,"="&amp;'Work DB'!C401,'Transport DB'!F:F,"="&amp;'Work DB'!$K$4)</f>
        <v>0</v>
      </c>
      <c r="L401" s="169">
        <f>SUMIFS('Transport DB'!O:O,'Transport DB'!C:C,"="&amp;'Work DB'!C401,'Transport DB'!F:F,"="&amp;'Work DB'!$L$4)</f>
        <v>0</v>
      </c>
      <c r="M401" s="169">
        <f>SUMIFS('Transport DB'!O:O,'Transport DB'!C:C,"="&amp;'Work DB'!C401,'Transport DB'!F:F,"="&amp;'Work DB'!$M$4)</f>
        <v>0</v>
      </c>
      <c r="N401" s="169"/>
      <c r="O401" s="167"/>
      <c r="P401" s="168">
        <f t="shared" si="28"/>
        <v>0</v>
      </c>
      <c r="Q401" s="169">
        <f t="shared" si="27"/>
        <v>0</v>
      </c>
      <c r="R401" s="169"/>
      <c r="S401" s="169"/>
      <c r="T401" s="169"/>
      <c r="U401" s="169"/>
      <c r="V401" s="167"/>
      <c r="W401" s="168">
        <f>SUMIFS('Transport DB'!Q:Q,'Transport DB'!C:C,"="&amp;'Work DB'!C401,'Transport DB'!F:F,"="&amp;'Work DB'!$W$4)</f>
        <v>0</v>
      </c>
      <c r="X401" s="169">
        <f>SUMIFS('Transport DB'!Q:Q,'Transport DB'!C:C,"="&amp;'Work DB'!C401,'Transport DB'!F:F,"="&amp;'Work DB'!$X$4)</f>
        <v>0</v>
      </c>
      <c r="Y401" s="169">
        <f>SUMIFS('Transport DB'!Q:Q,'Transport DB'!C:C,"="&amp;'Work DB'!C401,'Transport DB'!F:F,"="&amp;'Work DB'!$Y$4)</f>
        <v>0</v>
      </c>
      <c r="Z401" s="166">
        <f>SUMIFS('Transport DB'!Q:Q,'Transport DB'!C:C,"="&amp;'Work DB'!C401,'Transport DB'!F:F,"="&amp;'Work DB'!$Z$4)</f>
        <v>0</v>
      </c>
      <c r="AA401" s="166">
        <f>SUMIFS('Transport DB'!Q:Q,'Transport DB'!C:C,"="&amp;'Work DB'!C401,'Transport DB'!F:F,"="&amp;'Work DB'!$AA$4)</f>
        <v>0</v>
      </c>
      <c r="AB401" s="166"/>
      <c r="AC401" s="167"/>
      <c r="AD401" s="29"/>
      <c r="AE401" s="30"/>
      <c r="AF401" s="31"/>
      <c r="AG401" s="29"/>
      <c r="AH401" s="30"/>
      <c r="AI401" s="32"/>
      <c r="AJ401" s="29"/>
      <c r="AK401" s="30"/>
      <c r="AL401" s="30"/>
      <c r="AM401" s="31"/>
      <c r="AN401" s="29"/>
      <c r="AO401" s="30"/>
      <c r="AP401" s="31"/>
      <c r="AQ401" s="189"/>
      <c r="AR401" s="30"/>
      <c r="AS401" s="30"/>
      <c r="AT401" s="30"/>
      <c r="AU401" s="30"/>
      <c r="AV401" s="31"/>
      <c r="AW401" s="33"/>
      <c r="AX401" s="57"/>
    </row>
    <row r="402" spans="2:50" s="15" customFormat="1" ht="21" x14ac:dyDescent="0.25">
      <c r="B402" s="48"/>
      <c r="C402" s="20">
        <f t="shared" si="29"/>
        <v>45767</v>
      </c>
      <c r="D402" s="168">
        <f>SUMIFS('Transport DB'!P:P,'Transport DB'!C:C,"="&amp;'Work DB'!C402,'Transport DB'!F:F,"="&amp;'Work DB'!$D$4)</f>
        <v>0</v>
      </c>
      <c r="E402" s="169">
        <f>SUMIFS('Transport DB'!P:P,'Transport DB'!C:C,"="&amp;'Work DB'!C402,'Transport DB'!F:F,"="&amp;'Work DB'!$E$4)</f>
        <v>0</v>
      </c>
      <c r="F402" s="169">
        <f>SUMIFS('Transport DB'!P:P,'Transport DB'!C:C,"="&amp;'Work DB'!C402,'Transport DB'!F:F,"="&amp;'Work DB'!$F$4)</f>
        <v>0</v>
      </c>
      <c r="G402" s="169"/>
      <c r="H402" s="167"/>
      <c r="I402" s="168">
        <f>SUMIFS('Transport DB'!O:O,'Transport DB'!C:C,"="&amp;'Work DB'!C402,'Transport DB'!F:F,"="&amp;'Work DB'!$I$4)</f>
        <v>0</v>
      </c>
      <c r="J402" s="169">
        <f>SUMIFS('Transport DB'!O:O,'Transport DB'!C:C,"="&amp;'Work DB'!C402,'Transport DB'!F:F,"="&amp;'Work DB'!$J$4)</f>
        <v>0</v>
      </c>
      <c r="K402" s="169">
        <f>SUMIFS('Transport DB'!O:O,'Transport DB'!C:C,"="&amp;'Work DB'!C402,'Transport DB'!F:F,"="&amp;'Work DB'!$K$4)</f>
        <v>0</v>
      </c>
      <c r="L402" s="169">
        <f>SUMIFS('Transport DB'!O:O,'Transport DB'!C:C,"="&amp;'Work DB'!C402,'Transport DB'!F:F,"="&amp;'Work DB'!$L$4)</f>
        <v>0</v>
      </c>
      <c r="M402" s="169">
        <f>SUMIFS('Transport DB'!O:O,'Transport DB'!C:C,"="&amp;'Work DB'!C402,'Transport DB'!F:F,"="&amp;'Work DB'!$M$4)</f>
        <v>0</v>
      </c>
      <c r="N402" s="169"/>
      <c r="O402" s="167"/>
      <c r="P402" s="168">
        <f t="shared" si="28"/>
        <v>0</v>
      </c>
      <c r="Q402" s="169">
        <f t="shared" si="27"/>
        <v>0</v>
      </c>
      <c r="R402" s="169"/>
      <c r="S402" s="169"/>
      <c r="T402" s="169"/>
      <c r="U402" s="169"/>
      <c r="V402" s="167"/>
      <c r="W402" s="168">
        <f>SUMIFS('Transport DB'!Q:Q,'Transport DB'!C:C,"="&amp;'Work DB'!C402,'Transport DB'!F:F,"="&amp;'Work DB'!$W$4)</f>
        <v>0</v>
      </c>
      <c r="X402" s="169">
        <f>SUMIFS('Transport DB'!Q:Q,'Transport DB'!C:C,"="&amp;'Work DB'!C402,'Transport DB'!F:F,"="&amp;'Work DB'!$X$4)</f>
        <v>0</v>
      </c>
      <c r="Y402" s="169">
        <f>SUMIFS('Transport DB'!Q:Q,'Transport DB'!C:C,"="&amp;'Work DB'!C402,'Transport DB'!F:F,"="&amp;'Work DB'!$Y$4)</f>
        <v>0</v>
      </c>
      <c r="Z402" s="166">
        <f>SUMIFS('Transport DB'!Q:Q,'Transport DB'!C:C,"="&amp;'Work DB'!C402,'Transport DB'!F:F,"="&amp;'Work DB'!$Z$4)</f>
        <v>0</v>
      </c>
      <c r="AA402" s="166">
        <f>SUMIFS('Transport DB'!Q:Q,'Transport DB'!C:C,"="&amp;'Work DB'!C402,'Transport DB'!F:F,"="&amp;'Work DB'!$AA$4)</f>
        <v>0</v>
      </c>
      <c r="AB402" s="166"/>
      <c r="AC402" s="167"/>
      <c r="AD402" s="29"/>
      <c r="AE402" s="30"/>
      <c r="AF402" s="31"/>
      <c r="AG402" s="29"/>
      <c r="AH402" s="30"/>
      <c r="AI402" s="32"/>
      <c r="AJ402" s="29"/>
      <c r="AK402" s="30"/>
      <c r="AL402" s="30"/>
      <c r="AM402" s="31"/>
      <c r="AN402" s="29"/>
      <c r="AO402" s="30"/>
      <c r="AP402" s="31"/>
      <c r="AQ402" s="189"/>
      <c r="AR402" s="30"/>
      <c r="AS402" s="30"/>
      <c r="AT402" s="30"/>
      <c r="AU402" s="30"/>
      <c r="AV402" s="31"/>
      <c r="AW402" s="33"/>
      <c r="AX402" s="57"/>
    </row>
    <row r="403" spans="2:50" s="15" customFormat="1" ht="21" x14ac:dyDescent="0.25">
      <c r="B403" s="48"/>
      <c r="C403" s="184">
        <f t="shared" si="29"/>
        <v>45768</v>
      </c>
      <c r="D403" s="185">
        <f>SUMIFS('Transport DB'!P:P,'Transport DB'!C:C,"="&amp;'Work DB'!C403,'Transport DB'!F:F,"="&amp;'Work DB'!$D$4)</f>
        <v>0</v>
      </c>
      <c r="E403" s="186">
        <f>SUMIFS('Transport DB'!P:P,'Transport DB'!C:C,"="&amp;'Work DB'!C403,'Transport DB'!F:F,"="&amp;'Work DB'!$E$4)</f>
        <v>0</v>
      </c>
      <c r="F403" s="186">
        <f>SUMIFS('Transport DB'!P:P,'Transport DB'!C:C,"="&amp;'Work DB'!C403,'Transport DB'!F:F,"="&amp;'Work DB'!$F$4)</f>
        <v>0</v>
      </c>
      <c r="G403" s="186"/>
      <c r="H403" s="187"/>
      <c r="I403" s="185">
        <f>SUMIFS('Transport DB'!O:O,'Transport DB'!C:C,"="&amp;'Work DB'!C403,'Transport DB'!F:F,"="&amp;'Work DB'!$I$4)</f>
        <v>0</v>
      </c>
      <c r="J403" s="186">
        <f>SUMIFS('Transport DB'!O:O,'Transport DB'!C:C,"="&amp;'Work DB'!C403,'Transport DB'!F:F,"="&amp;'Work DB'!$J$4)</f>
        <v>0</v>
      </c>
      <c r="K403" s="186">
        <f>SUMIFS('Transport DB'!O:O,'Transport DB'!C:C,"="&amp;'Work DB'!C403,'Transport DB'!F:F,"="&amp;'Work DB'!$K$4)</f>
        <v>0</v>
      </c>
      <c r="L403" s="186">
        <f>SUMIFS('Transport DB'!O:O,'Transport DB'!C:C,"="&amp;'Work DB'!C403,'Transport DB'!F:F,"="&amp;'Work DB'!$L$4)</f>
        <v>0</v>
      </c>
      <c r="M403" s="186">
        <f>SUMIFS('Transport DB'!O:O,'Transport DB'!C:C,"="&amp;'Work DB'!C403,'Transport DB'!F:F,"="&amp;'Work DB'!$M$4)</f>
        <v>0</v>
      </c>
      <c r="N403" s="186"/>
      <c r="O403" s="187"/>
      <c r="P403" s="168">
        <f t="shared" si="28"/>
        <v>0</v>
      </c>
      <c r="Q403" s="186">
        <f t="shared" si="27"/>
        <v>0</v>
      </c>
      <c r="R403" s="186"/>
      <c r="S403" s="186"/>
      <c r="T403" s="186"/>
      <c r="U403" s="186"/>
      <c r="V403" s="187"/>
      <c r="W403" s="185">
        <f>SUMIFS('Transport DB'!Q:Q,'Transport DB'!C:C,"="&amp;'Work DB'!C403,'Transport DB'!F:F,"="&amp;'Work DB'!$W$4)</f>
        <v>0</v>
      </c>
      <c r="X403" s="186">
        <f>SUMIFS('Transport DB'!Q:Q,'Transport DB'!C:C,"="&amp;'Work DB'!C403,'Transport DB'!F:F,"="&amp;'Work DB'!$X$4)</f>
        <v>0</v>
      </c>
      <c r="Y403" s="186">
        <f>SUMIFS('Transport DB'!Q:Q,'Transport DB'!C:C,"="&amp;'Work DB'!C403,'Transport DB'!F:F,"="&amp;'Work DB'!$Y$4)</f>
        <v>0</v>
      </c>
      <c r="Z403" s="188">
        <f>SUMIFS('Transport DB'!Q:Q,'Transport DB'!C:C,"="&amp;'Work DB'!C403,'Transport DB'!F:F,"="&amp;'Work DB'!$Z$4)</f>
        <v>0</v>
      </c>
      <c r="AA403" s="188">
        <f>SUMIFS('Transport DB'!Q:Q,'Transport DB'!C:C,"="&amp;'Work DB'!C403,'Transport DB'!F:F,"="&amp;'Work DB'!$AA$4)</f>
        <v>0</v>
      </c>
      <c r="AB403" s="188"/>
      <c r="AC403" s="187"/>
      <c r="AD403" s="185"/>
      <c r="AE403" s="186"/>
      <c r="AF403" s="187"/>
      <c r="AG403" s="185"/>
      <c r="AH403" s="186"/>
      <c r="AI403" s="188"/>
      <c r="AJ403" s="185"/>
      <c r="AK403" s="186"/>
      <c r="AL403" s="186"/>
      <c r="AM403" s="187"/>
      <c r="AN403" s="185"/>
      <c r="AO403" s="186"/>
      <c r="AP403" s="187"/>
      <c r="AQ403" s="189"/>
      <c r="AR403" s="186"/>
      <c r="AS403" s="186"/>
      <c r="AT403" s="186"/>
      <c r="AU403" s="186"/>
      <c r="AV403" s="187"/>
      <c r="AW403" s="189"/>
      <c r="AX403" s="190" t="s">
        <v>48</v>
      </c>
    </row>
    <row r="404" spans="2:50" s="15" customFormat="1" ht="21" x14ac:dyDescent="0.25">
      <c r="B404" s="48"/>
      <c r="C404" s="20">
        <f t="shared" si="29"/>
        <v>45769</v>
      </c>
      <c r="D404" s="168">
        <f>SUMIFS('Transport DB'!P:P,'Transport DB'!C:C,"="&amp;'Work DB'!C404,'Transport DB'!F:F,"="&amp;'Work DB'!$D$4)</f>
        <v>0</v>
      </c>
      <c r="E404" s="169">
        <f>SUMIFS('Transport DB'!P:P,'Transport DB'!C:C,"="&amp;'Work DB'!C404,'Transport DB'!F:F,"="&amp;'Work DB'!$E$4)</f>
        <v>0</v>
      </c>
      <c r="F404" s="169">
        <f>SUMIFS('Transport DB'!P:P,'Transport DB'!C:C,"="&amp;'Work DB'!C404,'Transport DB'!F:F,"="&amp;'Work DB'!$F$4)</f>
        <v>0</v>
      </c>
      <c r="G404" s="169"/>
      <c r="H404" s="167"/>
      <c r="I404" s="168">
        <f>SUMIFS('Transport DB'!O:O,'Transport DB'!C:C,"="&amp;'Work DB'!C404,'Transport DB'!F:F,"="&amp;'Work DB'!$I$4)</f>
        <v>0</v>
      </c>
      <c r="J404" s="169">
        <f>SUMIFS('Transport DB'!O:O,'Transport DB'!C:C,"="&amp;'Work DB'!C404,'Transport DB'!F:F,"="&amp;'Work DB'!$J$4)</f>
        <v>0</v>
      </c>
      <c r="K404" s="169">
        <f>SUMIFS('Transport DB'!O:O,'Transport DB'!C:C,"="&amp;'Work DB'!C404,'Transport DB'!F:F,"="&amp;'Work DB'!$K$4)</f>
        <v>0</v>
      </c>
      <c r="L404" s="169">
        <f>SUMIFS('Transport DB'!O:O,'Transport DB'!C:C,"="&amp;'Work DB'!C404,'Transport DB'!F:F,"="&amp;'Work DB'!$L$4)</f>
        <v>0</v>
      </c>
      <c r="M404" s="169">
        <f>SUMIFS('Transport DB'!O:O,'Transport DB'!C:C,"="&amp;'Work DB'!C404,'Transport DB'!F:F,"="&amp;'Work DB'!$M$4)</f>
        <v>0</v>
      </c>
      <c r="N404" s="169"/>
      <c r="O404" s="167"/>
      <c r="P404" s="168">
        <f t="shared" si="28"/>
        <v>0</v>
      </c>
      <c r="Q404" s="169">
        <f t="shared" si="27"/>
        <v>0</v>
      </c>
      <c r="R404" s="169"/>
      <c r="S404" s="169"/>
      <c r="T404" s="169"/>
      <c r="U404" s="169"/>
      <c r="V404" s="167"/>
      <c r="W404" s="168">
        <f>SUMIFS('Transport DB'!Q:Q,'Transport DB'!C:C,"="&amp;'Work DB'!C404,'Transport DB'!F:F,"="&amp;'Work DB'!$W$4)</f>
        <v>0</v>
      </c>
      <c r="X404" s="169">
        <f>SUMIFS('Transport DB'!Q:Q,'Transport DB'!C:C,"="&amp;'Work DB'!C404,'Transport DB'!F:F,"="&amp;'Work DB'!$X$4)</f>
        <v>0</v>
      </c>
      <c r="Y404" s="169">
        <f>SUMIFS('Transport DB'!Q:Q,'Transport DB'!C:C,"="&amp;'Work DB'!C404,'Transport DB'!F:F,"="&amp;'Work DB'!$Y$4)</f>
        <v>0</v>
      </c>
      <c r="Z404" s="166">
        <f>SUMIFS('Transport DB'!Q:Q,'Transport DB'!C:C,"="&amp;'Work DB'!C404,'Transport DB'!F:F,"="&amp;'Work DB'!$Z$4)</f>
        <v>0</v>
      </c>
      <c r="AA404" s="166">
        <f>SUMIFS('Transport DB'!Q:Q,'Transport DB'!C:C,"="&amp;'Work DB'!C404,'Transport DB'!F:F,"="&amp;'Work DB'!$AA$4)</f>
        <v>0</v>
      </c>
      <c r="AB404" s="166"/>
      <c r="AC404" s="167"/>
      <c r="AD404" s="29"/>
      <c r="AE404" s="30"/>
      <c r="AF404" s="31"/>
      <c r="AG404" s="29"/>
      <c r="AH404" s="30"/>
      <c r="AI404" s="32"/>
      <c r="AJ404" s="29"/>
      <c r="AK404" s="30"/>
      <c r="AL404" s="30"/>
      <c r="AM404" s="31"/>
      <c r="AN404" s="29"/>
      <c r="AO404" s="30"/>
      <c r="AP404" s="31"/>
      <c r="AQ404" s="189"/>
      <c r="AR404" s="30"/>
      <c r="AS404" s="30"/>
      <c r="AT404" s="30"/>
      <c r="AU404" s="30"/>
      <c r="AV404" s="31"/>
      <c r="AW404" s="33"/>
      <c r="AX404" s="57"/>
    </row>
    <row r="405" spans="2:50" s="15" customFormat="1" ht="21" x14ac:dyDescent="0.25">
      <c r="B405" s="48"/>
      <c r="C405" s="20">
        <f t="shared" si="29"/>
        <v>45770</v>
      </c>
      <c r="D405" s="168">
        <f>SUMIFS('Transport DB'!P:P,'Transport DB'!C:C,"="&amp;'Work DB'!C405,'Transport DB'!F:F,"="&amp;'Work DB'!$D$4)</f>
        <v>0</v>
      </c>
      <c r="E405" s="169">
        <f>SUMIFS('Transport DB'!P:P,'Transport DB'!C:C,"="&amp;'Work DB'!C405,'Transport DB'!F:F,"="&amp;'Work DB'!$E$4)</f>
        <v>0</v>
      </c>
      <c r="F405" s="169">
        <f>SUMIFS('Transport DB'!P:P,'Transport DB'!C:C,"="&amp;'Work DB'!C405,'Transport DB'!F:F,"="&amp;'Work DB'!$F$4)</f>
        <v>0</v>
      </c>
      <c r="G405" s="169"/>
      <c r="H405" s="167"/>
      <c r="I405" s="168">
        <f>SUMIFS('Transport DB'!O:O,'Transport DB'!C:C,"="&amp;'Work DB'!C405,'Transport DB'!F:F,"="&amp;'Work DB'!$I$4)</f>
        <v>0</v>
      </c>
      <c r="J405" s="169">
        <f>SUMIFS('Transport DB'!O:O,'Transport DB'!C:C,"="&amp;'Work DB'!C405,'Transport DB'!F:F,"="&amp;'Work DB'!$J$4)</f>
        <v>0</v>
      </c>
      <c r="K405" s="169">
        <f>SUMIFS('Transport DB'!O:O,'Transport DB'!C:C,"="&amp;'Work DB'!C405,'Transport DB'!F:F,"="&amp;'Work DB'!$K$4)</f>
        <v>0</v>
      </c>
      <c r="L405" s="169">
        <f>SUMIFS('Transport DB'!O:O,'Transport DB'!C:C,"="&amp;'Work DB'!C405,'Transport DB'!F:F,"="&amp;'Work DB'!$L$4)</f>
        <v>0</v>
      </c>
      <c r="M405" s="169">
        <f>SUMIFS('Transport DB'!O:O,'Transport DB'!C:C,"="&amp;'Work DB'!C405,'Transport DB'!F:F,"="&amp;'Work DB'!$M$4)</f>
        <v>0</v>
      </c>
      <c r="N405" s="169"/>
      <c r="O405" s="167"/>
      <c r="P405" s="168">
        <f t="shared" si="28"/>
        <v>0</v>
      </c>
      <c r="Q405" s="169">
        <f t="shared" si="27"/>
        <v>0</v>
      </c>
      <c r="R405" s="169"/>
      <c r="S405" s="169"/>
      <c r="T405" s="169"/>
      <c r="U405" s="169"/>
      <c r="V405" s="167"/>
      <c r="W405" s="168">
        <f>SUMIFS('Transport DB'!Q:Q,'Transport DB'!C:C,"="&amp;'Work DB'!C405,'Transport DB'!F:F,"="&amp;'Work DB'!$W$4)</f>
        <v>0</v>
      </c>
      <c r="X405" s="169">
        <f>SUMIFS('Transport DB'!Q:Q,'Transport DB'!C:C,"="&amp;'Work DB'!C405,'Transport DB'!F:F,"="&amp;'Work DB'!$X$4)</f>
        <v>0</v>
      </c>
      <c r="Y405" s="169">
        <f>SUMIFS('Transport DB'!Q:Q,'Transport DB'!C:C,"="&amp;'Work DB'!C405,'Transport DB'!F:F,"="&amp;'Work DB'!$Y$4)</f>
        <v>0</v>
      </c>
      <c r="Z405" s="166">
        <f>SUMIFS('Transport DB'!Q:Q,'Transport DB'!C:C,"="&amp;'Work DB'!C405,'Transport DB'!F:F,"="&amp;'Work DB'!$Z$4)</f>
        <v>0</v>
      </c>
      <c r="AA405" s="166">
        <f>SUMIFS('Transport DB'!Q:Q,'Transport DB'!C:C,"="&amp;'Work DB'!C405,'Transport DB'!F:F,"="&amp;'Work DB'!$AA$4)</f>
        <v>0</v>
      </c>
      <c r="AB405" s="166"/>
      <c r="AC405" s="167"/>
      <c r="AD405" s="29"/>
      <c r="AE405" s="30"/>
      <c r="AF405" s="31"/>
      <c r="AG405" s="29"/>
      <c r="AH405" s="30"/>
      <c r="AI405" s="32"/>
      <c r="AJ405" s="29"/>
      <c r="AK405" s="30"/>
      <c r="AL405" s="30"/>
      <c r="AM405" s="31"/>
      <c r="AN405" s="29"/>
      <c r="AO405" s="30"/>
      <c r="AP405" s="31"/>
      <c r="AQ405" s="189"/>
      <c r="AR405" s="30"/>
      <c r="AS405" s="30"/>
      <c r="AT405" s="30"/>
      <c r="AU405" s="30"/>
      <c r="AV405" s="31"/>
      <c r="AW405" s="33"/>
      <c r="AX405" s="57"/>
    </row>
    <row r="406" spans="2:50" s="15" customFormat="1" ht="21" x14ac:dyDescent="0.25">
      <c r="B406" s="48"/>
      <c r="C406" s="20">
        <f t="shared" si="29"/>
        <v>45771</v>
      </c>
      <c r="D406" s="168">
        <f>SUMIFS('Transport DB'!P:P,'Transport DB'!C:C,"="&amp;'Work DB'!C406,'Transport DB'!F:F,"="&amp;'Work DB'!$D$4)</f>
        <v>0</v>
      </c>
      <c r="E406" s="169">
        <f>SUMIFS('Transport DB'!P:P,'Transport DB'!C:C,"="&amp;'Work DB'!C406,'Transport DB'!F:F,"="&amp;'Work DB'!$E$4)</f>
        <v>0</v>
      </c>
      <c r="F406" s="169">
        <f>SUMIFS('Transport DB'!P:P,'Transport DB'!C:C,"="&amp;'Work DB'!C406,'Transport DB'!F:F,"="&amp;'Work DB'!$F$4)</f>
        <v>0</v>
      </c>
      <c r="G406" s="169"/>
      <c r="H406" s="167"/>
      <c r="I406" s="168">
        <f>SUMIFS('Transport DB'!O:O,'Transport DB'!C:C,"="&amp;'Work DB'!C406,'Transport DB'!F:F,"="&amp;'Work DB'!$I$4)</f>
        <v>0</v>
      </c>
      <c r="J406" s="169">
        <f>SUMIFS('Transport DB'!O:O,'Transport DB'!C:C,"="&amp;'Work DB'!C406,'Transport DB'!F:F,"="&amp;'Work DB'!$J$4)</f>
        <v>0</v>
      </c>
      <c r="K406" s="169">
        <f>SUMIFS('Transport DB'!O:O,'Transport DB'!C:C,"="&amp;'Work DB'!C406,'Transport DB'!F:F,"="&amp;'Work DB'!$K$4)</f>
        <v>0</v>
      </c>
      <c r="L406" s="169">
        <f>SUMIFS('Transport DB'!O:O,'Transport DB'!C:C,"="&amp;'Work DB'!C406,'Transport DB'!F:F,"="&amp;'Work DB'!$L$4)</f>
        <v>0</v>
      </c>
      <c r="M406" s="169">
        <f>SUMIFS('Transport DB'!O:O,'Transport DB'!C:C,"="&amp;'Work DB'!C406,'Transport DB'!F:F,"="&amp;'Work DB'!$M$4)</f>
        <v>0</v>
      </c>
      <c r="N406" s="169"/>
      <c r="O406" s="167"/>
      <c r="P406" s="168">
        <f t="shared" si="28"/>
        <v>0</v>
      </c>
      <c r="Q406" s="169">
        <f t="shared" si="27"/>
        <v>0</v>
      </c>
      <c r="R406" s="169"/>
      <c r="S406" s="169"/>
      <c r="T406" s="169"/>
      <c r="U406" s="169"/>
      <c r="V406" s="167"/>
      <c r="W406" s="168">
        <f>SUMIFS('Transport DB'!Q:Q,'Transport DB'!C:C,"="&amp;'Work DB'!C406,'Transport DB'!F:F,"="&amp;'Work DB'!$W$4)</f>
        <v>0</v>
      </c>
      <c r="X406" s="169">
        <f>SUMIFS('Transport DB'!Q:Q,'Transport DB'!C:C,"="&amp;'Work DB'!C406,'Transport DB'!F:F,"="&amp;'Work DB'!$X$4)</f>
        <v>0</v>
      </c>
      <c r="Y406" s="169">
        <f>SUMIFS('Transport DB'!Q:Q,'Transport DB'!C:C,"="&amp;'Work DB'!C406,'Transport DB'!F:F,"="&amp;'Work DB'!$Y$4)</f>
        <v>0</v>
      </c>
      <c r="Z406" s="166">
        <f>SUMIFS('Transport DB'!Q:Q,'Transport DB'!C:C,"="&amp;'Work DB'!C406,'Transport DB'!F:F,"="&amp;'Work DB'!$Z$4)</f>
        <v>0</v>
      </c>
      <c r="AA406" s="166">
        <f>SUMIFS('Transport DB'!Q:Q,'Transport DB'!C:C,"="&amp;'Work DB'!C406,'Transport DB'!F:F,"="&amp;'Work DB'!$AA$4)</f>
        <v>0</v>
      </c>
      <c r="AB406" s="166"/>
      <c r="AC406" s="167"/>
      <c r="AD406" s="29"/>
      <c r="AE406" s="30"/>
      <c r="AF406" s="31"/>
      <c r="AG406" s="29"/>
      <c r="AH406" s="30"/>
      <c r="AI406" s="32"/>
      <c r="AJ406" s="29"/>
      <c r="AK406" s="30"/>
      <c r="AL406" s="30"/>
      <c r="AM406" s="31"/>
      <c r="AN406" s="29"/>
      <c r="AO406" s="30"/>
      <c r="AP406" s="31"/>
      <c r="AQ406" s="189"/>
      <c r="AR406" s="30"/>
      <c r="AS406" s="30"/>
      <c r="AT406" s="30"/>
      <c r="AU406" s="30"/>
      <c r="AV406" s="31"/>
      <c r="AW406" s="33"/>
      <c r="AX406" s="57"/>
    </row>
    <row r="407" spans="2:50" s="15" customFormat="1" ht="21" x14ac:dyDescent="0.25">
      <c r="B407" s="48"/>
      <c r="C407" s="20">
        <f t="shared" si="29"/>
        <v>45772</v>
      </c>
      <c r="D407" s="168">
        <f>SUMIFS('Transport DB'!P:P,'Transport DB'!C:C,"="&amp;'Work DB'!C407,'Transport DB'!F:F,"="&amp;'Work DB'!$D$4)</f>
        <v>0</v>
      </c>
      <c r="E407" s="169">
        <f>SUMIFS('Transport DB'!P:P,'Transport DB'!C:C,"="&amp;'Work DB'!C407,'Transport DB'!F:F,"="&amp;'Work DB'!$E$4)</f>
        <v>0</v>
      </c>
      <c r="F407" s="169">
        <f>SUMIFS('Transport DB'!P:P,'Transport DB'!C:C,"="&amp;'Work DB'!C407,'Transport DB'!F:F,"="&amp;'Work DB'!$F$4)</f>
        <v>0</v>
      </c>
      <c r="G407" s="169"/>
      <c r="H407" s="167"/>
      <c r="I407" s="168">
        <f>SUMIFS('Transport DB'!O:O,'Transport DB'!C:C,"="&amp;'Work DB'!C407,'Transport DB'!F:F,"="&amp;'Work DB'!$I$4)</f>
        <v>0</v>
      </c>
      <c r="J407" s="169">
        <f>SUMIFS('Transport DB'!O:O,'Transport DB'!C:C,"="&amp;'Work DB'!C407,'Transport DB'!F:F,"="&amp;'Work DB'!$J$4)</f>
        <v>0</v>
      </c>
      <c r="K407" s="169">
        <f>SUMIFS('Transport DB'!O:O,'Transport DB'!C:C,"="&amp;'Work DB'!C407,'Transport DB'!F:F,"="&amp;'Work DB'!$K$4)</f>
        <v>0</v>
      </c>
      <c r="L407" s="169">
        <f>SUMIFS('Transport DB'!O:O,'Transport DB'!C:C,"="&amp;'Work DB'!C407,'Transport DB'!F:F,"="&amp;'Work DB'!$L$4)</f>
        <v>0</v>
      </c>
      <c r="M407" s="169">
        <f>SUMIFS('Transport DB'!O:O,'Transport DB'!C:C,"="&amp;'Work DB'!C407,'Transport DB'!F:F,"="&amp;'Work DB'!$M$4)</f>
        <v>0</v>
      </c>
      <c r="N407" s="169"/>
      <c r="O407" s="167"/>
      <c r="P407" s="168">
        <f t="shared" si="28"/>
        <v>0</v>
      </c>
      <c r="Q407" s="169">
        <f t="shared" si="27"/>
        <v>0</v>
      </c>
      <c r="R407" s="169"/>
      <c r="S407" s="169"/>
      <c r="T407" s="169"/>
      <c r="U407" s="169"/>
      <c r="V407" s="167"/>
      <c r="W407" s="168">
        <f>SUMIFS('Transport DB'!Q:Q,'Transport DB'!C:C,"="&amp;'Work DB'!C407,'Transport DB'!F:F,"="&amp;'Work DB'!$W$4)</f>
        <v>0</v>
      </c>
      <c r="X407" s="169">
        <f>SUMIFS('Transport DB'!Q:Q,'Transport DB'!C:C,"="&amp;'Work DB'!C407,'Transport DB'!F:F,"="&amp;'Work DB'!$X$4)</f>
        <v>0</v>
      </c>
      <c r="Y407" s="169">
        <f>SUMIFS('Transport DB'!Q:Q,'Transport DB'!C:C,"="&amp;'Work DB'!C407,'Transport DB'!F:F,"="&amp;'Work DB'!$Y$4)</f>
        <v>0</v>
      </c>
      <c r="Z407" s="166">
        <f>SUMIFS('Transport DB'!Q:Q,'Transport DB'!C:C,"="&amp;'Work DB'!C407,'Transport DB'!F:F,"="&amp;'Work DB'!$Z$4)</f>
        <v>0</v>
      </c>
      <c r="AA407" s="166">
        <f>SUMIFS('Transport DB'!Q:Q,'Transport DB'!C:C,"="&amp;'Work DB'!C407,'Transport DB'!F:F,"="&amp;'Work DB'!$AA$4)</f>
        <v>0</v>
      </c>
      <c r="AB407" s="166"/>
      <c r="AC407" s="167"/>
      <c r="AD407" s="29"/>
      <c r="AE407" s="30"/>
      <c r="AF407" s="31"/>
      <c r="AG407" s="29"/>
      <c r="AH407" s="30"/>
      <c r="AI407" s="32"/>
      <c r="AJ407" s="29"/>
      <c r="AK407" s="30"/>
      <c r="AL407" s="30"/>
      <c r="AM407" s="31"/>
      <c r="AN407" s="29"/>
      <c r="AO407" s="30"/>
      <c r="AP407" s="31"/>
      <c r="AQ407" s="189"/>
      <c r="AR407" s="30"/>
      <c r="AS407" s="30"/>
      <c r="AT407" s="30"/>
      <c r="AU407" s="30"/>
      <c r="AV407" s="31"/>
      <c r="AW407" s="33"/>
      <c r="AX407" s="57"/>
    </row>
    <row r="408" spans="2:50" s="15" customFormat="1" ht="21" x14ac:dyDescent="0.25">
      <c r="B408" s="48"/>
      <c r="C408" s="20">
        <f t="shared" si="29"/>
        <v>45773</v>
      </c>
      <c r="D408" s="168">
        <f>SUMIFS('Transport DB'!P:P,'Transport DB'!C:C,"="&amp;'Work DB'!C408,'Transport DB'!F:F,"="&amp;'Work DB'!$D$4)</f>
        <v>0</v>
      </c>
      <c r="E408" s="169">
        <f>SUMIFS('Transport DB'!P:P,'Transport DB'!C:C,"="&amp;'Work DB'!C408,'Transport DB'!F:F,"="&amp;'Work DB'!$E$4)</f>
        <v>0</v>
      </c>
      <c r="F408" s="169">
        <f>SUMIFS('Transport DB'!P:P,'Transport DB'!C:C,"="&amp;'Work DB'!C408,'Transport DB'!F:F,"="&amp;'Work DB'!$F$4)</f>
        <v>0</v>
      </c>
      <c r="G408" s="169"/>
      <c r="H408" s="167"/>
      <c r="I408" s="168">
        <f>SUMIFS('Transport DB'!O:O,'Transport DB'!C:C,"="&amp;'Work DB'!C408,'Transport DB'!F:F,"="&amp;'Work DB'!$I$4)</f>
        <v>0</v>
      </c>
      <c r="J408" s="169">
        <f>SUMIFS('Transport DB'!O:O,'Transport DB'!C:C,"="&amp;'Work DB'!C408,'Transport DB'!F:F,"="&amp;'Work DB'!$J$4)</f>
        <v>0</v>
      </c>
      <c r="K408" s="169">
        <f>SUMIFS('Transport DB'!O:O,'Transport DB'!C:C,"="&amp;'Work DB'!C408,'Transport DB'!F:F,"="&amp;'Work DB'!$K$4)</f>
        <v>0</v>
      </c>
      <c r="L408" s="169">
        <f>SUMIFS('Transport DB'!O:O,'Transport DB'!C:C,"="&amp;'Work DB'!C408,'Transport DB'!F:F,"="&amp;'Work DB'!$L$4)</f>
        <v>0</v>
      </c>
      <c r="M408" s="169">
        <f>SUMIFS('Transport DB'!O:O,'Transport DB'!C:C,"="&amp;'Work DB'!C408,'Transport DB'!F:F,"="&amp;'Work DB'!$M$4)</f>
        <v>0</v>
      </c>
      <c r="N408" s="169"/>
      <c r="O408" s="167"/>
      <c r="P408" s="168">
        <f t="shared" si="28"/>
        <v>0</v>
      </c>
      <c r="Q408" s="169">
        <f t="shared" si="27"/>
        <v>0</v>
      </c>
      <c r="R408" s="169"/>
      <c r="S408" s="169"/>
      <c r="T408" s="169"/>
      <c r="U408" s="169"/>
      <c r="V408" s="167"/>
      <c r="W408" s="168">
        <f>SUMIFS('Transport DB'!Q:Q,'Transport DB'!C:C,"="&amp;'Work DB'!C408,'Transport DB'!F:F,"="&amp;'Work DB'!$W$4)</f>
        <v>0</v>
      </c>
      <c r="X408" s="169">
        <f>SUMIFS('Transport DB'!Q:Q,'Transport DB'!C:C,"="&amp;'Work DB'!C408,'Transport DB'!F:F,"="&amp;'Work DB'!$X$4)</f>
        <v>0</v>
      </c>
      <c r="Y408" s="169">
        <f>SUMIFS('Transport DB'!Q:Q,'Transport DB'!C:C,"="&amp;'Work DB'!C408,'Transport DB'!F:F,"="&amp;'Work DB'!$Y$4)</f>
        <v>0</v>
      </c>
      <c r="Z408" s="166">
        <f>SUMIFS('Transport DB'!Q:Q,'Transport DB'!C:C,"="&amp;'Work DB'!C408,'Transport DB'!F:F,"="&amp;'Work DB'!$Z$4)</f>
        <v>0</v>
      </c>
      <c r="AA408" s="166">
        <f>SUMIFS('Transport DB'!Q:Q,'Transport DB'!C:C,"="&amp;'Work DB'!C408,'Transport DB'!F:F,"="&amp;'Work DB'!$AA$4)</f>
        <v>0</v>
      </c>
      <c r="AB408" s="166"/>
      <c r="AC408" s="167"/>
      <c r="AD408" s="29"/>
      <c r="AE408" s="30"/>
      <c r="AF408" s="31"/>
      <c r="AG408" s="29"/>
      <c r="AH408" s="30"/>
      <c r="AI408" s="32"/>
      <c r="AJ408" s="29"/>
      <c r="AK408" s="30"/>
      <c r="AL408" s="30"/>
      <c r="AM408" s="31"/>
      <c r="AN408" s="29"/>
      <c r="AO408" s="30"/>
      <c r="AP408" s="31"/>
      <c r="AQ408" s="189"/>
      <c r="AR408" s="30"/>
      <c r="AS408" s="30"/>
      <c r="AT408" s="30"/>
      <c r="AU408" s="30"/>
      <c r="AV408" s="31"/>
      <c r="AW408" s="33"/>
      <c r="AX408" s="57"/>
    </row>
    <row r="409" spans="2:50" s="15" customFormat="1" ht="21" x14ac:dyDescent="0.25">
      <c r="B409" s="48"/>
      <c r="C409" s="20">
        <f t="shared" si="29"/>
        <v>45774</v>
      </c>
      <c r="D409" s="168">
        <f>SUMIFS('Transport DB'!P:P,'Transport DB'!C:C,"="&amp;'Work DB'!C409,'Transport DB'!F:F,"="&amp;'Work DB'!$D$4)</f>
        <v>0</v>
      </c>
      <c r="E409" s="169">
        <f>SUMIFS('Transport DB'!P:P,'Transport DB'!C:C,"="&amp;'Work DB'!C409,'Transport DB'!F:F,"="&amp;'Work DB'!$E$4)</f>
        <v>0</v>
      </c>
      <c r="F409" s="169">
        <f>SUMIFS('Transport DB'!P:P,'Transport DB'!C:C,"="&amp;'Work DB'!C409,'Transport DB'!F:F,"="&amp;'Work DB'!$F$4)</f>
        <v>0</v>
      </c>
      <c r="G409" s="169"/>
      <c r="H409" s="167"/>
      <c r="I409" s="168">
        <f>SUMIFS('Transport DB'!O:O,'Transport DB'!C:C,"="&amp;'Work DB'!C409,'Transport DB'!F:F,"="&amp;'Work DB'!$I$4)</f>
        <v>0</v>
      </c>
      <c r="J409" s="169">
        <f>SUMIFS('Transport DB'!O:O,'Transport DB'!C:C,"="&amp;'Work DB'!C409,'Transport DB'!F:F,"="&amp;'Work DB'!$J$4)</f>
        <v>0</v>
      </c>
      <c r="K409" s="169">
        <f>SUMIFS('Transport DB'!O:O,'Transport DB'!C:C,"="&amp;'Work DB'!C409,'Transport DB'!F:F,"="&amp;'Work DB'!$K$4)</f>
        <v>0</v>
      </c>
      <c r="L409" s="169">
        <f>SUMIFS('Transport DB'!O:O,'Transport DB'!C:C,"="&amp;'Work DB'!C409,'Transport DB'!F:F,"="&amp;'Work DB'!$L$4)</f>
        <v>0</v>
      </c>
      <c r="M409" s="169">
        <f>SUMIFS('Transport DB'!O:O,'Transport DB'!C:C,"="&amp;'Work DB'!C409,'Transport DB'!F:F,"="&amp;'Work DB'!$M$4)</f>
        <v>0</v>
      </c>
      <c r="N409" s="169"/>
      <c r="O409" s="167"/>
      <c r="P409" s="168">
        <f t="shared" si="28"/>
        <v>0</v>
      </c>
      <c r="Q409" s="169">
        <f t="shared" si="27"/>
        <v>0</v>
      </c>
      <c r="R409" s="169"/>
      <c r="S409" s="169"/>
      <c r="T409" s="169"/>
      <c r="U409" s="169"/>
      <c r="V409" s="167"/>
      <c r="W409" s="168">
        <f>SUMIFS('Transport DB'!Q:Q,'Transport DB'!C:C,"="&amp;'Work DB'!C409,'Transport DB'!F:F,"="&amp;'Work DB'!$W$4)</f>
        <v>0</v>
      </c>
      <c r="X409" s="169">
        <f>SUMIFS('Transport DB'!Q:Q,'Transport DB'!C:C,"="&amp;'Work DB'!C409,'Transport DB'!F:F,"="&amp;'Work DB'!$X$4)</f>
        <v>0</v>
      </c>
      <c r="Y409" s="169">
        <f>SUMIFS('Transport DB'!Q:Q,'Transport DB'!C:C,"="&amp;'Work DB'!C409,'Transport DB'!F:F,"="&amp;'Work DB'!$Y$4)</f>
        <v>0</v>
      </c>
      <c r="Z409" s="166">
        <f>SUMIFS('Transport DB'!Q:Q,'Transport DB'!C:C,"="&amp;'Work DB'!C409,'Transport DB'!F:F,"="&amp;'Work DB'!$Z$4)</f>
        <v>0</v>
      </c>
      <c r="AA409" s="166">
        <f>SUMIFS('Transport DB'!Q:Q,'Transport DB'!C:C,"="&amp;'Work DB'!C409,'Transport DB'!F:F,"="&amp;'Work DB'!$AA$4)</f>
        <v>0</v>
      </c>
      <c r="AB409" s="166"/>
      <c r="AC409" s="167"/>
      <c r="AD409" s="29"/>
      <c r="AE409" s="30"/>
      <c r="AF409" s="31"/>
      <c r="AG409" s="29"/>
      <c r="AH409" s="30"/>
      <c r="AI409" s="32"/>
      <c r="AJ409" s="29"/>
      <c r="AK409" s="30"/>
      <c r="AL409" s="30"/>
      <c r="AM409" s="31"/>
      <c r="AN409" s="29"/>
      <c r="AO409" s="30"/>
      <c r="AP409" s="31"/>
      <c r="AQ409" s="189"/>
      <c r="AR409" s="30"/>
      <c r="AS409" s="30"/>
      <c r="AT409" s="30"/>
      <c r="AU409" s="30"/>
      <c r="AV409" s="31"/>
      <c r="AW409" s="33"/>
      <c r="AX409" s="57"/>
    </row>
    <row r="410" spans="2:50" s="15" customFormat="1" ht="21" x14ac:dyDescent="0.25">
      <c r="B410" s="48"/>
      <c r="C410" s="20">
        <f t="shared" si="29"/>
        <v>45775</v>
      </c>
      <c r="D410" s="168">
        <f>SUMIFS('Transport DB'!P:P,'Transport DB'!C:C,"="&amp;'Work DB'!C410,'Transport DB'!F:F,"="&amp;'Work DB'!$D$4)</f>
        <v>0</v>
      </c>
      <c r="E410" s="169">
        <f>SUMIFS('Transport DB'!P:P,'Transport DB'!C:C,"="&amp;'Work DB'!C410,'Transport DB'!F:F,"="&amp;'Work DB'!$E$4)</f>
        <v>0</v>
      </c>
      <c r="F410" s="169">
        <f>SUMIFS('Transport DB'!P:P,'Transport DB'!C:C,"="&amp;'Work DB'!C410,'Transport DB'!F:F,"="&amp;'Work DB'!$F$4)</f>
        <v>0</v>
      </c>
      <c r="G410" s="169"/>
      <c r="H410" s="167"/>
      <c r="I410" s="168">
        <f>SUMIFS('Transport DB'!O:O,'Transport DB'!C:C,"="&amp;'Work DB'!C410,'Transport DB'!F:F,"="&amp;'Work DB'!$I$4)</f>
        <v>0</v>
      </c>
      <c r="J410" s="169">
        <f>SUMIFS('Transport DB'!O:O,'Transport DB'!C:C,"="&amp;'Work DB'!C410,'Transport DB'!F:F,"="&amp;'Work DB'!$J$4)</f>
        <v>0</v>
      </c>
      <c r="K410" s="169">
        <f>SUMIFS('Transport DB'!O:O,'Transport DB'!C:C,"="&amp;'Work DB'!C410,'Transport DB'!F:F,"="&amp;'Work DB'!$K$4)</f>
        <v>0</v>
      </c>
      <c r="L410" s="169">
        <f>SUMIFS('Transport DB'!O:O,'Transport DB'!C:C,"="&amp;'Work DB'!C410,'Transport DB'!F:F,"="&amp;'Work DB'!$L$4)</f>
        <v>0</v>
      </c>
      <c r="M410" s="169">
        <f>SUMIFS('Transport DB'!O:O,'Transport DB'!C:C,"="&amp;'Work DB'!C410,'Transport DB'!F:F,"="&amp;'Work DB'!$M$4)</f>
        <v>0</v>
      </c>
      <c r="N410" s="169"/>
      <c r="O410" s="167"/>
      <c r="P410" s="168">
        <f t="shared" si="28"/>
        <v>0</v>
      </c>
      <c r="Q410" s="169">
        <f t="shared" si="27"/>
        <v>0</v>
      </c>
      <c r="R410" s="169"/>
      <c r="S410" s="169"/>
      <c r="T410" s="169"/>
      <c r="U410" s="169"/>
      <c r="V410" s="167"/>
      <c r="W410" s="168">
        <f>SUMIFS('Transport DB'!Q:Q,'Transport DB'!C:C,"="&amp;'Work DB'!C410,'Transport DB'!F:F,"="&amp;'Work DB'!$W$4)</f>
        <v>0</v>
      </c>
      <c r="X410" s="169">
        <f>SUMIFS('Transport DB'!Q:Q,'Transport DB'!C:C,"="&amp;'Work DB'!C410,'Transport DB'!F:F,"="&amp;'Work DB'!$X$4)</f>
        <v>0</v>
      </c>
      <c r="Y410" s="169">
        <f>SUMIFS('Transport DB'!Q:Q,'Transport DB'!C:C,"="&amp;'Work DB'!C410,'Transport DB'!F:F,"="&amp;'Work DB'!$Y$4)</f>
        <v>0</v>
      </c>
      <c r="Z410" s="166">
        <f>SUMIFS('Transport DB'!Q:Q,'Transport DB'!C:C,"="&amp;'Work DB'!C410,'Transport DB'!F:F,"="&amp;'Work DB'!$Z$4)</f>
        <v>0</v>
      </c>
      <c r="AA410" s="166">
        <f>SUMIFS('Transport DB'!Q:Q,'Transport DB'!C:C,"="&amp;'Work DB'!C410,'Transport DB'!F:F,"="&amp;'Work DB'!$AA$4)</f>
        <v>0</v>
      </c>
      <c r="AB410" s="166"/>
      <c r="AC410" s="167"/>
      <c r="AD410" s="29"/>
      <c r="AE410" s="30"/>
      <c r="AF410" s="31"/>
      <c r="AG410" s="29"/>
      <c r="AH410" s="30"/>
      <c r="AI410" s="32"/>
      <c r="AJ410" s="29"/>
      <c r="AK410" s="30"/>
      <c r="AL410" s="30"/>
      <c r="AM410" s="31"/>
      <c r="AN410" s="29"/>
      <c r="AO410" s="30"/>
      <c r="AP410" s="31"/>
      <c r="AQ410" s="189"/>
      <c r="AR410" s="30"/>
      <c r="AS410" s="30"/>
      <c r="AT410" s="30"/>
      <c r="AU410" s="30"/>
      <c r="AV410" s="31"/>
      <c r="AW410" s="33"/>
      <c r="AX410" s="57"/>
    </row>
    <row r="411" spans="2:50" s="15" customFormat="1" ht="21" x14ac:dyDescent="0.25">
      <c r="B411" s="48"/>
      <c r="C411" s="20">
        <f t="shared" si="29"/>
        <v>45776</v>
      </c>
      <c r="D411" s="168">
        <f>SUMIFS('Transport DB'!P:P,'Transport DB'!C:C,"="&amp;'Work DB'!C411,'Transport DB'!F:F,"="&amp;'Work DB'!$D$4)</f>
        <v>0</v>
      </c>
      <c r="E411" s="169">
        <f>SUMIFS('Transport DB'!P:P,'Transport DB'!C:C,"="&amp;'Work DB'!C411,'Transport DB'!F:F,"="&amp;'Work DB'!$E$4)</f>
        <v>0</v>
      </c>
      <c r="F411" s="169">
        <f>SUMIFS('Transport DB'!P:P,'Transport DB'!C:C,"="&amp;'Work DB'!C411,'Transport DB'!F:F,"="&amp;'Work DB'!$F$4)</f>
        <v>0</v>
      </c>
      <c r="G411" s="169"/>
      <c r="H411" s="167"/>
      <c r="I411" s="168">
        <f>SUMIFS('Transport DB'!O:O,'Transport DB'!C:C,"="&amp;'Work DB'!C411,'Transport DB'!F:F,"="&amp;'Work DB'!$I$4)</f>
        <v>0</v>
      </c>
      <c r="J411" s="169">
        <f>SUMIFS('Transport DB'!O:O,'Transport DB'!C:C,"="&amp;'Work DB'!C411,'Transport DB'!F:F,"="&amp;'Work DB'!$J$4)</f>
        <v>0</v>
      </c>
      <c r="K411" s="169">
        <f>SUMIFS('Transport DB'!O:O,'Transport DB'!C:C,"="&amp;'Work DB'!C411,'Transport DB'!F:F,"="&amp;'Work DB'!$K$4)</f>
        <v>0</v>
      </c>
      <c r="L411" s="169">
        <f>SUMIFS('Transport DB'!O:O,'Transport DB'!C:C,"="&amp;'Work DB'!C411,'Transport DB'!F:F,"="&amp;'Work DB'!$L$4)</f>
        <v>0</v>
      </c>
      <c r="M411" s="169">
        <f>SUMIFS('Transport DB'!O:O,'Transport DB'!C:C,"="&amp;'Work DB'!C411,'Transport DB'!F:F,"="&amp;'Work DB'!$M$4)</f>
        <v>0</v>
      </c>
      <c r="N411" s="169"/>
      <c r="O411" s="167"/>
      <c r="P411" s="168">
        <f t="shared" si="28"/>
        <v>0</v>
      </c>
      <c r="Q411" s="169">
        <f t="shared" si="27"/>
        <v>0</v>
      </c>
      <c r="R411" s="169"/>
      <c r="S411" s="169"/>
      <c r="T411" s="169"/>
      <c r="U411" s="169"/>
      <c r="V411" s="167"/>
      <c r="W411" s="168">
        <f>SUMIFS('Transport DB'!Q:Q,'Transport DB'!C:C,"="&amp;'Work DB'!C411,'Transport DB'!F:F,"="&amp;'Work DB'!$W$4)</f>
        <v>0</v>
      </c>
      <c r="X411" s="169">
        <f>SUMIFS('Transport DB'!Q:Q,'Transport DB'!C:C,"="&amp;'Work DB'!C411,'Transport DB'!F:F,"="&amp;'Work DB'!$X$4)</f>
        <v>0</v>
      </c>
      <c r="Y411" s="169">
        <f>SUMIFS('Transport DB'!Q:Q,'Transport DB'!C:C,"="&amp;'Work DB'!C411,'Transport DB'!F:F,"="&amp;'Work DB'!$Y$4)</f>
        <v>0</v>
      </c>
      <c r="Z411" s="166">
        <f>SUMIFS('Transport DB'!Q:Q,'Transport DB'!C:C,"="&amp;'Work DB'!C411,'Transport DB'!F:F,"="&amp;'Work DB'!$Z$4)</f>
        <v>0</v>
      </c>
      <c r="AA411" s="166">
        <f>SUMIFS('Transport DB'!Q:Q,'Transport DB'!C:C,"="&amp;'Work DB'!C411,'Transport DB'!F:F,"="&amp;'Work DB'!$AA$4)</f>
        <v>0</v>
      </c>
      <c r="AB411" s="166"/>
      <c r="AC411" s="167"/>
      <c r="AD411" s="29"/>
      <c r="AE411" s="30"/>
      <c r="AF411" s="31"/>
      <c r="AG411" s="29"/>
      <c r="AH411" s="30"/>
      <c r="AI411" s="32"/>
      <c r="AJ411" s="29"/>
      <c r="AK411" s="30"/>
      <c r="AL411" s="30"/>
      <c r="AM411" s="31"/>
      <c r="AN411" s="29"/>
      <c r="AO411" s="30"/>
      <c r="AP411" s="31"/>
      <c r="AQ411" s="189"/>
      <c r="AR411" s="30"/>
      <c r="AS411" s="30"/>
      <c r="AT411" s="30"/>
      <c r="AU411" s="30"/>
      <c r="AV411" s="31"/>
      <c r="AW411" s="33"/>
      <c r="AX411" s="57"/>
    </row>
    <row r="412" spans="2:50" s="15" customFormat="1" ht="21" x14ac:dyDescent="0.25">
      <c r="B412" s="48"/>
      <c r="C412" s="20">
        <f t="shared" si="29"/>
        <v>45777</v>
      </c>
      <c r="D412" s="168">
        <f>SUMIFS('Transport DB'!P:P,'Transport DB'!C:C,"="&amp;'Work DB'!C412,'Transport DB'!F:F,"="&amp;'Work DB'!$D$4)</f>
        <v>0</v>
      </c>
      <c r="E412" s="169">
        <f>SUMIFS('Transport DB'!P:P,'Transport DB'!C:C,"="&amp;'Work DB'!C412,'Transport DB'!F:F,"="&amp;'Work DB'!$E$4)</f>
        <v>0</v>
      </c>
      <c r="F412" s="169">
        <f>SUMIFS('Transport DB'!P:P,'Transport DB'!C:C,"="&amp;'Work DB'!C412,'Transport DB'!F:F,"="&amp;'Work DB'!$F$4)</f>
        <v>0</v>
      </c>
      <c r="G412" s="169"/>
      <c r="H412" s="167"/>
      <c r="I412" s="168">
        <f>SUMIFS('Transport DB'!O:O,'Transport DB'!C:C,"="&amp;'Work DB'!C412,'Transport DB'!F:F,"="&amp;'Work DB'!$I$4)</f>
        <v>0</v>
      </c>
      <c r="J412" s="169">
        <f>SUMIFS('Transport DB'!O:O,'Transport DB'!C:C,"="&amp;'Work DB'!C412,'Transport DB'!F:F,"="&amp;'Work DB'!$J$4)</f>
        <v>0</v>
      </c>
      <c r="K412" s="169">
        <f>SUMIFS('Transport DB'!O:O,'Transport DB'!C:C,"="&amp;'Work DB'!C412,'Transport DB'!F:F,"="&amp;'Work DB'!$K$4)</f>
        <v>0</v>
      </c>
      <c r="L412" s="169">
        <f>SUMIFS('Transport DB'!O:O,'Transport DB'!C:C,"="&amp;'Work DB'!C412,'Transport DB'!F:F,"="&amp;'Work DB'!$L$4)</f>
        <v>0</v>
      </c>
      <c r="M412" s="169">
        <f>SUMIFS('Transport DB'!O:O,'Transport DB'!C:C,"="&amp;'Work DB'!C412,'Transport DB'!F:F,"="&amp;'Work DB'!$M$4)</f>
        <v>0</v>
      </c>
      <c r="N412" s="169"/>
      <c r="O412" s="167"/>
      <c r="P412" s="168">
        <f t="shared" si="28"/>
        <v>0</v>
      </c>
      <c r="Q412" s="169">
        <f t="shared" si="27"/>
        <v>0</v>
      </c>
      <c r="R412" s="169"/>
      <c r="S412" s="169"/>
      <c r="T412" s="169"/>
      <c r="U412" s="169"/>
      <c r="V412" s="167"/>
      <c r="W412" s="168">
        <f>SUMIFS('Transport DB'!Q:Q,'Transport DB'!C:C,"="&amp;'Work DB'!C412,'Transport DB'!F:F,"="&amp;'Work DB'!$W$4)</f>
        <v>0</v>
      </c>
      <c r="X412" s="169">
        <f>SUMIFS('Transport DB'!Q:Q,'Transport DB'!C:C,"="&amp;'Work DB'!C412,'Transport DB'!F:F,"="&amp;'Work DB'!$X$4)</f>
        <v>0</v>
      </c>
      <c r="Y412" s="169">
        <f>SUMIFS('Transport DB'!Q:Q,'Transport DB'!C:C,"="&amp;'Work DB'!C412,'Transport DB'!F:F,"="&amp;'Work DB'!$Y$4)</f>
        <v>0</v>
      </c>
      <c r="Z412" s="166">
        <f>SUMIFS('Transport DB'!Q:Q,'Transport DB'!C:C,"="&amp;'Work DB'!C412,'Transport DB'!F:F,"="&amp;'Work DB'!$Z$4)</f>
        <v>0</v>
      </c>
      <c r="AA412" s="166">
        <f>SUMIFS('Transport DB'!Q:Q,'Transport DB'!C:C,"="&amp;'Work DB'!C412,'Transport DB'!F:F,"="&amp;'Work DB'!$AA$4)</f>
        <v>0</v>
      </c>
      <c r="AB412" s="166"/>
      <c r="AC412" s="167"/>
      <c r="AD412" s="29"/>
      <c r="AE412" s="30"/>
      <c r="AF412" s="31"/>
      <c r="AG412" s="29"/>
      <c r="AH412" s="30"/>
      <c r="AI412" s="32"/>
      <c r="AJ412" s="29"/>
      <c r="AK412" s="30"/>
      <c r="AL412" s="30"/>
      <c r="AM412" s="31"/>
      <c r="AN412" s="29"/>
      <c r="AO412" s="30"/>
      <c r="AP412" s="31"/>
      <c r="AQ412" s="189"/>
      <c r="AR412" s="30"/>
      <c r="AS412" s="30"/>
      <c r="AT412" s="30"/>
      <c r="AU412" s="30"/>
      <c r="AV412" s="31"/>
      <c r="AW412" s="33"/>
      <c r="AX412" s="57"/>
    </row>
    <row r="413" spans="2:50" s="15" customFormat="1" ht="21" x14ac:dyDescent="0.25">
      <c r="B413" s="48"/>
      <c r="C413" s="20">
        <f t="shared" si="29"/>
        <v>45778</v>
      </c>
      <c r="D413" s="168">
        <f>SUMIFS('Transport DB'!P:P,'Transport DB'!C:C,"="&amp;'Work DB'!C413,'Transport DB'!F:F,"="&amp;'Work DB'!$D$4)</f>
        <v>0</v>
      </c>
      <c r="E413" s="169">
        <f>SUMIFS('Transport DB'!P:P,'Transport DB'!C:C,"="&amp;'Work DB'!C413,'Transport DB'!F:F,"="&amp;'Work DB'!$E$4)</f>
        <v>0</v>
      </c>
      <c r="F413" s="169">
        <f>SUMIFS('Transport DB'!P:P,'Transport DB'!C:C,"="&amp;'Work DB'!C413,'Transport DB'!F:F,"="&amp;'Work DB'!$F$4)</f>
        <v>0</v>
      </c>
      <c r="G413" s="169"/>
      <c r="H413" s="167"/>
      <c r="I413" s="168">
        <f>SUMIFS('Transport DB'!O:O,'Transport DB'!C:C,"="&amp;'Work DB'!C413,'Transport DB'!F:F,"="&amp;'Work DB'!$I$4)</f>
        <v>0</v>
      </c>
      <c r="J413" s="169">
        <f>SUMIFS('Transport DB'!O:O,'Transport DB'!C:C,"="&amp;'Work DB'!C413,'Transport DB'!F:F,"="&amp;'Work DB'!$J$4)</f>
        <v>0</v>
      </c>
      <c r="K413" s="169">
        <f>SUMIFS('Transport DB'!O:O,'Transport DB'!C:C,"="&amp;'Work DB'!C413,'Transport DB'!F:F,"="&amp;'Work DB'!$K$4)</f>
        <v>0</v>
      </c>
      <c r="L413" s="169">
        <f>SUMIFS('Transport DB'!O:O,'Transport DB'!C:C,"="&amp;'Work DB'!C413,'Transport DB'!F:F,"="&amp;'Work DB'!$L$4)</f>
        <v>0</v>
      </c>
      <c r="M413" s="169">
        <f>SUMIFS('Transport DB'!O:O,'Transport DB'!C:C,"="&amp;'Work DB'!C413,'Transport DB'!F:F,"="&amp;'Work DB'!$M$4)</f>
        <v>0</v>
      </c>
      <c r="N413" s="169"/>
      <c r="O413" s="167"/>
      <c r="P413" s="168">
        <f t="shared" si="28"/>
        <v>0</v>
      </c>
      <c r="Q413" s="169">
        <f t="shared" si="27"/>
        <v>0</v>
      </c>
      <c r="R413" s="169"/>
      <c r="S413" s="169"/>
      <c r="T413" s="169"/>
      <c r="U413" s="169"/>
      <c r="V413" s="167"/>
      <c r="W413" s="168">
        <f>SUMIFS('Transport DB'!Q:Q,'Transport DB'!C:C,"="&amp;'Work DB'!C413,'Transport DB'!F:F,"="&amp;'Work DB'!$W$4)</f>
        <v>0</v>
      </c>
      <c r="X413" s="169">
        <f>SUMIFS('Transport DB'!Q:Q,'Transport DB'!C:C,"="&amp;'Work DB'!C413,'Transport DB'!F:F,"="&amp;'Work DB'!$X$4)</f>
        <v>0</v>
      </c>
      <c r="Y413" s="169">
        <f>SUMIFS('Transport DB'!Q:Q,'Transport DB'!C:C,"="&amp;'Work DB'!C413,'Transport DB'!F:F,"="&amp;'Work DB'!$Y$4)</f>
        <v>0</v>
      </c>
      <c r="Z413" s="166">
        <f>SUMIFS('Transport DB'!Q:Q,'Transport DB'!C:C,"="&amp;'Work DB'!C413,'Transport DB'!F:F,"="&amp;'Work DB'!$Z$4)</f>
        <v>0</v>
      </c>
      <c r="AA413" s="166">
        <f>SUMIFS('Transport DB'!Q:Q,'Transport DB'!C:C,"="&amp;'Work DB'!C413,'Transport DB'!F:F,"="&amp;'Work DB'!$AA$4)</f>
        <v>0</v>
      </c>
      <c r="AB413" s="166"/>
      <c r="AC413" s="167"/>
      <c r="AD413" s="29"/>
      <c r="AE413" s="30"/>
      <c r="AF413" s="31"/>
      <c r="AG413" s="29"/>
      <c r="AH413" s="30"/>
      <c r="AI413" s="32"/>
      <c r="AJ413" s="29"/>
      <c r="AK413" s="30"/>
      <c r="AL413" s="30"/>
      <c r="AM413" s="31"/>
      <c r="AN413" s="29"/>
      <c r="AO413" s="30"/>
      <c r="AP413" s="31"/>
      <c r="AQ413" s="189"/>
      <c r="AR413" s="30"/>
      <c r="AS413" s="30"/>
      <c r="AT413" s="30"/>
      <c r="AU413" s="30"/>
      <c r="AV413" s="31"/>
      <c r="AW413" s="33"/>
      <c r="AX413" s="57"/>
    </row>
    <row r="414" spans="2:50" s="15" customFormat="1" ht="21" x14ac:dyDescent="0.25">
      <c r="B414" s="48"/>
      <c r="C414" s="20">
        <f t="shared" si="29"/>
        <v>45779</v>
      </c>
      <c r="D414" s="168">
        <f>SUMIFS('Transport DB'!P:P,'Transport DB'!C:C,"="&amp;'Work DB'!C414,'Transport DB'!F:F,"="&amp;'Work DB'!$D$4)</f>
        <v>0</v>
      </c>
      <c r="E414" s="169">
        <f>SUMIFS('Transport DB'!P:P,'Transport DB'!C:C,"="&amp;'Work DB'!C414,'Transport DB'!F:F,"="&amp;'Work DB'!$E$4)</f>
        <v>0</v>
      </c>
      <c r="F414" s="169">
        <f>SUMIFS('Transport DB'!P:P,'Transport DB'!C:C,"="&amp;'Work DB'!C414,'Transport DB'!F:F,"="&amp;'Work DB'!$F$4)</f>
        <v>0</v>
      </c>
      <c r="G414" s="169"/>
      <c r="H414" s="167"/>
      <c r="I414" s="168">
        <f>SUMIFS('Transport DB'!O:O,'Transport DB'!C:C,"="&amp;'Work DB'!C414,'Transport DB'!F:F,"="&amp;'Work DB'!$I$4)</f>
        <v>0</v>
      </c>
      <c r="J414" s="169">
        <f>SUMIFS('Transport DB'!O:O,'Transport DB'!C:C,"="&amp;'Work DB'!C414,'Transport DB'!F:F,"="&amp;'Work DB'!$J$4)</f>
        <v>0</v>
      </c>
      <c r="K414" s="169">
        <f>SUMIFS('Transport DB'!O:O,'Transport DB'!C:C,"="&amp;'Work DB'!C414,'Transport DB'!F:F,"="&amp;'Work DB'!$K$4)</f>
        <v>0</v>
      </c>
      <c r="L414" s="169">
        <f>SUMIFS('Transport DB'!O:O,'Transport DB'!C:C,"="&amp;'Work DB'!C414,'Transport DB'!F:F,"="&amp;'Work DB'!$L$4)</f>
        <v>0</v>
      </c>
      <c r="M414" s="169">
        <f>SUMIFS('Transport DB'!O:O,'Transport DB'!C:C,"="&amp;'Work DB'!C414,'Transport DB'!F:F,"="&amp;'Work DB'!$M$4)</f>
        <v>0</v>
      </c>
      <c r="N414" s="169"/>
      <c r="O414" s="167"/>
      <c r="P414" s="168">
        <f t="shared" si="28"/>
        <v>0</v>
      </c>
      <c r="Q414" s="169">
        <f t="shared" si="27"/>
        <v>0</v>
      </c>
      <c r="R414" s="169"/>
      <c r="S414" s="169"/>
      <c r="T414" s="169"/>
      <c r="U414" s="169"/>
      <c r="V414" s="167"/>
      <c r="W414" s="168">
        <f>SUMIFS('Transport DB'!Q:Q,'Transport DB'!C:C,"="&amp;'Work DB'!C414,'Transport DB'!F:F,"="&amp;'Work DB'!$W$4)</f>
        <v>0</v>
      </c>
      <c r="X414" s="169">
        <f>SUMIFS('Transport DB'!Q:Q,'Transport DB'!C:C,"="&amp;'Work DB'!C414,'Transport DB'!F:F,"="&amp;'Work DB'!$X$4)</f>
        <v>0</v>
      </c>
      <c r="Y414" s="169">
        <f>SUMIFS('Transport DB'!Q:Q,'Transport DB'!C:C,"="&amp;'Work DB'!C414,'Transport DB'!F:F,"="&amp;'Work DB'!$Y$4)</f>
        <v>0</v>
      </c>
      <c r="Z414" s="166">
        <f>SUMIFS('Transport DB'!Q:Q,'Transport DB'!C:C,"="&amp;'Work DB'!C414,'Transport DB'!F:F,"="&amp;'Work DB'!$Z$4)</f>
        <v>0</v>
      </c>
      <c r="AA414" s="166">
        <f>SUMIFS('Transport DB'!Q:Q,'Transport DB'!C:C,"="&amp;'Work DB'!C414,'Transport DB'!F:F,"="&amp;'Work DB'!$AA$4)</f>
        <v>0</v>
      </c>
      <c r="AB414" s="166"/>
      <c r="AC414" s="167"/>
      <c r="AD414" s="29"/>
      <c r="AE414" s="30"/>
      <c r="AF414" s="31"/>
      <c r="AG414" s="29"/>
      <c r="AH414" s="30"/>
      <c r="AI414" s="32"/>
      <c r="AJ414" s="29"/>
      <c r="AK414" s="30"/>
      <c r="AL414" s="30"/>
      <c r="AM414" s="31"/>
      <c r="AN414" s="29"/>
      <c r="AO414" s="30"/>
      <c r="AP414" s="31"/>
      <c r="AQ414" s="189"/>
      <c r="AR414" s="30"/>
      <c r="AS414" s="30"/>
      <c r="AT414" s="30"/>
      <c r="AU414" s="30"/>
      <c r="AV414" s="31"/>
      <c r="AW414" s="33"/>
      <c r="AX414" s="57"/>
    </row>
    <row r="415" spans="2:50" s="15" customFormat="1" ht="21" x14ac:dyDescent="0.25">
      <c r="B415" s="48"/>
      <c r="C415" s="20">
        <f t="shared" si="29"/>
        <v>45780</v>
      </c>
      <c r="D415" s="168">
        <f>SUMIFS('Transport DB'!P:P,'Transport DB'!C:C,"="&amp;'Work DB'!C415,'Transport DB'!F:F,"="&amp;'Work DB'!$D$4)</f>
        <v>0</v>
      </c>
      <c r="E415" s="169">
        <f>SUMIFS('Transport DB'!P:P,'Transport DB'!C:C,"="&amp;'Work DB'!C415,'Transport DB'!F:F,"="&amp;'Work DB'!$E$4)</f>
        <v>0</v>
      </c>
      <c r="F415" s="169">
        <f>SUMIFS('Transport DB'!P:P,'Transport DB'!C:C,"="&amp;'Work DB'!C415,'Transport DB'!F:F,"="&amp;'Work DB'!$F$4)</f>
        <v>0</v>
      </c>
      <c r="G415" s="169"/>
      <c r="H415" s="167"/>
      <c r="I415" s="168">
        <f>SUMIFS('Transport DB'!O:O,'Transport DB'!C:C,"="&amp;'Work DB'!C415,'Transport DB'!F:F,"="&amp;'Work DB'!$I$4)</f>
        <v>0</v>
      </c>
      <c r="J415" s="169">
        <f>SUMIFS('Transport DB'!O:O,'Transport DB'!C:C,"="&amp;'Work DB'!C415,'Transport DB'!F:F,"="&amp;'Work DB'!$J$4)</f>
        <v>0</v>
      </c>
      <c r="K415" s="169">
        <f>SUMIFS('Transport DB'!O:O,'Transport DB'!C:C,"="&amp;'Work DB'!C415,'Transport DB'!F:F,"="&amp;'Work DB'!$K$4)</f>
        <v>0</v>
      </c>
      <c r="L415" s="169">
        <f>SUMIFS('Transport DB'!O:O,'Transport DB'!C:C,"="&amp;'Work DB'!C415,'Transport DB'!F:F,"="&amp;'Work DB'!$L$4)</f>
        <v>0</v>
      </c>
      <c r="M415" s="169">
        <f>SUMIFS('Transport DB'!O:O,'Transport DB'!C:C,"="&amp;'Work DB'!C415,'Transport DB'!F:F,"="&amp;'Work DB'!$M$4)</f>
        <v>0</v>
      </c>
      <c r="N415" s="169"/>
      <c r="O415" s="167"/>
      <c r="P415" s="168">
        <f t="shared" si="28"/>
        <v>0</v>
      </c>
      <c r="Q415" s="169">
        <f t="shared" si="27"/>
        <v>0</v>
      </c>
      <c r="R415" s="169"/>
      <c r="S415" s="169"/>
      <c r="T415" s="169"/>
      <c r="U415" s="169"/>
      <c r="V415" s="167"/>
      <c r="W415" s="168">
        <f>SUMIFS('Transport DB'!Q:Q,'Transport DB'!C:C,"="&amp;'Work DB'!C415,'Transport DB'!F:F,"="&amp;'Work DB'!$W$4)</f>
        <v>0</v>
      </c>
      <c r="X415" s="169">
        <f>SUMIFS('Transport DB'!Q:Q,'Transport DB'!C:C,"="&amp;'Work DB'!C415,'Transport DB'!F:F,"="&amp;'Work DB'!$X$4)</f>
        <v>0</v>
      </c>
      <c r="Y415" s="169">
        <f>SUMIFS('Transport DB'!Q:Q,'Transport DB'!C:C,"="&amp;'Work DB'!C415,'Transport DB'!F:F,"="&amp;'Work DB'!$Y$4)</f>
        <v>0</v>
      </c>
      <c r="Z415" s="166">
        <f>SUMIFS('Transport DB'!Q:Q,'Transport DB'!C:C,"="&amp;'Work DB'!C415,'Transport DB'!F:F,"="&amp;'Work DB'!$Z$4)</f>
        <v>0</v>
      </c>
      <c r="AA415" s="166">
        <f>SUMIFS('Transport DB'!Q:Q,'Transport DB'!C:C,"="&amp;'Work DB'!C415,'Transport DB'!F:F,"="&amp;'Work DB'!$AA$4)</f>
        <v>0</v>
      </c>
      <c r="AB415" s="166"/>
      <c r="AC415" s="167"/>
      <c r="AD415" s="29"/>
      <c r="AE415" s="30"/>
      <c r="AF415" s="31"/>
      <c r="AG415" s="29"/>
      <c r="AH415" s="30"/>
      <c r="AI415" s="32"/>
      <c r="AJ415" s="29"/>
      <c r="AK415" s="30"/>
      <c r="AL415" s="30"/>
      <c r="AM415" s="31"/>
      <c r="AN415" s="29"/>
      <c r="AO415" s="30"/>
      <c r="AP415" s="31"/>
      <c r="AQ415" s="189"/>
      <c r="AR415" s="30"/>
      <c r="AS415" s="30"/>
      <c r="AT415" s="30"/>
      <c r="AU415" s="30"/>
      <c r="AV415" s="31"/>
      <c r="AW415" s="33"/>
      <c r="AX415" s="57"/>
    </row>
    <row r="416" spans="2:50" s="15" customFormat="1" ht="21" x14ac:dyDescent="0.25">
      <c r="B416" s="48"/>
      <c r="C416" s="20">
        <f t="shared" si="29"/>
        <v>45781</v>
      </c>
      <c r="D416" s="168">
        <f>SUMIFS('Transport DB'!P:P,'Transport DB'!C:C,"="&amp;'Work DB'!C416,'Transport DB'!F:F,"="&amp;'Work DB'!$D$4)</f>
        <v>0</v>
      </c>
      <c r="E416" s="169">
        <f>SUMIFS('Transport DB'!P:P,'Transport DB'!C:C,"="&amp;'Work DB'!C416,'Transport DB'!F:F,"="&amp;'Work DB'!$E$4)</f>
        <v>0</v>
      </c>
      <c r="F416" s="169">
        <f>SUMIFS('Transport DB'!P:P,'Transport DB'!C:C,"="&amp;'Work DB'!C416,'Transport DB'!F:F,"="&amp;'Work DB'!$F$4)</f>
        <v>0</v>
      </c>
      <c r="G416" s="169"/>
      <c r="H416" s="167"/>
      <c r="I416" s="168">
        <f>SUMIFS('Transport DB'!O:O,'Transport DB'!C:C,"="&amp;'Work DB'!C416,'Transport DB'!F:F,"="&amp;'Work DB'!$I$4)</f>
        <v>0</v>
      </c>
      <c r="J416" s="169">
        <f>SUMIFS('Transport DB'!O:O,'Transport DB'!C:C,"="&amp;'Work DB'!C416,'Transport DB'!F:F,"="&amp;'Work DB'!$J$4)</f>
        <v>0</v>
      </c>
      <c r="K416" s="169">
        <f>SUMIFS('Transport DB'!O:O,'Transport DB'!C:C,"="&amp;'Work DB'!C416,'Transport DB'!F:F,"="&amp;'Work DB'!$K$4)</f>
        <v>0</v>
      </c>
      <c r="L416" s="169">
        <f>SUMIFS('Transport DB'!O:O,'Transport DB'!C:C,"="&amp;'Work DB'!C416,'Transport DB'!F:F,"="&amp;'Work DB'!$L$4)</f>
        <v>0</v>
      </c>
      <c r="M416" s="169">
        <f>SUMIFS('Transport DB'!O:O,'Transport DB'!C:C,"="&amp;'Work DB'!C416,'Transport DB'!F:F,"="&amp;'Work DB'!$M$4)</f>
        <v>0</v>
      </c>
      <c r="N416" s="169"/>
      <c r="O416" s="167"/>
      <c r="P416" s="168">
        <f t="shared" si="28"/>
        <v>0</v>
      </c>
      <c r="Q416" s="169">
        <f t="shared" si="27"/>
        <v>0</v>
      </c>
      <c r="R416" s="169"/>
      <c r="S416" s="169"/>
      <c r="T416" s="169"/>
      <c r="U416" s="169"/>
      <c r="V416" s="167"/>
      <c r="W416" s="168">
        <f>SUMIFS('Transport DB'!Q:Q,'Transport DB'!C:C,"="&amp;'Work DB'!C416,'Transport DB'!F:F,"="&amp;'Work DB'!$W$4)</f>
        <v>0</v>
      </c>
      <c r="X416" s="169">
        <f>SUMIFS('Transport DB'!Q:Q,'Transport DB'!C:C,"="&amp;'Work DB'!C416,'Transport DB'!F:F,"="&amp;'Work DB'!$X$4)</f>
        <v>0</v>
      </c>
      <c r="Y416" s="169">
        <f>SUMIFS('Transport DB'!Q:Q,'Transport DB'!C:C,"="&amp;'Work DB'!C416,'Transport DB'!F:F,"="&amp;'Work DB'!$Y$4)</f>
        <v>0</v>
      </c>
      <c r="Z416" s="166">
        <f>SUMIFS('Transport DB'!Q:Q,'Transport DB'!C:C,"="&amp;'Work DB'!C416,'Transport DB'!F:F,"="&amp;'Work DB'!$Z$4)</f>
        <v>0</v>
      </c>
      <c r="AA416" s="166">
        <f>SUMIFS('Transport DB'!Q:Q,'Transport DB'!C:C,"="&amp;'Work DB'!C416,'Transport DB'!F:F,"="&amp;'Work DB'!$AA$4)</f>
        <v>0</v>
      </c>
      <c r="AB416" s="166"/>
      <c r="AC416" s="167"/>
      <c r="AD416" s="29"/>
      <c r="AE416" s="30"/>
      <c r="AF416" s="31"/>
      <c r="AG416" s="29"/>
      <c r="AH416" s="30"/>
      <c r="AI416" s="32"/>
      <c r="AJ416" s="29"/>
      <c r="AK416" s="30"/>
      <c r="AL416" s="30"/>
      <c r="AM416" s="31"/>
      <c r="AN416" s="29"/>
      <c r="AO416" s="30"/>
      <c r="AP416" s="31"/>
      <c r="AQ416" s="189"/>
      <c r="AR416" s="30"/>
      <c r="AS416" s="30"/>
      <c r="AT416" s="30"/>
      <c r="AU416" s="30"/>
      <c r="AV416" s="31"/>
      <c r="AW416" s="33"/>
      <c r="AX416" s="57"/>
    </row>
    <row r="417" spans="2:50" s="15" customFormat="1" ht="21" x14ac:dyDescent="0.25">
      <c r="B417" s="48"/>
      <c r="C417" s="20">
        <f t="shared" si="29"/>
        <v>45782</v>
      </c>
      <c r="D417" s="168">
        <f>SUMIFS('Transport DB'!P:P,'Transport DB'!C:C,"="&amp;'Work DB'!C417,'Transport DB'!F:F,"="&amp;'Work DB'!$D$4)</f>
        <v>0</v>
      </c>
      <c r="E417" s="169">
        <f>SUMIFS('Transport DB'!P:P,'Transport DB'!C:C,"="&amp;'Work DB'!C417,'Transport DB'!F:F,"="&amp;'Work DB'!$E$4)</f>
        <v>0</v>
      </c>
      <c r="F417" s="169">
        <f>SUMIFS('Transport DB'!P:P,'Transport DB'!C:C,"="&amp;'Work DB'!C417,'Transport DB'!F:F,"="&amp;'Work DB'!$F$4)</f>
        <v>0</v>
      </c>
      <c r="G417" s="169"/>
      <c r="H417" s="167"/>
      <c r="I417" s="168">
        <f>SUMIFS('Transport DB'!O:O,'Transport DB'!C:C,"="&amp;'Work DB'!C417,'Transport DB'!F:F,"="&amp;'Work DB'!$I$4)</f>
        <v>0</v>
      </c>
      <c r="J417" s="169">
        <f>SUMIFS('Transport DB'!O:O,'Transport DB'!C:C,"="&amp;'Work DB'!C417,'Transport DB'!F:F,"="&amp;'Work DB'!$J$4)</f>
        <v>0</v>
      </c>
      <c r="K417" s="169">
        <f>SUMIFS('Transport DB'!O:O,'Transport DB'!C:C,"="&amp;'Work DB'!C417,'Transport DB'!F:F,"="&amp;'Work DB'!$K$4)</f>
        <v>0</v>
      </c>
      <c r="L417" s="169">
        <f>SUMIFS('Transport DB'!O:O,'Transport DB'!C:C,"="&amp;'Work DB'!C417,'Transport DB'!F:F,"="&amp;'Work DB'!$L$4)</f>
        <v>0</v>
      </c>
      <c r="M417" s="169">
        <f>SUMIFS('Transport DB'!O:O,'Transport DB'!C:C,"="&amp;'Work DB'!C417,'Transport DB'!F:F,"="&amp;'Work DB'!$M$4)</f>
        <v>0</v>
      </c>
      <c r="N417" s="169"/>
      <c r="O417" s="167"/>
      <c r="P417" s="168">
        <f t="shared" si="28"/>
        <v>0</v>
      </c>
      <c r="Q417" s="169">
        <f t="shared" si="27"/>
        <v>0</v>
      </c>
      <c r="R417" s="169"/>
      <c r="S417" s="169"/>
      <c r="T417" s="169"/>
      <c r="U417" s="169"/>
      <c r="V417" s="167"/>
      <c r="W417" s="168">
        <f>SUMIFS('Transport DB'!Q:Q,'Transport DB'!C:C,"="&amp;'Work DB'!C417,'Transport DB'!F:F,"="&amp;'Work DB'!$W$4)</f>
        <v>0</v>
      </c>
      <c r="X417" s="169">
        <f>SUMIFS('Transport DB'!Q:Q,'Transport DB'!C:C,"="&amp;'Work DB'!C417,'Transport DB'!F:F,"="&amp;'Work DB'!$X$4)</f>
        <v>0</v>
      </c>
      <c r="Y417" s="169">
        <f>SUMIFS('Transport DB'!Q:Q,'Transport DB'!C:C,"="&amp;'Work DB'!C417,'Transport DB'!F:F,"="&amp;'Work DB'!$Y$4)</f>
        <v>0</v>
      </c>
      <c r="Z417" s="166">
        <f>SUMIFS('Transport DB'!Q:Q,'Transport DB'!C:C,"="&amp;'Work DB'!C417,'Transport DB'!F:F,"="&amp;'Work DB'!$Z$4)</f>
        <v>0</v>
      </c>
      <c r="AA417" s="166">
        <f>SUMIFS('Transport DB'!Q:Q,'Transport DB'!C:C,"="&amp;'Work DB'!C417,'Transport DB'!F:F,"="&amp;'Work DB'!$AA$4)</f>
        <v>0</v>
      </c>
      <c r="AB417" s="166"/>
      <c r="AC417" s="167"/>
      <c r="AD417" s="29"/>
      <c r="AE417" s="30"/>
      <c r="AF417" s="31"/>
      <c r="AG417" s="29"/>
      <c r="AH417" s="30"/>
      <c r="AI417" s="32"/>
      <c r="AJ417" s="29"/>
      <c r="AK417" s="30"/>
      <c r="AL417" s="30"/>
      <c r="AM417" s="31"/>
      <c r="AN417" s="29"/>
      <c r="AO417" s="30"/>
      <c r="AP417" s="31"/>
      <c r="AQ417" s="189"/>
      <c r="AR417" s="30"/>
      <c r="AS417" s="30"/>
      <c r="AT417" s="30"/>
      <c r="AU417" s="30"/>
      <c r="AV417" s="31"/>
      <c r="AW417" s="33"/>
      <c r="AX417" s="57"/>
    </row>
    <row r="418" spans="2:50" s="15" customFormat="1" ht="21" x14ac:dyDescent="0.25">
      <c r="B418" s="48"/>
      <c r="C418" s="20">
        <f t="shared" si="29"/>
        <v>45783</v>
      </c>
      <c r="D418" s="168">
        <f>SUMIFS('Transport DB'!P:P,'Transport DB'!C:C,"="&amp;'Work DB'!C418,'Transport DB'!F:F,"="&amp;'Work DB'!$D$4)</f>
        <v>0</v>
      </c>
      <c r="E418" s="169">
        <f>SUMIFS('Transport DB'!P:P,'Transport DB'!C:C,"="&amp;'Work DB'!C418,'Transport DB'!F:F,"="&amp;'Work DB'!$E$4)</f>
        <v>0</v>
      </c>
      <c r="F418" s="169">
        <f>SUMIFS('Transport DB'!P:P,'Transport DB'!C:C,"="&amp;'Work DB'!C418,'Transport DB'!F:F,"="&amp;'Work DB'!$F$4)</f>
        <v>0</v>
      </c>
      <c r="G418" s="169"/>
      <c r="H418" s="167"/>
      <c r="I418" s="168">
        <f>SUMIFS('Transport DB'!O:O,'Transport DB'!C:C,"="&amp;'Work DB'!C418,'Transport DB'!F:F,"="&amp;'Work DB'!$I$4)</f>
        <v>0</v>
      </c>
      <c r="J418" s="169">
        <f>SUMIFS('Transport DB'!O:O,'Transport DB'!C:C,"="&amp;'Work DB'!C418,'Transport DB'!F:F,"="&amp;'Work DB'!$J$4)</f>
        <v>0</v>
      </c>
      <c r="K418" s="169">
        <f>SUMIFS('Transport DB'!O:O,'Transport DB'!C:C,"="&amp;'Work DB'!C418,'Transport DB'!F:F,"="&amp;'Work DB'!$K$4)</f>
        <v>0</v>
      </c>
      <c r="L418" s="169">
        <f>SUMIFS('Transport DB'!O:O,'Transport DB'!C:C,"="&amp;'Work DB'!C418,'Transport DB'!F:F,"="&amp;'Work DB'!$L$4)</f>
        <v>0</v>
      </c>
      <c r="M418" s="169">
        <f>SUMIFS('Transport DB'!O:O,'Transport DB'!C:C,"="&amp;'Work DB'!C418,'Transport DB'!F:F,"="&amp;'Work DB'!$M$4)</f>
        <v>0</v>
      </c>
      <c r="N418" s="169"/>
      <c r="O418" s="167"/>
      <c r="P418" s="168">
        <f t="shared" si="28"/>
        <v>0</v>
      </c>
      <c r="Q418" s="169">
        <f t="shared" si="27"/>
        <v>0</v>
      </c>
      <c r="R418" s="169"/>
      <c r="S418" s="169"/>
      <c r="T418" s="169"/>
      <c r="U418" s="169"/>
      <c r="V418" s="167"/>
      <c r="W418" s="168">
        <f>SUMIFS('Transport DB'!Q:Q,'Transport DB'!C:C,"="&amp;'Work DB'!C418,'Transport DB'!F:F,"="&amp;'Work DB'!$W$4)</f>
        <v>0</v>
      </c>
      <c r="X418" s="169">
        <f>SUMIFS('Transport DB'!Q:Q,'Transport DB'!C:C,"="&amp;'Work DB'!C418,'Transport DB'!F:F,"="&amp;'Work DB'!$X$4)</f>
        <v>0</v>
      </c>
      <c r="Y418" s="169">
        <f>SUMIFS('Transport DB'!Q:Q,'Transport DB'!C:C,"="&amp;'Work DB'!C418,'Transport DB'!F:F,"="&amp;'Work DB'!$Y$4)</f>
        <v>0</v>
      </c>
      <c r="Z418" s="166">
        <f>SUMIFS('Transport DB'!Q:Q,'Transport DB'!C:C,"="&amp;'Work DB'!C418,'Transport DB'!F:F,"="&amp;'Work DB'!$Z$4)</f>
        <v>0</v>
      </c>
      <c r="AA418" s="166">
        <f>SUMIFS('Transport DB'!Q:Q,'Transport DB'!C:C,"="&amp;'Work DB'!C418,'Transport DB'!F:F,"="&amp;'Work DB'!$AA$4)</f>
        <v>0</v>
      </c>
      <c r="AB418" s="166"/>
      <c r="AC418" s="167"/>
      <c r="AD418" s="29"/>
      <c r="AE418" s="30"/>
      <c r="AF418" s="31"/>
      <c r="AG418" s="29"/>
      <c r="AH418" s="30"/>
      <c r="AI418" s="32"/>
      <c r="AJ418" s="29"/>
      <c r="AK418" s="30"/>
      <c r="AL418" s="30"/>
      <c r="AM418" s="31"/>
      <c r="AN418" s="29"/>
      <c r="AO418" s="30"/>
      <c r="AP418" s="31"/>
      <c r="AQ418" s="189"/>
      <c r="AR418" s="30"/>
      <c r="AS418" s="30"/>
      <c r="AT418" s="30"/>
      <c r="AU418" s="30"/>
      <c r="AV418" s="31"/>
      <c r="AW418" s="33"/>
      <c r="AX418" s="57"/>
    </row>
    <row r="419" spans="2:50" s="15" customFormat="1" ht="21" x14ac:dyDescent="0.25">
      <c r="B419" s="48"/>
      <c r="C419" s="20">
        <f t="shared" si="29"/>
        <v>45784</v>
      </c>
      <c r="D419" s="168">
        <f>SUMIFS('Transport DB'!P:P,'Transport DB'!C:C,"="&amp;'Work DB'!C419,'Transport DB'!F:F,"="&amp;'Work DB'!$D$4)</f>
        <v>0</v>
      </c>
      <c r="E419" s="169">
        <f>SUMIFS('Transport DB'!P:P,'Transport DB'!C:C,"="&amp;'Work DB'!C419,'Transport DB'!F:F,"="&amp;'Work DB'!$E$4)</f>
        <v>0</v>
      </c>
      <c r="F419" s="169">
        <f>SUMIFS('Transport DB'!P:P,'Transport DB'!C:C,"="&amp;'Work DB'!C419,'Transport DB'!F:F,"="&amp;'Work DB'!$F$4)</f>
        <v>0</v>
      </c>
      <c r="G419" s="169"/>
      <c r="H419" s="167"/>
      <c r="I419" s="168">
        <f>SUMIFS('Transport DB'!O:O,'Transport DB'!C:C,"="&amp;'Work DB'!C419,'Transport DB'!F:F,"="&amp;'Work DB'!$I$4)</f>
        <v>0</v>
      </c>
      <c r="J419" s="169">
        <f>SUMIFS('Transport DB'!O:O,'Transport DB'!C:C,"="&amp;'Work DB'!C419,'Transport DB'!F:F,"="&amp;'Work DB'!$J$4)</f>
        <v>0</v>
      </c>
      <c r="K419" s="169">
        <f>SUMIFS('Transport DB'!O:O,'Transport DB'!C:C,"="&amp;'Work DB'!C419,'Transport DB'!F:F,"="&amp;'Work DB'!$K$4)</f>
        <v>0</v>
      </c>
      <c r="L419" s="169">
        <f>SUMIFS('Transport DB'!O:O,'Transport DB'!C:C,"="&amp;'Work DB'!C419,'Transport DB'!F:F,"="&amp;'Work DB'!$L$4)</f>
        <v>0</v>
      </c>
      <c r="M419" s="169">
        <f>SUMIFS('Transport DB'!O:O,'Transport DB'!C:C,"="&amp;'Work DB'!C419,'Transport DB'!F:F,"="&amp;'Work DB'!$M$4)</f>
        <v>0</v>
      </c>
      <c r="N419" s="169"/>
      <c r="O419" s="167"/>
      <c r="P419" s="168">
        <f t="shared" si="28"/>
        <v>0</v>
      </c>
      <c r="Q419" s="169">
        <f t="shared" si="27"/>
        <v>0</v>
      </c>
      <c r="R419" s="169"/>
      <c r="S419" s="169"/>
      <c r="T419" s="169"/>
      <c r="U419" s="169"/>
      <c r="V419" s="167"/>
      <c r="W419" s="168">
        <f>SUMIFS('Transport DB'!Q:Q,'Transport DB'!C:C,"="&amp;'Work DB'!C419,'Transport DB'!F:F,"="&amp;'Work DB'!$W$4)</f>
        <v>0</v>
      </c>
      <c r="X419" s="169">
        <f>SUMIFS('Transport DB'!Q:Q,'Transport DB'!C:C,"="&amp;'Work DB'!C419,'Transport DB'!F:F,"="&amp;'Work DB'!$X$4)</f>
        <v>0</v>
      </c>
      <c r="Y419" s="169">
        <f>SUMIFS('Transport DB'!Q:Q,'Transport DB'!C:C,"="&amp;'Work DB'!C419,'Transport DB'!F:F,"="&amp;'Work DB'!$Y$4)</f>
        <v>0</v>
      </c>
      <c r="Z419" s="166">
        <f>SUMIFS('Transport DB'!Q:Q,'Transport DB'!C:C,"="&amp;'Work DB'!C419,'Transport DB'!F:F,"="&amp;'Work DB'!$Z$4)</f>
        <v>0</v>
      </c>
      <c r="AA419" s="166">
        <f>SUMIFS('Transport DB'!Q:Q,'Transport DB'!C:C,"="&amp;'Work DB'!C419,'Transport DB'!F:F,"="&amp;'Work DB'!$AA$4)</f>
        <v>0</v>
      </c>
      <c r="AB419" s="166"/>
      <c r="AC419" s="167"/>
      <c r="AD419" s="29"/>
      <c r="AE419" s="30"/>
      <c r="AF419" s="31"/>
      <c r="AG419" s="29"/>
      <c r="AH419" s="30"/>
      <c r="AI419" s="32"/>
      <c r="AJ419" s="29"/>
      <c r="AK419" s="30"/>
      <c r="AL419" s="30"/>
      <c r="AM419" s="31"/>
      <c r="AN419" s="29"/>
      <c r="AO419" s="30"/>
      <c r="AP419" s="31"/>
      <c r="AQ419" s="189"/>
      <c r="AR419" s="30"/>
      <c r="AS419" s="30"/>
      <c r="AT419" s="30"/>
      <c r="AU419" s="30"/>
      <c r="AV419" s="31"/>
      <c r="AW419" s="33"/>
      <c r="AX419" s="57"/>
    </row>
    <row r="420" spans="2:50" s="15" customFormat="1" ht="21" x14ac:dyDescent="0.25">
      <c r="B420" s="48"/>
      <c r="C420" s="20">
        <f t="shared" si="29"/>
        <v>45785</v>
      </c>
      <c r="D420" s="168">
        <f>SUMIFS('Transport DB'!P:P,'Transport DB'!C:C,"="&amp;'Work DB'!C420,'Transport DB'!F:F,"="&amp;'Work DB'!$D$4)</f>
        <v>0</v>
      </c>
      <c r="E420" s="169">
        <f>SUMIFS('Transport DB'!P:P,'Transport DB'!C:C,"="&amp;'Work DB'!C420,'Transport DB'!F:F,"="&amp;'Work DB'!$E$4)</f>
        <v>0</v>
      </c>
      <c r="F420" s="169">
        <f>SUMIFS('Transport DB'!P:P,'Transport DB'!C:C,"="&amp;'Work DB'!C420,'Transport DB'!F:F,"="&amp;'Work DB'!$F$4)</f>
        <v>0</v>
      </c>
      <c r="G420" s="169"/>
      <c r="H420" s="167"/>
      <c r="I420" s="168">
        <f>SUMIFS('Transport DB'!O:O,'Transport DB'!C:C,"="&amp;'Work DB'!C420,'Transport DB'!F:F,"="&amp;'Work DB'!$I$4)</f>
        <v>0</v>
      </c>
      <c r="J420" s="169">
        <f>SUMIFS('Transport DB'!O:O,'Transport DB'!C:C,"="&amp;'Work DB'!C420,'Transport DB'!F:F,"="&amp;'Work DB'!$J$4)</f>
        <v>0</v>
      </c>
      <c r="K420" s="169">
        <f>SUMIFS('Transport DB'!O:O,'Transport DB'!C:C,"="&amp;'Work DB'!C420,'Transport DB'!F:F,"="&amp;'Work DB'!$K$4)</f>
        <v>0</v>
      </c>
      <c r="L420" s="169">
        <f>SUMIFS('Transport DB'!O:O,'Transport DB'!C:C,"="&amp;'Work DB'!C420,'Transport DB'!F:F,"="&amp;'Work DB'!$L$4)</f>
        <v>0</v>
      </c>
      <c r="M420" s="169">
        <f>SUMIFS('Transport DB'!O:O,'Transport DB'!C:C,"="&amp;'Work DB'!C420,'Transport DB'!F:F,"="&amp;'Work DB'!$M$4)</f>
        <v>0</v>
      </c>
      <c r="N420" s="169"/>
      <c r="O420" s="167"/>
      <c r="P420" s="168">
        <f t="shared" si="28"/>
        <v>0</v>
      </c>
      <c r="Q420" s="169">
        <f t="shared" si="27"/>
        <v>0</v>
      </c>
      <c r="R420" s="169"/>
      <c r="S420" s="169"/>
      <c r="T420" s="169"/>
      <c r="U420" s="169"/>
      <c r="V420" s="167"/>
      <c r="W420" s="168">
        <f>SUMIFS('Transport DB'!Q:Q,'Transport DB'!C:C,"="&amp;'Work DB'!C420,'Transport DB'!F:F,"="&amp;'Work DB'!$W$4)</f>
        <v>0</v>
      </c>
      <c r="X420" s="169">
        <f>SUMIFS('Transport DB'!Q:Q,'Transport DB'!C:C,"="&amp;'Work DB'!C420,'Transport DB'!F:F,"="&amp;'Work DB'!$X$4)</f>
        <v>0</v>
      </c>
      <c r="Y420" s="169">
        <f>SUMIFS('Transport DB'!Q:Q,'Transport DB'!C:C,"="&amp;'Work DB'!C420,'Transport DB'!F:F,"="&amp;'Work DB'!$Y$4)</f>
        <v>0</v>
      </c>
      <c r="Z420" s="166">
        <f>SUMIFS('Transport DB'!Q:Q,'Transport DB'!C:C,"="&amp;'Work DB'!C420,'Transport DB'!F:F,"="&amp;'Work DB'!$Z$4)</f>
        <v>0</v>
      </c>
      <c r="AA420" s="166">
        <f>SUMIFS('Transport DB'!Q:Q,'Transport DB'!C:C,"="&amp;'Work DB'!C420,'Transport DB'!F:F,"="&amp;'Work DB'!$AA$4)</f>
        <v>0</v>
      </c>
      <c r="AB420" s="166"/>
      <c r="AC420" s="167"/>
      <c r="AD420" s="29"/>
      <c r="AE420" s="30"/>
      <c r="AF420" s="31"/>
      <c r="AG420" s="29"/>
      <c r="AH420" s="30"/>
      <c r="AI420" s="32"/>
      <c r="AJ420" s="29"/>
      <c r="AK420" s="30"/>
      <c r="AL420" s="30"/>
      <c r="AM420" s="31"/>
      <c r="AN420" s="29"/>
      <c r="AO420" s="30"/>
      <c r="AP420" s="31"/>
      <c r="AQ420" s="189"/>
      <c r="AR420" s="30"/>
      <c r="AS420" s="30"/>
      <c r="AT420" s="30"/>
      <c r="AU420" s="30"/>
      <c r="AV420" s="31"/>
      <c r="AW420" s="33"/>
      <c r="AX420" s="57"/>
    </row>
    <row r="421" spans="2:50" s="15" customFormat="1" ht="21" x14ac:dyDescent="0.25">
      <c r="B421" s="48"/>
      <c r="C421" s="20">
        <f t="shared" si="29"/>
        <v>45786</v>
      </c>
      <c r="D421" s="168">
        <f>SUMIFS('Transport DB'!P:P,'Transport DB'!C:C,"="&amp;'Work DB'!C421,'Transport DB'!F:F,"="&amp;'Work DB'!$D$4)</f>
        <v>0</v>
      </c>
      <c r="E421" s="169">
        <f>SUMIFS('Transport DB'!P:P,'Transport DB'!C:C,"="&amp;'Work DB'!C421,'Transport DB'!F:F,"="&amp;'Work DB'!$E$4)</f>
        <v>0</v>
      </c>
      <c r="F421" s="169">
        <f>SUMIFS('Transport DB'!P:P,'Transport DB'!C:C,"="&amp;'Work DB'!C421,'Transport DB'!F:F,"="&amp;'Work DB'!$F$4)</f>
        <v>0</v>
      </c>
      <c r="G421" s="169"/>
      <c r="H421" s="167"/>
      <c r="I421" s="168">
        <f>SUMIFS('Transport DB'!O:O,'Transport DB'!C:C,"="&amp;'Work DB'!C421,'Transport DB'!F:F,"="&amp;'Work DB'!$I$4)</f>
        <v>0</v>
      </c>
      <c r="J421" s="169">
        <f>SUMIFS('Transport DB'!O:O,'Transport DB'!C:C,"="&amp;'Work DB'!C421,'Transport DB'!F:F,"="&amp;'Work DB'!$J$4)</f>
        <v>0</v>
      </c>
      <c r="K421" s="169">
        <f>SUMIFS('Transport DB'!O:O,'Transport DB'!C:C,"="&amp;'Work DB'!C421,'Transport DB'!F:F,"="&amp;'Work DB'!$K$4)</f>
        <v>0</v>
      </c>
      <c r="L421" s="169">
        <f>SUMIFS('Transport DB'!O:O,'Transport DB'!C:C,"="&amp;'Work DB'!C421,'Transport DB'!F:F,"="&amp;'Work DB'!$L$4)</f>
        <v>0</v>
      </c>
      <c r="M421" s="169">
        <f>SUMIFS('Transport DB'!O:O,'Transport DB'!C:C,"="&amp;'Work DB'!C421,'Transport DB'!F:F,"="&amp;'Work DB'!$M$4)</f>
        <v>0</v>
      </c>
      <c r="N421" s="169"/>
      <c r="O421" s="167"/>
      <c r="P421" s="168">
        <f t="shared" si="28"/>
        <v>0</v>
      </c>
      <c r="Q421" s="169">
        <f t="shared" si="27"/>
        <v>0</v>
      </c>
      <c r="R421" s="169"/>
      <c r="S421" s="169"/>
      <c r="T421" s="169"/>
      <c r="U421" s="169"/>
      <c r="V421" s="167"/>
      <c r="W421" s="168">
        <f>SUMIFS('Transport DB'!Q:Q,'Transport DB'!C:C,"="&amp;'Work DB'!C421,'Transport DB'!F:F,"="&amp;'Work DB'!$W$4)</f>
        <v>0</v>
      </c>
      <c r="X421" s="169">
        <f>SUMIFS('Transport DB'!Q:Q,'Transport DB'!C:C,"="&amp;'Work DB'!C421,'Transport DB'!F:F,"="&amp;'Work DB'!$X$4)</f>
        <v>0</v>
      </c>
      <c r="Y421" s="169">
        <f>SUMIFS('Transport DB'!Q:Q,'Transport DB'!C:C,"="&amp;'Work DB'!C421,'Transport DB'!F:F,"="&amp;'Work DB'!$Y$4)</f>
        <v>0</v>
      </c>
      <c r="Z421" s="166">
        <f>SUMIFS('Transport DB'!Q:Q,'Transport DB'!C:C,"="&amp;'Work DB'!C421,'Transport DB'!F:F,"="&amp;'Work DB'!$Z$4)</f>
        <v>0</v>
      </c>
      <c r="AA421" s="166">
        <f>SUMIFS('Transport DB'!Q:Q,'Transport DB'!C:C,"="&amp;'Work DB'!C421,'Transport DB'!F:F,"="&amp;'Work DB'!$AA$4)</f>
        <v>0</v>
      </c>
      <c r="AB421" s="166"/>
      <c r="AC421" s="167"/>
      <c r="AD421" s="29"/>
      <c r="AE421" s="30"/>
      <c r="AF421" s="31"/>
      <c r="AG421" s="29"/>
      <c r="AH421" s="30"/>
      <c r="AI421" s="32"/>
      <c r="AJ421" s="29"/>
      <c r="AK421" s="30"/>
      <c r="AL421" s="30"/>
      <c r="AM421" s="31"/>
      <c r="AN421" s="29"/>
      <c r="AO421" s="30"/>
      <c r="AP421" s="31"/>
      <c r="AQ421" s="189"/>
      <c r="AR421" s="30"/>
      <c r="AS421" s="30"/>
      <c r="AT421" s="30"/>
      <c r="AU421" s="30"/>
      <c r="AV421" s="31"/>
      <c r="AW421" s="33"/>
      <c r="AX421" s="57"/>
    </row>
    <row r="422" spans="2:50" s="15" customFormat="1" ht="21" x14ac:dyDescent="0.25">
      <c r="B422" s="48"/>
      <c r="C422" s="20">
        <f t="shared" si="29"/>
        <v>45787</v>
      </c>
      <c r="D422" s="168">
        <f>SUMIFS('Transport DB'!P:P,'Transport DB'!C:C,"="&amp;'Work DB'!C422,'Transport DB'!F:F,"="&amp;'Work DB'!$D$4)</f>
        <v>0</v>
      </c>
      <c r="E422" s="169">
        <f>SUMIFS('Transport DB'!P:P,'Transport DB'!C:C,"="&amp;'Work DB'!C422,'Transport DB'!F:F,"="&amp;'Work DB'!$E$4)</f>
        <v>0</v>
      </c>
      <c r="F422" s="169">
        <f>SUMIFS('Transport DB'!P:P,'Transport DB'!C:C,"="&amp;'Work DB'!C422,'Transport DB'!F:F,"="&amp;'Work DB'!$F$4)</f>
        <v>0</v>
      </c>
      <c r="G422" s="169"/>
      <c r="H422" s="167"/>
      <c r="I422" s="168">
        <f>SUMIFS('Transport DB'!O:O,'Transport DB'!C:C,"="&amp;'Work DB'!C422,'Transport DB'!F:F,"="&amp;'Work DB'!$I$4)</f>
        <v>0</v>
      </c>
      <c r="J422" s="169">
        <f>SUMIFS('Transport DB'!O:O,'Transport DB'!C:C,"="&amp;'Work DB'!C422,'Transport DB'!F:F,"="&amp;'Work DB'!$J$4)</f>
        <v>0</v>
      </c>
      <c r="K422" s="169">
        <f>SUMIFS('Transport DB'!O:O,'Transport DB'!C:C,"="&amp;'Work DB'!C422,'Transport DB'!F:F,"="&amp;'Work DB'!$K$4)</f>
        <v>0</v>
      </c>
      <c r="L422" s="169">
        <f>SUMIFS('Transport DB'!O:O,'Transport DB'!C:C,"="&amp;'Work DB'!C422,'Transport DB'!F:F,"="&amp;'Work DB'!$L$4)</f>
        <v>0</v>
      </c>
      <c r="M422" s="169">
        <f>SUMIFS('Transport DB'!O:O,'Transport DB'!C:C,"="&amp;'Work DB'!C422,'Transport DB'!F:F,"="&amp;'Work DB'!$M$4)</f>
        <v>0</v>
      </c>
      <c r="N422" s="169"/>
      <c r="O422" s="167"/>
      <c r="P422" s="168">
        <f t="shared" si="28"/>
        <v>0</v>
      </c>
      <c r="Q422" s="169">
        <f t="shared" si="27"/>
        <v>0</v>
      </c>
      <c r="R422" s="169"/>
      <c r="S422" s="169"/>
      <c r="T422" s="169"/>
      <c r="U422" s="169"/>
      <c r="V422" s="167"/>
      <c r="W422" s="168">
        <f>SUMIFS('Transport DB'!Q:Q,'Transport DB'!C:C,"="&amp;'Work DB'!C422,'Transport DB'!F:F,"="&amp;'Work DB'!$W$4)</f>
        <v>0</v>
      </c>
      <c r="X422" s="169">
        <f>SUMIFS('Transport DB'!Q:Q,'Transport DB'!C:C,"="&amp;'Work DB'!C422,'Transport DB'!F:F,"="&amp;'Work DB'!$X$4)</f>
        <v>0</v>
      </c>
      <c r="Y422" s="169">
        <f>SUMIFS('Transport DB'!Q:Q,'Transport DB'!C:C,"="&amp;'Work DB'!C422,'Transport DB'!F:F,"="&amp;'Work DB'!$Y$4)</f>
        <v>0</v>
      </c>
      <c r="Z422" s="166">
        <f>SUMIFS('Transport DB'!Q:Q,'Transport DB'!C:C,"="&amp;'Work DB'!C422,'Transport DB'!F:F,"="&amp;'Work DB'!$Z$4)</f>
        <v>0</v>
      </c>
      <c r="AA422" s="166">
        <f>SUMIFS('Transport DB'!Q:Q,'Transport DB'!C:C,"="&amp;'Work DB'!C422,'Transport DB'!F:F,"="&amp;'Work DB'!$AA$4)</f>
        <v>0</v>
      </c>
      <c r="AB422" s="166"/>
      <c r="AC422" s="167"/>
      <c r="AD422" s="29"/>
      <c r="AE422" s="30"/>
      <c r="AF422" s="31"/>
      <c r="AG422" s="29"/>
      <c r="AH422" s="30"/>
      <c r="AI422" s="32"/>
      <c r="AJ422" s="29"/>
      <c r="AK422" s="30"/>
      <c r="AL422" s="30"/>
      <c r="AM422" s="31"/>
      <c r="AN422" s="29"/>
      <c r="AO422" s="30"/>
      <c r="AP422" s="31"/>
      <c r="AQ422" s="189"/>
      <c r="AR422" s="30"/>
      <c r="AS422" s="30"/>
      <c r="AT422" s="30"/>
      <c r="AU422" s="30"/>
      <c r="AV422" s="31"/>
      <c r="AW422" s="33"/>
      <c r="AX422" s="57"/>
    </row>
    <row r="423" spans="2:50" s="15" customFormat="1" ht="21" x14ac:dyDescent="0.25">
      <c r="B423" s="48"/>
      <c r="C423" s="20">
        <f t="shared" si="29"/>
        <v>45788</v>
      </c>
      <c r="D423" s="168">
        <f>SUMIFS('Transport DB'!P:P,'Transport DB'!C:C,"="&amp;'Work DB'!C423,'Transport DB'!F:F,"="&amp;'Work DB'!$D$4)</f>
        <v>0</v>
      </c>
      <c r="E423" s="169">
        <f>SUMIFS('Transport DB'!P:P,'Transport DB'!C:C,"="&amp;'Work DB'!C423,'Transport DB'!F:F,"="&amp;'Work DB'!$E$4)</f>
        <v>0</v>
      </c>
      <c r="F423" s="169">
        <f>SUMIFS('Transport DB'!P:P,'Transport DB'!C:C,"="&amp;'Work DB'!C423,'Transport DB'!F:F,"="&amp;'Work DB'!$F$4)</f>
        <v>0</v>
      </c>
      <c r="G423" s="169"/>
      <c r="H423" s="167"/>
      <c r="I423" s="168">
        <f>SUMIFS('Transport DB'!O:O,'Transport DB'!C:C,"="&amp;'Work DB'!C423,'Transport DB'!F:F,"="&amp;'Work DB'!$I$4)</f>
        <v>0</v>
      </c>
      <c r="J423" s="169">
        <f>SUMIFS('Transport DB'!O:O,'Transport DB'!C:C,"="&amp;'Work DB'!C423,'Transport DB'!F:F,"="&amp;'Work DB'!$J$4)</f>
        <v>0</v>
      </c>
      <c r="K423" s="169">
        <f>SUMIFS('Transport DB'!O:O,'Transport DB'!C:C,"="&amp;'Work DB'!C423,'Transport DB'!F:F,"="&amp;'Work DB'!$K$4)</f>
        <v>0</v>
      </c>
      <c r="L423" s="169">
        <f>SUMIFS('Transport DB'!O:O,'Transport DB'!C:C,"="&amp;'Work DB'!C423,'Transport DB'!F:F,"="&amp;'Work DB'!$L$4)</f>
        <v>0</v>
      </c>
      <c r="M423" s="169">
        <f>SUMIFS('Transport DB'!O:O,'Transport DB'!C:C,"="&amp;'Work DB'!C423,'Transport DB'!F:F,"="&amp;'Work DB'!$M$4)</f>
        <v>0</v>
      </c>
      <c r="N423" s="169"/>
      <c r="O423" s="167"/>
      <c r="P423" s="168">
        <f t="shared" si="28"/>
        <v>0</v>
      </c>
      <c r="Q423" s="169">
        <f t="shared" si="27"/>
        <v>0</v>
      </c>
      <c r="R423" s="169"/>
      <c r="S423" s="169"/>
      <c r="T423" s="169"/>
      <c r="U423" s="169"/>
      <c r="V423" s="167"/>
      <c r="W423" s="168">
        <f>SUMIFS('Transport DB'!Q:Q,'Transport DB'!C:C,"="&amp;'Work DB'!C423,'Transport DB'!F:F,"="&amp;'Work DB'!$W$4)</f>
        <v>0</v>
      </c>
      <c r="X423" s="169">
        <f>SUMIFS('Transport DB'!Q:Q,'Transport DB'!C:C,"="&amp;'Work DB'!C423,'Transport DB'!F:F,"="&amp;'Work DB'!$X$4)</f>
        <v>0</v>
      </c>
      <c r="Y423" s="169">
        <f>SUMIFS('Transport DB'!Q:Q,'Transport DB'!C:C,"="&amp;'Work DB'!C423,'Transport DB'!F:F,"="&amp;'Work DB'!$Y$4)</f>
        <v>0</v>
      </c>
      <c r="Z423" s="166">
        <f>SUMIFS('Transport DB'!Q:Q,'Transport DB'!C:C,"="&amp;'Work DB'!C423,'Transport DB'!F:F,"="&amp;'Work DB'!$Z$4)</f>
        <v>0</v>
      </c>
      <c r="AA423" s="166">
        <f>SUMIFS('Transport DB'!Q:Q,'Transport DB'!C:C,"="&amp;'Work DB'!C423,'Transport DB'!F:F,"="&amp;'Work DB'!$AA$4)</f>
        <v>0</v>
      </c>
      <c r="AB423" s="166"/>
      <c r="AC423" s="167"/>
      <c r="AD423" s="29"/>
      <c r="AE423" s="30"/>
      <c r="AF423" s="31"/>
      <c r="AG423" s="29"/>
      <c r="AH423" s="30"/>
      <c r="AI423" s="32"/>
      <c r="AJ423" s="29"/>
      <c r="AK423" s="30"/>
      <c r="AL423" s="30"/>
      <c r="AM423" s="31"/>
      <c r="AN423" s="29"/>
      <c r="AO423" s="30"/>
      <c r="AP423" s="31"/>
      <c r="AQ423" s="189"/>
      <c r="AR423" s="30"/>
      <c r="AS423" s="30"/>
      <c r="AT423" s="30"/>
      <c r="AU423" s="30"/>
      <c r="AV423" s="31"/>
      <c r="AW423" s="33"/>
      <c r="AX423" s="57"/>
    </row>
    <row r="424" spans="2:50" s="15" customFormat="1" ht="21" x14ac:dyDescent="0.25">
      <c r="B424" s="48"/>
      <c r="C424" s="20">
        <f t="shared" si="29"/>
        <v>45789</v>
      </c>
      <c r="D424" s="168">
        <f>SUMIFS('Transport DB'!P:P,'Transport DB'!C:C,"="&amp;'Work DB'!C424,'Transport DB'!F:F,"="&amp;'Work DB'!$D$4)</f>
        <v>0</v>
      </c>
      <c r="E424" s="169">
        <f>SUMIFS('Transport DB'!P:P,'Transport DB'!C:C,"="&amp;'Work DB'!C424,'Transport DB'!F:F,"="&amp;'Work DB'!$E$4)</f>
        <v>0</v>
      </c>
      <c r="F424" s="169">
        <f>SUMIFS('Transport DB'!P:P,'Transport DB'!C:C,"="&amp;'Work DB'!C424,'Transport DB'!F:F,"="&amp;'Work DB'!$F$4)</f>
        <v>0</v>
      </c>
      <c r="G424" s="169"/>
      <c r="H424" s="167"/>
      <c r="I424" s="168">
        <f>SUMIFS('Transport DB'!O:O,'Transport DB'!C:C,"="&amp;'Work DB'!C424,'Transport DB'!F:F,"="&amp;'Work DB'!$I$4)</f>
        <v>0</v>
      </c>
      <c r="J424" s="169">
        <f>SUMIFS('Transport DB'!O:O,'Transport DB'!C:C,"="&amp;'Work DB'!C424,'Transport DB'!F:F,"="&amp;'Work DB'!$J$4)</f>
        <v>0</v>
      </c>
      <c r="K424" s="169">
        <f>SUMIFS('Transport DB'!O:O,'Transport DB'!C:C,"="&amp;'Work DB'!C424,'Transport DB'!F:F,"="&amp;'Work DB'!$K$4)</f>
        <v>0</v>
      </c>
      <c r="L424" s="169">
        <f>SUMIFS('Transport DB'!O:O,'Transport DB'!C:C,"="&amp;'Work DB'!C424,'Transport DB'!F:F,"="&amp;'Work DB'!$L$4)</f>
        <v>0</v>
      </c>
      <c r="M424" s="169">
        <f>SUMIFS('Transport DB'!O:O,'Transport DB'!C:C,"="&amp;'Work DB'!C424,'Transport DB'!F:F,"="&amp;'Work DB'!$M$4)</f>
        <v>0</v>
      </c>
      <c r="N424" s="169"/>
      <c r="O424" s="167"/>
      <c r="P424" s="168">
        <f t="shared" si="28"/>
        <v>0</v>
      </c>
      <c r="Q424" s="169">
        <f t="shared" ref="Q424:Q487" si="30">K424</f>
        <v>0</v>
      </c>
      <c r="R424" s="169"/>
      <c r="S424" s="169"/>
      <c r="T424" s="169"/>
      <c r="U424" s="169"/>
      <c r="V424" s="167"/>
      <c r="W424" s="168">
        <f>SUMIFS('Transport DB'!Q:Q,'Transport DB'!C:C,"="&amp;'Work DB'!C424,'Transport DB'!F:F,"="&amp;'Work DB'!$W$4)</f>
        <v>0</v>
      </c>
      <c r="X424" s="169">
        <f>SUMIFS('Transport DB'!Q:Q,'Transport DB'!C:C,"="&amp;'Work DB'!C424,'Transport DB'!F:F,"="&amp;'Work DB'!$X$4)</f>
        <v>0</v>
      </c>
      <c r="Y424" s="169">
        <f>SUMIFS('Transport DB'!Q:Q,'Transport DB'!C:C,"="&amp;'Work DB'!C424,'Transport DB'!F:F,"="&amp;'Work DB'!$Y$4)</f>
        <v>0</v>
      </c>
      <c r="Z424" s="166">
        <f>SUMIFS('Transport DB'!Q:Q,'Transport DB'!C:C,"="&amp;'Work DB'!C424,'Transport DB'!F:F,"="&amp;'Work DB'!$Z$4)</f>
        <v>0</v>
      </c>
      <c r="AA424" s="166">
        <f>SUMIFS('Transport DB'!Q:Q,'Transport DB'!C:C,"="&amp;'Work DB'!C424,'Transport DB'!F:F,"="&amp;'Work DB'!$AA$4)</f>
        <v>0</v>
      </c>
      <c r="AB424" s="166"/>
      <c r="AC424" s="167"/>
      <c r="AD424" s="29"/>
      <c r="AE424" s="30"/>
      <c r="AF424" s="31"/>
      <c r="AG424" s="29"/>
      <c r="AH424" s="30"/>
      <c r="AI424" s="32"/>
      <c r="AJ424" s="29"/>
      <c r="AK424" s="30"/>
      <c r="AL424" s="30"/>
      <c r="AM424" s="31"/>
      <c r="AN424" s="29"/>
      <c r="AO424" s="30"/>
      <c r="AP424" s="31"/>
      <c r="AQ424" s="189"/>
      <c r="AR424" s="30"/>
      <c r="AS424" s="30"/>
      <c r="AT424" s="30"/>
      <c r="AU424" s="30"/>
      <c r="AV424" s="31"/>
      <c r="AW424" s="33"/>
      <c r="AX424" s="57"/>
    </row>
    <row r="425" spans="2:50" s="15" customFormat="1" ht="21" x14ac:dyDescent="0.25">
      <c r="B425" s="48"/>
      <c r="C425" s="20">
        <f t="shared" si="29"/>
        <v>45790</v>
      </c>
      <c r="D425" s="168">
        <f>SUMIFS('Transport DB'!P:P,'Transport DB'!C:C,"="&amp;'Work DB'!C425,'Transport DB'!F:F,"="&amp;'Work DB'!$D$4)</f>
        <v>0</v>
      </c>
      <c r="E425" s="169">
        <f>SUMIFS('Transport DB'!P:P,'Transport DB'!C:C,"="&amp;'Work DB'!C425,'Transport DB'!F:F,"="&amp;'Work DB'!$E$4)</f>
        <v>0</v>
      </c>
      <c r="F425" s="169">
        <f>SUMIFS('Transport DB'!P:P,'Transport DB'!C:C,"="&amp;'Work DB'!C425,'Transport DB'!F:F,"="&amp;'Work DB'!$F$4)</f>
        <v>0</v>
      </c>
      <c r="G425" s="169"/>
      <c r="H425" s="167"/>
      <c r="I425" s="168">
        <f>SUMIFS('Transport DB'!O:O,'Transport DB'!C:C,"="&amp;'Work DB'!C425,'Transport DB'!F:F,"="&amp;'Work DB'!$I$4)</f>
        <v>0</v>
      </c>
      <c r="J425" s="169">
        <f>SUMIFS('Transport DB'!O:O,'Transport DB'!C:C,"="&amp;'Work DB'!C425,'Transport DB'!F:F,"="&amp;'Work DB'!$J$4)</f>
        <v>0</v>
      </c>
      <c r="K425" s="169">
        <f>SUMIFS('Transport DB'!O:O,'Transport DB'!C:C,"="&amp;'Work DB'!C425,'Transport DB'!F:F,"="&amp;'Work DB'!$K$4)</f>
        <v>0</v>
      </c>
      <c r="L425" s="169">
        <f>SUMIFS('Transport DB'!O:O,'Transport DB'!C:C,"="&amp;'Work DB'!C425,'Transport DB'!F:F,"="&amp;'Work DB'!$L$4)</f>
        <v>0</v>
      </c>
      <c r="M425" s="169">
        <f>SUMIFS('Transport DB'!O:O,'Transport DB'!C:C,"="&amp;'Work DB'!C425,'Transport DB'!F:F,"="&amp;'Work DB'!$M$4)</f>
        <v>0</v>
      </c>
      <c r="N425" s="169"/>
      <c r="O425" s="167"/>
      <c r="P425" s="168">
        <f t="shared" si="28"/>
        <v>0</v>
      </c>
      <c r="Q425" s="169">
        <f t="shared" si="30"/>
        <v>0</v>
      </c>
      <c r="R425" s="169"/>
      <c r="S425" s="169"/>
      <c r="T425" s="169"/>
      <c r="U425" s="169"/>
      <c r="V425" s="167"/>
      <c r="W425" s="168">
        <f>SUMIFS('Transport DB'!Q:Q,'Transport DB'!C:C,"="&amp;'Work DB'!C425,'Transport DB'!F:F,"="&amp;'Work DB'!$W$4)</f>
        <v>0</v>
      </c>
      <c r="X425" s="169">
        <f>SUMIFS('Transport DB'!Q:Q,'Transport DB'!C:C,"="&amp;'Work DB'!C425,'Transport DB'!F:F,"="&amp;'Work DB'!$X$4)</f>
        <v>0</v>
      </c>
      <c r="Y425" s="169">
        <f>SUMIFS('Transport DB'!Q:Q,'Transport DB'!C:C,"="&amp;'Work DB'!C425,'Transport DB'!F:F,"="&amp;'Work DB'!$Y$4)</f>
        <v>0</v>
      </c>
      <c r="Z425" s="166">
        <f>SUMIFS('Transport DB'!Q:Q,'Transport DB'!C:C,"="&amp;'Work DB'!C425,'Transport DB'!F:F,"="&amp;'Work DB'!$Z$4)</f>
        <v>0</v>
      </c>
      <c r="AA425" s="166">
        <f>SUMIFS('Transport DB'!Q:Q,'Transport DB'!C:C,"="&amp;'Work DB'!C425,'Transport DB'!F:F,"="&amp;'Work DB'!$AA$4)</f>
        <v>0</v>
      </c>
      <c r="AB425" s="166"/>
      <c r="AC425" s="167"/>
      <c r="AD425" s="29"/>
      <c r="AE425" s="30"/>
      <c r="AF425" s="31"/>
      <c r="AG425" s="29"/>
      <c r="AH425" s="30"/>
      <c r="AI425" s="32"/>
      <c r="AJ425" s="29"/>
      <c r="AK425" s="30"/>
      <c r="AL425" s="30"/>
      <c r="AM425" s="31"/>
      <c r="AN425" s="29"/>
      <c r="AO425" s="30"/>
      <c r="AP425" s="31"/>
      <c r="AQ425" s="189"/>
      <c r="AR425" s="30"/>
      <c r="AS425" s="30"/>
      <c r="AT425" s="30"/>
      <c r="AU425" s="30"/>
      <c r="AV425" s="31"/>
      <c r="AW425" s="33"/>
      <c r="AX425" s="57"/>
    </row>
    <row r="426" spans="2:50" s="15" customFormat="1" ht="21" x14ac:dyDescent="0.25">
      <c r="B426" s="48"/>
      <c r="C426" s="20">
        <f t="shared" si="29"/>
        <v>45791</v>
      </c>
      <c r="D426" s="168">
        <f>SUMIFS('Transport DB'!P:P,'Transport DB'!C:C,"="&amp;'Work DB'!C426,'Transport DB'!F:F,"="&amp;'Work DB'!$D$4)</f>
        <v>0</v>
      </c>
      <c r="E426" s="169">
        <f>SUMIFS('Transport DB'!P:P,'Transport DB'!C:C,"="&amp;'Work DB'!C426,'Transport DB'!F:F,"="&amp;'Work DB'!$E$4)</f>
        <v>0</v>
      </c>
      <c r="F426" s="169">
        <f>SUMIFS('Transport DB'!P:P,'Transport DB'!C:C,"="&amp;'Work DB'!C426,'Transport DB'!F:F,"="&amp;'Work DB'!$F$4)</f>
        <v>0</v>
      </c>
      <c r="G426" s="169"/>
      <c r="H426" s="167"/>
      <c r="I426" s="168">
        <f>SUMIFS('Transport DB'!O:O,'Transport DB'!C:C,"="&amp;'Work DB'!C426,'Transport DB'!F:F,"="&amp;'Work DB'!$I$4)</f>
        <v>0</v>
      </c>
      <c r="J426" s="169">
        <f>SUMIFS('Transport DB'!O:O,'Transport DB'!C:C,"="&amp;'Work DB'!C426,'Transport DB'!F:F,"="&amp;'Work DB'!$J$4)</f>
        <v>0</v>
      </c>
      <c r="K426" s="169">
        <f>SUMIFS('Transport DB'!O:O,'Transport DB'!C:C,"="&amp;'Work DB'!C426,'Transport DB'!F:F,"="&amp;'Work DB'!$K$4)</f>
        <v>0</v>
      </c>
      <c r="L426" s="169">
        <f>SUMIFS('Transport DB'!O:O,'Transport DB'!C:C,"="&amp;'Work DB'!C426,'Transport DB'!F:F,"="&amp;'Work DB'!$L$4)</f>
        <v>0</v>
      </c>
      <c r="M426" s="169">
        <f>SUMIFS('Transport DB'!O:O,'Transport DB'!C:C,"="&amp;'Work DB'!C426,'Transport DB'!F:F,"="&amp;'Work DB'!$M$4)</f>
        <v>0</v>
      </c>
      <c r="N426" s="169"/>
      <c r="O426" s="167"/>
      <c r="P426" s="168">
        <f t="shared" si="28"/>
        <v>0</v>
      </c>
      <c r="Q426" s="169">
        <f t="shared" si="30"/>
        <v>0</v>
      </c>
      <c r="R426" s="169"/>
      <c r="S426" s="169"/>
      <c r="T426" s="169"/>
      <c r="U426" s="169"/>
      <c r="V426" s="167"/>
      <c r="W426" s="168">
        <f>SUMIFS('Transport DB'!Q:Q,'Transport DB'!C:C,"="&amp;'Work DB'!C426,'Transport DB'!F:F,"="&amp;'Work DB'!$W$4)</f>
        <v>0</v>
      </c>
      <c r="X426" s="169">
        <f>SUMIFS('Transport DB'!Q:Q,'Transport DB'!C:C,"="&amp;'Work DB'!C426,'Transport DB'!F:F,"="&amp;'Work DB'!$X$4)</f>
        <v>0</v>
      </c>
      <c r="Y426" s="169">
        <f>SUMIFS('Transport DB'!Q:Q,'Transport DB'!C:C,"="&amp;'Work DB'!C426,'Transport DB'!F:F,"="&amp;'Work DB'!$Y$4)</f>
        <v>0</v>
      </c>
      <c r="Z426" s="166">
        <f>SUMIFS('Transport DB'!Q:Q,'Transport DB'!C:C,"="&amp;'Work DB'!C426,'Transport DB'!F:F,"="&amp;'Work DB'!$Z$4)</f>
        <v>0</v>
      </c>
      <c r="AA426" s="166">
        <f>SUMIFS('Transport DB'!Q:Q,'Transport DB'!C:C,"="&amp;'Work DB'!C426,'Transport DB'!F:F,"="&amp;'Work DB'!$AA$4)</f>
        <v>0</v>
      </c>
      <c r="AB426" s="166"/>
      <c r="AC426" s="167"/>
      <c r="AD426" s="29"/>
      <c r="AE426" s="30"/>
      <c r="AF426" s="31"/>
      <c r="AG426" s="29"/>
      <c r="AH426" s="30"/>
      <c r="AI426" s="32"/>
      <c r="AJ426" s="29"/>
      <c r="AK426" s="30"/>
      <c r="AL426" s="30"/>
      <c r="AM426" s="31"/>
      <c r="AN426" s="29"/>
      <c r="AO426" s="30"/>
      <c r="AP426" s="31"/>
      <c r="AQ426" s="189"/>
      <c r="AR426" s="30"/>
      <c r="AS426" s="30"/>
      <c r="AT426" s="30"/>
      <c r="AU426" s="30"/>
      <c r="AV426" s="31"/>
      <c r="AW426" s="33"/>
      <c r="AX426" s="57"/>
    </row>
    <row r="427" spans="2:50" s="15" customFormat="1" ht="21" x14ac:dyDescent="0.25">
      <c r="B427" s="48"/>
      <c r="C427" s="20">
        <f t="shared" si="29"/>
        <v>45792</v>
      </c>
      <c r="D427" s="168">
        <f>SUMIFS('Transport DB'!P:P,'Transport DB'!C:C,"="&amp;'Work DB'!C427,'Transport DB'!F:F,"="&amp;'Work DB'!$D$4)</f>
        <v>0</v>
      </c>
      <c r="E427" s="169">
        <f>SUMIFS('Transport DB'!P:P,'Transport DB'!C:C,"="&amp;'Work DB'!C427,'Transport DB'!F:F,"="&amp;'Work DB'!$E$4)</f>
        <v>0</v>
      </c>
      <c r="F427" s="169">
        <f>SUMIFS('Transport DB'!P:P,'Transport DB'!C:C,"="&amp;'Work DB'!C427,'Transport DB'!F:F,"="&amp;'Work DB'!$F$4)</f>
        <v>0</v>
      </c>
      <c r="G427" s="169"/>
      <c r="H427" s="167"/>
      <c r="I427" s="168">
        <f>SUMIFS('Transport DB'!O:O,'Transport DB'!C:C,"="&amp;'Work DB'!C427,'Transport DB'!F:F,"="&amp;'Work DB'!$I$4)</f>
        <v>0</v>
      </c>
      <c r="J427" s="169">
        <f>SUMIFS('Transport DB'!O:O,'Transport DB'!C:C,"="&amp;'Work DB'!C427,'Transport DB'!F:F,"="&amp;'Work DB'!$J$4)</f>
        <v>0</v>
      </c>
      <c r="K427" s="169">
        <f>SUMIFS('Transport DB'!O:O,'Transport DB'!C:C,"="&amp;'Work DB'!C427,'Transport DB'!F:F,"="&amp;'Work DB'!$K$4)</f>
        <v>0</v>
      </c>
      <c r="L427" s="169">
        <f>SUMIFS('Transport DB'!O:O,'Transport DB'!C:C,"="&amp;'Work DB'!C427,'Transport DB'!F:F,"="&amp;'Work DB'!$L$4)</f>
        <v>0</v>
      </c>
      <c r="M427" s="169">
        <f>SUMIFS('Transport DB'!O:O,'Transport DB'!C:C,"="&amp;'Work DB'!C427,'Transport DB'!F:F,"="&amp;'Work DB'!$M$4)</f>
        <v>0</v>
      </c>
      <c r="N427" s="169"/>
      <c r="O427" s="167"/>
      <c r="P427" s="168">
        <f t="shared" si="28"/>
        <v>0</v>
      </c>
      <c r="Q427" s="169">
        <f t="shared" si="30"/>
        <v>0</v>
      </c>
      <c r="R427" s="169"/>
      <c r="S427" s="169"/>
      <c r="T427" s="169"/>
      <c r="U427" s="169"/>
      <c r="V427" s="167"/>
      <c r="W427" s="168">
        <f>SUMIFS('Transport DB'!Q:Q,'Transport DB'!C:C,"="&amp;'Work DB'!C427,'Transport DB'!F:F,"="&amp;'Work DB'!$W$4)</f>
        <v>0</v>
      </c>
      <c r="X427" s="169">
        <f>SUMIFS('Transport DB'!Q:Q,'Transport DB'!C:C,"="&amp;'Work DB'!C427,'Transport DB'!F:F,"="&amp;'Work DB'!$X$4)</f>
        <v>0</v>
      </c>
      <c r="Y427" s="169">
        <f>SUMIFS('Transport DB'!Q:Q,'Transport DB'!C:C,"="&amp;'Work DB'!C427,'Transport DB'!F:F,"="&amp;'Work DB'!$Y$4)</f>
        <v>0</v>
      </c>
      <c r="Z427" s="166">
        <f>SUMIFS('Transport DB'!Q:Q,'Transport DB'!C:C,"="&amp;'Work DB'!C427,'Transport DB'!F:F,"="&amp;'Work DB'!$Z$4)</f>
        <v>0</v>
      </c>
      <c r="AA427" s="166">
        <f>SUMIFS('Transport DB'!Q:Q,'Transport DB'!C:C,"="&amp;'Work DB'!C427,'Transport DB'!F:F,"="&amp;'Work DB'!$AA$4)</f>
        <v>0</v>
      </c>
      <c r="AB427" s="166"/>
      <c r="AC427" s="167"/>
      <c r="AD427" s="29"/>
      <c r="AE427" s="30"/>
      <c r="AF427" s="31"/>
      <c r="AG427" s="29"/>
      <c r="AH427" s="30"/>
      <c r="AI427" s="32"/>
      <c r="AJ427" s="29"/>
      <c r="AK427" s="30"/>
      <c r="AL427" s="30"/>
      <c r="AM427" s="31"/>
      <c r="AN427" s="29"/>
      <c r="AO427" s="30"/>
      <c r="AP427" s="31"/>
      <c r="AQ427" s="189"/>
      <c r="AR427" s="30"/>
      <c r="AS427" s="30"/>
      <c r="AT427" s="30"/>
      <c r="AU427" s="30"/>
      <c r="AV427" s="31"/>
      <c r="AW427" s="33"/>
      <c r="AX427" s="57"/>
    </row>
    <row r="428" spans="2:50" s="15" customFormat="1" ht="21" x14ac:dyDescent="0.25">
      <c r="B428" s="48"/>
      <c r="C428" s="20">
        <f t="shared" si="29"/>
        <v>45793</v>
      </c>
      <c r="D428" s="168">
        <f>SUMIFS('Transport DB'!P:P,'Transport DB'!C:C,"="&amp;'Work DB'!C428,'Transport DB'!F:F,"="&amp;'Work DB'!$D$4)</f>
        <v>0</v>
      </c>
      <c r="E428" s="169">
        <f>SUMIFS('Transport DB'!P:P,'Transport DB'!C:C,"="&amp;'Work DB'!C428,'Transport DB'!F:F,"="&amp;'Work DB'!$E$4)</f>
        <v>0</v>
      </c>
      <c r="F428" s="169">
        <f>SUMIFS('Transport DB'!P:P,'Transport DB'!C:C,"="&amp;'Work DB'!C428,'Transport DB'!F:F,"="&amp;'Work DB'!$F$4)</f>
        <v>0</v>
      </c>
      <c r="G428" s="169"/>
      <c r="H428" s="167"/>
      <c r="I428" s="168">
        <f>SUMIFS('Transport DB'!O:O,'Transport DB'!C:C,"="&amp;'Work DB'!C428,'Transport DB'!F:F,"="&amp;'Work DB'!$I$4)</f>
        <v>0</v>
      </c>
      <c r="J428" s="169">
        <f>SUMIFS('Transport DB'!O:O,'Transport DB'!C:C,"="&amp;'Work DB'!C428,'Transport DB'!F:F,"="&amp;'Work DB'!$J$4)</f>
        <v>0</v>
      </c>
      <c r="K428" s="169">
        <f>SUMIFS('Transport DB'!O:O,'Transport DB'!C:C,"="&amp;'Work DB'!C428,'Transport DB'!F:F,"="&amp;'Work DB'!$K$4)</f>
        <v>0</v>
      </c>
      <c r="L428" s="169">
        <f>SUMIFS('Transport DB'!O:O,'Transport DB'!C:C,"="&amp;'Work DB'!C428,'Transport DB'!F:F,"="&amp;'Work DB'!$L$4)</f>
        <v>0</v>
      </c>
      <c r="M428" s="169">
        <f>SUMIFS('Transport DB'!O:O,'Transport DB'!C:C,"="&amp;'Work DB'!C428,'Transport DB'!F:F,"="&amp;'Work DB'!$M$4)</f>
        <v>0</v>
      </c>
      <c r="N428" s="169"/>
      <c r="O428" s="167"/>
      <c r="P428" s="168">
        <f t="shared" si="28"/>
        <v>0</v>
      </c>
      <c r="Q428" s="169">
        <f t="shared" si="30"/>
        <v>0</v>
      </c>
      <c r="R428" s="169"/>
      <c r="S428" s="169"/>
      <c r="T428" s="169"/>
      <c r="U428" s="169"/>
      <c r="V428" s="167"/>
      <c r="W428" s="168">
        <f>SUMIFS('Transport DB'!Q:Q,'Transport DB'!C:C,"="&amp;'Work DB'!C428,'Transport DB'!F:F,"="&amp;'Work DB'!$W$4)</f>
        <v>0</v>
      </c>
      <c r="X428" s="169">
        <f>SUMIFS('Transport DB'!Q:Q,'Transport DB'!C:C,"="&amp;'Work DB'!C428,'Transport DB'!F:F,"="&amp;'Work DB'!$X$4)</f>
        <v>0</v>
      </c>
      <c r="Y428" s="169">
        <f>SUMIFS('Transport DB'!Q:Q,'Transport DB'!C:C,"="&amp;'Work DB'!C428,'Transport DB'!F:F,"="&amp;'Work DB'!$Y$4)</f>
        <v>0</v>
      </c>
      <c r="Z428" s="166">
        <f>SUMIFS('Transport DB'!Q:Q,'Transport DB'!C:C,"="&amp;'Work DB'!C428,'Transport DB'!F:F,"="&amp;'Work DB'!$Z$4)</f>
        <v>0</v>
      </c>
      <c r="AA428" s="166">
        <f>SUMIFS('Transport DB'!Q:Q,'Transport DB'!C:C,"="&amp;'Work DB'!C428,'Transport DB'!F:F,"="&amp;'Work DB'!$AA$4)</f>
        <v>0</v>
      </c>
      <c r="AB428" s="166"/>
      <c r="AC428" s="167"/>
      <c r="AD428" s="29"/>
      <c r="AE428" s="30"/>
      <c r="AF428" s="31"/>
      <c r="AG428" s="29"/>
      <c r="AH428" s="30"/>
      <c r="AI428" s="32"/>
      <c r="AJ428" s="29"/>
      <c r="AK428" s="30"/>
      <c r="AL428" s="30"/>
      <c r="AM428" s="31"/>
      <c r="AN428" s="29"/>
      <c r="AO428" s="30"/>
      <c r="AP428" s="31"/>
      <c r="AQ428" s="189"/>
      <c r="AR428" s="30"/>
      <c r="AS428" s="30"/>
      <c r="AT428" s="30"/>
      <c r="AU428" s="30"/>
      <c r="AV428" s="31"/>
      <c r="AW428" s="33"/>
      <c r="AX428" s="57"/>
    </row>
    <row r="429" spans="2:50" s="15" customFormat="1" ht="21" x14ac:dyDescent="0.25">
      <c r="B429" s="48"/>
      <c r="C429" s="20">
        <f t="shared" si="29"/>
        <v>45794</v>
      </c>
      <c r="D429" s="168">
        <f>SUMIFS('Transport DB'!P:P,'Transport DB'!C:C,"="&amp;'Work DB'!C429,'Transport DB'!F:F,"="&amp;'Work DB'!$D$4)</f>
        <v>0</v>
      </c>
      <c r="E429" s="169">
        <f>SUMIFS('Transport DB'!P:P,'Transport DB'!C:C,"="&amp;'Work DB'!C429,'Transport DB'!F:F,"="&amp;'Work DB'!$E$4)</f>
        <v>0</v>
      </c>
      <c r="F429" s="169">
        <f>SUMIFS('Transport DB'!P:P,'Transport DB'!C:C,"="&amp;'Work DB'!C429,'Transport DB'!F:F,"="&amp;'Work DB'!$F$4)</f>
        <v>0</v>
      </c>
      <c r="G429" s="169"/>
      <c r="H429" s="167"/>
      <c r="I429" s="168">
        <f>SUMIFS('Transport DB'!O:O,'Transport DB'!C:C,"="&amp;'Work DB'!C429,'Transport DB'!F:F,"="&amp;'Work DB'!$I$4)</f>
        <v>0</v>
      </c>
      <c r="J429" s="169">
        <f>SUMIFS('Transport DB'!O:O,'Transport DB'!C:C,"="&amp;'Work DB'!C429,'Transport DB'!F:F,"="&amp;'Work DB'!$J$4)</f>
        <v>0</v>
      </c>
      <c r="K429" s="169">
        <f>SUMIFS('Transport DB'!O:O,'Transport DB'!C:C,"="&amp;'Work DB'!C429,'Transport DB'!F:F,"="&amp;'Work DB'!$K$4)</f>
        <v>0</v>
      </c>
      <c r="L429" s="169">
        <f>SUMIFS('Transport DB'!O:O,'Transport DB'!C:C,"="&amp;'Work DB'!C429,'Transport DB'!F:F,"="&amp;'Work DB'!$L$4)</f>
        <v>0</v>
      </c>
      <c r="M429" s="169">
        <f>SUMIFS('Transport DB'!O:O,'Transport DB'!C:C,"="&amp;'Work DB'!C429,'Transport DB'!F:F,"="&amp;'Work DB'!$M$4)</f>
        <v>0</v>
      </c>
      <c r="N429" s="169"/>
      <c r="O429" s="167"/>
      <c r="P429" s="168">
        <f t="shared" si="28"/>
        <v>0</v>
      </c>
      <c r="Q429" s="169">
        <f t="shared" si="30"/>
        <v>0</v>
      </c>
      <c r="R429" s="169"/>
      <c r="S429" s="169"/>
      <c r="T429" s="169"/>
      <c r="U429" s="169"/>
      <c r="V429" s="167"/>
      <c r="W429" s="168">
        <f>SUMIFS('Transport DB'!Q:Q,'Transport DB'!C:C,"="&amp;'Work DB'!C429,'Transport DB'!F:F,"="&amp;'Work DB'!$W$4)</f>
        <v>0</v>
      </c>
      <c r="X429" s="169">
        <f>SUMIFS('Transport DB'!Q:Q,'Transport DB'!C:C,"="&amp;'Work DB'!C429,'Transport DB'!F:F,"="&amp;'Work DB'!$X$4)</f>
        <v>0</v>
      </c>
      <c r="Y429" s="169">
        <f>SUMIFS('Transport DB'!Q:Q,'Transport DB'!C:C,"="&amp;'Work DB'!C429,'Transport DB'!F:F,"="&amp;'Work DB'!$Y$4)</f>
        <v>0</v>
      </c>
      <c r="Z429" s="166">
        <f>SUMIFS('Transport DB'!Q:Q,'Transport DB'!C:C,"="&amp;'Work DB'!C429,'Transport DB'!F:F,"="&amp;'Work DB'!$Z$4)</f>
        <v>0</v>
      </c>
      <c r="AA429" s="166">
        <f>SUMIFS('Transport DB'!Q:Q,'Transport DB'!C:C,"="&amp;'Work DB'!C429,'Transport DB'!F:F,"="&amp;'Work DB'!$AA$4)</f>
        <v>0</v>
      </c>
      <c r="AB429" s="166"/>
      <c r="AC429" s="167"/>
      <c r="AD429" s="29"/>
      <c r="AE429" s="30"/>
      <c r="AF429" s="31"/>
      <c r="AG429" s="29"/>
      <c r="AH429" s="30"/>
      <c r="AI429" s="32"/>
      <c r="AJ429" s="29"/>
      <c r="AK429" s="30"/>
      <c r="AL429" s="30"/>
      <c r="AM429" s="31"/>
      <c r="AN429" s="29"/>
      <c r="AO429" s="30"/>
      <c r="AP429" s="31"/>
      <c r="AQ429" s="189"/>
      <c r="AR429" s="30"/>
      <c r="AS429" s="30"/>
      <c r="AT429" s="30"/>
      <c r="AU429" s="30"/>
      <c r="AV429" s="31"/>
      <c r="AW429" s="33"/>
      <c r="AX429" s="57"/>
    </row>
    <row r="430" spans="2:50" s="15" customFormat="1" ht="21" x14ac:dyDescent="0.25">
      <c r="B430" s="48"/>
      <c r="C430" s="20">
        <f t="shared" si="29"/>
        <v>45795</v>
      </c>
      <c r="D430" s="168">
        <f>SUMIFS('Transport DB'!P:P,'Transport DB'!C:C,"="&amp;'Work DB'!C430,'Transport DB'!F:F,"="&amp;'Work DB'!$D$4)</f>
        <v>0</v>
      </c>
      <c r="E430" s="169">
        <f>SUMIFS('Transport DB'!P:P,'Transport DB'!C:C,"="&amp;'Work DB'!C430,'Transport DB'!F:F,"="&amp;'Work DB'!$E$4)</f>
        <v>0</v>
      </c>
      <c r="F430" s="169">
        <f>SUMIFS('Transport DB'!P:P,'Transport DB'!C:C,"="&amp;'Work DB'!C430,'Transport DB'!F:F,"="&amp;'Work DB'!$F$4)</f>
        <v>0</v>
      </c>
      <c r="G430" s="169"/>
      <c r="H430" s="167"/>
      <c r="I430" s="168">
        <f>SUMIFS('Transport DB'!O:O,'Transport DB'!C:C,"="&amp;'Work DB'!C430,'Transport DB'!F:F,"="&amp;'Work DB'!$I$4)</f>
        <v>0</v>
      </c>
      <c r="J430" s="169">
        <f>SUMIFS('Transport DB'!O:O,'Transport DB'!C:C,"="&amp;'Work DB'!C430,'Transport DB'!F:F,"="&amp;'Work DB'!$J$4)</f>
        <v>0</v>
      </c>
      <c r="K430" s="169">
        <f>SUMIFS('Transport DB'!O:O,'Transport DB'!C:C,"="&amp;'Work DB'!C430,'Transport DB'!F:F,"="&amp;'Work DB'!$K$4)</f>
        <v>0</v>
      </c>
      <c r="L430" s="169">
        <f>SUMIFS('Transport DB'!O:O,'Transport DB'!C:C,"="&amp;'Work DB'!C430,'Transport DB'!F:F,"="&amp;'Work DB'!$L$4)</f>
        <v>0</v>
      </c>
      <c r="M430" s="169">
        <f>SUMIFS('Transport DB'!O:O,'Transport DB'!C:C,"="&amp;'Work DB'!C430,'Transport DB'!F:F,"="&amp;'Work DB'!$M$4)</f>
        <v>0</v>
      </c>
      <c r="N430" s="169"/>
      <c r="O430" s="167"/>
      <c r="P430" s="168">
        <f t="shared" si="28"/>
        <v>0</v>
      </c>
      <c r="Q430" s="169">
        <f t="shared" si="30"/>
        <v>0</v>
      </c>
      <c r="R430" s="169"/>
      <c r="S430" s="169"/>
      <c r="T430" s="169"/>
      <c r="U430" s="169"/>
      <c r="V430" s="167"/>
      <c r="W430" s="168">
        <f>SUMIFS('Transport DB'!Q:Q,'Transport DB'!C:C,"="&amp;'Work DB'!C430,'Transport DB'!F:F,"="&amp;'Work DB'!$W$4)</f>
        <v>0</v>
      </c>
      <c r="X430" s="169">
        <f>SUMIFS('Transport DB'!Q:Q,'Transport DB'!C:C,"="&amp;'Work DB'!C430,'Transport DB'!F:F,"="&amp;'Work DB'!$X$4)</f>
        <v>0</v>
      </c>
      <c r="Y430" s="169">
        <f>SUMIFS('Transport DB'!Q:Q,'Transport DB'!C:C,"="&amp;'Work DB'!C430,'Transport DB'!F:F,"="&amp;'Work DB'!$Y$4)</f>
        <v>0</v>
      </c>
      <c r="Z430" s="166">
        <f>SUMIFS('Transport DB'!Q:Q,'Transport DB'!C:C,"="&amp;'Work DB'!C430,'Transport DB'!F:F,"="&amp;'Work DB'!$Z$4)</f>
        <v>0</v>
      </c>
      <c r="AA430" s="166">
        <f>SUMIFS('Transport DB'!Q:Q,'Transport DB'!C:C,"="&amp;'Work DB'!C430,'Transport DB'!F:F,"="&amp;'Work DB'!$AA$4)</f>
        <v>0</v>
      </c>
      <c r="AB430" s="166"/>
      <c r="AC430" s="167"/>
      <c r="AD430" s="29"/>
      <c r="AE430" s="30"/>
      <c r="AF430" s="31"/>
      <c r="AG430" s="29"/>
      <c r="AH430" s="30"/>
      <c r="AI430" s="32"/>
      <c r="AJ430" s="29"/>
      <c r="AK430" s="30"/>
      <c r="AL430" s="30"/>
      <c r="AM430" s="31"/>
      <c r="AN430" s="29"/>
      <c r="AO430" s="30"/>
      <c r="AP430" s="31"/>
      <c r="AQ430" s="189"/>
      <c r="AR430" s="30"/>
      <c r="AS430" s="30"/>
      <c r="AT430" s="30"/>
      <c r="AU430" s="30"/>
      <c r="AV430" s="31"/>
      <c r="AW430" s="33"/>
      <c r="AX430" s="57"/>
    </row>
    <row r="431" spans="2:50" s="15" customFormat="1" ht="21" x14ac:dyDescent="0.25">
      <c r="B431" s="48"/>
      <c r="C431" s="20">
        <f t="shared" si="29"/>
        <v>45796</v>
      </c>
      <c r="D431" s="168">
        <f>SUMIFS('Transport DB'!P:P,'Transport DB'!C:C,"="&amp;'Work DB'!C431,'Transport DB'!F:F,"="&amp;'Work DB'!$D$4)</f>
        <v>0</v>
      </c>
      <c r="E431" s="169">
        <f>SUMIFS('Transport DB'!P:P,'Transport DB'!C:C,"="&amp;'Work DB'!C431,'Transport DB'!F:F,"="&amp;'Work DB'!$E$4)</f>
        <v>0</v>
      </c>
      <c r="F431" s="169">
        <f>SUMIFS('Transport DB'!P:P,'Transport DB'!C:C,"="&amp;'Work DB'!C431,'Transport DB'!F:F,"="&amp;'Work DB'!$F$4)</f>
        <v>0</v>
      </c>
      <c r="G431" s="169"/>
      <c r="H431" s="167"/>
      <c r="I431" s="168">
        <f>SUMIFS('Transport DB'!O:O,'Transport DB'!C:C,"="&amp;'Work DB'!C431,'Transport DB'!F:F,"="&amp;'Work DB'!$I$4)</f>
        <v>0</v>
      </c>
      <c r="J431" s="169">
        <f>SUMIFS('Transport DB'!O:O,'Transport DB'!C:C,"="&amp;'Work DB'!C431,'Transport DB'!F:F,"="&amp;'Work DB'!$J$4)</f>
        <v>0</v>
      </c>
      <c r="K431" s="169">
        <f>SUMIFS('Transport DB'!O:O,'Transport DB'!C:C,"="&amp;'Work DB'!C431,'Transport DB'!F:F,"="&amp;'Work DB'!$K$4)</f>
        <v>0</v>
      </c>
      <c r="L431" s="169">
        <f>SUMIFS('Transport DB'!O:O,'Transport DB'!C:C,"="&amp;'Work DB'!C431,'Transport DB'!F:F,"="&amp;'Work DB'!$L$4)</f>
        <v>0</v>
      </c>
      <c r="M431" s="169">
        <f>SUMIFS('Transport DB'!O:O,'Transport DB'!C:C,"="&amp;'Work DB'!C431,'Transport DB'!F:F,"="&amp;'Work DB'!$M$4)</f>
        <v>0</v>
      </c>
      <c r="N431" s="169"/>
      <c r="O431" s="167"/>
      <c r="P431" s="168">
        <f t="shared" si="28"/>
        <v>0</v>
      </c>
      <c r="Q431" s="169">
        <f t="shared" si="30"/>
        <v>0</v>
      </c>
      <c r="R431" s="169"/>
      <c r="S431" s="169"/>
      <c r="T431" s="169"/>
      <c r="U431" s="169"/>
      <c r="V431" s="167"/>
      <c r="W431" s="168">
        <f>SUMIFS('Transport DB'!Q:Q,'Transport DB'!C:C,"="&amp;'Work DB'!C431,'Transport DB'!F:F,"="&amp;'Work DB'!$W$4)</f>
        <v>0</v>
      </c>
      <c r="X431" s="169">
        <f>SUMIFS('Transport DB'!Q:Q,'Transport DB'!C:C,"="&amp;'Work DB'!C431,'Transport DB'!F:F,"="&amp;'Work DB'!$X$4)</f>
        <v>0</v>
      </c>
      <c r="Y431" s="169">
        <f>SUMIFS('Transport DB'!Q:Q,'Transport DB'!C:C,"="&amp;'Work DB'!C431,'Transport DB'!F:F,"="&amp;'Work DB'!$Y$4)</f>
        <v>0</v>
      </c>
      <c r="Z431" s="166">
        <f>SUMIFS('Transport DB'!Q:Q,'Transport DB'!C:C,"="&amp;'Work DB'!C431,'Transport DB'!F:F,"="&amp;'Work DB'!$Z$4)</f>
        <v>0</v>
      </c>
      <c r="AA431" s="166">
        <f>SUMIFS('Transport DB'!Q:Q,'Transport DB'!C:C,"="&amp;'Work DB'!C431,'Transport DB'!F:F,"="&amp;'Work DB'!$AA$4)</f>
        <v>0</v>
      </c>
      <c r="AB431" s="166"/>
      <c r="AC431" s="167"/>
      <c r="AD431" s="29"/>
      <c r="AE431" s="30"/>
      <c r="AF431" s="31"/>
      <c r="AG431" s="29"/>
      <c r="AH431" s="30"/>
      <c r="AI431" s="32"/>
      <c r="AJ431" s="29"/>
      <c r="AK431" s="30"/>
      <c r="AL431" s="30"/>
      <c r="AM431" s="31"/>
      <c r="AN431" s="29"/>
      <c r="AO431" s="30"/>
      <c r="AP431" s="31"/>
      <c r="AQ431" s="189"/>
      <c r="AR431" s="30"/>
      <c r="AS431" s="30"/>
      <c r="AT431" s="30"/>
      <c r="AU431" s="30"/>
      <c r="AV431" s="31"/>
      <c r="AW431" s="33"/>
      <c r="AX431" s="57"/>
    </row>
    <row r="432" spans="2:50" s="15" customFormat="1" ht="21" x14ac:dyDescent="0.25">
      <c r="B432" s="48"/>
      <c r="C432" s="20">
        <f t="shared" si="29"/>
        <v>45797</v>
      </c>
      <c r="D432" s="168">
        <f>SUMIFS('Transport DB'!P:P,'Transport DB'!C:C,"="&amp;'Work DB'!C432,'Transport DB'!F:F,"="&amp;'Work DB'!$D$4)</f>
        <v>0</v>
      </c>
      <c r="E432" s="169">
        <f>SUMIFS('Transport DB'!P:P,'Transport DB'!C:C,"="&amp;'Work DB'!C432,'Transport DB'!F:F,"="&amp;'Work DB'!$E$4)</f>
        <v>0</v>
      </c>
      <c r="F432" s="169">
        <f>SUMIFS('Transport DB'!P:P,'Transport DB'!C:C,"="&amp;'Work DB'!C432,'Transport DB'!F:F,"="&amp;'Work DB'!$F$4)</f>
        <v>0</v>
      </c>
      <c r="G432" s="169"/>
      <c r="H432" s="167"/>
      <c r="I432" s="168">
        <f>SUMIFS('Transport DB'!O:O,'Transport DB'!C:C,"="&amp;'Work DB'!C432,'Transport DB'!F:F,"="&amp;'Work DB'!$I$4)</f>
        <v>0</v>
      </c>
      <c r="J432" s="169">
        <f>SUMIFS('Transport DB'!O:O,'Transport DB'!C:C,"="&amp;'Work DB'!C432,'Transport DB'!F:F,"="&amp;'Work DB'!$J$4)</f>
        <v>0</v>
      </c>
      <c r="K432" s="169">
        <f>SUMIFS('Transport DB'!O:O,'Transport DB'!C:C,"="&amp;'Work DB'!C432,'Transport DB'!F:F,"="&amp;'Work DB'!$K$4)</f>
        <v>0</v>
      </c>
      <c r="L432" s="169">
        <f>SUMIFS('Transport DB'!O:O,'Transport DB'!C:C,"="&amp;'Work DB'!C432,'Transport DB'!F:F,"="&amp;'Work DB'!$L$4)</f>
        <v>0</v>
      </c>
      <c r="M432" s="169">
        <f>SUMIFS('Transport DB'!O:O,'Transport DB'!C:C,"="&amp;'Work DB'!C432,'Transport DB'!F:F,"="&amp;'Work DB'!$M$4)</f>
        <v>0</v>
      </c>
      <c r="N432" s="169"/>
      <c r="O432" s="167"/>
      <c r="P432" s="168">
        <f t="shared" si="28"/>
        <v>0</v>
      </c>
      <c r="Q432" s="169">
        <f t="shared" si="30"/>
        <v>0</v>
      </c>
      <c r="R432" s="169"/>
      <c r="S432" s="169"/>
      <c r="T432" s="169"/>
      <c r="U432" s="169"/>
      <c r="V432" s="167"/>
      <c r="W432" s="168">
        <f>SUMIFS('Transport DB'!Q:Q,'Transport DB'!C:C,"="&amp;'Work DB'!C432,'Transport DB'!F:F,"="&amp;'Work DB'!$W$4)</f>
        <v>0</v>
      </c>
      <c r="X432" s="169">
        <f>SUMIFS('Transport DB'!Q:Q,'Transport DB'!C:C,"="&amp;'Work DB'!C432,'Transport DB'!F:F,"="&amp;'Work DB'!$X$4)</f>
        <v>0</v>
      </c>
      <c r="Y432" s="169">
        <f>SUMIFS('Transport DB'!Q:Q,'Transport DB'!C:C,"="&amp;'Work DB'!C432,'Transport DB'!F:F,"="&amp;'Work DB'!$Y$4)</f>
        <v>0</v>
      </c>
      <c r="Z432" s="166">
        <f>SUMIFS('Transport DB'!Q:Q,'Transport DB'!C:C,"="&amp;'Work DB'!C432,'Transport DB'!F:F,"="&amp;'Work DB'!$Z$4)</f>
        <v>0</v>
      </c>
      <c r="AA432" s="166">
        <f>SUMIFS('Transport DB'!Q:Q,'Transport DB'!C:C,"="&amp;'Work DB'!C432,'Transport DB'!F:F,"="&amp;'Work DB'!$AA$4)</f>
        <v>0</v>
      </c>
      <c r="AB432" s="166"/>
      <c r="AC432" s="167"/>
      <c r="AD432" s="29"/>
      <c r="AE432" s="30"/>
      <c r="AF432" s="31"/>
      <c r="AG432" s="29"/>
      <c r="AH432" s="30"/>
      <c r="AI432" s="32"/>
      <c r="AJ432" s="29"/>
      <c r="AK432" s="30"/>
      <c r="AL432" s="30"/>
      <c r="AM432" s="31"/>
      <c r="AN432" s="29"/>
      <c r="AO432" s="30"/>
      <c r="AP432" s="31"/>
      <c r="AQ432" s="189"/>
      <c r="AR432" s="30"/>
      <c r="AS432" s="30"/>
      <c r="AT432" s="30"/>
      <c r="AU432" s="30"/>
      <c r="AV432" s="31"/>
      <c r="AW432" s="33"/>
      <c r="AX432" s="57"/>
    </row>
    <row r="433" spans="2:50" s="15" customFormat="1" ht="21" x14ac:dyDescent="0.25">
      <c r="B433" s="48"/>
      <c r="C433" s="20">
        <f t="shared" si="29"/>
        <v>45798</v>
      </c>
      <c r="D433" s="168">
        <f>SUMIFS('Transport DB'!P:P,'Transport DB'!C:C,"="&amp;'Work DB'!C433,'Transport DB'!F:F,"="&amp;'Work DB'!$D$4)</f>
        <v>0</v>
      </c>
      <c r="E433" s="169">
        <f>SUMIFS('Transport DB'!P:P,'Transport DB'!C:C,"="&amp;'Work DB'!C433,'Transport DB'!F:F,"="&amp;'Work DB'!$E$4)</f>
        <v>0</v>
      </c>
      <c r="F433" s="169">
        <f>SUMIFS('Transport DB'!P:P,'Transport DB'!C:C,"="&amp;'Work DB'!C433,'Transport DB'!F:F,"="&amp;'Work DB'!$F$4)</f>
        <v>0</v>
      </c>
      <c r="G433" s="169"/>
      <c r="H433" s="167"/>
      <c r="I433" s="168">
        <f>SUMIFS('Transport DB'!O:O,'Transport DB'!C:C,"="&amp;'Work DB'!C433,'Transport DB'!F:F,"="&amp;'Work DB'!$I$4)</f>
        <v>0</v>
      </c>
      <c r="J433" s="169">
        <f>SUMIFS('Transport DB'!O:O,'Transport DB'!C:C,"="&amp;'Work DB'!C433,'Transport DB'!F:F,"="&amp;'Work DB'!$J$4)</f>
        <v>0</v>
      </c>
      <c r="K433" s="169">
        <f>SUMIFS('Transport DB'!O:O,'Transport DB'!C:C,"="&amp;'Work DB'!C433,'Transport DB'!F:F,"="&amp;'Work DB'!$K$4)</f>
        <v>0</v>
      </c>
      <c r="L433" s="169">
        <f>SUMIFS('Transport DB'!O:O,'Transport DB'!C:C,"="&amp;'Work DB'!C433,'Transport DB'!F:F,"="&amp;'Work DB'!$L$4)</f>
        <v>0</v>
      </c>
      <c r="M433" s="169">
        <f>SUMIFS('Transport DB'!O:O,'Transport DB'!C:C,"="&amp;'Work DB'!C433,'Transport DB'!F:F,"="&amp;'Work DB'!$M$4)</f>
        <v>0</v>
      </c>
      <c r="N433" s="169"/>
      <c r="O433" s="167"/>
      <c r="P433" s="168">
        <f t="shared" si="28"/>
        <v>0</v>
      </c>
      <c r="Q433" s="169">
        <f t="shared" si="30"/>
        <v>0</v>
      </c>
      <c r="R433" s="169"/>
      <c r="S433" s="169"/>
      <c r="T433" s="169"/>
      <c r="U433" s="169"/>
      <c r="V433" s="167"/>
      <c r="W433" s="168">
        <f>SUMIFS('Transport DB'!Q:Q,'Transport DB'!C:C,"="&amp;'Work DB'!C433,'Transport DB'!F:F,"="&amp;'Work DB'!$W$4)</f>
        <v>0</v>
      </c>
      <c r="X433" s="169">
        <f>SUMIFS('Transport DB'!Q:Q,'Transport DB'!C:C,"="&amp;'Work DB'!C433,'Transport DB'!F:F,"="&amp;'Work DB'!$X$4)</f>
        <v>0</v>
      </c>
      <c r="Y433" s="169">
        <f>SUMIFS('Transport DB'!Q:Q,'Transport DB'!C:C,"="&amp;'Work DB'!C433,'Transport DB'!F:F,"="&amp;'Work DB'!$Y$4)</f>
        <v>0</v>
      </c>
      <c r="Z433" s="166">
        <f>SUMIFS('Transport DB'!Q:Q,'Transport DB'!C:C,"="&amp;'Work DB'!C433,'Transport DB'!F:F,"="&amp;'Work DB'!$Z$4)</f>
        <v>0</v>
      </c>
      <c r="AA433" s="166">
        <f>SUMIFS('Transport DB'!Q:Q,'Transport DB'!C:C,"="&amp;'Work DB'!C433,'Transport DB'!F:F,"="&amp;'Work DB'!$AA$4)</f>
        <v>0</v>
      </c>
      <c r="AB433" s="166"/>
      <c r="AC433" s="167"/>
      <c r="AD433" s="29"/>
      <c r="AE433" s="30"/>
      <c r="AF433" s="31"/>
      <c r="AG433" s="29"/>
      <c r="AH433" s="30"/>
      <c r="AI433" s="32"/>
      <c r="AJ433" s="29"/>
      <c r="AK433" s="30"/>
      <c r="AL433" s="30"/>
      <c r="AM433" s="31"/>
      <c r="AN433" s="29"/>
      <c r="AO433" s="30"/>
      <c r="AP433" s="31"/>
      <c r="AQ433" s="189"/>
      <c r="AR433" s="30"/>
      <c r="AS433" s="30"/>
      <c r="AT433" s="30"/>
      <c r="AU433" s="30"/>
      <c r="AV433" s="31"/>
      <c r="AW433" s="33"/>
      <c r="AX433" s="57"/>
    </row>
    <row r="434" spans="2:50" s="15" customFormat="1" ht="21" x14ac:dyDescent="0.25">
      <c r="B434" s="48"/>
      <c r="C434" s="184">
        <f t="shared" si="29"/>
        <v>45799</v>
      </c>
      <c r="D434" s="185">
        <f>SUMIFS('Transport DB'!P:P,'Transport DB'!C:C,"="&amp;'Work DB'!C434,'Transport DB'!F:F,"="&amp;'Work DB'!$D$4)</f>
        <v>0</v>
      </c>
      <c r="E434" s="186">
        <f>SUMIFS('Transport DB'!P:P,'Transport DB'!C:C,"="&amp;'Work DB'!C434,'Transport DB'!F:F,"="&amp;'Work DB'!$E$4)</f>
        <v>0</v>
      </c>
      <c r="F434" s="186">
        <f>SUMIFS('Transport DB'!P:P,'Transport DB'!C:C,"="&amp;'Work DB'!C434,'Transport DB'!F:F,"="&amp;'Work DB'!$F$4)</f>
        <v>0</v>
      </c>
      <c r="G434" s="186"/>
      <c r="H434" s="187"/>
      <c r="I434" s="185">
        <f>SUMIFS('Transport DB'!O:O,'Transport DB'!C:C,"="&amp;'Work DB'!C434,'Transport DB'!F:F,"="&amp;'Work DB'!$I$4)</f>
        <v>0</v>
      </c>
      <c r="J434" s="186">
        <f>SUMIFS('Transport DB'!O:O,'Transport DB'!C:C,"="&amp;'Work DB'!C434,'Transport DB'!F:F,"="&amp;'Work DB'!$J$4)</f>
        <v>0</v>
      </c>
      <c r="K434" s="186">
        <f>SUMIFS('Transport DB'!O:O,'Transport DB'!C:C,"="&amp;'Work DB'!C434,'Transport DB'!F:F,"="&amp;'Work DB'!$K$4)</f>
        <v>0</v>
      </c>
      <c r="L434" s="186">
        <f>SUMIFS('Transport DB'!O:O,'Transport DB'!C:C,"="&amp;'Work DB'!C434,'Transport DB'!F:F,"="&amp;'Work DB'!$L$4)</f>
        <v>0</v>
      </c>
      <c r="M434" s="186">
        <f>SUMIFS('Transport DB'!O:O,'Transport DB'!C:C,"="&amp;'Work DB'!C434,'Transport DB'!F:F,"="&amp;'Work DB'!$M$4)</f>
        <v>0</v>
      </c>
      <c r="N434" s="186"/>
      <c r="O434" s="187"/>
      <c r="P434" s="168">
        <f t="shared" si="28"/>
        <v>0</v>
      </c>
      <c r="Q434" s="186">
        <f t="shared" si="30"/>
        <v>0</v>
      </c>
      <c r="R434" s="186"/>
      <c r="S434" s="186"/>
      <c r="T434" s="186"/>
      <c r="U434" s="186"/>
      <c r="V434" s="187"/>
      <c r="W434" s="185">
        <f>SUMIFS('Transport DB'!Q:Q,'Transport DB'!C:C,"="&amp;'Work DB'!C434,'Transport DB'!F:F,"="&amp;'Work DB'!$W$4)</f>
        <v>0</v>
      </c>
      <c r="X434" s="186">
        <f>SUMIFS('Transport DB'!Q:Q,'Transport DB'!C:C,"="&amp;'Work DB'!C434,'Transport DB'!F:F,"="&amp;'Work DB'!$X$4)</f>
        <v>0</v>
      </c>
      <c r="Y434" s="186">
        <f>SUMIFS('Transport DB'!Q:Q,'Transport DB'!C:C,"="&amp;'Work DB'!C434,'Transport DB'!F:F,"="&amp;'Work DB'!$Y$4)</f>
        <v>0</v>
      </c>
      <c r="Z434" s="188">
        <f>SUMIFS('Transport DB'!Q:Q,'Transport DB'!C:C,"="&amp;'Work DB'!C434,'Transport DB'!F:F,"="&amp;'Work DB'!$Z$4)</f>
        <v>0</v>
      </c>
      <c r="AA434" s="188">
        <f>SUMIFS('Transport DB'!Q:Q,'Transport DB'!C:C,"="&amp;'Work DB'!C434,'Transport DB'!F:F,"="&amp;'Work DB'!$AA$4)</f>
        <v>0</v>
      </c>
      <c r="AB434" s="188"/>
      <c r="AC434" s="187"/>
      <c r="AD434" s="185"/>
      <c r="AE434" s="186"/>
      <c r="AF434" s="187"/>
      <c r="AG434" s="185"/>
      <c r="AH434" s="186"/>
      <c r="AI434" s="188"/>
      <c r="AJ434" s="185"/>
      <c r="AK434" s="186"/>
      <c r="AL434" s="186"/>
      <c r="AM434" s="187"/>
      <c r="AN434" s="185"/>
      <c r="AO434" s="186"/>
      <c r="AP434" s="187"/>
      <c r="AQ434" s="189"/>
      <c r="AR434" s="186"/>
      <c r="AS434" s="186"/>
      <c r="AT434" s="186"/>
      <c r="AU434" s="186"/>
      <c r="AV434" s="187"/>
      <c r="AW434" s="189"/>
      <c r="AX434" s="190" t="s">
        <v>49</v>
      </c>
    </row>
    <row r="435" spans="2:50" s="15" customFormat="1" ht="21" x14ac:dyDescent="0.25">
      <c r="B435" s="48"/>
      <c r="C435" s="20">
        <f t="shared" si="29"/>
        <v>45800</v>
      </c>
      <c r="D435" s="168">
        <f>SUMIFS('Transport DB'!P:P,'Transport DB'!C:C,"="&amp;'Work DB'!C435,'Transport DB'!F:F,"="&amp;'Work DB'!$D$4)</f>
        <v>0</v>
      </c>
      <c r="E435" s="169">
        <f>SUMIFS('Transport DB'!P:P,'Transport DB'!C:C,"="&amp;'Work DB'!C435,'Transport DB'!F:F,"="&amp;'Work DB'!$E$4)</f>
        <v>0</v>
      </c>
      <c r="F435" s="169">
        <f>SUMIFS('Transport DB'!P:P,'Transport DB'!C:C,"="&amp;'Work DB'!C435,'Transport DB'!F:F,"="&amp;'Work DB'!$F$4)</f>
        <v>0</v>
      </c>
      <c r="G435" s="169"/>
      <c r="H435" s="167"/>
      <c r="I435" s="168">
        <f>SUMIFS('Transport DB'!O:O,'Transport DB'!C:C,"="&amp;'Work DB'!C435,'Transport DB'!F:F,"="&amp;'Work DB'!$I$4)</f>
        <v>0</v>
      </c>
      <c r="J435" s="169">
        <f>SUMIFS('Transport DB'!O:O,'Transport DB'!C:C,"="&amp;'Work DB'!C435,'Transport DB'!F:F,"="&amp;'Work DB'!$J$4)</f>
        <v>0</v>
      </c>
      <c r="K435" s="169">
        <f>SUMIFS('Transport DB'!O:O,'Transport DB'!C:C,"="&amp;'Work DB'!C435,'Transport DB'!F:F,"="&amp;'Work DB'!$K$4)</f>
        <v>0</v>
      </c>
      <c r="L435" s="169">
        <f>SUMIFS('Transport DB'!O:O,'Transport DB'!C:C,"="&amp;'Work DB'!C435,'Transport DB'!F:F,"="&amp;'Work DB'!$L$4)</f>
        <v>0</v>
      </c>
      <c r="M435" s="169">
        <f>SUMIFS('Transport DB'!O:O,'Transport DB'!C:C,"="&amp;'Work DB'!C435,'Transport DB'!F:F,"="&amp;'Work DB'!$M$4)</f>
        <v>0</v>
      </c>
      <c r="N435" s="169"/>
      <c r="O435" s="167"/>
      <c r="P435" s="168">
        <f t="shared" si="28"/>
        <v>0</v>
      </c>
      <c r="Q435" s="169">
        <f t="shared" si="30"/>
        <v>0</v>
      </c>
      <c r="R435" s="169"/>
      <c r="S435" s="169"/>
      <c r="T435" s="169"/>
      <c r="U435" s="169"/>
      <c r="V435" s="167"/>
      <c r="W435" s="168">
        <f>SUMIFS('Transport DB'!Q:Q,'Transport DB'!C:C,"="&amp;'Work DB'!C435,'Transport DB'!F:F,"="&amp;'Work DB'!$W$4)</f>
        <v>0</v>
      </c>
      <c r="X435" s="169">
        <f>SUMIFS('Transport DB'!Q:Q,'Transport DB'!C:C,"="&amp;'Work DB'!C435,'Transport DB'!F:F,"="&amp;'Work DB'!$X$4)</f>
        <v>0</v>
      </c>
      <c r="Y435" s="169">
        <f>SUMIFS('Transport DB'!Q:Q,'Transport DB'!C:C,"="&amp;'Work DB'!C435,'Transport DB'!F:F,"="&amp;'Work DB'!$Y$4)</f>
        <v>0</v>
      </c>
      <c r="Z435" s="166">
        <f>SUMIFS('Transport DB'!Q:Q,'Transport DB'!C:C,"="&amp;'Work DB'!C435,'Transport DB'!F:F,"="&amp;'Work DB'!$Z$4)</f>
        <v>0</v>
      </c>
      <c r="AA435" s="166">
        <f>SUMIFS('Transport DB'!Q:Q,'Transport DB'!C:C,"="&amp;'Work DB'!C435,'Transport DB'!F:F,"="&amp;'Work DB'!$AA$4)</f>
        <v>0</v>
      </c>
      <c r="AB435" s="166"/>
      <c r="AC435" s="167"/>
      <c r="AD435" s="29"/>
      <c r="AE435" s="30"/>
      <c r="AF435" s="31"/>
      <c r="AG435" s="29"/>
      <c r="AH435" s="30"/>
      <c r="AI435" s="32"/>
      <c r="AJ435" s="29"/>
      <c r="AK435" s="30"/>
      <c r="AL435" s="30"/>
      <c r="AM435" s="31"/>
      <c r="AN435" s="29"/>
      <c r="AO435" s="30"/>
      <c r="AP435" s="31"/>
      <c r="AQ435" s="189"/>
      <c r="AR435" s="30"/>
      <c r="AS435" s="30"/>
      <c r="AT435" s="30"/>
      <c r="AU435" s="30"/>
      <c r="AV435" s="31"/>
      <c r="AW435" s="33"/>
      <c r="AX435" s="57"/>
    </row>
    <row r="436" spans="2:50" s="15" customFormat="1" ht="21" x14ac:dyDescent="0.25">
      <c r="B436" s="48"/>
      <c r="C436" s="20">
        <f t="shared" si="29"/>
        <v>45801</v>
      </c>
      <c r="D436" s="168">
        <f>SUMIFS('Transport DB'!P:P,'Transport DB'!C:C,"="&amp;'Work DB'!C436,'Transport DB'!F:F,"="&amp;'Work DB'!$D$4)</f>
        <v>0</v>
      </c>
      <c r="E436" s="169">
        <f>SUMIFS('Transport DB'!P:P,'Transport DB'!C:C,"="&amp;'Work DB'!C436,'Transport DB'!F:F,"="&amp;'Work DB'!$E$4)</f>
        <v>0</v>
      </c>
      <c r="F436" s="169">
        <f>SUMIFS('Transport DB'!P:P,'Transport DB'!C:C,"="&amp;'Work DB'!C436,'Transport DB'!F:F,"="&amp;'Work DB'!$F$4)</f>
        <v>0</v>
      </c>
      <c r="G436" s="169"/>
      <c r="H436" s="167"/>
      <c r="I436" s="168">
        <f>SUMIFS('Transport DB'!O:O,'Transport DB'!C:C,"="&amp;'Work DB'!C436,'Transport DB'!F:F,"="&amp;'Work DB'!$I$4)</f>
        <v>0</v>
      </c>
      <c r="J436" s="169">
        <f>SUMIFS('Transport DB'!O:O,'Transport DB'!C:C,"="&amp;'Work DB'!C436,'Transport DB'!F:F,"="&amp;'Work DB'!$J$4)</f>
        <v>0</v>
      </c>
      <c r="K436" s="169">
        <f>SUMIFS('Transport DB'!O:O,'Transport DB'!C:C,"="&amp;'Work DB'!C436,'Transport DB'!F:F,"="&amp;'Work DB'!$K$4)</f>
        <v>0</v>
      </c>
      <c r="L436" s="169">
        <f>SUMIFS('Transport DB'!O:O,'Transport DB'!C:C,"="&amp;'Work DB'!C436,'Transport DB'!F:F,"="&amp;'Work DB'!$L$4)</f>
        <v>0</v>
      </c>
      <c r="M436" s="169">
        <f>SUMIFS('Transport DB'!O:O,'Transport DB'!C:C,"="&amp;'Work DB'!C436,'Transport DB'!F:F,"="&amp;'Work DB'!$M$4)</f>
        <v>0</v>
      </c>
      <c r="N436" s="169"/>
      <c r="O436" s="167"/>
      <c r="P436" s="168">
        <f t="shared" si="28"/>
        <v>0</v>
      </c>
      <c r="Q436" s="169">
        <f t="shared" si="30"/>
        <v>0</v>
      </c>
      <c r="R436" s="169"/>
      <c r="S436" s="169"/>
      <c r="T436" s="169"/>
      <c r="U436" s="169"/>
      <c r="V436" s="167"/>
      <c r="W436" s="168">
        <f>SUMIFS('Transport DB'!Q:Q,'Transport DB'!C:C,"="&amp;'Work DB'!C436,'Transport DB'!F:F,"="&amp;'Work DB'!$W$4)</f>
        <v>0</v>
      </c>
      <c r="X436" s="169">
        <f>SUMIFS('Transport DB'!Q:Q,'Transport DB'!C:C,"="&amp;'Work DB'!C436,'Transport DB'!F:F,"="&amp;'Work DB'!$X$4)</f>
        <v>0</v>
      </c>
      <c r="Y436" s="169">
        <f>SUMIFS('Transport DB'!Q:Q,'Transport DB'!C:C,"="&amp;'Work DB'!C436,'Transport DB'!F:F,"="&amp;'Work DB'!$Y$4)</f>
        <v>0</v>
      </c>
      <c r="Z436" s="166">
        <f>SUMIFS('Transport DB'!Q:Q,'Transport DB'!C:C,"="&amp;'Work DB'!C436,'Transport DB'!F:F,"="&amp;'Work DB'!$Z$4)</f>
        <v>0</v>
      </c>
      <c r="AA436" s="166">
        <f>SUMIFS('Transport DB'!Q:Q,'Transport DB'!C:C,"="&amp;'Work DB'!C436,'Transport DB'!F:F,"="&amp;'Work DB'!$AA$4)</f>
        <v>0</v>
      </c>
      <c r="AB436" s="166"/>
      <c r="AC436" s="167"/>
      <c r="AD436" s="29"/>
      <c r="AE436" s="30"/>
      <c r="AF436" s="31"/>
      <c r="AG436" s="29"/>
      <c r="AH436" s="30"/>
      <c r="AI436" s="32"/>
      <c r="AJ436" s="29"/>
      <c r="AK436" s="30"/>
      <c r="AL436" s="30"/>
      <c r="AM436" s="31"/>
      <c r="AN436" s="29"/>
      <c r="AO436" s="30"/>
      <c r="AP436" s="31"/>
      <c r="AQ436" s="189"/>
      <c r="AR436" s="30"/>
      <c r="AS436" s="30"/>
      <c r="AT436" s="30"/>
      <c r="AU436" s="30"/>
      <c r="AV436" s="31"/>
      <c r="AW436" s="33"/>
      <c r="AX436" s="57"/>
    </row>
    <row r="437" spans="2:50" s="15" customFormat="1" ht="21" x14ac:dyDescent="0.25">
      <c r="B437" s="48"/>
      <c r="C437" s="20">
        <f t="shared" si="29"/>
        <v>45802</v>
      </c>
      <c r="D437" s="168">
        <f>SUMIFS('Transport DB'!P:P,'Transport DB'!C:C,"="&amp;'Work DB'!C437,'Transport DB'!F:F,"="&amp;'Work DB'!$D$4)</f>
        <v>0</v>
      </c>
      <c r="E437" s="169">
        <f>SUMIFS('Transport DB'!P:P,'Transport DB'!C:C,"="&amp;'Work DB'!C437,'Transport DB'!F:F,"="&amp;'Work DB'!$E$4)</f>
        <v>0</v>
      </c>
      <c r="F437" s="169">
        <f>SUMIFS('Transport DB'!P:P,'Transport DB'!C:C,"="&amp;'Work DB'!C437,'Transport DB'!F:F,"="&amp;'Work DB'!$F$4)</f>
        <v>0</v>
      </c>
      <c r="G437" s="169"/>
      <c r="H437" s="167"/>
      <c r="I437" s="168">
        <f>SUMIFS('Transport DB'!O:O,'Transport DB'!C:C,"="&amp;'Work DB'!C437,'Transport DB'!F:F,"="&amp;'Work DB'!$I$4)</f>
        <v>0</v>
      </c>
      <c r="J437" s="169">
        <f>SUMIFS('Transport DB'!O:O,'Transport DB'!C:C,"="&amp;'Work DB'!C437,'Transport DB'!F:F,"="&amp;'Work DB'!$J$4)</f>
        <v>0</v>
      </c>
      <c r="K437" s="169">
        <f>SUMIFS('Transport DB'!O:O,'Transport DB'!C:C,"="&amp;'Work DB'!C437,'Transport DB'!F:F,"="&amp;'Work DB'!$K$4)</f>
        <v>0</v>
      </c>
      <c r="L437" s="169">
        <f>SUMIFS('Transport DB'!O:O,'Transport DB'!C:C,"="&amp;'Work DB'!C437,'Transport DB'!F:F,"="&amp;'Work DB'!$L$4)</f>
        <v>0</v>
      </c>
      <c r="M437" s="169">
        <f>SUMIFS('Transport DB'!O:O,'Transport DB'!C:C,"="&amp;'Work DB'!C437,'Transport DB'!F:F,"="&amp;'Work DB'!$M$4)</f>
        <v>0</v>
      </c>
      <c r="N437" s="169"/>
      <c r="O437" s="167"/>
      <c r="P437" s="168">
        <f t="shared" si="28"/>
        <v>0</v>
      </c>
      <c r="Q437" s="169">
        <f t="shared" si="30"/>
        <v>0</v>
      </c>
      <c r="R437" s="169"/>
      <c r="S437" s="169"/>
      <c r="T437" s="169"/>
      <c r="U437" s="169"/>
      <c r="V437" s="167"/>
      <c r="W437" s="168">
        <f>SUMIFS('Transport DB'!Q:Q,'Transport DB'!C:C,"="&amp;'Work DB'!C437,'Transport DB'!F:F,"="&amp;'Work DB'!$W$4)</f>
        <v>0</v>
      </c>
      <c r="X437" s="169">
        <f>SUMIFS('Transport DB'!Q:Q,'Transport DB'!C:C,"="&amp;'Work DB'!C437,'Transport DB'!F:F,"="&amp;'Work DB'!$X$4)</f>
        <v>0</v>
      </c>
      <c r="Y437" s="169">
        <f>SUMIFS('Transport DB'!Q:Q,'Transport DB'!C:C,"="&amp;'Work DB'!C437,'Transport DB'!F:F,"="&amp;'Work DB'!$Y$4)</f>
        <v>0</v>
      </c>
      <c r="Z437" s="166">
        <f>SUMIFS('Transport DB'!Q:Q,'Transport DB'!C:C,"="&amp;'Work DB'!C437,'Transport DB'!F:F,"="&amp;'Work DB'!$Z$4)</f>
        <v>0</v>
      </c>
      <c r="AA437" s="166">
        <f>SUMIFS('Transport DB'!Q:Q,'Transport DB'!C:C,"="&amp;'Work DB'!C437,'Transport DB'!F:F,"="&amp;'Work DB'!$AA$4)</f>
        <v>0</v>
      </c>
      <c r="AB437" s="166"/>
      <c r="AC437" s="167"/>
      <c r="AD437" s="29"/>
      <c r="AE437" s="30"/>
      <c r="AF437" s="31"/>
      <c r="AG437" s="29"/>
      <c r="AH437" s="30"/>
      <c r="AI437" s="32"/>
      <c r="AJ437" s="29"/>
      <c r="AK437" s="30"/>
      <c r="AL437" s="30"/>
      <c r="AM437" s="31"/>
      <c r="AN437" s="29"/>
      <c r="AO437" s="30"/>
      <c r="AP437" s="31"/>
      <c r="AQ437" s="189"/>
      <c r="AR437" s="30"/>
      <c r="AS437" s="30"/>
      <c r="AT437" s="30"/>
      <c r="AU437" s="30"/>
      <c r="AV437" s="31"/>
      <c r="AW437" s="33"/>
      <c r="AX437" s="57"/>
    </row>
    <row r="438" spans="2:50" s="15" customFormat="1" ht="21" x14ac:dyDescent="0.25">
      <c r="B438" s="48"/>
      <c r="C438" s="20">
        <f t="shared" si="29"/>
        <v>45803</v>
      </c>
      <c r="D438" s="168">
        <f>SUMIFS('Transport DB'!P:P,'Transport DB'!C:C,"="&amp;'Work DB'!C438,'Transport DB'!F:F,"="&amp;'Work DB'!$D$4)</f>
        <v>0</v>
      </c>
      <c r="E438" s="169">
        <f>SUMIFS('Transport DB'!P:P,'Transport DB'!C:C,"="&amp;'Work DB'!C438,'Transport DB'!F:F,"="&amp;'Work DB'!$E$4)</f>
        <v>0</v>
      </c>
      <c r="F438" s="169">
        <f>SUMIFS('Transport DB'!P:P,'Transport DB'!C:C,"="&amp;'Work DB'!C438,'Transport DB'!F:F,"="&amp;'Work DB'!$F$4)</f>
        <v>0</v>
      </c>
      <c r="G438" s="169"/>
      <c r="H438" s="167"/>
      <c r="I438" s="168">
        <f>SUMIFS('Transport DB'!O:O,'Transport DB'!C:C,"="&amp;'Work DB'!C438,'Transport DB'!F:F,"="&amp;'Work DB'!$I$4)</f>
        <v>0</v>
      </c>
      <c r="J438" s="169">
        <f>SUMIFS('Transport DB'!O:O,'Transport DB'!C:C,"="&amp;'Work DB'!C438,'Transport DB'!F:F,"="&amp;'Work DB'!$J$4)</f>
        <v>0</v>
      </c>
      <c r="K438" s="169">
        <f>SUMIFS('Transport DB'!O:O,'Transport DB'!C:C,"="&amp;'Work DB'!C438,'Transport DB'!F:F,"="&amp;'Work DB'!$K$4)</f>
        <v>0</v>
      </c>
      <c r="L438" s="169">
        <f>SUMIFS('Transport DB'!O:O,'Transport DB'!C:C,"="&amp;'Work DB'!C438,'Transport DB'!F:F,"="&amp;'Work DB'!$L$4)</f>
        <v>0</v>
      </c>
      <c r="M438" s="169">
        <f>SUMIFS('Transport DB'!O:O,'Transport DB'!C:C,"="&amp;'Work DB'!C438,'Transport DB'!F:F,"="&amp;'Work DB'!$M$4)</f>
        <v>0</v>
      </c>
      <c r="N438" s="169"/>
      <c r="O438" s="167"/>
      <c r="P438" s="168">
        <f t="shared" si="28"/>
        <v>0</v>
      </c>
      <c r="Q438" s="169">
        <f t="shared" si="30"/>
        <v>0</v>
      </c>
      <c r="R438" s="169"/>
      <c r="S438" s="169"/>
      <c r="T438" s="169"/>
      <c r="U438" s="169"/>
      <c r="V438" s="167"/>
      <c r="W438" s="168">
        <f>SUMIFS('Transport DB'!Q:Q,'Transport DB'!C:C,"="&amp;'Work DB'!C438,'Transport DB'!F:F,"="&amp;'Work DB'!$W$4)</f>
        <v>0</v>
      </c>
      <c r="X438" s="169">
        <f>SUMIFS('Transport DB'!Q:Q,'Transport DB'!C:C,"="&amp;'Work DB'!C438,'Transport DB'!F:F,"="&amp;'Work DB'!$X$4)</f>
        <v>0</v>
      </c>
      <c r="Y438" s="169">
        <f>SUMIFS('Transport DB'!Q:Q,'Transport DB'!C:C,"="&amp;'Work DB'!C438,'Transport DB'!F:F,"="&amp;'Work DB'!$Y$4)</f>
        <v>0</v>
      </c>
      <c r="Z438" s="166">
        <f>SUMIFS('Transport DB'!Q:Q,'Transport DB'!C:C,"="&amp;'Work DB'!C438,'Transport DB'!F:F,"="&amp;'Work DB'!$Z$4)</f>
        <v>0</v>
      </c>
      <c r="AA438" s="166">
        <f>SUMIFS('Transport DB'!Q:Q,'Transport DB'!C:C,"="&amp;'Work DB'!C438,'Transport DB'!F:F,"="&amp;'Work DB'!$AA$4)</f>
        <v>0</v>
      </c>
      <c r="AB438" s="166"/>
      <c r="AC438" s="167"/>
      <c r="AD438" s="29"/>
      <c r="AE438" s="30"/>
      <c r="AF438" s="31"/>
      <c r="AG438" s="29"/>
      <c r="AH438" s="30"/>
      <c r="AI438" s="32"/>
      <c r="AJ438" s="29"/>
      <c r="AK438" s="30"/>
      <c r="AL438" s="30"/>
      <c r="AM438" s="31"/>
      <c r="AN438" s="29"/>
      <c r="AO438" s="30"/>
      <c r="AP438" s="31"/>
      <c r="AQ438" s="189"/>
      <c r="AR438" s="30"/>
      <c r="AS438" s="30"/>
      <c r="AT438" s="30"/>
      <c r="AU438" s="30"/>
      <c r="AV438" s="31"/>
      <c r="AW438" s="33"/>
      <c r="AX438" s="57"/>
    </row>
    <row r="439" spans="2:50" s="15" customFormat="1" ht="21" x14ac:dyDescent="0.25">
      <c r="B439" s="48"/>
      <c r="C439" s="20">
        <f t="shared" si="29"/>
        <v>45804</v>
      </c>
      <c r="D439" s="168">
        <f>SUMIFS('Transport DB'!P:P,'Transport DB'!C:C,"="&amp;'Work DB'!C439,'Transport DB'!F:F,"="&amp;'Work DB'!$D$4)</f>
        <v>0</v>
      </c>
      <c r="E439" s="169">
        <f>SUMIFS('Transport DB'!P:P,'Transport DB'!C:C,"="&amp;'Work DB'!C439,'Transport DB'!F:F,"="&amp;'Work DB'!$E$4)</f>
        <v>0</v>
      </c>
      <c r="F439" s="169">
        <f>SUMIFS('Transport DB'!P:P,'Transport DB'!C:C,"="&amp;'Work DB'!C439,'Transport DB'!F:F,"="&amp;'Work DB'!$F$4)</f>
        <v>0</v>
      </c>
      <c r="G439" s="169"/>
      <c r="H439" s="167"/>
      <c r="I439" s="168">
        <f>SUMIFS('Transport DB'!O:O,'Transport DB'!C:C,"="&amp;'Work DB'!C439,'Transport DB'!F:F,"="&amp;'Work DB'!$I$4)</f>
        <v>0</v>
      </c>
      <c r="J439" s="169">
        <f>SUMIFS('Transport DB'!O:O,'Transport DB'!C:C,"="&amp;'Work DB'!C439,'Transport DB'!F:F,"="&amp;'Work DB'!$J$4)</f>
        <v>0</v>
      </c>
      <c r="K439" s="169">
        <f>SUMIFS('Transport DB'!O:O,'Transport DB'!C:C,"="&amp;'Work DB'!C439,'Transport DB'!F:F,"="&amp;'Work DB'!$K$4)</f>
        <v>0</v>
      </c>
      <c r="L439" s="169">
        <f>SUMIFS('Transport DB'!O:O,'Transport DB'!C:C,"="&amp;'Work DB'!C439,'Transport DB'!F:F,"="&amp;'Work DB'!$L$4)</f>
        <v>0</v>
      </c>
      <c r="M439" s="169">
        <f>SUMIFS('Transport DB'!O:O,'Transport DB'!C:C,"="&amp;'Work DB'!C439,'Transport DB'!F:F,"="&amp;'Work DB'!$M$4)</f>
        <v>0</v>
      </c>
      <c r="N439" s="169"/>
      <c r="O439" s="167"/>
      <c r="P439" s="168">
        <f t="shared" si="28"/>
        <v>0</v>
      </c>
      <c r="Q439" s="169">
        <f t="shared" si="30"/>
        <v>0</v>
      </c>
      <c r="R439" s="169"/>
      <c r="S439" s="169"/>
      <c r="T439" s="169"/>
      <c r="U439" s="169"/>
      <c r="V439" s="167"/>
      <c r="W439" s="168">
        <f>SUMIFS('Transport DB'!Q:Q,'Transport DB'!C:C,"="&amp;'Work DB'!C439,'Transport DB'!F:F,"="&amp;'Work DB'!$W$4)</f>
        <v>0</v>
      </c>
      <c r="X439" s="169">
        <f>SUMIFS('Transport DB'!Q:Q,'Transport DB'!C:C,"="&amp;'Work DB'!C439,'Transport DB'!F:F,"="&amp;'Work DB'!$X$4)</f>
        <v>0</v>
      </c>
      <c r="Y439" s="169">
        <f>SUMIFS('Transport DB'!Q:Q,'Transport DB'!C:C,"="&amp;'Work DB'!C439,'Transport DB'!F:F,"="&amp;'Work DB'!$Y$4)</f>
        <v>0</v>
      </c>
      <c r="Z439" s="166">
        <f>SUMIFS('Transport DB'!Q:Q,'Transport DB'!C:C,"="&amp;'Work DB'!C439,'Transport DB'!F:F,"="&amp;'Work DB'!$Z$4)</f>
        <v>0</v>
      </c>
      <c r="AA439" s="166">
        <f>SUMIFS('Transport DB'!Q:Q,'Transport DB'!C:C,"="&amp;'Work DB'!C439,'Transport DB'!F:F,"="&amp;'Work DB'!$AA$4)</f>
        <v>0</v>
      </c>
      <c r="AB439" s="166"/>
      <c r="AC439" s="167"/>
      <c r="AD439" s="29"/>
      <c r="AE439" s="30"/>
      <c r="AF439" s="31"/>
      <c r="AG439" s="29"/>
      <c r="AH439" s="30"/>
      <c r="AI439" s="32"/>
      <c r="AJ439" s="29"/>
      <c r="AK439" s="30"/>
      <c r="AL439" s="30"/>
      <c r="AM439" s="31"/>
      <c r="AN439" s="29"/>
      <c r="AO439" s="30"/>
      <c r="AP439" s="31"/>
      <c r="AQ439" s="189"/>
      <c r="AR439" s="30"/>
      <c r="AS439" s="30"/>
      <c r="AT439" s="30"/>
      <c r="AU439" s="30"/>
      <c r="AV439" s="31"/>
      <c r="AW439" s="33"/>
      <c r="AX439" s="57"/>
    </row>
    <row r="440" spans="2:50" s="15" customFormat="1" ht="21" x14ac:dyDescent="0.25">
      <c r="B440" s="48"/>
      <c r="C440" s="20">
        <f t="shared" si="29"/>
        <v>45805</v>
      </c>
      <c r="D440" s="168">
        <f>SUMIFS('Transport DB'!P:P,'Transport DB'!C:C,"="&amp;'Work DB'!C440,'Transport DB'!F:F,"="&amp;'Work DB'!$D$4)</f>
        <v>0</v>
      </c>
      <c r="E440" s="169">
        <f>SUMIFS('Transport DB'!P:P,'Transport DB'!C:C,"="&amp;'Work DB'!C440,'Transport DB'!F:F,"="&amp;'Work DB'!$E$4)</f>
        <v>0</v>
      </c>
      <c r="F440" s="169">
        <f>SUMIFS('Transport DB'!P:P,'Transport DB'!C:C,"="&amp;'Work DB'!C440,'Transport DB'!F:F,"="&amp;'Work DB'!$F$4)</f>
        <v>0</v>
      </c>
      <c r="G440" s="169"/>
      <c r="H440" s="167"/>
      <c r="I440" s="168">
        <f>SUMIFS('Transport DB'!O:O,'Transport DB'!C:C,"="&amp;'Work DB'!C440,'Transport DB'!F:F,"="&amp;'Work DB'!$I$4)</f>
        <v>0</v>
      </c>
      <c r="J440" s="169">
        <f>SUMIFS('Transport DB'!O:O,'Transport DB'!C:C,"="&amp;'Work DB'!C440,'Transport DB'!F:F,"="&amp;'Work DB'!$J$4)</f>
        <v>0</v>
      </c>
      <c r="K440" s="169">
        <f>SUMIFS('Transport DB'!O:O,'Transport DB'!C:C,"="&amp;'Work DB'!C440,'Transport DB'!F:F,"="&amp;'Work DB'!$K$4)</f>
        <v>0</v>
      </c>
      <c r="L440" s="169">
        <f>SUMIFS('Transport DB'!O:O,'Transport DB'!C:C,"="&amp;'Work DB'!C440,'Transport DB'!F:F,"="&amp;'Work DB'!$L$4)</f>
        <v>0</v>
      </c>
      <c r="M440" s="169">
        <f>SUMIFS('Transport DB'!O:O,'Transport DB'!C:C,"="&amp;'Work DB'!C440,'Transport DB'!F:F,"="&amp;'Work DB'!$M$4)</f>
        <v>0</v>
      </c>
      <c r="N440" s="169"/>
      <c r="O440" s="167"/>
      <c r="P440" s="168">
        <f t="shared" si="28"/>
        <v>0</v>
      </c>
      <c r="Q440" s="169">
        <f t="shared" si="30"/>
        <v>0</v>
      </c>
      <c r="R440" s="169"/>
      <c r="S440" s="169"/>
      <c r="T440" s="169"/>
      <c r="U440" s="169"/>
      <c r="V440" s="167"/>
      <c r="W440" s="168">
        <f>SUMIFS('Transport DB'!Q:Q,'Transport DB'!C:C,"="&amp;'Work DB'!C440,'Transport DB'!F:F,"="&amp;'Work DB'!$W$4)</f>
        <v>0</v>
      </c>
      <c r="X440" s="169">
        <f>SUMIFS('Transport DB'!Q:Q,'Transport DB'!C:C,"="&amp;'Work DB'!C440,'Transport DB'!F:F,"="&amp;'Work DB'!$X$4)</f>
        <v>0</v>
      </c>
      <c r="Y440" s="169">
        <f>SUMIFS('Transport DB'!Q:Q,'Transport DB'!C:C,"="&amp;'Work DB'!C440,'Transport DB'!F:F,"="&amp;'Work DB'!$Y$4)</f>
        <v>0</v>
      </c>
      <c r="Z440" s="166">
        <f>SUMIFS('Transport DB'!Q:Q,'Transport DB'!C:C,"="&amp;'Work DB'!C440,'Transport DB'!F:F,"="&amp;'Work DB'!$Z$4)</f>
        <v>0</v>
      </c>
      <c r="AA440" s="166">
        <f>SUMIFS('Transport DB'!Q:Q,'Transport DB'!C:C,"="&amp;'Work DB'!C440,'Transport DB'!F:F,"="&amp;'Work DB'!$AA$4)</f>
        <v>0</v>
      </c>
      <c r="AB440" s="166"/>
      <c r="AC440" s="167"/>
      <c r="AD440" s="29"/>
      <c r="AE440" s="30"/>
      <c r="AF440" s="31"/>
      <c r="AG440" s="29"/>
      <c r="AH440" s="30"/>
      <c r="AI440" s="32"/>
      <c r="AJ440" s="29"/>
      <c r="AK440" s="30"/>
      <c r="AL440" s="30"/>
      <c r="AM440" s="31"/>
      <c r="AN440" s="29"/>
      <c r="AO440" s="30"/>
      <c r="AP440" s="31"/>
      <c r="AQ440" s="189"/>
      <c r="AR440" s="30"/>
      <c r="AS440" s="30"/>
      <c r="AT440" s="30"/>
      <c r="AU440" s="30"/>
      <c r="AV440" s="31"/>
      <c r="AW440" s="33"/>
      <c r="AX440" s="57"/>
    </row>
    <row r="441" spans="2:50" s="15" customFormat="1" ht="21" x14ac:dyDescent="0.25">
      <c r="B441" s="48"/>
      <c r="C441" s="20">
        <f t="shared" si="29"/>
        <v>45806</v>
      </c>
      <c r="D441" s="168">
        <f>SUMIFS('Transport DB'!P:P,'Transport DB'!C:C,"="&amp;'Work DB'!C441,'Transport DB'!F:F,"="&amp;'Work DB'!$D$4)</f>
        <v>0</v>
      </c>
      <c r="E441" s="169">
        <f>SUMIFS('Transport DB'!P:P,'Transport DB'!C:C,"="&amp;'Work DB'!C441,'Transport DB'!F:F,"="&amp;'Work DB'!$E$4)</f>
        <v>0</v>
      </c>
      <c r="F441" s="169">
        <f>SUMIFS('Transport DB'!P:P,'Transport DB'!C:C,"="&amp;'Work DB'!C441,'Transport DB'!F:F,"="&amp;'Work DB'!$F$4)</f>
        <v>0</v>
      </c>
      <c r="G441" s="169"/>
      <c r="H441" s="167"/>
      <c r="I441" s="168">
        <f>SUMIFS('Transport DB'!O:O,'Transport DB'!C:C,"="&amp;'Work DB'!C441,'Transport DB'!F:F,"="&amp;'Work DB'!$I$4)</f>
        <v>0</v>
      </c>
      <c r="J441" s="169">
        <f>SUMIFS('Transport DB'!O:O,'Transport DB'!C:C,"="&amp;'Work DB'!C441,'Transport DB'!F:F,"="&amp;'Work DB'!$J$4)</f>
        <v>0</v>
      </c>
      <c r="K441" s="169">
        <f>SUMIFS('Transport DB'!O:O,'Transport DB'!C:C,"="&amp;'Work DB'!C441,'Transport DB'!F:F,"="&amp;'Work DB'!$K$4)</f>
        <v>0</v>
      </c>
      <c r="L441" s="169">
        <f>SUMIFS('Transport DB'!O:O,'Transport DB'!C:C,"="&amp;'Work DB'!C441,'Transport DB'!F:F,"="&amp;'Work DB'!$L$4)</f>
        <v>0</v>
      </c>
      <c r="M441" s="169">
        <f>SUMIFS('Transport DB'!O:O,'Transport DB'!C:C,"="&amp;'Work DB'!C441,'Transport DB'!F:F,"="&amp;'Work DB'!$M$4)</f>
        <v>0</v>
      </c>
      <c r="N441" s="169"/>
      <c r="O441" s="167"/>
      <c r="P441" s="168">
        <f t="shared" si="28"/>
        <v>0</v>
      </c>
      <c r="Q441" s="169">
        <f t="shared" si="30"/>
        <v>0</v>
      </c>
      <c r="R441" s="169"/>
      <c r="S441" s="169"/>
      <c r="T441" s="169"/>
      <c r="U441" s="169"/>
      <c r="V441" s="167"/>
      <c r="W441" s="168">
        <f>SUMIFS('Transport DB'!Q:Q,'Transport DB'!C:C,"="&amp;'Work DB'!C441,'Transport DB'!F:F,"="&amp;'Work DB'!$W$4)</f>
        <v>0</v>
      </c>
      <c r="X441" s="169">
        <f>SUMIFS('Transport DB'!Q:Q,'Transport DB'!C:C,"="&amp;'Work DB'!C441,'Transport DB'!F:F,"="&amp;'Work DB'!$X$4)</f>
        <v>0</v>
      </c>
      <c r="Y441" s="169">
        <f>SUMIFS('Transport DB'!Q:Q,'Transport DB'!C:C,"="&amp;'Work DB'!C441,'Transport DB'!F:F,"="&amp;'Work DB'!$Y$4)</f>
        <v>0</v>
      </c>
      <c r="Z441" s="166">
        <f>SUMIFS('Transport DB'!Q:Q,'Transport DB'!C:C,"="&amp;'Work DB'!C441,'Transport DB'!F:F,"="&amp;'Work DB'!$Z$4)</f>
        <v>0</v>
      </c>
      <c r="AA441" s="166">
        <f>SUMIFS('Transport DB'!Q:Q,'Transport DB'!C:C,"="&amp;'Work DB'!C441,'Transport DB'!F:F,"="&amp;'Work DB'!$AA$4)</f>
        <v>0</v>
      </c>
      <c r="AB441" s="166"/>
      <c r="AC441" s="167"/>
      <c r="AD441" s="29"/>
      <c r="AE441" s="30"/>
      <c r="AF441" s="31"/>
      <c r="AG441" s="29"/>
      <c r="AH441" s="30"/>
      <c r="AI441" s="32"/>
      <c r="AJ441" s="29"/>
      <c r="AK441" s="30"/>
      <c r="AL441" s="30"/>
      <c r="AM441" s="31"/>
      <c r="AN441" s="29"/>
      <c r="AO441" s="30"/>
      <c r="AP441" s="31"/>
      <c r="AQ441" s="189"/>
      <c r="AR441" s="30"/>
      <c r="AS441" s="30"/>
      <c r="AT441" s="30"/>
      <c r="AU441" s="30"/>
      <c r="AV441" s="31"/>
      <c r="AW441" s="33"/>
      <c r="AX441" s="57"/>
    </row>
    <row r="442" spans="2:50" s="15" customFormat="1" ht="21" x14ac:dyDescent="0.25">
      <c r="B442" s="48"/>
      <c r="C442" s="20">
        <f t="shared" si="29"/>
        <v>45807</v>
      </c>
      <c r="D442" s="168">
        <f>SUMIFS('Transport DB'!P:P,'Transport DB'!C:C,"="&amp;'Work DB'!C442,'Transport DB'!F:F,"="&amp;'Work DB'!$D$4)</f>
        <v>0</v>
      </c>
      <c r="E442" s="169">
        <f>SUMIFS('Transport DB'!P:P,'Transport DB'!C:C,"="&amp;'Work DB'!C442,'Transport DB'!F:F,"="&amp;'Work DB'!$E$4)</f>
        <v>0</v>
      </c>
      <c r="F442" s="169">
        <f>SUMIFS('Transport DB'!P:P,'Transport DB'!C:C,"="&amp;'Work DB'!C442,'Transport DB'!F:F,"="&amp;'Work DB'!$F$4)</f>
        <v>0</v>
      </c>
      <c r="G442" s="169"/>
      <c r="H442" s="167"/>
      <c r="I442" s="168">
        <f>SUMIFS('Transport DB'!O:O,'Transport DB'!C:C,"="&amp;'Work DB'!C442,'Transport DB'!F:F,"="&amp;'Work DB'!$I$4)</f>
        <v>0</v>
      </c>
      <c r="J442" s="169">
        <f>SUMIFS('Transport DB'!O:O,'Transport DB'!C:C,"="&amp;'Work DB'!C442,'Transport DB'!F:F,"="&amp;'Work DB'!$J$4)</f>
        <v>0</v>
      </c>
      <c r="K442" s="169">
        <f>SUMIFS('Transport DB'!O:O,'Transport DB'!C:C,"="&amp;'Work DB'!C442,'Transport DB'!F:F,"="&amp;'Work DB'!$K$4)</f>
        <v>0</v>
      </c>
      <c r="L442" s="169">
        <f>SUMIFS('Transport DB'!O:O,'Transport DB'!C:C,"="&amp;'Work DB'!C442,'Transport DB'!F:F,"="&amp;'Work DB'!$L$4)</f>
        <v>0</v>
      </c>
      <c r="M442" s="169">
        <f>SUMIFS('Transport DB'!O:O,'Transport DB'!C:C,"="&amp;'Work DB'!C442,'Transport DB'!F:F,"="&amp;'Work DB'!$M$4)</f>
        <v>0</v>
      </c>
      <c r="N442" s="169"/>
      <c r="O442" s="167"/>
      <c r="P442" s="168">
        <f t="shared" si="28"/>
        <v>0</v>
      </c>
      <c r="Q442" s="169">
        <f t="shared" si="30"/>
        <v>0</v>
      </c>
      <c r="R442" s="169"/>
      <c r="S442" s="169"/>
      <c r="T442" s="169"/>
      <c r="U442" s="169"/>
      <c r="V442" s="167"/>
      <c r="W442" s="168">
        <f>SUMIFS('Transport DB'!Q:Q,'Transport DB'!C:C,"="&amp;'Work DB'!C442,'Transport DB'!F:F,"="&amp;'Work DB'!$W$4)</f>
        <v>0</v>
      </c>
      <c r="X442" s="169">
        <f>SUMIFS('Transport DB'!Q:Q,'Transport DB'!C:C,"="&amp;'Work DB'!C442,'Transport DB'!F:F,"="&amp;'Work DB'!$X$4)</f>
        <v>0</v>
      </c>
      <c r="Y442" s="169">
        <f>SUMIFS('Transport DB'!Q:Q,'Transport DB'!C:C,"="&amp;'Work DB'!C442,'Transport DB'!F:F,"="&amp;'Work DB'!$Y$4)</f>
        <v>0</v>
      </c>
      <c r="Z442" s="166">
        <f>SUMIFS('Transport DB'!Q:Q,'Transport DB'!C:C,"="&amp;'Work DB'!C442,'Transport DB'!F:F,"="&amp;'Work DB'!$Z$4)</f>
        <v>0</v>
      </c>
      <c r="AA442" s="166">
        <f>SUMIFS('Transport DB'!Q:Q,'Transport DB'!C:C,"="&amp;'Work DB'!C442,'Transport DB'!F:F,"="&amp;'Work DB'!$AA$4)</f>
        <v>0</v>
      </c>
      <c r="AB442" s="166"/>
      <c r="AC442" s="167"/>
      <c r="AD442" s="29"/>
      <c r="AE442" s="30"/>
      <c r="AF442" s="31"/>
      <c r="AG442" s="29"/>
      <c r="AH442" s="30"/>
      <c r="AI442" s="32"/>
      <c r="AJ442" s="29"/>
      <c r="AK442" s="30"/>
      <c r="AL442" s="30"/>
      <c r="AM442" s="31"/>
      <c r="AN442" s="29"/>
      <c r="AO442" s="30"/>
      <c r="AP442" s="31"/>
      <c r="AQ442" s="189"/>
      <c r="AR442" s="30"/>
      <c r="AS442" s="30"/>
      <c r="AT442" s="30"/>
      <c r="AU442" s="30"/>
      <c r="AV442" s="31"/>
      <c r="AW442" s="33"/>
      <c r="AX442" s="57"/>
    </row>
    <row r="443" spans="2:50" s="15" customFormat="1" ht="21" x14ac:dyDescent="0.25">
      <c r="B443" s="48"/>
      <c r="C443" s="20">
        <f t="shared" si="29"/>
        <v>45808</v>
      </c>
      <c r="D443" s="168">
        <f>SUMIFS('Transport DB'!P:P,'Transport DB'!C:C,"="&amp;'Work DB'!C443,'Transport DB'!F:F,"="&amp;'Work DB'!$D$4)</f>
        <v>0</v>
      </c>
      <c r="E443" s="169">
        <f>SUMIFS('Transport DB'!P:P,'Transport DB'!C:C,"="&amp;'Work DB'!C443,'Transport DB'!F:F,"="&amp;'Work DB'!$E$4)</f>
        <v>0</v>
      </c>
      <c r="F443" s="169">
        <f>SUMIFS('Transport DB'!P:P,'Transport DB'!C:C,"="&amp;'Work DB'!C443,'Transport DB'!F:F,"="&amp;'Work DB'!$F$4)</f>
        <v>0</v>
      </c>
      <c r="G443" s="169"/>
      <c r="H443" s="167"/>
      <c r="I443" s="168">
        <f>SUMIFS('Transport DB'!O:O,'Transport DB'!C:C,"="&amp;'Work DB'!C443,'Transport DB'!F:F,"="&amp;'Work DB'!$I$4)</f>
        <v>0</v>
      </c>
      <c r="J443" s="169">
        <f>SUMIFS('Transport DB'!O:O,'Transport DB'!C:C,"="&amp;'Work DB'!C443,'Transport DB'!F:F,"="&amp;'Work DB'!$J$4)</f>
        <v>0</v>
      </c>
      <c r="K443" s="169">
        <f>SUMIFS('Transport DB'!O:O,'Transport DB'!C:C,"="&amp;'Work DB'!C443,'Transport DB'!F:F,"="&amp;'Work DB'!$K$4)</f>
        <v>0</v>
      </c>
      <c r="L443" s="169">
        <f>SUMIFS('Transport DB'!O:O,'Transport DB'!C:C,"="&amp;'Work DB'!C443,'Transport DB'!F:F,"="&amp;'Work DB'!$L$4)</f>
        <v>0</v>
      </c>
      <c r="M443" s="169">
        <f>SUMIFS('Transport DB'!O:O,'Transport DB'!C:C,"="&amp;'Work DB'!C443,'Transport DB'!F:F,"="&amp;'Work DB'!$M$4)</f>
        <v>0</v>
      </c>
      <c r="N443" s="169"/>
      <c r="O443" s="167"/>
      <c r="P443" s="168">
        <f t="shared" si="28"/>
        <v>0</v>
      </c>
      <c r="Q443" s="169">
        <f t="shared" si="30"/>
        <v>0</v>
      </c>
      <c r="R443" s="169"/>
      <c r="S443" s="169"/>
      <c r="T443" s="169"/>
      <c r="U443" s="169"/>
      <c r="V443" s="167"/>
      <c r="W443" s="168">
        <f>SUMIFS('Transport DB'!Q:Q,'Transport DB'!C:C,"="&amp;'Work DB'!C443,'Transport DB'!F:F,"="&amp;'Work DB'!$W$4)</f>
        <v>0</v>
      </c>
      <c r="X443" s="169">
        <f>SUMIFS('Transport DB'!Q:Q,'Transport DB'!C:C,"="&amp;'Work DB'!C443,'Transport DB'!F:F,"="&amp;'Work DB'!$X$4)</f>
        <v>0</v>
      </c>
      <c r="Y443" s="169">
        <f>SUMIFS('Transport DB'!Q:Q,'Transport DB'!C:C,"="&amp;'Work DB'!C443,'Transport DB'!F:F,"="&amp;'Work DB'!$Y$4)</f>
        <v>0</v>
      </c>
      <c r="Z443" s="166">
        <f>SUMIFS('Transport DB'!Q:Q,'Transport DB'!C:C,"="&amp;'Work DB'!C443,'Transport DB'!F:F,"="&amp;'Work DB'!$Z$4)</f>
        <v>0</v>
      </c>
      <c r="AA443" s="166">
        <f>SUMIFS('Transport DB'!Q:Q,'Transport DB'!C:C,"="&amp;'Work DB'!C443,'Transport DB'!F:F,"="&amp;'Work DB'!$AA$4)</f>
        <v>0</v>
      </c>
      <c r="AB443" s="166"/>
      <c r="AC443" s="167"/>
      <c r="AD443" s="29"/>
      <c r="AE443" s="30"/>
      <c r="AF443" s="31"/>
      <c r="AG443" s="29"/>
      <c r="AH443" s="30"/>
      <c r="AI443" s="32"/>
      <c r="AJ443" s="29"/>
      <c r="AK443" s="30"/>
      <c r="AL443" s="30"/>
      <c r="AM443" s="31"/>
      <c r="AN443" s="29"/>
      <c r="AO443" s="30"/>
      <c r="AP443" s="31"/>
      <c r="AQ443" s="189"/>
      <c r="AR443" s="30"/>
      <c r="AS443" s="30"/>
      <c r="AT443" s="30"/>
      <c r="AU443" s="30"/>
      <c r="AV443" s="31"/>
      <c r="AW443" s="33"/>
      <c r="AX443" s="57"/>
    </row>
    <row r="444" spans="2:50" s="15" customFormat="1" ht="21" x14ac:dyDescent="0.25">
      <c r="B444" s="48"/>
      <c r="C444" s="20">
        <f t="shared" si="29"/>
        <v>45809</v>
      </c>
      <c r="D444" s="168">
        <f>SUMIFS('Transport DB'!P:P,'Transport DB'!C:C,"="&amp;'Work DB'!C444,'Transport DB'!F:F,"="&amp;'Work DB'!$D$4)</f>
        <v>0</v>
      </c>
      <c r="E444" s="169">
        <f>SUMIFS('Transport DB'!P:P,'Transport DB'!C:C,"="&amp;'Work DB'!C444,'Transport DB'!F:F,"="&amp;'Work DB'!$E$4)</f>
        <v>0</v>
      </c>
      <c r="F444" s="169">
        <f>SUMIFS('Transport DB'!P:P,'Transport DB'!C:C,"="&amp;'Work DB'!C444,'Transport DB'!F:F,"="&amp;'Work DB'!$F$4)</f>
        <v>0</v>
      </c>
      <c r="G444" s="169"/>
      <c r="H444" s="167"/>
      <c r="I444" s="168">
        <f>SUMIFS('Transport DB'!O:O,'Transport DB'!C:C,"="&amp;'Work DB'!C444,'Transport DB'!F:F,"="&amp;'Work DB'!$I$4)</f>
        <v>0</v>
      </c>
      <c r="J444" s="169">
        <f>SUMIFS('Transport DB'!O:O,'Transport DB'!C:C,"="&amp;'Work DB'!C444,'Transport DB'!F:F,"="&amp;'Work DB'!$J$4)</f>
        <v>0</v>
      </c>
      <c r="K444" s="169">
        <f>SUMIFS('Transport DB'!O:O,'Transport DB'!C:C,"="&amp;'Work DB'!C444,'Transport DB'!F:F,"="&amp;'Work DB'!$K$4)</f>
        <v>0</v>
      </c>
      <c r="L444" s="169">
        <f>SUMIFS('Transport DB'!O:O,'Transport DB'!C:C,"="&amp;'Work DB'!C444,'Transport DB'!F:F,"="&amp;'Work DB'!$L$4)</f>
        <v>0</v>
      </c>
      <c r="M444" s="169">
        <f>SUMIFS('Transport DB'!O:O,'Transport DB'!C:C,"="&amp;'Work DB'!C444,'Transport DB'!F:F,"="&amp;'Work DB'!$M$4)</f>
        <v>0</v>
      </c>
      <c r="N444" s="169"/>
      <c r="O444" s="167"/>
      <c r="P444" s="168">
        <f t="shared" si="28"/>
        <v>0</v>
      </c>
      <c r="Q444" s="169">
        <f t="shared" si="30"/>
        <v>0</v>
      </c>
      <c r="R444" s="169"/>
      <c r="S444" s="169"/>
      <c r="T444" s="169"/>
      <c r="U444" s="169"/>
      <c r="V444" s="167"/>
      <c r="W444" s="168">
        <f>SUMIFS('Transport DB'!Q:Q,'Transport DB'!C:C,"="&amp;'Work DB'!C444,'Transport DB'!F:F,"="&amp;'Work DB'!$W$4)</f>
        <v>0</v>
      </c>
      <c r="X444" s="169">
        <f>SUMIFS('Transport DB'!Q:Q,'Transport DB'!C:C,"="&amp;'Work DB'!C444,'Transport DB'!F:F,"="&amp;'Work DB'!$X$4)</f>
        <v>0</v>
      </c>
      <c r="Y444" s="169">
        <f>SUMIFS('Transport DB'!Q:Q,'Transport DB'!C:C,"="&amp;'Work DB'!C444,'Transport DB'!F:F,"="&amp;'Work DB'!$Y$4)</f>
        <v>0</v>
      </c>
      <c r="Z444" s="166">
        <f>SUMIFS('Transport DB'!Q:Q,'Transport DB'!C:C,"="&amp;'Work DB'!C444,'Transport DB'!F:F,"="&amp;'Work DB'!$Z$4)</f>
        <v>0</v>
      </c>
      <c r="AA444" s="166">
        <f>SUMIFS('Transport DB'!Q:Q,'Transport DB'!C:C,"="&amp;'Work DB'!C444,'Transport DB'!F:F,"="&amp;'Work DB'!$AA$4)</f>
        <v>0</v>
      </c>
      <c r="AB444" s="166"/>
      <c r="AC444" s="167"/>
      <c r="AD444" s="29"/>
      <c r="AE444" s="30"/>
      <c r="AF444" s="31"/>
      <c r="AG444" s="29"/>
      <c r="AH444" s="30"/>
      <c r="AI444" s="32"/>
      <c r="AJ444" s="29"/>
      <c r="AK444" s="30"/>
      <c r="AL444" s="30"/>
      <c r="AM444" s="31"/>
      <c r="AN444" s="29"/>
      <c r="AO444" s="30"/>
      <c r="AP444" s="31"/>
      <c r="AQ444" s="189"/>
      <c r="AR444" s="30"/>
      <c r="AS444" s="30"/>
      <c r="AT444" s="30"/>
      <c r="AU444" s="30"/>
      <c r="AV444" s="31"/>
      <c r="AW444" s="33"/>
      <c r="AX444" s="57"/>
    </row>
    <row r="445" spans="2:50" s="15" customFormat="1" ht="21" x14ac:dyDescent="0.25">
      <c r="B445" s="48"/>
      <c r="C445" s="20">
        <f t="shared" si="29"/>
        <v>45810</v>
      </c>
      <c r="D445" s="168">
        <f>SUMIFS('Transport DB'!P:P,'Transport DB'!C:C,"="&amp;'Work DB'!C445,'Transport DB'!F:F,"="&amp;'Work DB'!$D$4)</f>
        <v>0</v>
      </c>
      <c r="E445" s="169">
        <f>SUMIFS('Transport DB'!P:P,'Transport DB'!C:C,"="&amp;'Work DB'!C445,'Transport DB'!F:F,"="&amp;'Work DB'!$E$4)</f>
        <v>0</v>
      </c>
      <c r="F445" s="169">
        <f>SUMIFS('Transport DB'!P:P,'Transport DB'!C:C,"="&amp;'Work DB'!C445,'Transport DB'!F:F,"="&amp;'Work DB'!$F$4)</f>
        <v>0</v>
      </c>
      <c r="G445" s="169"/>
      <c r="H445" s="167"/>
      <c r="I445" s="168">
        <f>SUMIFS('Transport DB'!O:O,'Transport DB'!C:C,"="&amp;'Work DB'!C445,'Transport DB'!F:F,"="&amp;'Work DB'!$I$4)</f>
        <v>0</v>
      </c>
      <c r="J445" s="169">
        <f>SUMIFS('Transport DB'!O:O,'Transport DB'!C:C,"="&amp;'Work DB'!C445,'Transport DB'!F:F,"="&amp;'Work DB'!$J$4)</f>
        <v>0</v>
      </c>
      <c r="K445" s="169">
        <f>SUMIFS('Transport DB'!O:O,'Transport DB'!C:C,"="&amp;'Work DB'!C445,'Transport DB'!F:F,"="&amp;'Work DB'!$K$4)</f>
        <v>0</v>
      </c>
      <c r="L445" s="169">
        <f>SUMIFS('Transport DB'!O:O,'Transport DB'!C:C,"="&amp;'Work DB'!C445,'Transport DB'!F:F,"="&amp;'Work DB'!$L$4)</f>
        <v>0</v>
      </c>
      <c r="M445" s="169">
        <f>SUMIFS('Transport DB'!O:O,'Transport DB'!C:C,"="&amp;'Work DB'!C445,'Transport DB'!F:F,"="&amp;'Work DB'!$M$4)</f>
        <v>0</v>
      </c>
      <c r="N445" s="169"/>
      <c r="O445" s="167"/>
      <c r="P445" s="168">
        <f t="shared" si="28"/>
        <v>0</v>
      </c>
      <c r="Q445" s="169">
        <f t="shared" si="30"/>
        <v>0</v>
      </c>
      <c r="R445" s="169"/>
      <c r="S445" s="169"/>
      <c r="T445" s="169"/>
      <c r="U445" s="169"/>
      <c r="V445" s="167"/>
      <c r="W445" s="168">
        <f>SUMIFS('Transport DB'!Q:Q,'Transport DB'!C:C,"="&amp;'Work DB'!C445,'Transport DB'!F:F,"="&amp;'Work DB'!$W$4)</f>
        <v>0</v>
      </c>
      <c r="X445" s="169">
        <f>SUMIFS('Transport DB'!Q:Q,'Transport DB'!C:C,"="&amp;'Work DB'!C445,'Transport DB'!F:F,"="&amp;'Work DB'!$X$4)</f>
        <v>0</v>
      </c>
      <c r="Y445" s="169">
        <f>SUMIFS('Transport DB'!Q:Q,'Transport DB'!C:C,"="&amp;'Work DB'!C445,'Transport DB'!F:F,"="&amp;'Work DB'!$Y$4)</f>
        <v>0</v>
      </c>
      <c r="Z445" s="166">
        <f>SUMIFS('Transport DB'!Q:Q,'Transport DB'!C:C,"="&amp;'Work DB'!C445,'Transport DB'!F:F,"="&amp;'Work DB'!$Z$4)</f>
        <v>0</v>
      </c>
      <c r="AA445" s="166">
        <f>SUMIFS('Transport DB'!Q:Q,'Transport DB'!C:C,"="&amp;'Work DB'!C445,'Transport DB'!F:F,"="&amp;'Work DB'!$AA$4)</f>
        <v>0</v>
      </c>
      <c r="AB445" s="166"/>
      <c r="AC445" s="167"/>
      <c r="AD445" s="29"/>
      <c r="AE445" s="30"/>
      <c r="AF445" s="31"/>
      <c r="AG445" s="29"/>
      <c r="AH445" s="30"/>
      <c r="AI445" s="32"/>
      <c r="AJ445" s="29"/>
      <c r="AK445" s="30"/>
      <c r="AL445" s="30"/>
      <c r="AM445" s="31"/>
      <c r="AN445" s="29"/>
      <c r="AO445" s="30"/>
      <c r="AP445" s="31"/>
      <c r="AQ445" s="189"/>
      <c r="AR445" s="30"/>
      <c r="AS445" s="30"/>
      <c r="AT445" s="30"/>
      <c r="AU445" s="30"/>
      <c r="AV445" s="31"/>
      <c r="AW445" s="33"/>
      <c r="AX445" s="57"/>
    </row>
    <row r="446" spans="2:50" s="15" customFormat="1" ht="21" x14ac:dyDescent="0.25">
      <c r="B446" s="48"/>
      <c r="C446" s="20">
        <f t="shared" si="29"/>
        <v>45811</v>
      </c>
      <c r="D446" s="168">
        <f>SUMIFS('Transport DB'!P:P,'Transport DB'!C:C,"="&amp;'Work DB'!C446,'Transport DB'!F:F,"="&amp;'Work DB'!$D$4)</f>
        <v>0</v>
      </c>
      <c r="E446" s="169">
        <f>SUMIFS('Transport DB'!P:P,'Transport DB'!C:C,"="&amp;'Work DB'!C446,'Transport DB'!F:F,"="&amp;'Work DB'!$E$4)</f>
        <v>0</v>
      </c>
      <c r="F446" s="169">
        <f>SUMIFS('Transport DB'!P:P,'Transport DB'!C:C,"="&amp;'Work DB'!C446,'Transport DB'!F:F,"="&amp;'Work DB'!$F$4)</f>
        <v>0</v>
      </c>
      <c r="G446" s="169"/>
      <c r="H446" s="167"/>
      <c r="I446" s="168">
        <f>SUMIFS('Transport DB'!O:O,'Transport DB'!C:C,"="&amp;'Work DB'!C446,'Transport DB'!F:F,"="&amp;'Work DB'!$I$4)</f>
        <v>0</v>
      </c>
      <c r="J446" s="169">
        <f>SUMIFS('Transport DB'!O:O,'Transport DB'!C:C,"="&amp;'Work DB'!C446,'Transport DB'!F:F,"="&amp;'Work DB'!$J$4)</f>
        <v>0</v>
      </c>
      <c r="K446" s="169">
        <f>SUMIFS('Transport DB'!O:O,'Transport DB'!C:C,"="&amp;'Work DB'!C446,'Transport DB'!F:F,"="&amp;'Work DB'!$K$4)</f>
        <v>0</v>
      </c>
      <c r="L446" s="169">
        <f>SUMIFS('Transport DB'!O:O,'Transport DB'!C:C,"="&amp;'Work DB'!C446,'Transport DB'!F:F,"="&amp;'Work DB'!$L$4)</f>
        <v>0</v>
      </c>
      <c r="M446" s="169">
        <f>SUMIFS('Transport DB'!O:O,'Transport DB'!C:C,"="&amp;'Work DB'!C446,'Transport DB'!F:F,"="&amp;'Work DB'!$M$4)</f>
        <v>0</v>
      </c>
      <c r="N446" s="169"/>
      <c r="O446" s="167"/>
      <c r="P446" s="168">
        <f t="shared" si="28"/>
        <v>0</v>
      </c>
      <c r="Q446" s="169">
        <f t="shared" si="30"/>
        <v>0</v>
      </c>
      <c r="R446" s="169"/>
      <c r="S446" s="169"/>
      <c r="T446" s="169"/>
      <c r="U446" s="169"/>
      <c r="V446" s="167"/>
      <c r="W446" s="168">
        <f>SUMIFS('Transport DB'!Q:Q,'Transport DB'!C:C,"="&amp;'Work DB'!C446,'Transport DB'!F:F,"="&amp;'Work DB'!$W$4)</f>
        <v>0</v>
      </c>
      <c r="X446" s="169">
        <f>SUMIFS('Transport DB'!Q:Q,'Transport DB'!C:C,"="&amp;'Work DB'!C446,'Transport DB'!F:F,"="&amp;'Work DB'!$X$4)</f>
        <v>0</v>
      </c>
      <c r="Y446" s="169">
        <f>SUMIFS('Transport DB'!Q:Q,'Transport DB'!C:C,"="&amp;'Work DB'!C446,'Transport DB'!F:F,"="&amp;'Work DB'!$Y$4)</f>
        <v>0</v>
      </c>
      <c r="Z446" s="166">
        <f>SUMIFS('Transport DB'!Q:Q,'Transport DB'!C:C,"="&amp;'Work DB'!C446,'Transport DB'!F:F,"="&amp;'Work DB'!$Z$4)</f>
        <v>0</v>
      </c>
      <c r="AA446" s="166">
        <f>SUMIFS('Transport DB'!Q:Q,'Transport DB'!C:C,"="&amp;'Work DB'!C446,'Transport DB'!F:F,"="&amp;'Work DB'!$AA$4)</f>
        <v>0</v>
      </c>
      <c r="AB446" s="166"/>
      <c r="AC446" s="167"/>
      <c r="AD446" s="29"/>
      <c r="AE446" s="30"/>
      <c r="AF446" s="31"/>
      <c r="AG446" s="29"/>
      <c r="AH446" s="30"/>
      <c r="AI446" s="32"/>
      <c r="AJ446" s="29"/>
      <c r="AK446" s="30"/>
      <c r="AL446" s="30"/>
      <c r="AM446" s="31"/>
      <c r="AN446" s="29"/>
      <c r="AO446" s="30"/>
      <c r="AP446" s="31"/>
      <c r="AQ446" s="189"/>
      <c r="AR446" s="30"/>
      <c r="AS446" s="30"/>
      <c r="AT446" s="30"/>
      <c r="AU446" s="30"/>
      <c r="AV446" s="31"/>
      <c r="AW446" s="33"/>
      <c r="AX446" s="57"/>
    </row>
    <row r="447" spans="2:50" s="15" customFormat="1" ht="21" x14ac:dyDescent="0.25">
      <c r="B447" s="48"/>
      <c r="C447" s="20">
        <f t="shared" si="29"/>
        <v>45812</v>
      </c>
      <c r="D447" s="168">
        <f>SUMIFS('Transport DB'!P:P,'Transport DB'!C:C,"="&amp;'Work DB'!C447,'Transport DB'!F:F,"="&amp;'Work DB'!$D$4)</f>
        <v>0</v>
      </c>
      <c r="E447" s="169">
        <f>SUMIFS('Transport DB'!P:P,'Transport DB'!C:C,"="&amp;'Work DB'!C447,'Transport DB'!F:F,"="&amp;'Work DB'!$E$4)</f>
        <v>0</v>
      </c>
      <c r="F447" s="169">
        <f>SUMIFS('Transport DB'!P:P,'Transport DB'!C:C,"="&amp;'Work DB'!C447,'Transport DB'!F:F,"="&amp;'Work DB'!$F$4)</f>
        <v>0</v>
      </c>
      <c r="G447" s="169"/>
      <c r="H447" s="167"/>
      <c r="I447" s="168">
        <f>SUMIFS('Transport DB'!O:O,'Transport DB'!C:C,"="&amp;'Work DB'!C447,'Transport DB'!F:F,"="&amp;'Work DB'!$I$4)</f>
        <v>0</v>
      </c>
      <c r="J447" s="169">
        <f>SUMIFS('Transport DB'!O:O,'Transport DB'!C:C,"="&amp;'Work DB'!C447,'Transport DB'!F:F,"="&amp;'Work DB'!$J$4)</f>
        <v>0</v>
      </c>
      <c r="K447" s="169">
        <f>SUMIFS('Transport DB'!O:O,'Transport DB'!C:C,"="&amp;'Work DB'!C447,'Transport DB'!F:F,"="&amp;'Work DB'!$K$4)</f>
        <v>0</v>
      </c>
      <c r="L447" s="169">
        <f>SUMIFS('Transport DB'!O:O,'Transport DB'!C:C,"="&amp;'Work DB'!C447,'Transport DB'!F:F,"="&amp;'Work DB'!$L$4)</f>
        <v>0</v>
      </c>
      <c r="M447" s="169">
        <f>SUMIFS('Transport DB'!O:O,'Transport DB'!C:C,"="&amp;'Work DB'!C447,'Transport DB'!F:F,"="&amp;'Work DB'!$M$4)</f>
        <v>0</v>
      </c>
      <c r="N447" s="169"/>
      <c r="O447" s="167"/>
      <c r="P447" s="168">
        <f t="shared" si="28"/>
        <v>0</v>
      </c>
      <c r="Q447" s="169">
        <f t="shared" si="30"/>
        <v>0</v>
      </c>
      <c r="R447" s="169"/>
      <c r="S447" s="169"/>
      <c r="T447" s="169"/>
      <c r="U447" s="169"/>
      <c r="V447" s="167"/>
      <c r="W447" s="168">
        <f>SUMIFS('Transport DB'!Q:Q,'Transport DB'!C:C,"="&amp;'Work DB'!C447,'Transport DB'!F:F,"="&amp;'Work DB'!$W$4)</f>
        <v>0</v>
      </c>
      <c r="X447" s="169">
        <f>SUMIFS('Transport DB'!Q:Q,'Transport DB'!C:C,"="&amp;'Work DB'!C447,'Transport DB'!F:F,"="&amp;'Work DB'!$X$4)</f>
        <v>0</v>
      </c>
      <c r="Y447" s="169">
        <f>SUMIFS('Transport DB'!Q:Q,'Transport DB'!C:C,"="&amp;'Work DB'!C447,'Transport DB'!F:F,"="&amp;'Work DB'!$Y$4)</f>
        <v>0</v>
      </c>
      <c r="Z447" s="166">
        <f>SUMIFS('Transport DB'!Q:Q,'Transport DB'!C:C,"="&amp;'Work DB'!C447,'Transport DB'!F:F,"="&amp;'Work DB'!$Z$4)</f>
        <v>0</v>
      </c>
      <c r="AA447" s="166">
        <f>SUMIFS('Transport DB'!Q:Q,'Transport DB'!C:C,"="&amp;'Work DB'!C447,'Transport DB'!F:F,"="&amp;'Work DB'!$AA$4)</f>
        <v>0</v>
      </c>
      <c r="AB447" s="166"/>
      <c r="AC447" s="167"/>
      <c r="AD447" s="29"/>
      <c r="AE447" s="30"/>
      <c r="AF447" s="31"/>
      <c r="AG447" s="29"/>
      <c r="AH447" s="30"/>
      <c r="AI447" s="32"/>
      <c r="AJ447" s="29"/>
      <c r="AK447" s="30"/>
      <c r="AL447" s="30"/>
      <c r="AM447" s="31"/>
      <c r="AN447" s="29"/>
      <c r="AO447" s="30"/>
      <c r="AP447" s="31"/>
      <c r="AQ447" s="189"/>
      <c r="AR447" s="30"/>
      <c r="AS447" s="30"/>
      <c r="AT447" s="30"/>
      <c r="AU447" s="30"/>
      <c r="AV447" s="31"/>
      <c r="AW447" s="33"/>
      <c r="AX447" s="57"/>
    </row>
    <row r="448" spans="2:50" s="15" customFormat="1" ht="21" x14ac:dyDescent="0.25">
      <c r="B448" s="48"/>
      <c r="C448" s="20">
        <f t="shared" si="29"/>
        <v>45813</v>
      </c>
      <c r="D448" s="168">
        <f>SUMIFS('Transport DB'!P:P,'Transport DB'!C:C,"="&amp;'Work DB'!C448,'Transport DB'!F:F,"="&amp;'Work DB'!$D$4)</f>
        <v>0</v>
      </c>
      <c r="E448" s="169">
        <f>SUMIFS('Transport DB'!P:P,'Transport DB'!C:C,"="&amp;'Work DB'!C448,'Transport DB'!F:F,"="&amp;'Work DB'!$E$4)</f>
        <v>0</v>
      </c>
      <c r="F448" s="169">
        <f>SUMIFS('Transport DB'!P:P,'Transport DB'!C:C,"="&amp;'Work DB'!C448,'Transport DB'!F:F,"="&amp;'Work DB'!$F$4)</f>
        <v>0</v>
      </c>
      <c r="G448" s="169"/>
      <c r="H448" s="167"/>
      <c r="I448" s="168">
        <f>SUMIFS('Transport DB'!O:O,'Transport DB'!C:C,"="&amp;'Work DB'!C448,'Transport DB'!F:F,"="&amp;'Work DB'!$I$4)</f>
        <v>0</v>
      </c>
      <c r="J448" s="169">
        <f>SUMIFS('Transport DB'!O:O,'Transport DB'!C:C,"="&amp;'Work DB'!C448,'Transport DB'!F:F,"="&amp;'Work DB'!$J$4)</f>
        <v>0</v>
      </c>
      <c r="K448" s="169">
        <f>SUMIFS('Transport DB'!O:O,'Transport DB'!C:C,"="&amp;'Work DB'!C448,'Transport DB'!F:F,"="&amp;'Work DB'!$K$4)</f>
        <v>0</v>
      </c>
      <c r="L448" s="169">
        <f>SUMIFS('Transport DB'!O:O,'Transport DB'!C:C,"="&amp;'Work DB'!C448,'Transport DB'!F:F,"="&amp;'Work DB'!$L$4)</f>
        <v>0</v>
      </c>
      <c r="M448" s="169">
        <f>SUMIFS('Transport DB'!O:O,'Transport DB'!C:C,"="&amp;'Work DB'!C448,'Transport DB'!F:F,"="&amp;'Work DB'!$M$4)</f>
        <v>0</v>
      </c>
      <c r="N448" s="169"/>
      <c r="O448" s="167"/>
      <c r="P448" s="168">
        <f t="shared" si="28"/>
        <v>0</v>
      </c>
      <c r="Q448" s="169">
        <f t="shared" si="30"/>
        <v>0</v>
      </c>
      <c r="R448" s="169"/>
      <c r="S448" s="169"/>
      <c r="T448" s="169"/>
      <c r="U448" s="169"/>
      <c r="V448" s="167"/>
      <c r="W448" s="168">
        <f>SUMIFS('Transport DB'!Q:Q,'Transport DB'!C:C,"="&amp;'Work DB'!C448,'Transport DB'!F:F,"="&amp;'Work DB'!$W$4)</f>
        <v>0</v>
      </c>
      <c r="X448" s="169">
        <f>SUMIFS('Transport DB'!Q:Q,'Transport DB'!C:C,"="&amp;'Work DB'!C448,'Transport DB'!F:F,"="&amp;'Work DB'!$X$4)</f>
        <v>0</v>
      </c>
      <c r="Y448" s="169">
        <f>SUMIFS('Transport DB'!Q:Q,'Transport DB'!C:C,"="&amp;'Work DB'!C448,'Transport DB'!F:F,"="&amp;'Work DB'!$Y$4)</f>
        <v>0</v>
      </c>
      <c r="Z448" s="166">
        <f>SUMIFS('Transport DB'!Q:Q,'Transport DB'!C:C,"="&amp;'Work DB'!C448,'Transport DB'!F:F,"="&amp;'Work DB'!$Z$4)</f>
        <v>0</v>
      </c>
      <c r="AA448" s="166">
        <f>SUMIFS('Transport DB'!Q:Q,'Transport DB'!C:C,"="&amp;'Work DB'!C448,'Transport DB'!F:F,"="&amp;'Work DB'!$AA$4)</f>
        <v>0</v>
      </c>
      <c r="AB448" s="166"/>
      <c r="AC448" s="167"/>
      <c r="AD448" s="29"/>
      <c r="AE448" s="30"/>
      <c r="AF448" s="31"/>
      <c r="AG448" s="29"/>
      <c r="AH448" s="30"/>
      <c r="AI448" s="32"/>
      <c r="AJ448" s="29"/>
      <c r="AK448" s="30"/>
      <c r="AL448" s="30"/>
      <c r="AM448" s="31"/>
      <c r="AN448" s="29"/>
      <c r="AO448" s="30"/>
      <c r="AP448" s="31"/>
      <c r="AQ448" s="189"/>
      <c r="AR448" s="30"/>
      <c r="AS448" s="30"/>
      <c r="AT448" s="30"/>
      <c r="AU448" s="30"/>
      <c r="AV448" s="31"/>
      <c r="AW448" s="33"/>
      <c r="AX448" s="57"/>
    </row>
    <row r="449" spans="2:50" s="15" customFormat="1" ht="21" x14ac:dyDescent="0.25">
      <c r="B449" s="48"/>
      <c r="C449" s="20">
        <f t="shared" si="29"/>
        <v>45814</v>
      </c>
      <c r="D449" s="168">
        <f>SUMIFS('Transport DB'!P:P,'Transport DB'!C:C,"="&amp;'Work DB'!C449,'Transport DB'!F:F,"="&amp;'Work DB'!$D$4)</f>
        <v>0</v>
      </c>
      <c r="E449" s="169">
        <f>SUMIFS('Transport DB'!P:P,'Transport DB'!C:C,"="&amp;'Work DB'!C449,'Transport DB'!F:F,"="&amp;'Work DB'!$E$4)</f>
        <v>0</v>
      </c>
      <c r="F449" s="169">
        <f>SUMIFS('Transport DB'!P:P,'Transport DB'!C:C,"="&amp;'Work DB'!C449,'Transport DB'!F:F,"="&amp;'Work DB'!$F$4)</f>
        <v>0</v>
      </c>
      <c r="G449" s="169"/>
      <c r="H449" s="167"/>
      <c r="I449" s="168">
        <f>SUMIFS('Transport DB'!O:O,'Transport DB'!C:C,"="&amp;'Work DB'!C449,'Transport DB'!F:F,"="&amp;'Work DB'!$I$4)</f>
        <v>0</v>
      </c>
      <c r="J449" s="169">
        <f>SUMIFS('Transport DB'!O:O,'Transport DB'!C:C,"="&amp;'Work DB'!C449,'Transport DB'!F:F,"="&amp;'Work DB'!$J$4)</f>
        <v>0</v>
      </c>
      <c r="K449" s="169">
        <f>SUMIFS('Transport DB'!O:O,'Transport DB'!C:C,"="&amp;'Work DB'!C449,'Transport DB'!F:F,"="&amp;'Work DB'!$K$4)</f>
        <v>0</v>
      </c>
      <c r="L449" s="169">
        <f>SUMIFS('Transport DB'!O:O,'Transport DB'!C:C,"="&amp;'Work DB'!C449,'Transport DB'!F:F,"="&amp;'Work DB'!$L$4)</f>
        <v>0</v>
      </c>
      <c r="M449" s="169">
        <f>SUMIFS('Transport DB'!O:O,'Transport DB'!C:C,"="&amp;'Work DB'!C449,'Transport DB'!F:F,"="&amp;'Work DB'!$M$4)</f>
        <v>0</v>
      </c>
      <c r="N449" s="169"/>
      <c r="O449" s="167"/>
      <c r="P449" s="168">
        <f t="shared" si="28"/>
        <v>0</v>
      </c>
      <c r="Q449" s="169">
        <f t="shared" si="30"/>
        <v>0</v>
      </c>
      <c r="R449" s="169"/>
      <c r="S449" s="169"/>
      <c r="T449" s="169"/>
      <c r="U449" s="169"/>
      <c r="V449" s="167"/>
      <c r="W449" s="168">
        <f>SUMIFS('Transport DB'!Q:Q,'Transport DB'!C:C,"="&amp;'Work DB'!C449,'Transport DB'!F:F,"="&amp;'Work DB'!$W$4)</f>
        <v>0</v>
      </c>
      <c r="X449" s="169">
        <f>SUMIFS('Transport DB'!Q:Q,'Transport DB'!C:C,"="&amp;'Work DB'!C449,'Transport DB'!F:F,"="&amp;'Work DB'!$X$4)</f>
        <v>0</v>
      </c>
      <c r="Y449" s="169">
        <f>SUMIFS('Transport DB'!Q:Q,'Transport DB'!C:C,"="&amp;'Work DB'!C449,'Transport DB'!F:F,"="&amp;'Work DB'!$Y$4)</f>
        <v>0</v>
      </c>
      <c r="Z449" s="166">
        <f>SUMIFS('Transport DB'!Q:Q,'Transport DB'!C:C,"="&amp;'Work DB'!C449,'Transport DB'!F:F,"="&amp;'Work DB'!$Z$4)</f>
        <v>0</v>
      </c>
      <c r="AA449" s="166">
        <f>SUMIFS('Transport DB'!Q:Q,'Transport DB'!C:C,"="&amp;'Work DB'!C449,'Transport DB'!F:F,"="&amp;'Work DB'!$AA$4)</f>
        <v>0</v>
      </c>
      <c r="AB449" s="166"/>
      <c r="AC449" s="167"/>
      <c r="AD449" s="29"/>
      <c r="AE449" s="30"/>
      <c r="AF449" s="31"/>
      <c r="AG449" s="29"/>
      <c r="AH449" s="30"/>
      <c r="AI449" s="32"/>
      <c r="AJ449" s="29"/>
      <c r="AK449" s="30"/>
      <c r="AL449" s="30"/>
      <c r="AM449" s="31"/>
      <c r="AN449" s="29"/>
      <c r="AO449" s="30"/>
      <c r="AP449" s="31"/>
      <c r="AQ449" s="189"/>
      <c r="AR449" s="30"/>
      <c r="AS449" s="30"/>
      <c r="AT449" s="30"/>
      <c r="AU449" s="30"/>
      <c r="AV449" s="31"/>
      <c r="AW449" s="33"/>
      <c r="AX449" s="57"/>
    </row>
    <row r="450" spans="2:50" s="15" customFormat="1" ht="21" x14ac:dyDescent="0.25">
      <c r="B450" s="48"/>
      <c r="C450" s="20">
        <f t="shared" si="29"/>
        <v>45815</v>
      </c>
      <c r="D450" s="168">
        <f>SUMIFS('Transport DB'!P:P,'Transport DB'!C:C,"="&amp;'Work DB'!C450,'Transport DB'!F:F,"="&amp;'Work DB'!$D$4)</f>
        <v>0</v>
      </c>
      <c r="E450" s="169">
        <f>SUMIFS('Transport DB'!P:P,'Transport DB'!C:C,"="&amp;'Work DB'!C450,'Transport DB'!F:F,"="&amp;'Work DB'!$E$4)</f>
        <v>0</v>
      </c>
      <c r="F450" s="169">
        <f>SUMIFS('Transport DB'!P:P,'Transport DB'!C:C,"="&amp;'Work DB'!C450,'Transport DB'!F:F,"="&amp;'Work DB'!$F$4)</f>
        <v>0</v>
      </c>
      <c r="G450" s="169"/>
      <c r="H450" s="167"/>
      <c r="I450" s="168">
        <f>SUMIFS('Transport DB'!O:O,'Transport DB'!C:C,"="&amp;'Work DB'!C450,'Transport DB'!F:F,"="&amp;'Work DB'!$I$4)</f>
        <v>0</v>
      </c>
      <c r="J450" s="169">
        <f>SUMIFS('Transport DB'!O:O,'Transport DB'!C:C,"="&amp;'Work DB'!C450,'Transport DB'!F:F,"="&amp;'Work DB'!$J$4)</f>
        <v>0</v>
      </c>
      <c r="K450" s="169">
        <f>SUMIFS('Transport DB'!O:O,'Transport DB'!C:C,"="&amp;'Work DB'!C450,'Transport DB'!F:F,"="&amp;'Work DB'!$K$4)</f>
        <v>0</v>
      </c>
      <c r="L450" s="169">
        <f>SUMIFS('Transport DB'!O:O,'Transport DB'!C:C,"="&amp;'Work DB'!C450,'Transport DB'!F:F,"="&amp;'Work DB'!$L$4)</f>
        <v>0</v>
      </c>
      <c r="M450" s="169">
        <f>SUMIFS('Transport DB'!O:O,'Transport DB'!C:C,"="&amp;'Work DB'!C450,'Transport DB'!F:F,"="&amp;'Work DB'!$M$4)</f>
        <v>0</v>
      </c>
      <c r="N450" s="169"/>
      <c r="O450" s="167"/>
      <c r="P450" s="168">
        <f t="shared" si="28"/>
        <v>0</v>
      </c>
      <c r="Q450" s="169">
        <f t="shared" si="30"/>
        <v>0</v>
      </c>
      <c r="R450" s="169"/>
      <c r="S450" s="169"/>
      <c r="T450" s="169"/>
      <c r="U450" s="169"/>
      <c r="V450" s="167"/>
      <c r="W450" s="168">
        <f>SUMIFS('Transport DB'!Q:Q,'Transport DB'!C:C,"="&amp;'Work DB'!C450,'Transport DB'!F:F,"="&amp;'Work DB'!$W$4)</f>
        <v>0</v>
      </c>
      <c r="X450" s="169">
        <f>SUMIFS('Transport DB'!Q:Q,'Transport DB'!C:C,"="&amp;'Work DB'!C450,'Transport DB'!F:F,"="&amp;'Work DB'!$X$4)</f>
        <v>0</v>
      </c>
      <c r="Y450" s="169">
        <f>SUMIFS('Transport DB'!Q:Q,'Transport DB'!C:C,"="&amp;'Work DB'!C450,'Transport DB'!F:F,"="&amp;'Work DB'!$Y$4)</f>
        <v>0</v>
      </c>
      <c r="Z450" s="166">
        <f>SUMIFS('Transport DB'!Q:Q,'Transport DB'!C:C,"="&amp;'Work DB'!C450,'Transport DB'!F:F,"="&amp;'Work DB'!$Z$4)</f>
        <v>0</v>
      </c>
      <c r="AA450" s="166">
        <f>SUMIFS('Transport DB'!Q:Q,'Transport DB'!C:C,"="&amp;'Work DB'!C450,'Transport DB'!F:F,"="&amp;'Work DB'!$AA$4)</f>
        <v>0</v>
      </c>
      <c r="AB450" s="166"/>
      <c r="AC450" s="167"/>
      <c r="AD450" s="29"/>
      <c r="AE450" s="30"/>
      <c r="AF450" s="31"/>
      <c r="AG450" s="29"/>
      <c r="AH450" s="30"/>
      <c r="AI450" s="32"/>
      <c r="AJ450" s="29"/>
      <c r="AK450" s="30"/>
      <c r="AL450" s="30"/>
      <c r="AM450" s="31"/>
      <c r="AN450" s="29"/>
      <c r="AO450" s="30"/>
      <c r="AP450" s="31"/>
      <c r="AQ450" s="189"/>
      <c r="AR450" s="30"/>
      <c r="AS450" s="30"/>
      <c r="AT450" s="30"/>
      <c r="AU450" s="30"/>
      <c r="AV450" s="31"/>
      <c r="AW450" s="33"/>
      <c r="AX450" s="57"/>
    </row>
    <row r="451" spans="2:50" s="15" customFormat="1" ht="21" x14ac:dyDescent="0.25">
      <c r="B451" s="48"/>
      <c r="C451" s="20">
        <f t="shared" si="29"/>
        <v>45816</v>
      </c>
      <c r="D451" s="168">
        <f>SUMIFS('Transport DB'!P:P,'Transport DB'!C:C,"="&amp;'Work DB'!C451,'Transport DB'!F:F,"="&amp;'Work DB'!$D$4)</f>
        <v>0</v>
      </c>
      <c r="E451" s="169">
        <f>SUMIFS('Transport DB'!P:P,'Transport DB'!C:C,"="&amp;'Work DB'!C451,'Transport DB'!F:F,"="&amp;'Work DB'!$E$4)</f>
        <v>0</v>
      </c>
      <c r="F451" s="169">
        <f>SUMIFS('Transport DB'!P:P,'Transport DB'!C:C,"="&amp;'Work DB'!C451,'Transport DB'!F:F,"="&amp;'Work DB'!$F$4)</f>
        <v>0</v>
      </c>
      <c r="G451" s="169"/>
      <c r="H451" s="167"/>
      <c r="I451" s="168">
        <f>SUMIFS('Transport DB'!O:O,'Transport DB'!C:C,"="&amp;'Work DB'!C451,'Transport DB'!F:F,"="&amp;'Work DB'!$I$4)</f>
        <v>0</v>
      </c>
      <c r="J451" s="169">
        <f>SUMIFS('Transport DB'!O:O,'Transport DB'!C:C,"="&amp;'Work DB'!C451,'Transport DB'!F:F,"="&amp;'Work DB'!$J$4)</f>
        <v>0</v>
      </c>
      <c r="K451" s="169">
        <f>SUMIFS('Transport DB'!O:O,'Transport DB'!C:C,"="&amp;'Work DB'!C451,'Transport DB'!F:F,"="&amp;'Work DB'!$K$4)</f>
        <v>0</v>
      </c>
      <c r="L451" s="169">
        <f>SUMIFS('Transport DB'!O:O,'Transport DB'!C:C,"="&amp;'Work DB'!C451,'Transport DB'!F:F,"="&amp;'Work DB'!$L$4)</f>
        <v>0</v>
      </c>
      <c r="M451" s="169">
        <f>SUMIFS('Transport DB'!O:O,'Transport DB'!C:C,"="&amp;'Work DB'!C451,'Transport DB'!F:F,"="&amp;'Work DB'!$M$4)</f>
        <v>0</v>
      </c>
      <c r="N451" s="169"/>
      <c r="O451" s="167"/>
      <c r="P451" s="168">
        <f t="shared" si="28"/>
        <v>0</v>
      </c>
      <c r="Q451" s="169">
        <f t="shared" si="30"/>
        <v>0</v>
      </c>
      <c r="R451" s="169"/>
      <c r="S451" s="169"/>
      <c r="T451" s="169"/>
      <c r="U451" s="169"/>
      <c r="V451" s="167"/>
      <c r="W451" s="168">
        <f>SUMIFS('Transport DB'!Q:Q,'Transport DB'!C:C,"="&amp;'Work DB'!C451,'Transport DB'!F:F,"="&amp;'Work DB'!$W$4)</f>
        <v>0</v>
      </c>
      <c r="X451" s="169">
        <f>SUMIFS('Transport DB'!Q:Q,'Transport DB'!C:C,"="&amp;'Work DB'!C451,'Transport DB'!F:F,"="&amp;'Work DB'!$X$4)</f>
        <v>0</v>
      </c>
      <c r="Y451" s="169">
        <f>SUMIFS('Transport DB'!Q:Q,'Transport DB'!C:C,"="&amp;'Work DB'!C451,'Transport DB'!F:F,"="&amp;'Work DB'!$Y$4)</f>
        <v>0</v>
      </c>
      <c r="Z451" s="166">
        <f>SUMIFS('Transport DB'!Q:Q,'Transport DB'!C:C,"="&amp;'Work DB'!C451,'Transport DB'!F:F,"="&amp;'Work DB'!$Z$4)</f>
        <v>0</v>
      </c>
      <c r="AA451" s="166">
        <f>SUMIFS('Transport DB'!Q:Q,'Transport DB'!C:C,"="&amp;'Work DB'!C451,'Transport DB'!F:F,"="&amp;'Work DB'!$AA$4)</f>
        <v>0</v>
      </c>
      <c r="AB451" s="166"/>
      <c r="AC451" s="167"/>
      <c r="AD451" s="29"/>
      <c r="AE451" s="30"/>
      <c r="AF451" s="31"/>
      <c r="AG451" s="29"/>
      <c r="AH451" s="30"/>
      <c r="AI451" s="32"/>
      <c r="AJ451" s="29"/>
      <c r="AK451" s="30"/>
      <c r="AL451" s="30"/>
      <c r="AM451" s="31"/>
      <c r="AN451" s="29"/>
      <c r="AO451" s="30"/>
      <c r="AP451" s="31"/>
      <c r="AQ451" s="189"/>
      <c r="AR451" s="30"/>
      <c r="AS451" s="30"/>
      <c r="AT451" s="30"/>
      <c r="AU451" s="30"/>
      <c r="AV451" s="31"/>
      <c r="AW451" s="33"/>
      <c r="AX451" s="57"/>
    </row>
    <row r="452" spans="2:50" s="15" customFormat="1" ht="21" x14ac:dyDescent="0.25">
      <c r="B452" s="48"/>
      <c r="C452" s="20">
        <f t="shared" si="29"/>
        <v>45817</v>
      </c>
      <c r="D452" s="168">
        <f>SUMIFS('Transport DB'!P:P,'Transport DB'!C:C,"="&amp;'Work DB'!C452,'Transport DB'!F:F,"="&amp;'Work DB'!$D$4)</f>
        <v>0</v>
      </c>
      <c r="E452" s="169">
        <f>SUMIFS('Transport DB'!P:P,'Transport DB'!C:C,"="&amp;'Work DB'!C452,'Transport DB'!F:F,"="&amp;'Work DB'!$E$4)</f>
        <v>0</v>
      </c>
      <c r="F452" s="169">
        <f>SUMIFS('Transport DB'!P:P,'Transport DB'!C:C,"="&amp;'Work DB'!C452,'Transport DB'!F:F,"="&amp;'Work DB'!$F$4)</f>
        <v>0</v>
      </c>
      <c r="G452" s="169"/>
      <c r="H452" s="167"/>
      <c r="I452" s="168">
        <f>SUMIFS('Transport DB'!O:O,'Transport DB'!C:C,"="&amp;'Work DB'!C452,'Transport DB'!F:F,"="&amp;'Work DB'!$I$4)</f>
        <v>0</v>
      </c>
      <c r="J452" s="169">
        <f>SUMIFS('Transport DB'!O:O,'Transport DB'!C:C,"="&amp;'Work DB'!C452,'Transport DB'!F:F,"="&amp;'Work DB'!$J$4)</f>
        <v>0</v>
      </c>
      <c r="K452" s="169">
        <f>SUMIFS('Transport DB'!O:O,'Transport DB'!C:C,"="&amp;'Work DB'!C452,'Transport DB'!F:F,"="&amp;'Work DB'!$K$4)</f>
        <v>0</v>
      </c>
      <c r="L452" s="169">
        <f>SUMIFS('Transport DB'!O:O,'Transport DB'!C:C,"="&amp;'Work DB'!C452,'Transport DB'!F:F,"="&amp;'Work DB'!$L$4)</f>
        <v>0</v>
      </c>
      <c r="M452" s="169">
        <f>SUMIFS('Transport DB'!O:O,'Transport DB'!C:C,"="&amp;'Work DB'!C452,'Transport DB'!F:F,"="&amp;'Work DB'!$M$4)</f>
        <v>0</v>
      </c>
      <c r="N452" s="169"/>
      <c r="O452" s="167"/>
      <c r="P452" s="168">
        <f t="shared" si="28"/>
        <v>0</v>
      </c>
      <c r="Q452" s="169">
        <f t="shared" si="30"/>
        <v>0</v>
      </c>
      <c r="R452" s="169"/>
      <c r="S452" s="169"/>
      <c r="T452" s="169"/>
      <c r="U452" s="169"/>
      <c r="V452" s="167"/>
      <c r="W452" s="168">
        <f>SUMIFS('Transport DB'!Q:Q,'Transport DB'!C:C,"="&amp;'Work DB'!C452,'Transport DB'!F:F,"="&amp;'Work DB'!$W$4)</f>
        <v>0</v>
      </c>
      <c r="X452" s="169">
        <f>SUMIFS('Transport DB'!Q:Q,'Transport DB'!C:C,"="&amp;'Work DB'!C452,'Transport DB'!F:F,"="&amp;'Work DB'!$X$4)</f>
        <v>0</v>
      </c>
      <c r="Y452" s="169">
        <f>SUMIFS('Transport DB'!Q:Q,'Transport DB'!C:C,"="&amp;'Work DB'!C452,'Transport DB'!F:F,"="&amp;'Work DB'!$Y$4)</f>
        <v>0</v>
      </c>
      <c r="Z452" s="166">
        <f>SUMIFS('Transport DB'!Q:Q,'Transport DB'!C:C,"="&amp;'Work DB'!C452,'Transport DB'!F:F,"="&amp;'Work DB'!$Z$4)</f>
        <v>0</v>
      </c>
      <c r="AA452" s="166">
        <f>SUMIFS('Transport DB'!Q:Q,'Transport DB'!C:C,"="&amp;'Work DB'!C452,'Transport DB'!F:F,"="&amp;'Work DB'!$AA$4)</f>
        <v>0</v>
      </c>
      <c r="AB452" s="166"/>
      <c r="AC452" s="167"/>
      <c r="AD452" s="29"/>
      <c r="AE452" s="30"/>
      <c r="AF452" s="31"/>
      <c r="AG452" s="29"/>
      <c r="AH452" s="30"/>
      <c r="AI452" s="32"/>
      <c r="AJ452" s="29"/>
      <c r="AK452" s="30"/>
      <c r="AL452" s="30"/>
      <c r="AM452" s="31"/>
      <c r="AN452" s="29"/>
      <c r="AO452" s="30"/>
      <c r="AP452" s="31"/>
      <c r="AQ452" s="189"/>
      <c r="AR452" s="30"/>
      <c r="AS452" s="30"/>
      <c r="AT452" s="30"/>
      <c r="AU452" s="30"/>
      <c r="AV452" s="31"/>
      <c r="AW452" s="33"/>
      <c r="AX452" s="57"/>
    </row>
    <row r="453" spans="2:50" s="15" customFormat="1" ht="21" x14ac:dyDescent="0.25">
      <c r="B453" s="48"/>
      <c r="C453" s="20">
        <f t="shared" si="29"/>
        <v>45818</v>
      </c>
      <c r="D453" s="168">
        <f>SUMIFS('Transport DB'!P:P,'Transport DB'!C:C,"="&amp;'Work DB'!C453,'Transport DB'!F:F,"="&amp;'Work DB'!$D$4)</f>
        <v>0</v>
      </c>
      <c r="E453" s="169">
        <f>SUMIFS('Transport DB'!P:P,'Transport DB'!C:C,"="&amp;'Work DB'!C453,'Transport DB'!F:F,"="&amp;'Work DB'!$E$4)</f>
        <v>0</v>
      </c>
      <c r="F453" s="169">
        <f>SUMIFS('Transport DB'!P:P,'Transport DB'!C:C,"="&amp;'Work DB'!C453,'Transport DB'!F:F,"="&amp;'Work DB'!$F$4)</f>
        <v>0</v>
      </c>
      <c r="G453" s="169"/>
      <c r="H453" s="167"/>
      <c r="I453" s="168">
        <f>SUMIFS('Transport DB'!O:O,'Transport DB'!C:C,"="&amp;'Work DB'!C453,'Transport DB'!F:F,"="&amp;'Work DB'!$I$4)</f>
        <v>0</v>
      </c>
      <c r="J453" s="169">
        <f>SUMIFS('Transport DB'!O:O,'Transport DB'!C:C,"="&amp;'Work DB'!C453,'Transport DB'!F:F,"="&amp;'Work DB'!$J$4)</f>
        <v>0</v>
      </c>
      <c r="K453" s="169">
        <f>SUMIFS('Transport DB'!O:O,'Transport DB'!C:C,"="&amp;'Work DB'!C453,'Transport DB'!F:F,"="&amp;'Work DB'!$K$4)</f>
        <v>0</v>
      </c>
      <c r="L453" s="169">
        <f>SUMIFS('Transport DB'!O:O,'Transport DB'!C:C,"="&amp;'Work DB'!C453,'Transport DB'!F:F,"="&amp;'Work DB'!$L$4)</f>
        <v>0</v>
      </c>
      <c r="M453" s="169">
        <f>SUMIFS('Transport DB'!O:O,'Transport DB'!C:C,"="&amp;'Work DB'!C453,'Transport DB'!F:F,"="&amp;'Work DB'!$M$4)</f>
        <v>0</v>
      </c>
      <c r="N453" s="169"/>
      <c r="O453" s="167"/>
      <c r="P453" s="168">
        <f t="shared" ref="P453:P516" si="31">SUM(D453:H453)+SUM(I453:O453)-K453</f>
        <v>0</v>
      </c>
      <c r="Q453" s="169">
        <f t="shared" si="30"/>
        <v>0</v>
      </c>
      <c r="R453" s="169"/>
      <c r="S453" s="169"/>
      <c r="T453" s="169"/>
      <c r="U453" s="169"/>
      <c r="V453" s="167"/>
      <c r="W453" s="168">
        <f>SUMIFS('Transport DB'!Q:Q,'Transport DB'!C:C,"="&amp;'Work DB'!C453,'Transport DB'!F:F,"="&amp;'Work DB'!$W$4)</f>
        <v>0</v>
      </c>
      <c r="X453" s="169">
        <f>SUMIFS('Transport DB'!Q:Q,'Transport DB'!C:C,"="&amp;'Work DB'!C453,'Transport DB'!F:F,"="&amp;'Work DB'!$X$4)</f>
        <v>0</v>
      </c>
      <c r="Y453" s="169">
        <f>SUMIFS('Transport DB'!Q:Q,'Transport DB'!C:C,"="&amp;'Work DB'!C453,'Transport DB'!F:F,"="&amp;'Work DB'!$Y$4)</f>
        <v>0</v>
      </c>
      <c r="Z453" s="166">
        <f>SUMIFS('Transport DB'!Q:Q,'Transport DB'!C:C,"="&amp;'Work DB'!C453,'Transport DB'!F:F,"="&amp;'Work DB'!$Z$4)</f>
        <v>0</v>
      </c>
      <c r="AA453" s="166">
        <f>SUMIFS('Transport DB'!Q:Q,'Transport DB'!C:C,"="&amp;'Work DB'!C453,'Transport DB'!F:F,"="&amp;'Work DB'!$AA$4)</f>
        <v>0</v>
      </c>
      <c r="AB453" s="166"/>
      <c r="AC453" s="167"/>
      <c r="AD453" s="29"/>
      <c r="AE453" s="30"/>
      <c r="AF453" s="31"/>
      <c r="AG453" s="29"/>
      <c r="AH453" s="30"/>
      <c r="AI453" s="32"/>
      <c r="AJ453" s="29"/>
      <c r="AK453" s="30"/>
      <c r="AL453" s="30"/>
      <c r="AM453" s="31"/>
      <c r="AN453" s="29"/>
      <c r="AO453" s="30"/>
      <c r="AP453" s="31"/>
      <c r="AQ453" s="189"/>
      <c r="AR453" s="30"/>
      <c r="AS453" s="30"/>
      <c r="AT453" s="30"/>
      <c r="AU453" s="30"/>
      <c r="AV453" s="31"/>
      <c r="AW453" s="33"/>
      <c r="AX453" s="57"/>
    </row>
    <row r="454" spans="2:50" s="15" customFormat="1" ht="21" x14ac:dyDescent="0.25">
      <c r="B454" s="48"/>
      <c r="C454" s="20">
        <f t="shared" si="29"/>
        <v>45819</v>
      </c>
      <c r="D454" s="168">
        <f>SUMIFS('Transport DB'!P:P,'Transport DB'!C:C,"="&amp;'Work DB'!C454,'Transport DB'!F:F,"="&amp;'Work DB'!$D$4)</f>
        <v>0</v>
      </c>
      <c r="E454" s="169">
        <f>SUMIFS('Transport DB'!P:P,'Transport DB'!C:C,"="&amp;'Work DB'!C454,'Transport DB'!F:F,"="&amp;'Work DB'!$E$4)</f>
        <v>0</v>
      </c>
      <c r="F454" s="169">
        <f>SUMIFS('Transport DB'!P:P,'Transport DB'!C:C,"="&amp;'Work DB'!C454,'Transport DB'!F:F,"="&amp;'Work DB'!$F$4)</f>
        <v>0</v>
      </c>
      <c r="G454" s="169"/>
      <c r="H454" s="167"/>
      <c r="I454" s="168">
        <f>SUMIFS('Transport DB'!O:O,'Transport DB'!C:C,"="&amp;'Work DB'!C454,'Transport DB'!F:F,"="&amp;'Work DB'!$I$4)</f>
        <v>0</v>
      </c>
      <c r="J454" s="169">
        <f>SUMIFS('Transport DB'!O:O,'Transport DB'!C:C,"="&amp;'Work DB'!C454,'Transport DB'!F:F,"="&amp;'Work DB'!$J$4)</f>
        <v>0</v>
      </c>
      <c r="K454" s="169">
        <f>SUMIFS('Transport DB'!O:O,'Transport DB'!C:C,"="&amp;'Work DB'!C454,'Transport DB'!F:F,"="&amp;'Work DB'!$K$4)</f>
        <v>0</v>
      </c>
      <c r="L454" s="169">
        <f>SUMIFS('Transport DB'!O:O,'Transport DB'!C:C,"="&amp;'Work DB'!C454,'Transport DB'!F:F,"="&amp;'Work DB'!$L$4)</f>
        <v>0</v>
      </c>
      <c r="M454" s="169">
        <f>SUMIFS('Transport DB'!O:O,'Transport DB'!C:C,"="&amp;'Work DB'!C454,'Transport DB'!F:F,"="&amp;'Work DB'!$M$4)</f>
        <v>0</v>
      </c>
      <c r="N454" s="169"/>
      <c r="O454" s="167"/>
      <c r="P454" s="168">
        <f t="shared" si="31"/>
        <v>0</v>
      </c>
      <c r="Q454" s="169">
        <f t="shared" si="30"/>
        <v>0</v>
      </c>
      <c r="R454" s="169"/>
      <c r="S454" s="169"/>
      <c r="T454" s="169"/>
      <c r="U454" s="169"/>
      <c r="V454" s="167"/>
      <c r="W454" s="168">
        <f>SUMIFS('Transport DB'!Q:Q,'Transport DB'!C:C,"="&amp;'Work DB'!C454,'Transport DB'!F:F,"="&amp;'Work DB'!$W$4)</f>
        <v>0</v>
      </c>
      <c r="X454" s="169">
        <f>SUMIFS('Transport DB'!Q:Q,'Transport DB'!C:C,"="&amp;'Work DB'!C454,'Transport DB'!F:F,"="&amp;'Work DB'!$X$4)</f>
        <v>0</v>
      </c>
      <c r="Y454" s="169">
        <f>SUMIFS('Transport DB'!Q:Q,'Transport DB'!C:C,"="&amp;'Work DB'!C454,'Transport DB'!F:F,"="&amp;'Work DB'!$Y$4)</f>
        <v>0</v>
      </c>
      <c r="Z454" s="166">
        <f>SUMIFS('Transport DB'!Q:Q,'Transport DB'!C:C,"="&amp;'Work DB'!C454,'Transport DB'!F:F,"="&amp;'Work DB'!$Z$4)</f>
        <v>0</v>
      </c>
      <c r="AA454" s="166">
        <f>SUMIFS('Transport DB'!Q:Q,'Transport DB'!C:C,"="&amp;'Work DB'!C454,'Transport DB'!F:F,"="&amp;'Work DB'!$AA$4)</f>
        <v>0</v>
      </c>
      <c r="AB454" s="166"/>
      <c r="AC454" s="167"/>
      <c r="AD454" s="29"/>
      <c r="AE454" s="30"/>
      <c r="AF454" s="31"/>
      <c r="AG454" s="29"/>
      <c r="AH454" s="30"/>
      <c r="AI454" s="32"/>
      <c r="AJ454" s="29"/>
      <c r="AK454" s="30"/>
      <c r="AL454" s="30"/>
      <c r="AM454" s="31"/>
      <c r="AN454" s="29"/>
      <c r="AO454" s="30"/>
      <c r="AP454" s="31"/>
      <c r="AQ454" s="189"/>
      <c r="AR454" s="30"/>
      <c r="AS454" s="30"/>
      <c r="AT454" s="30"/>
      <c r="AU454" s="30"/>
      <c r="AV454" s="31"/>
      <c r="AW454" s="33"/>
      <c r="AX454" s="57"/>
    </row>
    <row r="455" spans="2:50" s="15" customFormat="1" ht="21" x14ac:dyDescent="0.25">
      <c r="B455" s="48"/>
      <c r="C455" s="20">
        <f t="shared" si="29"/>
        <v>45820</v>
      </c>
      <c r="D455" s="168">
        <f>SUMIFS('Transport DB'!P:P,'Transport DB'!C:C,"="&amp;'Work DB'!C455,'Transport DB'!F:F,"="&amp;'Work DB'!$D$4)</f>
        <v>0</v>
      </c>
      <c r="E455" s="169">
        <f>SUMIFS('Transport DB'!P:P,'Transport DB'!C:C,"="&amp;'Work DB'!C455,'Transport DB'!F:F,"="&amp;'Work DB'!$E$4)</f>
        <v>0</v>
      </c>
      <c r="F455" s="169">
        <f>SUMIFS('Transport DB'!P:P,'Transport DB'!C:C,"="&amp;'Work DB'!C455,'Transport DB'!F:F,"="&amp;'Work DB'!$F$4)</f>
        <v>0</v>
      </c>
      <c r="G455" s="169"/>
      <c r="H455" s="167"/>
      <c r="I455" s="168">
        <f>SUMIFS('Transport DB'!O:O,'Transport DB'!C:C,"="&amp;'Work DB'!C455,'Transport DB'!F:F,"="&amp;'Work DB'!$I$4)</f>
        <v>0</v>
      </c>
      <c r="J455" s="169">
        <f>SUMIFS('Transport DB'!O:O,'Transport DB'!C:C,"="&amp;'Work DB'!C455,'Transport DB'!F:F,"="&amp;'Work DB'!$J$4)</f>
        <v>0</v>
      </c>
      <c r="K455" s="169">
        <f>SUMIFS('Transport DB'!O:O,'Transport DB'!C:C,"="&amp;'Work DB'!C455,'Transport DB'!F:F,"="&amp;'Work DB'!$K$4)</f>
        <v>0</v>
      </c>
      <c r="L455" s="169">
        <f>SUMIFS('Transport DB'!O:O,'Transport DB'!C:C,"="&amp;'Work DB'!C455,'Transport DB'!F:F,"="&amp;'Work DB'!$L$4)</f>
        <v>0</v>
      </c>
      <c r="M455" s="169">
        <f>SUMIFS('Transport DB'!O:O,'Transport DB'!C:C,"="&amp;'Work DB'!C455,'Transport DB'!F:F,"="&amp;'Work DB'!$M$4)</f>
        <v>0</v>
      </c>
      <c r="N455" s="169"/>
      <c r="O455" s="167"/>
      <c r="P455" s="168">
        <f t="shared" si="31"/>
        <v>0</v>
      </c>
      <c r="Q455" s="169">
        <f t="shared" si="30"/>
        <v>0</v>
      </c>
      <c r="R455" s="169"/>
      <c r="S455" s="169"/>
      <c r="T455" s="169"/>
      <c r="U455" s="169"/>
      <c r="V455" s="167"/>
      <c r="W455" s="168">
        <f>SUMIFS('Transport DB'!Q:Q,'Transport DB'!C:C,"="&amp;'Work DB'!C455,'Transport DB'!F:F,"="&amp;'Work DB'!$W$4)</f>
        <v>0</v>
      </c>
      <c r="X455" s="169">
        <f>SUMIFS('Transport DB'!Q:Q,'Transport DB'!C:C,"="&amp;'Work DB'!C455,'Transport DB'!F:F,"="&amp;'Work DB'!$X$4)</f>
        <v>0</v>
      </c>
      <c r="Y455" s="169">
        <f>SUMIFS('Transport DB'!Q:Q,'Transport DB'!C:C,"="&amp;'Work DB'!C455,'Transport DB'!F:F,"="&amp;'Work DB'!$Y$4)</f>
        <v>0</v>
      </c>
      <c r="Z455" s="166">
        <f>SUMIFS('Transport DB'!Q:Q,'Transport DB'!C:C,"="&amp;'Work DB'!C455,'Transport DB'!F:F,"="&amp;'Work DB'!$Z$4)</f>
        <v>0</v>
      </c>
      <c r="AA455" s="166">
        <f>SUMIFS('Transport DB'!Q:Q,'Transport DB'!C:C,"="&amp;'Work DB'!C455,'Transport DB'!F:F,"="&amp;'Work DB'!$AA$4)</f>
        <v>0</v>
      </c>
      <c r="AB455" s="166"/>
      <c r="AC455" s="167"/>
      <c r="AD455" s="29"/>
      <c r="AE455" s="30"/>
      <c r="AF455" s="31"/>
      <c r="AG455" s="29"/>
      <c r="AH455" s="30"/>
      <c r="AI455" s="32"/>
      <c r="AJ455" s="29"/>
      <c r="AK455" s="30"/>
      <c r="AL455" s="30"/>
      <c r="AM455" s="31"/>
      <c r="AN455" s="29"/>
      <c r="AO455" s="30"/>
      <c r="AP455" s="31"/>
      <c r="AQ455" s="189"/>
      <c r="AR455" s="30"/>
      <c r="AS455" s="30"/>
      <c r="AT455" s="30"/>
      <c r="AU455" s="30"/>
      <c r="AV455" s="31"/>
      <c r="AW455" s="33"/>
      <c r="AX455" s="57"/>
    </row>
    <row r="456" spans="2:50" s="15" customFormat="1" ht="21" x14ac:dyDescent="0.25">
      <c r="B456" s="48"/>
      <c r="C456" s="20">
        <f t="shared" ref="C456:C519" si="32">C455+1</f>
        <v>45821</v>
      </c>
      <c r="D456" s="168">
        <f>SUMIFS('Transport DB'!P:P,'Transport DB'!C:C,"="&amp;'Work DB'!C456,'Transport DB'!F:F,"="&amp;'Work DB'!$D$4)</f>
        <v>0</v>
      </c>
      <c r="E456" s="169">
        <f>SUMIFS('Transport DB'!P:P,'Transport DB'!C:C,"="&amp;'Work DB'!C456,'Transport DB'!F:F,"="&amp;'Work DB'!$E$4)</f>
        <v>0</v>
      </c>
      <c r="F456" s="169">
        <f>SUMIFS('Transport DB'!P:P,'Transport DB'!C:C,"="&amp;'Work DB'!C456,'Transport DB'!F:F,"="&amp;'Work DB'!$F$4)</f>
        <v>0</v>
      </c>
      <c r="G456" s="169"/>
      <c r="H456" s="167"/>
      <c r="I456" s="168">
        <f>SUMIFS('Transport DB'!O:O,'Transport DB'!C:C,"="&amp;'Work DB'!C456,'Transport DB'!F:F,"="&amp;'Work DB'!$I$4)</f>
        <v>0</v>
      </c>
      <c r="J456" s="169">
        <f>SUMIFS('Transport DB'!O:O,'Transport DB'!C:C,"="&amp;'Work DB'!C456,'Transport DB'!F:F,"="&amp;'Work DB'!$J$4)</f>
        <v>0</v>
      </c>
      <c r="K456" s="169">
        <f>SUMIFS('Transport DB'!O:O,'Transport DB'!C:C,"="&amp;'Work DB'!C456,'Transport DB'!F:F,"="&amp;'Work DB'!$K$4)</f>
        <v>0</v>
      </c>
      <c r="L456" s="169">
        <f>SUMIFS('Transport DB'!O:O,'Transport DB'!C:C,"="&amp;'Work DB'!C456,'Transport DB'!F:F,"="&amp;'Work DB'!$L$4)</f>
        <v>0</v>
      </c>
      <c r="M456" s="169">
        <f>SUMIFS('Transport DB'!O:O,'Transport DB'!C:C,"="&amp;'Work DB'!C456,'Transport DB'!F:F,"="&amp;'Work DB'!$M$4)</f>
        <v>0</v>
      </c>
      <c r="N456" s="169"/>
      <c r="O456" s="167"/>
      <c r="P456" s="168">
        <f t="shared" si="31"/>
        <v>0</v>
      </c>
      <c r="Q456" s="169">
        <f t="shared" si="30"/>
        <v>0</v>
      </c>
      <c r="R456" s="169"/>
      <c r="S456" s="169"/>
      <c r="T456" s="169"/>
      <c r="U456" s="169"/>
      <c r="V456" s="167"/>
      <c r="W456" s="168">
        <f>SUMIFS('Transport DB'!Q:Q,'Transport DB'!C:C,"="&amp;'Work DB'!C456,'Transport DB'!F:F,"="&amp;'Work DB'!$W$4)</f>
        <v>0</v>
      </c>
      <c r="X456" s="169">
        <f>SUMIFS('Transport DB'!Q:Q,'Transport DB'!C:C,"="&amp;'Work DB'!C456,'Transport DB'!F:F,"="&amp;'Work DB'!$X$4)</f>
        <v>0</v>
      </c>
      <c r="Y456" s="169">
        <f>SUMIFS('Transport DB'!Q:Q,'Transport DB'!C:C,"="&amp;'Work DB'!C456,'Transport DB'!F:F,"="&amp;'Work DB'!$Y$4)</f>
        <v>0</v>
      </c>
      <c r="Z456" s="166">
        <f>SUMIFS('Transport DB'!Q:Q,'Transport DB'!C:C,"="&amp;'Work DB'!C456,'Transport DB'!F:F,"="&amp;'Work DB'!$Z$4)</f>
        <v>0</v>
      </c>
      <c r="AA456" s="166">
        <f>SUMIFS('Transport DB'!Q:Q,'Transport DB'!C:C,"="&amp;'Work DB'!C456,'Transport DB'!F:F,"="&amp;'Work DB'!$AA$4)</f>
        <v>0</v>
      </c>
      <c r="AB456" s="166"/>
      <c r="AC456" s="167"/>
      <c r="AD456" s="29"/>
      <c r="AE456" s="30"/>
      <c r="AF456" s="31"/>
      <c r="AG456" s="29"/>
      <c r="AH456" s="30"/>
      <c r="AI456" s="32"/>
      <c r="AJ456" s="29"/>
      <c r="AK456" s="30"/>
      <c r="AL456" s="30"/>
      <c r="AM456" s="31"/>
      <c r="AN456" s="29"/>
      <c r="AO456" s="30"/>
      <c r="AP456" s="31"/>
      <c r="AQ456" s="189"/>
      <c r="AR456" s="30"/>
      <c r="AS456" s="30"/>
      <c r="AT456" s="30"/>
      <c r="AU456" s="30"/>
      <c r="AV456" s="31"/>
      <c r="AW456" s="33"/>
      <c r="AX456" s="57"/>
    </row>
    <row r="457" spans="2:50" s="15" customFormat="1" ht="21" x14ac:dyDescent="0.25">
      <c r="B457" s="48"/>
      <c r="C457" s="20">
        <f t="shared" si="32"/>
        <v>45822</v>
      </c>
      <c r="D457" s="168">
        <f>SUMIFS('Transport DB'!P:P,'Transport DB'!C:C,"="&amp;'Work DB'!C457,'Transport DB'!F:F,"="&amp;'Work DB'!$D$4)</f>
        <v>0</v>
      </c>
      <c r="E457" s="169">
        <f>SUMIFS('Transport DB'!P:P,'Transport DB'!C:C,"="&amp;'Work DB'!C457,'Transport DB'!F:F,"="&amp;'Work DB'!$E$4)</f>
        <v>0</v>
      </c>
      <c r="F457" s="169">
        <f>SUMIFS('Transport DB'!P:P,'Transport DB'!C:C,"="&amp;'Work DB'!C457,'Transport DB'!F:F,"="&amp;'Work DB'!$F$4)</f>
        <v>0</v>
      </c>
      <c r="G457" s="169"/>
      <c r="H457" s="167"/>
      <c r="I457" s="168">
        <f>SUMIFS('Transport DB'!O:O,'Transport DB'!C:C,"="&amp;'Work DB'!C457,'Transport DB'!F:F,"="&amp;'Work DB'!$I$4)</f>
        <v>0</v>
      </c>
      <c r="J457" s="169">
        <f>SUMIFS('Transport DB'!O:O,'Transport DB'!C:C,"="&amp;'Work DB'!C457,'Transport DB'!F:F,"="&amp;'Work DB'!$J$4)</f>
        <v>0</v>
      </c>
      <c r="K457" s="169">
        <f>SUMIFS('Transport DB'!O:O,'Transport DB'!C:C,"="&amp;'Work DB'!C457,'Transport DB'!F:F,"="&amp;'Work DB'!$K$4)</f>
        <v>0</v>
      </c>
      <c r="L457" s="169">
        <f>SUMIFS('Transport DB'!O:O,'Transport DB'!C:C,"="&amp;'Work DB'!C457,'Transport DB'!F:F,"="&amp;'Work DB'!$L$4)</f>
        <v>0</v>
      </c>
      <c r="M457" s="169">
        <f>SUMIFS('Transport DB'!O:O,'Transport DB'!C:C,"="&amp;'Work DB'!C457,'Transport DB'!F:F,"="&amp;'Work DB'!$M$4)</f>
        <v>0</v>
      </c>
      <c r="N457" s="169"/>
      <c r="O457" s="167"/>
      <c r="P457" s="168">
        <f t="shared" si="31"/>
        <v>0</v>
      </c>
      <c r="Q457" s="169">
        <f t="shared" si="30"/>
        <v>0</v>
      </c>
      <c r="R457" s="169"/>
      <c r="S457" s="169"/>
      <c r="T457" s="169"/>
      <c r="U457" s="169"/>
      <c r="V457" s="167"/>
      <c r="W457" s="168">
        <f>SUMIFS('Transport DB'!Q:Q,'Transport DB'!C:C,"="&amp;'Work DB'!C457,'Transport DB'!F:F,"="&amp;'Work DB'!$W$4)</f>
        <v>0</v>
      </c>
      <c r="X457" s="169">
        <f>SUMIFS('Transport DB'!Q:Q,'Transport DB'!C:C,"="&amp;'Work DB'!C457,'Transport DB'!F:F,"="&amp;'Work DB'!$X$4)</f>
        <v>0</v>
      </c>
      <c r="Y457" s="169">
        <f>SUMIFS('Transport DB'!Q:Q,'Transport DB'!C:C,"="&amp;'Work DB'!C457,'Transport DB'!F:F,"="&amp;'Work DB'!$Y$4)</f>
        <v>0</v>
      </c>
      <c r="Z457" s="166">
        <f>SUMIFS('Transport DB'!Q:Q,'Transport DB'!C:C,"="&amp;'Work DB'!C457,'Transport DB'!F:F,"="&amp;'Work DB'!$Z$4)</f>
        <v>0</v>
      </c>
      <c r="AA457" s="166">
        <f>SUMIFS('Transport DB'!Q:Q,'Transport DB'!C:C,"="&amp;'Work DB'!C457,'Transport DB'!F:F,"="&amp;'Work DB'!$AA$4)</f>
        <v>0</v>
      </c>
      <c r="AB457" s="166"/>
      <c r="AC457" s="167"/>
      <c r="AD457" s="29"/>
      <c r="AE457" s="30"/>
      <c r="AF457" s="31"/>
      <c r="AG457" s="29"/>
      <c r="AH457" s="30"/>
      <c r="AI457" s="32"/>
      <c r="AJ457" s="29"/>
      <c r="AK457" s="30"/>
      <c r="AL457" s="30"/>
      <c r="AM457" s="31"/>
      <c r="AN457" s="29"/>
      <c r="AO457" s="30"/>
      <c r="AP457" s="31"/>
      <c r="AQ457" s="189"/>
      <c r="AR457" s="30"/>
      <c r="AS457" s="30"/>
      <c r="AT457" s="30"/>
      <c r="AU457" s="30"/>
      <c r="AV457" s="31"/>
      <c r="AW457" s="33"/>
      <c r="AX457" s="57"/>
    </row>
    <row r="458" spans="2:50" s="15" customFormat="1" ht="21" x14ac:dyDescent="0.25">
      <c r="B458" s="48"/>
      <c r="C458" s="20">
        <f t="shared" si="32"/>
        <v>45823</v>
      </c>
      <c r="D458" s="168">
        <f>SUMIFS('Transport DB'!P:P,'Transport DB'!C:C,"="&amp;'Work DB'!C458,'Transport DB'!F:F,"="&amp;'Work DB'!$D$4)</f>
        <v>0</v>
      </c>
      <c r="E458" s="169">
        <f>SUMIFS('Transport DB'!P:P,'Transport DB'!C:C,"="&amp;'Work DB'!C458,'Transport DB'!F:F,"="&amp;'Work DB'!$E$4)</f>
        <v>0</v>
      </c>
      <c r="F458" s="169">
        <f>SUMIFS('Transport DB'!P:P,'Transport DB'!C:C,"="&amp;'Work DB'!C458,'Transport DB'!F:F,"="&amp;'Work DB'!$F$4)</f>
        <v>0</v>
      </c>
      <c r="G458" s="169"/>
      <c r="H458" s="167"/>
      <c r="I458" s="168">
        <f>SUMIFS('Transport DB'!O:O,'Transport DB'!C:C,"="&amp;'Work DB'!C458,'Transport DB'!F:F,"="&amp;'Work DB'!$I$4)</f>
        <v>0</v>
      </c>
      <c r="J458" s="169">
        <f>SUMIFS('Transport DB'!O:O,'Transport DB'!C:C,"="&amp;'Work DB'!C458,'Transport DB'!F:F,"="&amp;'Work DB'!$J$4)</f>
        <v>0</v>
      </c>
      <c r="K458" s="169">
        <f>SUMIFS('Transport DB'!O:O,'Transport DB'!C:C,"="&amp;'Work DB'!C458,'Transport DB'!F:F,"="&amp;'Work DB'!$K$4)</f>
        <v>0</v>
      </c>
      <c r="L458" s="169">
        <f>SUMIFS('Transport DB'!O:O,'Transport DB'!C:C,"="&amp;'Work DB'!C458,'Transport DB'!F:F,"="&amp;'Work DB'!$L$4)</f>
        <v>0</v>
      </c>
      <c r="M458" s="169">
        <f>SUMIFS('Transport DB'!O:O,'Transport DB'!C:C,"="&amp;'Work DB'!C458,'Transport DB'!F:F,"="&amp;'Work DB'!$M$4)</f>
        <v>0</v>
      </c>
      <c r="N458" s="169"/>
      <c r="O458" s="167"/>
      <c r="P458" s="168">
        <f t="shared" si="31"/>
        <v>0</v>
      </c>
      <c r="Q458" s="169">
        <f t="shared" si="30"/>
        <v>0</v>
      </c>
      <c r="R458" s="169"/>
      <c r="S458" s="169"/>
      <c r="T458" s="169"/>
      <c r="U458" s="169"/>
      <c r="V458" s="167"/>
      <c r="W458" s="168">
        <f>SUMIFS('Transport DB'!Q:Q,'Transport DB'!C:C,"="&amp;'Work DB'!C458,'Transport DB'!F:F,"="&amp;'Work DB'!$W$4)</f>
        <v>0</v>
      </c>
      <c r="X458" s="169">
        <f>SUMIFS('Transport DB'!Q:Q,'Transport DB'!C:C,"="&amp;'Work DB'!C458,'Transport DB'!F:F,"="&amp;'Work DB'!$X$4)</f>
        <v>0</v>
      </c>
      <c r="Y458" s="169">
        <f>SUMIFS('Transport DB'!Q:Q,'Transport DB'!C:C,"="&amp;'Work DB'!C458,'Transport DB'!F:F,"="&amp;'Work DB'!$Y$4)</f>
        <v>0</v>
      </c>
      <c r="Z458" s="166">
        <f>SUMIFS('Transport DB'!Q:Q,'Transport DB'!C:C,"="&amp;'Work DB'!C458,'Transport DB'!F:F,"="&amp;'Work DB'!$Z$4)</f>
        <v>0</v>
      </c>
      <c r="AA458" s="166">
        <f>SUMIFS('Transport DB'!Q:Q,'Transport DB'!C:C,"="&amp;'Work DB'!C458,'Transport DB'!F:F,"="&amp;'Work DB'!$AA$4)</f>
        <v>0</v>
      </c>
      <c r="AB458" s="166"/>
      <c r="AC458" s="167"/>
      <c r="AD458" s="29"/>
      <c r="AE458" s="30"/>
      <c r="AF458" s="31"/>
      <c r="AG458" s="29"/>
      <c r="AH458" s="30"/>
      <c r="AI458" s="32"/>
      <c r="AJ458" s="29"/>
      <c r="AK458" s="30"/>
      <c r="AL458" s="30"/>
      <c r="AM458" s="31"/>
      <c r="AN458" s="29"/>
      <c r="AO458" s="30"/>
      <c r="AP458" s="31"/>
      <c r="AQ458" s="189"/>
      <c r="AR458" s="30"/>
      <c r="AS458" s="30"/>
      <c r="AT458" s="30"/>
      <c r="AU458" s="30"/>
      <c r="AV458" s="31"/>
      <c r="AW458" s="33"/>
      <c r="AX458" s="57"/>
    </row>
    <row r="459" spans="2:50" s="15" customFormat="1" ht="21" x14ac:dyDescent="0.25">
      <c r="B459" s="48"/>
      <c r="C459" s="20">
        <f t="shared" si="32"/>
        <v>45824</v>
      </c>
      <c r="D459" s="168">
        <f>SUMIFS('Transport DB'!P:P,'Transport DB'!C:C,"="&amp;'Work DB'!C459,'Transport DB'!F:F,"="&amp;'Work DB'!$D$4)</f>
        <v>0</v>
      </c>
      <c r="E459" s="169">
        <f>SUMIFS('Transport DB'!P:P,'Transport DB'!C:C,"="&amp;'Work DB'!C459,'Transport DB'!F:F,"="&amp;'Work DB'!$E$4)</f>
        <v>0</v>
      </c>
      <c r="F459" s="169">
        <f>SUMIFS('Transport DB'!P:P,'Transport DB'!C:C,"="&amp;'Work DB'!C459,'Transport DB'!F:F,"="&amp;'Work DB'!$F$4)</f>
        <v>0</v>
      </c>
      <c r="G459" s="169"/>
      <c r="H459" s="167"/>
      <c r="I459" s="168">
        <f>SUMIFS('Transport DB'!O:O,'Transport DB'!C:C,"="&amp;'Work DB'!C459,'Transport DB'!F:F,"="&amp;'Work DB'!$I$4)</f>
        <v>0</v>
      </c>
      <c r="J459" s="169">
        <f>SUMIFS('Transport DB'!O:O,'Transport DB'!C:C,"="&amp;'Work DB'!C459,'Transport DB'!F:F,"="&amp;'Work DB'!$J$4)</f>
        <v>0</v>
      </c>
      <c r="K459" s="169">
        <f>SUMIFS('Transport DB'!O:O,'Transport DB'!C:C,"="&amp;'Work DB'!C459,'Transport DB'!F:F,"="&amp;'Work DB'!$K$4)</f>
        <v>0</v>
      </c>
      <c r="L459" s="169">
        <f>SUMIFS('Transport DB'!O:O,'Transport DB'!C:C,"="&amp;'Work DB'!C459,'Transport DB'!F:F,"="&amp;'Work DB'!$L$4)</f>
        <v>0</v>
      </c>
      <c r="M459" s="169">
        <f>SUMIFS('Transport DB'!O:O,'Transport DB'!C:C,"="&amp;'Work DB'!C459,'Transport DB'!F:F,"="&amp;'Work DB'!$M$4)</f>
        <v>0</v>
      </c>
      <c r="N459" s="169"/>
      <c r="O459" s="167"/>
      <c r="P459" s="168">
        <f t="shared" si="31"/>
        <v>0</v>
      </c>
      <c r="Q459" s="169">
        <f t="shared" si="30"/>
        <v>0</v>
      </c>
      <c r="R459" s="169"/>
      <c r="S459" s="169"/>
      <c r="T459" s="169"/>
      <c r="U459" s="169"/>
      <c r="V459" s="167"/>
      <c r="W459" s="168">
        <f>SUMIFS('Transport DB'!Q:Q,'Transport DB'!C:C,"="&amp;'Work DB'!C459,'Transport DB'!F:F,"="&amp;'Work DB'!$W$4)</f>
        <v>0</v>
      </c>
      <c r="X459" s="169">
        <f>SUMIFS('Transport DB'!Q:Q,'Transport DB'!C:C,"="&amp;'Work DB'!C459,'Transport DB'!F:F,"="&amp;'Work DB'!$X$4)</f>
        <v>0</v>
      </c>
      <c r="Y459" s="169">
        <f>SUMIFS('Transport DB'!Q:Q,'Transport DB'!C:C,"="&amp;'Work DB'!C459,'Transport DB'!F:F,"="&amp;'Work DB'!$Y$4)</f>
        <v>0</v>
      </c>
      <c r="Z459" s="166">
        <f>SUMIFS('Transport DB'!Q:Q,'Transport DB'!C:C,"="&amp;'Work DB'!C459,'Transport DB'!F:F,"="&amp;'Work DB'!$Z$4)</f>
        <v>0</v>
      </c>
      <c r="AA459" s="166">
        <f>SUMIFS('Transport DB'!Q:Q,'Transport DB'!C:C,"="&amp;'Work DB'!C459,'Transport DB'!F:F,"="&amp;'Work DB'!$AA$4)</f>
        <v>0</v>
      </c>
      <c r="AB459" s="166"/>
      <c r="AC459" s="167"/>
      <c r="AD459" s="29"/>
      <c r="AE459" s="30"/>
      <c r="AF459" s="31"/>
      <c r="AG459" s="29"/>
      <c r="AH459" s="30"/>
      <c r="AI459" s="32"/>
      <c r="AJ459" s="29"/>
      <c r="AK459" s="30"/>
      <c r="AL459" s="30"/>
      <c r="AM459" s="31"/>
      <c r="AN459" s="29"/>
      <c r="AO459" s="30"/>
      <c r="AP459" s="31"/>
      <c r="AQ459" s="189"/>
      <c r="AR459" s="30"/>
      <c r="AS459" s="30"/>
      <c r="AT459" s="30"/>
      <c r="AU459" s="30"/>
      <c r="AV459" s="31"/>
      <c r="AW459" s="33"/>
      <c r="AX459" s="57"/>
    </row>
    <row r="460" spans="2:50" s="15" customFormat="1" ht="21" x14ac:dyDescent="0.25">
      <c r="B460" s="48"/>
      <c r="C460" s="20">
        <f t="shared" si="32"/>
        <v>45825</v>
      </c>
      <c r="D460" s="168">
        <f>SUMIFS('Transport DB'!P:P,'Transport DB'!C:C,"="&amp;'Work DB'!C460,'Transport DB'!F:F,"="&amp;'Work DB'!$D$4)</f>
        <v>0</v>
      </c>
      <c r="E460" s="169">
        <f>SUMIFS('Transport DB'!P:P,'Transport DB'!C:C,"="&amp;'Work DB'!C460,'Transport DB'!F:F,"="&amp;'Work DB'!$E$4)</f>
        <v>0</v>
      </c>
      <c r="F460" s="169">
        <f>SUMIFS('Transport DB'!P:P,'Transport DB'!C:C,"="&amp;'Work DB'!C460,'Transport DB'!F:F,"="&amp;'Work DB'!$F$4)</f>
        <v>0</v>
      </c>
      <c r="G460" s="169"/>
      <c r="H460" s="167"/>
      <c r="I460" s="168">
        <f>SUMIFS('Transport DB'!O:O,'Transport DB'!C:C,"="&amp;'Work DB'!C460,'Transport DB'!F:F,"="&amp;'Work DB'!$I$4)</f>
        <v>0</v>
      </c>
      <c r="J460" s="169">
        <f>SUMIFS('Transport DB'!O:O,'Transport DB'!C:C,"="&amp;'Work DB'!C460,'Transport DB'!F:F,"="&amp;'Work DB'!$J$4)</f>
        <v>0</v>
      </c>
      <c r="K460" s="169">
        <f>SUMIFS('Transport DB'!O:O,'Transport DB'!C:C,"="&amp;'Work DB'!C460,'Transport DB'!F:F,"="&amp;'Work DB'!$K$4)</f>
        <v>0</v>
      </c>
      <c r="L460" s="169">
        <f>SUMIFS('Transport DB'!O:O,'Transport DB'!C:C,"="&amp;'Work DB'!C460,'Transport DB'!F:F,"="&amp;'Work DB'!$L$4)</f>
        <v>0</v>
      </c>
      <c r="M460" s="169">
        <f>SUMIFS('Transport DB'!O:O,'Transport DB'!C:C,"="&amp;'Work DB'!C460,'Transport DB'!F:F,"="&amp;'Work DB'!$M$4)</f>
        <v>0</v>
      </c>
      <c r="N460" s="169"/>
      <c r="O460" s="167"/>
      <c r="P460" s="168">
        <f t="shared" si="31"/>
        <v>0</v>
      </c>
      <c r="Q460" s="169">
        <f t="shared" si="30"/>
        <v>0</v>
      </c>
      <c r="R460" s="169"/>
      <c r="S460" s="169"/>
      <c r="T460" s="169"/>
      <c r="U460" s="169"/>
      <c r="V460" s="167"/>
      <c r="W460" s="168">
        <f>SUMIFS('Transport DB'!Q:Q,'Transport DB'!C:C,"="&amp;'Work DB'!C460,'Transport DB'!F:F,"="&amp;'Work DB'!$W$4)</f>
        <v>0</v>
      </c>
      <c r="X460" s="169">
        <f>SUMIFS('Transport DB'!Q:Q,'Transport DB'!C:C,"="&amp;'Work DB'!C460,'Transport DB'!F:F,"="&amp;'Work DB'!$X$4)</f>
        <v>0</v>
      </c>
      <c r="Y460" s="169">
        <f>SUMIFS('Transport DB'!Q:Q,'Transport DB'!C:C,"="&amp;'Work DB'!C460,'Transport DB'!F:F,"="&amp;'Work DB'!$Y$4)</f>
        <v>0</v>
      </c>
      <c r="Z460" s="166">
        <f>SUMIFS('Transport DB'!Q:Q,'Transport DB'!C:C,"="&amp;'Work DB'!C460,'Transport DB'!F:F,"="&amp;'Work DB'!$Z$4)</f>
        <v>0</v>
      </c>
      <c r="AA460" s="166">
        <f>SUMIFS('Transport DB'!Q:Q,'Transport DB'!C:C,"="&amp;'Work DB'!C460,'Transport DB'!F:F,"="&amp;'Work DB'!$AA$4)</f>
        <v>0</v>
      </c>
      <c r="AB460" s="166"/>
      <c r="AC460" s="167"/>
      <c r="AD460" s="29"/>
      <c r="AE460" s="30"/>
      <c r="AF460" s="31"/>
      <c r="AG460" s="29"/>
      <c r="AH460" s="30"/>
      <c r="AI460" s="32"/>
      <c r="AJ460" s="29"/>
      <c r="AK460" s="30"/>
      <c r="AL460" s="30"/>
      <c r="AM460" s="31"/>
      <c r="AN460" s="29"/>
      <c r="AO460" s="30"/>
      <c r="AP460" s="31"/>
      <c r="AQ460" s="189"/>
      <c r="AR460" s="30"/>
      <c r="AS460" s="30"/>
      <c r="AT460" s="30"/>
      <c r="AU460" s="30"/>
      <c r="AV460" s="31"/>
      <c r="AW460" s="33"/>
      <c r="AX460" s="57"/>
    </row>
    <row r="461" spans="2:50" s="15" customFormat="1" ht="21" x14ac:dyDescent="0.25">
      <c r="B461" s="48"/>
      <c r="C461" s="20">
        <f t="shared" si="32"/>
        <v>45826</v>
      </c>
      <c r="D461" s="168">
        <f>SUMIFS('Transport DB'!P:P,'Transport DB'!C:C,"="&amp;'Work DB'!C461,'Transport DB'!F:F,"="&amp;'Work DB'!$D$4)</f>
        <v>0</v>
      </c>
      <c r="E461" s="169">
        <f>SUMIFS('Transport DB'!P:P,'Transport DB'!C:C,"="&amp;'Work DB'!C461,'Transport DB'!F:F,"="&amp;'Work DB'!$E$4)</f>
        <v>0</v>
      </c>
      <c r="F461" s="169">
        <f>SUMIFS('Transport DB'!P:P,'Transport DB'!C:C,"="&amp;'Work DB'!C461,'Transport DB'!F:F,"="&amp;'Work DB'!$F$4)</f>
        <v>0</v>
      </c>
      <c r="G461" s="169"/>
      <c r="H461" s="167"/>
      <c r="I461" s="168">
        <f>SUMIFS('Transport DB'!O:O,'Transport DB'!C:C,"="&amp;'Work DB'!C461,'Transport DB'!F:F,"="&amp;'Work DB'!$I$4)</f>
        <v>0</v>
      </c>
      <c r="J461" s="169">
        <f>SUMIFS('Transport DB'!O:O,'Transport DB'!C:C,"="&amp;'Work DB'!C461,'Transport DB'!F:F,"="&amp;'Work DB'!$J$4)</f>
        <v>0</v>
      </c>
      <c r="K461" s="169">
        <f>SUMIFS('Transport DB'!O:O,'Transport DB'!C:C,"="&amp;'Work DB'!C461,'Transport DB'!F:F,"="&amp;'Work DB'!$K$4)</f>
        <v>0</v>
      </c>
      <c r="L461" s="169">
        <f>SUMIFS('Transport DB'!O:O,'Transport DB'!C:C,"="&amp;'Work DB'!C461,'Transport DB'!F:F,"="&amp;'Work DB'!$L$4)</f>
        <v>0</v>
      </c>
      <c r="M461" s="169">
        <f>SUMIFS('Transport DB'!O:O,'Transport DB'!C:C,"="&amp;'Work DB'!C461,'Transport DB'!F:F,"="&amp;'Work DB'!$M$4)</f>
        <v>0</v>
      </c>
      <c r="N461" s="169"/>
      <c r="O461" s="167"/>
      <c r="P461" s="168">
        <f t="shared" si="31"/>
        <v>0</v>
      </c>
      <c r="Q461" s="169">
        <f t="shared" si="30"/>
        <v>0</v>
      </c>
      <c r="R461" s="169"/>
      <c r="S461" s="169"/>
      <c r="T461" s="169"/>
      <c r="U461" s="169"/>
      <c r="V461" s="167"/>
      <c r="W461" s="168">
        <f>SUMIFS('Transport DB'!Q:Q,'Transport DB'!C:C,"="&amp;'Work DB'!C461,'Transport DB'!F:F,"="&amp;'Work DB'!$W$4)</f>
        <v>0</v>
      </c>
      <c r="X461" s="169">
        <f>SUMIFS('Transport DB'!Q:Q,'Transport DB'!C:C,"="&amp;'Work DB'!C461,'Transport DB'!F:F,"="&amp;'Work DB'!$X$4)</f>
        <v>0</v>
      </c>
      <c r="Y461" s="169">
        <f>SUMIFS('Transport DB'!Q:Q,'Transport DB'!C:C,"="&amp;'Work DB'!C461,'Transport DB'!F:F,"="&amp;'Work DB'!$Y$4)</f>
        <v>0</v>
      </c>
      <c r="Z461" s="166">
        <f>SUMIFS('Transport DB'!Q:Q,'Transport DB'!C:C,"="&amp;'Work DB'!C461,'Transport DB'!F:F,"="&amp;'Work DB'!$Z$4)</f>
        <v>0</v>
      </c>
      <c r="AA461" s="166">
        <f>SUMIFS('Transport DB'!Q:Q,'Transport DB'!C:C,"="&amp;'Work DB'!C461,'Transport DB'!F:F,"="&amp;'Work DB'!$AA$4)</f>
        <v>0</v>
      </c>
      <c r="AB461" s="166"/>
      <c r="AC461" s="167"/>
      <c r="AD461" s="29"/>
      <c r="AE461" s="30"/>
      <c r="AF461" s="31"/>
      <c r="AG461" s="29"/>
      <c r="AH461" s="30"/>
      <c r="AI461" s="32"/>
      <c r="AJ461" s="29"/>
      <c r="AK461" s="30"/>
      <c r="AL461" s="30"/>
      <c r="AM461" s="31"/>
      <c r="AN461" s="29"/>
      <c r="AO461" s="30"/>
      <c r="AP461" s="31"/>
      <c r="AQ461" s="189"/>
      <c r="AR461" s="30"/>
      <c r="AS461" s="30"/>
      <c r="AT461" s="30"/>
      <c r="AU461" s="30"/>
      <c r="AV461" s="31"/>
      <c r="AW461" s="33"/>
      <c r="AX461" s="57"/>
    </row>
    <row r="462" spans="2:50" s="15" customFormat="1" ht="21" x14ac:dyDescent="0.25">
      <c r="B462" s="48"/>
      <c r="C462" s="20">
        <f t="shared" si="32"/>
        <v>45827</v>
      </c>
      <c r="D462" s="168">
        <f>SUMIFS('Transport DB'!P:P,'Transport DB'!C:C,"="&amp;'Work DB'!C462,'Transport DB'!F:F,"="&amp;'Work DB'!$D$4)</f>
        <v>0</v>
      </c>
      <c r="E462" s="169">
        <f>SUMIFS('Transport DB'!P:P,'Transport DB'!C:C,"="&amp;'Work DB'!C462,'Transport DB'!F:F,"="&amp;'Work DB'!$E$4)</f>
        <v>0</v>
      </c>
      <c r="F462" s="169">
        <f>SUMIFS('Transport DB'!P:P,'Transport DB'!C:C,"="&amp;'Work DB'!C462,'Transport DB'!F:F,"="&amp;'Work DB'!$F$4)</f>
        <v>0</v>
      </c>
      <c r="G462" s="169"/>
      <c r="H462" s="167"/>
      <c r="I462" s="168">
        <f>SUMIFS('Transport DB'!O:O,'Transport DB'!C:C,"="&amp;'Work DB'!C462,'Transport DB'!F:F,"="&amp;'Work DB'!$I$4)</f>
        <v>0</v>
      </c>
      <c r="J462" s="169">
        <f>SUMIFS('Transport DB'!O:O,'Transport DB'!C:C,"="&amp;'Work DB'!C462,'Transport DB'!F:F,"="&amp;'Work DB'!$J$4)</f>
        <v>0</v>
      </c>
      <c r="K462" s="169">
        <f>SUMIFS('Transport DB'!O:O,'Transport DB'!C:C,"="&amp;'Work DB'!C462,'Transport DB'!F:F,"="&amp;'Work DB'!$K$4)</f>
        <v>0</v>
      </c>
      <c r="L462" s="169">
        <f>SUMIFS('Transport DB'!O:O,'Transport DB'!C:C,"="&amp;'Work DB'!C462,'Transport DB'!F:F,"="&amp;'Work DB'!$L$4)</f>
        <v>0</v>
      </c>
      <c r="M462" s="169">
        <f>SUMIFS('Transport DB'!O:O,'Transport DB'!C:C,"="&amp;'Work DB'!C462,'Transport DB'!F:F,"="&amp;'Work DB'!$M$4)</f>
        <v>0</v>
      </c>
      <c r="N462" s="169"/>
      <c r="O462" s="167"/>
      <c r="P462" s="168">
        <f t="shared" si="31"/>
        <v>0</v>
      </c>
      <c r="Q462" s="169">
        <f t="shared" si="30"/>
        <v>0</v>
      </c>
      <c r="R462" s="169"/>
      <c r="S462" s="169"/>
      <c r="T462" s="169"/>
      <c r="U462" s="169"/>
      <c r="V462" s="167"/>
      <c r="W462" s="168">
        <f>SUMIFS('Transport DB'!Q:Q,'Transport DB'!C:C,"="&amp;'Work DB'!C462,'Transport DB'!F:F,"="&amp;'Work DB'!$W$4)</f>
        <v>0</v>
      </c>
      <c r="X462" s="169">
        <f>SUMIFS('Transport DB'!Q:Q,'Transport DB'!C:C,"="&amp;'Work DB'!C462,'Transport DB'!F:F,"="&amp;'Work DB'!$X$4)</f>
        <v>0</v>
      </c>
      <c r="Y462" s="169">
        <f>SUMIFS('Transport DB'!Q:Q,'Transport DB'!C:C,"="&amp;'Work DB'!C462,'Transport DB'!F:F,"="&amp;'Work DB'!$Y$4)</f>
        <v>0</v>
      </c>
      <c r="Z462" s="166">
        <f>SUMIFS('Transport DB'!Q:Q,'Transport DB'!C:C,"="&amp;'Work DB'!C462,'Transport DB'!F:F,"="&amp;'Work DB'!$Z$4)</f>
        <v>0</v>
      </c>
      <c r="AA462" s="166">
        <f>SUMIFS('Transport DB'!Q:Q,'Transport DB'!C:C,"="&amp;'Work DB'!C462,'Transport DB'!F:F,"="&amp;'Work DB'!$AA$4)</f>
        <v>0</v>
      </c>
      <c r="AB462" s="166"/>
      <c r="AC462" s="167"/>
      <c r="AD462" s="29"/>
      <c r="AE462" s="30"/>
      <c r="AF462" s="31"/>
      <c r="AG462" s="29"/>
      <c r="AH462" s="30"/>
      <c r="AI462" s="32"/>
      <c r="AJ462" s="29"/>
      <c r="AK462" s="30"/>
      <c r="AL462" s="30"/>
      <c r="AM462" s="31"/>
      <c r="AN462" s="29"/>
      <c r="AO462" s="30"/>
      <c r="AP462" s="31"/>
      <c r="AQ462" s="189"/>
      <c r="AR462" s="30"/>
      <c r="AS462" s="30"/>
      <c r="AT462" s="30"/>
      <c r="AU462" s="30"/>
      <c r="AV462" s="31"/>
      <c r="AW462" s="33"/>
      <c r="AX462" s="57"/>
    </row>
    <row r="463" spans="2:50" s="15" customFormat="1" ht="21" x14ac:dyDescent="0.25">
      <c r="B463" s="48"/>
      <c r="C463" s="20">
        <f t="shared" si="32"/>
        <v>45828</v>
      </c>
      <c r="D463" s="168">
        <f>SUMIFS('Transport DB'!P:P,'Transport DB'!C:C,"="&amp;'Work DB'!C463,'Transport DB'!F:F,"="&amp;'Work DB'!$D$4)</f>
        <v>0</v>
      </c>
      <c r="E463" s="169">
        <f>SUMIFS('Transport DB'!P:P,'Transport DB'!C:C,"="&amp;'Work DB'!C463,'Transport DB'!F:F,"="&amp;'Work DB'!$E$4)</f>
        <v>0</v>
      </c>
      <c r="F463" s="169">
        <f>SUMIFS('Transport DB'!P:P,'Transport DB'!C:C,"="&amp;'Work DB'!C463,'Transport DB'!F:F,"="&amp;'Work DB'!$F$4)</f>
        <v>0</v>
      </c>
      <c r="G463" s="169"/>
      <c r="H463" s="167"/>
      <c r="I463" s="168">
        <f>SUMIFS('Transport DB'!O:O,'Transport DB'!C:C,"="&amp;'Work DB'!C463,'Transport DB'!F:F,"="&amp;'Work DB'!$I$4)</f>
        <v>0</v>
      </c>
      <c r="J463" s="169">
        <f>SUMIFS('Transport DB'!O:O,'Transport DB'!C:C,"="&amp;'Work DB'!C463,'Transport DB'!F:F,"="&amp;'Work DB'!$J$4)</f>
        <v>0</v>
      </c>
      <c r="K463" s="169">
        <f>SUMIFS('Transport DB'!O:O,'Transport DB'!C:C,"="&amp;'Work DB'!C463,'Transport DB'!F:F,"="&amp;'Work DB'!$K$4)</f>
        <v>0</v>
      </c>
      <c r="L463" s="169">
        <f>SUMIFS('Transport DB'!O:O,'Transport DB'!C:C,"="&amp;'Work DB'!C463,'Transport DB'!F:F,"="&amp;'Work DB'!$L$4)</f>
        <v>0</v>
      </c>
      <c r="M463" s="169">
        <f>SUMIFS('Transport DB'!O:O,'Transport DB'!C:C,"="&amp;'Work DB'!C463,'Transport DB'!F:F,"="&amp;'Work DB'!$M$4)</f>
        <v>0</v>
      </c>
      <c r="N463" s="169"/>
      <c r="O463" s="167"/>
      <c r="P463" s="168">
        <f t="shared" si="31"/>
        <v>0</v>
      </c>
      <c r="Q463" s="169">
        <f t="shared" si="30"/>
        <v>0</v>
      </c>
      <c r="R463" s="169"/>
      <c r="S463" s="169"/>
      <c r="T463" s="169"/>
      <c r="U463" s="169"/>
      <c r="V463" s="167"/>
      <c r="W463" s="168">
        <f>SUMIFS('Transport DB'!Q:Q,'Transport DB'!C:C,"="&amp;'Work DB'!C463,'Transport DB'!F:F,"="&amp;'Work DB'!$W$4)</f>
        <v>0</v>
      </c>
      <c r="X463" s="169">
        <f>SUMIFS('Transport DB'!Q:Q,'Transport DB'!C:C,"="&amp;'Work DB'!C463,'Transport DB'!F:F,"="&amp;'Work DB'!$X$4)</f>
        <v>0</v>
      </c>
      <c r="Y463" s="169">
        <f>SUMIFS('Transport DB'!Q:Q,'Transport DB'!C:C,"="&amp;'Work DB'!C463,'Transport DB'!F:F,"="&amp;'Work DB'!$Y$4)</f>
        <v>0</v>
      </c>
      <c r="Z463" s="166">
        <f>SUMIFS('Transport DB'!Q:Q,'Transport DB'!C:C,"="&amp;'Work DB'!C463,'Transport DB'!F:F,"="&amp;'Work DB'!$Z$4)</f>
        <v>0</v>
      </c>
      <c r="AA463" s="166">
        <f>SUMIFS('Transport DB'!Q:Q,'Transport DB'!C:C,"="&amp;'Work DB'!C463,'Transport DB'!F:F,"="&amp;'Work DB'!$AA$4)</f>
        <v>0</v>
      </c>
      <c r="AB463" s="166"/>
      <c r="AC463" s="167"/>
      <c r="AD463" s="29"/>
      <c r="AE463" s="30"/>
      <c r="AF463" s="31"/>
      <c r="AG463" s="29"/>
      <c r="AH463" s="30"/>
      <c r="AI463" s="32"/>
      <c r="AJ463" s="29"/>
      <c r="AK463" s="30"/>
      <c r="AL463" s="30"/>
      <c r="AM463" s="31"/>
      <c r="AN463" s="29"/>
      <c r="AO463" s="30"/>
      <c r="AP463" s="31"/>
      <c r="AQ463" s="189"/>
      <c r="AR463" s="30"/>
      <c r="AS463" s="30"/>
      <c r="AT463" s="30"/>
      <c r="AU463" s="30"/>
      <c r="AV463" s="31"/>
      <c r="AW463" s="33"/>
      <c r="AX463" s="57"/>
    </row>
    <row r="464" spans="2:50" s="15" customFormat="1" ht="21" x14ac:dyDescent="0.25">
      <c r="B464" s="48"/>
      <c r="C464" s="20">
        <f t="shared" si="32"/>
        <v>45829</v>
      </c>
      <c r="D464" s="168">
        <f>SUMIFS('Transport DB'!P:P,'Transport DB'!C:C,"="&amp;'Work DB'!C464,'Transport DB'!F:F,"="&amp;'Work DB'!$D$4)</f>
        <v>0</v>
      </c>
      <c r="E464" s="169">
        <f>SUMIFS('Transport DB'!P:P,'Transport DB'!C:C,"="&amp;'Work DB'!C464,'Transport DB'!F:F,"="&amp;'Work DB'!$E$4)</f>
        <v>0</v>
      </c>
      <c r="F464" s="169">
        <f>SUMIFS('Transport DB'!P:P,'Transport DB'!C:C,"="&amp;'Work DB'!C464,'Transport DB'!F:F,"="&amp;'Work DB'!$F$4)</f>
        <v>0</v>
      </c>
      <c r="G464" s="169"/>
      <c r="H464" s="167"/>
      <c r="I464" s="168">
        <f>SUMIFS('Transport DB'!O:O,'Transport DB'!C:C,"="&amp;'Work DB'!C464,'Transport DB'!F:F,"="&amp;'Work DB'!$I$4)</f>
        <v>0</v>
      </c>
      <c r="J464" s="169">
        <f>SUMIFS('Transport DB'!O:O,'Transport DB'!C:C,"="&amp;'Work DB'!C464,'Transport DB'!F:F,"="&amp;'Work DB'!$J$4)</f>
        <v>0</v>
      </c>
      <c r="K464" s="169">
        <f>SUMIFS('Transport DB'!O:O,'Transport DB'!C:C,"="&amp;'Work DB'!C464,'Transport DB'!F:F,"="&amp;'Work DB'!$K$4)</f>
        <v>0</v>
      </c>
      <c r="L464" s="169">
        <f>SUMIFS('Transport DB'!O:O,'Transport DB'!C:C,"="&amp;'Work DB'!C464,'Transport DB'!F:F,"="&amp;'Work DB'!$L$4)</f>
        <v>0</v>
      </c>
      <c r="M464" s="169">
        <f>SUMIFS('Transport DB'!O:O,'Transport DB'!C:C,"="&amp;'Work DB'!C464,'Transport DB'!F:F,"="&amp;'Work DB'!$M$4)</f>
        <v>0</v>
      </c>
      <c r="N464" s="169"/>
      <c r="O464" s="167"/>
      <c r="P464" s="168">
        <f t="shared" si="31"/>
        <v>0</v>
      </c>
      <c r="Q464" s="169">
        <f t="shared" si="30"/>
        <v>0</v>
      </c>
      <c r="R464" s="169"/>
      <c r="S464" s="169"/>
      <c r="T464" s="169"/>
      <c r="U464" s="169"/>
      <c r="V464" s="167"/>
      <c r="W464" s="168">
        <f>SUMIFS('Transport DB'!Q:Q,'Transport DB'!C:C,"="&amp;'Work DB'!C464,'Transport DB'!F:F,"="&amp;'Work DB'!$W$4)</f>
        <v>0</v>
      </c>
      <c r="X464" s="169">
        <f>SUMIFS('Transport DB'!Q:Q,'Transport DB'!C:C,"="&amp;'Work DB'!C464,'Transport DB'!F:F,"="&amp;'Work DB'!$X$4)</f>
        <v>0</v>
      </c>
      <c r="Y464" s="169">
        <f>SUMIFS('Transport DB'!Q:Q,'Transport DB'!C:C,"="&amp;'Work DB'!C464,'Transport DB'!F:F,"="&amp;'Work DB'!$Y$4)</f>
        <v>0</v>
      </c>
      <c r="Z464" s="166">
        <f>SUMIFS('Transport DB'!Q:Q,'Transport DB'!C:C,"="&amp;'Work DB'!C464,'Transport DB'!F:F,"="&amp;'Work DB'!$Z$4)</f>
        <v>0</v>
      </c>
      <c r="AA464" s="166">
        <f>SUMIFS('Transport DB'!Q:Q,'Transport DB'!C:C,"="&amp;'Work DB'!C464,'Transport DB'!F:F,"="&amp;'Work DB'!$AA$4)</f>
        <v>0</v>
      </c>
      <c r="AB464" s="166"/>
      <c r="AC464" s="167"/>
      <c r="AD464" s="29"/>
      <c r="AE464" s="30"/>
      <c r="AF464" s="31"/>
      <c r="AG464" s="29"/>
      <c r="AH464" s="30"/>
      <c r="AI464" s="32"/>
      <c r="AJ464" s="29"/>
      <c r="AK464" s="30"/>
      <c r="AL464" s="30"/>
      <c r="AM464" s="31"/>
      <c r="AN464" s="29"/>
      <c r="AO464" s="30"/>
      <c r="AP464" s="31"/>
      <c r="AQ464" s="189"/>
      <c r="AR464" s="30"/>
      <c r="AS464" s="30"/>
      <c r="AT464" s="30"/>
      <c r="AU464" s="30"/>
      <c r="AV464" s="31"/>
      <c r="AW464" s="33"/>
      <c r="AX464" s="57"/>
    </row>
    <row r="465" spans="2:50" s="15" customFormat="1" ht="21" x14ac:dyDescent="0.25">
      <c r="B465" s="48"/>
      <c r="C465" s="184">
        <f t="shared" si="32"/>
        <v>45830</v>
      </c>
      <c r="D465" s="185">
        <f>SUMIFS('Transport DB'!P:P,'Transport DB'!C:C,"="&amp;'Work DB'!C465,'Transport DB'!F:F,"="&amp;'Work DB'!$D$4)</f>
        <v>0</v>
      </c>
      <c r="E465" s="186">
        <f>SUMIFS('Transport DB'!P:P,'Transport DB'!C:C,"="&amp;'Work DB'!C465,'Transport DB'!F:F,"="&amp;'Work DB'!$E$4)</f>
        <v>0</v>
      </c>
      <c r="F465" s="186">
        <f>SUMIFS('Transport DB'!P:P,'Transport DB'!C:C,"="&amp;'Work DB'!C465,'Transport DB'!F:F,"="&amp;'Work DB'!$F$4)</f>
        <v>0</v>
      </c>
      <c r="G465" s="186"/>
      <c r="H465" s="187"/>
      <c r="I465" s="185">
        <f>SUMIFS('Transport DB'!O:O,'Transport DB'!C:C,"="&amp;'Work DB'!C465,'Transport DB'!F:F,"="&amp;'Work DB'!$I$4)</f>
        <v>0</v>
      </c>
      <c r="J465" s="186">
        <f>SUMIFS('Transport DB'!O:O,'Transport DB'!C:C,"="&amp;'Work DB'!C465,'Transport DB'!F:F,"="&amp;'Work DB'!$J$4)</f>
        <v>0</v>
      </c>
      <c r="K465" s="186">
        <f>SUMIFS('Transport DB'!O:O,'Transport DB'!C:C,"="&amp;'Work DB'!C465,'Transport DB'!F:F,"="&amp;'Work DB'!$K$4)</f>
        <v>0</v>
      </c>
      <c r="L465" s="186">
        <f>SUMIFS('Transport DB'!O:O,'Transport DB'!C:C,"="&amp;'Work DB'!C465,'Transport DB'!F:F,"="&amp;'Work DB'!$L$4)</f>
        <v>0</v>
      </c>
      <c r="M465" s="186">
        <f>SUMIFS('Transport DB'!O:O,'Transport DB'!C:C,"="&amp;'Work DB'!C465,'Transport DB'!F:F,"="&amp;'Work DB'!$M$4)</f>
        <v>0</v>
      </c>
      <c r="N465" s="186"/>
      <c r="O465" s="187"/>
      <c r="P465" s="168">
        <f t="shared" si="31"/>
        <v>0</v>
      </c>
      <c r="Q465" s="186">
        <f t="shared" si="30"/>
        <v>0</v>
      </c>
      <c r="R465" s="186"/>
      <c r="S465" s="186"/>
      <c r="T465" s="186"/>
      <c r="U465" s="186"/>
      <c r="V465" s="187"/>
      <c r="W465" s="185">
        <f>SUMIFS('Transport DB'!Q:Q,'Transport DB'!C:C,"="&amp;'Work DB'!C465,'Transport DB'!F:F,"="&amp;'Work DB'!$W$4)</f>
        <v>0</v>
      </c>
      <c r="X465" s="186">
        <f>SUMIFS('Transport DB'!Q:Q,'Transport DB'!C:C,"="&amp;'Work DB'!C465,'Transport DB'!F:F,"="&amp;'Work DB'!$X$4)</f>
        <v>0</v>
      </c>
      <c r="Y465" s="186">
        <f>SUMIFS('Transport DB'!Q:Q,'Transport DB'!C:C,"="&amp;'Work DB'!C465,'Transport DB'!F:F,"="&amp;'Work DB'!$Y$4)</f>
        <v>0</v>
      </c>
      <c r="Z465" s="188">
        <f>SUMIFS('Transport DB'!Q:Q,'Transport DB'!C:C,"="&amp;'Work DB'!C465,'Transport DB'!F:F,"="&amp;'Work DB'!$Z$4)</f>
        <v>0</v>
      </c>
      <c r="AA465" s="188">
        <f>SUMIFS('Transport DB'!Q:Q,'Transport DB'!C:C,"="&amp;'Work DB'!C465,'Transport DB'!F:F,"="&amp;'Work DB'!$AA$4)</f>
        <v>0</v>
      </c>
      <c r="AB465" s="188"/>
      <c r="AC465" s="187"/>
      <c r="AD465" s="185"/>
      <c r="AE465" s="186"/>
      <c r="AF465" s="187"/>
      <c r="AG465" s="185"/>
      <c r="AH465" s="186"/>
      <c r="AI465" s="188"/>
      <c r="AJ465" s="185"/>
      <c r="AK465" s="186"/>
      <c r="AL465" s="186"/>
      <c r="AM465" s="187"/>
      <c r="AN465" s="185"/>
      <c r="AO465" s="186"/>
      <c r="AP465" s="187"/>
      <c r="AQ465" s="189"/>
      <c r="AR465" s="186"/>
      <c r="AS465" s="186"/>
      <c r="AT465" s="186"/>
      <c r="AU465" s="186"/>
      <c r="AV465" s="187"/>
      <c r="AW465" s="189"/>
      <c r="AX465" s="190" t="s">
        <v>50</v>
      </c>
    </row>
    <row r="466" spans="2:50" s="15" customFormat="1" ht="21" x14ac:dyDescent="0.25">
      <c r="B466" s="48"/>
      <c r="C466" s="20">
        <f t="shared" si="32"/>
        <v>45831</v>
      </c>
      <c r="D466" s="168">
        <f>SUMIFS('Transport DB'!P:P,'Transport DB'!C:C,"="&amp;'Work DB'!C466,'Transport DB'!F:F,"="&amp;'Work DB'!$D$4)</f>
        <v>0</v>
      </c>
      <c r="E466" s="169">
        <f>SUMIFS('Transport DB'!P:P,'Transport DB'!C:C,"="&amp;'Work DB'!C466,'Transport DB'!F:F,"="&amp;'Work DB'!$E$4)</f>
        <v>0</v>
      </c>
      <c r="F466" s="169">
        <f>SUMIFS('Transport DB'!P:P,'Transport DB'!C:C,"="&amp;'Work DB'!C466,'Transport DB'!F:F,"="&amp;'Work DB'!$F$4)</f>
        <v>0</v>
      </c>
      <c r="G466" s="169"/>
      <c r="H466" s="167"/>
      <c r="I466" s="168">
        <f>SUMIFS('Transport DB'!O:O,'Transport DB'!C:C,"="&amp;'Work DB'!C466,'Transport DB'!F:F,"="&amp;'Work DB'!$I$4)</f>
        <v>0</v>
      </c>
      <c r="J466" s="169">
        <f>SUMIFS('Transport DB'!O:O,'Transport DB'!C:C,"="&amp;'Work DB'!C466,'Transport DB'!F:F,"="&amp;'Work DB'!$J$4)</f>
        <v>0</v>
      </c>
      <c r="K466" s="169">
        <f>SUMIFS('Transport DB'!O:O,'Transport DB'!C:C,"="&amp;'Work DB'!C466,'Transport DB'!F:F,"="&amp;'Work DB'!$K$4)</f>
        <v>0</v>
      </c>
      <c r="L466" s="169">
        <f>SUMIFS('Transport DB'!O:O,'Transport DB'!C:C,"="&amp;'Work DB'!C466,'Transport DB'!F:F,"="&amp;'Work DB'!$L$4)</f>
        <v>0</v>
      </c>
      <c r="M466" s="169">
        <f>SUMIFS('Transport DB'!O:O,'Transport DB'!C:C,"="&amp;'Work DB'!C466,'Transport DB'!F:F,"="&amp;'Work DB'!$M$4)</f>
        <v>0</v>
      </c>
      <c r="N466" s="169"/>
      <c r="O466" s="167"/>
      <c r="P466" s="168">
        <f t="shared" si="31"/>
        <v>0</v>
      </c>
      <c r="Q466" s="169">
        <f t="shared" si="30"/>
        <v>0</v>
      </c>
      <c r="R466" s="169"/>
      <c r="S466" s="169"/>
      <c r="T466" s="169"/>
      <c r="U466" s="169"/>
      <c r="V466" s="167"/>
      <c r="W466" s="168">
        <f>SUMIFS('Transport DB'!Q:Q,'Transport DB'!C:C,"="&amp;'Work DB'!C466,'Transport DB'!F:F,"="&amp;'Work DB'!$W$4)</f>
        <v>0</v>
      </c>
      <c r="X466" s="169">
        <f>SUMIFS('Transport DB'!Q:Q,'Transport DB'!C:C,"="&amp;'Work DB'!C466,'Transport DB'!F:F,"="&amp;'Work DB'!$X$4)</f>
        <v>0</v>
      </c>
      <c r="Y466" s="169">
        <f>SUMIFS('Transport DB'!Q:Q,'Transport DB'!C:C,"="&amp;'Work DB'!C466,'Transport DB'!F:F,"="&amp;'Work DB'!$Y$4)</f>
        <v>0</v>
      </c>
      <c r="Z466" s="166">
        <f>SUMIFS('Transport DB'!Q:Q,'Transport DB'!C:C,"="&amp;'Work DB'!C466,'Transport DB'!F:F,"="&amp;'Work DB'!$Z$4)</f>
        <v>0</v>
      </c>
      <c r="AA466" s="166">
        <f>SUMIFS('Transport DB'!Q:Q,'Transport DB'!C:C,"="&amp;'Work DB'!C466,'Transport DB'!F:F,"="&amp;'Work DB'!$AA$4)</f>
        <v>0</v>
      </c>
      <c r="AB466" s="166"/>
      <c r="AC466" s="167"/>
      <c r="AD466" s="29"/>
      <c r="AE466" s="30"/>
      <c r="AF466" s="31"/>
      <c r="AG466" s="29"/>
      <c r="AH466" s="30"/>
      <c r="AI466" s="32"/>
      <c r="AJ466" s="29"/>
      <c r="AK466" s="30"/>
      <c r="AL466" s="30"/>
      <c r="AM466" s="31"/>
      <c r="AN466" s="29"/>
      <c r="AO466" s="30"/>
      <c r="AP466" s="31"/>
      <c r="AQ466" s="189"/>
      <c r="AR466" s="30"/>
      <c r="AS466" s="30"/>
      <c r="AT466" s="30"/>
      <c r="AU466" s="30"/>
      <c r="AV466" s="31"/>
      <c r="AW466" s="33"/>
      <c r="AX466" s="57"/>
    </row>
    <row r="467" spans="2:50" s="15" customFormat="1" ht="21" x14ac:dyDescent="0.25">
      <c r="B467" s="48"/>
      <c r="C467" s="20">
        <f t="shared" si="32"/>
        <v>45832</v>
      </c>
      <c r="D467" s="168">
        <f>SUMIFS('Transport DB'!P:P,'Transport DB'!C:C,"="&amp;'Work DB'!C467,'Transport DB'!F:F,"="&amp;'Work DB'!$D$4)</f>
        <v>0</v>
      </c>
      <c r="E467" s="169">
        <f>SUMIFS('Transport DB'!P:P,'Transport DB'!C:C,"="&amp;'Work DB'!C467,'Transport DB'!F:F,"="&amp;'Work DB'!$E$4)</f>
        <v>0</v>
      </c>
      <c r="F467" s="169">
        <f>SUMIFS('Transport DB'!P:P,'Transport DB'!C:C,"="&amp;'Work DB'!C467,'Transport DB'!F:F,"="&amp;'Work DB'!$F$4)</f>
        <v>0</v>
      </c>
      <c r="G467" s="169"/>
      <c r="H467" s="167"/>
      <c r="I467" s="168">
        <f>SUMIFS('Transport DB'!O:O,'Transport DB'!C:C,"="&amp;'Work DB'!C467,'Transport DB'!F:F,"="&amp;'Work DB'!$I$4)</f>
        <v>0</v>
      </c>
      <c r="J467" s="169">
        <f>SUMIFS('Transport DB'!O:O,'Transport DB'!C:C,"="&amp;'Work DB'!C467,'Transport DB'!F:F,"="&amp;'Work DB'!$J$4)</f>
        <v>0</v>
      </c>
      <c r="K467" s="169">
        <f>SUMIFS('Transport DB'!O:O,'Transport DB'!C:C,"="&amp;'Work DB'!C467,'Transport DB'!F:F,"="&amp;'Work DB'!$K$4)</f>
        <v>0</v>
      </c>
      <c r="L467" s="169">
        <f>SUMIFS('Transport DB'!O:O,'Transport DB'!C:C,"="&amp;'Work DB'!C467,'Transport DB'!F:F,"="&amp;'Work DB'!$L$4)</f>
        <v>0</v>
      </c>
      <c r="M467" s="169">
        <f>SUMIFS('Transport DB'!O:O,'Transport DB'!C:C,"="&amp;'Work DB'!C467,'Transport DB'!F:F,"="&amp;'Work DB'!$M$4)</f>
        <v>0</v>
      </c>
      <c r="N467" s="169"/>
      <c r="O467" s="167"/>
      <c r="P467" s="168">
        <f t="shared" si="31"/>
        <v>0</v>
      </c>
      <c r="Q467" s="169">
        <f t="shared" si="30"/>
        <v>0</v>
      </c>
      <c r="R467" s="169"/>
      <c r="S467" s="169"/>
      <c r="T467" s="169"/>
      <c r="U467" s="169"/>
      <c r="V467" s="167"/>
      <c r="W467" s="168">
        <f>SUMIFS('Transport DB'!Q:Q,'Transport DB'!C:C,"="&amp;'Work DB'!C467,'Transport DB'!F:F,"="&amp;'Work DB'!$W$4)</f>
        <v>0</v>
      </c>
      <c r="X467" s="169">
        <f>SUMIFS('Transport DB'!Q:Q,'Transport DB'!C:C,"="&amp;'Work DB'!C467,'Transport DB'!F:F,"="&amp;'Work DB'!$X$4)</f>
        <v>0</v>
      </c>
      <c r="Y467" s="169">
        <f>SUMIFS('Transport DB'!Q:Q,'Transport DB'!C:C,"="&amp;'Work DB'!C467,'Transport DB'!F:F,"="&amp;'Work DB'!$Y$4)</f>
        <v>0</v>
      </c>
      <c r="Z467" s="166">
        <f>SUMIFS('Transport DB'!Q:Q,'Transport DB'!C:C,"="&amp;'Work DB'!C467,'Transport DB'!F:F,"="&amp;'Work DB'!$Z$4)</f>
        <v>0</v>
      </c>
      <c r="AA467" s="166">
        <f>SUMIFS('Transport DB'!Q:Q,'Transport DB'!C:C,"="&amp;'Work DB'!C467,'Transport DB'!F:F,"="&amp;'Work DB'!$AA$4)</f>
        <v>0</v>
      </c>
      <c r="AB467" s="166"/>
      <c r="AC467" s="167"/>
      <c r="AD467" s="29"/>
      <c r="AE467" s="30"/>
      <c r="AF467" s="31"/>
      <c r="AG467" s="29"/>
      <c r="AH467" s="30"/>
      <c r="AI467" s="32"/>
      <c r="AJ467" s="29"/>
      <c r="AK467" s="30"/>
      <c r="AL467" s="30"/>
      <c r="AM467" s="31"/>
      <c r="AN467" s="29"/>
      <c r="AO467" s="30"/>
      <c r="AP467" s="31"/>
      <c r="AQ467" s="189"/>
      <c r="AR467" s="30"/>
      <c r="AS467" s="30"/>
      <c r="AT467" s="30"/>
      <c r="AU467" s="30"/>
      <c r="AV467" s="31"/>
      <c r="AW467" s="33"/>
      <c r="AX467" s="57"/>
    </row>
    <row r="468" spans="2:50" s="15" customFormat="1" ht="21" x14ac:dyDescent="0.25">
      <c r="B468" s="48"/>
      <c r="C468" s="20">
        <f t="shared" si="32"/>
        <v>45833</v>
      </c>
      <c r="D468" s="168">
        <f>SUMIFS('Transport DB'!P:P,'Transport DB'!C:C,"="&amp;'Work DB'!C468,'Transport DB'!F:F,"="&amp;'Work DB'!$D$4)</f>
        <v>0</v>
      </c>
      <c r="E468" s="169">
        <f>SUMIFS('Transport DB'!P:P,'Transport DB'!C:C,"="&amp;'Work DB'!C468,'Transport DB'!F:F,"="&amp;'Work DB'!$E$4)</f>
        <v>0</v>
      </c>
      <c r="F468" s="169">
        <f>SUMIFS('Transport DB'!P:P,'Transport DB'!C:C,"="&amp;'Work DB'!C468,'Transport DB'!F:F,"="&amp;'Work DB'!$F$4)</f>
        <v>0</v>
      </c>
      <c r="G468" s="169"/>
      <c r="H468" s="167"/>
      <c r="I468" s="168">
        <f>SUMIFS('Transport DB'!O:O,'Transport DB'!C:C,"="&amp;'Work DB'!C468,'Transport DB'!F:F,"="&amp;'Work DB'!$I$4)</f>
        <v>0</v>
      </c>
      <c r="J468" s="169">
        <f>SUMIFS('Transport DB'!O:O,'Transport DB'!C:C,"="&amp;'Work DB'!C468,'Transport DB'!F:F,"="&amp;'Work DB'!$J$4)</f>
        <v>0</v>
      </c>
      <c r="K468" s="169">
        <f>SUMIFS('Transport DB'!O:O,'Transport DB'!C:C,"="&amp;'Work DB'!C468,'Transport DB'!F:F,"="&amp;'Work DB'!$K$4)</f>
        <v>0</v>
      </c>
      <c r="L468" s="169">
        <f>SUMIFS('Transport DB'!O:O,'Transport DB'!C:C,"="&amp;'Work DB'!C468,'Transport DB'!F:F,"="&amp;'Work DB'!$L$4)</f>
        <v>0</v>
      </c>
      <c r="M468" s="169">
        <f>SUMIFS('Transport DB'!O:O,'Transport DB'!C:C,"="&amp;'Work DB'!C468,'Transport DB'!F:F,"="&amp;'Work DB'!$M$4)</f>
        <v>0</v>
      </c>
      <c r="N468" s="169"/>
      <c r="O468" s="167"/>
      <c r="P468" s="168">
        <f t="shared" si="31"/>
        <v>0</v>
      </c>
      <c r="Q468" s="169">
        <f t="shared" si="30"/>
        <v>0</v>
      </c>
      <c r="R468" s="169"/>
      <c r="S468" s="169"/>
      <c r="T468" s="169"/>
      <c r="U468" s="169"/>
      <c r="V468" s="167"/>
      <c r="W468" s="168">
        <f>SUMIFS('Transport DB'!Q:Q,'Transport DB'!C:C,"="&amp;'Work DB'!C468,'Transport DB'!F:F,"="&amp;'Work DB'!$W$4)</f>
        <v>0</v>
      </c>
      <c r="X468" s="169">
        <f>SUMIFS('Transport DB'!Q:Q,'Transport DB'!C:C,"="&amp;'Work DB'!C468,'Transport DB'!F:F,"="&amp;'Work DB'!$X$4)</f>
        <v>0</v>
      </c>
      <c r="Y468" s="169">
        <f>SUMIFS('Transport DB'!Q:Q,'Transport DB'!C:C,"="&amp;'Work DB'!C468,'Transport DB'!F:F,"="&amp;'Work DB'!$Y$4)</f>
        <v>0</v>
      </c>
      <c r="Z468" s="166">
        <f>SUMIFS('Transport DB'!Q:Q,'Transport DB'!C:C,"="&amp;'Work DB'!C468,'Transport DB'!F:F,"="&amp;'Work DB'!$Z$4)</f>
        <v>0</v>
      </c>
      <c r="AA468" s="166">
        <f>SUMIFS('Transport DB'!Q:Q,'Transport DB'!C:C,"="&amp;'Work DB'!C468,'Transport DB'!F:F,"="&amp;'Work DB'!$AA$4)</f>
        <v>0</v>
      </c>
      <c r="AB468" s="166"/>
      <c r="AC468" s="167"/>
      <c r="AD468" s="29"/>
      <c r="AE468" s="30"/>
      <c r="AF468" s="31"/>
      <c r="AG468" s="29"/>
      <c r="AH468" s="30"/>
      <c r="AI468" s="32"/>
      <c r="AJ468" s="29"/>
      <c r="AK468" s="30"/>
      <c r="AL468" s="30"/>
      <c r="AM468" s="31"/>
      <c r="AN468" s="29"/>
      <c r="AO468" s="30"/>
      <c r="AP468" s="31"/>
      <c r="AQ468" s="189"/>
      <c r="AR468" s="30"/>
      <c r="AS468" s="30"/>
      <c r="AT468" s="30"/>
      <c r="AU468" s="30"/>
      <c r="AV468" s="31"/>
      <c r="AW468" s="33"/>
      <c r="AX468" s="57"/>
    </row>
    <row r="469" spans="2:50" s="15" customFormat="1" ht="21" x14ac:dyDescent="0.25">
      <c r="B469" s="48"/>
      <c r="C469" s="20">
        <f t="shared" si="32"/>
        <v>45834</v>
      </c>
      <c r="D469" s="168">
        <f>SUMIFS('Transport DB'!P:P,'Transport DB'!C:C,"="&amp;'Work DB'!C469,'Transport DB'!F:F,"="&amp;'Work DB'!$D$4)</f>
        <v>0</v>
      </c>
      <c r="E469" s="169">
        <f>SUMIFS('Transport DB'!P:P,'Transport DB'!C:C,"="&amp;'Work DB'!C469,'Transport DB'!F:F,"="&amp;'Work DB'!$E$4)</f>
        <v>0</v>
      </c>
      <c r="F469" s="169">
        <f>SUMIFS('Transport DB'!P:P,'Transport DB'!C:C,"="&amp;'Work DB'!C469,'Transport DB'!F:F,"="&amp;'Work DB'!$F$4)</f>
        <v>0</v>
      </c>
      <c r="G469" s="169"/>
      <c r="H469" s="167"/>
      <c r="I469" s="168">
        <f>SUMIFS('Transport DB'!O:O,'Transport DB'!C:C,"="&amp;'Work DB'!C469,'Transport DB'!F:F,"="&amp;'Work DB'!$I$4)</f>
        <v>0</v>
      </c>
      <c r="J469" s="169">
        <f>SUMIFS('Transport DB'!O:O,'Transport DB'!C:C,"="&amp;'Work DB'!C469,'Transport DB'!F:F,"="&amp;'Work DB'!$J$4)</f>
        <v>0</v>
      </c>
      <c r="K469" s="169">
        <f>SUMIFS('Transport DB'!O:O,'Transport DB'!C:C,"="&amp;'Work DB'!C469,'Transport DB'!F:F,"="&amp;'Work DB'!$K$4)</f>
        <v>0</v>
      </c>
      <c r="L469" s="169">
        <f>SUMIFS('Transport DB'!O:O,'Transport DB'!C:C,"="&amp;'Work DB'!C469,'Transport DB'!F:F,"="&amp;'Work DB'!$L$4)</f>
        <v>0</v>
      </c>
      <c r="M469" s="169">
        <f>SUMIFS('Transport DB'!O:O,'Transport DB'!C:C,"="&amp;'Work DB'!C469,'Transport DB'!F:F,"="&amp;'Work DB'!$M$4)</f>
        <v>0</v>
      </c>
      <c r="N469" s="169"/>
      <c r="O469" s="167"/>
      <c r="P469" s="168">
        <f t="shared" si="31"/>
        <v>0</v>
      </c>
      <c r="Q469" s="169">
        <f t="shared" si="30"/>
        <v>0</v>
      </c>
      <c r="R469" s="169"/>
      <c r="S469" s="169"/>
      <c r="T469" s="169"/>
      <c r="U469" s="169"/>
      <c r="V469" s="167"/>
      <c r="W469" s="168">
        <f>SUMIFS('Transport DB'!Q:Q,'Transport DB'!C:C,"="&amp;'Work DB'!C469,'Transport DB'!F:F,"="&amp;'Work DB'!$W$4)</f>
        <v>0</v>
      </c>
      <c r="X469" s="169">
        <f>SUMIFS('Transport DB'!Q:Q,'Transport DB'!C:C,"="&amp;'Work DB'!C469,'Transport DB'!F:F,"="&amp;'Work DB'!$X$4)</f>
        <v>0</v>
      </c>
      <c r="Y469" s="169">
        <f>SUMIFS('Transport DB'!Q:Q,'Transport DB'!C:C,"="&amp;'Work DB'!C469,'Transport DB'!F:F,"="&amp;'Work DB'!$Y$4)</f>
        <v>0</v>
      </c>
      <c r="Z469" s="166">
        <f>SUMIFS('Transport DB'!Q:Q,'Transport DB'!C:C,"="&amp;'Work DB'!C469,'Transport DB'!F:F,"="&amp;'Work DB'!$Z$4)</f>
        <v>0</v>
      </c>
      <c r="AA469" s="166">
        <f>SUMIFS('Transport DB'!Q:Q,'Transport DB'!C:C,"="&amp;'Work DB'!C469,'Transport DB'!F:F,"="&amp;'Work DB'!$AA$4)</f>
        <v>0</v>
      </c>
      <c r="AB469" s="166"/>
      <c r="AC469" s="167"/>
      <c r="AD469" s="29"/>
      <c r="AE469" s="30"/>
      <c r="AF469" s="31"/>
      <c r="AG469" s="29"/>
      <c r="AH469" s="30"/>
      <c r="AI469" s="32"/>
      <c r="AJ469" s="29"/>
      <c r="AK469" s="30"/>
      <c r="AL469" s="30"/>
      <c r="AM469" s="31"/>
      <c r="AN469" s="29"/>
      <c r="AO469" s="30"/>
      <c r="AP469" s="31"/>
      <c r="AQ469" s="189"/>
      <c r="AR469" s="30"/>
      <c r="AS469" s="30"/>
      <c r="AT469" s="30"/>
      <c r="AU469" s="30"/>
      <c r="AV469" s="31"/>
      <c r="AW469" s="33"/>
      <c r="AX469" s="57"/>
    </row>
    <row r="470" spans="2:50" s="15" customFormat="1" ht="21" x14ac:dyDescent="0.25">
      <c r="B470" s="48"/>
      <c r="C470" s="20">
        <f t="shared" si="32"/>
        <v>45835</v>
      </c>
      <c r="D470" s="168">
        <f>SUMIFS('Transport DB'!P:P,'Transport DB'!C:C,"="&amp;'Work DB'!C470,'Transport DB'!F:F,"="&amp;'Work DB'!$D$4)</f>
        <v>0</v>
      </c>
      <c r="E470" s="169">
        <f>SUMIFS('Transport DB'!P:P,'Transport DB'!C:C,"="&amp;'Work DB'!C470,'Transport DB'!F:F,"="&amp;'Work DB'!$E$4)</f>
        <v>0</v>
      </c>
      <c r="F470" s="169">
        <f>SUMIFS('Transport DB'!P:P,'Transport DB'!C:C,"="&amp;'Work DB'!C470,'Transport DB'!F:F,"="&amp;'Work DB'!$F$4)</f>
        <v>0</v>
      </c>
      <c r="G470" s="169"/>
      <c r="H470" s="167"/>
      <c r="I470" s="168">
        <f>SUMIFS('Transport DB'!O:O,'Transport DB'!C:C,"="&amp;'Work DB'!C470,'Transport DB'!F:F,"="&amp;'Work DB'!$I$4)</f>
        <v>0</v>
      </c>
      <c r="J470" s="169">
        <f>SUMIFS('Transport DB'!O:O,'Transport DB'!C:C,"="&amp;'Work DB'!C470,'Transport DB'!F:F,"="&amp;'Work DB'!$J$4)</f>
        <v>0</v>
      </c>
      <c r="K470" s="169">
        <f>SUMIFS('Transport DB'!O:O,'Transport DB'!C:C,"="&amp;'Work DB'!C470,'Transport DB'!F:F,"="&amp;'Work DB'!$K$4)</f>
        <v>0</v>
      </c>
      <c r="L470" s="169">
        <f>SUMIFS('Transport DB'!O:O,'Transport DB'!C:C,"="&amp;'Work DB'!C470,'Transport DB'!F:F,"="&amp;'Work DB'!$L$4)</f>
        <v>0</v>
      </c>
      <c r="M470" s="169">
        <f>SUMIFS('Transport DB'!O:O,'Transport DB'!C:C,"="&amp;'Work DB'!C470,'Transport DB'!F:F,"="&amp;'Work DB'!$M$4)</f>
        <v>0</v>
      </c>
      <c r="N470" s="169"/>
      <c r="O470" s="167"/>
      <c r="P470" s="168">
        <f t="shared" si="31"/>
        <v>0</v>
      </c>
      <c r="Q470" s="169">
        <f t="shared" si="30"/>
        <v>0</v>
      </c>
      <c r="R470" s="169"/>
      <c r="S470" s="169"/>
      <c r="T470" s="169"/>
      <c r="U470" s="169"/>
      <c r="V470" s="167"/>
      <c r="W470" s="168">
        <f>SUMIFS('Transport DB'!Q:Q,'Transport DB'!C:C,"="&amp;'Work DB'!C470,'Transport DB'!F:F,"="&amp;'Work DB'!$W$4)</f>
        <v>0</v>
      </c>
      <c r="X470" s="169">
        <f>SUMIFS('Transport DB'!Q:Q,'Transport DB'!C:C,"="&amp;'Work DB'!C470,'Transport DB'!F:F,"="&amp;'Work DB'!$X$4)</f>
        <v>0</v>
      </c>
      <c r="Y470" s="169">
        <f>SUMIFS('Transport DB'!Q:Q,'Transport DB'!C:C,"="&amp;'Work DB'!C470,'Transport DB'!F:F,"="&amp;'Work DB'!$Y$4)</f>
        <v>0</v>
      </c>
      <c r="Z470" s="166">
        <f>SUMIFS('Transport DB'!Q:Q,'Transport DB'!C:C,"="&amp;'Work DB'!C470,'Transport DB'!F:F,"="&amp;'Work DB'!$Z$4)</f>
        <v>0</v>
      </c>
      <c r="AA470" s="166">
        <f>SUMIFS('Transport DB'!Q:Q,'Transport DB'!C:C,"="&amp;'Work DB'!C470,'Transport DB'!F:F,"="&amp;'Work DB'!$AA$4)</f>
        <v>0</v>
      </c>
      <c r="AB470" s="166"/>
      <c r="AC470" s="167"/>
      <c r="AD470" s="29"/>
      <c r="AE470" s="30"/>
      <c r="AF470" s="31"/>
      <c r="AG470" s="29"/>
      <c r="AH470" s="30"/>
      <c r="AI470" s="32"/>
      <c r="AJ470" s="29"/>
      <c r="AK470" s="30"/>
      <c r="AL470" s="30"/>
      <c r="AM470" s="31"/>
      <c r="AN470" s="29"/>
      <c r="AO470" s="30"/>
      <c r="AP470" s="31"/>
      <c r="AQ470" s="189"/>
      <c r="AR470" s="30"/>
      <c r="AS470" s="30"/>
      <c r="AT470" s="30"/>
      <c r="AU470" s="30"/>
      <c r="AV470" s="31"/>
      <c r="AW470" s="33"/>
      <c r="AX470" s="57"/>
    </row>
    <row r="471" spans="2:50" s="15" customFormat="1" ht="21" x14ac:dyDescent="0.25">
      <c r="B471" s="48"/>
      <c r="C471" s="20">
        <f t="shared" si="32"/>
        <v>45836</v>
      </c>
      <c r="D471" s="168">
        <f>SUMIFS('Transport DB'!P:P,'Transport DB'!C:C,"="&amp;'Work DB'!C471,'Transport DB'!F:F,"="&amp;'Work DB'!$D$4)</f>
        <v>0</v>
      </c>
      <c r="E471" s="169">
        <f>SUMIFS('Transport DB'!P:P,'Transport DB'!C:C,"="&amp;'Work DB'!C471,'Transport DB'!F:F,"="&amp;'Work DB'!$E$4)</f>
        <v>0</v>
      </c>
      <c r="F471" s="169">
        <f>SUMIFS('Transport DB'!P:P,'Transport DB'!C:C,"="&amp;'Work DB'!C471,'Transport DB'!F:F,"="&amp;'Work DB'!$F$4)</f>
        <v>0</v>
      </c>
      <c r="G471" s="169"/>
      <c r="H471" s="167"/>
      <c r="I471" s="168">
        <f>SUMIFS('Transport DB'!O:O,'Transport DB'!C:C,"="&amp;'Work DB'!C471,'Transport DB'!F:F,"="&amp;'Work DB'!$I$4)</f>
        <v>0</v>
      </c>
      <c r="J471" s="169">
        <f>SUMIFS('Transport DB'!O:O,'Transport DB'!C:C,"="&amp;'Work DB'!C471,'Transport DB'!F:F,"="&amp;'Work DB'!$J$4)</f>
        <v>0</v>
      </c>
      <c r="K471" s="169">
        <f>SUMIFS('Transport DB'!O:O,'Transport DB'!C:C,"="&amp;'Work DB'!C471,'Transport DB'!F:F,"="&amp;'Work DB'!$K$4)</f>
        <v>0</v>
      </c>
      <c r="L471" s="169">
        <f>SUMIFS('Transport DB'!O:O,'Transport DB'!C:C,"="&amp;'Work DB'!C471,'Transport DB'!F:F,"="&amp;'Work DB'!$L$4)</f>
        <v>0</v>
      </c>
      <c r="M471" s="169">
        <f>SUMIFS('Transport DB'!O:O,'Transport DB'!C:C,"="&amp;'Work DB'!C471,'Transport DB'!F:F,"="&amp;'Work DB'!$M$4)</f>
        <v>0</v>
      </c>
      <c r="N471" s="169"/>
      <c r="O471" s="167"/>
      <c r="P471" s="168">
        <f t="shared" si="31"/>
        <v>0</v>
      </c>
      <c r="Q471" s="169">
        <f t="shared" si="30"/>
        <v>0</v>
      </c>
      <c r="R471" s="169"/>
      <c r="S471" s="169"/>
      <c r="T471" s="169"/>
      <c r="U471" s="169"/>
      <c r="V471" s="167"/>
      <c r="W471" s="168">
        <f>SUMIFS('Transport DB'!Q:Q,'Transport DB'!C:C,"="&amp;'Work DB'!C471,'Transport DB'!F:F,"="&amp;'Work DB'!$W$4)</f>
        <v>0</v>
      </c>
      <c r="X471" s="169">
        <f>SUMIFS('Transport DB'!Q:Q,'Transport DB'!C:C,"="&amp;'Work DB'!C471,'Transport DB'!F:F,"="&amp;'Work DB'!$X$4)</f>
        <v>0</v>
      </c>
      <c r="Y471" s="169">
        <f>SUMIFS('Transport DB'!Q:Q,'Transport DB'!C:C,"="&amp;'Work DB'!C471,'Transport DB'!F:F,"="&amp;'Work DB'!$Y$4)</f>
        <v>0</v>
      </c>
      <c r="Z471" s="166">
        <f>SUMIFS('Transport DB'!Q:Q,'Transport DB'!C:C,"="&amp;'Work DB'!C471,'Transport DB'!F:F,"="&amp;'Work DB'!$Z$4)</f>
        <v>0</v>
      </c>
      <c r="AA471" s="166">
        <f>SUMIFS('Transport DB'!Q:Q,'Transport DB'!C:C,"="&amp;'Work DB'!C471,'Transport DB'!F:F,"="&amp;'Work DB'!$AA$4)</f>
        <v>0</v>
      </c>
      <c r="AB471" s="166"/>
      <c r="AC471" s="167"/>
      <c r="AD471" s="29"/>
      <c r="AE471" s="30"/>
      <c r="AF471" s="31"/>
      <c r="AG471" s="29"/>
      <c r="AH471" s="30"/>
      <c r="AI471" s="32"/>
      <c r="AJ471" s="29"/>
      <c r="AK471" s="30"/>
      <c r="AL471" s="30"/>
      <c r="AM471" s="31"/>
      <c r="AN471" s="29"/>
      <c r="AO471" s="30"/>
      <c r="AP471" s="31"/>
      <c r="AQ471" s="189"/>
      <c r="AR471" s="30"/>
      <c r="AS471" s="30"/>
      <c r="AT471" s="30"/>
      <c r="AU471" s="30"/>
      <c r="AV471" s="31"/>
      <c r="AW471" s="33"/>
      <c r="AX471" s="57"/>
    </row>
    <row r="472" spans="2:50" s="15" customFormat="1" ht="21" x14ac:dyDescent="0.25">
      <c r="B472" s="48"/>
      <c r="C472" s="20">
        <f t="shared" si="32"/>
        <v>45837</v>
      </c>
      <c r="D472" s="168">
        <f>SUMIFS('Transport DB'!P:P,'Transport DB'!C:C,"="&amp;'Work DB'!C472,'Transport DB'!F:F,"="&amp;'Work DB'!$D$4)</f>
        <v>0</v>
      </c>
      <c r="E472" s="169">
        <f>SUMIFS('Transport DB'!P:P,'Transport DB'!C:C,"="&amp;'Work DB'!C472,'Transport DB'!F:F,"="&amp;'Work DB'!$E$4)</f>
        <v>0</v>
      </c>
      <c r="F472" s="169">
        <f>SUMIFS('Transport DB'!P:P,'Transport DB'!C:C,"="&amp;'Work DB'!C472,'Transport DB'!F:F,"="&amp;'Work DB'!$F$4)</f>
        <v>0</v>
      </c>
      <c r="G472" s="169"/>
      <c r="H472" s="167"/>
      <c r="I472" s="168">
        <f>SUMIFS('Transport DB'!O:O,'Transport DB'!C:C,"="&amp;'Work DB'!C472,'Transport DB'!F:F,"="&amp;'Work DB'!$I$4)</f>
        <v>0</v>
      </c>
      <c r="J472" s="169">
        <f>SUMIFS('Transport DB'!O:O,'Transport DB'!C:C,"="&amp;'Work DB'!C472,'Transport DB'!F:F,"="&amp;'Work DB'!$J$4)</f>
        <v>0</v>
      </c>
      <c r="K472" s="169">
        <f>SUMIFS('Transport DB'!O:O,'Transport DB'!C:C,"="&amp;'Work DB'!C472,'Transport DB'!F:F,"="&amp;'Work DB'!$K$4)</f>
        <v>0</v>
      </c>
      <c r="L472" s="169">
        <f>SUMIFS('Transport DB'!O:O,'Transport DB'!C:C,"="&amp;'Work DB'!C472,'Transport DB'!F:F,"="&amp;'Work DB'!$L$4)</f>
        <v>0</v>
      </c>
      <c r="M472" s="169">
        <f>SUMIFS('Transport DB'!O:O,'Transport DB'!C:C,"="&amp;'Work DB'!C472,'Transport DB'!F:F,"="&amp;'Work DB'!$M$4)</f>
        <v>0</v>
      </c>
      <c r="N472" s="169"/>
      <c r="O472" s="167"/>
      <c r="P472" s="168">
        <f t="shared" si="31"/>
        <v>0</v>
      </c>
      <c r="Q472" s="169">
        <f t="shared" si="30"/>
        <v>0</v>
      </c>
      <c r="R472" s="169"/>
      <c r="S472" s="169"/>
      <c r="T472" s="169"/>
      <c r="U472" s="169"/>
      <c r="V472" s="167"/>
      <c r="W472" s="168">
        <f>SUMIFS('Transport DB'!Q:Q,'Transport DB'!C:C,"="&amp;'Work DB'!C472,'Transport DB'!F:F,"="&amp;'Work DB'!$W$4)</f>
        <v>0</v>
      </c>
      <c r="X472" s="169">
        <f>SUMIFS('Transport DB'!Q:Q,'Transport DB'!C:C,"="&amp;'Work DB'!C472,'Transport DB'!F:F,"="&amp;'Work DB'!$X$4)</f>
        <v>0</v>
      </c>
      <c r="Y472" s="169">
        <f>SUMIFS('Transport DB'!Q:Q,'Transport DB'!C:C,"="&amp;'Work DB'!C472,'Transport DB'!F:F,"="&amp;'Work DB'!$Y$4)</f>
        <v>0</v>
      </c>
      <c r="Z472" s="166">
        <f>SUMIFS('Transport DB'!Q:Q,'Transport DB'!C:C,"="&amp;'Work DB'!C472,'Transport DB'!F:F,"="&amp;'Work DB'!$Z$4)</f>
        <v>0</v>
      </c>
      <c r="AA472" s="166">
        <f>SUMIFS('Transport DB'!Q:Q,'Transport DB'!C:C,"="&amp;'Work DB'!C472,'Transport DB'!F:F,"="&amp;'Work DB'!$AA$4)</f>
        <v>0</v>
      </c>
      <c r="AB472" s="166"/>
      <c r="AC472" s="167"/>
      <c r="AD472" s="29"/>
      <c r="AE472" s="30"/>
      <c r="AF472" s="31"/>
      <c r="AG472" s="29"/>
      <c r="AH472" s="30"/>
      <c r="AI472" s="32"/>
      <c r="AJ472" s="29"/>
      <c r="AK472" s="30"/>
      <c r="AL472" s="30"/>
      <c r="AM472" s="31"/>
      <c r="AN472" s="29"/>
      <c r="AO472" s="30"/>
      <c r="AP472" s="31"/>
      <c r="AQ472" s="189"/>
      <c r="AR472" s="30"/>
      <c r="AS472" s="30"/>
      <c r="AT472" s="30"/>
      <c r="AU472" s="30"/>
      <c r="AV472" s="31"/>
      <c r="AW472" s="33"/>
      <c r="AX472" s="57"/>
    </row>
    <row r="473" spans="2:50" s="15" customFormat="1" ht="21" x14ac:dyDescent="0.25">
      <c r="B473" s="48"/>
      <c r="C473" s="20">
        <f t="shared" si="32"/>
        <v>45838</v>
      </c>
      <c r="D473" s="168">
        <f>SUMIFS('Transport DB'!P:P,'Transport DB'!C:C,"="&amp;'Work DB'!C473,'Transport DB'!F:F,"="&amp;'Work DB'!$D$4)</f>
        <v>0</v>
      </c>
      <c r="E473" s="169">
        <f>SUMIFS('Transport DB'!P:P,'Transport DB'!C:C,"="&amp;'Work DB'!C473,'Transport DB'!F:F,"="&amp;'Work DB'!$E$4)</f>
        <v>0</v>
      </c>
      <c r="F473" s="169">
        <f>SUMIFS('Transport DB'!P:P,'Transport DB'!C:C,"="&amp;'Work DB'!C473,'Transport DB'!F:F,"="&amp;'Work DB'!$F$4)</f>
        <v>0</v>
      </c>
      <c r="G473" s="169"/>
      <c r="H473" s="167"/>
      <c r="I473" s="168">
        <f>SUMIFS('Transport DB'!O:O,'Transport DB'!C:C,"="&amp;'Work DB'!C473,'Transport DB'!F:F,"="&amp;'Work DB'!$I$4)</f>
        <v>0</v>
      </c>
      <c r="J473" s="169">
        <f>SUMIFS('Transport DB'!O:O,'Transport DB'!C:C,"="&amp;'Work DB'!C473,'Transport DB'!F:F,"="&amp;'Work DB'!$J$4)</f>
        <v>0</v>
      </c>
      <c r="K473" s="169">
        <f>SUMIFS('Transport DB'!O:O,'Transport DB'!C:C,"="&amp;'Work DB'!C473,'Transport DB'!F:F,"="&amp;'Work DB'!$K$4)</f>
        <v>0</v>
      </c>
      <c r="L473" s="169">
        <f>SUMIFS('Transport DB'!O:O,'Transport DB'!C:C,"="&amp;'Work DB'!C473,'Transport DB'!F:F,"="&amp;'Work DB'!$L$4)</f>
        <v>0</v>
      </c>
      <c r="M473" s="169">
        <f>SUMIFS('Transport DB'!O:O,'Transport DB'!C:C,"="&amp;'Work DB'!C473,'Transport DB'!F:F,"="&amp;'Work DB'!$M$4)</f>
        <v>0</v>
      </c>
      <c r="N473" s="169"/>
      <c r="O473" s="167"/>
      <c r="P473" s="168">
        <f t="shared" si="31"/>
        <v>0</v>
      </c>
      <c r="Q473" s="169">
        <f t="shared" si="30"/>
        <v>0</v>
      </c>
      <c r="R473" s="169"/>
      <c r="S473" s="169"/>
      <c r="T473" s="169"/>
      <c r="U473" s="169"/>
      <c r="V473" s="167"/>
      <c r="W473" s="168">
        <f>SUMIFS('Transport DB'!Q:Q,'Transport DB'!C:C,"="&amp;'Work DB'!C473,'Transport DB'!F:F,"="&amp;'Work DB'!$W$4)</f>
        <v>0</v>
      </c>
      <c r="X473" s="169">
        <f>SUMIFS('Transport DB'!Q:Q,'Transport DB'!C:C,"="&amp;'Work DB'!C473,'Transport DB'!F:F,"="&amp;'Work DB'!$X$4)</f>
        <v>0</v>
      </c>
      <c r="Y473" s="169">
        <f>SUMIFS('Transport DB'!Q:Q,'Transport DB'!C:C,"="&amp;'Work DB'!C473,'Transport DB'!F:F,"="&amp;'Work DB'!$Y$4)</f>
        <v>0</v>
      </c>
      <c r="Z473" s="166">
        <f>SUMIFS('Transport DB'!Q:Q,'Transport DB'!C:C,"="&amp;'Work DB'!C473,'Transport DB'!F:F,"="&amp;'Work DB'!$Z$4)</f>
        <v>0</v>
      </c>
      <c r="AA473" s="166">
        <f>SUMIFS('Transport DB'!Q:Q,'Transport DB'!C:C,"="&amp;'Work DB'!C473,'Transport DB'!F:F,"="&amp;'Work DB'!$AA$4)</f>
        <v>0</v>
      </c>
      <c r="AB473" s="166"/>
      <c r="AC473" s="167"/>
      <c r="AD473" s="29"/>
      <c r="AE473" s="30"/>
      <c r="AF473" s="31"/>
      <c r="AG473" s="29"/>
      <c r="AH473" s="30"/>
      <c r="AI473" s="32"/>
      <c r="AJ473" s="29"/>
      <c r="AK473" s="30"/>
      <c r="AL473" s="30"/>
      <c r="AM473" s="31"/>
      <c r="AN473" s="29"/>
      <c r="AO473" s="30"/>
      <c r="AP473" s="31"/>
      <c r="AQ473" s="189"/>
      <c r="AR473" s="30"/>
      <c r="AS473" s="30"/>
      <c r="AT473" s="30"/>
      <c r="AU473" s="30"/>
      <c r="AV473" s="31"/>
      <c r="AW473" s="33"/>
      <c r="AX473" s="57"/>
    </row>
    <row r="474" spans="2:50" s="15" customFormat="1" ht="21" x14ac:dyDescent="0.25">
      <c r="B474" s="48"/>
      <c r="C474" s="20">
        <f t="shared" si="32"/>
        <v>45839</v>
      </c>
      <c r="D474" s="168">
        <f>SUMIFS('Transport DB'!P:P,'Transport DB'!C:C,"="&amp;'Work DB'!C474,'Transport DB'!F:F,"="&amp;'Work DB'!$D$4)</f>
        <v>0</v>
      </c>
      <c r="E474" s="169">
        <f>SUMIFS('Transport DB'!P:P,'Transport DB'!C:C,"="&amp;'Work DB'!C474,'Transport DB'!F:F,"="&amp;'Work DB'!$E$4)</f>
        <v>0</v>
      </c>
      <c r="F474" s="169">
        <f>SUMIFS('Transport DB'!P:P,'Transport DB'!C:C,"="&amp;'Work DB'!C474,'Transport DB'!F:F,"="&amp;'Work DB'!$F$4)</f>
        <v>0</v>
      </c>
      <c r="G474" s="169"/>
      <c r="H474" s="167"/>
      <c r="I474" s="168">
        <f>SUMIFS('Transport DB'!O:O,'Transport DB'!C:C,"="&amp;'Work DB'!C474,'Transport DB'!F:F,"="&amp;'Work DB'!$I$4)</f>
        <v>0</v>
      </c>
      <c r="J474" s="169">
        <f>SUMIFS('Transport DB'!O:O,'Transport DB'!C:C,"="&amp;'Work DB'!C474,'Transport DB'!F:F,"="&amp;'Work DB'!$J$4)</f>
        <v>0</v>
      </c>
      <c r="K474" s="169">
        <f>SUMIFS('Transport DB'!O:O,'Transport DB'!C:C,"="&amp;'Work DB'!C474,'Transport DB'!F:F,"="&amp;'Work DB'!$K$4)</f>
        <v>0</v>
      </c>
      <c r="L474" s="169">
        <f>SUMIFS('Transport DB'!O:O,'Transport DB'!C:C,"="&amp;'Work DB'!C474,'Transport DB'!F:F,"="&amp;'Work DB'!$L$4)</f>
        <v>0</v>
      </c>
      <c r="M474" s="169">
        <f>SUMIFS('Transport DB'!O:O,'Transport DB'!C:C,"="&amp;'Work DB'!C474,'Transport DB'!F:F,"="&amp;'Work DB'!$M$4)</f>
        <v>0</v>
      </c>
      <c r="N474" s="169"/>
      <c r="O474" s="167"/>
      <c r="P474" s="168">
        <f t="shared" si="31"/>
        <v>0</v>
      </c>
      <c r="Q474" s="169">
        <f t="shared" si="30"/>
        <v>0</v>
      </c>
      <c r="R474" s="169"/>
      <c r="S474" s="169"/>
      <c r="T474" s="169"/>
      <c r="U474" s="169"/>
      <c r="V474" s="167"/>
      <c r="W474" s="168">
        <f>SUMIFS('Transport DB'!Q:Q,'Transport DB'!C:C,"="&amp;'Work DB'!C474,'Transport DB'!F:F,"="&amp;'Work DB'!$W$4)</f>
        <v>0</v>
      </c>
      <c r="X474" s="169">
        <f>SUMIFS('Transport DB'!Q:Q,'Transport DB'!C:C,"="&amp;'Work DB'!C474,'Transport DB'!F:F,"="&amp;'Work DB'!$X$4)</f>
        <v>0</v>
      </c>
      <c r="Y474" s="169">
        <f>SUMIFS('Transport DB'!Q:Q,'Transport DB'!C:C,"="&amp;'Work DB'!C474,'Transport DB'!F:F,"="&amp;'Work DB'!$Y$4)</f>
        <v>0</v>
      </c>
      <c r="Z474" s="166">
        <f>SUMIFS('Transport DB'!Q:Q,'Transport DB'!C:C,"="&amp;'Work DB'!C474,'Transport DB'!F:F,"="&amp;'Work DB'!$Z$4)</f>
        <v>0</v>
      </c>
      <c r="AA474" s="166">
        <f>SUMIFS('Transport DB'!Q:Q,'Transport DB'!C:C,"="&amp;'Work DB'!C474,'Transport DB'!F:F,"="&amp;'Work DB'!$AA$4)</f>
        <v>0</v>
      </c>
      <c r="AB474" s="166"/>
      <c r="AC474" s="167"/>
      <c r="AD474" s="29"/>
      <c r="AE474" s="30"/>
      <c r="AF474" s="31"/>
      <c r="AG474" s="29"/>
      <c r="AH474" s="30"/>
      <c r="AI474" s="32"/>
      <c r="AJ474" s="29"/>
      <c r="AK474" s="30"/>
      <c r="AL474" s="30"/>
      <c r="AM474" s="31"/>
      <c r="AN474" s="29"/>
      <c r="AO474" s="30"/>
      <c r="AP474" s="31"/>
      <c r="AQ474" s="189"/>
      <c r="AR474" s="30"/>
      <c r="AS474" s="30"/>
      <c r="AT474" s="30"/>
      <c r="AU474" s="30"/>
      <c r="AV474" s="31"/>
      <c r="AW474" s="33"/>
      <c r="AX474" s="57"/>
    </row>
    <row r="475" spans="2:50" s="15" customFormat="1" ht="21" x14ac:dyDescent="0.25">
      <c r="B475" s="48"/>
      <c r="C475" s="20">
        <f t="shared" si="32"/>
        <v>45840</v>
      </c>
      <c r="D475" s="168">
        <f>SUMIFS('Transport DB'!P:P,'Transport DB'!C:C,"="&amp;'Work DB'!C475,'Transport DB'!F:F,"="&amp;'Work DB'!$D$4)</f>
        <v>0</v>
      </c>
      <c r="E475" s="169">
        <f>SUMIFS('Transport DB'!P:P,'Transport DB'!C:C,"="&amp;'Work DB'!C475,'Transport DB'!F:F,"="&amp;'Work DB'!$E$4)</f>
        <v>0</v>
      </c>
      <c r="F475" s="169">
        <f>SUMIFS('Transport DB'!P:P,'Transport DB'!C:C,"="&amp;'Work DB'!C475,'Transport DB'!F:F,"="&amp;'Work DB'!$F$4)</f>
        <v>0</v>
      </c>
      <c r="G475" s="169"/>
      <c r="H475" s="167"/>
      <c r="I475" s="168">
        <f>SUMIFS('Transport DB'!O:O,'Transport DB'!C:C,"="&amp;'Work DB'!C475,'Transport DB'!F:F,"="&amp;'Work DB'!$I$4)</f>
        <v>0</v>
      </c>
      <c r="J475" s="169">
        <f>SUMIFS('Transport DB'!O:O,'Transport DB'!C:C,"="&amp;'Work DB'!C475,'Transport DB'!F:F,"="&amp;'Work DB'!$J$4)</f>
        <v>0</v>
      </c>
      <c r="K475" s="169">
        <f>SUMIFS('Transport DB'!O:O,'Transport DB'!C:C,"="&amp;'Work DB'!C475,'Transport DB'!F:F,"="&amp;'Work DB'!$K$4)</f>
        <v>0</v>
      </c>
      <c r="L475" s="169">
        <f>SUMIFS('Transport DB'!O:O,'Transport DB'!C:C,"="&amp;'Work DB'!C475,'Transport DB'!F:F,"="&amp;'Work DB'!$L$4)</f>
        <v>0</v>
      </c>
      <c r="M475" s="169">
        <f>SUMIFS('Transport DB'!O:O,'Transport DB'!C:C,"="&amp;'Work DB'!C475,'Transport DB'!F:F,"="&amp;'Work DB'!$M$4)</f>
        <v>0</v>
      </c>
      <c r="N475" s="169"/>
      <c r="O475" s="167"/>
      <c r="P475" s="168">
        <f t="shared" si="31"/>
        <v>0</v>
      </c>
      <c r="Q475" s="169">
        <f t="shared" si="30"/>
        <v>0</v>
      </c>
      <c r="R475" s="169"/>
      <c r="S475" s="169"/>
      <c r="T475" s="169"/>
      <c r="U475" s="169"/>
      <c r="V475" s="167"/>
      <c r="W475" s="168">
        <f>SUMIFS('Transport DB'!Q:Q,'Transport DB'!C:C,"="&amp;'Work DB'!C475,'Transport DB'!F:F,"="&amp;'Work DB'!$W$4)</f>
        <v>0</v>
      </c>
      <c r="X475" s="169">
        <f>SUMIFS('Transport DB'!Q:Q,'Transport DB'!C:C,"="&amp;'Work DB'!C475,'Transport DB'!F:F,"="&amp;'Work DB'!$X$4)</f>
        <v>0</v>
      </c>
      <c r="Y475" s="169">
        <f>SUMIFS('Transport DB'!Q:Q,'Transport DB'!C:C,"="&amp;'Work DB'!C475,'Transport DB'!F:F,"="&amp;'Work DB'!$Y$4)</f>
        <v>0</v>
      </c>
      <c r="Z475" s="166">
        <f>SUMIFS('Transport DB'!Q:Q,'Transport DB'!C:C,"="&amp;'Work DB'!C475,'Transport DB'!F:F,"="&amp;'Work DB'!$Z$4)</f>
        <v>0</v>
      </c>
      <c r="AA475" s="166">
        <f>SUMIFS('Transport DB'!Q:Q,'Transport DB'!C:C,"="&amp;'Work DB'!C475,'Transport DB'!F:F,"="&amp;'Work DB'!$AA$4)</f>
        <v>0</v>
      </c>
      <c r="AB475" s="166"/>
      <c r="AC475" s="167"/>
      <c r="AD475" s="29"/>
      <c r="AE475" s="30"/>
      <c r="AF475" s="31"/>
      <c r="AG475" s="29"/>
      <c r="AH475" s="30"/>
      <c r="AI475" s="32"/>
      <c r="AJ475" s="29"/>
      <c r="AK475" s="30"/>
      <c r="AL475" s="30"/>
      <c r="AM475" s="31"/>
      <c r="AN475" s="29"/>
      <c r="AO475" s="30"/>
      <c r="AP475" s="31"/>
      <c r="AQ475" s="189"/>
      <c r="AR475" s="30"/>
      <c r="AS475" s="30"/>
      <c r="AT475" s="30"/>
      <c r="AU475" s="30"/>
      <c r="AV475" s="31"/>
      <c r="AW475" s="33"/>
      <c r="AX475" s="57"/>
    </row>
    <row r="476" spans="2:50" s="15" customFormat="1" ht="21" x14ac:dyDescent="0.25">
      <c r="B476" s="48"/>
      <c r="C476" s="20">
        <f t="shared" si="32"/>
        <v>45841</v>
      </c>
      <c r="D476" s="168">
        <f>SUMIFS('Transport DB'!P:P,'Transport DB'!C:C,"="&amp;'Work DB'!C476,'Transport DB'!F:F,"="&amp;'Work DB'!$D$4)</f>
        <v>0</v>
      </c>
      <c r="E476" s="169">
        <f>SUMIFS('Transport DB'!P:P,'Transport DB'!C:C,"="&amp;'Work DB'!C476,'Transport DB'!F:F,"="&amp;'Work DB'!$E$4)</f>
        <v>0</v>
      </c>
      <c r="F476" s="169">
        <f>SUMIFS('Transport DB'!P:P,'Transport DB'!C:C,"="&amp;'Work DB'!C476,'Transport DB'!F:F,"="&amp;'Work DB'!$F$4)</f>
        <v>0</v>
      </c>
      <c r="G476" s="169"/>
      <c r="H476" s="167"/>
      <c r="I476" s="168">
        <f>SUMIFS('Transport DB'!O:O,'Transport DB'!C:C,"="&amp;'Work DB'!C476,'Transport DB'!F:F,"="&amp;'Work DB'!$I$4)</f>
        <v>0</v>
      </c>
      <c r="J476" s="169">
        <f>SUMIFS('Transport DB'!O:O,'Transport DB'!C:C,"="&amp;'Work DB'!C476,'Transport DB'!F:F,"="&amp;'Work DB'!$J$4)</f>
        <v>0</v>
      </c>
      <c r="K476" s="169">
        <f>SUMIFS('Transport DB'!O:O,'Transport DB'!C:C,"="&amp;'Work DB'!C476,'Transport DB'!F:F,"="&amp;'Work DB'!$K$4)</f>
        <v>0</v>
      </c>
      <c r="L476" s="169">
        <f>SUMIFS('Transport DB'!O:O,'Transport DB'!C:C,"="&amp;'Work DB'!C476,'Transport DB'!F:F,"="&amp;'Work DB'!$L$4)</f>
        <v>0</v>
      </c>
      <c r="M476" s="169">
        <f>SUMIFS('Transport DB'!O:O,'Transport DB'!C:C,"="&amp;'Work DB'!C476,'Transport DB'!F:F,"="&amp;'Work DB'!$M$4)</f>
        <v>0</v>
      </c>
      <c r="N476" s="169"/>
      <c r="O476" s="167"/>
      <c r="P476" s="168">
        <f t="shared" si="31"/>
        <v>0</v>
      </c>
      <c r="Q476" s="169">
        <f t="shared" si="30"/>
        <v>0</v>
      </c>
      <c r="R476" s="169"/>
      <c r="S476" s="169"/>
      <c r="T476" s="169"/>
      <c r="U476" s="169"/>
      <c r="V476" s="167"/>
      <c r="W476" s="168">
        <f>SUMIFS('Transport DB'!Q:Q,'Transport DB'!C:C,"="&amp;'Work DB'!C476,'Transport DB'!F:F,"="&amp;'Work DB'!$W$4)</f>
        <v>0</v>
      </c>
      <c r="X476" s="169">
        <f>SUMIFS('Transport DB'!Q:Q,'Transport DB'!C:C,"="&amp;'Work DB'!C476,'Transport DB'!F:F,"="&amp;'Work DB'!$X$4)</f>
        <v>0</v>
      </c>
      <c r="Y476" s="169">
        <f>SUMIFS('Transport DB'!Q:Q,'Transport DB'!C:C,"="&amp;'Work DB'!C476,'Transport DB'!F:F,"="&amp;'Work DB'!$Y$4)</f>
        <v>0</v>
      </c>
      <c r="Z476" s="166">
        <f>SUMIFS('Transport DB'!Q:Q,'Transport DB'!C:C,"="&amp;'Work DB'!C476,'Transport DB'!F:F,"="&amp;'Work DB'!$Z$4)</f>
        <v>0</v>
      </c>
      <c r="AA476" s="166">
        <f>SUMIFS('Transport DB'!Q:Q,'Transport DB'!C:C,"="&amp;'Work DB'!C476,'Transport DB'!F:F,"="&amp;'Work DB'!$AA$4)</f>
        <v>0</v>
      </c>
      <c r="AB476" s="166"/>
      <c r="AC476" s="167"/>
      <c r="AD476" s="29"/>
      <c r="AE476" s="30"/>
      <c r="AF476" s="31"/>
      <c r="AG476" s="29"/>
      <c r="AH476" s="30"/>
      <c r="AI476" s="32"/>
      <c r="AJ476" s="29"/>
      <c r="AK476" s="30"/>
      <c r="AL476" s="30"/>
      <c r="AM476" s="31"/>
      <c r="AN476" s="29"/>
      <c r="AO476" s="30"/>
      <c r="AP476" s="31"/>
      <c r="AQ476" s="189"/>
      <c r="AR476" s="30"/>
      <c r="AS476" s="30"/>
      <c r="AT476" s="30"/>
      <c r="AU476" s="30"/>
      <c r="AV476" s="31"/>
      <c r="AW476" s="33"/>
      <c r="AX476" s="57"/>
    </row>
    <row r="477" spans="2:50" s="15" customFormat="1" ht="21" x14ac:dyDescent="0.25">
      <c r="B477" s="48"/>
      <c r="C477" s="20">
        <f t="shared" si="32"/>
        <v>45842</v>
      </c>
      <c r="D477" s="168">
        <f>SUMIFS('Transport DB'!P:P,'Transport DB'!C:C,"="&amp;'Work DB'!C477,'Transport DB'!F:F,"="&amp;'Work DB'!$D$4)</f>
        <v>0</v>
      </c>
      <c r="E477" s="169">
        <f>SUMIFS('Transport DB'!P:P,'Transport DB'!C:C,"="&amp;'Work DB'!C477,'Transport DB'!F:F,"="&amp;'Work DB'!$E$4)</f>
        <v>0</v>
      </c>
      <c r="F477" s="169">
        <f>SUMIFS('Transport DB'!P:P,'Transport DB'!C:C,"="&amp;'Work DB'!C477,'Transport DB'!F:F,"="&amp;'Work DB'!$F$4)</f>
        <v>0</v>
      </c>
      <c r="G477" s="169"/>
      <c r="H477" s="167"/>
      <c r="I477" s="168">
        <f>SUMIFS('Transport DB'!O:O,'Transport DB'!C:C,"="&amp;'Work DB'!C477,'Transport DB'!F:F,"="&amp;'Work DB'!$I$4)</f>
        <v>0</v>
      </c>
      <c r="J477" s="169">
        <f>SUMIFS('Transport DB'!O:O,'Transport DB'!C:C,"="&amp;'Work DB'!C477,'Transport DB'!F:F,"="&amp;'Work DB'!$J$4)</f>
        <v>0</v>
      </c>
      <c r="K477" s="169">
        <f>SUMIFS('Transport DB'!O:O,'Transport DB'!C:C,"="&amp;'Work DB'!C477,'Transport DB'!F:F,"="&amp;'Work DB'!$K$4)</f>
        <v>0</v>
      </c>
      <c r="L477" s="169">
        <f>SUMIFS('Transport DB'!O:O,'Transport DB'!C:C,"="&amp;'Work DB'!C477,'Transport DB'!F:F,"="&amp;'Work DB'!$L$4)</f>
        <v>0</v>
      </c>
      <c r="M477" s="169">
        <f>SUMIFS('Transport DB'!O:O,'Transport DB'!C:C,"="&amp;'Work DB'!C477,'Transport DB'!F:F,"="&amp;'Work DB'!$M$4)</f>
        <v>0</v>
      </c>
      <c r="N477" s="169"/>
      <c r="O477" s="167"/>
      <c r="P477" s="168">
        <f t="shared" si="31"/>
        <v>0</v>
      </c>
      <c r="Q477" s="169">
        <f t="shared" si="30"/>
        <v>0</v>
      </c>
      <c r="R477" s="169"/>
      <c r="S477" s="169"/>
      <c r="T477" s="169"/>
      <c r="U477" s="169"/>
      <c r="V477" s="167"/>
      <c r="W477" s="168">
        <f>SUMIFS('Transport DB'!Q:Q,'Transport DB'!C:C,"="&amp;'Work DB'!C477,'Transport DB'!F:F,"="&amp;'Work DB'!$W$4)</f>
        <v>0</v>
      </c>
      <c r="X477" s="169">
        <f>SUMIFS('Transport DB'!Q:Q,'Transport DB'!C:C,"="&amp;'Work DB'!C477,'Transport DB'!F:F,"="&amp;'Work DB'!$X$4)</f>
        <v>0</v>
      </c>
      <c r="Y477" s="169">
        <f>SUMIFS('Transport DB'!Q:Q,'Transport DB'!C:C,"="&amp;'Work DB'!C477,'Transport DB'!F:F,"="&amp;'Work DB'!$Y$4)</f>
        <v>0</v>
      </c>
      <c r="Z477" s="166">
        <f>SUMIFS('Transport DB'!Q:Q,'Transport DB'!C:C,"="&amp;'Work DB'!C477,'Transport DB'!F:F,"="&amp;'Work DB'!$Z$4)</f>
        <v>0</v>
      </c>
      <c r="AA477" s="166">
        <f>SUMIFS('Transport DB'!Q:Q,'Transport DB'!C:C,"="&amp;'Work DB'!C477,'Transport DB'!F:F,"="&amp;'Work DB'!$AA$4)</f>
        <v>0</v>
      </c>
      <c r="AB477" s="166"/>
      <c r="AC477" s="167"/>
      <c r="AD477" s="29"/>
      <c r="AE477" s="30"/>
      <c r="AF477" s="31"/>
      <c r="AG477" s="29"/>
      <c r="AH477" s="30"/>
      <c r="AI477" s="32"/>
      <c r="AJ477" s="29"/>
      <c r="AK477" s="30"/>
      <c r="AL477" s="30"/>
      <c r="AM477" s="31"/>
      <c r="AN477" s="29"/>
      <c r="AO477" s="30"/>
      <c r="AP477" s="31"/>
      <c r="AQ477" s="189"/>
      <c r="AR477" s="30"/>
      <c r="AS477" s="30"/>
      <c r="AT477" s="30"/>
      <c r="AU477" s="30"/>
      <c r="AV477" s="31"/>
      <c r="AW477" s="33"/>
      <c r="AX477" s="57"/>
    </row>
    <row r="478" spans="2:50" s="15" customFormat="1" ht="21" x14ac:dyDescent="0.25">
      <c r="B478" s="48"/>
      <c r="C478" s="20">
        <f t="shared" si="32"/>
        <v>45843</v>
      </c>
      <c r="D478" s="168">
        <f>SUMIFS('Transport DB'!P:P,'Transport DB'!C:C,"="&amp;'Work DB'!C478,'Transport DB'!F:F,"="&amp;'Work DB'!$D$4)</f>
        <v>0</v>
      </c>
      <c r="E478" s="169">
        <f>SUMIFS('Transport DB'!P:P,'Transport DB'!C:C,"="&amp;'Work DB'!C478,'Transport DB'!F:F,"="&amp;'Work DB'!$E$4)</f>
        <v>0</v>
      </c>
      <c r="F478" s="169">
        <f>SUMIFS('Transport DB'!P:P,'Transport DB'!C:C,"="&amp;'Work DB'!C478,'Transport DB'!F:F,"="&amp;'Work DB'!$F$4)</f>
        <v>0</v>
      </c>
      <c r="G478" s="169"/>
      <c r="H478" s="167"/>
      <c r="I478" s="168">
        <f>SUMIFS('Transport DB'!O:O,'Transport DB'!C:C,"="&amp;'Work DB'!C478,'Transport DB'!F:F,"="&amp;'Work DB'!$I$4)</f>
        <v>0</v>
      </c>
      <c r="J478" s="169">
        <f>SUMIFS('Transport DB'!O:O,'Transport DB'!C:C,"="&amp;'Work DB'!C478,'Transport DB'!F:F,"="&amp;'Work DB'!$J$4)</f>
        <v>0</v>
      </c>
      <c r="K478" s="169">
        <f>SUMIFS('Transport DB'!O:O,'Transport DB'!C:C,"="&amp;'Work DB'!C478,'Transport DB'!F:F,"="&amp;'Work DB'!$K$4)</f>
        <v>0</v>
      </c>
      <c r="L478" s="169">
        <f>SUMIFS('Transport DB'!O:O,'Transport DB'!C:C,"="&amp;'Work DB'!C478,'Transport DB'!F:F,"="&amp;'Work DB'!$L$4)</f>
        <v>0</v>
      </c>
      <c r="M478" s="169">
        <f>SUMIFS('Transport DB'!O:O,'Transport DB'!C:C,"="&amp;'Work DB'!C478,'Transport DB'!F:F,"="&amp;'Work DB'!$M$4)</f>
        <v>0</v>
      </c>
      <c r="N478" s="169"/>
      <c r="O478" s="167"/>
      <c r="P478" s="168">
        <f t="shared" si="31"/>
        <v>0</v>
      </c>
      <c r="Q478" s="169">
        <f t="shared" si="30"/>
        <v>0</v>
      </c>
      <c r="R478" s="169"/>
      <c r="S478" s="169"/>
      <c r="T478" s="169"/>
      <c r="U478" s="169"/>
      <c r="V478" s="167"/>
      <c r="W478" s="168">
        <f>SUMIFS('Transport DB'!Q:Q,'Transport DB'!C:C,"="&amp;'Work DB'!C478,'Transport DB'!F:F,"="&amp;'Work DB'!$W$4)</f>
        <v>0</v>
      </c>
      <c r="X478" s="169">
        <f>SUMIFS('Transport DB'!Q:Q,'Transport DB'!C:C,"="&amp;'Work DB'!C478,'Transport DB'!F:F,"="&amp;'Work DB'!$X$4)</f>
        <v>0</v>
      </c>
      <c r="Y478" s="169">
        <f>SUMIFS('Transport DB'!Q:Q,'Transport DB'!C:C,"="&amp;'Work DB'!C478,'Transport DB'!F:F,"="&amp;'Work DB'!$Y$4)</f>
        <v>0</v>
      </c>
      <c r="Z478" s="166">
        <f>SUMIFS('Transport DB'!Q:Q,'Transport DB'!C:C,"="&amp;'Work DB'!C478,'Transport DB'!F:F,"="&amp;'Work DB'!$Z$4)</f>
        <v>0</v>
      </c>
      <c r="AA478" s="166">
        <f>SUMIFS('Transport DB'!Q:Q,'Transport DB'!C:C,"="&amp;'Work DB'!C478,'Transport DB'!F:F,"="&amp;'Work DB'!$AA$4)</f>
        <v>0</v>
      </c>
      <c r="AB478" s="166"/>
      <c r="AC478" s="167"/>
      <c r="AD478" s="29"/>
      <c r="AE478" s="30"/>
      <c r="AF478" s="31"/>
      <c r="AG478" s="29"/>
      <c r="AH478" s="30"/>
      <c r="AI478" s="32"/>
      <c r="AJ478" s="29"/>
      <c r="AK478" s="30"/>
      <c r="AL478" s="30"/>
      <c r="AM478" s="31"/>
      <c r="AN478" s="29"/>
      <c r="AO478" s="30"/>
      <c r="AP478" s="31"/>
      <c r="AQ478" s="189"/>
      <c r="AR478" s="30"/>
      <c r="AS478" s="30"/>
      <c r="AT478" s="30"/>
      <c r="AU478" s="30"/>
      <c r="AV478" s="31"/>
      <c r="AW478" s="33"/>
      <c r="AX478" s="57"/>
    </row>
    <row r="479" spans="2:50" s="15" customFormat="1" ht="21" x14ac:dyDescent="0.25">
      <c r="B479" s="48"/>
      <c r="C479" s="20">
        <f t="shared" si="32"/>
        <v>45844</v>
      </c>
      <c r="D479" s="168">
        <f>SUMIFS('Transport DB'!P:P,'Transport DB'!C:C,"="&amp;'Work DB'!C479,'Transport DB'!F:F,"="&amp;'Work DB'!$D$4)</f>
        <v>0</v>
      </c>
      <c r="E479" s="169">
        <f>SUMIFS('Transport DB'!P:P,'Transport DB'!C:C,"="&amp;'Work DB'!C479,'Transport DB'!F:F,"="&amp;'Work DB'!$E$4)</f>
        <v>0</v>
      </c>
      <c r="F479" s="169">
        <f>SUMIFS('Transport DB'!P:P,'Transport DB'!C:C,"="&amp;'Work DB'!C479,'Transport DB'!F:F,"="&amp;'Work DB'!$F$4)</f>
        <v>0</v>
      </c>
      <c r="G479" s="169"/>
      <c r="H479" s="167"/>
      <c r="I479" s="168">
        <f>SUMIFS('Transport DB'!O:O,'Transport DB'!C:C,"="&amp;'Work DB'!C479,'Transport DB'!F:F,"="&amp;'Work DB'!$I$4)</f>
        <v>0</v>
      </c>
      <c r="J479" s="169">
        <f>SUMIFS('Transport DB'!O:O,'Transport DB'!C:C,"="&amp;'Work DB'!C479,'Transport DB'!F:F,"="&amp;'Work DB'!$J$4)</f>
        <v>0</v>
      </c>
      <c r="K479" s="169">
        <f>SUMIFS('Transport DB'!O:O,'Transport DB'!C:C,"="&amp;'Work DB'!C479,'Transport DB'!F:F,"="&amp;'Work DB'!$K$4)</f>
        <v>0</v>
      </c>
      <c r="L479" s="169">
        <f>SUMIFS('Transport DB'!O:O,'Transport DB'!C:C,"="&amp;'Work DB'!C479,'Transport DB'!F:F,"="&amp;'Work DB'!$L$4)</f>
        <v>0</v>
      </c>
      <c r="M479" s="169">
        <f>SUMIFS('Transport DB'!O:O,'Transport DB'!C:C,"="&amp;'Work DB'!C479,'Transport DB'!F:F,"="&amp;'Work DB'!$M$4)</f>
        <v>0</v>
      </c>
      <c r="N479" s="169"/>
      <c r="O479" s="167"/>
      <c r="P479" s="168">
        <f t="shared" si="31"/>
        <v>0</v>
      </c>
      <c r="Q479" s="169">
        <f t="shared" si="30"/>
        <v>0</v>
      </c>
      <c r="R479" s="169"/>
      <c r="S479" s="169"/>
      <c r="T479" s="169"/>
      <c r="U479" s="169"/>
      <c r="V479" s="167"/>
      <c r="W479" s="168">
        <f>SUMIFS('Transport DB'!Q:Q,'Transport DB'!C:C,"="&amp;'Work DB'!C479,'Transport DB'!F:F,"="&amp;'Work DB'!$W$4)</f>
        <v>0</v>
      </c>
      <c r="X479" s="169">
        <f>SUMIFS('Transport DB'!Q:Q,'Transport DB'!C:C,"="&amp;'Work DB'!C479,'Transport DB'!F:F,"="&amp;'Work DB'!$X$4)</f>
        <v>0</v>
      </c>
      <c r="Y479" s="169">
        <f>SUMIFS('Transport DB'!Q:Q,'Transport DB'!C:C,"="&amp;'Work DB'!C479,'Transport DB'!F:F,"="&amp;'Work DB'!$Y$4)</f>
        <v>0</v>
      </c>
      <c r="Z479" s="166">
        <f>SUMIFS('Transport DB'!Q:Q,'Transport DB'!C:C,"="&amp;'Work DB'!C479,'Transport DB'!F:F,"="&amp;'Work DB'!$Z$4)</f>
        <v>0</v>
      </c>
      <c r="AA479" s="166">
        <f>SUMIFS('Transport DB'!Q:Q,'Transport DB'!C:C,"="&amp;'Work DB'!C479,'Transport DB'!F:F,"="&amp;'Work DB'!$AA$4)</f>
        <v>0</v>
      </c>
      <c r="AB479" s="166"/>
      <c r="AC479" s="167"/>
      <c r="AD479" s="29"/>
      <c r="AE479" s="30"/>
      <c r="AF479" s="31"/>
      <c r="AG479" s="29"/>
      <c r="AH479" s="30"/>
      <c r="AI479" s="32"/>
      <c r="AJ479" s="29"/>
      <c r="AK479" s="30"/>
      <c r="AL479" s="30"/>
      <c r="AM479" s="31"/>
      <c r="AN479" s="29"/>
      <c r="AO479" s="30"/>
      <c r="AP479" s="31"/>
      <c r="AQ479" s="189"/>
      <c r="AR479" s="30"/>
      <c r="AS479" s="30"/>
      <c r="AT479" s="30"/>
      <c r="AU479" s="30"/>
      <c r="AV479" s="31"/>
      <c r="AW479" s="33"/>
      <c r="AX479" s="57"/>
    </row>
    <row r="480" spans="2:50" s="15" customFormat="1" ht="21" x14ac:dyDescent="0.25">
      <c r="B480" s="48"/>
      <c r="C480" s="20">
        <f t="shared" si="32"/>
        <v>45845</v>
      </c>
      <c r="D480" s="168">
        <f>SUMIFS('Transport DB'!P:P,'Transport DB'!C:C,"="&amp;'Work DB'!C480,'Transport DB'!F:F,"="&amp;'Work DB'!$D$4)</f>
        <v>0</v>
      </c>
      <c r="E480" s="169">
        <f>SUMIFS('Transport DB'!P:P,'Transport DB'!C:C,"="&amp;'Work DB'!C480,'Transport DB'!F:F,"="&amp;'Work DB'!$E$4)</f>
        <v>0</v>
      </c>
      <c r="F480" s="169">
        <f>SUMIFS('Transport DB'!P:P,'Transport DB'!C:C,"="&amp;'Work DB'!C480,'Transport DB'!F:F,"="&amp;'Work DB'!$F$4)</f>
        <v>0</v>
      </c>
      <c r="G480" s="169"/>
      <c r="H480" s="167"/>
      <c r="I480" s="168">
        <f>SUMIFS('Transport DB'!O:O,'Transport DB'!C:C,"="&amp;'Work DB'!C480,'Transport DB'!F:F,"="&amp;'Work DB'!$I$4)</f>
        <v>0</v>
      </c>
      <c r="J480" s="169">
        <f>SUMIFS('Transport DB'!O:O,'Transport DB'!C:C,"="&amp;'Work DB'!C480,'Transport DB'!F:F,"="&amp;'Work DB'!$J$4)</f>
        <v>0</v>
      </c>
      <c r="K480" s="169">
        <f>SUMIFS('Transport DB'!O:O,'Transport DB'!C:C,"="&amp;'Work DB'!C480,'Transport DB'!F:F,"="&amp;'Work DB'!$K$4)</f>
        <v>0</v>
      </c>
      <c r="L480" s="169">
        <f>SUMIFS('Transport DB'!O:O,'Transport DB'!C:C,"="&amp;'Work DB'!C480,'Transport DB'!F:F,"="&amp;'Work DB'!$L$4)</f>
        <v>0</v>
      </c>
      <c r="M480" s="169">
        <f>SUMIFS('Transport DB'!O:O,'Transport DB'!C:C,"="&amp;'Work DB'!C480,'Transport DB'!F:F,"="&amp;'Work DB'!$M$4)</f>
        <v>0</v>
      </c>
      <c r="N480" s="169"/>
      <c r="O480" s="167"/>
      <c r="P480" s="168">
        <f t="shared" si="31"/>
        <v>0</v>
      </c>
      <c r="Q480" s="169">
        <f t="shared" si="30"/>
        <v>0</v>
      </c>
      <c r="R480" s="169"/>
      <c r="S480" s="169"/>
      <c r="T480" s="169"/>
      <c r="U480" s="169"/>
      <c r="V480" s="167"/>
      <c r="W480" s="168">
        <f>SUMIFS('Transport DB'!Q:Q,'Transport DB'!C:C,"="&amp;'Work DB'!C480,'Transport DB'!F:F,"="&amp;'Work DB'!$W$4)</f>
        <v>0</v>
      </c>
      <c r="X480" s="169">
        <f>SUMIFS('Transport DB'!Q:Q,'Transport DB'!C:C,"="&amp;'Work DB'!C480,'Transport DB'!F:F,"="&amp;'Work DB'!$X$4)</f>
        <v>0</v>
      </c>
      <c r="Y480" s="169">
        <f>SUMIFS('Transport DB'!Q:Q,'Transport DB'!C:C,"="&amp;'Work DB'!C480,'Transport DB'!F:F,"="&amp;'Work DB'!$Y$4)</f>
        <v>0</v>
      </c>
      <c r="Z480" s="166">
        <f>SUMIFS('Transport DB'!Q:Q,'Transport DB'!C:C,"="&amp;'Work DB'!C480,'Transport DB'!F:F,"="&amp;'Work DB'!$Z$4)</f>
        <v>0</v>
      </c>
      <c r="AA480" s="166">
        <f>SUMIFS('Transport DB'!Q:Q,'Transport DB'!C:C,"="&amp;'Work DB'!C480,'Transport DB'!F:F,"="&amp;'Work DB'!$AA$4)</f>
        <v>0</v>
      </c>
      <c r="AB480" s="166"/>
      <c r="AC480" s="167"/>
      <c r="AD480" s="29"/>
      <c r="AE480" s="30"/>
      <c r="AF480" s="31"/>
      <c r="AG480" s="29"/>
      <c r="AH480" s="30"/>
      <c r="AI480" s="32"/>
      <c r="AJ480" s="29"/>
      <c r="AK480" s="30"/>
      <c r="AL480" s="30"/>
      <c r="AM480" s="31"/>
      <c r="AN480" s="29"/>
      <c r="AO480" s="30"/>
      <c r="AP480" s="31"/>
      <c r="AQ480" s="189"/>
      <c r="AR480" s="30"/>
      <c r="AS480" s="30"/>
      <c r="AT480" s="30"/>
      <c r="AU480" s="30"/>
      <c r="AV480" s="31"/>
      <c r="AW480" s="33"/>
      <c r="AX480" s="57"/>
    </row>
    <row r="481" spans="2:50" s="15" customFormat="1" ht="21" x14ac:dyDescent="0.25">
      <c r="B481" s="48"/>
      <c r="C481" s="20">
        <f t="shared" si="32"/>
        <v>45846</v>
      </c>
      <c r="D481" s="168">
        <f>SUMIFS('Transport DB'!P:P,'Transport DB'!C:C,"="&amp;'Work DB'!C481,'Transport DB'!F:F,"="&amp;'Work DB'!$D$4)</f>
        <v>0</v>
      </c>
      <c r="E481" s="169">
        <f>SUMIFS('Transport DB'!P:P,'Transport DB'!C:C,"="&amp;'Work DB'!C481,'Transport DB'!F:F,"="&amp;'Work DB'!$E$4)</f>
        <v>0</v>
      </c>
      <c r="F481" s="169">
        <f>SUMIFS('Transport DB'!P:P,'Transport DB'!C:C,"="&amp;'Work DB'!C481,'Transport DB'!F:F,"="&amp;'Work DB'!$F$4)</f>
        <v>0</v>
      </c>
      <c r="G481" s="169"/>
      <c r="H481" s="167"/>
      <c r="I481" s="168">
        <f>SUMIFS('Transport DB'!O:O,'Transport DB'!C:C,"="&amp;'Work DB'!C481,'Transport DB'!F:F,"="&amp;'Work DB'!$I$4)</f>
        <v>0</v>
      </c>
      <c r="J481" s="169">
        <f>SUMIFS('Transport DB'!O:O,'Transport DB'!C:C,"="&amp;'Work DB'!C481,'Transport DB'!F:F,"="&amp;'Work DB'!$J$4)</f>
        <v>0</v>
      </c>
      <c r="K481" s="169">
        <f>SUMIFS('Transport DB'!O:O,'Transport DB'!C:C,"="&amp;'Work DB'!C481,'Transport DB'!F:F,"="&amp;'Work DB'!$K$4)</f>
        <v>0</v>
      </c>
      <c r="L481" s="169">
        <f>SUMIFS('Transport DB'!O:O,'Transport DB'!C:C,"="&amp;'Work DB'!C481,'Transport DB'!F:F,"="&amp;'Work DB'!$L$4)</f>
        <v>0</v>
      </c>
      <c r="M481" s="169">
        <f>SUMIFS('Transport DB'!O:O,'Transport DB'!C:C,"="&amp;'Work DB'!C481,'Transport DB'!F:F,"="&amp;'Work DB'!$M$4)</f>
        <v>0</v>
      </c>
      <c r="N481" s="169"/>
      <c r="O481" s="167"/>
      <c r="P481" s="168">
        <f t="shared" si="31"/>
        <v>0</v>
      </c>
      <c r="Q481" s="169">
        <f t="shared" si="30"/>
        <v>0</v>
      </c>
      <c r="R481" s="169"/>
      <c r="S481" s="169"/>
      <c r="T481" s="169"/>
      <c r="U481" s="169"/>
      <c r="V481" s="167"/>
      <c r="W481" s="168">
        <f>SUMIFS('Transport DB'!Q:Q,'Transport DB'!C:C,"="&amp;'Work DB'!C481,'Transport DB'!F:F,"="&amp;'Work DB'!$W$4)</f>
        <v>0</v>
      </c>
      <c r="X481" s="169">
        <f>SUMIFS('Transport DB'!Q:Q,'Transport DB'!C:C,"="&amp;'Work DB'!C481,'Transport DB'!F:F,"="&amp;'Work DB'!$X$4)</f>
        <v>0</v>
      </c>
      <c r="Y481" s="169">
        <f>SUMIFS('Transport DB'!Q:Q,'Transport DB'!C:C,"="&amp;'Work DB'!C481,'Transport DB'!F:F,"="&amp;'Work DB'!$Y$4)</f>
        <v>0</v>
      </c>
      <c r="Z481" s="166">
        <f>SUMIFS('Transport DB'!Q:Q,'Transport DB'!C:C,"="&amp;'Work DB'!C481,'Transport DB'!F:F,"="&amp;'Work DB'!$Z$4)</f>
        <v>0</v>
      </c>
      <c r="AA481" s="166">
        <f>SUMIFS('Transport DB'!Q:Q,'Transport DB'!C:C,"="&amp;'Work DB'!C481,'Transport DB'!F:F,"="&amp;'Work DB'!$AA$4)</f>
        <v>0</v>
      </c>
      <c r="AB481" s="166"/>
      <c r="AC481" s="167"/>
      <c r="AD481" s="29"/>
      <c r="AE481" s="30"/>
      <c r="AF481" s="31"/>
      <c r="AG481" s="29"/>
      <c r="AH481" s="30"/>
      <c r="AI481" s="32"/>
      <c r="AJ481" s="29"/>
      <c r="AK481" s="30"/>
      <c r="AL481" s="30"/>
      <c r="AM481" s="31"/>
      <c r="AN481" s="29"/>
      <c r="AO481" s="30"/>
      <c r="AP481" s="31"/>
      <c r="AQ481" s="189"/>
      <c r="AR481" s="30"/>
      <c r="AS481" s="30"/>
      <c r="AT481" s="30"/>
      <c r="AU481" s="30"/>
      <c r="AV481" s="31"/>
      <c r="AW481" s="33"/>
      <c r="AX481" s="57"/>
    </row>
    <row r="482" spans="2:50" s="15" customFormat="1" ht="21" x14ac:dyDescent="0.25">
      <c r="B482" s="48"/>
      <c r="C482" s="20">
        <f t="shared" si="32"/>
        <v>45847</v>
      </c>
      <c r="D482" s="168">
        <f>SUMIFS('Transport DB'!P:P,'Transport DB'!C:C,"="&amp;'Work DB'!C482,'Transport DB'!F:F,"="&amp;'Work DB'!$D$4)</f>
        <v>0</v>
      </c>
      <c r="E482" s="169">
        <f>SUMIFS('Transport DB'!P:P,'Transport DB'!C:C,"="&amp;'Work DB'!C482,'Transport DB'!F:F,"="&amp;'Work DB'!$E$4)</f>
        <v>0</v>
      </c>
      <c r="F482" s="169">
        <f>SUMIFS('Transport DB'!P:P,'Transport DB'!C:C,"="&amp;'Work DB'!C482,'Transport DB'!F:F,"="&amp;'Work DB'!$F$4)</f>
        <v>0</v>
      </c>
      <c r="G482" s="169"/>
      <c r="H482" s="167"/>
      <c r="I482" s="168">
        <f>SUMIFS('Transport DB'!O:O,'Transport DB'!C:C,"="&amp;'Work DB'!C482,'Transport DB'!F:F,"="&amp;'Work DB'!$I$4)</f>
        <v>0</v>
      </c>
      <c r="J482" s="169">
        <f>SUMIFS('Transport DB'!O:O,'Transport DB'!C:C,"="&amp;'Work DB'!C482,'Transport DB'!F:F,"="&amp;'Work DB'!$J$4)</f>
        <v>0</v>
      </c>
      <c r="K482" s="169">
        <f>SUMIFS('Transport DB'!O:O,'Transport DB'!C:C,"="&amp;'Work DB'!C482,'Transport DB'!F:F,"="&amp;'Work DB'!$K$4)</f>
        <v>0</v>
      </c>
      <c r="L482" s="169">
        <f>SUMIFS('Transport DB'!O:O,'Transport DB'!C:C,"="&amp;'Work DB'!C482,'Transport DB'!F:F,"="&amp;'Work DB'!$L$4)</f>
        <v>0</v>
      </c>
      <c r="M482" s="169">
        <f>SUMIFS('Transport DB'!O:O,'Transport DB'!C:C,"="&amp;'Work DB'!C482,'Transport DB'!F:F,"="&amp;'Work DB'!$M$4)</f>
        <v>0</v>
      </c>
      <c r="N482" s="169"/>
      <c r="O482" s="167"/>
      <c r="P482" s="168">
        <f t="shared" si="31"/>
        <v>0</v>
      </c>
      <c r="Q482" s="169">
        <f t="shared" si="30"/>
        <v>0</v>
      </c>
      <c r="R482" s="169"/>
      <c r="S482" s="169"/>
      <c r="T482" s="169"/>
      <c r="U482" s="169"/>
      <c r="V482" s="167"/>
      <c r="W482" s="168">
        <f>SUMIFS('Transport DB'!Q:Q,'Transport DB'!C:C,"="&amp;'Work DB'!C482,'Transport DB'!F:F,"="&amp;'Work DB'!$W$4)</f>
        <v>0</v>
      </c>
      <c r="X482" s="169">
        <f>SUMIFS('Transport DB'!Q:Q,'Transport DB'!C:C,"="&amp;'Work DB'!C482,'Transport DB'!F:F,"="&amp;'Work DB'!$X$4)</f>
        <v>0</v>
      </c>
      <c r="Y482" s="169">
        <f>SUMIFS('Transport DB'!Q:Q,'Transport DB'!C:C,"="&amp;'Work DB'!C482,'Transport DB'!F:F,"="&amp;'Work DB'!$Y$4)</f>
        <v>0</v>
      </c>
      <c r="Z482" s="166">
        <f>SUMIFS('Transport DB'!Q:Q,'Transport DB'!C:C,"="&amp;'Work DB'!C482,'Transport DB'!F:F,"="&amp;'Work DB'!$Z$4)</f>
        <v>0</v>
      </c>
      <c r="AA482" s="166">
        <f>SUMIFS('Transport DB'!Q:Q,'Transport DB'!C:C,"="&amp;'Work DB'!C482,'Transport DB'!F:F,"="&amp;'Work DB'!$AA$4)</f>
        <v>0</v>
      </c>
      <c r="AB482" s="166"/>
      <c r="AC482" s="167"/>
      <c r="AD482" s="29"/>
      <c r="AE482" s="30"/>
      <c r="AF482" s="31"/>
      <c r="AG482" s="29"/>
      <c r="AH482" s="30"/>
      <c r="AI482" s="32"/>
      <c r="AJ482" s="29"/>
      <c r="AK482" s="30"/>
      <c r="AL482" s="30"/>
      <c r="AM482" s="31"/>
      <c r="AN482" s="29"/>
      <c r="AO482" s="30"/>
      <c r="AP482" s="31"/>
      <c r="AQ482" s="189"/>
      <c r="AR482" s="30"/>
      <c r="AS482" s="30"/>
      <c r="AT482" s="30"/>
      <c r="AU482" s="30"/>
      <c r="AV482" s="31"/>
      <c r="AW482" s="33"/>
      <c r="AX482" s="57"/>
    </row>
    <row r="483" spans="2:50" s="15" customFormat="1" ht="21" x14ac:dyDescent="0.25">
      <c r="B483" s="48"/>
      <c r="C483" s="20">
        <f t="shared" si="32"/>
        <v>45848</v>
      </c>
      <c r="D483" s="168">
        <f>SUMIFS('Transport DB'!P:P,'Transport DB'!C:C,"="&amp;'Work DB'!C483,'Transport DB'!F:F,"="&amp;'Work DB'!$D$4)</f>
        <v>0</v>
      </c>
      <c r="E483" s="169">
        <f>SUMIFS('Transport DB'!P:P,'Transport DB'!C:C,"="&amp;'Work DB'!C483,'Transport DB'!F:F,"="&amp;'Work DB'!$E$4)</f>
        <v>0</v>
      </c>
      <c r="F483" s="169">
        <f>SUMIFS('Transport DB'!P:P,'Transport DB'!C:C,"="&amp;'Work DB'!C483,'Transport DB'!F:F,"="&amp;'Work DB'!$F$4)</f>
        <v>0</v>
      </c>
      <c r="G483" s="169"/>
      <c r="H483" s="167"/>
      <c r="I483" s="168">
        <f>SUMIFS('Transport DB'!O:O,'Transport DB'!C:C,"="&amp;'Work DB'!C483,'Transport DB'!F:F,"="&amp;'Work DB'!$I$4)</f>
        <v>0</v>
      </c>
      <c r="J483" s="169">
        <f>SUMIFS('Transport DB'!O:O,'Transport DB'!C:C,"="&amp;'Work DB'!C483,'Transport DB'!F:F,"="&amp;'Work DB'!$J$4)</f>
        <v>0</v>
      </c>
      <c r="K483" s="169">
        <f>SUMIFS('Transport DB'!O:O,'Transport DB'!C:C,"="&amp;'Work DB'!C483,'Transport DB'!F:F,"="&amp;'Work DB'!$K$4)</f>
        <v>0</v>
      </c>
      <c r="L483" s="169">
        <f>SUMIFS('Transport DB'!O:O,'Transport DB'!C:C,"="&amp;'Work DB'!C483,'Transport DB'!F:F,"="&amp;'Work DB'!$L$4)</f>
        <v>0</v>
      </c>
      <c r="M483" s="169">
        <f>SUMIFS('Transport DB'!O:O,'Transport DB'!C:C,"="&amp;'Work DB'!C483,'Transport DB'!F:F,"="&amp;'Work DB'!$M$4)</f>
        <v>0</v>
      </c>
      <c r="N483" s="169"/>
      <c r="O483" s="167"/>
      <c r="P483" s="168">
        <f t="shared" si="31"/>
        <v>0</v>
      </c>
      <c r="Q483" s="169">
        <f t="shared" si="30"/>
        <v>0</v>
      </c>
      <c r="R483" s="169"/>
      <c r="S483" s="169"/>
      <c r="T483" s="169"/>
      <c r="U483" s="169"/>
      <c r="V483" s="167"/>
      <c r="W483" s="168">
        <f>SUMIFS('Transport DB'!Q:Q,'Transport DB'!C:C,"="&amp;'Work DB'!C483,'Transport DB'!F:F,"="&amp;'Work DB'!$W$4)</f>
        <v>0</v>
      </c>
      <c r="X483" s="169">
        <f>SUMIFS('Transport DB'!Q:Q,'Transport DB'!C:C,"="&amp;'Work DB'!C483,'Transport DB'!F:F,"="&amp;'Work DB'!$X$4)</f>
        <v>0</v>
      </c>
      <c r="Y483" s="169">
        <f>SUMIFS('Transport DB'!Q:Q,'Transport DB'!C:C,"="&amp;'Work DB'!C483,'Transport DB'!F:F,"="&amp;'Work DB'!$Y$4)</f>
        <v>0</v>
      </c>
      <c r="Z483" s="166">
        <f>SUMIFS('Transport DB'!Q:Q,'Transport DB'!C:C,"="&amp;'Work DB'!C483,'Transport DB'!F:F,"="&amp;'Work DB'!$Z$4)</f>
        <v>0</v>
      </c>
      <c r="AA483" s="166">
        <f>SUMIFS('Transport DB'!Q:Q,'Transport DB'!C:C,"="&amp;'Work DB'!C483,'Transport DB'!F:F,"="&amp;'Work DB'!$AA$4)</f>
        <v>0</v>
      </c>
      <c r="AB483" s="166"/>
      <c r="AC483" s="167"/>
      <c r="AD483" s="29"/>
      <c r="AE483" s="30"/>
      <c r="AF483" s="31"/>
      <c r="AG483" s="29"/>
      <c r="AH483" s="30"/>
      <c r="AI483" s="32"/>
      <c r="AJ483" s="29"/>
      <c r="AK483" s="30"/>
      <c r="AL483" s="30"/>
      <c r="AM483" s="31"/>
      <c r="AN483" s="29"/>
      <c r="AO483" s="30"/>
      <c r="AP483" s="31"/>
      <c r="AQ483" s="189"/>
      <c r="AR483" s="30"/>
      <c r="AS483" s="30"/>
      <c r="AT483" s="30"/>
      <c r="AU483" s="30"/>
      <c r="AV483" s="31"/>
      <c r="AW483" s="33"/>
      <c r="AX483" s="57"/>
    </row>
    <row r="484" spans="2:50" s="15" customFormat="1" ht="21" x14ac:dyDescent="0.25">
      <c r="B484" s="48"/>
      <c r="C484" s="20">
        <f t="shared" si="32"/>
        <v>45849</v>
      </c>
      <c r="D484" s="168">
        <f>SUMIFS('Transport DB'!P:P,'Transport DB'!C:C,"="&amp;'Work DB'!C484,'Transport DB'!F:F,"="&amp;'Work DB'!$D$4)</f>
        <v>0</v>
      </c>
      <c r="E484" s="169">
        <f>SUMIFS('Transport DB'!P:P,'Transport DB'!C:C,"="&amp;'Work DB'!C484,'Transport DB'!F:F,"="&amp;'Work DB'!$E$4)</f>
        <v>0</v>
      </c>
      <c r="F484" s="169">
        <f>SUMIFS('Transport DB'!P:P,'Transport DB'!C:C,"="&amp;'Work DB'!C484,'Transport DB'!F:F,"="&amp;'Work DB'!$F$4)</f>
        <v>0</v>
      </c>
      <c r="G484" s="169"/>
      <c r="H484" s="167"/>
      <c r="I484" s="168">
        <f>SUMIFS('Transport DB'!O:O,'Transport DB'!C:C,"="&amp;'Work DB'!C484,'Transport DB'!F:F,"="&amp;'Work DB'!$I$4)</f>
        <v>0</v>
      </c>
      <c r="J484" s="169">
        <f>SUMIFS('Transport DB'!O:O,'Transport DB'!C:C,"="&amp;'Work DB'!C484,'Transport DB'!F:F,"="&amp;'Work DB'!$J$4)</f>
        <v>0</v>
      </c>
      <c r="K484" s="169">
        <f>SUMIFS('Transport DB'!O:O,'Transport DB'!C:C,"="&amp;'Work DB'!C484,'Transport DB'!F:F,"="&amp;'Work DB'!$K$4)</f>
        <v>0</v>
      </c>
      <c r="L484" s="169">
        <f>SUMIFS('Transport DB'!O:O,'Transport DB'!C:C,"="&amp;'Work DB'!C484,'Transport DB'!F:F,"="&amp;'Work DB'!$L$4)</f>
        <v>0</v>
      </c>
      <c r="M484" s="169">
        <f>SUMIFS('Transport DB'!O:O,'Transport DB'!C:C,"="&amp;'Work DB'!C484,'Transport DB'!F:F,"="&amp;'Work DB'!$M$4)</f>
        <v>0</v>
      </c>
      <c r="N484" s="169"/>
      <c r="O484" s="167"/>
      <c r="P484" s="168">
        <f t="shared" si="31"/>
        <v>0</v>
      </c>
      <c r="Q484" s="169">
        <f t="shared" si="30"/>
        <v>0</v>
      </c>
      <c r="R484" s="169"/>
      <c r="S484" s="169"/>
      <c r="T484" s="169"/>
      <c r="U484" s="169"/>
      <c r="V484" s="167"/>
      <c r="W484" s="168">
        <f>SUMIFS('Transport DB'!Q:Q,'Transport DB'!C:C,"="&amp;'Work DB'!C484,'Transport DB'!F:F,"="&amp;'Work DB'!$W$4)</f>
        <v>0</v>
      </c>
      <c r="X484" s="169">
        <f>SUMIFS('Transport DB'!Q:Q,'Transport DB'!C:C,"="&amp;'Work DB'!C484,'Transport DB'!F:F,"="&amp;'Work DB'!$X$4)</f>
        <v>0</v>
      </c>
      <c r="Y484" s="169">
        <f>SUMIFS('Transport DB'!Q:Q,'Transport DB'!C:C,"="&amp;'Work DB'!C484,'Transport DB'!F:F,"="&amp;'Work DB'!$Y$4)</f>
        <v>0</v>
      </c>
      <c r="Z484" s="166">
        <f>SUMIFS('Transport DB'!Q:Q,'Transport DB'!C:C,"="&amp;'Work DB'!C484,'Transport DB'!F:F,"="&amp;'Work DB'!$Z$4)</f>
        <v>0</v>
      </c>
      <c r="AA484" s="166">
        <f>SUMIFS('Transport DB'!Q:Q,'Transport DB'!C:C,"="&amp;'Work DB'!C484,'Transport DB'!F:F,"="&amp;'Work DB'!$AA$4)</f>
        <v>0</v>
      </c>
      <c r="AB484" s="166"/>
      <c r="AC484" s="167"/>
      <c r="AD484" s="29"/>
      <c r="AE484" s="30"/>
      <c r="AF484" s="31"/>
      <c r="AG484" s="29"/>
      <c r="AH484" s="30"/>
      <c r="AI484" s="32"/>
      <c r="AJ484" s="29"/>
      <c r="AK484" s="30"/>
      <c r="AL484" s="30"/>
      <c r="AM484" s="31"/>
      <c r="AN484" s="29"/>
      <c r="AO484" s="30"/>
      <c r="AP484" s="31"/>
      <c r="AQ484" s="189"/>
      <c r="AR484" s="30"/>
      <c r="AS484" s="30"/>
      <c r="AT484" s="30"/>
      <c r="AU484" s="30"/>
      <c r="AV484" s="31"/>
      <c r="AW484" s="33"/>
      <c r="AX484" s="57"/>
    </row>
    <row r="485" spans="2:50" s="15" customFormat="1" ht="21" x14ac:dyDescent="0.25">
      <c r="B485" s="48"/>
      <c r="C485" s="20">
        <f t="shared" si="32"/>
        <v>45850</v>
      </c>
      <c r="D485" s="168">
        <f>SUMIFS('Transport DB'!P:P,'Transport DB'!C:C,"="&amp;'Work DB'!C485,'Transport DB'!F:F,"="&amp;'Work DB'!$D$4)</f>
        <v>0</v>
      </c>
      <c r="E485" s="169">
        <f>SUMIFS('Transport DB'!P:P,'Transport DB'!C:C,"="&amp;'Work DB'!C485,'Transport DB'!F:F,"="&amp;'Work DB'!$E$4)</f>
        <v>0</v>
      </c>
      <c r="F485" s="169">
        <f>SUMIFS('Transport DB'!P:P,'Transport DB'!C:C,"="&amp;'Work DB'!C485,'Transport DB'!F:F,"="&amp;'Work DB'!$F$4)</f>
        <v>0</v>
      </c>
      <c r="G485" s="169"/>
      <c r="H485" s="167"/>
      <c r="I485" s="168">
        <f>SUMIFS('Transport DB'!O:O,'Transport DB'!C:C,"="&amp;'Work DB'!C485,'Transport DB'!F:F,"="&amp;'Work DB'!$I$4)</f>
        <v>0</v>
      </c>
      <c r="J485" s="169">
        <f>SUMIFS('Transport DB'!O:O,'Transport DB'!C:C,"="&amp;'Work DB'!C485,'Transport DB'!F:F,"="&amp;'Work DB'!$J$4)</f>
        <v>0</v>
      </c>
      <c r="K485" s="169">
        <f>SUMIFS('Transport DB'!O:O,'Transport DB'!C:C,"="&amp;'Work DB'!C485,'Transport DB'!F:F,"="&amp;'Work DB'!$K$4)</f>
        <v>0</v>
      </c>
      <c r="L485" s="169">
        <f>SUMIFS('Transport DB'!O:O,'Transport DB'!C:C,"="&amp;'Work DB'!C485,'Transport DB'!F:F,"="&amp;'Work DB'!$L$4)</f>
        <v>0</v>
      </c>
      <c r="M485" s="169">
        <f>SUMIFS('Transport DB'!O:O,'Transport DB'!C:C,"="&amp;'Work DB'!C485,'Transport DB'!F:F,"="&amp;'Work DB'!$M$4)</f>
        <v>0</v>
      </c>
      <c r="N485" s="169"/>
      <c r="O485" s="167"/>
      <c r="P485" s="168">
        <f t="shared" si="31"/>
        <v>0</v>
      </c>
      <c r="Q485" s="169">
        <f t="shared" si="30"/>
        <v>0</v>
      </c>
      <c r="R485" s="169"/>
      <c r="S485" s="169"/>
      <c r="T485" s="169"/>
      <c r="U485" s="169"/>
      <c r="V485" s="167"/>
      <c r="W485" s="168">
        <f>SUMIFS('Transport DB'!Q:Q,'Transport DB'!C:C,"="&amp;'Work DB'!C485,'Transport DB'!F:F,"="&amp;'Work DB'!$W$4)</f>
        <v>0</v>
      </c>
      <c r="X485" s="169">
        <f>SUMIFS('Transport DB'!Q:Q,'Transport DB'!C:C,"="&amp;'Work DB'!C485,'Transport DB'!F:F,"="&amp;'Work DB'!$X$4)</f>
        <v>0</v>
      </c>
      <c r="Y485" s="169">
        <f>SUMIFS('Transport DB'!Q:Q,'Transport DB'!C:C,"="&amp;'Work DB'!C485,'Transport DB'!F:F,"="&amp;'Work DB'!$Y$4)</f>
        <v>0</v>
      </c>
      <c r="Z485" s="166">
        <f>SUMIFS('Transport DB'!Q:Q,'Transport DB'!C:C,"="&amp;'Work DB'!C485,'Transport DB'!F:F,"="&amp;'Work DB'!$Z$4)</f>
        <v>0</v>
      </c>
      <c r="AA485" s="166">
        <f>SUMIFS('Transport DB'!Q:Q,'Transport DB'!C:C,"="&amp;'Work DB'!C485,'Transport DB'!F:F,"="&amp;'Work DB'!$AA$4)</f>
        <v>0</v>
      </c>
      <c r="AB485" s="166"/>
      <c r="AC485" s="167"/>
      <c r="AD485" s="29"/>
      <c r="AE485" s="30"/>
      <c r="AF485" s="31"/>
      <c r="AG485" s="29"/>
      <c r="AH485" s="30"/>
      <c r="AI485" s="32"/>
      <c r="AJ485" s="29"/>
      <c r="AK485" s="30"/>
      <c r="AL485" s="30"/>
      <c r="AM485" s="31"/>
      <c r="AN485" s="29"/>
      <c r="AO485" s="30"/>
      <c r="AP485" s="31"/>
      <c r="AQ485" s="189"/>
      <c r="AR485" s="30"/>
      <c r="AS485" s="30"/>
      <c r="AT485" s="30"/>
      <c r="AU485" s="30"/>
      <c r="AV485" s="31"/>
      <c r="AW485" s="33"/>
      <c r="AX485" s="57"/>
    </row>
    <row r="486" spans="2:50" s="15" customFormat="1" ht="21" x14ac:dyDescent="0.25">
      <c r="B486" s="48"/>
      <c r="C486" s="20">
        <f t="shared" si="32"/>
        <v>45851</v>
      </c>
      <c r="D486" s="168">
        <f>SUMIFS('Transport DB'!P:P,'Transport DB'!C:C,"="&amp;'Work DB'!C486,'Transport DB'!F:F,"="&amp;'Work DB'!$D$4)</f>
        <v>0</v>
      </c>
      <c r="E486" s="169">
        <f>SUMIFS('Transport DB'!P:P,'Transport DB'!C:C,"="&amp;'Work DB'!C486,'Transport DB'!F:F,"="&amp;'Work DB'!$E$4)</f>
        <v>0</v>
      </c>
      <c r="F486" s="169">
        <f>SUMIFS('Transport DB'!P:P,'Transport DB'!C:C,"="&amp;'Work DB'!C486,'Transport DB'!F:F,"="&amp;'Work DB'!$F$4)</f>
        <v>0</v>
      </c>
      <c r="G486" s="169"/>
      <c r="H486" s="167"/>
      <c r="I486" s="168">
        <f>SUMIFS('Transport DB'!O:O,'Transport DB'!C:C,"="&amp;'Work DB'!C486,'Transport DB'!F:F,"="&amp;'Work DB'!$I$4)</f>
        <v>0</v>
      </c>
      <c r="J486" s="169">
        <f>SUMIFS('Transport DB'!O:O,'Transport DB'!C:C,"="&amp;'Work DB'!C486,'Transport DB'!F:F,"="&amp;'Work DB'!$J$4)</f>
        <v>0</v>
      </c>
      <c r="K486" s="169">
        <f>SUMIFS('Transport DB'!O:O,'Transport DB'!C:C,"="&amp;'Work DB'!C486,'Transport DB'!F:F,"="&amp;'Work DB'!$K$4)</f>
        <v>0</v>
      </c>
      <c r="L486" s="169">
        <f>SUMIFS('Transport DB'!O:O,'Transport DB'!C:C,"="&amp;'Work DB'!C486,'Transport DB'!F:F,"="&amp;'Work DB'!$L$4)</f>
        <v>0</v>
      </c>
      <c r="M486" s="169">
        <f>SUMIFS('Transport DB'!O:O,'Transport DB'!C:C,"="&amp;'Work DB'!C486,'Transport DB'!F:F,"="&amp;'Work DB'!$M$4)</f>
        <v>0</v>
      </c>
      <c r="N486" s="169"/>
      <c r="O486" s="167"/>
      <c r="P486" s="168">
        <f t="shared" si="31"/>
        <v>0</v>
      </c>
      <c r="Q486" s="169">
        <f t="shared" si="30"/>
        <v>0</v>
      </c>
      <c r="R486" s="169"/>
      <c r="S486" s="169"/>
      <c r="T486" s="169"/>
      <c r="U486" s="169"/>
      <c r="V486" s="167"/>
      <c r="W486" s="168">
        <f>SUMIFS('Transport DB'!Q:Q,'Transport DB'!C:C,"="&amp;'Work DB'!C486,'Transport DB'!F:F,"="&amp;'Work DB'!$W$4)</f>
        <v>0</v>
      </c>
      <c r="X486" s="169">
        <f>SUMIFS('Transport DB'!Q:Q,'Transport DB'!C:C,"="&amp;'Work DB'!C486,'Transport DB'!F:F,"="&amp;'Work DB'!$X$4)</f>
        <v>0</v>
      </c>
      <c r="Y486" s="169">
        <f>SUMIFS('Transport DB'!Q:Q,'Transport DB'!C:C,"="&amp;'Work DB'!C486,'Transport DB'!F:F,"="&amp;'Work DB'!$Y$4)</f>
        <v>0</v>
      </c>
      <c r="Z486" s="166">
        <f>SUMIFS('Transport DB'!Q:Q,'Transport DB'!C:C,"="&amp;'Work DB'!C486,'Transport DB'!F:F,"="&amp;'Work DB'!$Z$4)</f>
        <v>0</v>
      </c>
      <c r="AA486" s="166">
        <f>SUMIFS('Transport DB'!Q:Q,'Transport DB'!C:C,"="&amp;'Work DB'!C486,'Transport DB'!F:F,"="&amp;'Work DB'!$AA$4)</f>
        <v>0</v>
      </c>
      <c r="AB486" s="166"/>
      <c r="AC486" s="167"/>
      <c r="AD486" s="29"/>
      <c r="AE486" s="30"/>
      <c r="AF486" s="31"/>
      <c r="AG486" s="29"/>
      <c r="AH486" s="30"/>
      <c r="AI486" s="32"/>
      <c r="AJ486" s="29"/>
      <c r="AK486" s="30"/>
      <c r="AL486" s="30"/>
      <c r="AM486" s="31"/>
      <c r="AN486" s="29"/>
      <c r="AO486" s="30"/>
      <c r="AP486" s="31"/>
      <c r="AQ486" s="189"/>
      <c r="AR486" s="30"/>
      <c r="AS486" s="30"/>
      <c r="AT486" s="30"/>
      <c r="AU486" s="30"/>
      <c r="AV486" s="31"/>
      <c r="AW486" s="33"/>
      <c r="AX486" s="57"/>
    </row>
    <row r="487" spans="2:50" s="15" customFormat="1" ht="21" x14ac:dyDescent="0.25">
      <c r="B487" s="48"/>
      <c r="C487" s="20">
        <f t="shared" si="32"/>
        <v>45852</v>
      </c>
      <c r="D487" s="168">
        <f>SUMIFS('Transport DB'!P:P,'Transport DB'!C:C,"="&amp;'Work DB'!C487,'Transport DB'!F:F,"="&amp;'Work DB'!$D$4)</f>
        <v>0</v>
      </c>
      <c r="E487" s="169">
        <f>SUMIFS('Transport DB'!P:P,'Transport DB'!C:C,"="&amp;'Work DB'!C487,'Transport DB'!F:F,"="&amp;'Work DB'!$E$4)</f>
        <v>0</v>
      </c>
      <c r="F487" s="169">
        <f>SUMIFS('Transport DB'!P:P,'Transport DB'!C:C,"="&amp;'Work DB'!C487,'Transport DB'!F:F,"="&amp;'Work DB'!$F$4)</f>
        <v>0</v>
      </c>
      <c r="G487" s="169"/>
      <c r="H487" s="167"/>
      <c r="I487" s="168">
        <f>SUMIFS('Transport DB'!O:O,'Transport DB'!C:C,"="&amp;'Work DB'!C487,'Transport DB'!F:F,"="&amp;'Work DB'!$I$4)</f>
        <v>0</v>
      </c>
      <c r="J487" s="169">
        <f>SUMIFS('Transport DB'!O:O,'Transport DB'!C:C,"="&amp;'Work DB'!C487,'Transport DB'!F:F,"="&amp;'Work DB'!$J$4)</f>
        <v>0</v>
      </c>
      <c r="K487" s="169">
        <f>SUMIFS('Transport DB'!O:O,'Transport DB'!C:C,"="&amp;'Work DB'!C487,'Transport DB'!F:F,"="&amp;'Work DB'!$K$4)</f>
        <v>0</v>
      </c>
      <c r="L487" s="169">
        <f>SUMIFS('Transport DB'!O:O,'Transport DB'!C:C,"="&amp;'Work DB'!C487,'Transport DB'!F:F,"="&amp;'Work DB'!$L$4)</f>
        <v>0</v>
      </c>
      <c r="M487" s="169">
        <f>SUMIFS('Transport DB'!O:O,'Transport DB'!C:C,"="&amp;'Work DB'!C487,'Transport DB'!F:F,"="&amp;'Work DB'!$M$4)</f>
        <v>0</v>
      </c>
      <c r="N487" s="169"/>
      <c r="O487" s="167"/>
      <c r="P487" s="168">
        <f t="shared" si="31"/>
        <v>0</v>
      </c>
      <c r="Q487" s="169">
        <f t="shared" si="30"/>
        <v>0</v>
      </c>
      <c r="R487" s="169"/>
      <c r="S487" s="169"/>
      <c r="T487" s="169"/>
      <c r="U487" s="169"/>
      <c r="V487" s="167"/>
      <c r="W487" s="168">
        <f>SUMIFS('Transport DB'!Q:Q,'Transport DB'!C:C,"="&amp;'Work DB'!C487,'Transport DB'!F:F,"="&amp;'Work DB'!$W$4)</f>
        <v>0</v>
      </c>
      <c r="X487" s="169">
        <f>SUMIFS('Transport DB'!Q:Q,'Transport DB'!C:C,"="&amp;'Work DB'!C487,'Transport DB'!F:F,"="&amp;'Work DB'!$X$4)</f>
        <v>0</v>
      </c>
      <c r="Y487" s="169">
        <f>SUMIFS('Transport DB'!Q:Q,'Transport DB'!C:C,"="&amp;'Work DB'!C487,'Transport DB'!F:F,"="&amp;'Work DB'!$Y$4)</f>
        <v>0</v>
      </c>
      <c r="Z487" s="166">
        <f>SUMIFS('Transport DB'!Q:Q,'Transport DB'!C:C,"="&amp;'Work DB'!C487,'Transport DB'!F:F,"="&amp;'Work DB'!$Z$4)</f>
        <v>0</v>
      </c>
      <c r="AA487" s="166">
        <f>SUMIFS('Transport DB'!Q:Q,'Transport DB'!C:C,"="&amp;'Work DB'!C487,'Transport DB'!F:F,"="&amp;'Work DB'!$AA$4)</f>
        <v>0</v>
      </c>
      <c r="AB487" s="166"/>
      <c r="AC487" s="167"/>
      <c r="AD487" s="29"/>
      <c r="AE487" s="30"/>
      <c r="AF487" s="31"/>
      <c r="AG487" s="29"/>
      <c r="AH487" s="30"/>
      <c r="AI487" s="32"/>
      <c r="AJ487" s="29"/>
      <c r="AK487" s="30"/>
      <c r="AL487" s="30"/>
      <c r="AM487" s="31"/>
      <c r="AN487" s="29"/>
      <c r="AO487" s="30"/>
      <c r="AP487" s="31"/>
      <c r="AQ487" s="189"/>
      <c r="AR487" s="30"/>
      <c r="AS487" s="30"/>
      <c r="AT487" s="30"/>
      <c r="AU487" s="30"/>
      <c r="AV487" s="31"/>
      <c r="AW487" s="33"/>
      <c r="AX487" s="57"/>
    </row>
    <row r="488" spans="2:50" s="15" customFormat="1" ht="21" x14ac:dyDescent="0.25">
      <c r="B488" s="48"/>
      <c r="C488" s="20">
        <f t="shared" si="32"/>
        <v>45853</v>
      </c>
      <c r="D488" s="168">
        <f>SUMIFS('Transport DB'!P:P,'Transport DB'!C:C,"="&amp;'Work DB'!C488,'Transport DB'!F:F,"="&amp;'Work DB'!$D$4)</f>
        <v>0</v>
      </c>
      <c r="E488" s="169">
        <f>SUMIFS('Transport DB'!P:P,'Transport DB'!C:C,"="&amp;'Work DB'!C488,'Transport DB'!F:F,"="&amp;'Work DB'!$E$4)</f>
        <v>0</v>
      </c>
      <c r="F488" s="169">
        <f>SUMIFS('Transport DB'!P:P,'Transport DB'!C:C,"="&amp;'Work DB'!C488,'Transport DB'!F:F,"="&amp;'Work DB'!$F$4)</f>
        <v>0</v>
      </c>
      <c r="G488" s="169"/>
      <c r="H488" s="167"/>
      <c r="I488" s="168">
        <f>SUMIFS('Transport DB'!O:O,'Transport DB'!C:C,"="&amp;'Work DB'!C488,'Transport DB'!F:F,"="&amp;'Work DB'!$I$4)</f>
        <v>0</v>
      </c>
      <c r="J488" s="169">
        <f>SUMIFS('Transport DB'!O:O,'Transport DB'!C:C,"="&amp;'Work DB'!C488,'Transport DB'!F:F,"="&amp;'Work DB'!$J$4)</f>
        <v>0</v>
      </c>
      <c r="K488" s="169">
        <f>SUMIFS('Transport DB'!O:O,'Transport DB'!C:C,"="&amp;'Work DB'!C488,'Transport DB'!F:F,"="&amp;'Work DB'!$K$4)</f>
        <v>0</v>
      </c>
      <c r="L488" s="169">
        <f>SUMIFS('Transport DB'!O:O,'Transport DB'!C:C,"="&amp;'Work DB'!C488,'Transport DB'!F:F,"="&amp;'Work DB'!$L$4)</f>
        <v>0</v>
      </c>
      <c r="M488" s="169">
        <f>SUMIFS('Transport DB'!O:O,'Transport DB'!C:C,"="&amp;'Work DB'!C488,'Transport DB'!F:F,"="&amp;'Work DB'!$M$4)</f>
        <v>0</v>
      </c>
      <c r="N488" s="169"/>
      <c r="O488" s="167"/>
      <c r="P488" s="168">
        <f t="shared" si="31"/>
        <v>0</v>
      </c>
      <c r="Q488" s="169">
        <f t="shared" ref="Q488:Q551" si="33">K488</f>
        <v>0</v>
      </c>
      <c r="R488" s="169"/>
      <c r="S488" s="169"/>
      <c r="T488" s="169"/>
      <c r="U488" s="169"/>
      <c r="V488" s="167"/>
      <c r="W488" s="168">
        <f>SUMIFS('Transport DB'!Q:Q,'Transport DB'!C:C,"="&amp;'Work DB'!C488,'Transport DB'!F:F,"="&amp;'Work DB'!$W$4)</f>
        <v>0</v>
      </c>
      <c r="X488" s="169">
        <f>SUMIFS('Transport DB'!Q:Q,'Transport DB'!C:C,"="&amp;'Work DB'!C488,'Transport DB'!F:F,"="&amp;'Work DB'!$X$4)</f>
        <v>0</v>
      </c>
      <c r="Y488" s="169">
        <f>SUMIFS('Transport DB'!Q:Q,'Transport DB'!C:C,"="&amp;'Work DB'!C488,'Transport DB'!F:F,"="&amp;'Work DB'!$Y$4)</f>
        <v>0</v>
      </c>
      <c r="Z488" s="166">
        <f>SUMIFS('Transport DB'!Q:Q,'Transport DB'!C:C,"="&amp;'Work DB'!C488,'Transport DB'!F:F,"="&amp;'Work DB'!$Z$4)</f>
        <v>0</v>
      </c>
      <c r="AA488" s="166">
        <f>SUMIFS('Transport DB'!Q:Q,'Transport DB'!C:C,"="&amp;'Work DB'!C488,'Transport DB'!F:F,"="&amp;'Work DB'!$AA$4)</f>
        <v>0</v>
      </c>
      <c r="AB488" s="166"/>
      <c r="AC488" s="167"/>
      <c r="AD488" s="29"/>
      <c r="AE488" s="30"/>
      <c r="AF488" s="31"/>
      <c r="AG488" s="29"/>
      <c r="AH488" s="30"/>
      <c r="AI488" s="32"/>
      <c r="AJ488" s="29"/>
      <c r="AK488" s="30"/>
      <c r="AL488" s="30"/>
      <c r="AM488" s="31"/>
      <c r="AN488" s="29"/>
      <c r="AO488" s="30"/>
      <c r="AP488" s="31"/>
      <c r="AQ488" s="189"/>
      <c r="AR488" s="30"/>
      <c r="AS488" s="30"/>
      <c r="AT488" s="30"/>
      <c r="AU488" s="30"/>
      <c r="AV488" s="31"/>
      <c r="AW488" s="33"/>
      <c r="AX488" s="57"/>
    </row>
    <row r="489" spans="2:50" s="15" customFormat="1" ht="21" x14ac:dyDescent="0.25">
      <c r="B489" s="48"/>
      <c r="C489" s="20">
        <f t="shared" si="32"/>
        <v>45854</v>
      </c>
      <c r="D489" s="168">
        <f>SUMIFS('Transport DB'!P:P,'Transport DB'!C:C,"="&amp;'Work DB'!C489,'Transport DB'!F:F,"="&amp;'Work DB'!$D$4)</f>
        <v>0</v>
      </c>
      <c r="E489" s="169">
        <f>SUMIFS('Transport DB'!P:P,'Transport DB'!C:C,"="&amp;'Work DB'!C489,'Transport DB'!F:F,"="&amp;'Work DB'!$E$4)</f>
        <v>0</v>
      </c>
      <c r="F489" s="169">
        <f>SUMIFS('Transport DB'!P:P,'Transport DB'!C:C,"="&amp;'Work DB'!C489,'Transport DB'!F:F,"="&amp;'Work DB'!$F$4)</f>
        <v>0</v>
      </c>
      <c r="G489" s="169"/>
      <c r="H489" s="167"/>
      <c r="I489" s="168">
        <f>SUMIFS('Transport DB'!O:O,'Transport DB'!C:C,"="&amp;'Work DB'!C489,'Transport DB'!F:F,"="&amp;'Work DB'!$I$4)</f>
        <v>0</v>
      </c>
      <c r="J489" s="169">
        <f>SUMIFS('Transport DB'!O:O,'Transport DB'!C:C,"="&amp;'Work DB'!C489,'Transport DB'!F:F,"="&amp;'Work DB'!$J$4)</f>
        <v>0</v>
      </c>
      <c r="K489" s="169">
        <f>SUMIFS('Transport DB'!O:O,'Transport DB'!C:C,"="&amp;'Work DB'!C489,'Transport DB'!F:F,"="&amp;'Work DB'!$K$4)</f>
        <v>0</v>
      </c>
      <c r="L489" s="169">
        <f>SUMIFS('Transport DB'!O:O,'Transport DB'!C:C,"="&amp;'Work DB'!C489,'Transport DB'!F:F,"="&amp;'Work DB'!$L$4)</f>
        <v>0</v>
      </c>
      <c r="M489" s="169">
        <f>SUMIFS('Transport DB'!O:O,'Transport DB'!C:C,"="&amp;'Work DB'!C489,'Transport DB'!F:F,"="&amp;'Work DB'!$M$4)</f>
        <v>0</v>
      </c>
      <c r="N489" s="169"/>
      <c r="O489" s="167"/>
      <c r="P489" s="168">
        <f t="shared" si="31"/>
        <v>0</v>
      </c>
      <c r="Q489" s="169">
        <f t="shared" si="33"/>
        <v>0</v>
      </c>
      <c r="R489" s="169"/>
      <c r="S489" s="169"/>
      <c r="T489" s="169"/>
      <c r="U489" s="169"/>
      <c r="V489" s="167"/>
      <c r="W489" s="168">
        <f>SUMIFS('Transport DB'!Q:Q,'Transport DB'!C:C,"="&amp;'Work DB'!C489,'Transport DB'!F:F,"="&amp;'Work DB'!$W$4)</f>
        <v>0</v>
      </c>
      <c r="X489" s="169">
        <f>SUMIFS('Transport DB'!Q:Q,'Transport DB'!C:C,"="&amp;'Work DB'!C489,'Transport DB'!F:F,"="&amp;'Work DB'!$X$4)</f>
        <v>0</v>
      </c>
      <c r="Y489" s="169">
        <f>SUMIFS('Transport DB'!Q:Q,'Transport DB'!C:C,"="&amp;'Work DB'!C489,'Transport DB'!F:F,"="&amp;'Work DB'!$Y$4)</f>
        <v>0</v>
      </c>
      <c r="Z489" s="166">
        <f>SUMIFS('Transport DB'!Q:Q,'Transport DB'!C:C,"="&amp;'Work DB'!C489,'Transport DB'!F:F,"="&amp;'Work DB'!$Z$4)</f>
        <v>0</v>
      </c>
      <c r="AA489" s="166">
        <f>SUMIFS('Transport DB'!Q:Q,'Transport DB'!C:C,"="&amp;'Work DB'!C489,'Transport DB'!F:F,"="&amp;'Work DB'!$AA$4)</f>
        <v>0</v>
      </c>
      <c r="AB489" s="166"/>
      <c r="AC489" s="167"/>
      <c r="AD489" s="29"/>
      <c r="AE489" s="30"/>
      <c r="AF489" s="31"/>
      <c r="AG489" s="29"/>
      <c r="AH489" s="30"/>
      <c r="AI489" s="32"/>
      <c r="AJ489" s="29"/>
      <c r="AK489" s="30"/>
      <c r="AL489" s="30"/>
      <c r="AM489" s="31"/>
      <c r="AN489" s="29"/>
      <c r="AO489" s="30"/>
      <c r="AP489" s="31"/>
      <c r="AQ489" s="189"/>
      <c r="AR489" s="30"/>
      <c r="AS489" s="30"/>
      <c r="AT489" s="30"/>
      <c r="AU489" s="30"/>
      <c r="AV489" s="31"/>
      <c r="AW489" s="33"/>
      <c r="AX489" s="57"/>
    </row>
    <row r="490" spans="2:50" s="15" customFormat="1" ht="21" x14ac:dyDescent="0.25">
      <c r="B490" s="48"/>
      <c r="C490" s="20">
        <f t="shared" si="32"/>
        <v>45855</v>
      </c>
      <c r="D490" s="168">
        <f>SUMIFS('Transport DB'!P:P,'Transport DB'!C:C,"="&amp;'Work DB'!C490,'Transport DB'!F:F,"="&amp;'Work DB'!$D$4)</f>
        <v>0</v>
      </c>
      <c r="E490" s="169">
        <f>SUMIFS('Transport DB'!P:P,'Transport DB'!C:C,"="&amp;'Work DB'!C490,'Transport DB'!F:F,"="&amp;'Work DB'!$E$4)</f>
        <v>0</v>
      </c>
      <c r="F490" s="169">
        <f>SUMIFS('Transport DB'!P:P,'Transport DB'!C:C,"="&amp;'Work DB'!C490,'Transport DB'!F:F,"="&amp;'Work DB'!$F$4)</f>
        <v>0</v>
      </c>
      <c r="G490" s="169"/>
      <c r="H490" s="167"/>
      <c r="I490" s="168">
        <f>SUMIFS('Transport DB'!O:O,'Transport DB'!C:C,"="&amp;'Work DB'!C490,'Transport DB'!F:F,"="&amp;'Work DB'!$I$4)</f>
        <v>0</v>
      </c>
      <c r="J490" s="169">
        <f>SUMIFS('Transport DB'!O:O,'Transport DB'!C:C,"="&amp;'Work DB'!C490,'Transport DB'!F:F,"="&amp;'Work DB'!$J$4)</f>
        <v>0</v>
      </c>
      <c r="K490" s="169">
        <f>SUMIFS('Transport DB'!O:O,'Transport DB'!C:C,"="&amp;'Work DB'!C490,'Transport DB'!F:F,"="&amp;'Work DB'!$K$4)</f>
        <v>0</v>
      </c>
      <c r="L490" s="169">
        <f>SUMIFS('Transport DB'!O:O,'Transport DB'!C:C,"="&amp;'Work DB'!C490,'Transport DB'!F:F,"="&amp;'Work DB'!$L$4)</f>
        <v>0</v>
      </c>
      <c r="M490" s="169">
        <f>SUMIFS('Transport DB'!O:O,'Transport DB'!C:C,"="&amp;'Work DB'!C490,'Transport DB'!F:F,"="&amp;'Work DB'!$M$4)</f>
        <v>0</v>
      </c>
      <c r="N490" s="169"/>
      <c r="O490" s="167"/>
      <c r="P490" s="168">
        <f t="shared" si="31"/>
        <v>0</v>
      </c>
      <c r="Q490" s="169">
        <f t="shared" si="33"/>
        <v>0</v>
      </c>
      <c r="R490" s="169"/>
      <c r="S490" s="169"/>
      <c r="T490" s="169"/>
      <c r="U490" s="169"/>
      <c r="V490" s="167"/>
      <c r="W490" s="168">
        <f>SUMIFS('Transport DB'!Q:Q,'Transport DB'!C:C,"="&amp;'Work DB'!C490,'Transport DB'!F:F,"="&amp;'Work DB'!$W$4)</f>
        <v>0</v>
      </c>
      <c r="X490" s="169">
        <f>SUMIFS('Transport DB'!Q:Q,'Transport DB'!C:C,"="&amp;'Work DB'!C490,'Transport DB'!F:F,"="&amp;'Work DB'!$X$4)</f>
        <v>0</v>
      </c>
      <c r="Y490" s="169">
        <f>SUMIFS('Transport DB'!Q:Q,'Transport DB'!C:C,"="&amp;'Work DB'!C490,'Transport DB'!F:F,"="&amp;'Work DB'!$Y$4)</f>
        <v>0</v>
      </c>
      <c r="Z490" s="166">
        <f>SUMIFS('Transport DB'!Q:Q,'Transport DB'!C:C,"="&amp;'Work DB'!C490,'Transport DB'!F:F,"="&amp;'Work DB'!$Z$4)</f>
        <v>0</v>
      </c>
      <c r="AA490" s="166">
        <f>SUMIFS('Transport DB'!Q:Q,'Transport DB'!C:C,"="&amp;'Work DB'!C490,'Transport DB'!F:F,"="&amp;'Work DB'!$AA$4)</f>
        <v>0</v>
      </c>
      <c r="AB490" s="166"/>
      <c r="AC490" s="167"/>
      <c r="AD490" s="29"/>
      <c r="AE490" s="30"/>
      <c r="AF490" s="31"/>
      <c r="AG490" s="29"/>
      <c r="AH490" s="30"/>
      <c r="AI490" s="32"/>
      <c r="AJ490" s="29"/>
      <c r="AK490" s="30"/>
      <c r="AL490" s="30"/>
      <c r="AM490" s="31"/>
      <c r="AN490" s="29"/>
      <c r="AO490" s="30"/>
      <c r="AP490" s="31"/>
      <c r="AQ490" s="189"/>
      <c r="AR490" s="30"/>
      <c r="AS490" s="30"/>
      <c r="AT490" s="30"/>
      <c r="AU490" s="30"/>
      <c r="AV490" s="31"/>
      <c r="AW490" s="33"/>
      <c r="AX490" s="57"/>
    </row>
    <row r="491" spans="2:50" s="15" customFormat="1" ht="21" x14ac:dyDescent="0.25">
      <c r="B491" s="48"/>
      <c r="C491" s="20">
        <f t="shared" si="32"/>
        <v>45856</v>
      </c>
      <c r="D491" s="168">
        <f>SUMIFS('Transport DB'!P:P,'Transport DB'!C:C,"="&amp;'Work DB'!C491,'Transport DB'!F:F,"="&amp;'Work DB'!$D$4)</f>
        <v>0</v>
      </c>
      <c r="E491" s="169">
        <f>SUMIFS('Transport DB'!P:P,'Transport DB'!C:C,"="&amp;'Work DB'!C491,'Transport DB'!F:F,"="&amp;'Work DB'!$E$4)</f>
        <v>0</v>
      </c>
      <c r="F491" s="169">
        <f>SUMIFS('Transport DB'!P:P,'Transport DB'!C:C,"="&amp;'Work DB'!C491,'Transport DB'!F:F,"="&amp;'Work DB'!$F$4)</f>
        <v>0</v>
      </c>
      <c r="G491" s="169"/>
      <c r="H491" s="167"/>
      <c r="I491" s="168">
        <f>SUMIFS('Transport DB'!O:O,'Transport DB'!C:C,"="&amp;'Work DB'!C491,'Transport DB'!F:F,"="&amp;'Work DB'!$I$4)</f>
        <v>0</v>
      </c>
      <c r="J491" s="169">
        <f>SUMIFS('Transport DB'!O:O,'Transport DB'!C:C,"="&amp;'Work DB'!C491,'Transport DB'!F:F,"="&amp;'Work DB'!$J$4)</f>
        <v>0</v>
      </c>
      <c r="K491" s="169">
        <f>SUMIFS('Transport DB'!O:O,'Transport DB'!C:C,"="&amp;'Work DB'!C491,'Transport DB'!F:F,"="&amp;'Work DB'!$K$4)</f>
        <v>0</v>
      </c>
      <c r="L491" s="169">
        <f>SUMIFS('Transport DB'!O:O,'Transport DB'!C:C,"="&amp;'Work DB'!C491,'Transport DB'!F:F,"="&amp;'Work DB'!$L$4)</f>
        <v>0</v>
      </c>
      <c r="M491" s="169">
        <f>SUMIFS('Transport DB'!O:O,'Transport DB'!C:C,"="&amp;'Work DB'!C491,'Transport DB'!F:F,"="&amp;'Work DB'!$M$4)</f>
        <v>0</v>
      </c>
      <c r="N491" s="169"/>
      <c r="O491" s="167"/>
      <c r="P491" s="168">
        <f t="shared" si="31"/>
        <v>0</v>
      </c>
      <c r="Q491" s="169">
        <f t="shared" si="33"/>
        <v>0</v>
      </c>
      <c r="R491" s="169"/>
      <c r="S491" s="169"/>
      <c r="T491" s="169"/>
      <c r="U491" s="169"/>
      <c r="V491" s="167"/>
      <c r="W491" s="168">
        <f>SUMIFS('Transport DB'!Q:Q,'Transport DB'!C:C,"="&amp;'Work DB'!C491,'Transport DB'!F:F,"="&amp;'Work DB'!$W$4)</f>
        <v>0</v>
      </c>
      <c r="X491" s="169">
        <f>SUMIFS('Transport DB'!Q:Q,'Transport DB'!C:C,"="&amp;'Work DB'!C491,'Transport DB'!F:F,"="&amp;'Work DB'!$X$4)</f>
        <v>0</v>
      </c>
      <c r="Y491" s="169">
        <f>SUMIFS('Transport DB'!Q:Q,'Transport DB'!C:C,"="&amp;'Work DB'!C491,'Transport DB'!F:F,"="&amp;'Work DB'!$Y$4)</f>
        <v>0</v>
      </c>
      <c r="Z491" s="166">
        <f>SUMIFS('Transport DB'!Q:Q,'Transport DB'!C:C,"="&amp;'Work DB'!C491,'Transport DB'!F:F,"="&amp;'Work DB'!$Z$4)</f>
        <v>0</v>
      </c>
      <c r="AA491" s="166">
        <f>SUMIFS('Transport DB'!Q:Q,'Transport DB'!C:C,"="&amp;'Work DB'!C491,'Transport DB'!F:F,"="&amp;'Work DB'!$AA$4)</f>
        <v>0</v>
      </c>
      <c r="AB491" s="166"/>
      <c r="AC491" s="167"/>
      <c r="AD491" s="29"/>
      <c r="AE491" s="30"/>
      <c r="AF491" s="31"/>
      <c r="AG491" s="29"/>
      <c r="AH491" s="30"/>
      <c r="AI491" s="32"/>
      <c r="AJ491" s="29"/>
      <c r="AK491" s="30"/>
      <c r="AL491" s="30"/>
      <c r="AM491" s="31"/>
      <c r="AN491" s="29"/>
      <c r="AO491" s="30"/>
      <c r="AP491" s="31"/>
      <c r="AQ491" s="189"/>
      <c r="AR491" s="30"/>
      <c r="AS491" s="30"/>
      <c r="AT491" s="30"/>
      <c r="AU491" s="30"/>
      <c r="AV491" s="31"/>
      <c r="AW491" s="33"/>
      <c r="AX491" s="57"/>
    </row>
    <row r="492" spans="2:50" s="15" customFormat="1" ht="21" x14ac:dyDescent="0.25">
      <c r="B492" s="48"/>
      <c r="C492" s="20">
        <f t="shared" si="32"/>
        <v>45857</v>
      </c>
      <c r="D492" s="168">
        <f>SUMIFS('Transport DB'!P:P,'Transport DB'!C:C,"="&amp;'Work DB'!C492,'Transport DB'!F:F,"="&amp;'Work DB'!$D$4)</f>
        <v>0</v>
      </c>
      <c r="E492" s="169">
        <f>SUMIFS('Transport DB'!P:P,'Transport DB'!C:C,"="&amp;'Work DB'!C492,'Transport DB'!F:F,"="&amp;'Work DB'!$E$4)</f>
        <v>0</v>
      </c>
      <c r="F492" s="169">
        <f>SUMIFS('Transport DB'!P:P,'Transport DB'!C:C,"="&amp;'Work DB'!C492,'Transport DB'!F:F,"="&amp;'Work DB'!$F$4)</f>
        <v>0</v>
      </c>
      <c r="G492" s="169"/>
      <c r="H492" s="167"/>
      <c r="I492" s="168">
        <f>SUMIFS('Transport DB'!O:O,'Transport DB'!C:C,"="&amp;'Work DB'!C492,'Transport DB'!F:F,"="&amp;'Work DB'!$I$4)</f>
        <v>0</v>
      </c>
      <c r="J492" s="169">
        <f>SUMIFS('Transport DB'!O:O,'Transport DB'!C:C,"="&amp;'Work DB'!C492,'Transport DB'!F:F,"="&amp;'Work DB'!$J$4)</f>
        <v>0</v>
      </c>
      <c r="K492" s="169">
        <f>SUMIFS('Transport DB'!O:O,'Transport DB'!C:C,"="&amp;'Work DB'!C492,'Transport DB'!F:F,"="&amp;'Work DB'!$K$4)</f>
        <v>0</v>
      </c>
      <c r="L492" s="169">
        <f>SUMIFS('Transport DB'!O:O,'Transport DB'!C:C,"="&amp;'Work DB'!C492,'Transport DB'!F:F,"="&amp;'Work DB'!$L$4)</f>
        <v>0</v>
      </c>
      <c r="M492" s="169">
        <f>SUMIFS('Transport DB'!O:O,'Transport DB'!C:C,"="&amp;'Work DB'!C492,'Transport DB'!F:F,"="&amp;'Work DB'!$M$4)</f>
        <v>0</v>
      </c>
      <c r="N492" s="169"/>
      <c r="O492" s="167"/>
      <c r="P492" s="168">
        <f t="shared" si="31"/>
        <v>0</v>
      </c>
      <c r="Q492" s="169">
        <f t="shared" si="33"/>
        <v>0</v>
      </c>
      <c r="R492" s="169"/>
      <c r="S492" s="169"/>
      <c r="T492" s="169"/>
      <c r="U492" s="169"/>
      <c r="V492" s="167"/>
      <c r="W492" s="168">
        <f>SUMIFS('Transport DB'!Q:Q,'Transport DB'!C:C,"="&amp;'Work DB'!C492,'Transport DB'!F:F,"="&amp;'Work DB'!$W$4)</f>
        <v>0</v>
      </c>
      <c r="X492" s="169">
        <f>SUMIFS('Transport DB'!Q:Q,'Transport DB'!C:C,"="&amp;'Work DB'!C492,'Transport DB'!F:F,"="&amp;'Work DB'!$X$4)</f>
        <v>0</v>
      </c>
      <c r="Y492" s="169">
        <f>SUMIFS('Transport DB'!Q:Q,'Transport DB'!C:C,"="&amp;'Work DB'!C492,'Transport DB'!F:F,"="&amp;'Work DB'!$Y$4)</f>
        <v>0</v>
      </c>
      <c r="Z492" s="166">
        <f>SUMIFS('Transport DB'!Q:Q,'Transport DB'!C:C,"="&amp;'Work DB'!C492,'Transport DB'!F:F,"="&amp;'Work DB'!$Z$4)</f>
        <v>0</v>
      </c>
      <c r="AA492" s="166">
        <f>SUMIFS('Transport DB'!Q:Q,'Transport DB'!C:C,"="&amp;'Work DB'!C492,'Transport DB'!F:F,"="&amp;'Work DB'!$AA$4)</f>
        <v>0</v>
      </c>
      <c r="AB492" s="166"/>
      <c r="AC492" s="167"/>
      <c r="AD492" s="29"/>
      <c r="AE492" s="30"/>
      <c r="AF492" s="31"/>
      <c r="AG492" s="29"/>
      <c r="AH492" s="30"/>
      <c r="AI492" s="32"/>
      <c r="AJ492" s="29"/>
      <c r="AK492" s="30"/>
      <c r="AL492" s="30"/>
      <c r="AM492" s="31"/>
      <c r="AN492" s="29"/>
      <c r="AO492" s="30"/>
      <c r="AP492" s="31"/>
      <c r="AQ492" s="189"/>
      <c r="AR492" s="30"/>
      <c r="AS492" s="30"/>
      <c r="AT492" s="30"/>
      <c r="AU492" s="30"/>
      <c r="AV492" s="31"/>
      <c r="AW492" s="33"/>
      <c r="AX492" s="57"/>
    </row>
    <row r="493" spans="2:50" s="15" customFormat="1" ht="21" x14ac:dyDescent="0.25">
      <c r="B493" s="48"/>
      <c r="C493" s="20">
        <f t="shared" si="32"/>
        <v>45858</v>
      </c>
      <c r="D493" s="168">
        <f>SUMIFS('Transport DB'!P:P,'Transport DB'!C:C,"="&amp;'Work DB'!C493,'Transport DB'!F:F,"="&amp;'Work DB'!$D$4)</f>
        <v>0</v>
      </c>
      <c r="E493" s="169">
        <f>SUMIFS('Transport DB'!P:P,'Transport DB'!C:C,"="&amp;'Work DB'!C493,'Transport DB'!F:F,"="&amp;'Work DB'!$E$4)</f>
        <v>0</v>
      </c>
      <c r="F493" s="169">
        <f>SUMIFS('Transport DB'!P:P,'Transport DB'!C:C,"="&amp;'Work DB'!C493,'Transport DB'!F:F,"="&amp;'Work DB'!$F$4)</f>
        <v>0</v>
      </c>
      <c r="G493" s="169"/>
      <c r="H493" s="167"/>
      <c r="I493" s="168">
        <f>SUMIFS('Transport DB'!O:O,'Transport DB'!C:C,"="&amp;'Work DB'!C493,'Transport DB'!F:F,"="&amp;'Work DB'!$I$4)</f>
        <v>0</v>
      </c>
      <c r="J493" s="169">
        <f>SUMIFS('Transport DB'!O:O,'Transport DB'!C:C,"="&amp;'Work DB'!C493,'Transport DB'!F:F,"="&amp;'Work DB'!$J$4)</f>
        <v>0</v>
      </c>
      <c r="K493" s="169">
        <f>SUMIFS('Transport DB'!O:O,'Transport DB'!C:C,"="&amp;'Work DB'!C493,'Transport DB'!F:F,"="&amp;'Work DB'!$K$4)</f>
        <v>0</v>
      </c>
      <c r="L493" s="169">
        <f>SUMIFS('Transport DB'!O:O,'Transport DB'!C:C,"="&amp;'Work DB'!C493,'Transport DB'!F:F,"="&amp;'Work DB'!$L$4)</f>
        <v>0</v>
      </c>
      <c r="M493" s="169">
        <f>SUMIFS('Transport DB'!O:O,'Transport DB'!C:C,"="&amp;'Work DB'!C493,'Transport DB'!F:F,"="&amp;'Work DB'!$M$4)</f>
        <v>0</v>
      </c>
      <c r="N493" s="169"/>
      <c r="O493" s="167"/>
      <c r="P493" s="168">
        <f t="shared" si="31"/>
        <v>0</v>
      </c>
      <c r="Q493" s="169">
        <f t="shared" si="33"/>
        <v>0</v>
      </c>
      <c r="R493" s="169"/>
      <c r="S493" s="169"/>
      <c r="T493" s="169"/>
      <c r="U493" s="169"/>
      <c r="V493" s="167"/>
      <c r="W493" s="168">
        <f>SUMIFS('Transport DB'!Q:Q,'Transport DB'!C:C,"="&amp;'Work DB'!C493,'Transport DB'!F:F,"="&amp;'Work DB'!$W$4)</f>
        <v>0</v>
      </c>
      <c r="X493" s="169">
        <f>SUMIFS('Transport DB'!Q:Q,'Transport DB'!C:C,"="&amp;'Work DB'!C493,'Transport DB'!F:F,"="&amp;'Work DB'!$X$4)</f>
        <v>0</v>
      </c>
      <c r="Y493" s="169">
        <f>SUMIFS('Transport DB'!Q:Q,'Transport DB'!C:C,"="&amp;'Work DB'!C493,'Transport DB'!F:F,"="&amp;'Work DB'!$Y$4)</f>
        <v>0</v>
      </c>
      <c r="Z493" s="166">
        <f>SUMIFS('Transport DB'!Q:Q,'Transport DB'!C:C,"="&amp;'Work DB'!C493,'Transport DB'!F:F,"="&amp;'Work DB'!$Z$4)</f>
        <v>0</v>
      </c>
      <c r="AA493" s="166">
        <f>SUMIFS('Transport DB'!Q:Q,'Transport DB'!C:C,"="&amp;'Work DB'!C493,'Transport DB'!F:F,"="&amp;'Work DB'!$AA$4)</f>
        <v>0</v>
      </c>
      <c r="AB493" s="166"/>
      <c r="AC493" s="167"/>
      <c r="AD493" s="29"/>
      <c r="AE493" s="30"/>
      <c r="AF493" s="31"/>
      <c r="AG493" s="29"/>
      <c r="AH493" s="30"/>
      <c r="AI493" s="32"/>
      <c r="AJ493" s="29"/>
      <c r="AK493" s="30"/>
      <c r="AL493" s="30"/>
      <c r="AM493" s="31"/>
      <c r="AN493" s="29"/>
      <c r="AO493" s="30"/>
      <c r="AP493" s="31"/>
      <c r="AQ493" s="189"/>
      <c r="AR493" s="30"/>
      <c r="AS493" s="30"/>
      <c r="AT493" s="30"/>
      <c r="AU493" s="30"/>
      <c r="AV493" s="31"/>
      <c r="AW493" s="33"/>
      <c r="AX493" s="57"/>
    </row>
    <row r="494" spans="2:50" s="15" customFormat="1" ht="21" x14ac:dyDescent="0.25">
      <c r="B494" s="48"/>
      <c r="C494" s="20">
        <f t="shared" si="32"/>
        <v>45859</v>
      </c>
      <c r="D494" s="168">
        <f>SUMIFS('Transport DB'!P:P,'Transport DB'!C:C,"="&amp;'Work DB'!C494,'Transport DB'!F:F,"="&amp;'Work DB'!$D$4)</f>
        <v>0</v>
      </c>
      <c r="E494" s="169">
        <f>SUMIFS('Transport DB'!P:P,'Transport DB'!C:C,"="&amp;'Work DB'!C494,'Transport DB'!F:F,"="&amp;'Work DB'!$E$4)</f>
        <v>0</v>
      </c>
      <c r="F494" s="169">
        <f>SUMIFS('Transport DB'!P:P,'Transport DB'!C:C,"="&amp;'Work DB'!C494,'Transport DB'!F:F,"="&amp;'Work DB'!$F$4)</f>
        <v>0</v>
      </c>
      <c r="G494" s="169"/>
      <c r="H494" s="167"/>
      <c r="I494" s="168">
        <f>SUMIFS('Transport DB'!O:O,'Transport DB'!C:C,"="&amp;'Work DB'!C494,'Transport DB'!F:F,"="&amp;'Work DB'!$I$4)</f>
        <v>0</v>
      </c>
      <c r="J494" s="169">
        <f>SUMIFS('Transport DB'!O:O,'Transport DB'!C:C,"="&amp;'Work DB'!C494,'Transport DB'!F:F,"="&amp;'Work DB'!$J$4)</f>
        <v>0</v>
      </c>
      <c r="K494" s="169">
        <f>SUMIFS('Transport DB'!O:O,'Transport DB'!C:C,"="&amp;'Work DB'!C494,'Transport DB'!F:F,"="&amp;'Work DB'!$K$4)</f>
        <v>0</v>
      </c>
      <c r="L494" s="169">
        <f>SUMIFS('Transport DB'!O:O,'Transport DB'!C:C,"="&amp;'Work DB'!C494,'Transport DB'!F:F,"="&amp;'Work DB'!$L$4)</f>
        <v>0</v>
      </c>
      <c r="M494" s="169">
        <f>SUMIFS('Transport DB'!O:O,'Transport DB'!C:C,"="&amp;'Work DB'!C494,'Transport DB'!F:F,"="&amp;'Work DB'!$M$4)</f>
        <v>0</v>
      </c>
      <c r="N494" s="169"/>
      <c r="O494" s="167"/>
      <c r="P494" s="168">
        <f t="shared" si="31"/>
        <v>0</v>
      </c>
      <c r="Q494" s="169">
        <f t="shared" si="33"/>
        <v>0</v>
      </c>
      <c r="R494" s="169"/>
      <c r="S494" s="169"/>
      <c r="T494" s="169"/>
      <c r="U494" s="169"/>
      <c r="V494" s="167"/>
      <c r="W494" s="168">
        <f>SUMIFS('Transport DB'!Q:Q,'Transport DB'!C:C,"="&amp;'Work DB'!C494,'Transport DB'!F:F,"="&amp;'Work DB'!$W$4)</f>
        <v>0</v>
      </c>
      <c r="X494" s="169">
        <f>SUMIFS('Transport DB'!Q:Q,'Transport DB'!C:C,"="&amp;'Work DB'!C494,'Transport DB'!F:F,"="&amp;'Work DB'!$X$4)</f>
        <v>0</v>
      </c>
      <c r="Y494" s="169">
        <f>SUMIFS('Transport DB'!Q:Q,'Transport DB'!C:C,"="&amp;'Work DB'!C494,'Transport DB'!F:F,"="&amp;'Work DB'!$Y$4)</f>
        <v>0</v>
      </c>
      <c r="Z494" s="166">
        <f>SUMIFS('Transport DB'!Q:Q,'Transport DB'!C:C,"="&amp;'Work DB'!C494,'Transport DB'!F:F,"="&amp;'Work DB'!$Z$4)</f>
        <v>0</v>
      </c>
      <c r="AA494" s="166">
        <f>SUMIFS('Transport DB'!Q:Q,'Transport DB'!C:C,"="&amp;'Work DB'!C494,'Transport DB'!F:F,"="&amp;'Work DB'!$AA$4)</f>
        <v>0</v>
      </c>
      <c r="AB494" s="166"/>
      <c r="AC494" s="167"/>
      <c r="AD494" s="29"/>
      <c r="AE494" s="30"/>
      <c r="AF494" s="31"/>
      <c r="AG494" s="29"/>
      <c r="AH494" s="30"/>
      <c r="AI494" s="32"/>
      <c r="AJ494" s="29"/>
      <c r="AK494" s="30"/>
      <c r="AL494" s="30"/>
      <c r="AM494" s="31"/>
      <c r="AN494" s="29"/>
      <c r="AO494" s="30"/>
      <c r="AP494" s="31"/>
      <c r="AQ494" s="189"/>
      <c r="AR494" s="30"/>
      <c r="AS494" s="30"/>
      <c r="AT494" s="30"/>
      <c r="AU494" s="30"/>
      <c r="AV494" s="31"/>
      <c r="AW494" s="33"/>
      <c r="AX494" s="57"/>
    </row>
    <row r="495" spans="2:50" s="15" customFormat="1" ht="21" x14ac:dyDescent="0.25">
      <c r="B495" s="48"/>
      <c r="C495" s="20">
        <f t="shared" si="32"/>
        <v>45860</v>
      </c>
      <c r="D495" s="168">
        <f>SUMIFS('Transport DB'!P:P,'Transport DB'!C:C,"="&amp;'Work DB'!C495,'Transport DB'!F:F,"="&amp;'Work DB'!$D$4)</f>
        <v>0</v>
      </c>
      <c r="E495" s="169">
        <f>SUMIFS('Transport DB'!P:P,'Transport DB'!C:C,"="&amp;'Work DB'!C495,'Transport DB'!F:F,"="&amp;'Work DB'!$E$4)</f>
        <v>0</v>
      </c>
      <c r="F495" s="169">
        <f>SUMIFS('Transport DB'!P:P,'Transport DB'!C:C,"="&amp;'Work DB'!C495,'Transport DB'!F:F,"="&amp;'Work DB'!$F$4)</f>
        <v>0</v>
      </c>
      <c r="G495" s="169"/>
      <c r="H495" s="167"/>
      <c r="I495" s="168">
        <f>SUMIFS('Transport DB'!O:O,'Transport DB'!C:C,"="&amp;'Work DB'!C495,'Transport DB'!F:F,"="&amp;'Work DB'!$I$4)</f>
        <v>0</v>
      </c>
      <c r="J495" s="169">
        <f>SUMIFS('Transport DB'!O:O,'Transport DB'!C:C,"="&amp;'Work DB'!C495,'Transport DB'!F:F,"="&amp;'Work DB'!$J$4)</f>
        <v>0</v>
      </c>
      <c r="K495" s="169">
        <f>SUMIFS('Transport DB'!O:O,'Transport DB'!C:C,"="&amp;'Work DB'!C495,'Transport DB'!F:F,"="&amp;'Work DB'!$K$4)</f>
        <v>0</v>
      </c>
      <c r="L495" s="169">
        <f>SUMIFS('Transport DB'!O:O,'Transport DB'!C:C,"="&amp;'Work DB'!C495,'Transport DB'!F:F,"="&amp;'Work DB'!$L$4)</f>
        <v>0</v>
      </c>
      <c r="M495" s="169">
        <f>SUMIFS('Transport DB'!O:O,'Transport DB'!C:C,"="&amp;'Work DB'!C495,'Transport DB'!F:F,"="&amp;'Work DB'!$M$4)</f>
        <v>0</v>
      </c>
      <c r="N495" s="169"/>
      <c r="O495" s="167"/>
      <c r="P495" s="168">
        <f t="shared" si="31"/>
        <v>0</v>
      </c>
      <c r="Q495" s="169">
        <f t="shared" si="33"/>
        <v>0</v>
      </c>
      <c r="R495" s="169"/>
      <c r="S495" s="169"/>
      <c r="T495" s="169"/>
      <c r="U495" s="169"/>
      <c r="V495" s="167"/>
      <c r="W495" s="168">
        <f>SUMIFS('Transport DB'!Q:Q,'Transport DB'!C:C,"="&amp;'Work DB'!C495,'Transport DB'!F:F,"="&amp;'Work DB'!$W$4)</f>
        <v>0</v>
      </c>
      <c r="X495" s="169">
        <f>SUMIFS('Transport DB'!Q:Q,'Transport DB'!C:C,"="&amp;'Work DB'!C495,'Transport DB'!F:F,"="&amp;'Work DB'!$X$4)</f>
        <v>0</v>
      </c>
      <c r="Y495" s="169">
        <f>SUMIFS('Transport DB'!Q:Q,'Transport DB'!C:C,"="&amp;'Work DB'!C495,'Transport DB'!F:F,"="&amp;'Work DB'!$Y$4)</f>
        <v>0</v>
      </c>
      <c r="Z495" s="166">
        <f>SUMIFS('Transport DB'!Q:Q,'Transport DB'!C:C,"="&amp;'Work DB'!C495,'Transport DB'!F:F,"="&amp;'Work DB'!$Z$4)</f>
        <v>0</v>
      </c>
      <c r="AA495" s="166">
        <f>SUMIFS('Transport DB'!Q:Q,'Transport DB'!C:C,"="&amp;'Work DB'!C495,'Transport DB'!F:F,"="&amp;'Work DB'!$AA$4)</f>
        <v>0</v>
      </c>
      <c r="AB495" s="166"/>
      <c r="AC495" s="167"/>
      <c r="AD495" s="29"/>
      <c r="AE495" s="30"/>
      <c r="AF495" s="31"/>
      <c r="AG495" s="29"/>
      <c r="AH495" s="30"/>
      <c r="AI495" s="32"/>
      <c r="AJ495" s="29"/>
      <c r="AK495" s="30"/>
      <c r="AL495" s="30"/>
      <c r="AM495" s="31"/>
      <c r="AN495" s="29"/>
      <c r="AO495" s="30"/>
      <c r="AP495" s="31"/>
      <c r="AQ495" s="189"/>
      <c r="AR495" s="30"/>
      <c r="AS495" s="30"/>
      <c r="AT495" s="30"/>
      <c r="AU495" s="30"/>
      <c r="AV495" s="31"/>
      <c r="AW495" s="33"/>
      <c r="AX495" s="57"/>
    </row>
    <row r="496" spans="2:50" s="15" customFormat="1" ht="21" x14ac:dyDescent="0.25">
      <c r="B496" s="48"/>
      <c r="C496" s="184">
        <f t="shared" si="32"/>
        <v>45861</v>
      </c>
      <c r="D496" s="185">
        <f>SUMIFS('Transport DB'!P:P,'Transport DB'!C:C,"="&amp;'Work DB'!C496,'Transport DB'!F:F,"="&amp;'Work DB'!$D$4)</f>
        <v>0</v>
      </c>
      <c r="E496" s="186">
        <f>SUMIFS('Transport DB'!P:P,'Transport DB'!C:C,"="&amp;'Work DB'!C496,'Transport DB'!F:F,"="&amp;'Work DB'!$E$4)</f>
        <v>0</v>
      </c>
      <c r="F496" s="186">
        <f>SUMIFS('Transport DB'!P:P,'Transport DB'!C:C,"="&amp;'Work DB'!C496,'Transport DB'!F:F,"="&amp;'Work DB'!$F$4)</f>
        <v>0</v>
      </c>
      <c r="G496" s="186"/>
      <c r="H496" s="187"/>
      <c r="I496" s="185">
        <f>SUMIFS('Transport DB'!O:O,'Transport DB'!C:C,"="&amp;'Work DB'!C496,'Transport DB'!F:F,"="&amp;'Work DB'!$I$4)</f>
        <v>0</v>
      </c>
      <c r="J496" s="186">
        <f>SUMIFS('Transport DB'!O:O,'Transport DB'!C:C,"="&amp;'Work DB'!C496,'Transport DB'!F:F,"="&amp;'Work DB'!$J$4)</f>
        <v>0</v>
      </c>
      <c r="K496" s="186">
        <f>SUMIFS('Transport DB'!O:O,'Transport DB'!C:C,"="&amp;'Work DB'!C496,'Transport DB'!F:F,"="&amp;'Work DB'!$K$4)</f>
        <v>0</v>
      </c>
      <c r="L496" s="186">
        <f>SUMIFS('Transport DB'!O:O,'Transport DB'!C:C,"="&amp;'Work DB'!C496,'Transport DB'!F:F,"="&amp;'Work DB'!$L$4)</f>
        <v>0</v>
      </c>
      <c r="M496" s="186">
        <f>SUMIFS('Transport DB'!O:O,'Transport DB'!C:C,"="&amp;'Work DB'!C496,'Transport DB'!F:F,"="&amp;'Work DB'!$M$4)</f>
        <v>0</v>
      </c>
      <c r="N496" s="186"/>
      <c r="O496" s="187"/>
      <c r="P496" s="168">
        <f t="shared" si="31"/>
        <v>0</v>
      </c>
      <c r="Q496" s="186">
        <f t="shared" si="33"/>
        <v>0</v>
      </c>
      <c r="R496" s="186"/>
      <c r="S496" s="186"/>
      <c r="T496" s="186"/>
      <c r="U496" s="186"/>
      <c r="V496" s="187"/>
      <c r="W496" s="185">
        <f>SUMIFS('Transport DB'!Q:Q,'Transport DB'!C:C,"="&amp;'Work DB'!C496,'Transport DB'!F:F,"="&amp;'Work DB'!$W$4)</f>
        <v>0</v>
      </c>
      <c r="X496" s="186">
        <f>SUMIFS('Transport DB'!Q:Q,'Transport DB'!C:C,"="&amp;'Work DB'!C496,'Transport DB'!F:F,"="&amp;'Work DB'!$X$4)</f>
        <v>0</v>
      </c>
      <c r="Y496" s="186">
        <f>SUMIFS('Transport DB'!Q:Q,'Transport DB'!C:C,"="&amp;'Work DB'!C496,'Transport DB'!F:F,"="&amp;'Work DB'!$Y$4)</f>
        <v>0</v>
      </c>
      <c r="Z496" s="188">
        <f>SUMIFS('Transport DB'!Q:Q,'Transport DB'!C:C,"="&amp;'Work DB'!C496,'Transport DB'!F:F,"="&amp;'Work DB'!$Z$4)</f>
        <v>0</v>
      </c>
      <c r="AA496" s="188">
        <f>SUMIFS('Transport DB'!Q:Q,'Transport DB'!C:C,"="&amp;'Work DB'!C496,'Transport DB'!F:F,"="&amp;'Work DB'!$AA$4)</f>
        <v>0</v>
      </c>
      <c r="AB496" s="188"/>
      <c r="AC496" s="187"/>
      <c r="AD496" s="185"/>
      <c r="AE496" s="186"/>
      <c r="AF496" s="187"/>
      <c r="AG496" s="185"/>
      <c r="AH496" s="186"/>
      <c r="AI496" s="188"/>
      <c r="AJ496" s="185"/>
      <c r="AK496" s="186"/>
      <c r="AL496" s="186"/>
      <c r="AM496" s="187"/>
      <c r="AN496" s="185"/>
      <c r="AO496" s="186"/>
      <c r="AP496" s="187"/>
      <c r="AQ496" s="189"/>
      <c r="AR496" s="186"/>
      <c r="AS496" s="186"/>
      <c r="AT496" s="186"/>
      <c r="AU496" s="186"/>
      <c r="AV496" s="187"/>
      <c r="AW496" s="189"/>
      <c r="AX496" s="190" t="s">
        <v>51</v>
      </c>
    </row>
    <row r="497" spans="2:50" s="15" customFormat="1" ht="21" x14ac:dyDescent="0.25">
      <c r="B497" s="48"/>
      <c r="C497" s="20">
        <f t="shared" si="32"/>
        <v>45862</v>
      </c>
      <c r="D497" s="168">
        <f>SUMIFS('Transport DB'!P:P,'Transport DB'!C:C,"="&amp;'Work DB'!C497,'Transport DB'!F:F,"="&amp;'Work DB'!$D$4)</f>
        <v>0</v>
      </c>
      <c r="E497" s="169">
        <f>SUMIFS('Transport DB'!P:P,'Transport DB'!C:C,"="&amp;'Work DB'!C497,'Transport DB'!F:F,"="&amp;'Work DB'!$E$4)</f>
        <v>0</v>
      </c>
      <c r="F497" s="169">
        <f>SUMIFS('Transport DB'!P:P,'Transport DB'!C:C,"="&amp;'Work DB'!C497,'Transport DB'!F:F,"="&amp;'Work DB'!$F$4)</f>
        <v>0</v>
      </c>
      <c r="G497" s="169"/>
      <c r="H497" s="167"/>
      <c r="I497" s="168">
        <f>SUMIFS('Transport DB'!O:O,'Transport DB'!C:C,"="&amp;'Work DB'!C497,'Transport DB'!F:F,"="&amp;'Work DB'!$I$4)</f>
        <v>0</v>
      </c>
      <c r="J497" s="169">
        <f>SUMIFS('Transport DB'!O:O,'Transport DB'!C:C,"="&amp;'Work DB'!C497,'Transport DB'!F:F,"="&amp;'Work DB'!$J$4)</f>
        <v>0</v>
      </c>
      <c r="K497" s="169">
        <f>SUMIFS('Transport DB'!O:O,'Transport DB'!C:C,"="&amp;'Work DB'!C497,'Transport DB'!F:F,"="&amp;'Work DB'!$K$4)</f>
        <v>0</v>
      </c>
      <c r="L497" s="169">
        <f>SUMIFS('Transport DB'!O:O,'Transport DB'!C:C,"="&amp;'Work DB'!C497,'Transport DB'!F:F,"="&amp;'Work DB'!$L$4)</f>
        <v>0</v>
      </c>
      <c r="M497" s="169">
        <f>SUMIFS('Transport DB'!O:O,'Transport DB'!C:C,"="&amp;'Work DB'!C497,'Transport DB'!F:F,"="&amp;'Work DB'!$M$4)</f>
        <v>0</v>
      </c>
      <c r="N497" s="169"/>
      <c r="O497" s="167"/>
      <c r="P497" s="168">
        <f t="shared" si="31"/>
        <v>0</v>
      </c>
      <c r="Q497" s="169">
        <f t="shared" si="33"/>
        <v>0</v>
      </c>
      <c r="R497" s="169"/>
      <c r="S497" s="169"/>
      <c r="T497" s="169"/>
      <c r="U497" s="169"/>
      <c r="V497" s="167"/>
      <c r="W497" s="168">
        <f>SUMIFS('Transport DB'!Q:Q,'Transport DB'!C:C,"="&amp;'Work DB'!C497,'Transport DB'!F:F,"="&amp;'Work DB'!$W$4)</f>
        <v>0</v>
      </c>
      <c r="X497" s="169">
        <f>SUMIFS('Transport DB'!Q:Q,'Transport DB'!C:C,"="&amp;'Work DB'!C497,'Transport DB'!F:F,"="&amp;'Work DB'!$X$4)</f>
        <v>0</v>
      </c>
      <c r="Y497" s="169">
        <f>SUMIFS('Transport DB'!Q:Q,'Transport DB'!C:C,"="&amp;'Work DB'!C497,'Transport DB'!F:F,"="&amp;'Work DB'!$Y$4)</f>
        <v>0</v>
      </c>
      <c r="Z497" s="166">
        <f>SUMIFS('Transport DB'!Q:Q,'Transport DB'!C:C,"="&amp;'Work DB'!C497,'Transport DB'!F:F,"="&amp;'Work DB'!$Z$4)</f>
        <v>0</v>
      </c>
      <c r="AA497" s="166">
        <f>SUMIFS('Transport DB'!Q:Q,'Transport DB'!C:C,"="&amp;'Work DB'!C497,'Transport DB'!F:F,"="&amp;'Work DB'!$AA$4)</f>
        <v>0</v>
      </c>
      <c r="AB497" s="166"/>
      <c r="AC497" s="167"/>
      <c r="AD497" s="29"/>
      <c r="AE497" s="30"/>
      <c r="AF497" s="31"/>
      <c r="AG497" s="29"/>
      <c r="AH497" s="30"/>
      <c r="AI497" s="32"/>
      <c r="AJ497" s="29"/>
      <c r="AK497" s="30"/>
      <c r="AL497" s="30"/>
      <c r="AM497" s="31"/>
      <c r="AN497" s="29"/>
      <c r="AO497" s="30"/>
      <c r="AP497" s="31"/>
      <c r="AQ497" s="189"/>
      <c r="AR497" s="30"/>
      <c r="AS497" s="30"/>
      <c r="AT497" s="30"/>
      <c r="AU497" s="30"/>
      <c r="AV497" s="31"/>
      <c r="AW497" s="33"/>
      <c r="AX497" s="57"/>
    </row>
    <row r="498" spans="2:50" s="15" customFormat="1" ht="21" x14ac:dyDescent="0.25">
      <c r="B498" s="48"/>
      <c r="C498" s="20">
        <f t="shared" si="32"/>
        <v>45863</v>
      </c>
      <c r="D498" s="168">
        <f>SUMIFS('Transport DB'!P:P,'Transport DB'!C:C,"="&amp;'Work DB'!C498,'Transport DB'!F:F,"="&amp;'Work DB'!$D$4)</f>
        <v>0</v>
      </c>
      <c r="E498" s="169">
        <f>SUMIFS('Transport DB'!P:P,'Transport DB'!C:C,"="&amp;'Work DB'!C498,'Transport DB'!F:F,"="&amp;'Work DB'!$E$4)</f>
        <v>0</v>
      </c>
      <c r="F498" s="169">
        <f>SUMIFS('Transport DB'!P:P,'Transport DB'!C:C,"="&amp;'Work DB'!C498,'Transport DB'!F:F,"="&amp;'Work DB'!$F$4)</f>
        <v>0</v>
      </c>
      <c r="G498" s="169"/>
      <c r="H498" s="167"/>
      <c r="I498" s="168">
        <f>SUMIFS('Transport DB'!O:O,'Transport DB'!C:C,"="&amp;'Work DB'!C498,'Transport DB'!F:F,"="&amp;'Work DB'!$I$4)</f>
        <v>0</v>
      </c>
      <c r="J498" s="169">
        <f>SUMIFS('Transport DB'!O:O,'Transport DB'!C:C,"="&amp;'Work DB'!C498,'Transport DB'!F:F,"="&amp;'Work DB'!$J$4)</f>
        <v>0</v>
      </c>
      <c r="K498" s="169">
        <f>SUMIFS('Transport DB'!O:O,'Transport DB'!C:C,"="&amp;'Work DB'!C498,'Transport DB'!F:F,"="&amp;'Work DB'!$K$4)</f>
        <v>0</v>
      </c>
      <c r="L498" s="169">
        <f>SUMIFS('Transport DB'!O:O,'Transport DB'!C:C,"="&amp;'Work DB'!C498,'Transport DB'!F:F,"="&amp;'Work DB'!$L$4)</f>
        <v>0</v>
      </c>
      <c r="M498" s="169">
        <f>SUMIFS('Transport DB'!O:O,'Transport DB'!C:C,"="&amp;'Work DB'!C498,'Transport DB'!F:F,"="&amp;'Work DB'!$M$4)</f>
        <v>0</v>
      </c>
      <c r="N498" s="169"/>
      <c r="O498" s="167"/>
      <c r="P498" s="168">
        <f t="shared" si="31"/>
        <v>0</v>
      </c>
      <c r="Q498" s="169">
        <f t="shared" si="33"/>
        <v>0</v>
      </c>
      <c r="R498" s="169"/>
      <c r="S498" s="169"/>
      <c r="T498" s="169"/>
      <c r="U498" s="169"/>
      <c r="V498" s="167"/>
      <c r="W498" s="168">
        <f>SUMIFS('Transport DB'!Q:Q,'Transport DB'!C:C,"="&amp;'Work DB'!C498,'Transport DB'!F:F,"="&amp;'Work DB'!$W$4)</f>
        <v>0</v>
      </c>
      <c r="X498" s="169">
        <f>SUMIFS('Transport DB'!Q:Q,'Transport DB'!C:C,"="&amp;'Work DB'!C498,'Transport DB'!F:F,"="&amp;'Work DB'!$X$4)</f>
        <v>0</v>
      </c>
      <c r="Y498" s="169">
        <f>SUMIFS('Transport DB'!Q:Q,'Transport DB'!C:C,"="&amp;'Work DB'!C498,'Transport DB'!F:F,"="&amp;'Work DB'!$Y$4)</f>
        <v>0</v>
      </c>
      <c r="Z498" s="166">
        <f>SUMIFS('Transport DB'!Q:Q,'Transport DB'!C:C,"="&amp;'Work DB'!C498,'Transport DB'!F:F,"="&amp;'Work DB'!$Z$4)</f>
        <v>0</v>
      </c>
      <c r="AA498" s="166">
        <f>SUMIFS('Transport DB'!Q:Q,'Transport DB'!C:C,"="&amp;'Work DB'!C498,'Transport DB'!F:F,"="&amp;'Work DB'!$AA$4)</f>
        <v>0</v>
      </c>
      <c r="AB498" s="166"/>
      <c r="AC498" s="167"/>
      <c r="AD498" s="29"/>
      <c r="AE498" s="30"/>
      <c r="AF498" s="31"/>
      <c r="AG498" s="29"/>
      <c r="AH498" s="30"/>
      <c r="AI498" s="32"/>
      <c r="AJ498" s="29"/>
      <c r="AK498" s="30"/>
      <c r="AL498" s="30"/>
      <c r="AM498" s="31"/>
      <c r="AN498" s="29"/>
      <c r="AO498" s="30"/>
      <c r="AP498" s="31"/>
      <c r="AQ498" s="189"/>
      <c r="AR498" s="30"/>
      <c r="AS498" s="30"/>
      <c r="AT498" s="30"/>
      <c r="AU498" s="30"/>
      <c r="AV498" s="31"/>
      <c r="AW498" s="33"/>
      <c r="AX498" s="57"/>
    </row>
    <row r="499" spans="2:50" s="15" customFormat="1" ht="21" x14ac:dyDescent="0.25">
      <c r="B499" s="48"/>
      <c r="C499" s="20">
        <f t="shared" si="32"/>
        <v>45864</v>
      </c>
      <c r="D499" s="168">
        <f>SUMIFS('Transport DB'!P:P,'Transport DB'!C:C,"="&amp;'Work DB'!C499,'Transport DB'!F:F,"="&amp;'Work DB'!$D$4)</f>
        <v>0</v>
      </c>
      <c r="E499" s="169">
        <f>SUMIFS('Transport DB'!P:P,'Transport DB'!C:C,"="&amp;'Work DB'!C499,'Transport DB'!F:F,"="&amp;'Work DB'!$E$4)</f>
        <v>0</v>
      </c>
      <c r="F499" s="169">
        <f>SUMIFS('Transport DB'!P:P,'Transport DB'!C:C,"="&amp;'Work DB'!C499,'Transport DB'!F:F,"="&amp;'Work DB'!$F$4)</f>
        <v>0</v>
      </c>
      <c r="G499" s="169"/>
      <c r="H499" s="167"/>
      <c r="I499" s="168">
        <f>SUMIFS('Transport DB'!O:O,'Transport DB'!C:C,"="&amp;'Work DB'!C499,'Transport DB'!F:F,"="&amp;'Work DB'!$I$4)</f>
        <v>0</v>
      </c>
      <c r="J499" s="169">
        <f>SUMIFS('Transport DB'!O:O,'Transport DB'!C:C,"="&amp;'Work DB'!C499,'Transport DB'!F:F,"="&amp;'Work DB'!$J$4)</f>
        <v>0</v>
      </c>
      <c r="K499" s="169">
        <f>SUMIFS('Transport DB'!O:O,'Transport DB'!C:C,"="&amp;'Work DB'!C499,'Transport DB'!F:F,"="&amp;'Work DB'!$K$4)</f>
        <v>0</v>
      </c>
      <c r="L499" s="169">
        <f>SUMIFS('Transport DB'!O:O,'Transport DB'!C:C,"="&amp;'Work DB'!C499,'Transport DB'!F:F,"="&amp;'Work DB'!$L$4)</f>
        <v>0</v>
      </c>
      <c r="M499" s="169">
        <f>SUMIFS('Transport DB'!O:O,'Transport DB'!C:C,"="&amp;'Work DB'!C499,'Transport DB'!F:F,"="&amp;'Work DB'!$M$4)</f>
        <v>0</v>
      </c>
      <c r="N499" s="169"/>
      <c r="O499" s="167"/>
      <c r="P499" s="168">
        <f t="shared" si="31"/>
        <v>0</v>
      </c>
      <c r="Q499" s="169">
        <f t="shared" si="33"/>
        <v>0</v>
      </c>
      <c r="R499" s="169"/>
      <c r="S499" s="169"/>
      <c r="T499" s="169"/>
      <c r="U499" s="169"/>
      <c r="V499" s="167"/>
      <c r="W499" s="168">
        <f>SUMIFS('Transport DB'!Q:Q,'Transport DB'!C:C,"="&amp;'Work DB'!C499,'Transport DB'!F:F,"="&amp;'Work DB'!$W$4)</f>
        <v>0</v>
      </c>
      <c r="X499" s="169">
        <f>SUMIFS('Transport DB'!Q:Q,'Transport DB'!C:C,"="&amp;'Work DB'!C499,'Transport DB'!F:F,"="&amp;'Work DB'!$X$4)</f>
        <v>0</v>
      </c>
      <c r="Y499" s="169">
        <f>SUMIFS('Transport DB'!Q:Q,'Transport DB'!C:C,"="&amp;'Work DB'!C499,'Transport DB'!F:F,"="&amp;'Work DB'!$Y$4)</f>
        <v>0</v>
      </c>
      <c r="Z499" s="166">
        <f>SUMIFS('Transport DB'!Q:Q,'Transport DB'!C:C,"="&amp;'Work DB'!C499,'Transport DB'!F:F,"="&amp;'Work DB'!$Z$4)</f>
        <v>0</v>
      </c>
      <c r="AA499" s="166">
        <f>SUMIFS('Transport DB'!Q:Q,'Transport DB'!C:C,"="&amp;'Work DB'!C499,'Transport DB'!F:F,"="&amp;'Work DB'!$AA$4)</f>
        <v>0</v>
      </c>
      <c r="AB499" s="166"/>
      <c r="AC499" s="167"/>
      <c r="AD499" s="29"/>
      <c r="AE499" s="30"/>
      <c r="AF499" s="31"/>
      <c r="AG499" s="29"/>
      <c r="AH499" s="30"/>
      <c r="AI499" s="32"/>
      <c r="AJ499" s="29"/>
      <c r="AK499" s="30"/>
      <c r="AL499" s="30"/>
      <c r="AM499" s="31"/>
      <c r="AN499" s="29"/>
      <c r="AO499" s="30"/>
      <c r="AP499" s="31"/>
      <c r="AQ499" s="189"/>
      <c r="AR499" s="30"/>
      <c r="AS499" s="30"/>
      <c r="AT499" s="30"/>
      <c r="AU499" s="30"/>
      <c r="AV499" s="31"/>
      <c r="AW499" s="33"/>
      <c r="AX499" s="57"/>
    </row>
    <row r="500" spans="2:50" s="15" customFormat="1" ht="21" x14ac:dyDescent="0.25">
      <c r="B500" s="48"/>
      <c r="C500" s="20">
        <f t="shared" si="32"/>
        <v>45865</v>
      </c>
      <c r="D500" s="168">
        <f>SUMIFS('Transport DB'!P:P,'Transport DB'!C:C,"="&amp;'Work DB'!C500,'Transport DB'!F:F,"="&amp;'Work DB'!$D$4)</f>
        <v>0</v>
      </c>
      <c r="E500" s="169">
        <f>SUMIFS('Transport DB'!P:P,'Transport DB'!C:C,"="&amp;'Work DB'!C500,'Transport DB'!F:F,"="&amp;'Work DB'!$E$4)</f>
        <v>0</v>
      </c>
      <c r="F500" s="169">
        <f>SUMIFS('Transport DB'!P:P,'Transport DB'!C:C,"="&amp;'Work DB'!C500,'Transport DB'!F:F,"="&amp;'Work DB'!$F$4)</f>
        <v>0</v>
      </c>
      <c r="G500" s="169"/>
      <c r="H500" s="167"/>
      <c r="I500" s="168">
        <f>SUMIFS('Transport DB'!O:O,'Transport DB'!C:C,"="&amp;'Work DB'!C500,'Transport DB'!F:F,"="&amp;'Work DB'!$I$4)</f>
        <v>0</v>
      </c>
      <c r="J500" s="169">
        <f>SUMIFS('Transport DB'!O:O,'Transport DB'!C:C,"="&amp;'Work DB'!C500,'Transport DB'!F:F,"="&amp;'Work DB'!$J$4)</f>
        <v>0</v>
      </c>
      <c r="K500" s="169">
        <f>SUMIFS('Transport DB'!O:O,'Transport DB'!C:C,"="&amp;'Work DB'!C500,'Transport DB'!F:F,"="&amp;'Work DB'!$K$4)</f>
        <v>0</v>
      </c>
      <c r="L500" s="169">
        <f>SUMIFS('Transport DB'!O:O,'Transport DB'!C:C,"="&amp;'Work DB'!C500,'Transport DB'!F:F,"="&amp;'Work DB'!$L$4)</f>
        <v>0</v>
      </c>
      <c r="M500" s="169">
        <f>SUMIFS('Transport DB'!O:O,'Transport DB'!C:C,"="&amp;'Work DB'!C500,'Transport DB'!F:F,"="&amp;'Work DB'!$M$4)</f>
        <v>0</v>
      </c>
      <c r="N500" s="169"/>
      <c r="O500" s="167"/>
      <c r="P500" s="168">
        <f t="shared" si="31"/>
        <v>0</v>
      </c>
      <c r="Q500" s="169">
        <f t="shared" si="33"/>
        <v>0</v>
      </c>
      <c r="R500" s="169"/>
      <c r="S500" s="169"/>
      <c r="T500" s="169"/>
      <c r="U500" s="169"/>
      <c r="V500" s="167"/>
      <c r="W500" s="168">
        <f>SUMIFS('Transport DB'!Q:Q,'Transport DB'!C:C,"="&amp;'Work DB'!C500,'Transport DB'!F:F,"="&amp;'Work DB'!$W$4)</f>
        <v>0</v>
      </c>
      <c r="X500" s="169">
        <f>SUMIFS('Transport DB'!Q:Q,'Transport DB'!C:C,"="&amp;'Work DB'!C500,'Transport DB'!F:F,"="&amp;'Work DB'!$X$4)</f>
        <v>0</v>
      </c>
      <c r="Y500" s="169">
        <f>SUMIFS('Transport DB'!Q:Q,'Transport DB'!C:C,"="&amp;'Work DB'!C500,'Transport DB'!F:F,"="&amp;'Work DB'!$Y$4)</f>
        <v>0</v>
      </c>
      <c r="Z500" s="166">
        <f>SUMIFS('Transport DB'!Q:Q,'Transport DB'!C:C,"="&amp;'Work DB'!C500,'Transport DB'!F:F,"="&amp;'Work DB'!$Z$4)</f>
        <v>0</v>
      </c>
      <c r="AA500" s="166">
        <f>SUMIFS('Transport DB'!Q:Q,'Transport DB'!C:C,"="&amp;'Work DB'!C500,'Transport DB'!F:F,"="&amp;'Work DB'!$AA$4)</f>
        <v>0</v>
      </c>
      <c r="AB500" s="166"/>
      <c r="AC500" s="167"/>
      <c r="AD500" s="29"/>
      <c r="AE500" s="30"/>
      <c r="AF500" s="31"/>
      <c r="AG500" s="29"/>
      <c r="AH500" s="30"/>
      <c r="AI500" s="32"/>
      <c r="AJ500" s="29"/>
      <c r="AK500" s="30"/>
      <c r="AL500" s="30"/>
      <c r="AM500" s="31"/>
      <c r="AN500" s="29"/>
      <c r="AO500" s="30"/>
      <c r="AP500" s="31"/>
      <c r="AQ500" s="189"/>
      <c r="AR500" s="30"/>
      <c r="AS500" s="30"/>
      <c r="AT500" s="30"/>
      <c r="AU500" s="30"/>
      <c r="AV500" s="31"/>
      <c r="AW500" s="33"/>
      <c r="AX500" s="57"/>
    </row>
    <row r="501" spans="2:50" s="15" customFormat="1" ht="21" x14ac:dyDescent="0.25">
      <c r="B501" s="48"/>
      <c r="C501" s="20">
        <f t="shared" si="32"/>
        <v>45866</v>
      </c>
      <c r="D501" s="168">
        <f>SUMIFS('Transport DB'!P:P,'Transport DB'!C:C,"="&amp;'Work DB'!C501,'Transport DB'!F:F,"="&amp;'Work DB'!$D$4)</f>
        <v>0</v>
      </c>
      <c r="E501" s="169">
        <f>SUMIFS('Transport DB'!P:P,'Transport DB'!C:C,"="&amp;'Work DB'!C501,'Transport DB'!F:F,"="&amp;'Work DB'!$E$4)</f>
        <v>0</v>
      </c>
      <c r="F501" s="169">
        <f>SUMIFS('Transport DB'!P:P,'Transport DB'!C:C,"="&amp;'Work DB'!C501,'Transport DB'!F:F,"="&amp;'Work DB'!$F$4)</f>
        <v>0</v>
      </c>
      <c r="G501" s="169"/>
      <c r="H501" s="167"/>
      <c r="I501" s="168">
        <f>SUMIFS('Transport DB'!O:O,'Transport DB'!C:C,"="&amp;'Work DB'!C501,'Transport DB'!F:F,"="&amp;'Work DB'!$I$4)</f>
        <v>0</v>
      </c>
      <c r="J501" s="169">
        <f>SUMIFS('Transport DB'!O:O,'Transport DB'!C:C,"="&amp;'Work DB'!C501,'Transport DB'!F:F,"="&amp;'Work DB'!$J$4)</f>
        <v>0</v>
      </c>
      <c r="K501" s="169">
        <f>SUMIFS('Transport DB'!O:O,'Transport DB'!C:C,"="&amp;'Work DB'!C501,'Transport DB'!F:F,"="&amp;'Work DB'!$K$4)</f>
        <v>0</v>
      </c>
      <c r="L501" s="169">
        <f>SUMIFS('Transport DB'!O:O,'Transport DB'!C:C,"="&amp;'Work DB'!C501,'Transport DB'!F:F,"="&amp;'Work DB'!$L$4)</f>
        <v>0</v>
      </c>
      <c r="M501" s="169">
        <f>SUMIFS('Transport DB'!O:O,'Transport DB'!C:C,"="&amp;'Work DB'!C501,'Transport DB'!F:F,"="&amp;'Work DB'!$M$4)</f>
        <v>0</v>
      </c>
      <c r="N501" s="169"/>
      <c r="O501" s="167"/>
      <c r="P501" s="168">
        <f t="shared" si="31"/>
        <v>0</v>
      </c>
      <c r="Q501" s="169">
        <f t="shared" si="33"/>
        <v>0</v>
      </c>
      <c r="R501" s="169"/>
      <c r="S501" s="169"/>
      <c r="T501" s="169"/>
      <c r="U501" s="169"/>
      <c r="V501" s="167"/>
      <c r="W501" s="168">
        <f>SUMIFS('Transport DB'!Q:Q,'Transport DB'!C:C,"="&amp;'Work DB'!C501,'Transport DB'!F:F,"="&amp;'Work DB'!$W$4)</f>
        <v>0</v>
      </c>
      <c r="X501" s="169">
        <f>SUMIFS('Transport DB'!Q:Q,'Transport DB'!C:C,"="&amp;'Work DB'!C501,'Transport DB'!F:F,"="&amp;'Work DB'!$X$4)</f>
        <v>0</v>
      </c>
      <c r="Y501" s="169">
        <f>SUMIFS('Transport DB'!Q:Q,'Transport DB'!C:C,"="&amp;'Work DB'!C501,'Transport DB'!F:F,"="&amp;'Work DB'!$Y$4)</f>
        <v>0</v>
      </c>
      <c r="Z501" s="166">
        <f>SUMIFS('Transport DB'!Q:Q,'Transport DB'!C:C,"="&amp;'Work DB'!C501,'Transport DB'!F:F,"="&amp;'Work DB'!$Z$4)</f>
        <v>0</v>
      </c>
      <c r="AA501" s="166">
        <f>SUMIFS('Transport DB'!Q:Q,'Transport DB'!C:C,"="&amp;'Work DB'!C501,'Transport DB'!F:F,"="&amp;'Work DB'!$AA$4)</f>
        <v>0</v>
      </c>
      <c r="AB501" s="166"/>
      <c r="AC501" s="167"/>
      <c r="AD501" s="29"/>
      <c r="AE501" s="30"/>
      <c r="AF501" s="31"/>
      <c r="AG501" s="29"/>
      <c r="AH501" s="30"/>
      <c r="AI501" s="32"/>
      <c r="AJ501" s="29"/>
      <c r="AK501" s="30"/>
      <c r="AL501" s="30"/>
      <c r="AM501" s="31"/>
      <c r="AN501" s="29"/>
      <c r="AO501" s="30"/>
      <c r="AP501" s="31"/>
      <c r="AQ501" s="189"/>
      <c r="AR501" s="30"/>
      <c r="AS501" s="30"/>
      <c r="AT501" s="30"/>
      <c r="AU501" s="30"/>
      <c r="AV501" s="31"/>
      <c r="AW501" s="33"/>
      <c r="AX501" s="57"/>
    </row>
    <row r="502" spans="2:50" s="15" customFormat="1" ht="21" x14ac:dyDescent="0.25">
      <c r="B502" s="48"/>
      <c r="C502" s="20">
        <f t="shared" si="32"/>
        <v>45867</v>
      </c>
      <c r="D502" s="168">
        <f>SUMIFS('Transport DB'!P:P,'Transport DB'!C:C,"="&amp;'Work DB'!C502,'Transport DB'!F:F,"="&amp;'Work DB'!$D$4)</f>
        <v>0</v>
      </c>
      <c r="E502" s="169">
        <f>SUMIFS('Transport DB'!P:P,'Transport DB'!C:C,"="&amp;'Work DB'!C502,'Transport DB'!F:F,"="&amp;'Work DB'!$E$4)</f>
        <v>0</v>
      </c>
      <c r="F502" s="169">
        <f>SUMIFS('Transport DB'!P:P,'Transport DB'!C:C,"="&amp;'Work DB'!C502,'Transport DB'!F:F,"="&amp;'Work DB'!$F$4)</f>
        <v>0</v>
      </c>
      <c r="G502" s="169"/>
      <c r="H502" s="167"/>
      <c r="I502" s="168">
        <f>SUMIFS('Transport DB'!O:O,'Transport DB'!C:C,"="&amp;'Work DB'!C502,'Transport DB'!F:F,"="&amp;'Work DB'!$I$4)</f>
        <v>0</v>
      </c>
      <c r="J502" s="169">
        <f>SUMIFS('Transport DB'!O:O,'Transport DB'!C:C,"="&amp;'Work DB'!C502,'Transport DB'!F:F,"="&amp;'Work DB'!$J$4)</f>
        <v>0</v>
      </c>
      <c r="K502" s="169">
        <f>SUMIFS('Transport DB'!O:O,'Transport DB'!C:C,"="&amp;'Work DB'!C502,'Transport DB'!F:F,"="&amp;'Work DB'!$K$4)</f>
        <v>0</v>
      </c>
      <c r="L502" s="169">
        <f>SUMIFS('Transport DB'!O:O,'Transport DB'!C:C,"="&amp;'Work DB'!C502,'Transport DB'!F:F,"="&amp;'Work DB'!$L$4)</f>
        <v>0</v>
      </c>
      <c r="M502" s="169">
        <f>SUMIFS('Transport DB'!O:O,'Transport DB'!C:C,"="&amp;'Work DB'!C502,'Transport DB'!F:F,"="&amp;'Work DB'!$M$4)</f>
        <v>0</v>
      </c>
      <c r="N502" s="169"/>
      <c r="O502" s="167"/>
      <c r="P502" s="168">
        <f t="shared" si="31"/>
        <v>0</v>
      </c>
      <c r="Q502" s="169">
        <f t="shared" si="33"/>
        <v>0</v>
      </c>
      <c r="R502" s="169"/>
      <c r="S502" s="169"/>
      <c r="T502" s="169"/>
      <c r="U502" s="169"/>
      <c r="V502" s="167"/>
      <c r="W502" s="168">
        <f>SUMIFS('Transport DB'!Q:Q,'Transport DB'!C:C,"="&amp;'Work DB'!C502,'Transport DB'!F:F,"="&amp;'Work DB'!$W$4)</f>
        <v>0</v>
      </c>
      <c r="X502" s="169">
        <f>SUMIFS('Transport DB'!Q:Q,'Transport DB'!C:C,"="&amp;'Work DB'!C502,'Transport DB'!F:F,"="&amp;'Work DB'!$X$4)</f>
        <v>0</v>
      </c>
      <c r="Y502" s="169">
        <f>SUMIFS('Transport DB'!Q:Q,'Transport DB'!C:C,"="&amp;'Work DB'!C502,'Transport DB'!F:F,"="&amp;'Work DB'!$Y$4)</f>
        <v>0</v>
      </c>
      <c r="Z502" s="166">
        <f>SUMIFS('Transport DB'!Q:Q,'Transport DB'!C:C,"="&amp;'Work DB'!C502,'Transport DB'!F:F,"="&amp;'Work DB'!$Z$4)</f>
        <v>0</v>
      </c>
      <c r="AA502" s="166">
        <f>SUMIFS('Transport DB'!Q:Q,'Transport DB'!C:C,"="&amp;'Work DB'!C502,'Transport DB'!F:F,"="&amp;'Work DB'!$AA$4)</f>
        <v>0</v>
      </c>
      <c r="AB502" s="166"/>
      <c r="AC502" s="167"/>
      <c r="AD502" s="29"/>
      <c r="AE502" s="30"/>
      <c r="AF502" s="31"/>
      <c r="AG502" s="29"/>
      <c r="AH502" s="30"/>
      <c r="AI502" s="32"/>
      <c r="AJ502" s="29"/>
      <c r="AK502" s="30"/>
      <c r="AL502" s="30"/>
      <c r="AM502" s="31"/>
      <c r="AN502" s="29"/>
      <c r="AO502" s="30"/>
      <c r="AP502" s="31"/>
      <c r="AQ502" s="189"/>
      <c r="AR502" s="30"/>
      <c r="AS502" s="30"/>
      <c r="AT502" s="30"/>
      <c r="AU502" s="30"/>
      <c r="AV502" s="31"/>
      <c r="AW502" s="33"/>
      <c r="AX502" s="57"/>
    </row>
    <row r="503" spans="2:50" s="15" customFormat="1" ht="21" x14ac:dyDescent="0.25">
      <c r="B503" s="48"/>
      <c r="C503" s="20">
        <f t="shared" si="32"/>
        <v>45868</v>
      </c>
      <c r="D503" s="168">
        <f>SUMIFS('Transport DB'!P:P,'Transport DB'!C:C,"="&amp;'Work DB'!C503,'Transport DB'!F:F,"="&amp;'Work DB'!$D$4)</f>
        <v>0</v>
      </c>
      <c r="E503" s="169">
        <f>SUMIFS('Transport DB'!P:P,'Transport DB'!C:C,"="&amp;'Work DB'!C503,'Transport DB'!F:F,"="&amp;'Work DB'!$E$4)</f>
        <v>0</v>
      </c>
      <c r="F503" s="169">
        <f>SUMIFS('Transport DB'!P:P,'Transport DB'!C:C,"="&amp;'Work DB'!C503,'Transport DB'!F:F,"="&amp;'Work DB'!$F$4)</f>
        <v>0</v>
      </c>
      <c r="G503" s="169"/>
      <c r="H503" s="167"/>
      <c r="I503" s="168">
        <f>SUMIFS('Transport DB'!O:O,'Transport DB'!C:C,"="&amp;'Work DB'!C503,'Transport DB'!F:F,"="&amp;'Work DB'!$I$4)</f>
        <v>0</v>
      </c>
      <c r="J503" s="169">
        <f>SUMIFS('Transport DB'!O:O,'Transport DB'!C:C,"="&amp;'Work DB'!C503,'Transport DB'!F:F,"="&amp;'Work DB'!$J$4)</f>
        <v>0</v>
      </c>
      <c r="K503" s="169">
        <f>SUMIFS('Transport DB'!O:O,'Transport DB'!C:C,"="&amp;'Work DB'!C503,'Transport DB'!F:F,"="&amp;'Work DB'!$K$4)</f>
        <v>0</v>
      </c>
      <c r="L503" s="169">
        <f>SUMIFS('Transport DB'!O:O,'Transport DB'!C:C,"="&amp;'Work DB'!C503,'Transport DB'!F:F,"="&amp;'Work DB'!$L$4)</f>
        <v>0</v>
      </c>
      <c r="M503" s="169">
        <f>SUMIFS('Transport DB'!O:O,'Transport DB'!C:C,"="&amp;'Work DB'!C503,'Transport DB'!F:F,"="&amp;'Work DB'!$M$4)</f>
        <v>0</v>
      </c>
      <c r="N503" s="169"/>
      <c r="O503" s="167"/>
      <c r="P503" s="168">
        <f t="shared" si="31"/>
        <v>0</v>
      </c>
      <c r="Q503" s="169">
        <f t="shared" si="33"/>
        <v>0</v>
      </c>
      <c r="R503" s="169"/>
      <c r="S503" s="169"/>
      <c r="T503" s="169"/>
      <c r="U503" s="169"/>
      <c r="V503" s="167"/>
      <c r="W503" s="168">
        <f>SUMIFS('Transport DB'!Q:Q,'Transport DB'!C:C,"="&amp;'Work DB'!C503,'Transport DB'!F:F,"="&amp;'Work DB'!$W$4)</f>
        <v>0</v>
      </c>
      <c r="X503" s="169">
        <f>SUMIFS('Transport DB'!Q:Q,'Transport DB'!C:C,"="&amp;'Work DB'!C503,'Transport DB'!F:F,"="&amp;'Work DB'!$X$4)</f>
        <v>0</v>
      </c>
      <c r="Y503" s="169">
        <f>SUMIFS('Transport DB'!Q:Q,'Transport DB'!C:C,"="&amp;'Work DB'!C503,'Transport DB'!F:F,"="&amp;'Work DB'!$Y$4)</f>
        <v>0</v>
      </c>
      <c r="Z503" s="166">
        <f>SUMIFS('Transport DB'!Q:Q,'Transport DB'!C:C,"="&amp;'Work DB'!C503,'Transport DB'!F:F,"="&amp;'Work DB'!$Z$4)</f>
        <v>0</v>
      </c>
      <c r="AA503" s="166">
        <f>SUMIFS('Transport DB'!Q:Q,'Transport DB'!C:C,"="&amp;'Work DB'!C503,'Transport DB'!F:F,"="&amp;'Work DB'!$AA$4)</f>
        <v>0</v>
      </c>
      <c r="AB503" s="166"/>
      <c r="AC503" s="167"/>
      <c r="AD503" s="29"/>
      <c r="AE503" s="30"/>
      <c r="AF503" s="31"/>
      <c r="AG503" s="29"/>
      <c r="AH503" s="30"/>
      <c r="AI503" s="32"/>
      <c r="AJ503" s="29"/>
      <c r="AK503" s="30"/>
      <c r="AL503" s="30"/>
      <c r="AM503" s="31"/>
      <c r="AN503" s="29"/>
      <c r="AO503" s="30"/>
      <c r="AP503" s="31"/>
      <c r="AQ503" s="189"/>
      <c r="AR503" s="30"/>
      <c r="AS503" s="30"/>
      <c r="AT503" s="30"/>
      <c r="AU503" s="30"/>
      <c r="AV503" s="31"/>
      <c r="AW503" s="33"/>
      <c r="AX503" s="57"/>
    </row>
    <row r="504" spans="2:50" s="15" customFormat="1" ht="21" x14ac:dyDescent="0.25">
      <c r="B504" s="48"/>
      <c r="C504" s="20">
        <f t="shared" si="32"/>
        <v>45869</v>
      </c>
      <c r="D504" s="168">
        <f>SUMIFS('Transport DB'!P:P,'Transport DB'!C:C,"="&amp;'Work DB'!C504,'Transport DB'!F:F,"="&amp;'Work DB'!$D$4)</f>
        <v>0</v>
      </c>
      <c r="E504" s="169">
        <f>SUMIFS('Transport DB'!P:P,'Transport DB'!C:C,"="&amp;'Work DB'!C504,'Transport DB'!F:F,"="&amp;'Work DB'!$E$4)</f>
        <v>0</v>
      </c>
      <c r="F504" s="169">
        <f>SUMIFS('Transport DB'!P:P,'Transport DB'!C:C,"="&amp;'Work DB'!C504,'Transport DB'!F:F,"="&amp;'Work DB'!$F$4)</f>
        <v>0</v>
      </c>
      <c r="G504" s="169"/>
      <c r="H504" s="167"/>
      <c r="I504" s="168">
        <f>SUMIFS('Transport DB'!O:O,'Transport DB'!C:C,"="&amp;'Work DB'!C504,'Transport DB'!F:F,"="&amp;'Work DB'!$I$4)</f>
        <v>0</v>
      </c>
      <c r="J504" s="169">
        <f>SUMIFS('Transport DB'!O:O,'Transport DB'!C:C,"="&amp;'Work DB'!C504,'Transport DB'!F:F,"="&amp;'Work DB'!$J$4)</f>
        <v>0</v>
      </c>
      <c r="K504" s="169">
        <f>SUMIFS('Transport DB'!O:O,'Transport DB'!C:C,"="&amp;'Work DB'!C504,'Transport DB'!F:F,"="&amp;'Work DB'!$K$4)</f>
        <v>0</v>
      </c>
      <c r="L504" s="169">
        <f>SUMIFS('Transport DB'!O:O,'Transport DB'!C:C,"="&amp;'Work DB'!C504,'Transport DB'!F:F,"="&amp;'Work DB'!$L$4)</f>
        <v>0</v>
      </c>
      <c r="M504" s="169">
        <f>SUMIFS('Transport DB'!O:O,'Transport DB'!C:C,"="&amp;'Work DB'!C504,'Transport DB'!F:F,"="&amp;'Work DB'!$M$4)</f>
        <v>0</v>
      </c>
      <c r="N504" s="169"/>
      <c r="O504" s="167"/>
      <c r="P504" s="168">
        <f t="shared" si="31"/>
        <v>0</v>
      </c>
      <c r="Q504" s="169">
        <f t="shared" si="33"/>
        <v>0</v>
      </c>
      <c r="R504" s="169"/>
      <c r="S504" s="169"/>
      <c r="T504" s="169"/>
      <c r="U504" s="169"/>
      <c r="V504" s="167"/>
      <c r="W504" s="168">
        <f>SUMIFS('Transport DB'!Q:Q,'Transport DB'!C:C,"="&amp;'Work DB'!C504,'Transport DB'!F:F,"="&amp;'Work DB'!$W$4)</f>
        <v>0</v>
      </c>
      <c r="X504" s="169">
        <f>SUMIFS('Transport DB'!Q:Q,'Transport DB'!C:C,"="&amp;'Work DB'!C504,'Transport DB'!F:F,"="&amp;'Work DB'!$X$4)</f>
        <v>0</v>
      </c>
      <c r="Y504" s="169">
        <f>SUMIFS('Transport DB'!Q:Q,'Transport DB'!C:C,"="&amp;'Work DB'!C504,'Transport DB'!F:F,"="&amp;'Work DB'!$Y$4)</f>
        <v>0</v>
      </c>
      <c r="Z504" s="166">
        <f>SUMIFS('Transport DB'!Q:Q,'Transport DB'!C:C,"="&amp;'Work DB'!C504,'Transport DB'!F:F,"="&amp;'Work DB'!$Z$4)</f>
        <v>0</v>
      </c>
      <c r="AA504" s="166">
        <f>SUMIFS('Transport DB'!Q:Q,'Transport DB'!C:C,"="&amp;'Work DB'!C504,'Transport DB'!F:F,"="&amp;'Work DB'!$AA$4)</f>
        <v>0</v>
      </c>
      <c r="AB504" s="166"/>
      <c r="AC504" s="167"/>
      <c r="AD504" s="29"/>
      <c r="AE504" s="30"/>
      <c r="AF504" s="31"/>
      <c r="AG504" s="29"/>
      <c r="AH504" s="30"/>
      <c r="AI504" s="32"/>
      <c r="AJ504" s="29"/>
      <c r="AK504" s="30"/>
      <c r="AL504" s="30"/>
      <c r="AM504" s="31"/>
      <c r="AN504" s="29"/>
      <c r="AO504" s="30"/>
      <c r="AP504" s="31"/>
      <c r="AQ504" s="189"/>
      <c r="AR504" s="30"/>
      <c r="AS504" s="30"/>
      <c r="AT504" s="30"/>
      <c r="AU504" s="30"/>
      <c r="AV504" s="31"/>
      <c r="AW504" s="33"/>
      <c r="AX504" s="57"/>
    </row>
    <row r="505" spans="2:50" s="15" customFormat="1" ht="21" x14ac:dyDescent="0.25">
      <c r="B505" s="48"/>
      <c r="C505" s="20">
        <f t="shared" si="32"/>
        <v>45870</v>
      </c>
      <c r="D505" s="168">
        <f>SUMIFS('Transport DB'!P:P,'Transport DB'!C:C,"="&amp;'Work DB'!C505,'Transport DB'!F:F,"="&amp;'Work DB'!$D$4)</f>
        <v>0</v>
      </c>
      <c r="E505" s="169">
        <f>SUMIFS('Transport DB'!P:P,'Transport DB'!C:C,"="&amp;'Work DB'!C505,'Transport DB'!F:F,"="&amp;'Work DB'!$E$4)</f>
        <v>0</v>
      </c>
      <c r="F505" s="169">
        <f>SUMIFS('Transport DB'!P:P,'Transport DB'!C:C,"="&amp;'Work DB'!C505,'Transport DB'!F:F,"="&amp;'Work DB'!$F$4)</f>
        <v>0</v>
      </c>
      <c r="G505" s="169"/>
      <c r="H505" s="167"/>
      <c r="I505" s="168">
        <f>SUMIFS('Transport DB'!O:O,'Transport DB'!C:C,"="&amp;'Work DB'!C505,'Transport DB'!F:F,"="&amp;'Work DB'!$I$4)</f>
        <v>0</v>
      </c>
      <c r="J505" s="169">
        <f>SUMIFS('Transport DB'!O:O,'Transport DB'!C:C,"="&amp;'Work DB'!C505,'Transport DB'!F:F,"="&amp;'Work DB'!$J$4)</f>
        <v>0</v>
      </c>
      <c r="K505" s="169">
        <f>SUMIFS('Transport DB'!O:O,'Transport DB'!C:C,"="&amp;'Work DB'!C505,'Transport DB'!F:F,"="&amp;'Work DB'!$K$4)</f>
        <v>0</v>
      </c>
      <c r="L505" s="169">
        <f>SUMIFS('Transport DB'!O:O,'Transport DB'!C:C,"="&amp;'Work DB'!C505,'Transport DB'!F:F,"="&amp;'Work DB'!$L$4)</f>
        <v>0</v>
      </c>
      <c r="M505" s="169">
        <f>SUMIFS('Transport DB'!O:O,'Transport DB'!C:C,"="&amp;'Work DB'!C505,'Transport DB'!F:F,"="&amp;'Work DB'!$M$4)</f>
        <v>0</v>
      </c>
      <c r="N505" s="169"/>
      <c r="O505" s="167"/>
      <c r="P505" s="168">
        <f t="shared" si="31"/>
        <v>0</v>
      </c>
      <c r="Q505" s="169">
        <f t="shared" si="33"/>
        <v>0</v>
      </c>
      <c r="R505" s="169"/>
      <c r="S505" s="169"/>
      <c r="T505" s="169"/>
      <c r="U505" s="169"/>
      <c r="V505" s="167"/>
      <c r="W505" s="168">
        <f>SUMIFS('Transport DB'!Q:Q,'Transport DB'!C:C,"="&amp;'Work DB'!C505,'Transport DB'!F:F,"="&amp;'Work DB'!$W$4)</f>
        <v>0</v>
      </c>
      <c r="X505" s="169">
        <f>SUMIFS('Transport DB'!Q:Q,'Transport DB'!C:C,"="&amp;'Work DB'!C505,'Transport DB'!F:F,"="&amp;'Work DB'!$X$4)</f>
        <v>0</v>
      </c>
      <c r="Y505" s="169">
        <f>SUMIFS('Transport DB'!Q:Q,'Transport DB'!C:C,"="&amp;'Work DB'!C505,'Transport DB'!F:F,"="&amp;'Work DB'!$Y$4)</f>
        <v>0</v>
      </c>
      <c r="Z505" s="166">
        <f>SUMIFS('Transport DB'!Q:Q,'Transport DB'!C:C,"="&amp;'Work DB'!C505,'Transport DB'!F:F,"="&amp;'Work DB'!$Z$4)</f>
        <v>0</v>
      </c>
      <c r="AA505" s="166">
        <f>SUMIFS('Transport DB'!Q:Q,'Transport DB'!C:C,"="&amp;'Work DB'!C505,'Transport DB'!F:F,"="&amp;'Work DB'!$AA$4)</f>
        <v>0</v>
      </c>
      <c r="AB505" s="166"/>
      <c r="AC505" s="167"/>
      <c r="AD505" s="29"/>
      <c r="AE505" s="30"/>
      <c r="AF505" s="31"/>
      <c r="AG505" s="29"/>
      <c r="AH505" s="30"/>
      <c r="AI505" s="32"/>
      <c r="AJ505" s="29"/>
      <c r="AK505" s="30"/>
      <c r="AL505" s="30"/>
      <c r="AM505" s="31"/>
      <c r="AN505" s="29"/>
      <c r="AO505" s="30"/>
      <c r="AP505" s="31"/>
      <c r="AQ505" s="189"/>
      <c r="AR505" s="30"/>
      <c r="AS505" s="30"/>
      <c r="AT505" s="30"/>
      <c r="AU505" s="30"/>
      <c r="AV505" s="31"/>
      <c r="AW505" s="33"/>
      <c r="AX505" s="57"/>
    </row>
    <row r="506" spans="2:50" s="15" customFormat="1" ht="21" x14ac:dyDescent="0.25">
      <c r="B506" s="48"/>
      <c r="C506" s="20">
        <f t="shared" si="32"/>
        <v>45871</v>
      </c>
      <c r="D506" s="168">
        <f>SUMIFS('Transport DB'!P:P,'Transport DB'!C:C,"="&amp;'Work DB'!C506,'Transport DB'!F:F,"="&amp;'Work DB'!$D$4)</f>
        <v>0</v>
      </c>
      <c r="E506" s="169">
        <f>SUMIFS('Transport DB'!P:P,'Transport DB'!C:C,"="&amp;'Work DB'!C506,'Transport DB'!F:F,"="&amp;'Work DB'!$E$4)</f>
        <v>0</v>
      </c>
      <c r="F506" s="169">
        <f>SUMIFS('Transport DB'!P:P,'Transport DB'!C:C,"="&amp;'Work DB'!C506,'Transport DB'!F:F,"="&amp;'Work DB'!$F$4)</f>
        <v>0</v>
      </c>
      <c r="G506" s="169"/>
      <c r="H506" s="167"/>
      <c r="I506" s="168">
        <f>SUMIFS('Transport DB'!O:O,'Transport DB'!C:C,"="&amp;'Work DB'!C506,'Transport DB'!F:F,"="&amp;'Work DB'!$I$4)</f>
        <v>0</v>
      </c>
      <c r="J506" s="169">
        <f>SUMIFS('Transport DB'!O:O,'Transport DB'!C:C,"="&amp;'Work DB'!C506,'Transport DB'!F:F,"="&amp;'Work DB'!$J$4)</f>
        <v>0</v>
      </c>
      <c r="K506" s="169">
        <f>SUMIFS('Transport DB'!O:O,'Transport DB'!C:C,"="&amp;'Work DB'!C506,'Transport DB'!F:F,"="&amp;'Work DB'!$K$4)</f>
        <v>0</v>
      </c>
      <c r="L506" s="169">
        <f>SUMIFS('Transport DB'!O:O,'Transport DB'!C:C,"="&amp;'Work DB'!C506,'Transport DB'!F:F,"="&amp;'Work DB'!$L$4)</f>
        <v>0</v>
      </c>
      <c r="M506" s="169">
        <f>SUMIFS('Transport DB'!O:O,'Transport DB'!C:C,"="&amp;'Work DB'!C506,'Transport DB'!F:F,"="&amp;'Work DB'!$M$4)</f>
        <v>0</v>
      </c>
      <c r="N506" s="169"/>
      <c r="O506" s="167"/>
      <c r="P506" s="168">
        <f t="shared" si="31"/>
        <v>0</v>
      </c>
      <c r="Q506" s="169">
        <f t="shared" si="33"/>
        <v>0</v>
      </c>
      <c r="R506" s="169"/>
      <c r="S506" s="169"/>
      <c r="T506" s="169"/>
      <c r="U506" s="169"/>
      <c r="V506" s="167"/>
      <c r="W506" s="168">
        <f>SUMIFS('Transport DB'!Q:Q,'Transport DB'!C:C,"="&amp;'Work DB'!C506,'Transport DB'!F:F,"="&amp;'Work DB'!$W$4)</f>
        <v>0</v>
      </c>
      <c r="X506" s="169">
        <f>SUMIFS('Transport DB'!Q:Q,'Transport DB'!C:C,"="&amp;'Work DB'!C506,'Transport DB'!F:F,"="&amp;'Work DB'!$X$4)</f>
        <v>0</v>
      </c>
      <c r="Y506" s="169">
        <f>SUMIFS('Transport DB'!Q:Q,'Transport DB'!C:C,"="&amp;'Work DB'!C506,'Transport DB'!F:F,"="&amp;'Work DB'!$Y$4)</f>
        <v>0</v>
      </c>
      <c r="Z506" s="166">
        <f>SUMIFS('Transport DB'!Q:Q,'Transport DB'!C:C,"="&amp;'Work DB'!C506,'Transport DB'!F:F,"="&amp;'Work DB'!$Z$4)</f>
        <v>0</v>
      </c>
      <c r="AA506" s="166">
        <f>SUMIFS('Transport DB'!Q:Q,'Transport DB'!C:C,"="&amp;'Work DB'!C506,'Transport DB'!F:F,"="&amp;'Work DB'!$AA$4)</f>
        <v>0</v>
      </c>
      <c r="AB506" s="166"/>
      <c r="AC506" s="167"/>
      <c r="AD506" s="29"/>
      <c r="AE506" s="30"/>
      <c r="AF506" s="31"/>
      <c r="AG506" s="29"/>
      <c r="AH506" s="30"/>
      <c r="AI506" s="32"/>
      <c r="AJ506" s="29"/>
      <c r="AK506" s="30"/>
      <c r="AL506" s="30"/>
      <c r="AM506" s="31"/>
      <c r="AN506" s="29"/>
      <c r="AO506" s="30"/>
      <c r="AP506" s="31"/>
      <c r="AQ506" s="189"/>
      <c r="AR506" s="30"/>
      <c r="AS506" s="30"/>
      <c r="AT506" s="30"/>
      <c r="AU506" s="30"/>
      <c r="AV506" s="31"/>
      <c r="AW506" s="33"/>
      <c r="AX506" s="57"/>
    </row>
    <row r="507" spans="2:50" s="15" customFormat="1" ht="21" x14ac:dyDescent="0.25">
      <c r="B507" s="48"/>
      <c r="C507" s="20">
        <f t="shared" si="32"/>
        <v>45872</v>
      </c>
      <c r="D507" s="168">
        <f>SUMIFS('Transport DB'!P:P,'Transport DB'!C:C,"="&amp;'Work DB'!C507,'Transport DB'!F:F,"="&amp;'Work DB'!$D$4)</f>
        <v>0</v>
      </c>
      <c r="E507" s="169">
        <f>SUMIFS('Transport DB'!P:P,'Transport DB'!C:C,"="&amp;'Work DB'!C507,'Transport DB'!F:F,"="&amp;'Work DB'!$E$4)</f>
        <v>0</v>
      </c>
      <c r="F507" s="169">
        <f>SUMIFS('Transport DB'!P:P,'Transport DB'!C:C,"="&amp;'Work DB'!C507,'Transport DB'!F:F,"="&amp;'Work DB'!$F$4)</f>
        <v>0</v>
      </c>
      <c r="G507" s="169"/>
      <c r="H507" s="167"/>
      <c r="I507" s="168">
        <f>SUMIFS('Transport DB'!O:O,'Transport DB'!C:C,"="&amp;'Work DB'!C507,'Transport DB'!F:F,"="&amp;'Work DB'!$I$4)</f>
        <v>0</v>
      </c>
      <c r="J507" s="169">
        <f>SUMIFS('Transport DB'!O:O,'Transport DB'!C:C,"="&amp;'Work DB'!C507,'Transport DB'!F:F,"="&amp;'Work DB'!$J$4)</f>
        <v>0</v>
      </c>
      <c r="K507" s="169">
        <f>SUMIFS('Transport DB'!O:O,'Transport DB'!C:C,"="&amp;'Work DB'!C507,'Transport DB'!F:F,"="&amp;'Work DB'!$K$4)</f>
        <v>0</v>
      </c>
      <c r="L507" s="169">
        <f>SUMIFS('Transport DB'!O:O,'Transport DB'!C:C,"="&amp;'Work DB'!C507,'Transport DB'!F:F,"="&amp;'Work DB'!$L$4)</f>
        <v>0</v>
      </c>
      <c r="M507" s="169">
        <f>SUMIFS('Transport DB'!O:O,'Transport DB'!C:C,"="&amp;'Work DB'!C507,'Transport DB'!F:F,"="&amp;'Work DB'!$M$4)</f>
        <v>0</v>
      </c>
      <c r="N507" s="169"/>
      <c r="O507" s="167"/>
      <c r="P507" s="168">
        <f t="shared" si="31"/>
        <v>0</v>
      </c>
      <c r="Q507" s="169">
        <f t="shared" si="33"/>
        <v>0</v>
      </c>
      <c r="R507" s="169"/>
      <c r="S507" s="169"/>
      <c r="T507" s="169"/>
      <c r="U507" s="169"/>
      <c r="V507" s="167"/>
      <c r="W507" s="168">
        <f>SUMIFS('Transport DB'!Q:Q,'Transport DB'!C:C,"="&amp;'Work DB'!C507,'Transport DB'!F:F,"="&amp;'Work DB'!$W$4)</f>
        <v>0</v>
      </c>
      <c r="X507" s="169">
        <f>SUMIFS('Transport DB'!Q:Q,'Transport DB'!C:C,"="&amp;'Work DB'!C507,'Transport DB'!F:F,"="&amp;'Work DB'!$X$4)</f>
        <v>0</v>
      </c>
      <c r="Y507" s="169">
        <f>SUMIFS('Transport DB'!Q:Q,'Transport DB'!C:C,"="&amp;'Work DB'!C507,'Transport DB'!F:F,"="&amp;'Work DB'!$Y$4)</f>
        <v>0</v>
      </c>
      <c r="Z507" s="166">
        <f>SUMIFS('Transport DB'!Q:Q,'Transport DB'!C:C,"="&amp;'Work DB'!C507,'Transport DB'!F:F,"="&amp;'Work DB'!$Z$4)</f>
        <v>0</v>
      </c>
      <c r="AA507" s="166">
        <f>SUMIFS('Transport DB'!Q:Q,'Transport DB'!C:C,"="&amp;'Work DB'!C507,'Transport DB'!F:F,"="&amp;'Work DB'!$AA$4)</f>
        <v>0</v>
      </c>
      <c r="AB507" s="166"/>
      <c r="AC507" s="167"/>
      <c r="AD507" s="29"/>
      <c r="AE507" s="30"/>
      <c r="AF507" s="31"/>
      <c r="AG507" s="29"/>
      <c r="AH507" s="30"/>
      <c r="AI507" s="32"/>
      <c r="AJ507" s="29"/>
      <c r="AK507" s="30"/>
      <c r="AL507" s="30"/>
      <c r="AM507" s="31"/>
      <c r="AN507" s="29"/>
      <c r="AO507" s="30"/>
      <c r="AP507" s="31"/>
      <c r="AQ507" s="189"/>
      <c r="AR507" s="30"/>
      <c r="AS507" s="30"/>
      <c r="AT507" s="30"/>
      <c r="AU507" s="30"/>
      <c r="AV507" s="31"/>
      <c r="AW507" s="33"/>
      <c r="AX507" s="57"/>
    </row>
    <row r="508" spans="2:50" s="15" customFormat="1" ht="21" x14ac:dyDescent="0.25">
      <c r="B508" s="48"/>
      <c r="C508" s="20">
        <f t="shared" si="32"/>
        <v>45873</v>
      </c>
      <c r="D508" s="168">
        <f>SUMIFS('Transport DB'!P:P,'Transport DB'!C:C,"="&amp;'Work DB'!C508,'Transport DB'!F:F,"="&amp;'Work DB'!$D$4)</f>
        <v>0</v>
      </c>
      <c r="E508" s="169">
        <f>SUMIFS('Transport DB'!P:P,'Transport DB'!C:C,"="&amp;'Work DB'!C508,'Transport DB'!F:F,"="&amp;'Work DB'!$E$4)</f>
        <v>0</v>
      </c>
      <c r="F508" s="169">
        <f>SUMIFS('Transport DB'!P:P,'Transport DB'!C:C,"="&amp;'Work DB'!C508,'Transport DB'!F:F,"="&amp;'Work DB'!$F$4)</f>
        <v>0</v>
      </c>
      <c r="G508" s="169"/>
      <c r="H508" s="167"/>
      <c r="I508" s="168">
        <f>SUMIFS('Transport DB'!O:O,'Transport DB'!C:C,"="&amp;'Work DB'!C508,'Transport DB'!F:F,"="&amp;'Work DB'!$I$4)</f>
        <v>0</v>
      </c>
      <c r="J508" s="169">
        <f>SUMIFS('Transport DB'!O:O,'Transport DB'!C:C,"="&amp;'Work DB'!C508,'Transport DB'!F:F,"="&amp;'Work DB'!$J$4)</f>
        <v>0</v>
      </c>
      <c r="K508" s="169">
        <f>SUMIFS('Transport DB'!O:O,'Transport DB'!C:C,"="&amp;'Work DB'!C508,'Transport DB'!F:F,"="&amp;'Work DB'!$K$4)</f>
        <v>0</v>
      </c>
      <c r="L508" s="169">
        <f>SUMIFS('Transport DB'!O:O,'Transport DB'!C:C,"="&amp;'Work DB'!C508,'Transport DB'!F:F,"="&amp;'Work DB'!$L$4)</f>
        <v>0</v>
      </c>
      <c r="M508" s="169">
        <f>SUMIFS('Transport DB'!O:O,'Transport DB'!C:C,"="&amp;'Work DB'!C508,'Transport DB'!F:F,"="&amp;'Work DB'!$M$4)</f>
        <v>0</v>
      </c>
      <c r="N508" s="169"/>
      <c r="O508" s="167"/>
      <c r="P508" s="168">
        <f t="shared" si="31"/>
        <v>0</v>
      </c>
      <c r="Q508" s="169">
        <f t="shared" si="33"/>
        <v>0</v>
      </c>
      <c r="R508" s="169"/>
      <c r="S508" s="169"/>
      <c r="T508" s="169"/>
      <c r="U508" s="169"/>
      <c r="V508" s="167"/>
      <c r="W508" s="168">
        <f>SUMIFS('Transport DB'!Q:Q,'Transport DB'!C:C,"="&amp;'Work DB'!C508,'Transport DB'!F:F,"="&amp;'Work DB'!$W$4)</f>
        <v>0</v>
      </c>
      <c r="X508" s="169">
        <f>SUMIFS('Transport DB'!Q:Q,'Transport DB'!C:C,"="&amp;'Work DB'!C508,'Transport DB'!F:F,"="&amp;'Work DB'!$X$4)</f>
        <v>0</v>
      </c>
      <c r="Y508" s="169">
        <f>SUMIFS('Transport DB'!Q:Q,'Transport DB'!C:C,"="&amp;'Work DB'!C508,'Transport DB'!F:F,"="&amp;'Work DB'!$Y$4)</f>
        <v>0</v>
      </c>
      <c r="Z508" s="166">
        <f>SUMIFS('Transport DB'!Q:Q,'Transport DB'!C:C,"="&amp;'Work DB'!C508,'Transport DB'!F:F,"="&amp;'Work DB'!$Z$4)</f>
        <v>0</v>
      </c>
      <c r="AA508" s="166">
        <f>SUMIFS('Transport DB'!Q:Q,'Transport DB'!C:C,"="&amp;'Work DB'!C508,'Transport DB'!F:F,"="&amp;'Work DB'!$AA$4)</f>
        <v>0</v>
      </c>
      <c r="AB508" s="166"/>
      <c r="AC508" s="167"/>
      <c r="AD508" s="29"/>
      <c r="AE508" s="30"/>
      <c r="AF508" s="31"/>
      <c r="AG508" s="29"/>
      <c r="AH508" s="30"/>
      <c r="AI508" s="32"/>
      <c r="AJ508" s="29"/>
      <c r="AK508" s="30"/>
      <c r="AL508" s="30"/>
      <c r="AM508" s="31"/>
      <c r="AN508" s="29"/>
      <c r="AO508" s="30"/>
      <c r="AP508" s="31"/>
      <c r="AQ508" s="189"/>
      <c r="AR508" s="30"/>
      <c r="AS508" s="30"/>
      <c r="AT508" s="30"/>
      <c r="AU508" s="30"/>
      <c r="AV508" s="31"/>
      <c r="AW508" s="33"/>
      <c r="AX508" s="57"/>
    </row>
    <row r="509" spans="2:50" s="15" customFormat="1" ht="21" x14ac:dyDescent="0.25">
      <c r="B509" s="48"/>
      <c r="C509" s="20">
        <f t="shared" si="32"/>
        <v>45874</v>
      </c>
      <c r="D509" s="168">
        <f>SUMIFS('Transport DB'!P:P,'Transport DB'!C:C,"="&amp;'Work DB'!C509,'Transport DB'!F:F,"="&amp;'Work DB'!$D$4)</f>
        <v>0</v>
      </c>
      <c r="E509" s="169">
        <f>SUMIFS('Transport DB'!P:P,'Transport DB'!C:C,"="&amp;'Work DB'!C509,'Transport DB'!F:F,"="&amp;'Work DB'!$E$4)</f>
        <v>0</v>
      </c>
      <c r="F509" s="169">
        <f>SUMIFS('Transport DB'!P:P,'Transport DB'!C:C,"="&amp;'Work DB'!C509,'Transport DB'!F:F,"="&amp;'Work DB'!$F$4)</f>
        <v>0</v>
      </c>
      <c r="G509" s="169"/>
      <c r="H509" s="167"/>
      <c r="I509" s="168">
        <f>SUMIFS('Transport DB'!O:O,'Transport DB'!C:C,"="&amp;'Work DB'!C509,'Transport DB'!F:F,"="&amp;'Work DB'!$I$4)</f>
        <v>0</v>
      </c>
      <c r="J509" s="169">
        <f>SUMIFS('Transport DB'!O:O,'Transport DB'!C:C,"="&amp;'Work DB'!C509,'Transport DB'!F:F,"="&amp;'Work DB'!$J$4)</f>
        <v>0</v>
      </c>
      <c r="K509" s="169">
        <f>SUMIFS('Transport DB'!O:O,'Transport DB'!C:C,"="&amp;'Work DB'!C509,'Transport DB'!F:F,"="&amp;'Work DB'!$K$4)</f>
        <v>0</v>
      </c>
      <c r="L509" s="169">
        <f>SUMIFS('Transport DB'!O:O,'Transport DB'!C:C,"="&amp;'Work DB'!C509,'Transport DB'!F:F,"="&amp;'Work DB'!$L$4)</f>
        <v>0</v>
      </c>
      <c r="M509" s="169">
        <f>SUMIFS('Transport DB'!O:O,'Transport DB'!C:C,"="&amp;'Work DB'!C509,'Transport DB'!F:F,"="&amp;'Work DB'!$M$4)</f>
        <v>0</v>
      </c>
      <c r="N509" s="169"/>
      <c r="O509" s="167"/>
      <c r="P509" s="168">
        <f t="shared" si="31"/>
        <v>0</v>
      </c>
      <c r="Q509" s="169">
        <f t="shared" si="33"/>
        <v>0</v>
      </c>
      <c r="R509" s="169"/>
      <c r="S509" s="169"/>
      <c r="T509" s="169"/>
      <c r="U509" s="169"/>
      <c r="V509" s="167"/>
      <c r="W509" s="168">
        <f>SUMIFS('Transport DB'!Q:Q,'Transport DB'!C:C,"="&amp;'Work DB'!C509,'Transport DB'!F:F,"="&amp;'Work DB'!$W$4)</f>
        <v>0</v>
      </c>
      <c r="X509" s="169">
        <f>SUMIFS('Transport DB'!Q:Q,'Transport DB'!C:C,"="&amp;'Work DB'!C509,'Transport DB'!F:F,"="&amp;'Work DB'!$X$4)</f>
        <v>0</v>
      </c>
      <c r="Y509" s="169">
        <f>SUMIFS('Transport DB'!Q:Q,'Transport DB'!C:C,"="&amp;'Work DB'!C509,'Transport DB'!F:F,"="&amp;'Work DB'!$Y$4)</f>
        <v>0</v>
      </c>
      <c r="Z509" s="166">
        <f>SUMIFS('Transport DB'!Q:Q,'Transport DB'!C:C,"="&amp;'Work DB'!C509,'Transport DB'!F:F,"="&amp;'Work DB'!$Z$4)</f>
        <v>0</v>
      </c>
      <c r="AA509" s="166">
        <f>SUMIFS('Transport DB'!Q:Q,'Transport DB'!C:C,"="&amp;'Work DB'!C509,'Transport DB'!F:F,"="&amp;'Work DB'!$AA$4)</f>
        <v>0</v>
      </c>
      <c r="AB509" s="166"/>
      <c r="AC509" s="167"/>
      <c r="AD509" s="29"/>
      <c r="AE509" s="30"/>
      <c r="AF509" s="31"/>
      <c r="AG509" s="29"/>
      <c r="AH509" s="30"/>
      <c r="AI509" s="32"/>
      <c r="AJ509" s="29"/>
      <c r="AK509" s="30"/>
      <c r="AL509" s="30"/>
      <c r="AM509" s="31"/>
      <c r="AN509" s="29"/>
      <c r="AO509" s="30"/>
      <c r="AP509" s="31"/>
      <c r="AQ509" s="189"/>
      <c r="AR509" s="30"/>
      <c r="AS509" s="30"/>
      <c r="AT509" s="30"/>
      <c r="AU509" s="30"/>
      <c r="AV509" s="31"/>
      <c r="AW509" s="33"/>
      <c r="AX509" s="57"/>
    </row>
    <row r="510" spans="2:50" s="15" customFormat="1" ht="21" x14ac:dyDescent="0.25">
      <c r="B510" s="48"/>
      <c r="C510" s="20">
        <f t="shared" si="32"/>
        <v>45875</v>
      </c>
      <c r="D510" s="168">
        <f>SUMIFS('Transport DB'!P:P,'Transport DB'!C:C,"="&amp;'Work DB'!C510,'Transport DB'!F:F,"="&amp;'Work DB'!$D$4)</f>
        <v>0</v>
      </c>
      <c r="E510" s="169">
        <f>SUMIFS('Transport DB'!P:P,'Transport DB'!C:C,"="&amp;'Work DB'!C510,'Transport DB'!F:F,"="&amp;'Work DB'!$E$4)</f>
        <v>0</v>
      </c>
      <c r="F510" s="169">
        <f>SUMIFS('Transport DB'!P:P,'Transport DB'!C:C,"="&amp;'Work DB'!C510,'Transport DB'!F:F,"="&amp;'Work DB'!$F$4)</f>
        <v>0</v>
      </c>
      <c r="G510" s="169"/>
      <c r="H510" s="167"/>
      <c r="I510" s="168">
        <f>SUMIFS('Transport DB'!O:O,'Transport DB'!C:C,"="&amp;'Work DB'!C510,'Transport DB'!F:F,"="&amp;'Work DB'!$I$4)</f>
        <v>0</v>
      </c>
      <c r="J510" s="169">
        <f>SUMIFS('Transport DB'!O:O,'Transport DB'!C:C,"="&amp;'Work DB'!C510,'Transport DB'!F:F,"="&amp;'Work DB'!$J$4)</f>
        <v>0</v>
      </c>
      <c r="K510" s="169">
        <f>SUMIFS('Transport DB'!O:O,'Transport DB'!C:C,"="&amp;'Work DB'!C510,'Transport DB'!F:F,"="&amp;'Work DB'!$K$4)</f>
        <v>0</v>
      </c>
      <c r="L510" s="169">
        <f>SUMIFS('Transport DB'!O:O,'Transport DB'!C:C,"="&amp;'Work DB'!C510,'Transport DB'!F:F,"="&amp;'Work DB'!$L$4)</f>
        <v>0</v>
      </c>
      <c r="M510" s="169">
        <f>SUMIFS('Transport DB'!O:O,'Transport DB'!C:C,"="&amp;'Work DB'!C510,'Transport DB'!F:F,"="&amp;'Work DB'!$M$4)</f>
        <v>0</v>
      </c>
      <c r="N510" s="169"/>
      <c r="O510" s="167"/>
      <c r="P510" s="168">
        <f t="shared" si="31"/>
        <v>0</v>
      </c>
      <c r="Q510" s="169">
        <f t="shared" si="33"/>
        <v>0</v>
      </c>
      <c r="R510" s="169"/>
      <c r="S510" s="169"/>
      <c r="T510" s="169"/>
      <c r="U510" s="169"/>
      <c r="V510" s="167"/>
      <c r="W510" s="168">
        <f>SUMIFS('Transport DB'!Q:Q,'Transport DB'!C:C,"="&amp;'Work DB'!C510,'Transport DB'!F:F,"="&amp;'Work DB'!$W$4)</f>
        <v>0</v>
      </c>
      <c r="X510" s="169">
        <f>SUMIFS('Transport DB'!Q:Q,'Transport DB'!C:C,"="&amp;'Work DB'!C510,'Transport DB'!F:F,"="&amp;'Work DB'!$X$4)</f>
        <v>0</v>
      </c>
      <c r="Y510" s="169">
        <f>SUMIFS('Transport DB'!Q:Q,'Transport DB'!C:C,"="&amp;'Work DB'!C510,'Transport DB'!F:F,"="&amp;'Work DB'!$Y$4)</f>
        <v>0</v>
      </c>
      <c r="Z510" s="166">
        <f>SUMIFS('Transport DB'!Q:Q,'Transport DB'!C:C,"="&amp;'Work DB'!C510,'Transport DB'!F:F,"="&amp;'Work DB'!$Z$4)</f>
        <v>0</v>
      </c>
      <c r="AA510" s="166">
        <f>SUMIFS('Transport DB'!Q:Q,'Transport DB'!C:C,"="&amp;'Work DB'!C510,'Transport DB'!F:F,"="&amp;'Work DB'!$AA$4)</f>
        <v>0</v>
      </c>
      <c r="AB510" s="166"/>
      <c r="AC510" s="167"/>
      <c r="AD510" s="29"/>
      <c r="AE510" s="30"/>
      <c r="AF510" s="31"/>
      <c r="AG510" s="29"/>
      <c r="AH510" s="30"/>
      <c r="AI510" s="32"/>
      <c r="AJ510" s="29"/>
      <c r="AK510" s="30"/>
      <c r="AL510" s="30"/>
      <c r="AM510" s="31"/>
      <c r="AN510" s="29"/>
      <c r="AO510" s="30"/>
      <c r="AP510" s="31"/>
      <c r="AQ510" s="189"/>
      <c r="AR510" s="30"/>
      <c r="AS510" s="30"/>
      <c r="AT510" s="30"/>
      <c r="AU510" s="30"/>
      <c r="AV510" s="31"/>
      <c r="AW510" s="33"/>
      <c r="AX510" s="57"/>
    </row>
    <row r="511" spans="2:50" s="15" customFormat="1" ht="21" x14ac:dyDescent="0.25">
      <c r="B511" s="48"/>
      <c r="C511" s="20">
        <f t="shared" si="32"/>
        <v>45876</v>
      </c>
      <c r="D511" s="168">
        <f>SUMIFS('Transport DB'!P:P,'Transport DB'!C:C,"="&amp;'Work DB'!C511,'Transport DB'!F:F,"="&amp;'Work DB'!$D$4)</f>
        <v>0</v>
      </c>
      <c r="E511" s="169">
        <f>SUMIFS('Transport DB'!P:P,'Transport DB'!C:C,"="&amp;'Work DB'!C511,'Transport DB'!F:F,"="&amp;'Work DB'!$E$4)</f>
        <v>0</v>
      </c>
      <c r="F511" s="169">
        <f>SUMIFS('Transport DB'!P:P,'Transport DB'!C:C,"="&amp;'Work DB'!C511,'Transport DB'!F:F,"="&amp;'Work DB'!$F$4)</f>
        <v>0</v>
      </c>
      <c r="G511" s="169"/>
      <c r="H511" s="167"/>
      <c r="I511" s="168">
        <f>SUMIFS('Transport DB'!O:O,'Transport DB'!C:C,"="&amp;'Work DB'!C511,'Transport DB'!F:F,"="&amp;'Work DB'!$I$4)</f>
        <v>0</v>
      </c>
      <c r="J511" s="169">
        <f>SUMIFS('Transport DB'!O:O,'Transport DB'!C:C,"="&amp;'Work DB'!C511,'Transport DB'!F:F,"="&amp;'Work DB'!$J$4)</f>
        <v>0</v>
      </c>
      <c r="K511" s="169">
        <f>SUMIFS('Transport DB'!O:O,'Transport DB'!C:C,"="&amp;'Work DB'!C511,'Transport DB'!F:F,"="&amp;'Work DB'!$K$4)</f>
        <v>0</v>
      </c>
      <c r="L511" s="169">
        <f>SUMIFS('Transport DB'!O:O,'Transport DB'!C:C,"="&amp;'Work DB'!C511,'Transport DB'!F:F,"="&amp;'Work DB'!$L$4)</f>
        <v>0</v>
      </c>
      <c r="M511" s="169">
        <f>SUMIFS('Transport DB'!O:O,'Transport DB'!C:C,"="&amp;'Work DB'!C511,'Transport DB'!F:F,"="&amp;'Work DB'!$M$4)</f>
        <v>0</v>
      </c>
      <c r="N511" s="169"/>
      <c r="O511" s="167"/>
      <c r="P511" s="168">
        <f t="shared" si="31"/>
        <v>0</v>
      </c>
      <c r="Q511" s="169">
        <f t="shared" si="33"/>
        <v>0</v>
      </c>
      <c r="R511" s="169"/>
      <c r="S511" s="169"/>
      <c r="T511" s="169"/>
      <c r="U511" s="169"/>
      <c r="V511" s="167"/>
      <c r="W511" s="168">
        <f>SUMIFS('Transport DB'!Q:Q,'Transport DB'!C:C,"="&amp;'Work DB'!C511,'Transport DB'!F:F,"="&amp;'Work DB'!$W$4)</f>
        <v>0</v>
      </c>
      <c r="X511" s="169">
        <f>SUMIFS('Transport DB'!Q:Q,'Transport DB'!C:C,"="&amp;'Work DB'!C511,'Transport DB'!F:F,"="&amp;'Work DB'!$X$4)</f>
        <v>0</v>
      </c>
      <c r="Y511" s="169">
        <f>SUMIFS('Transport DB'!Q:Q,'Transport DB'!C:C,"="&amp;'Work DB'!C511,'Transport DB'!F:F,"="&amp;'Work DB'!$Y$4)</f>
        <v>0</v>
      </c>
      <c r="Z511" s="166">
        <f>SUMIFS('Transport DB'!Q:Q,'Transport DB'!C:C,"="&amp;'Work DB'!C511,'Transport DB'!F:F,"="&amp;'Work DB'!$Z$4)</f>
        <v>0</v>
      </c>
      <c r="AA511" s="166">
        <f>SUMIFS('Transport DB'!Q:Q,'Transport DB'!C:C,"="&amp;'Work DB'!C511,'Transport DB'!F:F,"="&amp;'Work DB'!$AA$4)</f>
        <v>0</v>
      </c>
      <c r="AB511" s="166"/>
      <c r="AC511" s="167"/>
      <c r="AD511" s="29"/>
      <c r="AE511" s="30"/>
      <c r="AF511" s="31"/>
      <c r="AG511" s="29"/>
      <c r="AH511" s="30"/>
      <c r="AI511" s="32"/>
      <c r="AJ511" s="29"/>
      <c r="AK511" s="30"/>
      <c r="AL511" s="30"/>
      <c r="AM511" s="31"/>
      <c r="AN511" s="29"/>
      <c r="AO511" s="30"/>
      <c r="AP511" s="31"/>
      <c r="AQ511" s="189"/>
      <c r="AR511" s="30"/>
      <c r="AS511" s="30"/>
      <c r="AT511" s="30"/>
      <c r="AU511" s="30"/>
      <c r="AV511" s="31"/>
      <c r="AW511" s="33"/>
      <c r="AX511" s="57"/>
    </row>
    <row r="512" spans="2:50" s="15" customFormat="1" ht="21" x14ac:dyDescent="0.25">
      <c r="B512" s="48"/>
      <c r="C512" s="20">
        <f t="shared" si="32"/>
        <v>45877</v>
      </c>
      <c r="D512" s="168">
        <f>SUMIFS('Transport DB'!P:P,'Transport DB'!C:C,"="&amp;'Work DB'!C512,'Transport DB'!F:F,"="&amp;'Work DB'!$D$4)</f>
        <v>0</v>
      </c>
      <c r="E512" s="169">
        <f>SUMIFS('Transport DB'!P:P,'Transport DB'!C:C,"="&amp;'Work DB'!C512,'Transport DB'!F:F,"="&amp;'Work DB'!$E$4)</f>
        <v>0</v>
      </c>
      <c r="F512" s="169">
        <f>SUMIFS('Transport DB'!P:P,'Transport DB'!C:C,"="&amp;'Work DB'!C512,'Transport DB'!F:F,"="&amp;'Work DB'!$F$4)</f>
        <v>0</v>
      </c>
      <c r="G512" s="169"/>
      <c r="H512" s="167"/>
      <c r="I512" s="168">
        <f>SUMIFS('Transport DB'!O:O,'Transport DB'!C:C,"="&amp;'Work DB'!C512,'Transport DB'!F:F,"="&amp;'Work DB'!$I$4)</f>
        <v>0</v>
      </c>
      <c r="J512" s="169">
        <f>SUMIFS('Transport DB'!O:O,'Transport DB'!C:C,"="&amp;'Work DB'!C512,'Transport DB'!F:F,"="&amp;'Work DB'!$J$4)</f>
        <v>0</v>
      </c>
      <c r="K512" s="169">
        <f>SUMIFS('Transport DB'!O:O,'Transport DB'!C:C,"="&amp;'Work DB'!C512,'Transport DB'!F:F,"="&amp;'Work DB'!$K$4)</f>
        <v>0</v>
      </c>
      <c r="L512" s="169">
        <f>SUMIFS('Transport DB'!O:O,'Transport DB'!C:C,"="&amp;'Work DB'!C512,'Transport DB'!F:F,"="&amp;'Work DB'!$L$4)</f>
        <v>0</v>
      </c>
      <c r="M512" s="169">
        <f>SUMIFS('Transport DB'!O:O,'Transport DB'!C:C,"="&amp;'Work DB'!C512,'Transport DB'!F:F,"="&amp;'Work DB'!$M$4)</f>
        <v>0</v>
      </c>
      <c r="N512" s="169"/>
      <c r="O512" s="167"/>
      <c r="P512" s="168">
        <f t="shared" si="31"/>
        <v>0</v>
      </c>
      <c r="Q512" s="169">
        <f t="shared" si="33"/>
        <v>0</v>
      </c>
      <c r="R512" s="169"/>
      <c r="S512" s="169"/>
      <c r="T512" s="169"/>
      <c r="U512" s="169"/>
      <c r="V512" s="167"/>
      <c r="W512" s="168">
        <f>SUMIFS('Transport DB'!Q:Q,'Transport DB'!C:C,"="&amp;'Work DB'!C512,'Transport DB'!F:F,"="&amp;'Work DB'!$W$4)</f>
        <v>0</v>
      </c>
      <c r="X512" s="169">
        <f>SUMIFS('Transport DB'!Q:Q,'Transport DB'!C:C,"="&amp;'Work DB'!C512,'Transport DB'!F:F,"="&amp;'Work DB'!$X$4)</f>
        <v>0</v>
      </c>
      <c r="Y512" s="169">
        <f>SUMIFS('Transport DB'!Q:Q,'Transport DB'!C:C,"="&amp;'Work DB'!C512,'Transport DB'!F:F,"="&amp;'Work DB'!$Y$4)</f>
        <v>0</v>
      </c>
      <c r="Z512" s="166">
        <f>SUMIFS('Transport DB'!Q:Q,'Transport DB'!C:C,"="&amp;'Work DB'!C512,'Transport DB'!F:F,"="&amp;'Work DB'!$Z$4)</f>
        <v>0</v>
      </c>
      <c r="AA512" s="166">
        <f>SUMIFS('Transport DB'!Q:Q,'Transport DB'!C:C,"="&amp;'Work DB'!C512,'Transport DB'!F:F,"="&amp;'Work DB'!$AA$4)</f>
        <v>0</v>
      </c>
      <c r="AB512" s="166"/>
      <c r="AC512" s="167"/>
      <c r="AD512" s="29"/>
      <c r="AE512" s="30"/>
      <c r="AF512" s="31"/>
      <c r="AG512" s="29"/>
      <c r="AH512" s="30"/>
      <c r="AI512" s="32"/>
      <c r="AJ512" s="29"/>
      <c r="AK512" s="30"/>
      <c r="AL512" s="30"/>
      <c r="AM512" s="31"/>
      <c r="AN512" s="29"/>
      <c r="AO512" s="30"/>
      <c r="AP512" s="31"/>
      <c r="AQ512" s="189"/>
      <c r="AR512" s="30"/>
      <c r="AS512" s="30"/>
      <c r="AT512" s="30"/>
      <c r="AU512" s="30"/>
      <c r="AV512" s="31"/>
      <c r="AW512" s="33"/>
      <c r="AX512" s="57"/>
    </row>
    <row r="513" spans="2:50" s="15" customFormat="1" ht="21" x14ac:dyDescent="0.25">
      <c r="B513" s="48"/>
      <c r="C513" s="20">
        <f t="shared" si="32"/>
        <v>45878</v>
      </c>
      <c r="D513" s="168">
        <f>SUMIFS('Transport DB'!P:P,'Transport DB'!C:C,"="&amp;'Work DB'!C513,'Transport DB'!F:F,"="&amp;'Work DB'!$D$4)</f>
        <v>0</v>
      </c>
      <c r="E513" s="169">
        <f>SUMIFS('Transport DB'!P:P,'Transport DB'!C:C,"="&amp;'Work DB'!C513,'Transport DB'!F:F,"="&amp;'Work DB'!$E$4)</f>
        <v>0</v>
      </c>
      <c r="F513" s="169">
        <f>SUMIFS('Transport DB'!P:P,'Transport DB'!C:C,"="&amp;'Work DB'!C513,'Transport DB'!F:F,"="&amp;'Work DB'!$F$4)</f>
        <v>0</v>
      </c>
      <c r="G513" s="169"/>
      <c r="H513" s="167"/>
      <c r="I513" s="168">
        <f>SUMIFS('Transport DB'!O:O,'Transport DB'!C:C,"="&amp;'Work DB'!C513,'Transport DB'!F:F,"="&amp;'Work DB'!$I$4)</f>
        <v>0</v>
      </c>
      <c r="J513" s="169">
        <f>SUMIFS('Transport DB'!O:O,'Transport DB'!C:C,"="&amp;'Work DB'!C513,'Transport DB'!F:F,"="&amp;'Work DB'!$J$4)</f>
        <v>0</v>
      </c>
      <c r="K513" s="169">
        <f>SUMIFS('Transport DB'!O:O,'Transport DB'!C:C,"="&amp;'Work DB'!C513,'Transport DB'!F:F,"="&amp;'Work DB'!$K$4)</f>
        <v>0</v>
      </c>
      <c r="L513" s="169">
        <f>SUMIFS('Transport DB'!O:O,'Transport DB'!C:C,"="&amp;'Work DB'!C513,'Transport DB'!F:F,"="&amp;'Work DB'!$L$4)</f>
        <v>0</v>
      </c>
      <c r="M513" s="169">
        <f>SUMIFS('Transport DB'!O:O,'Transport DB'!C:C,"="&amp;'Work DB'!C513,'Transport DB'!F:F,"="&amp;'Work DB'!$M$4)</f>
        <v>0</v>
      </c>
      <c r="N513" s="169"/>
      <c r="O513" s="167"/>
      <c r="P513" s="168">
        <f t="shared" si="31"/>
        <v>0</v>
      </c>
      <c r="Q513" s="169">
        <f t="shared" si="33"/>
        <v>0</v>
      </c>
      <c r="R513" s="169"/>
      <c r="S513" s="169"/>
      <c r="T513" s="169"/>
      <c r="U513" s="169"/>
      <c r="V513" s="167"/>
      <c r="W513" s="168">
        <f>SUMIFS('Transport DB'!Q:Q,'Transport DB'!C:C,"="&amp;'Work DB'!C513,'Transport DB'!F:F,"="&amp;'Work DB'!$W$4)</f>
        <v>0</v>
      </c>
      <c r="X513" s="169">
        <f>SUMIFS('Transport DB'!Q:Q,'Transport DB'!C:C,"="&amp;'Work DB'!C513,'Transport DB'!F:F,"="&amp;'Work DB'!$X$4)</f>
        <v>0</v>
      </c>
      <c r="Y513" s="169">
        <f>SUMIFS('Transport DB'!Q:Q,'Transport DB'!C:C,"="&amp;'Work DB'!C513,'Transport DB'!F:F,"="&amp;'Work DB'!$Y$4)</f>
        <v>0</v>
      </c>
      <c r="Z513" s="166">
        <f>SUMIFS('Transport DB'!Q:Q,'Transport DB'!C:C,"="&amp;'Work DB'!C513,'Transport DB'!F:F,"="&amp;'Work DB'!$Z$4)</f>
        <v>0</v>
      </c>
      <c r="AA513" s="166">
        <f>SUMIFS('Transport DB'!Q:Q,'Transport DB'!C:C,"="&amp;'Work DB'!C513,'Transport DB'!F:F,"="&amp;'Work DB'!$AA$4)</f>
        <v>0</v>
      </c>
      <c r="AB513" s="166"/>
      <c r="AC513" s="167"/>
      <c r="AD513" s="29"/>
      <c r="AE513" s="30"/>
      <c r="AF513" s="31"/>
      <c r="AG513" s="29"/>
      <c r="AH513" s="30"/>
      <c r="AI513" s="32"/>
      <c r="AJ513" s="29"/>
      <c r="AK513" s="30"/>
      <c r="AL513" s="30"/>
      <c r="AM513" s="31"/>
      <c r="AN513" s="29"/>
      <c r="AO513" s="30"/>
      <c r="AP513" s="31"/>
      <c r="AQ513" s="189"/>
      <c r="AR513" s="30"/>
      <c r="AS513" s="30"/>
      <c r="AT513" s="30"/>
      <c r="AU513" s="30"/>
      <c r="AV513" s="31"/>
      <c r="AW513" s="33"/>
      <c r="AX513" s="57"/>
    </row>
    <row r="514" spans="2:50" s="15" customFormat="1" ht="21" x14ac:dyDescent="0.25">
      <c r="B514" s="48"/>
      <c r="C514" s="20">
        <f t="shared" si="32"/>
        <v>45879</v>
      </c>
      <c r="D514" s="168">
        <f>SUMIFS('Transport DB'!P:P,'Transport DB'!C:C,"="&amp;'Work DB'!C514,'Transport DB'!F:F,"="&amp;'Work DB'!$D$4)</f>
        <v>0</v>
      </c>
      <c r="E514" s="169">
        <f>SUMIFS('Transport DB'!P:P,'Transport DB'!C:C,"="&amp;'Work DB'!C514,'Transport DB'!F:F,"="&amp;'Work DB'!$E$4)</f>
        <v>0</v>
      </c>
      <c r="F514" s="169">
        <f>SUMIFS('Transport DB'!P:P,'Transport DB'!C:C,"="&amp;'Work DB'!C514,'Transport DB'!F:F,"="&amp;'Work DB'!$F$4)</f>
        <v>0</v>
      </c>
      <c r="G514" s="169"/>
      <c r="H514" s="167"/>
      <c r="I514" s="168">
        <f>SUMIFS('Transport DB'!O:O,'Transport DB'!C:C,"="&amp;'Work DB'!C514,'Transport DB'!F:F,"="&amp;'Work DB'!$I$4)</f>
        <v>0</v>
      </c>
      <c r="J514" s="169">
        <f>SUMIFS('Transport DB'!O:O,'Transport DB'!C:C,"="&amp;'Work DB'!C514,'Transport DB'!F:F,"="&amp;'Work DB'!$J$4)</f>
        <v>0</v>
      </c>
      <c r="K514" s="169">
        <f>SUMIFS('Transport DB'!O:O,'Transport DB'!C:C,"="&amp;'Work DB'!C514,'Transport DB'!F:F,"="&amp;'Work DB'!$K$4)</f>
        <v>0</v>
      </c>
      <c r="L514" s="169">
        <f>SUMIFS('Transport DB'!O:O,'Transport DB'!C:C,"="&amp;'Work DB'!C514,'Transport DB'!F:F,"="&amp;'Work DB'!$L$4)</f>
        <v>0</v>
      </c>
      <c r="M514" s="169">
        <f>SUMIFS('Transport DB'!O:O,'Transport DB'!C:C,"="&amp;'Work DB'!C514,'Transport DB'!F:F,"="&amp;'Work DB'!$M$4)</f>
        <v>0</v>
      </c>
      <c r="N514" s="169"/>
      <c r="O514" s="167"/>
      <c r="P514" s="168">
        <f t="shared" si="31"/>
        <v>0</v>
      </c>
      <c r="Q514" s="169">
        <f t="shared" si="33"/>
        <v>0</v>
      </c>
      <c r="R514" s="169"/>
      <c r="S514" s="169"/>
      <c r="T514" s="169"/>
      <c r="U514" s="169"/>
      <c r="V514" s="167"/>
      <c r="W514" s="168">
        <f>SUMIFS('Transport DB'!Q:Q,'Transport DB'!C:C,"="&amp;'Work DB'!C514,'Transport DB'!F:F,"="&amp;'Work DB'!$W$4)</f>
        <v>0</v>
      </c>
      <c r="X514" s="169">
        <f>SUMIFS('Transport DB'!Q:Q,'Transport DB'!C:C,"="&amp;'Work DB'!C514,'Transport DB'!F:F,"="&amp;'Work DB'!$X$4)</f>
        <v>0</v>
      </c>
      <c r="Y514" s="169">
        <f>SUMIFS('Transport DB'!Q:Q,'Transport DB'!C:C,"="&amp;'Work DB'!C514,'Transport DB'!F:F,"="&amp;'Work DB'!$Y$4)</f>
        <v>0</v>
      </c>
      <c r="Z514" s="166">
        <f>SUMIFS('Transport DB'!Q:Q,'Transport DB'!C:C,"="&amp;'Work DB'!C514,'Transport DB'!F:F,"="&amp;'Work DB'!$Z$4)</f>
        <v>0</v>
      </c>
      <c r="AA514" s="166">
        <f>SUMIFS('Transport DB'!Q:Q,'Transport DB'!C:C,"="&amp;'Work DB'!C514,'Transport DB'!F:F,"="&amp;'Work DB'!$AA$4)</f>
        <v>0</v>
      </c>
      <c r="AB514" s="166"/>
      <c r="AC514" s="167"/>
      <c r="AD514" s="29"/>
      <c r="AE514" s="30"/>
      <c r="AF514" s="31"/>
      <c r="AG514" s="29"/>
      <c r="AH514" s="30"/>
      <c r="AI514" s="32"/>
      <c r="AJ514" s="29"/>
      <c r="AK514" s="30"/>
      <c r="AL514" s="30"/>
      <c r="AM514" s="31"/>
      <c r="AN514" s="29"/>
      <c r="AO514" s="30"/>
      <c r="AP514" s="31"/>
      <c r="AQ514" s="189"/>
      <c r="AR514" s="30"/>
      <c r="AS514" s="30"/>
      <c r="AT514" s="30"/>
      <c r="AU514" s="30"/>
      <c r="AV514" s="31"/>
      <c r="AW514" s="33"/>
      <c r="AX514" s="57"/>
    </row>
    <row r="515" spans="2:50" s="15" customFormat="1" ht="21" x14ac:dyDescent="0.25">
      <c r="B515" s="48"/>
      <c r="C515" s="20">
        <f t="shared" si="32"/>
        <v>45880</v>
      </c>
      <c r="D515" s="168">
        <f>SUMIFS('Transport DB'!P:P,'Transport DB'!C:C,"="&amp;'Work DB'!C515,'Transport DB'!F:F,"="&amp;'Work DB'!$D$4)</f>
        <v>0</v>
      </c>
      <c r="E515" s="169">
        <f>SUMIFS('Transport DB'!P:P,'Transport DB'!C:C,"="&amp;'Work DB'!C515,'Transport DB'!F:F,"="&amp;'Work DB'!$E$4)</f>
        <v>0</v>
      </c>
      <c r="F515" s="169">
        <f>SUMIFS('Transport DB'!P:P,'Transport DB'!C:C,"="&amp;'Work DB'!C515,'Transport DB'!F:F,"="&amp;'Work DB'!$F$4)</f>
        <v>0</v>
      </c>
      <c r="G515" s="169"/>
      <c r="H515" s="167"/>
      <c r="I515" s="168">
        <f>SUMIFS('Transport DB'!O:O,'Transport DB'!C:C,"="&amp;'Work DB'!C515,'Transport DB'!F:F,"="&amp;'Work DB'!$I$4)</f>
        <v>0</v>
      </c>
      <c r="J515" s="169">
        <f>SUMIFS('Transport DB'!O:O,'Transport DB'!C:C,"="&amp;'Work DB'!C515,'Transport DB'!F:F,"="&amp;'Work DB'!$J$4)</f>
        <v>0</v>
      </c>
      <c r="K515" s="169">
        <f>SUMIFS('Transport DB'!O:O,'Transport DB'!C:C,"="&amp;'Work DB'!C515,'Transport DB'!F:F,"="&amp;'Work DB'!$K$4)</f>
        <v>0</v>
      </c>
      <c r="L515" s="169">
        <f>SUMIFS('Transport DB'!O:O,'Transport DB'!C:C,"="&amp;'Work DB'!C515,'Transport DB'!F:F,"="&amp;'Work DB'!$L$4)</f>
        <v>0</v>
      </c>
      <c r="M515" s="169">
        <f>SUMIFS('Transport DB'!O:O,'Transport DB'!C:C,"="&amp;'Work DB'!C515,'Transport DB'!F:F,"="&amp;'Work DB'!$M$4)</f>
        <v>0</v>
      </c>
      <c r="N515" s="169"/>
      <c r="O515" s="167"/>
      <c r="P515" s="168">
        <f t="shared" si="31"/>
        <v>0</v>
      </c>
      <c r="Q515" s="169">
        <f t="shared" si="33"/>
        <v>0</v>
      </c>
      <c r="R515" s="169"/>
      <c r="S515" s="169"/>
      <c r="T515" s="169"/>
      <c r="U515" s="169"/>
      <c r="V515" s="167"/>
      <c r="W515" s="168">
        <f>SUMIFS('Transport DB'!Q:Q,'Transport DB'!C:C,"="&amp;'Work DB'!C515,'Transport DB'!F:F,"="&amp;'Work DB'!$W$4)</f>
        <v>0</v>
      </c>
      <c r="X515" s="169">
        <f>SUMIFS('Transport DB'!Q:Q,'Transport DB'!C:C,"="&amp;'Work DB'!C515,'Transport DB'!F:F,"="&amp;'Work DB'!$X$4)</f>
        <v>0</v>
      </c>
      <c r="Y515" s="169">
        <f>SUMIFS('Transport DB'!Q:Q,'Transport DB'!C:C,"="&amp;'Work DB'!C515,'Transport DB'!F:F,"="&amp;'Work DB'!$Y$4)</f>
        <v>0</v>
      </c>
      <c r="Z515" s="166">
        <f>SUMIFS('Transport DB'!Q:Q,'Transport DB'!C:C,"="&amp;'Work DB'!C515,'Transport DB'!F:F,"="&amp;'Work DB'!$Z$4)</f>
        <v>0</v>
      </c>
      <c r="AA515" s="166">
        <f>SUMIFS('Transport DB'!Q:Q,'Transport DB'!C:C,"="&amp;'Work DB'!C515,'Transport DB'!F:F,"="&amp;'Work DB'!$AA$4)</f>
        <v>0</v>
      </c>
      <c r="AB515" s="166"/>
      <c r="AC515" s="167"/>
      <c r="AD515" s="29"/>
      <c r="AE515" s="30"/>
      <c r="AF515" s="31"/>
      <c r="AG515" s="29"/>
      <c r="AH515" s="30"/>
      <c r="AI515" s="32"/>
      <c r="AJ515" s="29"/>
      <c r="AK515" s="30"/>
      <c r="AL515" s="30"/>
      <c r="AM515" s="31"/>
      <c r="AN515" s="29"/>
      <c r="AO515" s="30"/>
      <c r="AP515" s="31"/>
      <c r="AQ515" s="189"/>
      <c r="AR515" s="30"/>
      <c r="AS515" s="30"/>
      <c r="AT515" s="30"/>
      <c r="AU515" s="30"/>
      <c r="AV515" s="31"/>
      <c r="AW515" s="33"/>
      <c r="AX515" s="57"/>
    </row>
    <row r="516" spans="2:50" s="15" customFormat="1" ht="21" x14ac:dyDescent="0.25">
      <c r="B516" s="48"/>
      <c r="C516" s="20">
        <f t="shared" si="32"/>
        <v>45881</v>
      </c>
      <c r="D516" s="168">
        <f>SUMIFS('Transport DB'!P:P,'Transport DB'!C:C,"="&amp;'Work DB'!C516,'Transport DB'!F:F,"="&amp;'Work DB'!$D$4)</f>
        <v>0</v>
      </c>
      <c r="E516" s="169">
        <f>SUMIFS('Transport DB'!P:P,'Transport DB'!C:C,"="&amp;'Work DB'!C516,'Transport DB'!F:F,"="&amp;'Work DB'!$E$4)</f>
        <v>0</v>
      </c>
      <c r="F516" s="169">
        <f>SUMIFS('Transport DB'!P:P,'Transport DB'!C:C,"="&amp;'Work DB'!C516,'Transport DB'!F:F,"="&amp;'Work DB'!$F$4)</f>
        <v>0</v>
      </c>
      <c r="G516" s="169"/>
      <c r="H516" s="167"/>
      <c r="I516" s="168">
        <f>SUMIFS('Transport DB'!O:O,'Transport DB'!C:C,"="&amp;'Work DB'!C516,'Transport DB'!F:F,"="&amp;'Work DB'!$I$4)</f>
        <v>0</v>
      </c>
      <c r="J516" s="169">
        <f>SUMIFS('Transport DB'!O:O,'Transport DB'!C:C,"="&amp;'Work DB'!C516,'Transport DB'!F:F,"="&amp;'Work DB'!$J$4)</f>
        <v>0</v>
      </c>
      <c r="K516" s="169">
        <f>SUMIFS('Transport DB'!O:O,'Transport DB'!C:C,"="&amp;'Work DB'!C516,'Transport DB'!F:F,"="&amp;'Work DB'!$K$4)</f>
        <v>0</v>
      </c>
      <c r="L516" s="169">
        <f>SUMIFS('Transport DB'!O:O,'Transport DB'!C:C,"="&amp;'Work DB'!C516,'Transport DB'!F:F,"="&amp;'Work DB'!$L$4)</f>
        <v>0</v>
      </c>
      <c r="M516" s="169">
        <f>SUMIFS('Transport DB'!O:O,'Transport DB'!C:C,"="&amp;'Work DB'!C516,'Transport DB'!F:F,"="&amp;'Work DB'!$M$4)</f>
        <v>0</v>
      </c>
      <c r="N516" s="169"/>
      <c r="O516" s="167"/>
      <c r="P516" s="168">
        <f t="shared" si="31"/>
        <v>0</v>
      </c>
      <c r="Q516" s="169">
        <f t="shared" si="33"/>
        <v>0</v>
      </c>
      <c r="R516" s="169"/>
      <c r="S516" s="169"/>
      <c r="T516" s="169"/>
      <c r="U516" s="169"/>
      <c r="V516" s="167"/>
      <c r="W516" s="168">
        <f>SUMIFS('Transport DB'!Q:Q,'Transport DB'!C:C,"="&amp;'Work DB'!C516,'Transport DB'!F:F,"="&amp;'Work DB'!$W$4)</f>
        <v>0</v>
      </c>
      <c r="X516" s="169">
        <f>SUMIFS('Transport DB'!Q:Q,'Transport DB'!C:C,"="&amp;'Work DB'!C516,'Transport DB'!F:F,"="&amp;'Work DB'!$X$4)</f>
        <v>0</v>
      </c>
      <c r="Y516" s="169">
        <f>SUMIFS('Transport DB'!Q:Q,'Transport DB'!C:C,"="&amp;'Work DB'!C516,'Transport DB'!F:F,"="&amp;'Work DB'!$Y$4)</f>
        <v>0</v>
      </c>
      <c r="Z516" s="166">
        <f>SUMIFS('Transport DB'!Q:Q,'Transport DB'!C:C,"="&amp;'Work DB'!C516,'Transport DB'!F:F,"="&amp;'Work DB'!$Z$4)</f>
        <v>0</v>
      </c>
      <c r="AA516" s="166">
        <f>SUMIFS('Transport DB'!Q:Q,'Transport DB'!C:C,"="&amp;'Work DB'!C516,'Transport DB'!F:F,"="&amp;'Work DB'!$AA$4)</f>
        <v>0</v>
      </c>
      <c r="AB516" s="166"/>
      <c r="AC516" s="167"/>
      <c r="AD516" s="29"/>
      <c r="AE516" s="30"/>
      <c r="AF516" s="31"/>
      <c r="AG516" s="29"/>
      <c r="AH516" s="30"/>
      <c r="AI516" s="32"/>
      <c r="AJ516" s="29"/>
      <c r="AK516" s="30"/>
      <c r="AL516" s="30"/>
      <c r="AM516" s="31"/>
      <c r="AN516" s="29"/>
      <c r="AO516" s="30"/>
      <c r="AP516" s="31"/>
      <c r="AQ516" s="189"/>
      <c r="AR516" s="30"/>
      <c r="AS516" s="30"/>
      <c r="AT516" s="30"/>
      <c r="AU516" s="30"/>
      <c r="AV516" s="31"/>
      <c r="AW516" s="33"/>
      <c r="AX516" s="57"/>
    </row>
    <row r="517" spans="2:50" s="15" customFormat="1" ht="21" x14ac:dyDescent="0.25">
      <c r="B517" s="48"/>
      <c r="C517" s="20">
        <f t="shared" si="32"/>
        <v>45882</v>
      </c>
      <c r="D517" s="168">
        <f>SUMIFS('Transport DB'!P:P,'Transport DB'!C:C,"="&amp;'Work DB'!C517,'Transport DB'!F:F,"="&amp;'Work DB'!$D$4)</f>
        <v>0</v>
      </c>
      <c r="E517" s="169">
        <f>SUMIFS('Transport DB'!P:P,'Transport DB'!C:C,"="&amp;'Work DB'!C517,'Transport DB'!F:F,"="&amp;'Work DB'!$E$4)</f>
        <v>0</v>
      </c>
      <c r="F517" s="169">
        <f>SUMIFS('Transport DB'!P:P,'Transport DB'!C:C,"="&amp;'Work DB'!C517,'Transport DB'!F:F,"="&amp;'Work DB'!$F$4)</f>
        <v>0</v>
      </c>
      <c r="G517" s="169"/>
      <c r="H517" s="167"/>
      <c r="I517" s="168">
        <f>SUMIFS('Transport DB'!O:O,'Transport DB'!C:C,"="&amp;'Work DB'!C517,'Transport DB'!F:F,"="&amp;'Work DB'!$I$4)</f>
        <v>0</v>
      </c>
      <c r="J517" s="169">
        <f>SUMIFS('Transport DB'!O:O,'Transport DB'!C:C,"="&amp;'Work DB'!C517,'Transport DB'!F:F,"="&amp;'Work DB'!$J$4)</f>
        <v>0</v>
      </c>
      <c r="K517" s="169">
        <f>SUMIFS('Transport DB'!O:O,'Transport DB'!C:C,"="&amp;'Work DB'!C517,'Transport DB'!F:F,"="&amp;'Work DB'!$K$4)</f>
        <v>0</v>
      </c>
      <c r="L517" s="169">
        <f>SUMIFS('Transport DB'!O:O,'Transport DB'!C:C,"="&amp;'Work DB'!C517,'Transport DB'!F:F,"="&amp;'Work DB'!$L$4)</f>
        <v>0</v>
      </c>
      <c r="M517" s="169">
        <f>SUMIFS('Transport DB'!O:O,'Transport DB'!C:C,"="&amp;'Work DB'!C517,'Transport DB'!F:F,"="&amp;'Work DB'!$M$4)</f>
        <v>0</v>
      </c>
      <c r="N517" s="169"/>
      <c r="O517" s="167"/>
      <c r="P517" s="168">
        <f t="shared" ref="P517:P580" si="34">SUM(D517:H517)+SUM(I517:O517)-K517</f>
        <v>0</v>
      </c>
      <c r="Q517" s="169">
        <f t="shared" si="33"/>
        <v>0</v>
      </c>
      <c r="R517" s="169"/>
      <c r="S517" s="169"/>
      <c r="T517" s="169"/>
      <c r="U517" s="169"/>
      <c r="V517" s="167"/>
      <c r="W517" s="168">
        <f>SUMIFS('Transport DB'!Q:Q,'Transport DB'!C:C,"="&amp;'Work DB'!C517,'Transport DB'!F:F,"="&amp;'Work DB'!$W$4)</f>
        <v>0</v>
      </c>
      <c r="X517" s="169">
        <f>SUMIFS('Transport DB'!Q:Q,'Transport DB'!C:C,"="&amp;'Work DB'!C517,'Transport DB'!F:F,"="&amp;'Work DB'!$X$4)</f>
        <v>0</v>
      </c>
      <c r="Y517" s="169">
        <f>SUMIFS('Transport DB'!Q:Q,'Transport DB'!C:C,"="&amp;'Work DB'!C517,'Transport DB'!F:F,"="&amp;'Work DB'!$Y$4)</f>
        <v>0</v>
      </c>
      <c r="Z517" s="166">
        <f>SUMIFS('Transport DB'!Q:Q,'Transport DB'!C:C,"="&amp;'Work DB'!C517,'Transport DB'!F:F,"="&amp;'Work DB'!$Z$4)</f>
        <v>0</v>
      </c>
      <c r="AA517" s="166">
        <f>SUMIFS('Transport DB'!Q:Q,'Transport DB'!C:C,"="&amp;'Work DB'!C517,'Transport DB'!F:F,"="&amp;'Work DB'!$AA$4)</f>
        <v>0</v>
      </c>
      <c r="AB517" s="166"/>
      <c r="AC517" s="167"/>
      <c r="AD517" s="29"/>
      <c r="AE517" s="30"/>
      <c r="AF517" s="31"/>
      <c r="AG517" s="29"/>
      <c r="AH517" s="30"/>
      <c r="AI517" s="32"/>
      <c r="AJ517" s="29"/>
      <c r="AK517" s="30"/>
      <c r="AL517" s="30"/>
      <c r="AM517" s="31"/>
      <c r="AN517" s="29"/>
      <c r="AO517" s="30"/>
      <c r="AP517" s="31"/>
      <c r="AQ517" s="189"/>
      <c r="AR517" s="30"/>
      <c r="AS517" s="30"/>
      <c r="AT517" s="30"/>
      <c r="AU517" s="30"/>
      <c r="AV517" s="31"/>
      <c r="AW517" s="33"/>
      <c r="AX517" s="57"/>
    </row>
    <row r="518" spans="2:50" s="15" customFormat="1" ht="21" x14ac:dyDescent="0.25">
      <c r="B518" s="48"/>
      <c r="C518" s="20">
        <f t="shared" si="32"/>
        <v>45883</v>
      </c>
      <c r="D518" s="168">
        <f>SUMIFS('Transport DB'!P:P,'Transport DB'!C:C,"="&amp;'Work DB'!C518,'Transport DB'!F:F,"="&amp;'Work DB'!$D$4)</f>
        <v>0</v>
      </c>
      <c r="E518" s="169">
        <f>SUMIFS('Transport DB'!P:P,'Transport DB'!C:C,"="&amp;'Work DB'!C518,'Transport DB'!F:F,"="&amp;'Work DB'!$E$4)</f>
        <v>0</v>
      </c>
      <c r="F518" s="169">
        <f>SUMIFS('Transport DB'!P:P,'Transport DB'!C:C,"="&amp;'Work DB'!C518,'Transport DB'!F:F,"="&amp;'Work DB'!$F$4)</f>
        <v>0</v>
      </c>
      <c r="G518" s="169"/>
      <c r="H518" s="167"/>
      <c r="I518" s="168">
        <f>SUMIFS('Transport DB'!O:O,'Transport DB'!C:C,"="&amp;'Work DB'!C518,'Transport DB'!F:F,"="&amp;'Work DB'!$I$4)</f>
        <v>0</v>
      </c>
      <c r="J518" s="169">
        <f>SUMIFS('Transport DB'!O:O,'Transport DB'!C:C,"="&amp;'Work DB'!C518,'Transport DB'!F:F,"="&amp;'Work DB'!$J$4)</f>
        <v>0</v>
      </c>
      <c r="K518" s="169">
        <f>SUMIFS('Transport DB'!O:O,'Transport DB'!C:C,"="&amp;'Work DB'!C518,'Transport DB'!F:F,"="&amp;'Work DB'!$K$4)</f>
        <v>0</v>
      </c>
      <c r="L518" s="169">
        <f>SUMIFS('Transport DB'!O:O,'Transport DB'!C:C,"="&amp;'Work DB'!C518,'Transport DB'!F:F,"="&amp;'Work DB'!$L$4)</f>
        <v>0</v>
      </c>
      <c r="M518" s="169">
        <f>SUMIFS('Transport DB'!O:O,'Transport DB'!C:C,"="&amp;'Work DB'!C518,'Transport DB'!F:F,"="&amp;'Work DB'!$M$4)</f>
        <v>0</v>
      </c>
      <c r="N518" s="169"/>
      <c r="O518" s="167"/>
      <c r="P518" s="168">
        <f t="shared" si="34"/>
        <v>0</v>
      </c>
      <c r="Q518" s="169">
        <f t="shared" si="33"/>
        <v>0</v>
      </c>
      <c r="R518" s="169"/>
      <c r="S518" s="169"/>
      <c r="T518" s="169"/>
      <c r="U518" s="169"/>
      <c r="V518" s="167"/>
      <c r="W518" s="168">
        <f>SUMIFS('Transport DB'!Q:Q,'Transport DB'!C:C,"="&amp;'Work DB'!C518,'Transport DB'!F:F,"="&amp;'Work DB'!$W$4)</f>
        <v>0</v>
      </c>
      <c r="X518" s="169">
        <f>SUMIFS('Transport DB'!Q:Q,'Transport DB'!C:C,"="&amp;'Work DB'!C518,'Transport DB'!F:F,"="&amp;'Work DB'!$X$4)</f>
        <v>0</v>
      </c>
      <c r="Y518" s="169">
        <f>SUMIFS('Transport DB'!Q:Q,'Transport DB'!C:C,"="&amp;'Work DB'!C518,'Transport DB'!F:F,"="&amp;'Work DB'!$Y$4)</f>
        <v>0</v>
      </c>
      <c r="Z518" s="166">
        <f>SUMIFS('Transport DB'!Q:Q,'Transport DB'!C:C,"="&amp;'Work DB'!C518,'Transport DB'!F:F,"="&amp;'Work DB'!$Z$4)</f>
        <v>0</v>
      </c>
      <c r="AA518" s="166">
        <f>SUMIFS('Transport DB'!Q:Q,'Transport DB'!C:C,"="&amp;'Work DB'!C518,'Transport DB'!F:F,"="&amp;'Work DB'!$AA$4)</f>
        <v>0</v>
      </c>
      <c r="AB518" s="166"/>
      <c r="AC518" s="167"/>
      <c r="AD518" s="29"/>
      <c r="AE518" s="30"/>
      <c r="AF518" s="31"/>
      <c r="AG518" s="29"/>
      <c r="AH518" s="30"/>
      <c r="AI518" s="32"/>
      <c r="AJ518" s="29"/>
      <c r="AK518" s="30"/>
      <c r="AL518" s="30"/>
      <c r="AM518" s="31"/>
      <c r="AN518" s="29"/>
      <c r="AO518" s="30"/>
      <c r="AP518" s="31"/>
      <c r="AQ518" s="189"/>
      <c r="AR518" s="30"/>
      <c r="AS518" s="30"/>
      <c r="AT518" s="30"/>
      <c r="AU518" s="30"/>
      <c r="AV518" s="31"/>
      <c r="AW518" s="33"/>
      <c r="AX518" s="57"/>
    </row>
    <row r="519" spans="2:50" s="15" customFormat="1" ht="21" x14ac:dyDescent="0.25">
      <c r="B519" s="48"/>
      <c r="C519" s="20">
        <f t="shared" si="32"/>
        <v>45884</v>
      </c>
      <c r="D519" s="168">
        <f>SUMIFS('Transport DB'!P:P,'Transport DB'!C:C,"="&amp;'Work DB'!C519,'Transport DB'!F:F,"="&amp;'Work DB'!$D$4)</f>
        <v>0</v>
      </c>
      <c r="E519" s="169">
        <f>SUMIFS('Transport DB'!P:P,'Transport DB'!C:C,"="&amp;'Work DB'!C519,'Transport DB'!F:F,"="&amp;'Work DB'!$E$4)</f>
        <v>0</v>
      </c>
      <c r="F519" s="169">
        <f>SUMIFS('Transport DB'!P:P,'Transport DB'!C:C,"="&amp;'Work DB'!C519,'Transport DB'!F:F,"="&amp;'Work DB'!$F$4)</f>
        <v>0</v>
      </c>
      <c r="G519" s="169"/>
      <c r="H519" s="167"/>
      <c r="I519" s="168">
        <f>SUMIFS('Transport DB'!O:O,'Transport DB'!C:C,"="&amp;'Work DB'!C519,'Transport DB'!F:F,"="&amp;'Work DB'!$I$4)</f>
        <v>0</v>
      </c>
      <c r="J519" s="169">
        <f>SUMIFS('Transport DB'!O:O,'Transport DB'!C:C,"="&amp;'Work DB'!C519,'Transport DB'!F:F,"="&amp;'Work DB'!$J$4)</f>
        <v>0</v>
      </c>
      <c r="K519" s="169">
        <f>SUMIFS('Transport DB'!O:O,'Transport DB'!C:C,"="&amp;'Work DB'!C519,'Transport DB'!F:F,"="&amp;'Work DB'!$K$4)</f>
        <v>0</v>
      </c>
      <c r="L519" s="169">
        <f>SUMIFS('Transport DB'!O:O,'Transport DB'!C:C,"="&amp;'Work DB'!C519,'Transport DB'!F:F,"="&amp;'Work DB'!$L$4)</f>
        <v>0</v>
      </c>
      <c r="M519" s="169">
        <f>SUMIFS('Transport DB'!O:O,'Transport DB'!C:C,"="&amp;'Work DB'!C519,'Transport DB'!F:F,"="&amp;'Work DB'!$M$4)</f>
        <v>0</v>
      </c>
      <c r="N519" s="169"/>
      <c r="O519" s="167"/>
      <c r="P519" s="168">
        <f t="shared" si="34"/>
        <v>0</v>
      </c>
      <c r="Q519" s="169">
        <f t="shared" si="33"/>
        <v>0</v>
      </c>
      <c r="R519" s="169"/>
      <c r="S519" s="169"/>
      <c r="T519" s="169"/>
      <c r="U519" s="169"/>
      <c r="V519" s="167"/>
      <c r="W519" s="168">
        <f>SUMIFS('Transport DB'!Q:Q,'Transport DB'!C:C,"="&amp;'Work DB'!C519,'Transport DB'!F:F,"="&amp;'Work DB'!$W$4)</f>
        <v>0</v>
      </c>
      <c r="X519" s="169">
        <f>SUMIFS('Transport DB'!Q:Q,'Transport DB'!C:C,"="&amp;'Work DB'!C519,'Transport DB'!F:F,"="&amp;'Work DB'!$X$4)</f>
        <v>0</v>
      </c>
      <c r="Y519" s="169">
        <f>SUMIFS('Transport DB'!Q:Q,'Transport DB'!C:C,"="&amp;'Work DB'!C519,'Transport DB'!F:F,"="&amp;'Work DB'!$Y$4)</f>
        <v>0</v>
      </c>
      <c r="Z519" s="166">
        <f>SUMIFS('Transport DB'!Q:Q,'Transport DB'!C:C,"="&amp;'Work DB'!C519,'Transport DB'!F:F,"="&amp;'Work DB'!$Z$4)</f>
        <v>0</v>
      </c>
      <c r="AA519" s="166">
        <f>SUMIFS('Transport DB'!Q:Q,'Transport DB'!C:C,"="&amp;'Work DB'!C519,'Transport DB'!F:F,"="&amp;'Work DB'!$AA$4)</f>
        <v>0</v>
      </c>
      <c r="AB519" s="166"/>
      <c r="AC519" s="167"/>
      <c r="AD519" s="29"/>
      <c r="AE519" s="30"/>
      <c r="AF519" s="31"/>
      <c r="AG519" s="29"/>
      <c r="AH519" s="30"/>
      <c r="AI519" s="32"/>
      <c r="AJ519" s="29"/>
      <c r="AK519" s="30"/>
      <c r="AL519" s="30"/>
      <c r="AM519" s="31"/>
      <c r="AN519" s="29"/>
      <c r="AO519" s="30"/>
      <c r="AP519" s="31"/>
      <c r="AQ519" s="189"/>
      <c r="AR519" s="30"/>
      <c r="AS519" s="30"/>
      <c r="AT519" s="30"/>
      <c r="AU519" s="30"/>
      <c r="AV519" s="31"/>
      <c r="AW519" s="33"/>
      <c r="AX519" s="57"/>
    </row>
    <row r="520" spans="2:50" s="15" customFormat="1" ht="21" x14ac:dyDescent="0.25">
      <c r="B520" s="48"/>
      <c r="C520" s="20">
        <f t="shared" ref="C520:C583" si="35">C519+1</f>
        <v>45885</v>
      </c>
      <c r="D520" s="168">
        <f>SUMIFS('Transport DB'!P:P,'Transport DB'!C:C,"="&amp;'Work DB'!C520,'Transport DB'!F:F,"="&amp;'Work DB'!$D$4)</f>
        <v>0</v>
      </c>
      <c r="E520" s="169">
        <f>SUMIFS('Transport DB'!P:P,'Transport DB'!C:C,"="&amp;'Work DB'!C520,'Transport DB'!F:F,"="&amp;'Work DB'!$E$4)</f>
        <v>0</v>
      </c>
      <c r="F520" s="169">
        <f>SUMIFS('Transport DB'!P:P,'Transport DB'!C:C,"="&amp;'Work DB'!C520,'Transport DB'!F:F,"="&amp;'Work DB'!$F$4)</f>
        <v>0</v>
      </c>
      <c r="G520" s="169"/>
      <c r="H520" s="167"/>
      <c r="I520" s="168">
        <f>SUMIFS('Transport DB'!O:O,'Transport DB'!C:C,"="&amp;'Work DB'!C520,'Transport DB'!F:F,"="&amp;'Work DB'!$I$4)</f>
        <v>0</v>
      </c>
      <c r="J520" s="169">
        <f>SUMIFS('Transport DB'!O:O,'Transport DB'!C:C,"="&amp;'Work DB'!C520,'Transport DB'!F:F,"="&amp;'Work DB'!$J$4)</f>
        <v>0</v>
      </c>
      <c r="K520" s="169">
        <f>SUMIFS('Transport DB'!O:O,'Transport DB'!C:C,"="&amp;'Work DB'!C520,'Transport DB'!F:F,"="&amp;'Work DB'!$K$4)</f>
        <v>0</v>
      </c>
      <c r="L520" s="169">
        <f>SUMIFS('Transport DB'!O:O,'Transport DB'!C:C,"="&amp;'Work DB'!C520,'Transport DB'!F:F,"="&amp;'Work DB'!$L$4)</f>
        <v>0</v>
      </c>
      <c r="M520" s="169">
        <f>SUMIFS('Transport DB'!O:O,'Transport DB'!C:C,"="&amp;'Work DB'!C520,'Transport DB'!F:F,"="&amp;'Work DB'!$M$4)</f>
        <v>0</v>
      </c>
      <c r="N520" s="169"/>
      <c r="O520" s="167"/>
      <c r="P520" s="168">
        <f t="shared" si="34"/>
        <v>0</v>
      </c>
      <c r="Q520" s="169">
        <f t="shared" si="33"/>
        <v>0</v>
      </c>
      <c r="R520" s="169"/>
      <c r="S520" s="169"/>
      <c r="T520" s="169"/>
      <c r="U520" s="169"/>
      <c r="V520" s="167"/>
      <c r="W520" s="168">
        <f>SUMIFS('Transport DB'!Q:Q,'Transport DB'!C:C,"="&amp;'Work DB'!C520,'Transport DB'!F:F,"="&amp;'Work DB'!$W$4)</f>
        <v>0</v>
      </c>
      <c r="X520" s="169">
        <f>SUMIFS('Transport DB'!Q:Q,'Transport DB'!C:C,"="&amp;'Work DB'!C520,'Transport DB'!F:F,"="&amp;'Work DB'!$X$4)</f>
        <v>0</v>
      </c>
      <c r="Y520" s="169">
        <f>SUMIFS('Transport DB'!Q:Q,'Transport DB'!C:C,"="&amp;'Work DB'!C520,'Transport DB'!F:F,"="&amp;'Work DB'!$Y$4)</f>
        <v>0</v>
      </c>
      <c r="Z520" s="166">
        <f>SUMIFS('Transport DB'!Q:Q,'Transport DB'!C:C,"="&amp;'Work DB'!C520,'Transport DB'!F:F,"="&amp;'Work DB'!$Z$4)</f>
        <v>0</v>
      </c>
      <c r="AA520" s="166">
        <f>SUMIFS('Transport DB'!Q:Q,'Transport DB'!C:C,"="&amp;'Work DB'!C520,'Transport DB'!F:F,"="&amp;'Work DB'!$AA$4)</f>
        <v>0</v>
      </c>
      <c r="AB520" s="166"/>
      <c r="AC520" s="167"/>
      <c r="AD520" s="29"/>
      <c r="AE520" s="30"/>
      <c r="AF520" s="31"/>
      <c r="AG520" s="29"/>
      <c r="AH520" s="30"/>
      <c r="AI520" s="32"/>
      <c r="AJ520" s="29"/>
      <c r="AK520" s="30"/>
      <c r="AL520" s="30"/>
      <c r="AM520" s="31"/>
      <c r="AN520" s="29"/>
      <c r="AO520" s="30"/>
      <c r="AP520" s="31"/>
      <c r="AQ520" s="189"/>
      <c r="AR520" s="30"/>
      <c r="AS520" s="30"/>
      <c r="AT520" s="30"/>
      <c r="AU520" s="30"/>
      <c r="AV520" s="31"/>
      <c r="AW520" s="33"/>
      <c r="AX520" s="57"/>
    </row>
    <row r="521" spans="2:50" s="15" customFormat="1" ht="21" x14ac:dyDescent="0.25">
      <c r="B521" s="48"/>
      <c r="C521" s="20">
        <f t="shared" si="35"/>
        <v>45886</v>
      </c>
      <c r="D521" s="168">
        <f>SUMIFS('Transport DB'!P:P,'Transport DB'!C:C,"="&amp;'Work DB'!C521,'Transport DB'!F:F,"="&amp;'Work DB'!$D$4)</f>
        <v>0</v>
      </c>
      <c r="E521" s="169">
        <f>SUMIFS('Transport DB'!P:P,'Transport DB'!C:C,"="&amp;'Work DB'!C521,'Transport DB'!F:F,"="&amp;'Work DB'!$E$4)</f>
        <v>0</v>
      </c>
      <c r="F521" s="169">
        <f>SUMIFS('Transport DB'!P:P,'Transport DB'!C:C,"="&amp;'Work DB'!C521,'Transport DB'!F:F,"="&amp;'Work DB'!$F$4)</f>
        <v>0</v>
      </c>
      <c r="G521" s="169"/>
      <c r="H521" s="167"/>
      <c r="I521" s="168">
        <f>SUMIFS('Transport DB'!O:O,'Transport DB'!C:C,"="&amp;'Work DB'!C521,'Transport DB'!F:F,"="&amp;'Work DB'!$I$4)</f>
        <v>0</v>
      </c>
      <c r="J521" s="169">
        <f>SUMIFS('Transport DB'!O:O,'Transport DB'!C:C,"="&amp;'Work DB'!C521,'Transport DB'!F:F,"="&amp;'Work DB'!$J$4)</f>
        <v>0</v>
      </c>
      <c r="K521" s="169">
        <f>SUMIFS('Transport DB'!O:O,'Transport DB'!C:C,"="&amp;'Work DB'!C521,'Transport DB'!F:F,"="&amp;'Work DB'!$K$4)</f>
        <v>0</v>
      </c>
      <c r="L521" s="169">
        <f>SUMIFS('Transport DB'!O:O,'Transport DB'!C:C,"="&amp;'Work DB'!C521,'Transport DB'!F:F,"="&amp;'Work DB'!$L$4)</f>
        <v>0</v>
      </c>
      <c r="M521" s="169">
        <f>SUMIFS('Transport DB'!O:O,'Transport DB'!C:C,"="&amp;'Work DB'!C521,'Transport DB'!F:F,"="&amp;'Work DB'!$M$4)</f>
        <v>0</v>
      </c>
      <c r="N521" s="169"/>
      <c r="O521" s="167"/>
      <c r="P521" s="168">
        <f t="shared" si="34"/>
        <v>0</v>
      </c>
      <c r="Q521" s="169">
        <f t="shared" si="33"/>
        <v>0</v>
      </c>
      <c r="R521" s="169"/>
      <c r="S521" s="169"/>
      <c r="T521" s="169"/>
      <c r="U521" s="169"/>
      <c r="V521" s="167"/>
      <c r="W521" s="168">
        <f>SUMIFS('Transport DB'!Q:Q,'Transport DB'!C:C,"="&amp;'Work DB'!C521,'Transport DB'!F:F,"="&amp;'Work DB'!$W$4)</f>
        <v>0</v>
      </c>
      <c r="X521" s="169">
        <f>SUMIFS('Transport DB'!Q:Q,'Transport DB'!C:C,"="&amp;'Work DB'!C521,'Transport DB'!F:F,"="&amp;'Work DB'!$X$4)</f>
        <v>0</v>
      </c>
      <c r="Y521" s="169">
        <f>SUMIFS('Transport DB'!Q:Q,'Transport DB'!C:C,"="&amp;'Work DB'!C521,'Transport DB'!F:F,"="&amp;'Work DB'!$Y$4)</f>
        <v>0</v>
      </c>
      <c r="Z521" s="166">
        <f>SUMIFS('Transport DB'!Q:Q,'Transport DB'!C:C,"="&amp;'Work DB'!C521,'Transport DB'!F:F,"="&amp;'Work DB'!$Z$4)</f>
        <v>0</v>
      </c>
      <c r="AA521" s="166">
        <f>SUMIFS('Transport DB'!Q:Q,'Transport DB'!C:C,"="&amp;'Work DB'!C521,'Transport DB'!F:F,"="&amp;'Work DB'!$AA$4)</f>
        <v>0</v>
      </c>
      <c r="AB521" s="166"/>
      <c r="AC521" s="167"/>
      <c r="AD521" s="29"/>
      <c r="AE521" s="30"/>
      <c r="AF521" s="31"/>
      <c r="AG521" s="29"/>
      <c r="AH521" s="30"/>
      <c r="AI521" s="32"/>
      <c r="AJ521" s="29"/>
      <c r="AK521" s="30"/>
      <c r="AL521" s="30"/>
      <c r="AM521" s="31"/>
      <c r="AN521" s="29"/>
      <c r="AO521" s="30"/>
      <c r="AP521" s="31"/>
      <c r="AQ521" s="189"/>
      <c r="AR521" s="30"/>
      <c r="AS521" s="30"/>
      <c r="AT521" s="30"/>
      <c r="AU521" s="30"/>
      <c r="AV521" s="31"/>
      <c r="AW521" s="33"/>
      <c r="AX521" s="57"/>
    </row>
    <row r="522" spans="2:50" s="15" customFormat="1" ht="21" x14ac:dyDescent="0.25">
      <c r="B522" s="48"/>
      <c r="C522" s="20">
        <f t="shared" si="35"/>
        <v>45887</v>
      </c>
      <c r="D522" s="168">
        <f>SUMIFS('Transport DB'!P:P,'Transport DB'!C:C,"="&amp;'Work DB'!C522,'Transport DB'!F:F,"="&amp;'Work DB'!$D$4)</f>
        <v>0</v>
      </c>
      <c r="E522" s="169">
        <f>SUMIFS('Transport DB'!P:P,'Transport DB'!C:C,"="&amp;'Work DB'!C522,'Transport DB'!F:F,"="&amp;'Work DB'!$E$4)</f>
        <v>0</v>
      </c>
      <c r="F522" s="169">
        <f>SUMIFS('Transport DB'!P:P,'Transport DB'!C:C,"="&amp;'Work DB'!C522,'Transport DB'!F:F,"="&amp;'Work DB'!$F$4)</f>
        <v>0</v>
      </c>
      <c r="G522" s="169"/>
      <c r="H522" s="167"/>
      <c r="I522" s="168">
        <f>SUMIFS('Transport DB'!O:O,'Transport DB'!C:C,"="&amp;'Work DB'!C522,'Transport DB'!F:F,"="&amp;'Work DB'!$I$4)</f>
        <v>0</v>
      </c>
      <c r="J522" s="169">
        <f>SUMIFS('Transport DB'!O:O,'Transport DB'!C:C,"="&amp;'Work DB'!C522,'Transport DB'!F:F,"="&amp;'Work DB'!$J$4)</f>
        <v>0</v>
      </c>
      <c r="K522" s="169">
        <f>SUMIFS('Transport DB'!O:O,'Transport DB'!C:C,"="&amp;'Work DB'!C522,'Transport DB'!F:F,"="&amp;'Work DB'!$K$4)</f>
        <v>0</v>
      </c>
      <c r="L522" s="169">
        <f>SUMIFS('Transport DB'!O:O,'Transport DB'!C:C,"="&amp;'Work DB'!C522,'Transport DB'!F:F,"="&amp;'Work DB'!$L$4)</f>
        <v>0</v>
      </c>
      <c r="M522" s="169">
        <f>SUMIFS('Transport DB'!O:O,'Transport DB'!C:C,"="&amp;'Work DB'!C522,'Transport DB'!F:F,"="&amp;'Work DB'!$M$4)</f>
        <v>0</v>
      </c>
      <c r="N522" s="169"/>
      <c r="O522" s="167"/>
      <c r="P522" s="168">
        <f t="shared" si="34"/>
        <v>0</v>
      </c>
      <c r="Q522" s="169">
        <f t="shared" si="33"/>
        <v>0</v>
      </c>
      <c r="R522" s="169"/>
      <c r="S522" s="169"/>
      <c r="T522" s="169"/>
      <c r="U522" s="169"/>
      <c r="V522" s="167"/>
      <c r="W522" s="168">
        <f>SUMIFS('Transport DB'!Q:Q,'Transport DB'!C:C,"="&amp;'Work DB'!C522,'Transport DB'!F:F,"="&amp;'Work DB'!$W$4)</f>
        <v>0</v>
      </c>
      <c r="X522" s="169">
        <f>SUMIFS('Transport DB'!Q:Q,'Transport DB'!C:C,"="&amp;'Work DB'!C522,'Transport DB'!F:F,"="&amp;'Work DB'!$X$4)</f>
        <v>0</v>
      </c>
      <c r="Y522" s="169">
        <f>SUMIFS('Transport DB'!Q:Q,'Transport DB'!C:C,"="&amp;'Work DB'!C522,'Transport DB'!F:F,"="&amp;'Work DB'!$Y$4)</f>
        <v>0</v>
      </c>
      <c r="Z522" s="166">
        <f>SUMIFS('Transport DB'!Q:Q,'Transport DB'!C:C,"="&amp;'Work DB'!C522,'Transport DB'!F:F,"="&amp;'Work DB'!$Z$4)</f>
        <v>0</v>
      </c>
      <c r="AA522" s="166">
        <f>SUMIFS('Transport DB'!Q:Q,'Transport DB'!C:C,"="&amp;'Work DB'!C522,'Transport DB'!F:F,"="&amp;'Work DB'!$AA$4)</f>
        <v>0</v>
      </c>
      <c r="AB522" s="166"/>
      <c r="AC522" s="167"/>
      <c r="AD522" s="29"/>
      <c r="AE522" s="30"/>
      <c r="AF522" s="31"/>
      <c r="AG522" s="29"/>
      <c r="AH522" s="30"/>
      <c r="AI522" s="32"/>
      <c r="AJ522" s="29"/>
      <c r="AK522" s="30"/>
      <c r="AL522" s="30"/>
      <c r="AM522" s="31"/>
      <c r="AN522" s="29"/>
      <c r="AO522" s="30"/>
      <c r="AP522" s="31"/>
      <c r="AQ522" s="189"/>
      <c r="AR522" s="30"/>
      <c r="AS522" s="30"/>
      <c r="AT522" s="30"/>
      <c r="AU522" s="30"/>
      <c r="AV522" s="31"/>
      <c r="AW522" s="33"/>
      <c r="AX522" s="57"/>
    </row>
    <row r="523" spans="2:50" s="15" customFormat="1" ht="21" x14ac:dyDescent="0.25">
      <c r="B523" s="48"/>
      <c r="C523" s="20">
        <f t="shared" si="35"/>
        <v>45888</v>
      </c>
      <c r="D523" s="168">
        <f>SUMIFS('Transport DB'!P:P,'Transport DB'!C:C,"="&amp;'Work DB'!C523,'Transport DB'!F:F,"="&amp;'Work DB'!$D$4)</f>
        <v>0</v>
      </c>
      <c r="E523" s="169">
        <f>SUMIFS('Transport DB'!P:P,'Transport DB'!C:C,"="&amp;'Work DB'!C523,'Transport DB'!F:F,"="&amp;'Work DB'!$E$4)</f>
        <v>0</v>
      </c>
      <c r="F523" s="169">
        <f>SUMIFS('Transport DB'!P:P,'Transport DB'!C:C,"="&amp;'Work DB'!C523,'Transport DB'!F:F,"="&amp;'Work DB'!$F$4)</f>
        <v>0</v>
      </c>
      <c r="G523" s="169"/>
      <c r="H523" s="167"/>
      <c r="I523" s="168">
        <f>SUMIFS('Transport DB'!O:O,'Transport DB'!C:C,"="&amp;'Work DB'!C523,'Transport DB'!F:F,"="&amp;'Work DB'!$I$4)</f>
        <v>0</v>
      </c>
      <c r="J523" s="169">
        <f>SUMIFS('Transport DB'!O:O,'Transport DB'!C:C,"="&amp;'Work DB'!C523,'Transport DB'!F:F,"="&amp;'Work DB'!$J$4)</f>
        <v>0</v>
      </c>
      <c r="K523" s="169">
        <f>SUMIFS('Transport DB'!O:O,'Transport DB'!C:C,"="&amp;'Work DB'!C523,'Transport DB'!F:F,"="&amp;'Work DB'!$K$4)</f>
        <v>0</v>
      </c>
      <c r="L523" s="169">
        <f>SUMIFS('Transport DB'!O:O,'Transport DB'!C:C,"="&amp;'Work DB'!C523,'Transport DB'!F:F,"="&amp;'Work DB'!$L$4)</f>
        <v>0</v>
      </c>
      <c r="M523" s="169">
        <f>SUMIFS('Transport DB'!O:O,'Transport DB'!C:C,"="&amp;'Work DB'!C523,'Transport DB'!F:F,"="&amp;'Work DB'!$M$4)</f>
        <v>0</v>
      </c>
      <c r="N523" s="169"/>
      <c r="O523" s="167"/>
      <c r="P523" s="168">
        <f t="shared" si="34"/>
        <v>0</v>
      </c>
      <c r="Q523" s="169">
        <f t="shared" si="33"/>
        <v>0</v>
      </c>
      <c r="R523" s="169"/>
      <c r="S523" s="169"/>
      <c r="T523" s="169"/>
      <c r="U523" s="169"/>
      <c r="V523" s="167"/>
      <c r="W523" s="168">
        <f>SUMIFS('Transport DB'!Q:Q,'Transport DB'!C:C,"="&amp;'Work DB'!C523,'Transport DB'!F:F,"="&amp;'Work DB'!$W$4)</f>
        <v>0</v>
      </c>
      <c r="X523" s="169">
        <f>SUMIFS('Transport DB'!Q:Q,'Transport DB'!C:C,"="&amp;'Work DB'!C523,'Transport DB'!F:F,"="&amp;'Work DB'!$X$4)</f>
        <v>0</v>
      </c>
      <c r="Y523" s="169">
        <f>SUMIFS('Transport DB'!Q:Q,'Transport DB'!C:C,"="&amp;'Work DB'!C523,'Transport DB'!F:F,"="&amp;'Work DB'!$Y$4)</f>
        <v>0</v>
      </c>
      <c r="Z523" s="166">
        <f>SUMIFS('Transport DB'!Q:Q,'Transport DB'!C:C,"="&amp;'Work DB'!C523,'Transport DB'!F:F,"="&amp;'Work DB'!$Z$4)</f>
        <v>0</v>
      </c>
      <c r="AA523" s="166">
        <f>SUMIFS('Transport DB'!Q:Q,'Transport DB'!C:C,"="&amp;'Work DB'!C523,'Transport DB'!F:F,"="&amp;'Work DB'!$AA$4)</f>
        <v>0</v>
      </c>
      <c r="AB523" s="166"/>
      <c r="AC523" s="167"/>
      <c r="AD523" s="29"/>
      <c r="AE523" s="30"/>
      <c r="AF523" s="31"/>
      <c r="AG523" s="29"/>
      <c r="AH523" s="30"/>
      <c r="AI523" s="32"/>
      <c r="AJ523" s="29"/>
      <c r="AK523" s="30"/>
      <c r="AL523" s="30"/>
      <c r="AM523" s="31"/>
      <c r="AN523" s="29"/>
      <c r="AO523" s="30"/>
      <c r="AP523" s="31"/>
      <c r="AQ523" s="189"/>
      <c r="AR523" s="30"/>
      <c r="AS523" s="30"/>
      <c r="AT523" s="30"/>
      <c r="AU523" s="30"/>
      <c r="AV523" s="31"/>
      <c r="AW523" s="33"/>
      <c r="AX523" s="57"/>
    </row>
    <row r="524" spans="2:50" s="15" customFormat="1" ht="21" x14ac:dyDescent="0.25">
      <c r="B524" s="48"/>
      <c r="C524" s="20">
        <f t="shared" si="35"/>
        <v>45889</v>
      </c>
      <c r="D524" s="168">
        <f>SUMIFS('Transport DB'!P:P,'Transport DB'!C:C,"="&amp;'Work DB'!C524,'Transport DB'!F:F,"="&amp;'Work DB'!$D$4)</f>
        <v>0</v>
      </c>
      <c r="E524" s="169">
        <f>SUMIFS('Transport DB'!P:P,'Transport DB'!C:C,"="&amp;'Work DB'!C524,'Transport DB'!F:F,"="&amp;'Work DB'!$E$4)</f>
        <v>0</v>
      </c>
      <c r="F524" s="169">
        <f>SUMIFS('Transport DB'!P:P,'Transport DB'!C:C,"="&amp;'Work DB'!C524,'Transport DB'!F:F,"="&amp;'Work DB'!$F$4)</f>
        <v>0</v>
      </c>
      <c r="G524" s="169"/>
      <c r="H524" s="167"/>
      <c r="I524" s="168">
        <f>SUMIFS('Transport DB'!O:O,'Transport DB'!C:C,"="&amp;'Work DB'!C524,'Transport DB'!F:F,"="&amp;'Work DB'!$I$4)</f>
        <v>0</v>
      </c>
      <c r="J524" s="169">
        <f>SUMIFS('Transport DB'!O:O,'Transport DB'!C:C,"="&amp;'Work DB'!C524,'Transport DB'!F:F,"="&amp;'Work DB'!$J$4)</f>
        <v>0</v>
      </c>
      <c r="K524" s="169">
        <f>SUMIFS('Transport DB'!O:O,'Transport DB'!C:C,"="&amp;'Work DB'!C524,'Transport DB'!F:F,"="&amp;'Work DB'!$K$4)</f>
        <v>0</v>
      </c>
      <c r="L524" s="169">
        <f>SUMIFS('Transport DB'!O:O,'Transport DB'!C:C,"="&amp;'Work DB'!C524,'Transport DB'!F:F,"="&amp;'Work DB'!$L$4)</f>
        <v>0</v>
      </c>
      <c r="M524" s="169">
        <f>SUMIFS('Transport DB'!O:O,'Transport DB'!C:C,"="&amp;'Work DB'!C524,'Transport DB'!F:F,"="&amp;'Work DB'!$M$4)</f>
        <v>0</v>
      </c>
      <c r="N524" s="169"/>
      <c r="O524" s="167"/>
      <c r="P524" s="168">
        <f t="shared" si="34"/>
        <v>0</v>
      </c>
      <c r="Q524" s="169">
        <f t="shared" si="33"/>
        <v>0</v>
      </c>
      <c r="R524" s="169"/>
      <c r="S524" s="169"/>
      <c r="T524" s="169"/>
      <c r="U524" s="169"/>
      <c r="V524" s="167"/>
      <c r="W524" s="168">
        <f>SUMIFS('Transport DB'!Q:Q,'Transport DB'!C:C,"="&amp;'Work DB'!C524,'Transport DB'!F:F,"="&amp;'Work DB'!$W$4)</f>
        <v>0</v>
      </c>
      <c r="X524" s="169">
        <f>SUMIFS('Transport DB'!Q:Q,'Transport DB'!C:C,"="&amp;'Work DB'!C524,'Transport DB'!F:F,"="&amp;'Work DB'!$X$4)</f>
        <v>0</v>
      </c>
      <c r="Y524" s="169">
        <f>SUMIFS('Transport DB'!Q:Q,'Transport DB'!C:C,"="&amp;'Work DB'!C524,'Transport DB'!F:F,"="&amp;'Work DB'!$Y$4)</f>
        <v>0</v>
      </c>
      <c r="Z524" s="166">
        <f>SUMIFS('Transport DB'!Q:Q,'Transport DB'!C:C,"="&amp;'Work DB'!C524,'Transport DB'!F:F,"="&amp;'Work DB'!$Z$4)</f>
        <v>0</v>
      </c>
      <c r="AA524" s="166">
        <f>SUMIFS('Transport DB'!Q:Q,'Transport DB'!C:C,"="&amp;'Work DB'!C524,'Transport DB'!F:F,"="&amp;'Work DB'!$AA$4)</f>
        <v>0</v>
      </c>
      <c r="AB524" s="166"/>
      <c r="AC524" s="167"/>
      <c r="AD524" s="29"/>
      <c r="AE524" s="30"/>
      <c r="AF524" s="31"/>
      <c r="AG524" s="29"/>
      <c r="AH524" s="30"/>
      <c r="AI524" s="32"/>
      <c r="AJ524" s="29"/>
      <c r="AK524" s="30"/>
      <c r="AL524" s="30"/>
      <c r="AM524" s="31"/>
      <c r="AN524" s="29"/>
      <c r="AO524" s="30"/>
      <c r="AP524" s="31"/>
      <c r="AQ524" s="189"/>
      <c r="AR524" s="30"/>
      <c r="AS524" s="30"/>
      <c r="AT524" s="30"/>
      <c r="AU524" s="30"/>
      <c r="AV524" s="31"/>
      <c r="AW524" s="33"/>
      <c r="AX524" s="57"/>
    </row>
    <row r="525" spans="2:50" s="15" customFormat="1" ht="21" x14ac:dyDescent="0.25">
      <c r="B525" s="48"/>
      <c r="C525" s="20">
        <f t="shared" si="35"/>
        <v>45890</v>
      </c>
      <c r="D525" s="168">
        <f>SUMIFS('Transport DB'!P:P,'Transport DB'!C:C,"="&amp;'Work DB'!C525,'Transport DB'!F:F,"="&amp;'Work DB'!$D$4)</f>
        <v>0</v>
      </c>
      <c r="E525" s="169">
        <f>SUMIFS('Transport DB'!P:P,'Transport DB'!C:C,"="&amp;'Work DB'!C525,'Transport DB'!F:F,"="&amp;'Work DB'!$E$4)</f>
        <v>0</v>
      </c>
      <c r="F525" s="169">
        <f>SUMIFS('Transport DB'!P:P,'Transport DB'!C:C,"="&amp;'Work DB'!C525,'Transport DB'!F:F,"="&amp;'Work DB'!$F$4)</f>
        <v>0</v>
      </c>
      <c r="G525" s="169"/>
      <c r="H525" s="167"/>
      <c r="I525" s="168">
        <f>SUMIFS('Transport DB'!O:O,'Transport DB'!C:C,"="&amp;'Work DB'!C525,'Transport DB'!F:F,"="&amp;'Work DB'!$I$4)</f>
        <v>0</v>
      </c>
      <c r="J525" s="169">
        <f>SUMIFS('Transport DB'!O:O,'Transport DB'!C:C,"="&amp;'Work DB'!C525,'Transport DB'!F:F,"="&amp;'Work DB'!$J$4)</f>
        <v>0</v>
      </c>
      <c r="K525" s="169">
        <f>SUMIFS('Transport DB'!O:O,'Transport DB'!C:C,"="&amp;'Work DB'!C525,'Transport DB'!F:F,"="&amp;'Work DB'!$K$4)</f>
        <v>0</v>
      </c>
      <c r="L525" s="169">
        <f>SUMIFS('Transport DB'!O:O,'Transport DB'!C:C,"="&amp;'Work DB'!C525,'Transport DB'!F:F,"="&amp;'Work DB'!$L$4)</f>
        <v>0</v>
      </c>
      <c r="M525" s="169">
        <f>SUMIFS('Transport DB'!O:O,'Transport DB'!C:C,"="&amp;'Work DB'!C525,'Transport DB'!F:F,"="&amp;'Work DB'!$M$4)</f>
        <v>0</v>
      </c>
      <c r="N525" s="169"/>
      <c r="O525" s="167"/>
      <c r="P525" s="168">
        <f t="shared" si="34"/>
        <v>0</v>
      </c>
      <c r="Q525" s="169">
        <f t="shared" si="33"/>
        <v>0</v>
      </c>
      <c r="R525" s="169"/>
      <c r="S525" s="169"/>
      <c r="T525" s="169"/>
      <c r="U525" s="169"/>
      <c r="V525" s="167"/>
      <c r="W525" s="168">
        <f>SUMIFS('Transport DB'!Q:Q,'Transport DB'!C:C,"="&amp;'Work DB'!C525,'Transport DB'!F:F,"="&amp;'Work DB'!$W$4)</f>
        <v>0</v>
      </c>
      <c r="X525" s="169">
        <f>SUMIFS('Transport DB'!Q:Q,'Transport DB'!C:C,"="&amp;'Work DB'!C525,'Transport DB'!F:F,"="&amp;'Work DB'!$X$4)</f>
        <v>0</v>
      </c>
      <c r="Y525" s="169">
        <f>SUMIFS('Transport DB'!Q:Q,'Transport DB'!C:C,"="&amp;'Work DB'!C525,'Transport DB'!F:F,"="&amp;'Work DB'!$Y$4)</f>
        <v>0</v>
      </c>
      <c r="Z525" s="166">
        <f>SUMIFS('Transport DB'!Q:Q,'Transport DB'!C:C,"="&amp;'Work DB'!C525,'Transport DB'!F:F,"="&amp;'Work DB'!$Z$4)</f>
        <v>0</v>
      </c>
      <c r="AA525" s="166">
        <f>SUMIFS('Transport DB'!Q:Q,'Transport DB'!C:C,"="&amp;'Work DB'!C525,'Transport DB'!F:F,"="&amp;'Work DB'!$AA$4)</f>
        <v>0</v>
      </c>
      <c r="AB525" s="166"/>
      <c r="AC525" s="167"/>
      <c r="AD525" s="29"/>
      <c r="AE525" s="30"/>
      <c r="AF525" s="31"/>
      <c r="AG525" s="29"/>
      <c r="AH525" s="30"/>
      <c r="AI525" s="32"/>
      <c r="AJ525" s="29"/>
      <c r="AK525" s="30"/>
      <c r="AL525" s="30"/>
      <c r="AM525" s="31"/>
      <c r="AN525" s="29"/>
      <c r="AO525" s="30"/>
      <c r="AP525" s="31"/>
      <c r="AQ525" s="189"/>
      <c r="AR525" s="30"/>
      <c r="AS525" s="30"/>
      <c r="AT525" s="30"/>
      <c r="AU525" s="30"/>
      <c r="AV525" s="31"/>
      <c r="AW525" s="33"/>
      <c r="AX525" s="57"/>
    </row>
    <row r="526" spans="2:50" s="15" customFormat="1" ht="21" x14ac:dyDescent="0.25">
      <c r="B526" s="48"/>
      <c r="C526" s="20">
        <f t="shared" si="35"/>
        <v>45891</v>
      </c>
      <c r="D526" s="168">
        <f>SUMIFS('Transport DB'!P:P,'Transport DB'!C:C,"="&amp;'Work DB'!C526,'Transport DB'!F:F,"="&amp;'Work DB'!$D$4)</f>
        <v>0</v>
      </c>
      <c r="E526" s="169">
        <f>SUMIFS('Transport DB'!P:P,'Transport DB'!C:C,"="&amp;'Work DB'!C526,'Transport DB'!F:F,"="&amp;'Work DB'!$E$4)</f>
        <v>0</v>
      </c>
      <c r="F526" s="169">
        <f>SUMIFS('Transport DB'!P:P,'Transport DB'!C:C,"="&amp;'Work DB'!C526,'Transport DB'!F:F,"="&amp;'Work DB'!$F$4)</f>
        <v>0</v>
      </c>
      <c r="G526" s="169"/>
      <c r="H526" s="167"/>
      <c r="I526" s="168">
        <f>SUMIFS('Transport DB'!O:O,'Transport DB'!C:C,"="&amp;'Work DB'!C526,'Transport DB'!F:F,"="&amp;'Work DB'!$I$4)</f>
        <v>0</v>
      </c>
      <c r="J526" s="169">
        <f>SUMIFS('Transport DB'!O:O,'Transport DB'!C:C,"="&amp;'Work DB'!C526,'Transport DB'!F:F,"="&amp;'Work DB'!$J$4)</f>
        <v>0</v>
      </c>
      <c r="K526" s="169">
        <f>SUMIFS('Transport DB'!O:O,'Transport DB'!C:C,"="&amp;'Work DB'!C526,'Transport DB'!F:F,"="&amp;'Work DB'!$K$4)</f>
        <v>0</v>
      </c>
      <c r="L526" s="169">
        <f>SUMIFS('Transport DB'!O:O,'Transport DB'!C:C,"="&amp;'Work DB'!C526,'Transport DB'!F:F,"="&amp;'Work DB'!$L$4)</f>
        <v>0</v>
      </c>
      <c r="M526" s="169">
        <f>SUMIFS('Transport DB'!O:O,'Transport DB'!C:C,"="&amp;'Work DB'!C526,'Transport DB'!F:F,"="&amp;'Work DB'!$M$4)</f>
        <v>0</v>
      </c>
      <c r="N526" s="169"/>
      <c r="O526" s="167"/>
      <c r="P526" s="168">
        <f t="shared" si="34"/>
        <v>0</v>
      </c>
      <c r="Q526" s="169">
        <f t="shared" si="33"/>
        <v>0</v>
      </c>
      <c r="R526" s="169"/>
      <c r="S526" s="169"/>
      <c r="T526" s="169"/>
      <c r="U526" s="169"/>
      <c r="V526" s="167"/>
      <c r="W526" s="168">
        <f>SUMIFS('Transport DB'!Q:Q,'Transport DB'!C:C,"="&amp;'Work DB'!C526,'Transport DB'!F:F,"="&amp;'Work DB'!$W$4)</f>
        <v>0</v>
      </c>
      <c r="X526" s="169">
        <f>SUMIFS('Transport DB'!Q:Q,'Transport DB'!C:C,"="&amp;'Work DB'!C526,'Transport DB'!F:F,"="&amp;'Work DB'!$X$4)</f>
        <v>0</v>
      </c>
      <c r="Y526" s="169">
        <f>SUMIFS('Transport DB'!Q:Q,'Transport DB'!C:C,"="&amp;'Work DB'!C526,'Transport DB'!F:F,"="&amp;'Work DB'!$Y$4)</f>
        <v>0</v>
      </c>
      <c r="Z526" s="166">
        <f>SUMIFS('Transport DB'!Q:Q,'Transport DB'!C:C,"="&amp;'Work DB'!C526,'Transport DB'!F:F,"="&amp;'Work DB'!$Z$4)</f>
        <v>0</v>
      </c>
      <c r="AA526" s="166">
        <f>SUMIFS('Transport DB'!Q:Q,'Transport DB'!C:C,"="&amp;'Work DB'!C526,'Transport DB'!F:F,"="&amp;'Work DB'!$AA$4)</f>
        <v>0</v>
      </c>
      <c r="AB526" s="166"/>
      <c r="AC526" s="167"/>
      <c r="AD526" s="29"/>
      <c r="AE526" s="30"/>
      <c r="AF526" s="31"/>
      <c r="AG526" s="29"/>
      <c r="AH526" s="30"/>
      <c r="AI526" s="32"/>
      <c r="AJ526" s="29"/>
      <c r="AK526" s="30"/>
      <c r="AL526" s="30"/>
      <c r="AM526" s="31"/>
      <c r="AN526" s="29"/>
      <c r="AO526" s="30"/>
      <c r="AP526" s="31"/>
      <c r="AQ526" s="189"/>
      <c r="AR526" s="30"/>
      <c r="AS526" s="30"/>
      <c r="AT526" s="30"/>
      <c r="AU526" s="30"/>
      <c r="AV526" s="31"/>
      <c r="AW526" s="33"/>
      <c r="AX526" s="57"/>
    </row>
    <row r="527" spans="2:50" s="15" customFormat="1" ht="21" x14ac:dyDescent="0.25">
      <c r="B527" s="48"/>
      <c r="C527" s="184">
        <f t="shared" si="35"/>
        <v>45892</v>
      </c>
      <c r="D527" s="185">
        <f>SUMIFS('Transport DB'!P:P,'Transport DB'!C:C,"="&amp;'Work DB'!C527,'Transport DB'!F:F,"="&amp;'Work DB'!$D$4)</f>
        <v>0</v>
      </c>
      <c r="E527" s="186">
        <f>SUMIFS('Transport DB'!P:P,'Transport DB'!C:C,"="&amp;'Work DB'!C527,'Transport DB'!F:F,"="&amp;'Work DB'!$E$4)</f>
        <v>0</v>
      </c>
      <c r="F527" s="186">
        <f>SUMIFS('Transport DB'!P:P,'Transport DB'!C:C,"="&amp;'Work DB'!C527,'Transport DB'!F:F,"="&amp;'Work DB'!$F$4)</f>
        <v>0</v>
      </c>
      <c r="G527" s="186"/>
      <c r="H527" s="187"/>
      <c r="I527" s="185">
        <f>SUMIFS('Transport DB'!O:O,'Transport DB'!C:C,"="&amp;'Work DB'!C527,'Transport DB'!F:F,"="&amp;'Work DB'!$I$4)</f>
        <v>0</v>
      </c>
      <c r="J527" s="186">
        <f>SUMIFS('Transport DB'!O:O,'Transport DB'!C:C,"="&amp;'Work DB'!C527,'Transport DB'!F:F,"="&amp;'Work DB'!$J$4)</f>
        <v>0</v>
      </c>
      <c r="K527" s="186">
        <f>SUMIFS('Transport DB'!O:O,'Transport DB'!C:C,"="&amp;'Work DB'!C527,'Transport DB'!F:F,"="&amp;'Work DB'!$K$4)</f>
        <v>0</v>
      </c>
      <c r="L527" s="186">
        <f>SUMIFS('Transport DB'!O:O,'Transport DB'!C:C,"="&amp;'Work DB'!C527,'Transport DB'!F:F,"="&amp;'Work DB'!$L$4)</f>
        <v>0</v>
      </c>
      <c r="M527" s="186">
        <f>SUMIFS('Transport DB'!O:O,'Transport DB'!C:C,"="&amp;'Work DB'!C527,'Transport DB'!F:F,"="&amp;'Work DB'!$M$4)</f>
        <v>0</v>
      </c>
      <c r="N527" s="186"/>
      <c r="O527" s="187"/>
      <c r="P527" s="168">
        <f t="shared" si="34"/>
        <v>0</v>
      </c>
      <c r="Q527" s="186">
        <f t="shared" si="33"/>
        <v>0</v>
      </c>
      <c r="R527" s="186"/>
      <c r="S527" s="186"/>
      <c r="T527" s="186"/>
      <c r="U527" s="186"/>
      <c r="V527" s="187"/>
      <c r="W527" s="185">
        <f>SUMIFS('Transport DB'!Q:Q,'Transport DB'!C:C,"="&amp;'Work DB'!C527,'Transport DB'!F:F,"="&amp;'Work DB'!$W$4)</f>
        <v>0</v>
      </c>
      <c r="X527" s="186">
        <f>SUMIFS('Transport DB'!Q:Q,'Transport DB'!C:C,"="&amp;'Work DB'!C527,'Transport DB'!F:F,"="&amp;'Work DB'!$X$4)</f>
        <v>0</v>
      </c>
      <c r="Y527" s="186">
        <f>SUMIFS('Transport DB'!Q:Q,'Transport DB'!C:C,"="&amp;'Work DB'!C527,'Transport DB'!F:F,"="&amp;'Work DB'!$Y$4)</f>
        <v>0</v>
      </c>
      <c r="Z527" s="188">
        <f>SUMIFS('Transport DB'!Q:Q,'Transport DB'!C:C,"="&amp;'Work DB'!C527,'Transport DB'!F:F,"="&amp;'Work DB'!$Z$4)</f>
        <v>0</v>
      </c>
      <c r="AA527" s="188">
        <f>SUMIFS('Transport DB'!Q:Q,'Transport DB'!C:C,"="&amp;'Work DB'!C527,'Transport DB'!F:F,"="&amp;'Work DB'!$AA$4)</f>
        <v>0</v>
      </c>
      <c r="AB527" s="188"/>
      <c r="AC527" s="187"/>
      <c r="AD527" s="185"/>
      <c r="AE527" s="186"/>
      <c r="AF527" s="187"/>
      <c r="AG527" s="185"/>
      <c r="AH527" s="186"/>
      <c r="AI527" s="188"/>
      <c r="AJ527" s="185"/>
      <c r="AK527" s="186"/>
      <c r="AL527" s="186"/>
      <c r="AM527" s="187"/>
      <c r="AN527" s="185"/>
      <c r="AO527" s="186"/>
      <c r="AP527" s="187"/>
      <c r="AQ527" s="189"/>
      <c r="AR527" s="186"/>
      <c r="AS527" s="186"/>
      <c r="AT527" s="186"/>
      <c r="AU527" s="186"/>
      <c r="AV527" s="187"/>
      <c r="AW527" s="189"/>
      <c r="AX527" s="190" t="s">
        <v>52</v>
      </c>
    </row>
    <row r="528" spans="2:50" s="15" customFormat="1" ht="21" x14ac:dyDescent="0.25">
      <c r="B528" s="48"/>
      <c r="C528" s="20">
        <f t="shared" si="35"/>
        <v>45893</v>
      </c>
      <c r="D528" s="168">
        <f>SUMIFS('Transport DB'!P:P,'Transport DB'!C:C,"="&amp;'Work DB'!C528,'Transport DB'!F:F,"="&amp;'Work DB'!$D$4)</f>
        <v>0</v>
      </c>
      <c r="E528" s="169">
        <f>SUMIFS('Transport DB'!P:P,'Transport DB'!C:C,"="&amp;'Work DB'!C528,'Transport DB'!F:F,"="&amp;'Work DB'!$E$4)</f>
        <v>0</v>
      </c>
      <c r="F528" s="169">
        <f>SUMIFS('Transport DB'!P:P,'Transport DB'!C:C,"="&amp;'Work DB'!C528,'Transport DB'!F:F,"="&amp;'Work DB'!$F$4)</f>
        <v>0</v>
      </c>
      <c r="G528" s="169"/>
      <c r="H528" s="167"/>
      <c r="I528" s="168">
        <f>SUMIFS('Transport DB'!O:O,'Transport DB'!C:C,"="&amp;'Work DB'!C528,'Transport DB'!F:F,"="&amp;'Work DB'!$I$4)</f>
        <v>0</v>
      </c>
      <c r="J528" s="169">
        <f>SUMIFS('Transport DB'!O:O,'Transport DB'!C:C,"="&amp;'Work DB'!C528,'Transport DB'!F:F,"="&amp;'Work DB'!$J$4)</f>
        <v>0</v>
      </c>
      <c r="K528" s="169">
        <f>SUMIFS('Transport DB'!O:O,'Transport DB'!C:C,"="&amp;'Work DB'!C528,'Transport DB'!F:F,"="&amp;'Work DB'!$K$4)</f>
        <v>0</v>
      </c>
      <c r="L528" s="169">
        <f>SUMIFS('Transport DB'!O:O,'Transport DB'!C:C,"="&amp;'Work DB'!C528,'Transport DB'!F:F,"="&amp;'Work DB'!$L$4)</f>
        <v>0</v>
      </c>
      <c r="M528" s="169">
        <f>SUMIFS('Transport DB'!O:O,'Transport DB'!C:C,"="&amp;'Work DB'!C528,'Transport DB'!F:F,"="&amp;'Work DB'!$M$4)</f>
        <v>0</v>
      </c>
      <c r="N528" s="169"/>
      <c r="O528" s="167"/>
      <c r="P528" s="168">
        <f t="shared" si="34"/>
        <v>0</v>
      </c>
      <c r="Q528" s="169">
        <f t="shared" si="33"/>
        <v>0</v>
      </c>
      <c r="R528" s="169"/>
      <c r="S528" s="169"/>
      <c r="T528" s="169"/>
      <c r="U528" s="169"/>
      <c r="V528" s="167"/>
      <c r="W528" s="168">
        <f>SUMIFS('Transport DB'!Q:Q,'Transport DB'!C:C,"="&amp;'Work DB'!C528,'Transport DB'!F:F,"="&amp;'Work DB'!$W$4)</f>
        <v>0</v>
      </c>
      <c r="X528" s="169">
        <f>SUMIFS('Transport DB'!Q:Q,'Transport DB'!C:C,"="&amp;'Work DB'!C528,'Transport DB'!F:F,"="&amp;'Work DB'!$X$4)</f>
        <v>0</v>
      </c>
      <c r="Y528" s="169">
        <f>SUMIFS('Transport DB'!Q:Q,'Transport DB'!C:C,"="&amp;'Work DB'!C528,'Transport DB'!F:F,"="&amp;'Work DB'!$Y$4)</f>
        <v>0</v>
      </c>
      <c r="Z528" s="166">
        <f>SUMIFS('Transport DB'!Q:Q,'Transport DB'!C:C,"="&amp;'Work DB'!C528,'Transport DB'!F:F,"="&amp;'Work DB'!$Z$4)</f>
        <v>0</v>
      </c>
      <c r="AA528" s="166">
        <f>SUMIFS('Transport DB'!Q:Q,'Transport DB'!C:C,"="&amp;'Work DB'!C528,'Transport DB'!F:F,"="&amp;'Work DB'!$AA$4)</f>
        <v>0</v>
      </c>
      <c r="AB528" s="166"/>
      <c r="AC528" s="167"/>
      <c r="AD528" s="29"/>
      <c r="AE528" s="30"/>
      <c r="AF528" s="31"/>
      <c r="AG528" s="29"/>
      <c r="AH528" s="30"/>
      <c r="AI528" s="32"/>
      <c r="AJ528" s="29"/>
      <c r="AK528" s="30"/>
      <c r="AL528" s="30"/>
      <c r="AM528" s="31"/>
      <c r="AN528" s="29"/>
      <c r="AO528" s="30"/>
      <c r="AP528" s="31"/>
      <c r="AQ528" s="189"/>
      <c r="AR528" s="30"/>
      <c r="AS528" s="30"/>
      <c r="AT528" s="30"/>
      <c r="AU528" s="30"/>
      <c r="AV528" s="31"/>
      <c r="AW528" s="33"/>
      <c r="AX528" s="57"/>
    </row>
    <row r="529" spans="2:50" s="15" customFormat="1" ht="21" x14ac:dyDescent="0.25">
      <c r="B529" s="48"/>
      <c r="C529" s="20">
        <f t="shared" si="35"/>
        <v>45894</v>
      </c>
      <c r="D529" s="168">
        <f>SUMIFS('Transport DB'!P:P,'Transport DB'!C:C,"="&amp;'Work DB'!C529,'Transport DB'!F:F,"="&amp;'Work DB'!$D$4)</f>
        <v>0</v>
      </c>
      <c r="E529" s="169">
        <f>SUMIFS('Transport DB'!P:P,'Transport DB'!C:C,"="&amp;'Work DB'!C529,'Transport DB'!F:F,"="&amp;'Work DB'!$E$4)</f>
        <v>0</v>
      </c>
      <c r="F529" s="169">
        <f>SUMIFS('Transport DB'!P:P,'Transport DB'!C:C,"="&amp;'Work DB'!C529,'Transport DB'!F:F,"="&amp;'Work DB'!$F$4)</f>
        <v>0</v>
      </c>
      <c r="G529" s="169"/>
      <c r="H529" s="167"/>
      <c r="I529" s="168">
        <f>SUMIFS('Transport DB'!O:O,'Transport DB'!C:C,"="&amp;'Work DB'!C529,'Transport DB'!F:F,"="&amp;'Work DB'!$I$4)</f>
        <v>0</v>
      </c>
      <c r="J529" s="169">
        <f>SUMIFS('Transport DB'!O:O,'Transport DB'!C:C,"="&amp;'Work DB'!C529,'Transport DB'!F:F,"="&amp;'Work DB'!$J$4)</f>
        <v>0</v>
      </c>
      <c r="K529" s="169">
        <f>SUMIFS('Transport DB'!O:O,'Transport DB'!C:C,"="&amp;'Work DB'!C529,'Transport DB'!F:F,"="&amp;'Work DB'!$K$4)</f>
        <v>0</v>
      </c>
      <c r="L529" s="169">
        <f>SUMIFS('Transport DB'!O:O,'Transport DB'!C:C,"="&amp;'Work DB'!C529,'Transport DB'!F:F,"="&amp;'Work DB'!$L$4)</f>
        <v>0</v>
      </c>
      <c r="M529" s="169">
        <f>SUMIFS('Transport DB'!O:O,'Transport DB'!C:C,"="&amp;'Work DB'!C529,'Transport DB'!F:F,"="&amp;'Work DB'!$M$4)</f>
        <v>0</v>
      </c>
      <c r="N529" s="169"/>
      <c r="O529" s="167"/>
      <c r="P529" s="168">
        <f t="shared" si="34"/>
        <v>0</v>
      </c>
      <c r="Q529" s="169">
        <f t="shared" si="33"/>
        <v>0</v>
      </c>
      <c r="R529" s="169"/>
      <c r="S529" s="169"/>
      <c r="T529" s="169"/>
      <c r="U529" s="169"/>
      <c r="V529" s="167"/>
      <c r="W529" s="168">
        <f>SUMIFS('Transport DB'!Q:Q,'Transport DB'!C:C,"="&amp;'Work DB'!C529,'Transport DB'!F:F,"="&amp;'Work DB'!$W$4)</f>
        <v>0</v>
      </c>
      <c r="X529" s="169">
        <f>SUMIFS('Transport DB'!Q:Q,'Transport DB'!C:C,"="&amp;'Work DB'!C529,'Transport DB'!F:F,"="&amp;'Work DB'!$X$4)</f>
        <v>0</v>
      </c>
      <c r="Y529" s="169">
        <f>SUMIFS('Transport DB'!Q:Q,'Transport DB'!C:C,"="&amp;'Work DB'!C529,'Transport DB'!F:F,"="&amp;'Work DB'!$Y$4)</f>
        <v>0</v>
      </c>
      <c r="Z529" s="166">
        <f>SUMIFS('Transport DB'!Q:Q,'Transport DB'!C:C,"="&amp;'Work DB'!C529,'Transport DB'!F:F,"="&amp;'Work DB'!$Z$4)</f>
        <v>0</v>
      </c>
      <c r="AA529" s="166">
        <f>SUMIFS('Transport DB'!Q:Q,'Transport DB'!C:C,"="&amp;'Work DB'!C529,'Transport DB'!F:F,"="&amp;'Work DB'!$AA$4)</f>
        <v>0</v>
      </c>
      <c r="AB529" s="166"/>
      <c r="AC529" s="167"/>
      <c r="AD529" s="29"/>
      <c r="AE529" s="30"/>
      <c r="AF529" s="31"/>
      <c r="AG529" s="29"/>
      <c r="AH529" s="30"/>
      <c r="AI529" s="32"/>
      <c r="AJ529" s="29"/>
      <c r="AK529" s="30"/>
      <c r="AL529" s="30"/>
      <c r="AM529" s="31"/>
      <c r="AN529" s="29"/>
      <c r="AO529" s="30"/>
      <c r="AP529" s="31"/>
      <c r="AQ529" s="189"/>
      <c r="AR529" s="30"/>
      <c r="AS529" s="30"/>
      <c r="AT529" s="30"/>
      <c r="AU529" s="30"/>
      <c r="AV529" s="31"/>
      <c r="AW529" s="33"/>
      <c r="AX529" s="57"/>
    </row>
    <row r="530" spans="2:50" s="15" customFormat="1" ht="21" x14ac:dyDescent="0.25">
      <c r="B530" s="48"/>
      <c r="C530" s="20">
        <f t="shared" si="35"/>
        <v>45895</v>
      </c>
      <c r="D530" s="168">
        <f>SUMIFS('Transport DB'!P:P,'Transport DB'!C:C,"="&amp;'Work DB'!C530,'Transport DB'!F:F,"="&amp;'Work DB'!$D$4)</f>
        <v>0</v>
      </c>
      <c r="E530" s="169">
        <f>SUMIFS('Transport DB'!P:P,'Transport DB'!C:C,"="&amp;'Work DB'!C530,'Transport DB'!F:F,"="&amp;'Work DB'!$E$4)</f>
        <v>0</v>
      </c>
      <c r="F530" s="169">
        <f>SUMIFS('Transport DB'!P:P,'Transport DB'!C:C,"="&amp;'Work DB'!C530,'Transport DB'!F:F,"="&amp;'Work DB'!$F$4)</f>
        <v>0</v>
      </c>
      <c r="G530" s="169"/>
      <c r="H530" s="167"/>
      <c r="I530" s="168">
        <f>SUMIFS('Transport DB'!O:O,'Transport DB'!C:C,"="&amp;'Work DB'!C530,'Transport DB'!F:F,"="&amp;'Work DB'!$I$4)</f>
        <v>0</v>
      </c>
      <c r="J530" s="169">
        <f>SUMIFS('Transport DB'!O:O,'Transport DB'!C:C,"="&amp;'Work DB'!C530,'Transport DB'!F:F,"="&amp;'Work DB'!$J$4)</f>
        <v>0</v>
      </c>
      <c r="K530" s="169">
        <f>SUMIFS('Transport DB'!O:O,'Transport DB'!C:C,"="&amp;'Work DB'!C530,'Transport DB'!F:F,"="&amp;'Work DB'!$K$4)</f>
        <v>0</v>
      </c>
      <c r="L530" s="169">
        <f>SUMIFS('Transport DB'!O:O,'Transport DB'!C:C,"="&amp;'Work DB'!C530,'Transport DB'!F:F,"="&amp;'Work DB'!$L$4)</f>
        <v>0</v>
      </c>
      <c r="M530" s="169">
        <f>SUMIFS('Transport DB'!O:O,'Transport DB'!C:C,"="&amp;'Work DB'!C530,'Transport DB'!F:F,"="&amp;'Work DB'!$M$4)</f>
        <v>0</v>
      </c>
      <c r="N530" s="169"/>
      <c r="O530" s="167"/>
      <c r="P530" s="168">
        <f t="shared" si="34"/>
        <v>0</v>
      </c>
      <c r="Q530" s="169">
        <f t="shared" si="33"/>
        <v>0</v>
      </c>
      <c r="R530" s="169"/>
      <c r="S530" s="169"/>
      <c r="T530" s="169"/>
      <c r="U530" s="169"/>
      <c r="V530" s="167"/>
      <c r="W530" s="168">
        <f>SUMIFS('Transport DB'!Q:Q,'Transport DB'!C:C,"="&amp;'Work DB'!C530,'Transport DB'!F:F,"="&amp;'Work DB'!$W$4)</f>
        <v>0</v>
      </c>
      <c r="X530" s="169">
        <f>SUMIFS('Transport DB'!Q:Q,'Transport DB'!C:C,"="&amp;'Work DB'!C530,'Transport DB'!F:F,"="&amp;'Work DB'!$X$4)</f>
        <v>0</v>
      </c>
      <c r="Y530" s="169">
        <f>SUMIFS('Transport DB'!Q:Q,'Transport DB'!C:C,"="&amp;'Work DB'!C530,'Transport DB'!F:F,"="&amp;'Work DB'!$Y$4)</f>
        <v>0</v>
      </c>
      <c r="Z530" s="166">
        <f>SUMIFS('Transport DB'!Q:Q,'Transport DB'!C:C,"="&amp;'Work DB'!C530,'Transport DB'!F:F,"="&amp;'Work DB'!$Z$4)</f>
        <v>0</v>
      </c>
      <c r="AA530" s="166">
        <f>SUMIFS('Transport DB'!Q:Q,'Transport DB'!C:C,"="&amp;'Work DB'!C530,'Transport DB'!F:F,"="&amp;'Work DB'!$AA$4)</f>
        <v>0</v>
      </c>
      <c r="AB530" s="166"/>
      <c r="AC530" s="167"/>
      <c r="AD530" s="29"/>
      <c r="AE530" s="30"/>
      <c r="AF530" s="31"/>
      <c r="AG530" s="29"/>
      <c r="AH530" s="30"/>
      <c r="AI530" s="32"/>
      <c r="AJ530" s="29"/>
      <c r="AK530" s="30"/>
      <c r="AL530" s="30"/>
      <c r="AM530" s="31"/>
      <c r="AN530" s="29"/>
      <c r="AO530" s="30"/>
      <c r="AP530" s="31"/>
      <c r="AQ530" s="189"/>
      <c r="AR530" s="30"/>
      <c r="AS530" s="30"/>
      <c r="AT530" s="30"/>
      <c r="AU530" s="30"/>
      <c r="AV530" s="31"/>
      <c r="AW530" s="33"/>
      <c r="AX530" s="57"/>
    </row>
    <row r="531" spans="2:50" s="15" customFormat="1" ht="21" x14ac:dyDescent="0.25">
      <c r="B531" s="48"/>
      <c r="C531" s="20">
        <f t="shared" si="35"/>
        <v>45896</v>
      </c>
      <c r="D531" s="168">
        <f>SUMIFS('Transport DB'!P:P,'Transport DB'!C:C,"="&amp;'Work DB'!C531,'Transport DB'!F:F,"="&amp;'Work DB'!$D$4)</f>
        <v>0</v>
      </c>
      <c r="E531" s="169">
        <f>SUMIFS('Transport DB'!P:P,'Transport DB'!C:C,"="&amp;'Work DB'!C531,'Transport DB'!F:F,"="&amp;'Work DB'!$E$4)</f>
        <v>0</v>
      </c>
      <c r="F531" s="169">
        <f>SUMIFS('Transport DB'!P:P,'Transport DB'!C:C,"="&amp;'Work DB'!C531,'Transport DB'!F:F,"="&amp;'Work DB'!$F$4)</f>
        <v>0</v>
      </c>
      <c r="G531" s="169"/>
      <c r="H531" s="167"/>
      <c r="I531" s="168">
        <f>SUMIFS('Transport DB'!O:O,'Transport DB'!C:C,"="&amp;'Work DB'!C531,'Transport DB'!F:F,"="&amp;'Work DB'!$I$4)</f>
        <v>0</v>
      </c>
      <c r="J531" s="169">
        <f>SUMIFS('Transport DB'!O:O,'Transport DB'!C:C,"="&amp;'Work DB'!C531,'Transport DB'!F:F,"="&amp;'Work DB'!$J$4)</f>
        <v>0</v>
      </c>
      <c r="K531" s="169">
        <f>SUMIFS('Transport DB'!O:O,'Transport DB'!C:C,"="&amp;'Work DB'!C531,'Transport DB'!F:F,"="&amp;'Work DB'!$K$4)</f>
        <v>0</v>
      </c>
      <c r="L531" s="169">
        <f>SUMIFS('Transport DB'!O:O,'Transport DB'!C:C,"="&amp;'Work DB'!C531,'Transport DB'!F:F,"="&amp;'Work DB'!$L$4)</f>
        <v>0</v>
      </c>
      <c r="M531" s="169">
        <f>SUMIFS('Transport DB'!O:O,'Transport DB'!C:C,"="&amp;'Work DB'!C531,'Transport DB'!F:F,"="&amp;'Work DB'!$M$4)</f>
        <v>0</v>
      </c>
      <c r="N531" s="169"/>
      <c r="O531" s="167"/>
      <c r="P531" s="168">
        <f t="shared" si="34"/>
        <v>0</v>
      </c>
      <c r="Q531" s="169">
        <f t="shared" si="33"/>
        <v>0</v>
      </c>
      <c r="R531" s="169"/>
      <c r="S531" s="169"/>
      <c r="T531" s="169"/>
      <c r="U531" s="169"/>
      <c r="V531" s="167"/>
      <c r="W531" s="168">
        <f>SUMIFS('Transport DB'!Q:Q,'Transport DB'!C:C,"="&amp;'Work DB'!C531,'Transport DB'!F:F,"="&amp;'Work DB'!$W$4)</f>
        <v>0</v>
      </c>
      <c r="X531" s="169">
        <f>SUMIFS('Transport DB'!Q:Q,'Transport DB'!C:C,"="&amp;'Work DB'!C531,'Transport DB'!F:F,"="&amp;'Work DB'!$X$4)</f>
        <v>0</v>
      </c>
      <c r="Y531" s="169">
        <f>SUMIFS('Transport DB'!Q:Q,'Transport DB'!C:C,"="&amp;'Work DB'!C531,'Transport DB'!F:F,"="&amp;'Work DB'!$Y$4)</f>
        <v>0</v>
      </c>
      <c r="Z531" s="166">
        <f>SUMIFS('Transport DB'!Q:Q,'Transport DB'!C:C,"="&amp;'Work DB'!C531,'Transport DB'!F:F,"="&amp;'Work DB'!$Z$4)</f>
        <v>0</v>
      </c>
      <c r="AA531" s="166">
        <f>SUMIFS('Transport DB'!Q:Q,'Transport DB'!C:C,"="&amp;'Work DB'!C531,'Transport DB'!F:F,"="&amp;'Work DB'!$AA$4)</f>
        <v>0</v>
      </c>
      <c r="AB531" s="166"/>
      <c r="AC531" s="167"/>
      <c r="AD531" s="29"/>
      <c r="AE531" s="30"/>
      <c r="AF531" s="31"/>
      <c r="AG531" s="29"/>
      <c r="AH531" s="30"/>
      <c r="AI531" s="32"/>
      <c r="AJ531" s="29"/>
      <c r="AK531" s="30"/>
      <c r="AL531" s="30"/>
      <c r="AM531" s="31"/>
      <c r="AN531" s="29"/>
      <c r="AO531" s="30"/>
      <c r="AP531" s="31"/>
      <c r="AQ531" s="189"/>
      <c r="AR531" s="30"/>
      <c r="AS531" s="30"/>
      <c r="AT531" s="30"/>
      <c r="AU531" s="30"/>
      <c r="AV531" s="31"/>
      <c r="AW531" s="33"/>
      <c r="AX531" s="57"/>
    </row>
    <row r="532" spans="2:50" s="15" customFormat="1" ht="21" x14ac:dyDescent="0.25">
      <c r="B532" s="48"/>
      <c r="C532" s="20">
        <f t="shared" si="35"/>
        <v>45897</v>
      </c>
      <c r="D532" s="168">
        <f>SUMIFS('Transport DB'!P:P,'Transport DB'!C:C,"="&amp;'Work DB'!C532,'Transport DB'!F:F,"="&amp;'Work DB'!$D$4)</f>
        <v>0</v>
      </c>
      <c r="E532" s="169">
        <f>SUMIFS('Transport DB'!P:P,'Transport DB'!C:C,"="&amp;'Work DB'!C532,'Transport DB'!F:F,"="&amp;'Work DB'!$E$4)</f>
        <v>0</v>
      </c>
      <c r="F532" s="169">
        <f>SUMIFS('Transport DB'!P:P,'Transport DB'!C:C,"="&amp;'Work DB'!C532,'Transport DB'!F:F,"="&amp;'Work DB'!$F$4)</f>
        <v>0</v>
      </c>
      <c r="G532" s="169"/>
      <c r="H532" s="167"/>
      <c r="I532" s="168">
        <f>SUMIFS('Transport DB'!O:O,'Transport DB'!C:C,"="&amp;'Work DB'!C532,'Transport DB'!F:F,"="&amp;'Work DB'!$I$4)</f>
        <v>0</v>
      </c>
      <c r="J532" s="169">
        <f>SUMIFS('Transport DB'!O:O,'Transport DB'!C:C,"="&amp;'Work DB'!C532,'Transport DB'!F:F,"="&amp;'Work DB'!$J$4)</f>
        <v>0</v>
      </c>
      <c r="K532" s="169">
        <f>SUMIFS('Transport DB'!O:O,'Transport DB'!C:C,"="&amp;'Work DB'!C532,'Transport DB'!F:F,"="&amp;'Work DB'!$K$4)</f>
        <v>0</v>
      </c>
      <c r="L532" s="169">
        <f>SUMIFS('Transport DB'!O:O,'Transport DB'!C:C,"="&amp;'Work DB'!C532,'Transport DB'!F:F,"="&amp;'Work DB'!$L$4)</f>
        <v>0</v>
      </c>
      <c r="M532" s="169">
        <f>SUMIFS('Transport DB'!O:O,'Transport DB'!C:C,"="&amp;'Work DB'!C532,'Transport DB'!F:F,"="&amp;'Work DB'!$M$4)</f>
        <v>0</v>
      </c>
      <c r="N532" s="169"/>
      <c r="O532" s="167"/>
      <c r="P532" s="168">
        <f t="shared" si="34"/>
        <v>0</v>
      </c>
      <c r="Q532" s="169">
        <f t="shared" si="33"/>
        <v>0</v>
      </c>
      <c r="R532" s="169"/>
      <c r="S532" s="169"/>
      <c r="T532" s="169"/>
      <c r="U532" s="169"/>
      <c r="V532" s="167"/>
      <c r="W532" s="168">
        <f>SUMIFS('Transport DB'!Q:Q,'Transport DB'!C:C,"="&amp;'Work DB'!C532,'Transport DB'!F:F,"="&amp;'Work DB'!$W$4)</f>
        <v>0</v>
      </c>
      <c r="X532" s="169">
        <f>SUMIFS('Transport DB'!Q:Q,'Transport DB'!C:C,"="&amp;'Work DB'!C532,'Transport DB'!F:F,"="&amp;'Work DB'!$X$4)</f>
        <v>0</v>
      </c>
      <c r="Y532" s="169">
        <f>SUMIFS('Transport DB'!Q:Q,'Transport DB'!C:C,"="&amp;'Work DB'!C532,'Transport DB'!F:F,"="&amp;'Work DB'!$Y$4)</f>
        <v>0</v>
      </c>
      <c r="Z532" s="166">
        <f>SUMIFS('Transport DB'!Q:Q,'Transport DB'!C:C,"="&amp;'Work DB'!C532,'Transport DB'!F:F,"="&amp;'Work DB'!$Z$4)</f>
        <v>0</v>
      </c>
      <c r="AA532" s="166">
        <f>SUMIFS('Transport DB'!Q:Q,'Transport DB'!C:C,"="&amp;'Work DB'!C532,'Transport DB'!F:F,"="&amp;'Work DB'!$AA$4)</f>
        <v>0</v>
      </c>
      <c r="AB532" s="166"/>
      <c r="AC532" s="167"/>
      <c r="AD532" s="29"/>
      <c r="AE532" s="30"/>
      <c r="AF532" s="31"/>
      <c r="AG532" s="29"/>
      <c r="AH532" s="30"/>
      <c r="AI532" s="32"/>
      <c r="AJ532" s="29"/>
      <c r="AK532" s="30"/>
      <c r="AL532" s="30"/>
      <c r="AM532" s="31"/>
      <c r="AN532" s="29"/>
      <c r="AO532" s="30"/>
      <c r="AP532" s="31"/>
      <c r="AQ532" s="189"/>
      <c r="AR532" s="30"/>
      <c r="AS532" s="30"/>
      <c r="AT532" s="30"/>
      <c r="AU532" s="30"/>
      <c r="AV532" s="31"/>
      <c r="AW532" s="33"/>
      <c r="AX532" s="57"/>
    </row>
    <row r="533" spans="2:50" s="15" customFormat="1" ht="21" x14ac:dyDescent="0.25">
      <c r="B533" s="48"/>
      <c r="C533" s="20">
        <f t="shared" si="35"/>
        <v>45898</v>
      </c>
      <c r="D533" s="168">
        <f>SUMIFS('Transport DB'!P:P,'Transport DB'!C:C,"="&amp;'Work DB'!C533,'Transport DB'!F:F,"="&amp;'Work DB'!$D$4)</f>
        <v>0</v>
      </c>
      <c r="E533" s="169">
        <f>SUMIFS('Transport DB'!P:P,'Transport DB'!C:C,"="&amp;'Work DB'!C533,'Transport DB'!F:F,"="&amp;'Work DB'!$E$4)</f>
        <v>0</v>
      </c>
      <c r="F533" s="169">
        <f>SUMIFS('Transport DB'!P:P,'Transport DB'!C:C,"="&amp;'Work DB'!C533,'Transport DB'!F:F,"="&amp;'Work DB'!$F$4)</f>
        <v>0</v>
      </c>
      <c r="G533" s="169"/>
      <c r="H533" s="167"/>
      <c r="I533" s="168">
        <f>SUMIFS('Transport DB'!O:O,'Transport DB'!C:C,"="&amp;'Work DB'!C533,'Transport DB'!F:F,"="&amp;'Work DB'!$I$4)</f>
        <v>0</v>
      </c>
      <c r="J533" s="169">
        <f>SUMIFS('Transport DB'!O:O,'Transport DB'!C:C,"="&amp;'Work DB'!C533,'Transport DB'!F:F,"="&amp;'Work DB'!$J$4)</f>
        <v>0</v>
      </c>
      <c r="K533" s="169">
        <f>SUMIFS('Transport DB'!O:O,'Transport DB'!C:C,"="&amp;'Work DB'!C533,'Transport DB'!F:F,"="&amp;'Work DB'!$K$4)</f>
        <v>0</v>
      </c>
      <c r="L533" s="169">
        <f>SUMIFS('Transport DB'!O:O,'Transport DB'!C:C,"="&amp;'Work DB'!C533,'Transport DB'!F:F,"="&amp;'Work DB'!$L$4)</f>
        <v>0</v>
      </c>
      <c r="M533" s="169">
        <f>SUMIFS('Transport DB'!O:O,'Transport DB'!C:C,"="&amp;'Work DB'!C533,'Transport DB'!F:F,"="&amp;'Work DB'!$M$4)</f>
        <v>0</v>
      </c>
      <c r="N533" s="169"/>
      <c r="O533" s="167"/>
      <c r="P533" s="168">
        <f t="shared" si="34"/>
        <v>0</v>
      </c>
      <c r="Q533" s="169">
        <f t="shared" si="33"/>
        <v>0</v>
      </c>
      <c r="R533" s="169"/>
      <c r="S533" s="169"/>
      <c r="T533" s="169"/>
      <c r="U533" s="169"/>
      <c r="V533" s="167"/>
      <c r="W533" s="168">
        <f>SUMIFS('Transport DB'!Q:Q,'Transport DB'!C:C,"="&amp;'Work DB'!C533,'Transport DB'!F:F,"="&amp;'Work DB'!$W$4)</f>
        <v>0</v>
      </c>
      <c r="X533" s="169">
        <f>SUMIFS('Transport DB'!Q:Q,'Transport DB'!C:C,"="&amp;'Work DB'!C533,'Transport DB'!F:F,"="&amp;'Work DB'!$X$4)</f>
        <v>0</v>
      </c>
      <c r="Y533" s="169">
        <f>SUMIFS('Transport DB'!Q:Q,'Transport DB'!C:C,"="&amp;'Work DB'!C533,'Transport DB'!F:F,"="&amp;'Work DB'!$Y$4)</f>
        <v>0</v>
      </c>
      <c r="Z533" s="166">
        <f>SUMIFS('Transport DB'!Q:Q,'Transport DB'!C:C,"="&amp;'Work DB'!C533,'Transport DB'!F:F,"="&amp;'Work DB'!$Z$4)</f>
        <v>0</v>
      </c>
      <c r="AA533" s="166">
        <f>SUMIFS('Transport DB'!Q:Q,'Transport DB'!C:C,"="&amp;'Work DB'!C533,'Transport DB'!F:F,"="&amp;'Work DB'!$AA$4)</f>
        <v>0</v>
      </c>
      <c r="AB533" s="166"/>
      <c r="AC533" s="167"/>
      <c r="AD533" s="29"/>
      <c r="AE533" s="30"/>
      <c r="AF533" s="31"/>
      <c r="AG533" s="29"/>
      <c r="AH533" s="30"/>
      <c r="AI533" s="32"/>
      <c r="AJ533" s="29"/>
      <c r="AK533" s="30"/>
      <c r="AL533" s="30"/>
      <c r="AM533" s="31"/>
      <c r="AN533" s="29"/>
      <c r="AO533" s="30"/>
      <c r="AP533" s="31"/>
      <c r="AQ533" s="189"/>
      <c r="AR533" s="30"/>
      <c r="AS533" s="30"/>
      <c r="AT533" s="30"/>
      <c r="AU533" s="30"/>
      <c r="AV533" s="31"/>
      <c r="AW533" s="33"/>
      <c r="AX533" s="57"/>
    </row>
    <row r="534" spans="2:50" s="15" customFormat="1" ht="21" x14ac:dyDescent="0.25">
      <c r="B534" s="48"/>
      <c r="C534" s="20">
        <f t="shared" si="35"/>
        <v>45899</v>
      </c>
      <c r="D534" s="168">
        <f>SUMIFS('Transport DB'!P:P,'Transport DB'!C:C,"="&amp;'Work DB'!C534,'Transport DB'!F:F,"="&amp;'Work DB'!$D$4)</f>
        <v>0</v>
      </c>
      <c r="E534" s="169">
        <f>SUMIFS('Transport DB'!P:P,'Transport DB'!C:C,"="&amp;'Work DB'!C534,'Transport DB'!F:F,"="&amp;'Work DB'!$E$4)</f>
        <v>0</v>
      </c>
      <c r="F534" s="169">
        <f>SUMIFS('Transport DB'!P:P,'Transport DB'!C:C,"="&amp;'Work DB'!C534,'Transport DB'!F:F,"="&amp;'Work DB'!$F$4)</f>
        <v>0</v>
      </c>
      <c r="G534" s="169"/>
      <c r="H534" s="167"/>
      <c r="I534" s="168">
        <f>SUMIFS('Transport DB'!O:O,'Transport DB'!C:C,"="&amp;'Work DB'!C534,'Transport DB'!F:F,"="&amp;'Work DB'!$I$4)</f>
        <v>0</v>
      </c>
      <c r="J534" s="169">
        <f>SUMIFS('Transport DB'!O:O,'Transport DB'!C:C,"="&amp;'Work DB'!C534,'Transport DB'!F:F,"="&amp;'Work DB'!$J$4)</f>
        <v>0</v>
      </c>
      <c r="K534" s="169">
        <f>SUMIFS('Transport DB'!O:O,'Transport DB'!C:C,"="&amp;'Work DB'!C534,'Transport DB'!F:F,"="&amp;'Work DB'!$K$4)</f>
        <v>0</v>
      </c>
      <c r="L534" s="169">
        <f>SUMIFS('Transport DB'!O:O,'Transport DB'!C:C,"="&amp;'Work DB'!C534,'Transport DB'!F:F,"="&amp;'Work DB'!$L$4)</f>
        <v>0</v>
      </c>
      <c r="M534" s="169">
        <f>SUMIFS('Transport DB'!O:O,'Transport DB'!C:C,"="&amp;'Work DB'!C534,'Transport DB'!F:F,"="&amp;'Work DB'!$M$4)</f>
        <v>0</v>
      </c>
      <c r="N534" s="169"/>
      <c r="O534" s="167"/>
      <c r="P534" s="168">
        <f t="shared" si="34"/>
        <v>0</v>
      </c>
      <c r="Q534" s="169">
        <f t="shared" si="33"/>
        <v>0</v>
      </c>
      <c r="R534" s="169"/>
      <c r="S534" s="169"/>
      <c r="T534" s="169"/>
      <c r="U534" s="169"/>
      <c r="V534" s="167"/>
      <c r="W534" s="168">
        <f>SUMIFS('Transport DB'!Q:Q,'Transport DB'!C:C,"="&amp;'Work DB'!C534,'Transport DB'!F:F,"="&amp;'Work DB'!$W$4)</f>
        <v>0</v>
      </c>
      <c r="X534" s="169">
        <f>SUMIFS('Transport DB'!Q:Q,'Transport DB'!C:C,"="&amp;'Work DB'!C534,'Transport DB'!F:F,"="&amp;'Work DB'!$X$4)</f>
        <v>0</v>
      </c>
      <c r="Y534" s="169">
        <f>SUMIFS('Transport DB'!Q:Q,'Transport DB'!C:C,"="&amp;'Work DB'!C534,'Transport DB'!F:F,"="&amp;'Work DB'!$Y$4)</f>
        <v>0</v>
      </c>
      <c r="Z534" s="166">
        <f>SUMIFS('Transport DB'!Q:Q,'Transport DB'!C:C,"="&amp;'Work DB'!C534,'Transport DB'!F:F,"="&amp;'Work DB'!$Z$4)</f>
        <v>0</v>
      </c>
      <c r="AA534" s="166">
        <f>SUMIFS('Transport DB'!Q:Q,'Transport DB'!C:C,"="&amp;'Work DB'!C534,'Transport DB'!F:F,"="&amp;'Work DB'!$AA$4)</f>
        <v>0</v>
      </c>
      <c r="AB534" s="166"/>
      <c r="AC534" s="167"/>
      <c r="AD534" s="29"/>
      <c r="AE534" s="30"/>
      <c r="AF534" s="31"/>
      <c r="AG534" s="29"/>
      <c r="AH534" s="30"/>
      <c r="AI534" s="32"/>
      <c r="AJ534" s="29"/>
      <c r="AK534" s="30"/>
      <c r="AL534" s="30"/>
      <c r="AM534" s="31"/>
      <c r="AN534" s="29"/>
      <c r="AO534" s="30"/>
      <c r="AP534" s="31"/>
      <c r="AQ534" s="189"/>
      <c r="AR534" s="30"/>
      <c r="AS534" s="30"/>
      <c r="AT534" s="30"/>
      <c r="AU534" s="30"/>
      <c r="AV534" s="31"/>
      <c r="AW534" s="33"/>
      <c r="AX534" s="57"/>
    </row>
    <row r="535" spans="2:50" s="15" customFormat="1" ht="21" x14ac:dyDescent="0.25">
      <c r="B535" s="48"/>
      <c r="C535" s="20">
        <f t="shared" si="35"/>
        <v>45900</v>
      </c>
      <c r="D535" s="168">
        <f>SUMIFS('Transport DB'!P:P,'Transport DB'!C:C,"="&amp;'Work DB'!C535,'Transport DB'!F:F,"="&amp;'Work DB'!$D$4)</f>
        <v>0</v>
      </c>
      <c r="E535" s="169">
        <f>SUMIFS('Transport DB'!P:P,'Transport DB'!C:C,"="&amp;'Work DB'!C535,'Transport DB'!F:F,"="&amp;'Work DB'!$E$4)</f>
        <v>0</v>
      </c>
      <c r="F535" s="169">
        <f>SUMIFS('Transport DB'!P:P,'Transport DB'!C:C,"="&amp;'Work DB'!C535,'Transport DB'!F:F,"="&amp;'Work DB'!$F$4)</f>
        <v>0</v>
      </c>
      <c r="G535" s="169"/>
      <c r="H535" s="167"/>
      <c r="I535" s="168">
        <f>SUMIFS('Transport DB'!O:O,'Transport DB'!C:C,"="&amp;'Work DB'!C535,'Transport DB'!F:F,"="&amp;'Work DB'!$I$4)</f>
        <v>0</v>
      </c>
      <c r="J535" s="169">
        <f>SUMIFS('Transport DB'!O:O,'Transport DB'!C:C,"="&amp;'Work DB'!C535,'Transport DB'!F:F,"="&amp;'Work DB'!$J$4)</f>
        <v>0</v>
      </c>
      <c r="K535" s="169">
        <f>SUMIFS('Transport DB'!O:O,'Transport DB'!C:C,"="&amp;'Work DB'!C535,'Transport DB'!F:F,"="&amp;'Work DB'!$K$4)</f>
        <v>0</v>
      </c>
      <c r="L535" s="169">
        <f>SUMIFS('Transport DB'!O:O,'Transport DB'!C:C,"="&amp;'Work DB'!C535,'Transport DB'!F:F,"="&amp;'Work DB'!$L$4)</f>
        <v>0</v>
      </c>
      <c r="M535" s="169">
        <f>SUMIFS('Transport DB'!O:O,'Transport DB'!C:C,"="&amp;'Work DB'!C535,'Transport DB'!F:F,"="&amp;'Work DB'!$M$4)</f>
        <v>0</v>
      </c>
      <c r="N535" s="169"/>
      <c r="O535" s="167"/>
      <c r="P535" s="168">
        <f t="shared" si="34"/>
        <v>0</v>
      </c>
      <c r="Q535" s="169">
        <f t="shared" si="33"/>
        <v>0</v>
      </c>
      <c r="R535" s="169"/>
      <c r="S535" s="169"/>
      <c r="T535" s="169"/>
      <c r="U535" s="169"/>
      <c r="V535" s="167"/>
      <c r="W535" s="168">
        <f>SUMIFS('Transport DB'!Q:Q,'Transport DB'!C:C,"="&amp;'Work DB'!C535,'Transport DB'!F:F,"="&amp;'Work DB'!$W$4)</f>
        <v>0</v>
      </c>
      <c r="X535" s="169">
        <f>SUMIFS('Transport DB'!Q:Q,'Transport DB'!C:C,"="&amp;'Work DB'!C535,'Transport DB'!F:F,"="&amp;'Work DB'!$X$4)</f>
        <v>0</v>
      </c>
      <c r="Y535" s="169">
        <f>SUMIFS('Transport DB'!Q:Q,'Transport DB'!C:C,"="&amp;'Work DB'!C535,'Transport DB'!F:F,"="&amp;'Work DB'!$Y$4)</f>
        <v>0</v>
      </c>
      <c r="Z535" s="166">
        <f>SUMIFS('Transport DB'!Q:Q,'Transport DB'!C:C,"="&amp;'Work DB'!C535,'Transport DB'!F:F,"="&amp;'Work DB'!$Z$4)</f>
        <v>0</v>
      </c>
      <c r="AA535" s="166">
        <f>SUMIFS('Transport DB'!Q:Q,'Transport DB'!C:C,"="&amp;'Work DB'!C535,'Transport DB'!F:F,"="&amp;'Work DB'!$AA$4)</f>
        <v>0</v>
      </c>
      <c r="AB535" s="166"/>
      <c r="AC535" s="167"/>
      <c r="AD535" s="29"/>
      <c r="AE535" s="30"/>
      <c r="AF535" s="31"/>
      <c r="AG535" s="29"/>
      <c r="AH535" s="30"/>
      <c r="AI535" s="32"/>
      <c r="AJ535" s="29"/>
      <c r="AK535" s="30"/>
      <c r="AL535" s="30"/>
      <c r="AM535" s="31"/>
      <c r="AN535" s="29"/>
      <c r="AO535" s="30"/>
      <c r="AP535" s="31"/>
      <c r="AQ535" s="189"/>
      <c r="AR535" s="30"/>
      <c r="AS535" s="30"/>
      <c r="AT535" s="30"/>
      <c r="AU535" s="30"/>
      <c r="AV535" s="31"/>
      <c r="AW535" s="33"/>
      <c r="AX535" s="57"/>
    </row>
    <row r="536" spans="2:50" s="15" customFormat="1" ht="21" x14ac:dyDescent="0.25">
      <c r="B536" s="48"/>
      <c r="C536" s="20">
        <f t="shared" si="35"/>
        <v>45901</v>
      </c>
      <c r="D536" s="168">
        <f>SUMIFS('Transport DB'!P:P,'Transport DB'!C:C,"="&amp;'Work DB'!C536,'Transport DB'!F:F,"="&amp;'Work DB'!$D$4)</f>
        <v>0</v>
      </c>
      <c r="E536" s="169">
        <f>SUMIFS('Transport DB'!P:P,'Transport DB'!C:C,"="&amp;'Work DB'!C536,'Transport DB'!F:F,"="&amp;'Work DB'!$E$4)</f>
        <v>0</v>
      </c>
      <c r="F536" s="169">
        <f>SUMIFS('Transport DB'!P:P,'Transport DB'!C:C,"="&amp;'Work DB'!C536,'Transport DB'!F:F,"="&amp;'Work DB'!$F$4)</f>
        <v>0</v>
      </c>
      <c r="G536" s="169"/>
      <c r="H536" s="167"/>
      <c r="I536" s="168">
        <f>SUMIFS('Transport DB'!O:O,'Transport DB'!C:C,"="&amp;'Work DB'!C536,'Transport DB'!F:F,"="&amp;'Work DB'!$I$4)</f>
        <v>0</v>
      </c>
      <c r="J536" s="169">
        <f>SUMIFS('Transport DB'!O:O,'Transport DB'!C:C,"="&amp;'Work DB'!C536,'Transport DB'!F:F,"="&amp;'Work DB'!$J$4)</f>
        <v>0</v>
      </c>
      <c r="K536" s="169">
        <f>SUMIFS('Transport DB'!O:O,'Transport DB'!C:C,"="&amp;'Work DB'!C536,'Transport DB'!F:F,"="&amp;'Work DB'!$K$4)</f>
        <v>0</v>
      </c>
      <c r="L536" s="169">
        <f>SUMIFS('Transport DB'!O:O,'Transport DB'!C:C,"="&amp;'Work DB'!C536,'Transport DB'!F:F,"="&amp;'Work DB'!$L$4)</f>
        <v>0</v>
      </c>
      <c r="M536" s="169">
        <f>SUMIFS('Transport DB'!O:O,'Transport DB'!C:C,"="&amp;'Work DB'!C536,'Transport DB'!F:F,"="&amp;'Work DB'!$M$4)</f>
        <v>0</v>
      </c>
      <c r="N536" s="169"/>
      <c r="O536" s="167"/>
      <c r="P536" s="168">
        <f t="shared" si="34"/>
        <v>0</v>
      </c>
      <c r="Q536" s="169">
        <f t="shared" si="33"/>
        <v>0</v>
      </c>
      <c r="R536" s="169"/>
      <c r="S536" s="169"/>
      <c r="T536" s="169"/>
      <c r="U536" s="169"/>
      <c r="V536" s="167"/>
      <c r="W536" s="168">
        <f>SUMIFS('Transport DB'!Q:Q,'Transport DB'!C:C,"="&amp;'Work DB'!C536,'Transport DB'!F:F,"="&amp;'Work DB'!$W$4)</f>
        <v>0</v>
      </c>
      <c r="X536" s="169">
        <f>SUMIFS('Transport DB'!Q:Q,'Transport DB'!C:C,"="&amp;'Work DB'!C536,'Transport DB'!F:F,"="&amp;'Work DB'!$X$4)</f>
        <v>0</v>
      </c>
      <c r="Y536" s="169">
        <f>SUMIFS('Transport DB'!Q:Q,'Transport DB'!C:C,"="&amp;'Work DB'!C536,'Transport DB'!F:F,"="&amp;'Work DB'!$Y$4)</f>
        <v>0</v>
      </c>
      <c r="Z536" s="166">
        <f>SUMIFS('Transport DB'!Q:Q,'Transport DB'!C:C,"="&amp;'Work DB'!C536,'Transport DB'!F:F,"="&amp;'Work DB'!$Z$4)</f>
        <v>0</v>
      </c>
      <c r="AA536" s="166">
        <f>SUMIFS('Transport DB'!Q:Q,'Transport DB'!C:C,"="&amp;'Work DB'!C536,'Transport DB'!F:F,"="&amp;'Work DB'!$AA$4)</f>
        <v>0</v>
      </c>
      <c r="AB536" s="166"/>
      <c r="AC536" s="167"/>
      <c r="AD536" s="29"/>
      <c r="AE536" s="30"/>
      <c r="AF536" s="31"/>
      <c r="AG536" s="29"/>
      <c r="AH536" s="30"/>
      <c r="AI536" s="32"/>
      <c r="AJ536" s="29"/>
      <c r="AK536" s="30"/>
      <c r="AL536" s="30"/>
      <c r="AM536" s="31"/>
      <c r="AN536" s="29"/>
      <c r="AO536" s="30"/>
      <c r="AP536" s="31"/>
      <c r="AQ536" s="189"/>
      <c r="AR536" s="30"/>
      <c r="AS536" s="30"/>
      <c r="AT536" s="30"/>
      <c r="AU536" s="30"/>
      <c r="AV536" s="31"/>
      <c r="AW536" s="33"/>
      <c r="AX536" s="57"/>
    </row>
    <row r="537" spans="2:50" s="15" customFormat="1" ht="21" x14ac:dyDescent="0.25">
      <c r="B537" s="48"/>
      <c r="C537" s="20">
        <f t="shared" si="35"/>
        <v>45902</v>
      </c>
      <c r="D537" s="168">
        <f>SUMIFS('Transport DB'!P:P,'Transport DB'!C:C,"="&amp;'Work DB'!C537,'Transport DB'!F:F,"="&amp;'Work DB'!$D$4)</f>
        <v>0</v>
      </c>
      <c r="E537" s="169">
        <f>SUMIFS('Transport DB'!P:P,'Transport DB'!C:C,"="&amp;'Work DB'!C537,'Transport DB'!F:F,"="&amp;'Work DB'!$E$4)</f>
        <v>0</v>
      </c>
      <c r="F537" s="169">
        <f>SUMIFS('Transport DB'!P:P,'Transport DB'!C:C,"="&amp;'Work DB'!C537,'Transport DB'!F:F,"="&amp;'Work DB'!$F$4)</f>
        <v>0</v>
      </c>
      <c r="G537" s="169"/>
      <c r="H537" s="167"/>
      <c r="I537" s="168">
        <f>SUMIFS('Transport DB'!O:O,'Transport DB'!C:C,"="&amp;'Work DB'!C537,'Transport DB'!F:F,"="&amp;'Work DB'!$I$4)</f>
        <v>0</v>
      </c>
      <c r="J537" s="169">
        <f>SUMIFS('Transport DB'!O:O,'Transport DB'!C:C,"="&amp;'Work DB'!C537,'Transport DB'!F:F,"="&amp;'Work DB'!$J$4)</f>
        <v>0</v>
      </c>
      <c r="K537" s="169">
        <f>SUMIFS('Transport DB'!O:O,'Transport DB'!C:C,"="&amp;'Work DB'!C537,'Transport DB'!F:F,"="&amp;'Work DB'!$K$4)</f>
        <v>0</v>
      </c>
      <c r="L537" s="169">
        <f>SUMIFS('Transport DB'!O:O,'Transport DB'!C:C,"="&amp;'Work DB'!C537,'Transport DB'!F:F,"="&amp;'Work DB'!$L$4)</f>
        <v>0</v>
      </c>
      <c r="M537" s="169">
        <f>SUMIFS('Transport DB'!O:O,'Transport DB'!C:C,"="&amp;'Work DB'!C537,'Transport DB'!F:F,"="&amp;'Work DB'!$M$4)</f>
        <v>0</v>
      </c>
      <c r="N537" s="169"/>
      <c r="O537" s="167"/>
      <c r="P537" s="168">
        <f t="shared" si="34"/>
        <v>0</v>
      </c>
      <c r="Q537" s="169">
        <f t="shared" si="33"/>
        <v>0</v>
      </c>
      <c r="R537" s="169"/>
      <c r="S537" s="169"/>
      <c r="T537" s="169"/>
      <c r="U537" s="169"/>
      <c r="V537" s="167"/>
      <c r="W537" s="168">
        <f>SUMIFS('Transport DB'!Q:Q,'Transport DB'!C:C,"="&amp;'Work DB'!C537,'Transport DB'!F:F,"="&amp;'Work DB'!$W$4)</f>
        <v>0</v>
      </c>
      <c r="X537" s="169">
        <f>SUMIFS('Transport DB'!Q:Q,'Transport DB'!C:C,"="&amp;'Work DB'!C537,'Transport DB'!F:F,"="&amp;'Work DB'!$X$4)</f>
        <v>0</v>
      </c>
      <c r="Y537" s="169">
        <f>SUMIFS('Transport DB'!Q:Q,'Transport DB'!C:C,"="&amp;'Work DB'!C537,'Transport DB'!F:F,"="&amp;'Work DB'!$Y$4)</f>
        <v>0</v>
      </c>
      <c r="Z537" s="166">
        <f>SUMIFS('Transport DB'!Q:Q,'Transport DB'!C:C,"="&amp;'Work DB'!C537,'Transport DB'!F:F,"="&amp;'Work DB'!$Z$4)</f>
        <v>0</v>
      </c>
      <c r="AA537" s="166">
        <f>SUMIFS('Transport DB'!Q:Q,'Transport DB'!C:C,"="&amp;'Work DB'!C537,'Transport DB'!F:F,"="&amp;'Work DB'!$AA$4)</f>
        <v>0</v>
      </c>
      <c r="AB537" s="166"/>
      <c r="AC537" s="167"/>
      <c r="AD537" s="29"/>
      <c r="AE537" s="30"/>
      <c r="AF537" s="31"/>
      <c r="AG537" s="29"/>
      <c r="AH537" s="30"/>
      <c r="AI537" s="32"/>
      <c r="AJ537" s="29"/>
      <c r="AK537" s="30"/>
      <c r="AL537" s="30"/>
      <c r="AM537" s="31"/>
      <c r="AN537" s="29"/>
      <c r="AO537" s="30"/>
      <c r="AP537" s="31"/>
      <c r="AQ537" s="189"/>
      <c r="AR537" s="30"/>
      <c r="AS537" s="30"/>
      <c r="AT537" s="30"/>
      <c r="AU537" s="30"/>
      <c r="AV537" s="31"/>
      <c r="AW537" s="33"/>
      <c r="AX537" s="57"/>
    </row>
    <row r="538" spans="2:50" s="15" customFormat="1" ht="21" x14ac:dyDescent="0.25">
      <c r="B538" s="48"/>
      <c r="C538" s="20">
        <f t="shared" si="35"/>
        <v>45903</v>
      </c>
      <c r="D538" s="168">
        <f>SUMIFS('Transport DB'!P:P,'Transport DB'!C:C,"="&amp;'Work DB'!C538,'Transport DB'!F:F,"="&amp;'Work DB'!$D$4)</f>
        <v>0</v>
      </c>
      <c r="E538" s="169">
        <f>SUMIFS('Transport DB'!P:P,'Transport DB'!C:C,"="&amp;'Work DB'!C538,'Transport DB'!F:F,"="&amp;'Work DB'!$E$4)</f>
        <v>0</v>
      </c>
      <c r="F538" s="169">
        <f>SUMIFS('Transport DB'!P:P,'Transport DB'!C:C,"="&amp;'Work DB'!C538,'Transport DB'!F:F,"="&amp;'Work DB'!$F$4)</f>
        <v>0</v>
      </c>
      <c r="G538" s="169"/>
      <c r="H538" s="167"/>
      <c r="I538" s="168">
        <f>SUMIFS('Transport DB'!O:O,'Transport DB'!C:C,"="&amp;'Work DB'!C538,'Transport DB'!F:F,"="&amp;'Work DB'!$I$4)</f>
        <v>0</v>
      </c>
      <c r="J538" s="169">
        <f>SUMIFS('Transport DB'!O:O,'Transport DB'!C:C,"="&amp;'Work DB'!C538,'Transport DB'!F:F,"="&amp;'Work DB'!$J$4)</f>
        <v>0</v>
      </c>
      <c r="K538" s="169">
        <f>SUMIFS('Transport DB'!O:O,'Transport DB'!C:C,"="&amp;'Work DB'!C538,'Transport DB'!F:F,"="&amp;'Work DB'!$K$4)</f>
        <v>0</v>
      </c>
      <c r="L538" s="169">
        <f>SUMIFS('Transport DB'!O:O,'Transport DB'!C:C,"="&amp;'Work DB'!C538,'Transport DB'!F:F,"="&amp;'Work DB'!$L$4)</f>
        <v>0</v>
      </c>
      <c r="M538" s="169">
        <f>SUMIFS('Transport DB'!O:O,'Transport DB'!C:C,"="&amp;'Work DB'!C538,'Transport DB'!F:F,"="&amp;'Work DB'!$M$4)</f>
        <v>0</v>
      </c>
      <c r="N538" s="169"/>
      <c r="O538" s="167"/>
      <c r="P538" s="168">
        <f t="shared" si="34"/>
        <v>0</v>
      </c>
      <c r="Q538" s="169">
        <f t="shared" si="33"/>
        <v>0</v>
      </c>
      <c r="R538" s="169"/>
      <c r="S538" s="169"/>
      <c r="T538" s="169"/>
      <c r="U538" s="169"/>
      <c r="V538" s="167"/>
      <c r="W538" s="168">
        <f>SUMIFS('Transport DB'!Q:Q,'Transport DB'!C:C,"="&amp;'Work DB'!C538,'Transport DB'!F:F,"="&amp;'Work DB'!$W$4)</f>
        <v>0</v>
      </c>
      <c r="X538" s="169">
        <f>SUMIFS('Transport DB'!Q:Q,'Transport DB'!C:C,"="&amp;'Work DB'!C538,'Transport DB'!F:F,"="&amp;'Work DB'!$X$4)</f>
        <v>0</v>
      </c>
      <c r="Y538" s="169">
        <f>SUMIFS('Transport DB'!Q:Q,'Transport DB'!C:C,"="&amp;'Work DB'!C538,'Transport DB'!F:F,"="&amp;'Work DB'!$Y$4)</f>
        <v>0</v>
      </c>
      <c r="Z538" s="166">
        <f>SUMIFS('Transport DB'!Q:Q,'Transport DB'!C:C,"="&amp;'Work DB'!C538,'Transport DB'!F:F,"="&amp;'Work DB'!$Z$4)</f>
        <v>0</v>
      </c>
      <c r="AA538" s="166">
        <f>SUMIFS('Transport DB'!Q:Q,'Transport DB'!C:C,"="&amp;'Work DB'!C538,'Transport DB'!F:F,"="&amp;'Work DB'!$AA$4)</f>
        <v>0</v>
      </c>
      <c r="AB538" s="166"/>
      <c r="AC538" s="167"/>
      <c r="AD538" s="29"/>
      <c r="AE538" s="30"/>
      <c r="AF538" s="31"/>
      <c r="AG538" s="29"/>
      <c r="AH538" s="30"/>
      <c r="AI538" s="32"/>
      <c r="AJ538" s="29"/>
      <c r="AK538" s="30"/>
      <c r="AL538" s="30"/>
      <c r="AM538" s="31"/>
      <c r="AN538" s="29"/>
      <c r="AO538" s="30"/>
      <c r="AP538" s="31"/>
      <c r="AQ538" s="189"/>
      <c r="AR538" s="30"/>
      <c r="AS538" s="30"/>
      <c r="AT538" s="30"/>
      <c r="AU538" s="30"/>
      <c r="AV538" s="31"/>
      <c r="AW538" s="33"/>
      <c r="AX538" s="57"/>
    </row>
    <row r="539" spans="2:50" s="15" customFormat="1" ht="21" x14ac:dyDescent="0.25">
      <c r="B539" s="48"/>
      <c r="C539" s="20">
        <f t="shared" si="35"/>
        <v>45904</v>
      </c>
      <c r="D539" s="168">
        <f>SUMIFS('Transport DB'!P:P,'Transport DB'!C:C,"="&amp;'Work DB'!C539,'Transport DB'!F:F,"="&amp;'Work DB'!$D$4)</f>
        <v>0</v>
      </c>
      <c r="E539" s="169">
        <f>SUMIFS('Transport DB'!P:P,'Transport DB'!C:C,"="&amp;'Work DB'!C539,'Transport DB'!F:F,"="&amp;'Work DB'!$E$4)</f>
        <v>0</v>
      </c>
      <c r="F539" s="169">
        <f>SUMIFS('Transport DB'!P:P,'Transport DB'!C:C,"="&amp;'Work DB'!C539,'Transport DB'!F:F,"="&amp;'Work DB'!$F$4)</f>
        <v>0</v>
      </c>
      <c r="G539" s="169"/>
      <c r="H539" s="167"/>
      <c r="I539" s="168">
        <f>SUMIFS('Transport DB'!O:O,'Transport DB'!C:C,"="&amp;'Work DB'!C539,'Transport DB'!F:F,"="&amp;'Work DB'!$I$4)</f>
        <v>0</v>
      </c>
      <c r="J539" s="169">
        <f>SUMIFS('Transport DB'!O:O,'Transport DB'!C:C,"="&amp;'Work DB'!C539,'Transport DB'!F:F,"="&amp;'Work DB'!$J$4)</f>
        <v>0</v>
      </c>
      <c r="K539" s="169">
        <f>SUMIFS('Transport DB'!O:O,'Transport DB'!C:C,"="&amp;'Work DB'!C539,'Transport DB'!F:F,"="&amp;'Work DB'!$K$4)</f>
        <v>0</v>
      </c>
      <c r="L539" s="169">
        <f>SUMIFS('Transport DB'!O:O,'Transport DB'!C:C,"="&amp;'Work DB'!C539,'Transport DB'!F:F,"="&amp;'Work DB'!$L$4)</f>
        <v>0</v>
      </c>
      <c r="M539" s="169">
        <f>SUMIFS('Transport DB'!O:O,'Transport DB'!C:C,"="&amp;'Work DB'!C539,'Transport DB'!F:F,"="&amp;'Work DB'!$M$4)</f>
        <v>0</v>
      </c>
      <c r="N539" s="169"/>
      <c r="O539" s="167"/>
      <c r="P539" s="168">
        <f t="shared" si="34"/>
        <v>0</v>
      </c>
      <c r="Q539" s="169">
        <f t="shared" si="33"/>
        <v>0</v>
      </c>
      <c r="R539" s="169"/>
      <c r="S539" s="169"/>
      <c r="T539" s="169"/>
      <c r="U539" s="169"/>
      <c r="V539" s="167"/>
      <c r="W539" s="168">
        <f>SUMIFS('Transport DB'!Q:Q,'Transport DB'!C:C,"="&amp;'Work DB'!C539,'Transport DB'!F:F,"="&amp;'Work DB'!$W$4)</f>
        <v>0</v>
      </c>
      <c r="X539" s="169">
        <f>SUMIFS('Transport DB'!Q:Q,'Transport DB'!C:C,"="&amp;'Work DB'!C539,'Transport DB'!F:F,"="&amp;'Work DB'!$X$4)</f>
        <v>0</v>
      </c>
      <c r="Y539" s="169">
        <f>SUMIFS('Transport DB'!Q:Q,'Transport DB'!C:C,"="&amp;'Work DB'!C539,'Transport DB'!F:F,"="&amp;'Work DB'!$Y$4)</f>
        <v>0</v>
      </c>
      <c r="Z539" s="166">
        <f>SUMIFS('Transport DB'!Q:Q,'Transport DB'!C:C,"="&amp;'Work DB'!C539,'Transport DB'!F:F,"="&amp;'Work DB'!$Z$4)</f>
        <v>0</v>
      </c>
      <c r="AA539" s="166">
        <f>SUMIFS('Transport DB'!Q:Q,'Transport DB'!C:C,"="&amp;'Work DB'!C539,'Transport DB'!F:F,"="&amp;'Work DB'!$AA$4)</f>
        <v>0</v>
      </c>
      <c r="AB539" s="166"/>
      <c r="AC539" s="167"/>
      <c r="AD539" s="29"/>
      <c r="AE539" s="30"/>
      <c r="AF539" s="31"/>
      <c r="AG539" s="29"/>
      <c r="AH539" s="30"/>
      <c r="AI539" s="32"/>
      <c r="AJ539" s="29"/>
      <c r="AK539" s="30"/>
      <c r="AL539" s="30"/>
      <c r="AM539" s="31"/>
      <c r="AN539" s="29"/>
      <c r="AO539" s="30"/>
      <c r="AP539" s="31"/>
      <c r="AQ539" s="189"/>
      <c r="AR539" s="30"/>
      <c r="AS539" s="30"/>
      <c r="AT539" s="30"/>
      <c r="AU539" s="30"/>
      <c r="AV539" s="31"/>
      <c r="AW539" s="33"/>
      <c r="AX539" s="57"/>
    </row>
    <row r="540" spans="2:50" s="15" customFormat="1" ht="21" x14ac:dyDescent="0.25">
      <c r="B540" s="48"/>
      <c r="C540" s="20">
        <f t="shared" si="35"/>
        <v>45905</v>
      </c>
      <c r="D540" s="168">
        <f>SUMIFS('Transport DB'!P:P,'Transport DB'!C:C,"="&amp;'Work DB'!C540,'Transport DB'!F:F,"="&amp;'Work DB'!$D$4)</f>
        <v>0</v>
      </c>
      <c r="E540" s="169">
        <f>SUMIFS('Transport DB'!P:P,'Transport DB'!C:C,"="&amp;'Work DB'!C540,'Transport DB'!F:F,"="&amp;'Work DB'!$E$4)</f>
        <v>0</v>
      </c>
      <c r="F540" s="169">
        <f>SUMIFS('Transport DB'!P:P,'Transport DB'!C:C,"="&amp;'Work DB'!C540,'Transport DB'!F:F,"="&amp;'Work DB'!$F$4)</f>
        <v>0</v>
      </c>
      <c r="G540" s="169"/>
      <c r="H540" s="167"/>
      <c r="I540" s="168">
        <f>SUMIFS('Transport DB'!O:O,'Transport DB'!C:C,"="&amp;'Work DB'!C540,'Transport DB'!F:F,"="&amp;'Work DB'!$I$4)</f>
        <v>0</v>
      </c>
      <c r="J540" s="169">
        <f>SUMIFS('Transport DB'!O:O,'Transport DB'!C:C,"="&amp;'Work DB'!C540,'Transport DB'!F:F,"="&amp;'Work DB'!$J$4)</f>
        <v>0</v>
      </c>
      <c r="K540" s="169">
        <f>SUMIFS('Transport DB'!O:O,'Transport DB'!C:C,"="&amp;'Work DB'!C540,'Transport DB'!F:F,"="&amp;'Work DB'!$K$4)</f>
        <v>0</v>
      </c>
      <c r="L540" s="169">
        <f>SUMIFS('Transport DB'!O:O,'Transport DB'!C:C,"="&amp;'Work DB'!C540,'Transport DB'!F:F,"="&amp;'Work DB'!$L$4)</f>
        <v>0</v>
      </c>
      <c r="M540" s="169">
        <f>SUMIFS('Transport DB'!O:O,'Transport DB'!C:C,"="&amp;'Work DB'!C540,'Transport DB'!F:F,"="&amp;'Work DB'!$M$4)</f>
        <v>0</v>
      </c>
      <c r="N540" s="169"/>
      <c r="O540" s="167"/>
      <c r="P540" s="168">
        <f t="shared" si="34"/>
        <v>0</v>
      </c>
      <c r="Q540" s="169">
        <f t="shared" si="33"/>
        <v>0</v>
      </c>
      <c r="R540" s="169"/>
      <c r="S540" s="169"/>
      <c r="T540" s="169"/>
      <c r="U540" s="169"/>
      <c r="V540" s="167"/>
      <c r="W540" s="168">
        <f>SUMIFS('Transport DB'!Q:Q,'Transport DB'!C:C,"="&amp;'Work DB'!C540,'Transport DB'!F:F,"="&amp;'Work DB'!$W$4)</f>
        <v>0</v>
      </c>
      <c r="X540" s="169">
        <f>SUMIFS('Transport DB'!Q:Q,'Transport DB'!C:C,"="&amp;'Work DB'!C540,'Transport DB'!F:F,"="&amp;'Work DB'!$X$4)</f>
        <v>0</v>
      </c>
      <c r="Y540" s="169">
        <f>SUMIFS('Transport DB'!Q:Q,'Transport DB'!C:C,"="&amp;'Work DB'!C540,'Transport DB'!F:F,"="&amp;'Work DB'!$Y$4)</f>
        <v>0</v>
      </c>
      <c r="Z540" s="166">
        <f>SUMIFS('Transport DB'!Q:Q,'Transport DB'!C:C,"="&amp;'Work DB'!C540,'Transport DB'!F:F,"="&amp;'Work DB'!$Z$4)</f>
        <v>0</v>
      </c>
      <c r="AA540" s="166">
        <f>SUMIFS('Transport DB'!Q:Q,'Transport DB'!C:C,"="&amp;'Work DB'!C540,'Transport DB'!F:F,"="&amp;'Work DB'!$AA$4)</f>
        <v>0</v>
      </c>
      <c r="AB540" s="166"/>
      <c r="AC540" s="167"/>
      <c r="AD540" s="29"/>
      <c r="AE540" s="30"/>
      <c r="AF540" s="31"/>
      <c r="AG540" s="29"/>
      <c r="AH540" s="30"/>
      <c r="AI540" s="32"/>
      <c r="AJ540" s="29"/>
      <c r="AK540" s="30"/>
      <c r="AL540" s="30"/>
      <c r="AM540" s="31"/>
      <c r="AN540" s="29"/>
      <c r="AO540" s="30"/>
      <c r="AP540" s="31"/>
      <c r="AQ540" s="189"/>
      <c r="AR540" s="30"/>
      <c r="AS540" s="30"/>
      <c r="AT540" s="30"/>
      <c r="AU540" s="30"/>
      <c r="AV540" s="31"/>
      <c r="AW540" s="33"/>
      <c r="AX540" s="57"/>
    </row>
    <row r="541" spans="2:50" s="15" customFormat="1" ht="21" x14ac:dyDescent="0.25">
      <c r="B541" s="48"/>
      <c r="C541" s="20">
        <f t="shared" si="35"/>
        <v>45906</v>
      </c>
      <c r="D541" s="168">
        <f>SUMIFS('Transport DB'!P:P,'Transport DB'!C:C,"="&amp;'Work DB'!C541,'Transport DB'!F:F,"="&amp;'Work DB'!$D$4)</f>
        <v>0</v>
      </c>
      <c r="E541" s="169">
        <f>SUMIFS('Transport DB'!P:P,'Transport DB'!C:C,"="&amp;'Work DB'!C541,'Transport DB'!F:F,"="&amp;'Work DB'!$E$4)</f>
        <v>0</v>
      </c>
      <c r="F541" s="169">
        <f>SUMIFS('Transport DB'!P:P,'Transport DB'!C:C,"="&amp;'Work DB'!C541,'Transport DB'!F:F,"="&amp;'Work DB'!$F$4)</f>
        <v>0</v>
      </c>
      <c r="G541" s="169"/>
      <c r="H541" s="167"/>
      <c r="I541" s="168">
        <f>SUMIFS('Transport DB'!O:O,'Transport DB'!C:C,"="&amp;'Work DB'!C541,'Transport DB'!F:F,"="&amp;'Work DB'!$I$4)</f>
        <v>0</v>
      </c>
      <c r="J541" s="169">
        <f>SUMIFS('Transport DB'!O:O,'Transport DB'!C:C,"="&amp;'Work DB'!C541,'Transport DB'!F:F,"="&amp;'Work DB'!$J$4)</f>
        <v>0</v>
      </c>
      <c r="K541" s="169">
        <f>SUMIFS('Transport DB'!O:O,'Transport DB'!C:C,"="&amp;'Work DB'!C541,'Transport DB'!F:F,"="&amp;'Work DB'!$K$4)</f>
        <v>0</v>
      </c>
      <c r="L541" s="169">
        <f>SUMIFS('Transport DB'!O:O,'Transport DB'!C:C,"="&amp;'Work DB'!C541,'Transport DB'!F:F,"="&amp;'Work DB'!$L$4)</f>
        <v>0</v>
      </c>
      <c r="M541" s="169">
        <f>SUMIFS('Transport DB'!O:O,'Transport DB'!C:C,"="&amp;'Work DB'!C541,'Transport DB'!F:F,"="&amp;'Work DB'!$M$4)</f>
        <v>0</v>
      </c>
      <c r="N541" s="169"/>
      <c r="O541" s="167"/>
      <c r="P541" s="168">
        <f t="shared" si="34"/>
        <v>0</v>
      </c>
      <c r="Q541" s="169">
        <f t="shared" si="33"/>
        <v>0</v>
      </c>
      <c r="R541" s="169"/>
      <c r="S541" s="169"/>
      <c r="T541" s="169"/>
      <c r="U541" s="169"/>
      <c r="V541" s="167"/>
      <c r="W541" s="168">
        <f>SUMIFS('Transport DB'!Q:Q,'Transport DB'!C:C,"="&amp;'Work DB'!C541,'Transport DB'!F:F,"="&amp;'Work DB'!$W$4)</f>
        <v>0</v>
      </c>
      <c r="X541" s="169">
        <f>SUMIFS('Transport DB'!Q:Q,'Transport DB'!C:C,"="&amp;'Work DB'!C541,'Transport DB'!F:F,"="&amp;'Work DB'!$X$4)</f>
        <v>0</v>
      </c>
      <c r="Y541" s="169">
        <f>SUMIFS('Transport DB'!Q:Q,'Transport DB'!C:C,"="&amp;'Work DB'!C541,'Transport DB'!F:F,"="&amp;'Work DB'!$Y$4)</f>
        <v>0</v>
      </c>
      <c r="Z541" s="166">
        <f>SUMIFS('Transport DB'!Q:Q,'Transport DB'!C:C,"="&amp;'Work DB'!C541,'Transport DB'!F:F,"="&amp;'Work DB'!$Z$4)</f>
        <v>0</v>
      </c>
      <c r="AA541" s="166">
        <f>SUMIFS('Transport DB'!Q:Q,'Transport DB'!C:C,"="&amp;'Work DB'!C541,'Transport DB'!F:F,"="&amp;'Work DB'!$AA$4)</f>
        <v>0</v>
      </c>
      <c r="AB541" s="166"/>
      <c r="AC541" s="167"/>
      <c r="AD541" s="29"/>
      <c r="AE541" s="30"/>
      <c r="AF541" s="31"/>
      <c r="AG541" s="29"/>
      <c r="AH541" s="30"/>
      <c r="AI541" s="32"/>
      <c r="AJ541" s="29"/>
      <c r="AK541" s="30"/>
      <c r="AL541" s="30"/>
      <c r="AM541" s="31"/>
      <c r="AN541" s="29"/>
      <c r="AO541" s="30"/>
      <c r="AP541" s="31"/>
      <c r="AQ541" s="189"/>
      <c r="AR541" s="30"/>
      <c r="AS541" s="30"/>
      <c r="AT541" s="30"/>
      <c r="AU541" s="30"/>
      <c r="AV541" s="31"/>
      <c r="AW541" s="33"/>
      <c r="AX541" s="57"/>
    </row>
    <row r="542" spans="2:50" s="15" customFormat="1" ht="21" x14ac:dyDescent="0.25">
      <c r="B542" s="48"/>
      <c r="C542" s="20">
        <f t="shared" si="35"/>
        <v>45907</v>
      </c>
      <c r="D542" s="168">
        <f>SUMIFS('Transport DB'!P:P,'Transport DB'!C:C,"="&amp;'Work DB'!C542,'Transport DB'!F:F,"="&amp;'Work DB'!$D$4)</f>
        <v>0</v>
      </c>
      <c r="E542" s="169">
        <f>SUMIFS('Transport DB'!P:P,'Transport DB'!C:C,"="&amp;'Work DB'!C542,'Transport DB'!F:F,"="&amp;'Work DB'!$E$4)</f>
        <v>0</v>
      </c>
      <c r="F542" s="169">
        <f>SUMIFS('Transport DB'!P:P,'Transport DB'!C:C,"="&amp;'Work DB'!C542,'Transport DB'!F:F,"="&amp;'Work DB'!$F$4)</f>
        <v>0</v>
      </c>
      <c r="G542" s="169"/>
      <c r="H542" s="167"/>
      <c r="I542" s="168">
        <f>SUMIFS('Transport DB'!O:O,'Transport DB'!C:C,"="&amp;'Work DB'!C542,'Transport DB'!F:F,"="&amp;'Work DB'!$I$4)</f>
        <v>0</v>
      </c>
      <c r="J542" s="169">
        <f>SUMIFS('Transport DB'!O:O,'Transport DB'!C:C,"="&amp;'Work DB'!C542,'Transport DB'!F:F,"="&amp;'Work DB'!$J$4)</f>
        <v>0</v>
      </c>
      <c r="K542" s="169">
        <f>SUMIFS('Transport DB'!O:O,'Transport DB'!C:C,"="&amp;'Work DB'!C542,'Transport DB'!F:F,"="&amp;'Work DB'!$K$4)</f>
        <v>0</v>
      </c>
      <c r="L542" s="169">
        <f>SUMIFS('Transport DB'!O:O,'Transport DB'!C:C,"="&amp;'Work DB'!C542,'Transport DB'!F:F,"="&amp;'Work DB'!$L$4)</f>
        <v>0</v>
      </c>
      <c r="M542" s="169">
        <f>SUMIFS('Transport DB'!O:O,'Transport DB'!C:C,"="&amp;'Work DB'!C542,'Transport DB'!F:F,"="&amp;'Work DB'!$M$4)</f>
        <v>0</v>
      </c>
      <c r="N542" s="169"/>
      <c r="O542" s="167"/>
      <c r="P542" s="168">
        <f t="shared" si="34"/>
        <v>0</v>
      </c>
      <c r="Q542" s="169">
        <f t="shared" si="33"/>
        <v>0</v>
      </c>
      <c r="R542" s="169"/>
      <c r="S542" s="169"/>
      <c r="T542" s="169"/>
      <c r="U542" s="169"/>
      <c r="V542" s="167"/>
      <c r="W542" s="168">
        <f>SUMIFS('Transport DB'!Q:Q,'Transport DB'!C:C,"="&amp;'Work DB'!C542,'Transport DB'!F:F,"="&amp;'Work DB'!$W$4)</f>
        <v>0</v>
      </c>
      <c r="X542" s="169">
        <f>SUMIFS('Transport DB'!Q:Q,'Transport DB'!C:C,"="&amp;'Work DB'!C542,'Transport DB'!F:F,"="&amp;'Work DB'!$X$4)</f>
        <v>0</v>
      </c>
      <c r="Y542" s="169">
        <f>SUMIFS('Transport DB'!Q:Q,'Transport DB'!C:C,"="&amp;'Work DB'!C542,'Transport DB'!F:F,"="&amp;'Work DB'!$Y$4)</f>
        <v>0</v>
      </c>
      <c r="Z542" s="166">
        <f>SUMIFS('Transport DB'!Q:Q,'Transport DB'!C:C,"="&amp;'Work DB'!C542,'Transport DB'!F:F,"="&amp;'Work DB'!$Z$4)</f>
        <v>0</v>
      </c>
      <c r="AA542" s="166">
        <f>SUMIFS('Transport DB'!Q:Q,'Transport DB'!C:C,"="&amp;'Work DB'!C542,'Transport DB'!F:F,"="&amp;'Work DB'!$AA$4)</f>
        <v>0</v>
      </c>
      <c r="AB542" s="166"/>
      <c r="AC542" s="167"/>
      <c r="AD542" s="29"/>
      <c r="AE542" s="30"/>
      <c r="AF542" s="31"/>
      <c r="AG542" s="29"/>
      <c r="AH542" s="30"/>
      <c r="AI542" s="32"/>
      <c r="AJ542" s="29"/>
      <c r="AK542" s="30"/>
      <c r="AL542" s="30"/>
      <c r="AM542" s="31"/>
      <c r="AN542" s="29"/>
      <c r="AO542" s="30"/>
      <c r="AP542" s="31"/>
      <c r="AQ542" s="189"/>
      <c r="AR542" s="30"/>
      <c r="AS542" s="30"/>
      <c r="AT542" s="30"/>
      <c r="AU542" s="30"/>
      <c r="AV542" s="31"/>
      <c r="AW542" s="33"/>
      <c r="AX542" s="57"/>
    </row>
    <row r="543" spans="2:50" s="15" customFormat="1" ht="21" x14ac:dyDescent="0.25">
      <c r="B543" s="48"/>
      <c r="C543" s="20">
        <f t="shared" si="35"/>
        <v>45908</v>
      </c>
      <c r="D543" s="168">
        <f>SUMIFS('Transport DB'!P:P,'Transport DB'!C:C,"="&amp;'Work DB'!C543,'Transport DB'!F:F,"="&amp;'Work DB'!$D$4)</f>
        <v>0</v>
      </c>
      <c r="E543" s="169">
        <f>SUMIFS('Transport DB'!P:P,'Transport DB'!C:C,"="&amp;'Work DB'!C543,'Transport DB'!F:F,"="&amp;'Work DB'!$E$4)</f>
        <v>0</v>
      </c>
      <c r="F543" s="169">
        <f>SUMIFS('Transport DB'!P:P,'Transport DB'!C:C,"="&amp;'Work DB'!C543,'Transport DB'!F:F,"="&amp;'Work DB'!$F$4)</f>
        <v>0</v>
      </c>
      <c r="G543" s="169"/>
      <c r="H543" s="167"/>
      <c r="I543" s="168">
        <f>SUMIFS('Transport DB'!O:O,'Transport DB'!C:C,"="&amp;'Work DB'!C543,'Transport DB'!F:F,"="&amp;'Work DB'!$I$4)</f>
        <v>0</v>
      </c>
      <c r="J543" s="169">
        <f>SUMIFS('Transport DB'!O:O,'Transport DB'!C:C,"="&amp;'Work DB'!C543,'Transport DB'!F:F,"="&amp;'Work DB'!$J$4)</f>
        <v>0</v>
      </c>
      <c r="K543" s="169">
        <f>SUMIFS('Transport DB'!O:O,'Transport DB'!C:C,"="&amp;'Work DB'!C543,'Transport DB'!F:F,"="&amp;'Work DB'!$K$4)</f>
        <v>0</v>
      </c>
      <c r="L543" s="169">
        <f>SUMIFS('Transport DB'!O:O,'Transport DB'!C:C,"="&amp;'Work DB'!C543,'Transport DB'!F:F,"="&amp;'Work DB'!$L$4)</f>
        <v>0</v>
      </c>
      <c r="M543" s="169">
        <f>SUMIFS('Transport DB'!O:O,'Transport DB'!C:C,"="&amp;'Work DB'!C543,'Transport DB'!F:F,"="&amp;'Work DB'!$M$4)</f>
        <v>0</v>
      </c>
      <c r="N543" s="169"/>
      <c r="O543" s="167"/>
      <c r="P543" s="168">
        <f t="shared" si="34"/>
        <v>0</v>
      </c>
      <c r="Q543" s="169">
        <f t="shared" si="33"/>
        <v>0</v>
      </c>
      <c r="R543" s="169"/>
      <c r="S543" s="169"/>
      <c r="T543" s="169"/>
      <c r="U543" s="169"/>
      <c r="V543" s="167"/>
      <c r="W543" s="168">
        <f>SUMIFS('Transport DB'!Q:Q,'Transport DB'!C:C,"="&amp;'Work DB'!C543,'Transport DB'!F:F,"="&amp;'Work DB'!$W$4)</f>
        <v>0</v>
      </c>
      <c r="X543" s="169">
        <f>SUMIFS('Transport DB'!Q:Q,'Transport DB'!C:C,"="&amp;'Work DB'!C543,'Transport DB'!F:F,"="&amp;'Work DB'!$X$4)</f>
        <v>0</v>
      </c>
      <c r="Y543" s="169">
        <f>SUMIFS('Transport DB'!Q:Q,'Transport DB'!C:C,"="&amp;'Work DB'!C543,'Transport DB'!F:F,"="&amp;'Work DB'!$Y$4)</f>
        <v>0</v>
      </c>
      <c r="Z543" s="166">
        <f>SUMIFS('Transport DB'!Q:Q,'Transport DB'!C:C,"="&amp;'Work DB'!C543,'Transport DB'!F:F,"="&amp;'Work DB'!$Z$4)</f>
        <v>0</v>
      </c>
      <c r="AA543" s="166">
        <f>SUMIFS('Transport DB'!Q:Q,'Transport DB'!C:C,"="&amp;'Work DB'!C543,'Transport DB'!F:F,"="&amp;'Work DB'!$AA$4)</f>
        <v>0</v>
      </c>
      <c r="AB543" s="166"/>
      <c r="AC543" s="167"/>
      <c r="AD543" s="29"/>
      <c r="AE543" s="30"/>
      <c r="AF543" s="31"/>
      <c r="AG543" s="29"/>
      <c r="AH543" s="30"/>
      <c r="AI543" s="32"/>
      <c r="AJ543" s="29"/>
      <c r="AK543" s="30"/>
      <c r="AL543" s="30"/>
      <c r="AM543" s="31"/>
      <c r="AN543" s="29"/>
      <c r="AO543" s="30"/>
      <c r="AP543" s="31"/>
      <c r="AQ543" s="189"/>
      <c r="AR543" s="30"/>
      <c r="AS543" s="30"/>
      <c r="AT543" s="30"/>
      <c r="AU543" s="30"/>
      <c r="AV543" s="31"/>
      <c r="AW543" s="33"/>
      <c r="AX543" s="57"/>
    </row>
    <row r="544" spans="2:50" s="15" customFormat="1" ht="21" x14ac:dyDescent="0.25">
      <c r="B544" s="48"/>
      <c r="C544" s="20">
        <f t="shared" si="35"/>
        <v>45909</v>
      </c>
      <c r="D544" s="168">
        <f>SUMIFS('Transport DB'!P:P,'Transport DB'!C:C,"="&amp;'Work DB'!C544,'Transport DB'!F:F,"="&amp;'Work DB'!$D$4)</f>
        <v>0</v>
      </c>
      <c r="E544" s="169">
        <f>SUMIFS('Transport DB'!P:P,'Transport DB'!C:C,"="&amp;'Work DB'!C544,'Transport DB'!F:F,"="&amp;'Work DB'!$E$4)</f>
        <v>0</v>
      </c>
      <c r="F544" s="169">
        <f>SUMIFS('Transport DB'!P:P,'Transport DB'!C:C,"="&amp;'Work DB'!C544,'Transport DB'!F:F,"="&amp;'Work DB'!$F$4)</f>
        <v>0</v>
      </c>
      <c r="G544" s="169"/>
      <c r="H544" s="167"/>
      <c r="I544" s="168">
        <f>SUMIFS('Transport DB'!O:O,'Transport DB'!C:C,"="&amp;'Work DB'!C544,'Transport DB'!F:F,"="&amp;'Work DB'!$I$4)</f>
        <v>0</v>
      </c>
      <c r="J544" s="169">
        <f>SUMIFS('Transport DB'!O:O,'Transport DB'!C:C,"="&amp;'Work DB'!C544,'Transport DB'!F:F,"="&amp;'Work DB'!$J$4)</f>
        <v>0</v>
      </c>
      <c r="K544" s="169">
        <f>SUMIFS('Transport DB'!O:O,'Transport DB'!C:C,"="&amp;'Work DB'!C544,'Transport DB'!F:F,"="&amp;'Work DB'!$K$4)</f>
        <v>0</v>
      </c>
      <c r="L544" s="169">
        <f>SUMIFS('Transport DB'!O:O,'Transport DB'!C:C,"="&amp;'Work DB'!C544,'Transport DB'!F:F,"="&amp;'Work DB'!$L$4)</f>
        <v>0</v>
      </c>
      <c r="M544" s="169">
        <f>SUMIFS('Transport DB'!O:O,'Transport DB'!C:C,"="&amp;'Work DB'!C544,'Transport DB'!F:F,"="&amp;'Work DB'!$M$4)</f>
        <v>0</v>
      </c>
      <c r="N544" s="169"/>
      <c r="O544" s="167"/>
      <c r="P544" s="168">
        <f t="shared" si="34"/>
        <v>0</v>
      </c>
      <c r="Q544" s="169">
        <f t="shared" si="33"/>
        <v>0</v>
      </c>
      <c r="R544" s="169"/>
      <c r="S544" s="169"/>
      <c r="T544" s="169"/>
      <c r="U544" s="169"/>
      <c r="V544" s="167"/>
      <c r="W544" s="168">
        <f>SUMIFS('Transport DB'!Q:Q,'Transport DB'!C:C,"="&amp;'Work DB'!C544,'Transport DB'!F:F,"="&amp;'Work DB'!$W$4)</f>
        <v>0</v>
      </c>
      <c r="X544" s="169">
        <f>SUMIFS('Transport DB'!Q:Q,'Transport DB'!C:C,"="&amp;'Work DB'!C544,'Transport DB'!F:F,"="&amp;'Work DB'!$X$4)</f>
        <v>0</v>
      </c>
      <c r="Y544" s="169">
        <f>SUMIFS('Transport DB'!Q:Q,'Transport DB'!C:C,"="&amp;'Work DB'!C544,'Transport DB'!F:F,"="&amp;'Work DB'!$Y$4)</f>
        <v>0</v>
      </c>
      <c r="Z544" s="166">
        <f>SUMIFS('Transport DB'!Q:Q,'Transport DB'!C:C,"="&amp;'Work DB'!C544,'Transport DB'!F:F,"="&amp;'Work DB'!$Z$4)</f>
        <v>0</v>
      </c>
      <c r="AA544" s="166">
        <f>SUMIFS('Transport DB'!Q:Q,'Transport DB'!C:C,"="&amp;'Work DB'!C544,'Transport DB'!F:F,"="&amp;'Work DB'!$AA$4)</f>
        <v>0</v>
      </c>
      <c r="AB544" s="166"/>
      <c r="AC544" s="167"/>
      <c r="AD544" s="29"/>
      <c r="AE544" s="30"/>
      <c r="AF544" s="31"/>
      <c r="AG544" s="29"/>
      <c r="AH544" s="30"/>
      <c r="AI544" s="32"/>
      <c r="AJ544" s="29"/>
      <c r="AK544" s="30"/>
      <c r="AL544" s="30"/>
      <c r="AM544" s="31"/>
      <c r="AN544" s="29"/>
      <c r="AO544" s="30"/>
      <c r="AP544" s="31"/>
      <c r="AQ544" s="189"/>
      <c r="AR544" s="30"/>
      <c r="AS544" s="30"/>
      <c r="AT544" s="30"/>
      <c r="AU544" s="30"/>
      <c r="AV544" s="31"/>
      <c r="AW544" s="33"/>
      <c r="AX544" s="57"/>
    </row>
    <row r="545" spans="2:50" s="15" customFormat="1" ht="21" x14ac:dyDescent="0.25">
      <c r="B545" s="48"/>
      <c r="C545" s="20">
        <f t="shared" si="35"/>
        <v>45910</v>
      </c>
      <c r="D545" s="168">
        <f>SUMIFS('Transport DB'!P:P,'Transport DB'!C:C,"="&amp;'Work DB'!C545,'Transport DB'!F:F,"="&amp;'Work DB'!$D$4)</f>
        <v>0</v>
      </c>
      <c r="E545" s="169">
        <f>SUMIFS('Transport DB'!P:P,'Transport DB'!C:C,"="&amp;'Work DB'!C545,'Transport DB'!F:F,"="&amp;'Work DB'!$E$4)</f>
        <v>0</v>
      </c>
      <c r="F545" s="169">
        <f>SUMIFS('Transport DB'!P:P,'Transport DB'!C:C,"="&amp;'Work DB'!C545,'Transport DB'!F:F,"="&amp;'Work DB'!$F$4)</f>
        <v>0</v>
      </c>
      <c r="G545" s="169"/>
      <c r="H545" s="167"/>
      <c r="I545" s="168">
        <f>SUMIFS('Transport DB'!O:O,'Transport DB'!C:C,"="&amp;'Work DB'!C545,'Transport DB'!F:F,"="&amp;'Work DB'!$I$4)</f>
        <v>0</v>
      </c>
      <c r="J545" s="169">
        <f>SUMIFS('Transport DB'!O:O,'Transport DB'!C:C,"="&amp;'Work DB'!C545,'Transport DB'!F:F,"="&amp;'Work DB'!$J$4)</f>
        <v>0</v>
      </c>
      <c r="K545" s="169">
        <f>SUMIFS('Transport DB'!O:O,'Transport DB'!C:C,"="&amp;'Work DB'!C545,'Transport DB'!F:F,"="&amp;'Work DB'!$K$4)</f>
        <v>0</v>
      </c>
      <c r="L545" s="169">
        <f>SUMIFS('Transport DB'!O:O,'Transport DB'!C:C,"="&amp;'Work DB'!C545,'Transport DB'!F:F,"="&amp;'Work DB'!$L$4)</f>
        <v>0</v>
      </c>
      <c r="M545" s="169">
        <f>SUMIFS('Transport DB'!O:O,'Transport DB'!C:C,"="&amp;'Work DB'!C545,'Transport DB'!F:F,"="&amp;'Work DB'!$M$4)</f>
        <v>0</v>
      </c>
      <c r="N545" s="169"/>
      <c r="O545" s="167"/>
      <c r="P545" s="168">
        <f t="shared" si="34"/>
        <v>0</v>
      </c>
      <c r="Q545" s="169">
        <f t="shared" si="33"/>
        <v>0</v>
      </c>
      <c r="R545" s="169"/>
      <c r="S545" s="169"/>
      <c r="T545" s="169"/>
      <c r="U545" s="169"/>
      <c r="V545" s="167"/>
      <c r="W545" s="168">
        <f>SUMIFS('Transport DB'!Q:Q,'Transport DB'!C:C,"="&amp;'Work DB'!C545,'Transport DB'!F:F,"="&amp;'Work DB'!$W$4)</f>
        <v>0</v>
      </c>
      <c r="X545" s="169">
        <f>SUMIFS('Transport DB'!Q:Q,'Transport DB'!C:C,"="&amp;'Work DB'!C545,'Transport DB'!F:F,"="&amp;'Work DB'!$X$4)</f>
        <v>0</v>
      </c>
      <c r="Y545" s="169">
        <f>SUMIFS('Transport DB'!Q:Q,'Transport DB'!C:C,"="&amp;'Work DB'!C545,'Transport DB'!F:F,"="&amp;'Work DB'!$Y$4)</f>
        <v>0</v>
      </c>
      <c r="Z545" s="166">
        <f>SUMIFS('Transport DB'!Q:Q,'Transport DB'!C:C,"="&amp;'Work DB'!C545,'Transport DB'!F:F,"="&amp;'Work DB'!$Z$4)</f>
        <v>0</v>
      </c>
      <c r="AA545" s="166">
        <f>SUMIFS('Transport DB'!Q:Q,'Transport DB'!C:C,"="&amp;'Work DB'!C545,'Transport DB'!F:F,"="&amp;'Work DB'!$AA$4)</f>
        <v>0</v>
      </c>
      <c r="AB545" s="166"/>
      <c r="AC545" s="167"/>
      <c r="AD545" s="29"/>
      <c r="AE545" s="30"/>
      <c r="AF545" s="31"/>
      <c r="AG545" s="29"/>
      <c r="AH545" s="30"/>
      <c r="AI545" s="32"/>
      <c r="AJ545" s="29"/>
      <c r="AK545" s="30"/>
      <c r="AL545" s="30"/>
      <c r="AM545" s="31"/>
      <c r="AN545" s="29"/>
      <c r="AO545" s="30"/>
      <c r="AP545" s="31"/>
      <c r="AQ545" s="189"/>
      <c r="AR545" s="30"/>
      <c r="AS545" s="30"/>
      <c r="AT545" s="30"/>
      <c r="AU545" s="30"/>
      <c r="AV545" s="31"/>
      <c r="AW545" s="33"/>
      <c r="AX545" s="57"/>
    </row>
    <row r="546" spans="2:50" s="15" customFormat="1" ht="21" x14ac:dyDescent="0.25">
      <c r="B546" s="48"/>
      <c r="C546" s="20">
        <f t="shared" si="35"/>
        <v>45911</v>
      </c>
      <c r="D546" s="168">
        <f>SUMIFS('Transport DB'!P:P,'Transport DB'!C:C,"="&amp;'Work DB'!C546,'Transport DB'!F:F,"="&amp;'Work DB'!$D$4)</f>
        <v>0</v>
      </c>
      <c r="E546" s="169">
        <f>SUMIFS('Transport DB'!P:P,'Transport DB'!C:C,"="&amp;'Work DB'!C546,'Transport DB'!F:F,"="&amp;'Work DB'!$E$4)</f>
        <v>0</v>
      </c>
      <c r="F546" s="169">
        <f>SUMIFS('Transport DB'!P:P,'Transport DB'!C:C,"="&amp;'Work DB'!C546,'Transport DB'!F:F,"="&amp;'Work DB'!$F$4)</f>
        <v>0</v>
      </c>
      <c r="G546" s="169"/>
      <c r="H546" s="167"/>
      <c r="I546" s="168">
        <f>SUMIFS('Transport DB'!O:O,'Transport DB'!C:C,"="&amp;'Work DB'!C546,'Transport DB'!F:F,"="&amp;'Work DB'!$I$4)</f>
        <v>0</v>
      </c>
      <c r="J546" s="169">
        <f>SUMIFS('Transport DB'!O:O,'Transport DB'!C:C,"="&amp;'Work DB'!C546,'Transport DB'!F:F,"="&amp;'Work DB'!$J$4)</f>
        <v>0</v>
      </c>
      <c r="K546" s="169">
        <f>SUMIFS('Transport DB'!O:O,'Transport DB'!C:C,"="&amp;'Work DB'!C546,'Transport DB'!F:F,"="&amp;'Work DB'!$K$4)</f>
        <v>0</v>
      </c>
      <c r="L546" s="169">
        <f>SUMIFS('Transport DB'!O:O,'Transport DB'!C:C,"="&amp;'Work DB'!C546,'Transport DB'!F:F,"="&amp;'Work DB'!$L$4)</f>
        <v>0</v>
      </c>
      <c r="M546" s="169">
        <f>SUMIFS('Transport DB'!O:O,'Transport DB'!C:C,"="&amp;'Work DB'!C546,'Transport DB'!F:F,"="&amp;'Work DB'!$M$4)</f>
        <v>0</v>
      </c>
      <c r="N546" s="169"/>
      <c r="O546" s="167"/>
      <c r="P546" s="168">
        <f t="shared" si="34"/>
        <v>0</v>
      </c>
      <c r="Q546" s="169">
        <f t="shared" si="33"/>
        <v>0</v>
      </c>
      <c r="R546" s="169"/>
      <c r="S546" s="169"/>
      <c r="T546" s="169"/>
      <c r="U546" s="169"/>
      <c r="V546" s="167"/>
      <c r="W546" s="168">
        <f>SUMIFS('Transport DB'!Q:Q,'Transport DB'!C:C,"="&amp;'Work DB'!C546,'Transport DB'!F:F,"="&amp;'Work DB'!$W$4)</f>
        <v>0</v>
      </c>
      <c r="X546" s="169">
        <f>SUMIFS('Transport DB'!Q:Q,'Transport DB'!C:C,"="&amp;'Work DB'!C546,'Transport DB'!F:F,"="&amp;'Work DB'!$X$4)</f>
        <v>0</v>
      </c>
      <c r="Y546" s="169">
        <f>SUMIFS('Transport DB'!Q:Q,'Transport DB'!C:C,"="&amp;'Work DB'!C546,'Transport DB'!F:F,"="&amp;'Work DB'!$Y$4)</f>
        <v>0</v>
      </c>
      <c r="Z546" s="166">
        <f>SUMIFS('Transport DB'!Q:Q,'Transport DB'!C:C,"="&amp;'Work DB'!C546,'Transport DB'!F:F,"="&amp;'Work DB'!$Z$4)</f>
        <v>0</v>
      </c>
      <c r="AA546" s="166">
        <f>SUMIFS('Transport DB'!Q:Q,'Transport DB'!C:C,"="&amp;'Work DB'!C546,'Transport DB'!F:F,"="&amp;'Work DB'!$AA$4)</f>
        <v>0</v>
      </c>
      <c r="AB546" s="166"/>
      <c r="AC546" s="167"/>
      <c r="AD546" s="29"/>
      <c r="AE546" s="30"/>
      <c r="AF546" s="31"/>
      <c r="AG546" s="29"/>
      <c r="AH546" s="30"/>
      <c r="AI546" s="32"/>
      <c r="AJ546" s="29"/>
      <c r="AK546" s="30"/>
      <c r="AL546" s="30"/>
      <c r="AM546" s="31"/>
      <c r="AN546" s="29"/>
      <c r="AO546" s="30"/>
      <c r="AP546" s="31"/>
      <c r="AQ546" s="189"/>
      <c r="AR546" s="30"/>
      <c r="AS546" s="30"/>
      <c r="AT546" s="30"/>
      <c r="AU546" s="30"/>
      <c r="AV546" s="31"/>
      <c r="AW546" s="33"/>
      <c r="AX546" s="57"/>
    </row>
    <row r="547" spans="2:50" s="15" customFormat="1" ht="21" x14ac:dyDescent="0.25">
      <c r="B547" s="48"/>
      <c r="C547" s="20">
        <f t="shared" si="35"/>
        <v>45912</v>
      </c>
      <c r="D547" s="168">
        <f>SUMIFS('Transport DB'!P:P,'Transport DB'!C:C,"="&amp;'Work DB'!C547,'Transport DB'!F:F,"="&amp;'Work DB'!$D$4)</f>
        <v>0</v>
      </c>
      <c r="E547" s="169">
        <f>SUMIFS('Transport DB'!P:P,'Transport DB'!C:C,"="&amp;'Work DB'!C547,'Transport DB'!F:F,"="&amp;'Work DB'!$E$4)</f>
        <v>0</v>
      </c>
      <c r="F547" s="169">
        <f>SUMIFS('Transport DB'!P:P,'Transport DB'!C:C,"="&amp;'Work DB'!C547,'Transport DB'!F:F,"="&amp;'Work DB'!$F$4)</f>
        <v>0</v>
      </c>
      <c r="G547" s="169"/>
      <c r="H547" s="167"/>
      <c r="I547" s="168">
        <f>SUMIFS('Transport DB'!O:O,'Transport DB'!C:C,"="&amp;'Work DB'!C547,'Transport DB'!F:F,"="&amp;'Work DB'!$I$4)</f>
        <v>0</v>
      </c>
      <c r="J547" s="169">
        <f>SUMIFS('Transport DB'!O:O,'Transport DB'!C:C,"="&amp;'Work DB'!C547,'Transport DB'!F:F,"="&amp;'Work DB'!$J$4)</f>
        <v>0</v>
      </c>
      <c r="K547" s="169">
        <f>SUMIFS('Transport DB'!O:O,'Transport DB'!C:C,"="&amp;'Work DB'!C547,'Transport DB'!F:F,"="&amp;'Work DB'!$K$4)</f>
        <v>0</v>
      </c>
      <c r="L547" s="169">
        <f>SUMIFS('Transport DB'!O:O,'Transport DB'!C:C,"="&amp;'Work DB'!C547,'Transport DB'!F:F,"="&amp;'Work DB'!$L$4)</f>
        <v>0</v>
      </c>
      <c r="M547" s="169">
        <f>SUMIFS('Transport DB'!O:O,'Transport DB'!C:C,"="&amp;'Work DB'!C547,'Transport DB'!F:F,"="&amp;'Work DB'!$M$4)</f>
        <v>0</v>
      </c>
      <c r="N547" s="169"/>
      <c r="O547" s="167"/>
      <c r="P547" s="168">
        <f t="shared" si="34"/>
        <v>0</v>
      </c>
      <c r="Q547" s="169">
        <f t="shared" si="33"/>
        <v>0</v>
      </c>
      <c r="R547" s="169"/>
      <c r="S547" s="169"/>
      <c r="T547" s="169"/>
      <c r="U547" s="169"/>
      <c r="V547" s="167"/>
      <c r="W547" s="168">
        <f>SUMIFS('Transport DB'!Q:Q,'Transport DB'!C:C,"="&amp;'Work DB'!C547,'Transport DB'!F:F,"="&amp;'Work DB'!$W$4)</f>
        <v>0</v>
      </c>
      <c r="X547" s="169">
        <f>SUMIFS('Transport DB'!Q:Q,'Transport DB'!C:C,"="&amp;'Work DB'!C547,'Transport DB'!F:F,"="&amp;'Work DB'!$X$4)</f>
        <v>0</v>
      </c>
      <c r="Y547" s="169">
        <f>SUMIFS('Transport DB'!Q:Q,'Transport DB'!C:C,"="&amp;'Work DB'!C547,'Transport DB'!F:F,"="&amp;'Work DB'!$Y$4)</f>
        <v>0</v>
      </c>
      <c r="Z547" s="166">
        <f>SUMIFS('Transport DB'!Q:Q,'Transport DB'!C:C,"="&amp;'Work DB'!C547,'Transport DB'!F:F,"="&amp;'Work DB'!$Z$4)</f>
        <v>0</v>
      </c>
      <c r="AA547" s="166">
        <f>SUMIFS('Transport DB'!Q:Q,'Transport DB'!C:C,"="&amp;'Work DB'!C547,'Transport DB'!F:F,"="&amp;'Work DB'!$AA$4)</f>
        <v>0</v>
      </c>
      <c r="AB547" s="166"/>
      <c r="AC547" s="167"/>
      <c r="AD547" s="29"/>
      <c r="AE547" s="30"/>
      <c r="AF547" s="31"/>
      <c r="AG547" s="29"/>
      <c r="AH547" s="30"/>
      <c r="AI547" s="32"/>
      <c r="AJ547" s="29"/>
      <c r="AK547" s="30"/>
      <c r="AL547" s="30"/>
      <c r="AM547" s="31"/>
      <c r="AN547" s="29"/>
      <c r="AO547" s="30"/>
      <c r="AP547" s="31"/>
      <c r="AQ547" s="189"/>
      <c r="AR547" s="30"/>
      <c r="AS547" s="30"/>
      <c r="AT547" s="30"/>
      <c r="AU547" s="30"/>
      <c r="AV547" s="31"/>
      <c r="AW547" s="33"/>
      <c r="AX547" s="57"/>
    </row>
    <row r="548" spans="2:50" s="15" customFormat="1" ht="21" x14ac:dyDescent="0.25">
      <c r="B548" s="48"/>
      <c r="C548" s="20">
        <f t="shared" si="35"/>
        <v>45913</v>
      </c>
      <c r="D548" s="168">
        <f>SUMIFS('Transport DB'!P:P,'Transport DB'!C:C,"="&amp;'Work DB'!C548,'Transport DB'!F:F,"="&amp;'Work DB'!$D$4)</f>
        <v>0</v>
      </c>
      <c r="E548" s="169">
        <f>SUMIFS('Transport DB'!P:P,'Transport DB'!C:C,"="&amp;'Work DB'!C548,'Transport DB'!F:F,"="&amp;'Work DB'!$E$4)</f>
        <v>0</v>
      </c>
      <c r="F548" s="169">
        <f>SUMIFS('Transport DB'!P:P,'Transport DB'!C:C,"="&amp;'Work DB'!C548,'Transport DB'!F:F,"="&amp;'Work DB'!$F$4)</f>
        <v>0</v>
      </c>
      <c r="G548" s="169"/>
      <c r="H548" s="167"/>
      <c r="I548" s="168">
        <f>SUMIFS('Transport DB'!O:O,'Transport DB'!C:C,"="&amp;'Work DB'!C548,'Transport DB'!F:F,"="&amp;'Work DB'!$I$4)</f>
        <v>0</v>
      </c>
      <c r="J548" s="169">
        <f>SUMIFS('Transport DB'!O:O,'Transport DB'!C:C,"="&amp;'Work DB'!C548,'Transport DB'!F:F,"="&amp;'Work DB'!$J$4)</f>
        <v>0</v>
      </c>
      <c r="K548" s="169">
        <f>SUMIFS('Transport DB'!O:O,'Transport DB'!C:C,"="&amp;'Work DB'!C548,'Transport DB'!F:F,"="&amp;'Work DB'!$K$4)</f>
        <v>0</v>
      </c>
      <c r="L548" s="169">
        <f>SUMIFS('Transport DB'!O:O,'Transport DB'!C:C,"="&amp;'Work DB'!C548,'Transport DB'!F:F,"="&amp;'Work DB'!$L$4)</f>
        <v>0</v>
      </c>
      <c r="M548" s="169">
        <f>SUMIFS('Transport DB'!O:O,'Transport DB'!C:C,"="&amp;'Work DB'!C548,'Transport DB'!F:F,"="&amp;'Work DB'!$M$4)</f>
        <v>0</v>
      </c>
      <c r="N548" s="169"/>
      <c r="O548" s="167"/>
      <c r="P548" s="168">
        <f t="shared" si="34"/>
        <v>0</v>
      </c>
      <c r="Q548" s="169">
        <f t="shared" si="33"/>
        <v>0</v>
      </c>
      <c r="R548" s="169"/>
      <c r="S548" s="169"/>
      <c r="T548" s="169"/>
      <c r="U548" s="169"/>
      <c r="V548" s="167"/>
      <c r="W548" s="168">
        <f>SUMIFS('Transport DB'!Q:Q,'Transport DB'!C:C,"="&amp;'Work DB'!C548,'Transport DB'!F:F,"="&amp;'Work DB'!$W$4)</f>
        <v>0</v>
      </c>
      <c r="X548" s="169">
        <f>SUMIFS('Transport DB'!Q:Q,'Transport DB'!C:C,"="&amp;'Work DB'!C548,'Transport DB'!F:F,"="&amp;'Work DB'!$X$4)</f>
        <v>0</v>
      </c>
      <c r="Y548" s="169">
        <f>SUMIFS('Transport DB'!Q:Q,'Transport DB'!C:C,"="&amp;'Work DB'!C548,'Transport DB'!F:F,"="&amp;'Work DB'!$Y$4)</f>
        <v>0</v>
      </c>
      <c r="Z548" s="166">
        <f>SUMIFS('Transport DB'!Q:Q,'Transport DB'!C:C,"="&amp;'Work DB'!C548,'Transport DB'!F:F,"="&amp;'Work DB'!$Z$4)</f>
        <v>0</v>
      </c>
      <c r="AA548" s="166">
        <f>SUMIFS('Transport DB'!Q:Q,'Transport DB'!C:C,"="&amp;'Work DB'!C548,'Transport DB'!F:F,"="&amp;'Work DB'!$AA$4)</f>
        <v>0</v>
      </c>
      <c r="AB548" s="166"/>
      <c r="AC548" s="167"/>
      <c r="AD548" s="29"/>
      <c r="AE548" s="30"/>
      <c r="AF548" s="31"/>
      <c r="AG548" s="29"/>
      <c r="AH548" s="30"/>
      <c r="AI548" s="32"/>
      <c r="AJ548" s="29"/>
      <c r="AK548" s="30"/>
      <c r="AL548" s="30"/>
      <c r="AM548" s="31"/>
      <c r="AN548" s="29"/>
      <c r="AO548" s="30"/>
      <c r="AP548" s="31"/>
      <c r="AQ548" s="189"/>
      <c r="AR548" s="30"/>
      <c r="AS548" s="30"/>
      <c r="AT548" s="30"/>
      <c r="AU548" s="30"/>
      <c r="AV548" s="31"/>
      <c r="AW548" s="33"/>
      <c r="AX548" s="57"/>
    </row>
    <row r="549" spans="2:50" s="15" customFormat="1" ht="21" x14ac:dyDescent="0.25">
      <c r="B549" s="48"/>
      <c r="C549" s="20">
        <f t="shared" si="35"/>
        <v>45914</v>
      </c>
      <c r="D549" s="168">
        <f>SUMIFS('Transport DB'!P:P,'Transport DB'!C:C,"="&amp;'Work DB'!C549,'Transport DB'!F:F,"="&amp;'Work DB'!$D$4)</f>
        <v>0</v>
      </c>
      <c r="E549" s="169">
        <f>SUMIFS('Transport DB'!P:P,'Transport DB'!C:C,"="&amp;'Work DB'!C549,'Transport DB'!F:F,"="&amp;'Work DB'!$E$4)</f>
        <v>0</v>
      </c>
      <c r="F549" s="169">
        <f>SUMIFS('Transport DB'!P:P,'Transport DB'!C:C,"="&amp;'Work DB'!C549,'Transport DB'!F:F,"="&amp;'Work DB'!$F$4)</f>
        <v>0</v>
      </c>
      <c r="G549" s="169"/>
      <c r="H549" s="167"/>
      <c r="I549" s="168">
        <f>SUMIFS('Transport DB'!O:O,'Transport DB'!C:C,"="&amp;'Work DB'!C549,'Transport DB'!F:F,"="&amp;'Work DB'!$I$4)</f>
        <v>0</v>
      </c>
      <c r="J549" s="169">
        <f>SUMIFS('Transport DB'!O:O,'Transport DB'!C:C,"="&amp;'Work DB'!C549,'Transport DB'!F:F,"="&amp;'Work DB'!$J$4)</f>
        <v>0</v>
      </c>
      <c r="K549" s="169">
        <f>SUMIFS('Transport DB'!O:O,'Transport DB'!C:C,"="&amp;'Work DB'!C549,'Transport DB'!F:F,"="&amp;'Work DB'!$K$4)</f>
        <v>0</v>
      </c>
      <c r="L549" s="169">
        <f>SUMIFS('Transport DB'!O:O,'Transport DB'!C:C,"="&amp;'Work DB'!C549,'Transport DB'!F:F,"="&amp;'Work DB'!$L$4)</f>
        <v>0</v>
      </c>
      <c r="M549" s="169">
        <f>SUMIFS('Transport DB'!O:O,'Transport DB'!C:C,"="&amp;'Work DB'!C549,'Transport DB'!F:F,"="&amp;'Work DB'!$M$4)</f>
        <v>0</v>
      </c>
      <c r="N549" s="169"/>
      <c r="O549" s="167"/>
      <c r="P549" s="168">
        <f t="shared" si="34"/>
        <v>0</v>
      </c>
      <c r="Q549" s="169">
        <f t="shared" si="33"/>
        <v>0</v>
      </c>
      <c r="R549" s="169"/>
      <c r="S549" s="169"/>
      <c r="T549" s="169"/>
      <c r="U549" s="169"/>
      <c r="V549" s="167"/>
      <c r="W549" s="168">
        <f>SUMIFS('Transport DB'!Q:Q,'Transport DB'!C:C,"="&amp;'Work DB'!C549,'Transport DB'!F:F,"="&amp;'Work DB'!$W$4)</f>
        <v>0</v>
      </c>
      <c r="X549" s="169">
        <f>SUMIFS('Transport DB'!Q:Q,'Transport DB'!C:C,"="&amp;'Work DB'!C549,'Transport DB'!F:F,"="&amp;'Work DB'!$X$4)</f>
        <v>0</v>
      </c>
      <c r="Y549" s="169">
        <f>SUMIFS('Transport DB'!Q:Q,'Transport DB'!C:C,"="&amp;'Work DB'!C549,'Transport DB'!F:F,"="&amp;'Work DB'!$Y$4)</f>
        <v>0</v>
      </c>
      <c r="Z549" s="166">
        <f>SUMIFS('Transport DB'!Q:Q,'Transport DB'!C:C,"="&amp;'Work DB'!C549,'Transport DB'!F:F,"="&amp;'Work DB'!$Z$4)</f>
        <v>0</v>
      </c>
      <c r="AA549" s="166">
        <f>SUMIFS('Transport DB'!Q:Q,'Transport DB'!C:C,"="&amp;'Work DB'!C549,'Transport DB'!F:F,"="&amp;'Work DB'!$AA$4)</f>
        <v>0</v>
      </c>
      <c r="AB549" s="166"/>
      <c r="AC549" s="167"/>
      <c r="AD549" s="29"/>
      <c r="AE549" s="30"/>
      <c r="AF549" s="31"/>
      <c r="AG549" s="29"/>
      <c r="AH549" s="30"/>
      <c r="AI549" s="32"/>
      <c r="AJ549" s="29"/>
      <c r="AK549" s="30"/>
      <c r="AL549" s="30"/>
      <c r="AM549" s="31"/>
      <c r="AN549" s="29"/>
      <c r="AO549" s="30"/>
      <c r="AP549" s="31"/>
      <c r="AQ549" s="189"/>
      <c r="AR549" s="30"/>
      <c r="AS549" s="30"/>
      <c r="AT549" s="30"/>
      <c r="AU549" s="30"/>
      <c r="AV549" s="31"/>
      <c r="AW549" s="33"/>
      <c r="AX549" s="57"/>
    </row>
    <row r="550" spans="2:50" s="15" customFormat="1" ht="21" x14ac:dyDescent="0.25">
      <c r="B550" s="48"/>
      <c r="C550" s="20">
        <f t="shared" si="35"/>
        <v>45915</v>
      </c>
      <c r="D550" s="168">
        <f>SUMIFS('Transport DB'!P:P,'Transport DB'!C:C,"="&amp;'Work DB'!C550,'Transport DB'!F:F,"="&amp;'Work DB'!$D$4)</f>
        <v>0</v>
      </c>
      <c r="E550" s="169">
        <f>SUMIFS('Transport DB'!P:P,'Transport DB'!C:C,"="&amp;'Work DB'!C550,'Transport DB'!F:F,"="&amp;'Work DB'!$E$4)</f>
        <v>0</v>
      </c>
      <c r="F550" s="169">
        <f>SUMIFS('Transport DB'!P:P,'Transport DB'!C:C,"="&amp;'Work DB'!C550,'Transport DB'!F:F,"="&amp;'Work DB'!$F$4)</f>
        <v>0</v>
      </c>
      <c r="G550" s="169"/>
      <c r="H550" s="167"/>
      <c r="I550" s="168">
        <f>SUMIFS('Transport DB'!O:O,'Transport DB'!C:C,"="&amp;'Work DB'!C550,'Transport DB'!F:F,"="&amp;'Work DB'!$I$4)</f>
        <v>0</v>
      </c>
      <c r="J550" s="169">
        <f>SUMIFS('Transport DB'!O:O,'Transport DB'!C:C,"="&amp;'Work DB'!C550,'Transport DB'!F:F,"="&amp;'Work DB'!$J$4)</f>
        <v>0</v>
      </c>
      <c r="K550" s="169">
        <f>SUMIFS('Transport DB'!O:O,'Transport DB'!C:C,"="&amp;'Work DB'!C550,'Transport DB'!F:F,"="&amp;'Work DB'!$K$4)</f>
        <v>0</v>
      </c>
      <c r="L550" s="169">
        <f>SUMIFS('Transport DB'!O:O,'Transport DB'!C:C,"="&amp;'Work DB'!C550,'Transport DB'!F:F,"="&amp;'Work DB'!$L$4)</f>
        <v>0</v>
      </c>
      <c r="M550" s="169">
        <f>SUMIFS('Transport DB'!O:O,'Transport DB'!C:C,"="&amp;'Work DB'!C550,'Transport DB'!F:F,"="&amp;'Work DB'!$M$4)</f>
        <v>0</v>
      </c>
      <c r="N550" s="169"/>
      <c r="O550" s="167"/>
      <c r="P550" s="168">
        <f t="shared" si="34"/>
        <v>0</v>
      </c>
      <c r="Q550" s="169">
        <f t="shared" si="33"/>
        <v>0</v>
      </c>
      <c r="R550" s="169"/>
      <c r="S550" s="169"/>
      <c r="T550" s="169"/>
      <c r="U550" s="169"/>
      <c r="V550" s="167"/>
      <c r="W550" s="168">
        <f>SUMIFS('Transport DB'!Q:Q,'Transport DB'!C:C,"="&amp;'Work DB'!C550,'Transport DB'!F:F,"="&amp;'Work DB'!$W$4)</f>
        <v>0</v>
      </c>
      <c r="X550" s="169">
        <f>SUMIFS('Transport DB'!Q:Q,'Transport DB'!C:C,"="&amp;'Work DB'!C550,'Transport DB'!F:F,"="&amp;'Work DB'!$X$4)</f>
        <v>0</v>
      </c>
      <c r="Y550" s="169">
        <f>SUMIFS('Transport DB'!Q:Q,'Transport DB'!C:C,"="&amp;'Work DB'!C550,'Transport DB'!F:F,"="&amp;'Work DB'!$Y$4)</f>
        <v>0</v>
      </c>
      <c r="Z550" s="166">
        <f>SUMIFS('Transport DB'!Q:Q,'Transport DB'!C:C,"="&amp;'Work DB'!C550,'Transport DB'!F:F,"="&amp;'Work DB'!$Z$4)</f>
        <v>0</v>
      </c>
      <c r="AA550" s="166">
        <f>SUMIFS('Transport DB'!Q:Q,'Transport DB'!C:C,"="&amp;'Work DB'!C550,'Transport DB'!F:F,"="&amp;'Work DB'!$AA$4)</f>
        <v>0</v>
      </c>
      <c r="AB550" s="166"/>
      <c r="AC550" s="167"/>
      <c r="AD550" s="29"/>
      <c r="AE550" s="30"/>
      <c r="AF550" s="31"/>
      <c r="AG550" s="29"/>
      <c r="AH550" s="30"/>
      <c r="AI550" s="32"/>
      <c r="AJ550" s="29"/>
      <c r="AK550" s="30"/>
      <c r="AL550" s="30"/>
      <c r="AM550" s="31"/>
      <c r="AN550" s="29"/>
      <c r="AO550" s="30"/>
      <c r="AP550" s="31"/>
      <c r="AQ550" s="189"/>
      <c r="AR550" s="30"/>
      <c r="AS550" s="30"/>
      <c r="AT550" s="30"/>
      <c r="AU550" s="30"/>
      <c r="AV550" s="31"/>
      <c r="AW550" s="33"/>
      <c r="AX550" s="57"/>
    </row>
    <row r="551" spans="2:50" s="15" customFormat="1" ht="21" x14ac:dyDescent="0.25">
      <c r="B551" s="48"/>
      <c r="C551" s="20">
        <f t="shared" si="35"/>
        <v>45916</v>
      </c>
      <c r="D551" s="168">
        <f>SUMIFS('Transport DB'!P:P,'Transport DB'!C:C,"="&amp;'Work DB'!C551,'Transport DB'!F:F,"="&amp;'Work DB'!$D$4)</f>
        <v>0</v>
      </c>
      <c r="E551" s="169">
        <f>SUMIFS('Transport DB'!P:P,'Transport DB'!C:C,"="&amp;'Work DB'!C551,'Transport DB'!F:F,"="&amp;'Work DB'!$E$4)</f>
        <v>0</v>
      </c>
      <c r="F551" s="169">
        <f>SUMIFS('Transport DB'!P:P,'Transport DB'!C:C,"="&amp;'Work DB'!C551,'Transport DB'!F:F,"="&amp;'Work DB'!$F$4)</f>
        <v>0</v>
      </c>
      <c r="G551" s="169"/>
      <c r="H551" s="167"/>
      <c r="I551" s="168">
        <f>SUMIFS('Transport DB'!O:O,'Transport DB'!C:C,"="&amp;'Work DB'!C551,'Transport DB'!F:F,"="&amp;'Work DB'!$I$4)</f>
        <v>0</v>
      </c>
      <c r="J551" s="169">
        <f>SUMIFS('Transport DB'!O:O,'Transport DB'!C:C,"="&amp;'Work DB'!C551,'Transport DB'!F:F,"="&amp;'Work DB'!$J$4)</f>
        <v>0</v>
      </c>
      <c r="K551" s="169">
        <f>SUMIFS('Transport DB'!O:O,'Transport DB'!C:C,"="&amp;'Work DB'!C551,'Transport DB'!F:F,"="&amp;'Work DB'!$K$4)</f>
        <v>0</v>
      </c>
      <c r="L551" s="169">
        <f>SUMIFS('Transport DB'!O:O,'Transport DB'!C:C,"="&amp;'Work DB'!C551,'Transport DB'!F:F,"="&amp;'Work DB'!$L$4)</f>
        <v>0</v>
      </c>
      <c r="M551" s="169">
        <f>SUMIFS('Transport DB'!O:O,'Transport DB'!C:C,"="&amp;'Work DB'!C551,'Transport DB'!F:F,"="&amp;'Work DB'!$M$4)</f>
        <v>0</v>
      </c>
      <c r="N551" s="169"/>
      <c r="O551" s="167"/>
      <c r="P551" s="168">
        <f t="shared" si="34"/>
        <v>0</v>
      </c>
      <c r="Q551" s="169">
        <f t="shared" si="33"/>
        <v>0</v>
      </c>
      <c r="R551" s="169"/>
      <c r="S551" s="169"/>
      <c r="T551" s="169"/>
      <c r="U551" s="169"/>
      <c r="V551" s="167"/>
      <c r="W551" s="168">
        <f>SUMIFS('Transport DB'!Q:Q,'Transport DB'!C:C,"="&amp;'Work DB'!C551,'Transport DB'!F:F,"="&amp;'Work DB'!$W$4)</f>
        <v>0</v>
      </c>
      <c r="X551" s="169">
        <f>SUMIFS('Transport DB'!Q:Q,'Transport DB'!C:C,"="&amp;'Work DB'!C551,'Transport DB'!F:F,"="&amp;'Work DB'!$X$4)</f>
        <v>0</v>
      </c>
      <c r="Y551" s="169">
        <f>SUMIFS('Transport DB'!Q:Q,'Transport DB'!C:C,"="&amp;'Work DB'!C551,'Transport DB'!F:F,"="&amp;'Work DB'!$Y$4)</f>
        <v>0</v>
      </c>
      <c r="Z551" s="166">
        <f>SUMIFS('Transport DB'!Q:Q,'Transport DB'!C:C,"="&amp;'Work DB'!C551,'Transport DB'!F:F,"="&amp;'Work DB'!$Z$4)</f>
        <v>0</v>
      </c>
      <c r="AA551" s="166">
        <f>SUMIFS('Transport DB'!Q:Q,'Transport DB'!C:C,"="&amp;'Work DB'!C551,'Transport DB'!F:F,"="&amp;'Work DB'!$AA$4)</f>
        <v>0</v>
      </c>
      <c r="AB551" s="166"/>
      <c r="AC551" s="167"/>
      <c r="AD551" s="29"/>
      <c r="AE551" s="30"/>
      <c r="AF551" s="31"/>
      <c r="AG551" s="29"/>
      <c r="AH551" s="30"/>
      <c r="AI551" s="32"/>
      <c r="AJ551" s="29"/>
      <c r="AK551" s="30"/>
      <c r="AL551" s="30"/>
      <c r="AM551" s="31"/>
      <c r="AN551" s="29"/>
      <c r="AO551" s="30"/>
      <c r="AP551" s="31"/>
      <c r="AQ551" s="189"/>
      <c r="AR551" s="30"/>
      <c r="AS551" s="30"/>
      <c r="AT551" s="30"/>
      <c r="AU551" s="30"/>
      <c r="AV551" s="31"/>
      <c r="AW551" s="33"/>
      <c r="AX551" s="57"/>
    </row>
    <row r="552" spans="2:50" s="15" customFormat="1" ht="21" x14ac:dyDescent="0.25">
      <c r="B552" s="48"/>
      <c r="C552" s="20">
        <f t="shared" si="35"/>
        <v>45917</v>
      </c>
      <c r="D552" s="168">
        <f>SUMIFS('Transport DB'!P:P,'Transport DB'!C:C,"="&amp;'Work DB'!C552,'Transport DB'!F:F,"="&amp;'Work DB'!$D$4)</f>
        <v>0</v>
      </c>
      <c r="E552" s="169">
        <f>SUMIFS('Transport DB'!P:P,'Transport DB'!C:C,"="&amp;'Work DB'!C552,'Transport DB'!F:F,"="&amp;'Work DB'!$E$4)</f>
        <v>0</v>
      </c>
      <c r="F552" s="169">
        <f>SUMIFS('Transport DB'!P:P,'Transport DB'!C:C,"="&amp;'Work DB'!C552,'Transport DB'!F:F,"="&amp;'Work DB'!$F$4)</f>
        <v>0</v>
      </c>
      <c r="G552" s="169"/>
      <c r="H552" s="167"/>
      <c r="I552" s="168">
        <f>SUMIFS('Transport DB'!O:O,'Transport DB'!C:C,"="&amp;'Work DB'!C552,'Transport DB'!F:F,"="&amp;'Work DB'!$I$4)</f>
        <v>0</v>
      </c>
      <c r="J552" s="169">
        <f>SUMIFS('Transport DB'!O:O,'Transport DB'!C:C,"="&amp;'Work DB'!C552,'Transport DB'!F:F,"="&amp;'Work DB'!$J$4)</f>
        <v>0</v>
      </c>
      <c r="K552" s="169">
        <f>SUMIFS('Transport DB'!O:O,'Transport DB'!C:C,"="&amp;'Work DB'!C552,'Transport DB'!F:F,"="&amp;'Work DB'!$K$4)</f>
        <v>0</v>
      </c>
      <c r="L552" s="169">
        <f>SUMIFS('Transport DB'!O:O,'Transport DB'!C:C,"="&amp;'Work DB'!C552,'Transport DB'!F:F,"="&amp;'Work DB'!$L$4)</f>
        <v>0</v>
      </c>
      <c r="M552" s="169">
        <f>SUMIFS('Transport DB'!O:O,'Transport DB'!C:C,"="&amp;'Work DB'!C552,'Transport DB'!F:F,"="&amp;'Work DB'!$M$4)</f>
        <v>0</v>
      </c>
      <c r="N552" s="169"/>
      <c r="O552" s="167"/>
      <c r="P552" s="168">
        <f t="shared" si="34"/>
        <v>0</v>
      </c>
      <c r="Q552" s="169">
        <f t="shared" ref="Q552:Q615" si="36">K552</f>
        <v>0</v>
      </c>
      <c r="R552" s="169"/>
      <c r="S552" s="169"/>
      <c r="T552" s="169"/>
      <c r="U552" s="169"/>
      <c r="V552" s="167"/>
      <c r="W552" s="168">
        <f>SUMIFS('Transport DB'!Q:Q,'Transport DB'!C:C,"="&amp;'Work DB'!C552,'Transport DB'!F:F,"="&amp;'Work DB'!$W$4)</f>
        <v>0</v>
      </c>
      <c r="X552" s="169">
        <f>SUMIFS('Transport DB'!Q:Q,'Transport DB'!C:C,"="&amp;'Work DB'!C552,'Transport DB'!F:F,"="&amp;'Work DB'!$X$4)</f>
        <v>0</v>
      </c>
      <c r="Y552" s="169">
        <f>SUMIFS('Transport DB'!Q:Q,'Transport DB'!C:C,"="&amp;'Work DB'!C552,'Transport DB'!F:F,"="&amp;'Work DB'!$Y$4)</f>
        <v>0</v>
      </c>
      <c r="Z552" s="166">
        <f>SUMIFS('Transport DB'!Q:Q,'Transport DB'!C:C,"="&amp;'Work DB'!C552,'Transport DB'!F:F,"="&amp;'Work DB'!$Z$4)</f>
        <v>0</v>
      </c>
      <c r="AA552" s="166">
        <f>SUMIFS('Transport DB'!Q:Q,'Transport DB'!C:C,"="&amp;'Work DB'!C552,'Transport DB'!F:F,"="&amp;'Work DB'!$AA$4)</f>
        <v>0</v>
      </c>
      <c r="AB552" s="166"/>
      <c r="AC552" s="167"/>
      <c r="AD552" s="29"/>
      <c r="AE552" s="30"/>
      <c r="AF552" s="31"/>
      <c r="AG552" s="29"/>
      <c r="AH552" s="30"/>
      <c r="AI552" s="32"/>
      <c r="AJ552" s="29"/>
      <c r="AK552" s="30"/>
      <c r="AL552" s="30"/>
      <c r="AM552" s="31"/>
      <c r="AN552" s="29"/>
      <c r="AO552" s="30"/>
      <c r="AP552" s="31"/>
      <c r="AQ552" s="189"/>
      <c r="AR552" s="30"/>
      <c r="AS552" s="30"/>
      <c r="AT552" s="30"/>
      <c r="AU552" s="30"/>
      <c r="AV552" s="31"/>
      <c r="AW552" s="33"/>
      <c r="AX552" s="57"/>
    </row>
    <row r="553" spans="2:50" s="15" customFormat="1" ht="21" x14ac:dyDescent="0.25">
      <c r="B553" s="48"/>
      <c r="C553" s="20">
        <f t="shared" si="35"/>
        <v>45918</v>
      </c>
      <c r="D553" s="168">
        <f>SUMIFS('Transport DB'!P:P,'Transport DB'!C:C,"="&amp;'Work DB'!C553,'Transport DB'!F:F,"="&amp;'Work DB'!$D$4)</f>
        <v>0</v>
      </c>
      <c r="E553" s="169">
        <f>SUMIFS('Transport DB'!P:P,'Transport DB'!C:C,"="&amp;'Work DB'!C553,'Transport DB'!F:F,"="&amp;'Work DB'!$E$4)</f>
        <v>0</v>
      </c>
      <c r="F553" s="169">
        <f>SUMIFS('Transport DB'!P:P,'Transport DB'!C:C,"="&amp;'Work DB'!C553,'Transport DB'!F:F,"="&amp;'Work DB'!$F$4)</f>
        <v>0</v>
      </c>
      <c r="G553" s="169"/>
      <c r="H553" s="167"/>
      <c r="I553" s="168">
        <f>SUMIFS('Transport DB'!O:O,'Transport DB'!C:C,"="&amp;'Work DB'!C553,'Transport DB'!F:F,"="&amp;'Work DB'!$I$4)</f>
        <v>0</v>
      </c>
      <c r="J553" s="169">
        <f>SUMIFS('Transport DB'!O:O,'Transport DB'!C:C,"="&amp;'Work DB'!C553,'Transport DB'!F:F,"="&amp;'Work DB'!$J$4)</f>
        <v>0</v>
      </c>
      <c r="K553" s="169">
        <f>SUMIFS('Transport DB'!O:O,'Transport DB'!C:C,"="&amp;'Work DB'!C553,'Transport DB'!F:F,"="&amp;'Work DB'!$K$4)</f>
        <v>0</v>
      </c>
      <c r="L553" s="169">
        <f>SUMIFS('Transport DB'!O:O,'Transport DB'!C:C,"="&amp;'Work DB'!C553,'Transport DB'!F:F,"="&amp;'Work DB'!$L$4)</f>
        <v>0</v>
      </c>
      <c r="M553" s="169">
        <f>SUMIFS('Transport DB'!O:O,'Transport DB'!C:C,"="&amp;'Work DB'!C553,'Transport DB'!F:F,"="&amp;'Work DB'!$M$4)</f>
        <v>0</v>
      </c>
      <c r="N553" s="169"/>
      <c r="O553" s="167"/>
      <c r="P553" s="168">
        <f t="shared" si="34"/>
        <v>0</v>
      </c>
      <c r="Q553" s="169">
        <f t="shared" si="36"/>
        <v>0</v>
      </c>
      <c r="R553" s="169"/>
      <c r="S553" s="169"/>
      <c r="T553" s="169"/>
      <c r="U553" s="169"/>
      <c r="V553" s="167"/>
      <c r="W553" s="168">
        <f>SUMIFS('Transport DB'!Q:Q,'Transport DB'!C:C,"="&amp;'Work DB'!C553,'Transport DB'!F:F,"="&amp;'Work DB'!$W$4)</f>
        <v>0</v>
      </c>
      <c r="X553" s="169">
        <f>SUMIFS('Transport DB'!Q:Q,'Transport DB'!C:C,"="&amp;'Work DB'!C553,'Transport DB'!F:F,"="&amp;'Work DB'!$X$4)</f>
        <v>0</v>
      </c>
      <c r="Y553" s="169">
        <f>SUMIFS('Transport DB'!Q:Q,'Transport DB'!C:C,"="&amp;'Work DB'!C553,'Transport DB'!F:F,"="&amp;'Work DB'!$Y$4)</f>
        <v>0</v>
      </c>
      <c r="Z553" s="166">
        <f>SUMIFS('Transport DB'!Q:Q,'Transport DB'!C:C,"="&amp;'Work DB'!C553,'Transport DB'!F:F,"="&amp;'Work DB'!$Z$4)</f>
        <v>0</v>
      </c>
      <c r="AA553" s="166">
        <f>SUMIFS('Transport DB'!Q:Q,'Transport DB'!C:C,"="&amp;'Work DB'!C553,'Transport DB'!F:F,"="&amp;'Work DB'!$AA$4)</f>
        <v>0</v>
      </c>
      <c r="AB553" s="166"/>
      <c r="AC553" s="167"/>
      <c r="AD553" s="29"/>
      <c r="AE553" s="30"/>
      <c r="AF553" s="31"/>
      <c r="AG553" s="29"/>
      <c r="AH553" s="30"/>
      <c r="AI553" s="32"/>
      <c r="AJ553" s="29"/>
      <c r="AK553" s="30"/>
      <c r="AL553" s="30"/>
      <c r="AM553" s="31"/>
      <c r="AN553" s="29"/>
      <c r="AO553" s="30"/>
      <c r="AP553" s="31"/>
      <c r="AQ553" s="189"/>
      <c r="AR553" s="30"/>
      <c r="AS553" s="30"/>
      <c r="AT553" s="30"/>
      <c r="AU553" s="30"/>
      <c r="AV553" s="31"/>
      <c r="AW553" s="33"/>
      <c r="AX553" s="57"/>
    </row>
    <row r="554" spans="2:50" s="15" customFormat="1" ht="21" x14ac:dyDescent="0.25">
      <c r="B554" s="48"/>
      <c r="C554" s="20">
        <f t="shared" si="35"/>
        <v>45919</v>
      </c>
      <c r="D554" s="168">
        <f>SUMIFS('Transport DB'!P:P,'Transport DB'!C:C,"="&amp;'Work DB'!C554,'Transport DB'!F:F,"="&amp;'Work DB'!$D$4)</f>
        <v>0</v>
      </c>
      <c r="E554" s="169">
        <f>SUMIFS('Transport DB'!P:P,'Transport DB'!C:C,"="&amp;'Work DB'!C554,'Transport DB'!F:F,"="&amp;'Work DB'!$E$4)</f>
        <v>0</v>
      </c>
      <c r="F554" s="169">
        <f>SUMIFS('Transport DB'!P:P,'Transport DB'!C:C,"="&amp;'Work DB'!C554,'Transport DB'!F:F,"="&amp;'Work DB'!$F$4)</f>
        <v>0</v>
      </c>
      <c r="G554" s="169"/>
      <c r="H554" s="167"/>
      <c r="I554" s="168">
        <f>SUMIFS('Transport DB'!O:O,'Transport DB'!C:C,"="&amp;'Work DB'!C554,'Transport DB'!F:F,"="&amp;'Work DB'!$I$4)</f>
        <v>0</v>
      </c>
      <c r="J554" s="169">
        <f>SUMIFS('Transport DB'!O:O,'Transport DB'!C:C,"="&amp;'Work DB'!C554,'Transport DB'!F:F,"="&amp;'Work DB'!$J$4)</f>
        <v>0</v>
      </c>
      <c r="K554" s="169">
        <f>SUMIFS('Transport DB'!O:O,'Transport DB'!C:C,"="&amp;'Work DB'!C554,'Transport DB'!F:F,"="&amp;'Work DB'!$K$4)</f>
        <v>0</v>
      </c>
      <c r="L554" s="169">
        <f>SUMIFS('Transport DB'!O:O,'Transport DB'!C:C,"="&amp;'Work DB'!C554,'Transport DB'!F:F,"="&amp;'Work DB'!$L$4)</f>
        <v>0</v>
      </c>
      <c r="M554" s="169">
        <f>SUMIFS('Transport DB'!O:O,'Transport DB'!C:C,"="&amp;'Work DB'!C554,'Transport DB'!F:F,"="&amp;'Work DB'!$M$4)</f>
        <v>0</v>
      </c>
      <c r="N554" s="169"/>
      <c r="O554" s="167"/>
      <c r="P554" s="168">
        <f t="shared" si="34"/>
        <v>0</v>
      </c>
      <c r="Q554" s="169">
        <f t="shared" si="36"/>
        <v>0</v>
      </c>
      <c r="R554" s="169"/>
      <c r="S554" s="169"/>
      <c r="T554" s="169"/>
      <c r="U554" s="169"/>
      <c r="V554" s="167"/>
      <c r="W554" s="168">
        <f>SUMIFS('Transport DB'!Q:Q,'Transport DB'!C:C,"="&amp;'Work DB'!C554,'Transport DB'!F:F,"="&amp;'Work DB'!$W$4)</f>
        <v>0</v>
      </c>
      <c r="X554" s="169">
        <f>SUMIFS('Transport DB'!Q:Q,'Transport DB'!C:C,"="&amp;'Work DB'!C554,'Transport DB'!F:F,"="&amp;'Work DB'!$X$4)</f>
        <v>0</v>
      </c>
      <c r="Y554" s="169">
        <f>SUMIFS('Transport DB'!Q:Q,'Transport DB'!C:C,"="&amp;'Work DB'!C554,'Transport DB'!F:F,"="&amp;'Work DB'!$Y$4)</f>
        <v>0</v>
      </c>
      <c r="Z554" s="166">
        <f>SUMIFS('Transport DB'!Q:Q,'Transport DB'!C:C,"="&amp;'Work DB'!C554,'Transport DB'!F:F,"="&amp;'Work DB'!$Z$4)</f>
        <v>0</v>
      </c>
      <c r="AA554" s="166">
        <f>SUMIFS('Transport DB'!Q:Q,'Transport DB'!C:C,"="&amp;'Work DB'!C554,'Transport DB'!F:F,"="&amp;'Work DB'!$AA$4)</f>
        <v>0</v>
      </c>
      <c r="AB554" s="166"/>
      <c r="AC554" s="167"/>
      <c r="AD554" s="29"/>
      <c r="AE554" s="30"/>
      <c r="AF554" s="31"/>
      <c r="AG554" s="29"/>
      <c r="AH554" s="30"/>
      <c r="AI554" s="32"/>
      <c r="AJ554" s="29"/>
      <c r="AK554" s="30"/>
      <c r="AL554" s="30"/>
      <c r="AM554" s="31"/>
      <c r="AN554" s="29"/>
      <c r="AO554" s="30"/>
      <c r="AP554" s="31"/>
      <c r="AQ554" s="189"/>
      <c r="AR554" s="30"/>
      <c r="AS554" s="30"/>
      <c r="AT554" s="30"/>
      <c r="AU554" s="30"/>
      <c r="AV554" s="31"/>
      <c r="AW554" s="33"/>
      <c r="AX554" s="57"/>
    </row>
    <row r="555" spans="2:50" s="15" customFormat="1" ht="21" x14ac:dyDescent="0.25">
      <c r="B555" s="48"/>
      <c r="C555" s="20">
        <f t="shared" si="35"/>
        <v>45920</v>
      </c>
      <c r="D555" s="168">
        <f>SUMIFS('Transport DB'!P:P,'Transport DB'!C:C,"="&amp;'Work DB'!C555,'Transport DB'!F:F,"="&amp;'Work DB'!$D$4)</f>
        <v>0</v>
      </c>
      <c r="E555" s="169">
        <f>SUMIFS('Transport DB'!P:P,'Transport DB'!C:C,"="&amp;'Work DB'!C555,'Transport DB'!F:F,"="&amp;'Work DB'!$E$4)</f>
        <v>0</v>
      </c>
      <c r="F555" s="169">
        <f>SUMIFS('Transport DB'!P:P,'Transport DB'!C:C,"="&amp;'Work DB'!C555,'Transport DB'!F:F,"="&amp;'Work DB'!$F$4)</f>
        <v>0</v>
      </c>
      <c r="G555" s="169"/>
      <c r="H555" s="167"/>
      <c r="I555" s="168">
        <f>SUMIFS('Transport DB'!O:O,'Transport DB'!C:C,"="&amp;'Work DB'!C555,'Transport DB'!F:F,"="&amp;'Work DB'!$I$4)</f>
        <v>0</v>
      </c>
      <c r="J555" s="169">
        <f>SUMIFS('Transport DB'!O:O,'Transport DB'!C:C,"="&amp;'Work DB'!C555,'Transport DB'!F:F,"="&amp;'Work DB'!$J$4)</f>
        <v>0</v>
      </c>
      <c r="K555" s="169">
        <f>SUMIFS('Transport DB'!O:O,'Transport DB'!C:C,"="&amp;'Work DB'!C555,'Transport DB'!F:F,"="&amp;'Work DB'!$K$4)</f>
        <v>0</v>
      </c>
      <c r="L555" s="169">
        <f>SUMIFS('Transport DB'!O:O,'Transport DB'!C:C,"="&amp;'Work DB'!C555,'Transport DB'!F:F,"="&amp;'Work DB'!$L$4)</f>
        <v>0</v>
      </c>
      <c r="M555" s="169">
        <f>SUMIFS('Transport DB'!O:O,'Transport DB'!C:C,"="&amp;'Work DB'!C555,'Transport DB'!F:F,"="&amp;'Work DB'!$M$4)</f>
        <v>0</v>
      </c>
      <c r="N555" s="169"/>
      <c r="O555" s="167"/>
      <c r="P555" s="168">
        <f t="shared" si="34"/>
        <v>0</v>
      </c>
      <c r="Q555" s="169">
        <f t="shared" si="36"/>
        <v>0</v>
      </c>
      <c r="R555" s="169"/>
      <c r="S555" s="169"/>
      <c r="T555" s="169"/>
      <c r="U555" s="169"/>
      <c r="V555" s="167"/>
      <c r="W555" s="168">
        <f>SUMIFS('Transport DB'!Q:Q,'Transport DB'!C:C,"="&amp;'Work DB'!C555,'Transport DB'!F:F,"="&amp;'Work DB'!$W$4)</f>
        <v>0</v>
      </c>
      <c r="X555" s="169">
        <f>SUMIFS('Transport DB'!Q:Q,'Transport DB'!C:C,"="&amp;'Work DB'!C555,'Transport DB'!F:F,"="&amp;'Work DB'!$X$4)</f>
        <v>0</v>
      </c>
      <c r="Y555" s="169">
        <f>SUMIFS('Transport DB'!Q:Q,'Transport DB'!C:C,"="&amp;'Work DB'!C555,'Transport DB'!F:F,"="&amp;'Work DB'!$Y$4)</f>
        <v>0</v>
      </c>
      <c r="Z555" s="166">
        <f>SUMIFS('Transport DB'!Q:Q,'Transport DB'!C:C,"="&amp;'Work DB'!C555,'Transport DB'!F:F,"="&amp;'Work DB'!$Z$4)</f>
        <v>0</v>
      </c>
      <c r="AA555" s="166">
        <f>SUMIFS('Transport DB'!Q:Q,'Transport DB'!C:C,"="&amp;'Work DB'!C555,'Transport DB'!F:F,"="&amp;'Work DB'!$AA$4)</f>
        <v>0</v>
      </c>
      <c r="AB555" s="166"/>
      <c r="AC555" s="167"/>
      <c r="AD555" s="29"/>
      <c r="AE555" s="30"/>
      <c r="AF555" s="31"/>
      <c r="AG555" s="29"/>
      <c r="AH555" s="30"/>
      <c r="AI555" s="32"/>
      <c r="AJ555" s="29"/>
      <c r="AK555" s="30"/>
      <c r="AL555" s="30"/>
      <c r="AM555" s="31"/>
      <c r="AN555" s="29"/>
      <c r="AO555" s="30"/>
      <c r="AP555" s="31"/>
      <c r="AQ555" s="189"/>
      <c r="AR555" s="30"/>
      <c r="AS555" s="30"/>
      <c r="AT555" s="30"/>
      <c r="AU555" s="30"/>
      <c r="AV555" s="31"/>
      <c r="AW555" s="33"/>
      <c r="AX555" s="57"/>
    </row>
    <row r="556" spans="2:50" s="15" customFormat="1" ht="21" x14ac:dyDescent="0.25">
      <c r="B556" s="48"/>
      <c r="C556" s="20">
        <f t="shared" si="35"/>
        <v>45921</v>
      </c>
      <c r="D556" s="168">
        <f>SUMIFS('Transport DB'!P:P,'Transport DB'!C:C,"="&amp;'Work DB'!C556,'Transport DB'!F:F,"="&amp;'Work DB'!$D$4)</f>
        <v>0</v>
      </c>
      <c r="E556" s="169">
        <f>SUMIFS('Transport DB'!P:P,'Transport DB'!C:C,"="&amp;'Work DB'!C556,'Transport DB'!F:F,"="&amp;'Work DB'!$E$4)</f>
        <v>0</v>
      </c>
      <c r="F556" s="169">
        <f>SUMIFS('Transport DB'!P:P,'Transport DB'!C:C,"="&amp;'Work DB'!C556,'Transport DB'!F:F,"="&amp;'Work DB'!$F$4)</f>
        <v>0</v>
      </c>
      <c r="G556" s="169"/>
      <c r="H556" s="167"/>
      <c r="I556" s="168">
        <f>SUMIFS('Transport DB'!O:O,'Transport DB'!C:C,"="&amp;'Work DB'!C556,'Transport DB'!F:F,"="&amp;'Work DB'!$I$4)</f>
        <v>0</v>
      </c>
      <c r="J556" s="169">
        <f>SUMIFS('Transport DB'!O:O,'Transport DB'!C:C,"="&amp;'Work DB'!C556,'Transport DB'!F:F,"="&amp;'Work DB'!$J$4)</f>
        <v>0</v>
      </c>
      <c r="K556" s="169">
        <f>SUMIFS('Transport DB'!O:O,'Transport DB'!C:C,"="&amp;'Work DB'!C556,'Transport DB'!F:F,"="&amp;'Work DB'!$K$4)</f>
        <v>0</v>
      </c>
      <c r="L556" s="169">
        <f>SUMIFS('Transport DB'!O:O,'Transport DB'!C:C,"="&amp;'Work DB'!C556,'Transport DB'!F:F,"="&amp;'Work DB'!$L$4)</f>
        <v>0</v>
      </c>
      <c r="M556" s="169">
        <f>SUMIFS('Transport DB'!O:O,'Transport DB'!C:C,"="&amp;'Work DB'!C556,'Transport DB'!F:F,"="&amp;'Work DB'!$M$4)</f>
        <v>0</v>
      </c>
      <c r="N556" s="169"/>
      <c r="O556" s="167"/>
      <c r="P556" s="168">
        <f t="shared" si="34"/>
        <v>0</v>
      </c>
      <c r="Q556" s="169">
        <f t="shared" si="36"/>
        <v>0</v>
      </c>
      <c r="R556" s="169"/>
      <c r="S556" s="169"/>
      <c r="T556" s="169"/>
      <c r="U556" s="169"/>
      <c r="V556" s="167"/>
      <c r="W556" s="168">
        <f>SUMIFS('Transport DB'!Q:Q,'Transport DB'!C:C,"="&amp;'Work DB'!C556,'Transport DB'!F:F,"="&amp;'Work DB'!$W$4)</f>
        <v>0</v>
      </c>
      <c r="X556" s="169">
        <f>SUMIFS('Transport DB'!Q:Q,'Transport DB'!C:C,"="&amp;'Work DB'!C556,'Transport DB'!F:F,"="&amp;'Work DB'!$X$4)</f>
        <v>0</v>
      </c>
      <c r="Y556" s="169">
        <f>SUMIFS('Transport DB'!Q:Q,'Transport DB'!C:C,"="&amp;'Work DB'!C556,'Transport DB'!F:F,"="&amp;'Work DB'!$Y$4)</f>
        <v>0</v>
      </c>
      <c r="Z556" s="166">
        <f>SUMIFS('Transport DB'!Q:Q,'Transport DB'!C:C,"="&amp;'Work DB'!C556,'Transport DB'!F:F,"="&amp;'Work DB'!$Z$4)</f>
        <v>0</v>
      </c>
      <c r="AA556" s="166">
        <f>SUMIFS('Transport DB'!Q:Q,'Transport DB'!C:C,"="&amp;'Work DB'!C556,'Transport DB'!F:F,"="&amp;'Work DB'!$AA$4)</f>
        <v>0</v>
      </c>
      <c r="AB556" s="166"/>
      <c r="AC556" s="167"/>
      <c r="AD556" s="29"/>
      <c r="AE556" s="30"/>
      <c r="AF556" s="31"/>
      <c r="AG556" s="29"/>
      <c r="AH556" s="30"/>
      <c r="AI556" s="32"/>
      <c r="AJ556" s="29"/>
      <c r="AK556" s="30"/>
      <c r="AL556" s="30"/>
      <c r="AM556" s="31"/>
      <c r="AN556" s="29"/>
      <c r="AO556" s="30"/>
      <c r="AP556" s="31"/>
      <c r="AQ556" s="189"/>
      <c r="AR556" s="30"/>
      <c r="AS556" s="30"/>
      <c r="AT556" s="30"/>
      <c r="AU556" s="30"/>
      <c r="AV556" s="31"/>
      <c r="AW556" s="33"/>
      <c r="AX556" s="57"/>
    </row>
    <row r="557" spans="2:50" s="15" customFormat="1" ht="21" x14ac:dyDescent="0.25">
      <c r="B557" s="48"/>
      <c r="C557" s="20">
        <f t="shared" si="35"/>
        <v>45922</v>
      </c>
      <c r="D557" s="168">
        <f>SUMIFS('Transport DB'!P:P,'Transport DB'!C:C,"="&amp;'Work DB'!C557,'Transport DB'!F:F,"="&amp;'Work DB'!$D$4)</f>
        <v>0</v>
      </c>
      <c r="E557" s="169">
        <f>SUMIFS('Transport DB'!P:P,'Transport DB'!C:C,"="&amp;'Work DB'!C557,'Transport DB'!F:F,"="&amp;'Work DB'!$E$4)</f>
        <v>0</v>
      </c>
      <c r="F557" s="169">
        <f>SUMIFS('Transport DB'!P:P,'Transport DB'!C:C,"="&amp;'Work DB'!C557,'Transport DB'!F:F,"="&amp;'Work DB'!$F$4)</f>
        <v>0</v>
      </c>
      <c r="G557" s="169"/>
      <c r="H557" s="167"/>
      <c r="I557" s="168">
        <f>SUMIFS('Transport DB'!O:O,'Transport DB'!C:C,"="&amp;'Work DB'!C557,'Transport DB'!F:F,"="&amp;'Work DB'!$I$4)</f>
        <v>0</v>
      </c>
      <c r="J557" s="169">
        <f>SUMIFS('Transport DB'!O:O,'Transport DB'!C:C,"="&amp;'Work DB'!C557,'Transport DB'!F:F,"="&amp;'Work DB'!$J$4)</f>
        <v>0</v>
      </c>
      <c r="K557" s="169">
        <f>SUMIFS('Transport DB'!O:O,'Transport DB'!C:C,"="&amp;'Work DB'!C557,'Transport DB'!F:F,"="&amp;'Work DB'!$K$4)</f>
        <v>0</v>
      </c>
      <c r="L557" s="169">
        <f>SUMIFS('Transport DB'!O:O,'Transport DB'!C:C,"="&amp;'Work DB'!C557,'Transport DB'!F:F,"="&amp;'Work DB'!$L$4)</f>
        <v>0</v>
      </c>
      <c r="M557" s="169">
        <f>SUMIFS('Transport DB'!O:O,'Transport DB'!C:C,"="&amp;'Work DB'!C557,'Transport DB'!F:F,"="&amp;'Work DB'!$M$4)</f>
        <v>0</v>
      </c>
      <c r="N557" s="169"/>
      <c r="O557" s="167"/>
      <c r="P557" s="168">
        <f t="shared" si="34"/>
        <v>0</v>
      </c>
      <c r="Q557" s="169">
        <f t="shared" si="36"/>
        <v>0</v>
      </c>
      <c r="R557" s="169"/>
      <c r="S557" s="169"/>
      <c r="T557" s="169"/>
      <c r="U557" s="169"/>
      <c r="V557" s="167"/>
      <c r="W557" s="168">
        <f>SUMIFS('Transport DB'!Q:Q,'Transport DB'!C:C,"="&amp;'Work DB'!C557,'Transport DB'!F:F,"="&amp;'Work DB'!$W$4)</f>
        <v>0</v>
      </c>
      <c r="X557" s="169">
        <f>SUMIFS('Transport DB'!Q:Q,'Transport DB'!C:C,"="&amp;'Work DB'!C557,'Transport DB'!F:F,"="&amp;'Work DB'!$X$4)</f>
        <v>0</v>
      </c>
      <c r="Y557" s="169">
        <f>SUMIFS('Transport DB'!Q:Q,'Transport DB'!C:C,"="&amp;'Work DB'!C557,'Transport DB'!F:F,"="&amp;'Work DB'!$Y$4)</f>
        <v>0</v>
      </c>
      <c r="Z557" s="166">
        <f>SUMIFS('Transport DB'!Q:Q,'Transport DB'!C:C,"="&amp;'Work DB'!C557,'Transport DB'!F:F,"="&amp;'Work DB'!$Z$4)</f>
        <v>0</v>
      </c>
      <c r="AA557" s="166">
        <f>SUMIFS('Transport DB'!Q:Q,'Transport DB'!C:C,"="&amp;'Work DB'!C557,'Transport DB'!F:F,"="&amp;'Work DB'!$AA$4)</f>
        <v>0</v>
      </c>
      <c r="AB557" s="166"/>
      <c r="AC557" s="167"/>
      <c r="AD557" s="29"/>
      <c r="AE557" s="30"/>
      <c r="AF557" s="31"/>
      <c r="AG557" s="29"/>
      <c r="AH557" s="30"/>
      <c r="AI557" s="32"/>
      <c r="AJ557" s="29"/>
      <c r="AK557" s="30"/>
      <c r="AL557" s="30"/>
      <c r="AM557" s="31"/>
      <c r="AN557" s="29"/>
      <c r="AO557" s="30"/>
      <c r="AP557" s="31"/>
      <c r="AQ557" s="189"/>
      <c r="AR557" s="30"/>
      <c r="AS557" s="30"/>
      <c r="AT557" s="30"/>
      <c r="AU557" s="30"/>
      <c r="AV557" s="31"/>
      <c r="AW557" s="33"/>
      <c r="AX557" s="57"/>
    </row>
    <row r="558" spans="2:50" s="15" customFormat="1" ht="21" x14ac:dyDescent="0.25">
      <c r="B558" s="48"/>
      <c r="C558" s="184">
        <f t="shared" si="35"/>
        <v>45923</v>
      </c>
      <c r="D558" s="185">
        <f>SUMIFS('Transport DB'!P:P,'Transport DB'!C:C,"="&amp;'Work DB'!C558,'Transport DB'!F:F,"="&amp;'Work DB'!$D$4)</f>
        <v>0</v>
      </c>
      <c r="E558" s="186">
        <f>SUMIFS('Transport DB'!P:P,'Transport DB'!C:C,"="&amp;'Work DB'!C558,'Transport DB'!F:F,"="&amp;'Work DB'!$E$4)</f>
        <v>0</v>
      </c>
      <c r="F558" s="186">
        <f>SUMIFS('Transport DB'!P:P,'Transport DB'!C:C,"="&amp;'Work DB'!C558,'Transport DB'!F:F,"="&amp;'Work DB'!$F$4)</f>
        <v>0</v>
      </c>
      <c r="G558" s="186"/>
      <c r="H558" s="187"/>
      <c r="I558" s="185">
        <f>SUMIFS('Transport DB'!O:O,'Transport DB'!C:C,"="&amp;'Work DB'!C558,'Transport DB'!F:F,"="&amp;'Work DB'!$I$4)</f>
        <v>0</v>
      </c>
      <c r="J558" s="186">
        <f>SUMIFS('Transport DB'!O:O,'Transport DB'!C:C,"="&amp;'Work DB'!C558,'Transport DB'!F:F,"="&amp;'Work DB'!$J$4)</f>
        <v>0</v>
      </c>
      <c r="K558" s="186">
        <f>SUMIFS('Transport DB'!O:O,'Transport DB'!C:C,"="&amp;'Work DB'!C558,'Transport DB'!F:F,"="&amp;'Work DB'!$K$4)</f>
        <v>0</v>
      </c>
      <c r="L558" s="186">
        <f>SUMIFS('Transport DB'!O:O,'Transport DB'!C:C,"="&amp;'Work DB'!C558,'Transport DB'!F:F,"="&amp;'Work DB'!$L$4)</f>
        <v>0</v>
      </c>
      <c r="M558" s="186">
        <f>SUMIFS('Transport DB'!O:O,'Transport DB'!C:C,"="&amp;'Work DB'!C558,'Transport DB'!F:F,"="&amp;'Work DB'!$M$4)</f>
        <v>0</v>
      </c>
      <c r="N558" s="186"/>
      <c r="O558" s="187"/>
      <c r="P558" s="168">
        <f t="shared" si="34"/>
        <v>0</v>
      </c>
      <c r="Q558" s="186">
        <f t="shared" si="36"/>
        <v>0</v>
      </c>
      <c r="R558" s="186"/>
      <c r="S558" s="186"/>
      <c r="T558" s="186"/>
      <c r="U558" s="186"/>
      <c r="V558" s="187"/>
      <c r="W558" s="185">
        <f>SUMIFS('Transport DB'!Q:Q,'Transport DB'!C:C,"="&amp;'Work DB'!C558,'Transport DB'!F:F,"="&amp;'Work DB'!$W$4)</f>
        <v>0</v>
      </c>
      <c r="X558" s="186">
        <f>SUMIFS('Transport DB'!Q:Q,'Transport DB'!C:C,"="&amp;'Work DB'!C558,'Transport DB'!F:F,"="&amp;'Work DB'!$X$4)</f>
        <v>0</v>
      </c>
      <c r="Y558" s="186">
        <f>SUMIFS('Transport DB'!Q:Q,'Transport DB'!C:C,"="&amp;'Work DB'!C558,'Transport DB'!F:F,"="&amp;'Work DB'!$Y$4)</f>
        <v>0</v>
      </c>
      <c r="Z558" s="188">
        <f>SUMIFS('Transport DB'!Q:Q,'Transport DB'!C:C,"="&amp;'Work DB'!C558,'Transport DB'!F:F,"="&amp;'Work DB'!$Z$4)</f>
        <v>0</v>
      </c>
      <c r="AA558" s="188">
        <f>SUMIFS('Transport DB'!Q:Q,'Transport DB'!C:C,"="&amp;'Work DB'!C558,'Transport DB'!F:F,"="&amp;'Work DB'!$AA$4)</f>
        <v>0</v>
      </c>
      <c r="AB558" s="188"/>
      <c r="AC558" s="187"/>
      <c r="AD558" s="185"/>
      <c r="AE558" s="186"/>
      <c r="AF558" s="187"/>
      <c r="AG558" s="185"/>
      <c r="AH558" s="186"/>
      <c r="AI558" s="188"/>
      <c r="AJ558" s="185"/>
      <c r="AK558" s="186"/>
      <c r="AL558" s="186"/>
      <c r="AM558" s="187"/>
      <c r="AN558" s="185"/>
      <c r="AO558" s="186"/>
      <c r="AP558" s="187"/>
      <c r="AQ558" s="189"/>
      <c r="AR558" s="186"/>
      <c r="AS558" s="186"/>
      <c r="AT558" s="186"/>
      <c r="AU558" s="186"/>
      <c r="AV558" s="187"/>
      <c r="AW558" s="189"/>
      <c r="AX558" s="190" t="s">
        <v>53</v>
      </c>
    </row>
    <row r="559" spans="2:50" s="15" customFormat="1" ht="21" x14ac:dyDescent="0.25">
      <c r="B559" s="48"/>
      <c r="C559" s="20">
        <f t="shared" si="35"/>
        <v>45924</v>
      </c>
      <c r="D559" s="168">
        <f>SUMIFS('Transport DB'!P:P,'Transport DB'!C:C,"="&amp;'Work DB'!C559,'Transport DB'!F:F,"="&amp;'Work DB'!$D$4)</f>
        <v>0</v>
      </c>
      <c r="E559" s="169">
        <f>SUMIFS('Transport DB'!P:P,'Transport DB'!C:C,"="&amp;'Work DB'!C559,'Transport DB'!F:F,"="&amp;'Work DB'!$E$4)</f>
        <v>0</v>
      </c>
      <c r="F559" s="169">
        <f>SUMIFS('Transport DB'!P:P,'Transport DB'!C:C,"="&amp;'Work DB'!C559,'Transport DB'!F:F,"="&amp;'Work DB'!$F$4)</f>
        <v>0</v>
      </c>
      <c r="G559" s="169"/>
      <c r="H559" s="167"/>
      <c r="I559" s="168">
        <f>SUMIFS('Transport DB'!O:O,'Transport DB'!C:C,"="&amp;'Work DB'!C559,'Transport DB'!F:F,"="&amp;'Work DB'!$I$4)</f>
        <v>0</v>
      </c>
      <c r="J559" s="169">
        <f>SUMIFS('Transport DB'!O:O,'Transport DB'!C:C,"="&amp;'Work DB'!C559,'Transport DB'!F:F,"="&amp;'Work DB'!$J$4)</f>
        <v>0</v>
      </c>
      <c r="K559" s="169">
        <f>SUMIFS('Transport DB'!O:O,'Transport DB'!C:C,"="&amp;'Work DB'!C559,'Transport DB'!F:F,"="&amp;'Work DB'!$K$4)</f>
        <v>0</v>
      </c>
      <c r="L559" s="169">
        <f>SUMIFS('Transport DB'!O:O,'Transport DB'!C:C,"="&amp;'Work DB'!C559,'Transport DB'!F:F,"="&amp;'Work DB'!$L$4)</f>
        <v>0</v>
      </c>
      <c r="M559" s="169">
        <f>SUMIFS('Transport DB'!O:O,'Transport DB'!C:C,"="&amp;'Work DB'!C559,'Transport DB'!F:F,"="&amp;'Work DB'!$M$4)</f>
        <v>0</v>
      </c>
      <c r="N559" s="169"/>
      <c r="O559" s="167"/>
      <c r="P559" s="168">
        <f t="shared" si="34"/>
        <v>0</v>
      </c>
      <c r="Q559" s="169">
        <f t="shared" si="36"/>
        <v>0</v>
      </c>
      <c r="R559" s="169"/>
      <c r="S559" s="169"/>
      <c r="T559" s="169"/>
      <c r="U559" s="169"/>
      <c r="V559" s="167"/>
      <c r="W559" s="168">
        <f>SUMIFS('Transport DB'!Q:Q,'Transport DB'!C:C,"="&amp;'Work DB'!C559,'Transport DB'!F:F,"="&amp;'Work DB'!$W$4)</f>
        <v>0</v>
      </c>
      <c r="X559" s="169">
        <f>SUMIFS('Transport DB'!Q:Q,'Transport DB'!C:C,"="&amp;'Work DB'!C559,'Transport DB'!F:F,"="&amp;'Work DB'!$X$4)</f>
        <v>0</v>
      </c>
      <c r="Y559" s="169">
        <f>SUMIFS('Transport DB'!Q:Q,'Transport DB'!C:C,"="&amp;'Work DB'!C559,'Transport DB'!F:F,"="&amp;'Work DB'!$Y$4)</f>
        <v>0</v>
      </c>
      <c r="Z559" s="166">
        <f>SUMIFS('Transport DB'!Q:Q,'Transport DB'!C:C,"="&amp;'Work DB'!C559,'Transport DB'!F:F,"="&amp;'Work DB'!$Z$4)</f>
        <v>0</v>
      </c>
      <c r="AA559" s="166">
        <f>SUMIFS('Transport DB'!Q:Q,'Transport DB'!C:C,"="&amp;'Work DB'!C559,'Transport DB'!F:F,"="&amp;'Work DB'!$AA$4)</f>
        <v>0</v>
      </c>
      <c r="AB559" s="166"/>
      <c r="AC559" s="167"/>
      <c r="AD559" s="29"/>
      <c r="AE559" s="30"/>
      <c r="AF559" s="31"/>
      <c r="AG559" s="29"/>
      <c r="AH559" s="30"/>
      <c r="AI559" s="32"/>
      <c r="AJ559" s="29"/>
      <c r="AK559" s="30"/>
      <c r="AL559" s="30"/>
      <c r="AM559" s="31"/>
      <c r="AN559" s="29"/>
      <c r="AO559" s="30"/>
      <c r="AP559" s="31"/>
      <c r="AQ559" s="189"/>
      <c r="AR559" s="30"/>
      <c r="AS559" s="30"/>
      <c r="AT559" s="30"/>
      <c r="AU559" s="30"/>
      <c r="AV559" s="31"/>
      <c r="AW559" s="33"/>
      <c r="AX559" s="57"/>
    </row>
    <row r="560" spans="2:50" s="15" customFormat="1" ht="21" x14ac:dyDescent="0.25">
      <c r="B560" s="48"/>
      <c r="C560" s="20">
        <f t="shared" si="35"/>
        <v>45925</v>
      </c>
      <c r="D560" s="168">
        <f>SUMIFS('Transport DB'!P:P,'Transport DB'!C:C,"="&amp;'Work DB'!C560,'Transport DB'!F:F,"="&amp;'Work DB'!$D$4)</f>
        <v>0</v>
      </c>
      <c r="E560" s="169">
        <f>SUMIFS('Transport DB'!P:P,'Transport DB'!C:C,"="&amp;'Work DB'!C560,'Transport DB'!F:F,"="&amp;'Work DB'!$E$4)</f>
        <v>0</v>
      </c>
      <c r="F560" s="169">
        <f>SUMIFS('Transport DB'!P:P,'Transport DB'!C:C,"="&amp;'Work DB'!C560,'Transport DB'!F:F,"="&amp;'Work DB'!$F$4)</f>
        <v>0</v>
      </c>
      <c r="G560" s="169"/>
      <c r="H560" s="167"/>
      <c r="I560" s="168">
        <f>SUMIFS('Transport DB'!O:O,'Transport DB'!C:C,"="&amp;'Work DB'!C560,'Transport DB'!F:F,"="&amp;'Work DB'!$I$4)</f>
        <v>0</v>
      </c>
      <c r="J560" s="169">
        <f>SUMIFS('Transport DB'!O:O,'Transport DB'!C:C,"="&amp;'Work DB'!C560,'Transport DB'!F:F,"="&amp;'Work DB'!$J$4)</f>
        <v>0</v>
      </c>
      <c r="K560" s="169">
        <f>SUMIFS('Transport DB'!O:O,'Transport DB'!C:C,"="&amp;'Work DB'!C560,'Transport DB'!F:F,"="&amp;'Work DB'!$K$4)</f>
        <v>0</v>
      </c>
      <c r="L560" s="169">
        <f>SUMIFS('Transport DB'!O:O,'Transport DB'!C:C,"="&amp;'Work DB'!C560,'Transport DB'!F:F,"="&amp;'Work DB'!$L$4)</f>
        <v>0</v>
      </c>
      <c r="M560" s="169">
        <f>SUMIFS('Transport DB'!O:O,'Transport DB'!C:C,"="&amp;'Work DB'!C560,'Transport DB'!F:F,"="&amp;'Work DB'!$M$4)</f>
        <v>0</v>
      </c>
      <c r="N560" s="169"/>
      <c r="O560" s="167"/>
      <c r="P560" s="168">
        <f t="shared" si="34"/>
        <v>0</v>
      </c>
      <c r="Q560" s="169">
        <f t="shared" si="36"/>
        <v>0</v>
      </c>
      <c r="R560" s="169"/>
      <c r="S560" s="169"/>
      <c r="T560" s="169"/>
      <c r="U560" s="169"/>
      <c r="V560" s="167"/>
      <c r="W560" s="168">
        <f>SUMIFS('Transport DB'!Q:Q,'Transport DB'!C:C,"="&amp;'Work DB'!C560,'Transport DB'!F:F,"="&amp;'Work DB'!$W$4)</f>
        <v>0</v>
      </c>
      <c r="X560" s="169">
        <f>SUMIFS('Transport DB'!Q:Q,'Transport DB'!C:C,"="&amp;'Work DB'!C560,'Transport DB'!F:F,"="&amp;'Work DB'!$X$4)</f>
        <v>0</v>
      </c>
      <c r="Y560" s="169">
        <f>SUMIFS('Transport DB'!Q:Q,'Transport DB'!C:C,"="&amp;'Work DB'!C560,'Transport DB'!F:F,"="&amp;'Work DB'!$Y$4)</f>
        <v>0</v>
      </c>
      <c r="Z560" s="166">
        <f>SUMIFS('Transport DB'!Q:Q,'Transport DB'!C:C,"="&amp;'Work DB'!C560,'Transport DB'!F:F,"="&amp;'Work DB'!$Z$4)</f>
        <v>0</v>
      </c>
      <c r="AA560" s="166">
        <f>SUMIFS('Transport DB'!Q:Q,'Transport DB'!C:C,"="&amp;'Work DB'!C560,'Transport DB'!F:F,"="&amp;'Work DB'!$AA$4)</f>
        <v>0</v>
      </c>
      <c r="AB560" s="166"/>
      <c r="AC560" s="167"/>
      <c r="AD560" s="29"/>
      <c r="AE560" s="30"/>
      <c r="AF560" s="31"/>
      <c r="AG560" s="29"/>
      <c r="AH560" s="30"/>
      <c r="AI560" s="32"/>
      <c r="AJ560" s="29"/>
      <c r="AK560" s="30"/>
      <c r="AL560" s="30"/>
      <c r="AM560" s="31"/>
      <c r="AN560" s="29"/>
      <c r="AO560" s="30"/>
      <c r="AP560" s="31"/>
      <c r="AQ560" s="189"/>
      <c r="AR560" s="30"/>
      <c r="AS560" s="30"/>
      <c r="AT560" s="30"/>
      <c r="AU560" s="30"/>
      <c r="AV560" s="31"/>
      <c r="AW560" s="33"/>
      <c r="AX560" s="57"/>
    </row>
    <row r="561" spans="2:50" s="15" customFormat="1" ht="21" x14ac:dyDescent="0.25">
      <c r="B561" s="48"/>
      <c r="C561" s="20">
        <f t="shared" si="35"/>
        <v>45926</v>
      </c>
      <c r="D561" s="168">
        <f>SUMIFS('Transport DB'!P:P,'Transport DB'!C:C,"="&amp;'Work DB'!C561,'Transport DB'!F:F,"="&amp;'Work DB'!$D$4)</f>
        <v>0</v>
      </c>
      <c r="E561" s="169">
        <f>SUMIFS('Transport DB'!P:P,'Transport DB'!C:C,"="&amp;'Work DB'!C561,'Transport DB'!F:F,"="&amp;'Work DB'!$E$4)</f>
        <v>0</v>
      </c>
      <c r="F561" s="169">
        <f>SUMIFS('Transport DB'!P:P,'Transport DB'!C:C,"="&amp;'Work DB'!C561,'Transport DB'!F:F,"="&amp;'Work DB'!$F$4)</f>
        <v>0</v>
      </c>
      <c r="G561" s="169"/>
      <c r="H561" s="167"/>
      <c r="I561" s="168">
        <f>SUMIFS('Transport DB'!O:O,'Transport DB'!C:C,"="&amp;'Work DB'!C561,'Transport DB'!F:F,"="&amp;'Work DB'!$I$4)</f>
        <v>0</v>
      </c>
      <c r="J561" s="169">
        <f>SUMIFS('Transport DB'!O:O,'Transport DB'!C:C,"="&amp;'Work DB'!C561,'Transport DB'!F:F,"="&amp;'Work DB'!$J$4)</f>
        <v>0</v>
      </c>
      <c r="K561" s="169">
        <f>SUMIFS('Transport DB'!O:O,'Transport DB'!C:C,"="&amp;'Work DB'!C561,'Transport DB'!F:F,"="&amp;'Work DB'!$K$4)</f>
        <v>0</v>
      </c>
      <c r="L561" s="169">
        <f>SUMIFS('Transport DB'!O:O,'Transport DB'!C:C,"="&amp;'Work DB'!C561,'Transport DB'!F:F,"="&amp;'Work DB'!$L$4)</f>
        <v>0</v>
      </c>
      <c r="M561" s="169">
        <f>SUMIFS('Transport DB'!O:O,'Transport DB'!C:C,"="&amp;'Work DB'!C561,'Transport DB'!F:F,"="&amp;'Work DB'!$M$4)</f>
        <v>0</v>
      </c>
      <c r="N561" s="169"/>
      <c r="O561" s="167"/>
      <c r="P561" s="168">
        <f t="shared" si="34"/>
        <v>0</v>
      </c>
      <c r="Q561" s="169">
        <f t="shared" si="36"/>
        <v>0</v>
      </c>
      <c r="R561" s="169"/>
      <c r="S561" s="169"/>
      <c r="T561" s="169"/>
      <c r="U561" s="169"/>
      <c r="V561" s="167"/>
      <c r="W561" s="168">
        <f>SUMIFS('Transport DB'!Q:Q,'Transport DB'!C:C,"="&amp;'Work DB'!C561,'Transport DB'!F:F,"="&amp;'Work DB'!$W$4)</f>
        <v>0</v>
      </c>
      <c r="X561" s="169">
        <f>SUMIFS('Transport DB'!Q:Q,'Transport DB'!C:C,"="&amp;'Work DB'!C561,'Transport DB'!F:F,"="&amp;'Work DB'!$X$4)</f>
        <v>0</v>
      </c>
      <c r="Y561" s="169">
        <f>SUMIFS('Transport DB'!Q:Q,'Transport DB'!C:C,"="&amp;'Work DB'!C561,'Transport DB'!F:F,"="&amp;'Work DB'!$Y$4)</f>
        <v>0</v>
      </c>
      <c r="Z561" s="166">
        <f>SUMIFS('Transport DB'!Q:Q,'Transport DB'!C:C,"="&amp;'Work DB'!C561,'Transport DB'!F:F,"="&amp;'Work DB'!$Z$4)</f>
        <v>0</v>
      </c>
      <c r="AA561" s="166">
        <f>SUMIFS('Transport DB'!Q:Q,'Transport DB'!C:C,"="&amp;'Work DB'!C561,'Transport DB'!F:F,"="&amp;'Work DB'!$AA$4)</f>
        <v>0</v>
      </c>
      <c r="AB561" s="166"/>
      <c r="AC561" s="167"/>
      <c r="AD561" s="29"/>
      <c r="AE561" s="30"/>
      <c r="AF561" s="31"/>
      <c r="AG561" s="29"/>
      <c r="AH561" s="30"/>
      <c r="AI561" s="32"/>
      <c r="AJ561" s="29"/>
      <c r="AK561" s="30"/>
      <c r="AL561" s="30"/>
      <c r="AM561" s="31"/>
      <c r="AN561" s="29"/>
      <c r="AO561" s="30"/>
      <c r="AP561" s="31"/>
      <c r="AQ561" s="189"/>
      <c r="AR561" s="30"/>
      <c r="AS561" s="30"/>
      <c r="AT561" s="30"/>
      <c r="AU561" s="30"/>
      <c r="AV561" s="31"/>
      <c r="AW561" s="33"/>
      <c r="AX561" s="57"/>
    </row>
    <row r="562" spans="2:50" s="15" customFormat="1" ht="21" x14ac:dyDescent="0.25">
      <c r="B562" s="48"/>
      <c r="C562" s="20">
        <f t="shared" si="35"/>
        <v>45927</v>
      </c>
      <c r="D562" s="168">
        <f>SUMIFS('Transport DB'!P:P,'Transport DB'!C:C,"="&amp;'Work DB'!C562,'Transport DB'!F:F,"="&amp;'Work DB'!$D$4)</f>
        <v>0</v>
      </c>
      <c r="E562" s="169">
        <f>SUMIFS('Transport DB'!P:P,'Transport DB'!C:C,"="&amp;'Work DB'!C562,'Transport DB'!F:F,"="&amp;'Work DB'!$E$4)</f>
        <v>0</v>
      </c>
      <c r="F562" s="169">
        <f>SUMIFS('Transport DB'!P:P,'Transport DB'!C:C,"="&amp;'Work DB'!C562,'Transport DB'!F:F,"="&amp;'Work DB'!$F$4)</f>
        <v>0</v>
      </c>
      <c r="G562" s="169"/>
      <c r="H562" s="167"/>
      <c r="I562" s="168">
        <f>SUMIFS('Transport DB'!O:O,'Transport DB'!C:C,"="&amp;'Work DB'!C562,'Transport DB'!F:F,"="&amp;'Work DB'!$I$4)</f>
        <v>0</v>
      </c>
      <c r="J562" s="169">
        <f>SUMIFS('Transport DB'!O:O,'Transport DB'!C:C,"="&amp;'Work DB'!C562,'Transport DB'!F:F,"="&amp;'Work DB'!$J$4)</f>
        <v>0</v>
      </c>
      <c r="K562" s="169">
        <f>SUMIFS('Transport DB'!O:O,'Transport DB'!C:C,"="&amp;'Work DB'!C562,'Transport DB'!F:F,"="&amp;'Work DB'!$K$4)</f>
        <v>0</v>
      </c>
      <c r="L562" s="169">
        <f>SUMIFS('Transport DB'!O:O,'Transport DB'!C:C,"="&amp;'Work DB'!C562,'Transport DB'!F:F,"="&amp;'Work DB'!$L$4)</f>
        <v>0</v>
      </c>
      <c r="M562" s="169">
        <f>SUMIFS('Transport DB'!O:O,'Transport DB'!C:C,"="&amp;'Work DB'!C562,'Transport DB'!F:F,"="&amp;'Work DB'!$M$4)</f>
        <v>0</v>
      </c>
      <c r="N562" s="169"/>
      <c r="O562" s="167"/>
      <c r="P562" s="168">
        <f t="shared" si="34"/>
        <v>0</v>
      </c>
      <c r="Q562" s="169">
        <f t="shared" si="36"/>
        <v>0</v>
      </c>
      <c r="R562" s="169"/>
      <c r="S562" s="169"/>
      <c r="T562" s="169"/>
      <c r="U562" s="169"/>
      <c r="V562" s="167"/>
      <c r="W562" s="168">
        <f>SUMIFS('Transport DB'!Q:Q,'Transport DB'!C:C,"="&amp;'Work DB'!C562,'Transport DB'!F:F,"="&amp;'Work DB'!$W$4)</f>
        <v>0</v>
      </c>
      <c r="X562" s="169">
        <f>SUMIFS('Transport DB'!Q:Q,'Transport DB'!C:C,"="&amp;'Work DB'!C562,'Transport DB'!F:F,"="&amp;'Work DB'!$X$4)</f>
        <v>0</v>
      </c>
      <c r="Y562" s="169">
        <f>SUMIFS('Transport DB'!Q:Q,'Transport DB'!C:C,"="&amp;'Work DB'!C562,'Transport DB'!F:F,"="&amp;'Work DB'!$Y$4)</f>
        <v>0</v>
      </c>
      <c r="Z562" s="166">
        <f>SUMIFS('Transport DB'!Q:Q,'Transport DB'!C:C,"="&amp;'Work DB'!C562,'Transport DB'!F:F,"="&amp;'Work DB'!$Z$4)</f>
        <v>0</v>
      </c>
      <c r="AA562" s="166">
        <f>SUMIFS('Transport DB'!Q:Q,'Transport DB'!C:C,"="&amp;'Work DB'!C562,'Transport DB'!F:F,"="&amp;'Work DB'!$AA$4)</f>
        <v>0</v>
      </c>
      <c r="AB562" s="166"/>
      <c r="AC562" s="167"/>
      <c r="AD562" s="29"/>
      <c r="AE562" s="30"/>
      <c r="AF562" s="31"/>
      <c r="AG562" s="29"/>
      <c r="AH562" s="30"/>
      <c r="AI562" s="32"/>
      <c r="AJ562" s="29"/>
      <c r="AK562" s="30"/>
      <c r="AL562" s="30"/>
      <c r="AM562" s="31"/>
      <c r="AN562" s="29"/>
      <c r="AO562" s="30"/>
      <c r="AP562" s="31"/>
      <c r="AQ562" s="189"/>
      <c r="AR562" s="30"/>
      <c r="AS562" s="30"/>
      <c r="AT562" s="30"/>
      <c r="AU562" s="30"/>
      <c r="AV562" s="31"/>
      <c r="AW562" s="33"/>
      <c r="AX562" s="57"/>
    </row>
    <row r="563" spans="2:50" s="15" customFormat="1" ht="21" x14ac:dyDescent="0.25">
      <c r="B563" s="48"/>
      <c r="C563" s="20">
        <f t="shared" si="35"/>
        <v>45928</v>
      </c>
      <c r="D563" s="168">
        <f>SUMIFS('Transport DB'!P:P,'Transport DB'!C:C,"="&amp;'Work DB'!C563,'Transport DB'!F:F,"="&amp;'Work DB'!$D$4)</f>
        <v>0</v>
      </c>
      <c r="E563" s="169">
        <f>SUMIFS('Transport DB'!P:P,'Transport DB'!C:C,"="&amp;'Work DB'!C563,'Transport DB'!F:F,"="&amp;'Work DB'!$E$4)</f>
        <v>0</v>
      </c>
      <c r="F563" s="169">
        <f>SUMIFS('Transport DB'!P:P,'Transport DB'!C:C,"="&amp;'Work DB'!C563,'Transport DB'!F:F,"="&amp;'Work DB'!$F$4)</f>
        <v>0</v>
      </c>
      <c r="G563" s="169"/>
      <c r="H563" s="167"/>
      <c r="I563" s="168">
        <f>SUMIFS('Transport DB'!O:O,'Transport DB'!C:C,"="&amp;'Work DB'!C563,'Transport DB'!F:F,"="&amp;'Work DB'!$I$4)</f>
        <v>0</v>
      </c>
      <c r="J563" s="169">
        <f>SUMIFS('Transport DB'!O:O,'Transport DB'!C:C,"="&amp;'Work DB'!C563,'Transport DB'!F:F,"="&amp;'Work DB'!$J$4)</f>
        <v>0</v>
      </c>
      <c r="K563" s="169">
        <f>SUMIFS('Transport DB'!O:O,'Transport DB'!C:C,"="&amp;'Work DB'!C563,'Transport DB'!F:F,"="&amp;'Work DB'!$K$4)</f>
        <v>0</v>
      </c>
      <c r="L563" s="169">
        <f>SUMIFS('Transport DB'!O:O,'Transport DB'!C:C,"="&amp;'Work DB'!C563,'Transport DB'!F:F,"="&amp;'Work DB'!$L$4)</f>
        <v>0</v>
      </c>
      <c r="M563" s="169">
        <f>SUMIFS('Transport DB'!O:O,'Transport DB'!C:C,"="&amp;'Work DB'!C563,'Transport DB'!F:F,"="&amp;'Work DB'!$M$4)</f>
        <v>0</v>
      </c>
      <c r="N563" s="169"/>
      <c r="O563" s="167"/>
      <c r="P563" s="168">
        <f t="shared" si="34"/>
        <v>0</v>
      </c>
      <c r="Q563" s="169">
        <f t="shared" si="36"/>
        <v>0</v>
      </c>
      <c r="R563" s="169"/>
      <c r="S563" s="169"/>
      <c r="T563" s="169"/>
      <c r="U563" s="169"/>
      <c r="V563" s="167"/>
      <c r="W563" s="168">
        <f>SUMIFS('Transport DB'!Q:Q,'Transport DB'!C:C,"="&amp;'Work DB'!C563,'Transport DB'!F:F,"="&amp;'Work DB'!$W$4)</f>
        <v>0</v>
      </c>
      <c r="X563" s="169">
        <f>SUMIFS('Transport DB'!Q:Q,'Transport DB'!C:C,"="&amp;'Work DB'!C563,'Transport DB'!F:F,"="&amp;'Work DB'!$X$4)</f>
        <v>0</v>
      </c>
      <c r="Y563" s="169">
        <f>SUMIFS('Transport DB'!Q:Q,'Transport DB'!C:C,"="&amp;'Work DB'!C563,'Transport DB'!F:F,"="&amp;'Work DB'!$Y$4)</f>
        <v>0</v>
      </c>
      <c r="Z563" s="166">
        <f>SUMIFS('Transport DB'!Q:Q,'Transport DB'!C:C,"="&amp;'Work DB'!C563,'Transport DB'!F:F,"="&amp;'Work DB'!$Z$4)</f>
        <v>0</v>
      </c>
      <c r="AA563" s="166">
        <f>SUMIFS('Transport DB'!Q:Q,'Transport DB'!C:C,"="&amp;'Work DB'!C563,'Transport DB'!F:F,"="&amp;'Work DB'!$AA$4)</f>
        <v>0</v>
      </c>
      <c r="AB563" s="166"/>
      <c r="AC563" s="167"/>
      <c r="AD563" s="29"/>
      <c r="AE563" s="30"/>
      <c r="AF563" s="31"/>
      <c r="AG563" s="29"/>
      <c r="AH563" s="30"/>
      <c r="AI563" s="32"/>
      <c r="AJ563" s="29"/>
      <c r="AK563" s="30"/>
      <c r="AL563" s="30"/>
      <c r="AM563" s="31"/>
      <c r="AN563" s="29"/>
      <c r="AO563" s="30"/>
      <c r="AP563" s="31"/>
      <c r="AQ563" s="189"/>
      <c r="AR563" s="30"/>
      <c r="AS563" s="30"/>
      <c r="AT563" s="30"/>
      <c r="AU563" s="30"/>
      <c r="AV563" s="31"/>
      <c r="AW563" s="33"/>
      <c r="AX563" s="57"/>
    </row>
    <row r="564" spans="2:50" s="15" customFormat="1" ht="21" x14ac:dyDescent="0.25">
      <c r="B564" s="48"/>
      <c r="C564" s="20">
        <f t="shared" si="35"/>
        <v>45929</v>
      </c>
      <c r="D564" s="168">
        <f>SUMIFS('Transport DB'!P:P,'Transport DB'!C:C,"="&amp;'Work DB'!C564,'Transport DB'!F:F,"="&amp;'Work DB'!$D$4)</f>
        <v>0</v>
      </c>
      <c r="E564" s="169">
        <f>SUMIFS('Transport DB'!P:P,'Transport DB'!C:C,"="&amp;'Work DB'!C564,'Transport DB'!F:F,"="&amp;'Work DB'!$E$4)</f>
        <v>0</v>
      </c>
      <c r="F564" s="169">
        <f>SUMIFS('Transport DB'!P:P,'Transport DB'!C:C,"="&amp;'Work DB'!C564,'Transport DB'!F:F,"="&amp;'Work DB'!$F$4)</f>
        <v>0</v>
      </c>
      <c r="G564" s="169"/>
      <c r="H564" s="167"/>
      <c r="I564" s="168">
        <f>SUMIFS('Transport DB'!O:O,'Transport DB'!C:C,"="&amp;'Work DB'!C564,'Transport DB'!F:F,"="&amp;'Work DB'!$I$4)</f>
        <v>0</v>
      </c>
      <c r="J564" s="169">
        <f>SUMIFS('Transport DB'!O:O,'Transport DB'!C:C,"="&amp;'Work DB'!C564,'Transport DB'!F:F,"="&amp;'Work DB'!$J$4)</f>
        <v>0</v>
      </c>
      <c r="K564" s="169">
        <f>SUMIFS('Transport DB'!O:O,'Transport DB'!C:C,"="&amp;'Work DB'!C564,'Transport DB'!F:F,"="&amp;'Work DB'!$K$4)</f>
        <v>0</v>
      </c>
      <c r="L564" s="169">
        <f>SUMIFS('Transport DB'!O:O,'Transport DB'!C:C,"="&amp;'Work DB'!C564,'Transport DB'!F:F,"="&amp;'Work DB'!$L$4)</f>
        <v>0</v>
      </c>
      <c r="M564" s="169">
        <f>SUMIFS('Transport DB'!O:O,'Transport DB'!C:C,"="&amp;'Work DB'!C564,'Transport DB'!F:F,"="&amp;'Work DB'!$M$4)</f>
        <v>0</v>
      </c>
      <c r="N564" s="169"/>
      <c r="O564" s="167"/>
      <c r="P564" s="168">
        <f t="shared" si="34"/>
        <v>0</v>
      </c>
      <c r="Q564" s="169">
        <f t="shared" si="36"/>
        <v>0</v>
      </c>
      <c r="R564" s="169"/>
      <c r="S564" s="169"/>
      <c r="T564" s="169"/>
      <c r="U564" s="169"/>
      <c r="V564" s="167"/>
      <c r="W564" s="168">
        <f>SUMIFS('Transport DB'!Q:Q,'Transport DB'!C:C,"="&amp;'Work DB'!C564,'Transport DB'!F:F,"="&amp;'Work DB'!$W$4)</f>
        <v>0</v>
      </c>
      <c r="X564" s="169">
        <f>SUMIFS('Transport DB'!Q:Q,'Transport DB'!C:C,"="&amp;'Work DB'!C564,'Transport DB'!F:F,"="&amp;'Work DB'!$X$4)</f>
        <v>0</v>
      </c>
      <c r="Y564" s="169">
        <f>SUMIFS('Transport DB'!Q:Q,'Transport DB'!C:C,"="&amp;'Work DB'!C564,'Transport DB'!F:F,"="&amp;'Work DB'!$Y$4)</f>
        <v>0</v>
      </c>
      <c r="Z564" s="166">
        <f>SUMIFS('Transport DB'!Q:Q,'Transport DB'!C:C,"="&amp;'Work DB'!C564,'Transport DB'!F:F,"="&amp;'Work DB'!$Z$4)</f>
        <v>0</v>
      </c>
      <c r="AA564" s="166">
        <f>SUMIFS('Transport DB'!Q:Q,'Transport DB'!C:C,"="&amp;'Work DB'!C564,'Transport DB'!F:F,"="&amp;'Work DB'!$AA$4)</f>
        <v>0</v>
      </c>
      <c r="AB564" s="166"/>
      <c r="AC564" s="167"/>
      <c r="AD564" s="29"/>
      <c r="AE564" s="30"/>
      <c r="AF564" s="31"/>
      <c r="AG564" s="29"/>
      <c r="AH564" s="30"/>
      <c r="AI564" s="32"/>
      <c r="AJ564" s="29"/>
      <c r="AK564" s="30"/>
      <c r="AL564" s="30"/>
      <c r="AM564" s="31"/>
      <c r="AN564" s="29"/>
      <c r="AO564" s="30"/>
      <c r="AP564" s="31"/>
      <c r="AQ564" s="189"/>
      <c r="AR564" s="30"/>
      <c r="AS564" s="30"/>
      <c r="AT564" s="30"/>
      <c r="AU564" s="30"/>
      <c r="AV564" s="31"/>
      <c r="AW564" s="33"/>
      <c r="AX564" s="57"/>
    </row>
    <row r="565" spans="2:50" s="15" customFormat="1" ht="21" x14ac:dyDescent="0.25">
      <c r="B565" s="48"/>
      <c r="C565" s="20">
        <f t="shared" si="35"/>
        <v>45930</v>
      </c>
      <c r="D565" s="168">
        <f>SUMIFS('Transport DB'!P:P,'Transport DB'!C:C,"="&amp;'Work DB'!C565,'Transport DB'!F:F,"="&amp;'Work DB'!$D$4)</f>
        <v>0</v>
      </c>
      <c r="E565" s="169">
        <f>SUMIFS('Transport DB'!P:P,'Transport DB'!C:C,"="&amp;'Work DB'!C565,'Transport DB'!F:F,"="&amp;'Work DB'!$E$4)</f>
        <v>0</v>
      </c>
      <c r="F565" s="169">
        <f>SUMIFS('Transport DB'!P:P,'Transport DB'!C:C,"="&amp;'Work DB'!C565,'Transport DB'!F:F,"="&amp;'Work DB'!$F$4)</f>
        <v>0</v>
      </c>
      <c r="G565" s="169"/>
      <c r="H565" s="167"/>
      <c r="I565" s="168">
        <f>SUMIFS('Transport DB'!O:O,'Transport DB'!C:C,"="&amp;'Work DB'!C565,'Transport DB'!F:F,"="&amp;'Work DB'!$I$4)</f>
        <v>0</v>
      </c>
      <c r="J565" s="169">
        <f>SUMIFS('Transport DB'!O:O,'Transport DB'!C:C,"="&amp;'Work DB'!C565,'Transport DB'!F:F,"="&amp;'Work DB'!$J$4)</f>
        <v>0</v>
      </c>
      <c r="K565" s="169">
        <f>SUMIFS('Transport DB'!O:O,'Transport DB'!C:C,"="&amp;'Work DB'!C565,'Transport DB'!F:F,"="&amp;'Work DB'!$K$4)</f>
        <v>0</v>
      </c>
      <c r="L565" s="169">
        <f>SUMIFS('Transport DB'!O:O,'Transport DB'!C:C,"="&amp;'Work DB'!C565,'Transport DB'!F:F,"="&amp;'Work DB'!$L$4)</f>
        <v>0</v>
      </c>
      <c r="M565" s="169">
        <f>SUMIFS('Transport DB'!O:O,'Transport DB'!C:C,"="&amp;'Work DB'!C565,'Transport DB'!F:F,"="&amp;'Work DB'!$M$4)</f>
        <v>0</v>
      </c>
      <c r="N565" s="169"/>
      <c r="O565" s="167"/>
      <c r="P565" s="168">
        <f t="shared" si="34"/>
        <v>0</v>
      </c>
      <c r="Q565" s="169">
        <f t="shared" si="36"/>
        <v>0</v>
      </c>
      <c r="R565" s="169"/>
      <c r="S565" s="169"/>
      <c r="T565" s="169"/>
      <c r="U565" s="169"/>
      <c r="V565" s="167"/>
      <c r="W565" s="168">
        <f>SUMIFS('Transport DB'!Q:Q,'Transport DB'!C:C,"="&amp;'Work DB'!C565,'Transport DB'!F:F,"="&amp;'Work DB'!$W$4)</f>
        <v>0</v>
      </c>
      <c r="X565" s="169">
        <f>SUMIFS('Transport DB'!Q:Q,'Transport DB'!C:C,"="&amp;'Work DB'!C565,'Transport DB'!F:F,"="&amp;'Work DB'!$X$4)</f>
        <v>0</v>
      </c>
      <c r="Y565" s="169">
        <f>SUMIFS('Transport DB'!Q:Q,'Transport DB'!C:C,"="&amp;'Work DB'!C565,'Transport DB'!F:F,"="&amp;'Work DB'!$Y$4)</f>
        <v>0</v>
      </c>
      <c r="Z565" s="166">
        <f>SUMIFS('Transport DB'!Q:Q,'Transport DB'!C:C,"="&amp;'Work DB'!C565,'Transport DB'!F:F,"="&amp;'Work DB'!$Z$4)</f>
        <v>0</v>
      </c>
      <c r="AA565" s="166">
        <f>SUMIFS('Transport DB'!Q:Q,'Transport DB'!C:C,"="&amp;'Work DB'!C565,'Transport DB'!F:F,"="&amp;'Work DB'!$AA$4)</f>
        <v>0</v>
      </c>
      <c r="AB565" s="166"/>
      <c r="AC565" s="167"/>
      <c r="AD565" s="29"/>
      <c r="AE565" s="30"/>
      <c r="AF565" s="31"/>
      <c r="AG565" s="29"/>
      <c r="AH565" s="30"/>
      <c r="AI565" s="32"/>
      <c r="AJ565" s="29"/>
      <c r="AK565" s="30"/>
      <c r="AL565" s="30"/>
      <c r="AM565" s="31"/>
      <c r="AN565" s="29"/>
      <c r="AO565" s="30"/>
      <c r="AP565" s="31"/>
      <c r="AQ565" s="189"/>
      <c r="AR565" s="30"/>
      <c r="AS565" s="30"/>
      <c r="AT565" s="30"/>
      <c r="AU565" s="30"/>
      <c r="AV565" s="31"/>
      <c r="AW565" s="33"/>
      <c r="AX565" s="57"/>
    </row>
    <row r="566" spans="2:50" s="15" customFormat="1" ht="21" x14ac:dyDescent="0.25">
      <c r="B566" s="48"/>
      <c r="C566" s="20">
        <f t="shared" si="35"/>
        <v>45931</v>
      </c>
      <c r="D566" s="168">
        <f>SUMIFS('Transport DB'!P:P,'Transport DB'!C:C,"="&amp;'Work DB'!C566,'Transport DB'!F:F,"="&amp;'Work DB'!$D$4)</f>
        <v>0</v>
      </c>
      <c r="E566" s="169">
        <f>SUMIFS('Transport DB'!P:P,'Transport DB'!C:C,"="&amp;'Work DB'!C566,'Transport DB'!F:F,"="&amp;'Work DB'!$E$4)</f>
        <v>0</v>
      </c>
      <c r="F566" s="169">
        <f>SUMIFS('Transport DB'!P:P,'Transport DB'!C:C,"="&amp;'Work DB'!C566,'Transport DB'!F:F,"="&amp;'Work DB'!$F$4)</f>
        <v>0</v>
      </c>
      <c r="G566" s="169"/>
      <c r="H566" s="167"/>
      <c r="I566" s="168">
        <f>SUMIFS('Transport DB'!O:O,'Transport DB'!C:C,"="&amp;'Work DB'!C566,'Transport DB'!F:F,"="&amp;'Work DB'!$I$4)</f>
        <v>0</v>
      </c>
      <c r="J566" s="169">
        <f>SUMIFS('Transport DB'!O:O,'Transport DB'!C:C,"="&amp;'Work DB'!C566,'Transport DB'!F:F,"="&amp;'Work DB'!$J$4)</f>
        <v>0</v>
      </c>
      <c r="K566" s="169">
        <f>SUMIFS('Transport DB'!O:O,'Transport DB'!C:C,"="&amp;'Work DB'!C566,'Transport DB'!F:F,"="&amp;'Work DB'!$K$4)</f>
        <v>0</v>
      </c>
      <c r="L566" s="169">
        <f>SUMIFS('Transport DB'!O:O,'Transport DB'!C:C,"="&amp;'Work DB'!C566,'Transport DB'!F:F,"="&amp;'Work DB'!$L$4)</f>
        <v>0</v>
      </c>
      <c r="M566" s="169">
        <f>SUMIFS('Transport DB'!O:O,'Transport DB'!C:C,"="&amp;'Work DB'!C566,'Transport DB'!F:F,"="&amp;'Work DB'!$M$4)</f>
        <v>0</v>
      </c>
      <c r="N566" s="169"/>
      <c r="O566" s="167"/>
      <c r="P566" s="168">
        <f t="shared" si="34"/>
        <v>0</v>
      </c>
      <c r="Q566" s="169">
        <f t="shared" si="36"/>
        <v>0</v>
      </c>
      <c r="R566" s="169"/>
      <c r="S566" s="169"/>
      <c r="T566" s="169"/>
      <c r="U566" s="169"/>
      <c r="V566" s="167"/>
      <c r="W566" s="168">
        <f>SUMIFS('Transport DB'!Q:Q,'Transport DB'!C:C,"="&amp;'Work DB'!C566,'Transport DB'!F:F,"="&amp;'Work DB'!$W$4)</f>
        <v>0</v>
      </c>
      <c r="X566" s="169">
        <f>SUMIFS('Transport DB'!Q:Q,'Transport DB'!C:C,"="&amp;'Work DB'!C566,'Transport DB'!F:F,"="&amp;'Work DB'!$X$4)</f>
        <v>0</v>
      </c>
      <c r="Y566" s="169">
        <f>SUMIFS('Transport DB'!Q:Q,'Transport DB'!C:C,"="&amp;'Work DB'!C566,'Transport DB'!F:F,"="&amp;'Work DB'!$Y$4)</f>
        <v>0</v>
      </c>
      <c r="Z566" s="166">
        <f>SUMIFS('Transport DB'!Q:Q,'Transport DB'!C:C,"="&amp;'Work DB'!C566,'Transport DB'!F:F,"="&amp;'Work DB'!$Z$4)</f>
        <v>0</v>
      </c>
      <c r="AA566" s="166">
        <f>SUMIFS('Transport DB'!Q:Q,'Transport DB'!C:C,"="&amp;'Work DB'!C566,'Transport DB'!F:F,"="&amp;'Work DB'!$AA$4)</f>
        <v>0</v>
      </c>
      <c r="AB566" s="166"/>
      <c r="AC566" s="167"/>
      <c r="AD566" s="29"/>
      <c r="AE566" s="30"/>
      <c r="AF566" s="31"/>
      <c r="AG566" s="29"/>
      <c r="AH566" s="30"/>
      <c r="AI566" s="32"/>
      <c r="AJ566" s="29"/>
      <c r="AK566" s="30"/>
      <c r="AL566" s="30"/>
      <c r="AM566" s="31"/>
      <c r="AN566" s="29"/>
      <c r="AO566" s="30"/>
      <c r="AP566" s="31"/>
      <c r="AQ566" s="189"/>
      <c r="AR566" s="30"/>
      <c r="AS566" s="30"/>
      <c r="AT566" s="30"/>
      <c r="AU566" s="30"/>
      <c r="AV566" s="31"/>
      <c r="AW566" s="33"/>
      <c r="AX566" s="57"/>
    </row>
    <row r="567" spans="2:50" s="15" customFormat="1" ht="21" x14ac:dyDescent="0.25">
      <c r="B567" s="48"/>
      <c r="C567" s="20">
        <f t="shared" si="35"/>
        <v>45932</v>
      </c>
      <c r="D567" s="168">
        <f>SUMIFS('Transport DB'!P:P,'Transport DB'!C:C,"="&amp;'Work DB'!C567,'Transport DB'!F:F,"="&amp;'Work DB'!$D$4)</f>
        <v>0</v>
      </c>
      <c r="E567" s="169">
        <f>SUMIFS('Transport DB'!P:P,'Transport DB'!C:C,"="&amp;'Work DB'!C567,'Transport DB'!F:F,"="&amp;'Work DB'!$E$4)</f>
        <v>0</v>
      </c>
      <c r="F567" s="169">
        <f>SUMIFS('Transport DB'!P:P,'Transport DB'!C:C,"="&amp;'Work DB'!C567,'Transport DB'!F:F,"="&amp;'Work DB'!$F$4)</f>
        <v>0</v>
      </c>
      <c r="G567" s="169"/>
      <c r="H567" s="167"/>
      <c r="I567" s="168">
        <f>SUMIFS('Transport DB'!O:O,'Transport DB'!C:C,"="&amp;'Work DB'!C567,'Transport DB'!F:F,"="&amp;'Work DB'!$I$4)</f>
        <v>0</v>
      </c>
      <c r="J567" s="169">
        <f>SUMIFS('Transport DB'!O:O,'Transport DB'!C:C,"="&amp;'Work DB'!C567,'Transport DB'!F:F,"="&amp;'Work DB'!$J$4)</f>
        <v>0</v>
      </c>
      <c r="K567" s="169">
        <f>SUMIFS('Transport DB'!O:O,'Transport DB'!C:C,"="&amp;'Work DB'!C567,'Transport DB'!F:F,"="&amp;'Work DB'!$K$4)</f>
        <v>0</v>
      </c>
      <c r="L567" s="169">
        <f>SUMIFS('Transport DB'!O:O,'Transport DB'!C:C,"="&amp;'Work DB'!C567,'Transport DB'!F:F,"="&amp;'Work DB'!$L$4)</f>
        <v>0</v>
      </c>
      <c r="M567" s="169">
        <f>SUMIFS('Transport DB'!O:O,'Transport DB'!C:C,"="&amp;'Work DB'!C567,'Transport DB'!F:F,"="&amp;'Work DB'!$M$4)</f>
        <v>0</v>
      </c>
      <c r="N567" s="169"/>
      <c r="O567" s="167"/>
      <c r="P567" s="168">
        <f t="shared" si="34"/>
        <v>0</v>
      </c>
      <c r="Q567" s="169">
        <f t="shared" si="36"/>
        <v>0</v>
      </c>
      <c r="R567" s="169"/>
      <c r="S567" s="169"/>
      <c r="T567" s="169"/>
      <c r="U567" s="169"/>
      <c r="V567" s="167"/>
      <c r="W567" s="168">
        <f>SUMIFS('Transport DB'!Q:Q,'Transport DB'!C:C,"="&amp;'Work DB'!C567,'Transport DB'!F:F,"="&amp;'Work DB'!$W$4)</f>
        <v>0</v>
      </c>
      <c r="X567" s="169">
        <f>SUMIFS('Transport DB'!Q:Q,'Transport DB'!C:C,"="&amp;'Work DB'!C567,'Transport DB'!F:F,"="&amp;'Work DB'!$X$4)</f>
        <v>0</v>
      </c>
      <c r="Y567" s="169">
        <f>SUMIFS('Transport DB'!Q:Q,'Transport DB'!C:C,"="&amp;'Work DB'!C567,'Transport DB'!F:F,"="&amp;'Work DB'!$Y$4)</f>
        <v>0</v>
      </c>
      <c r="Z567" s="166">
        <f>SUMIFS('Transport DB'!Q:Q,'Transport DB'!C:C,"="&amp;'Work DB'!C567,'Transport DB'!F:F,"="&amp;'Work DB'!$Z$4)</f>
        <v>0</v>
      </c>
      <c r="AA567" s="166">
        <f>SUMIFS('Transport DB'!Q:Q,'Transport DB'!C:C,"="&amp;'Work DB'!C567,'Transport DB'!F:F,"="&amp;'Work DB'!$AA$4)</f>
        <v>0</v>
      </c>
      <c r="AB567" s="166"/>
      <c r="AC567" s="167"/>
      <c r="AD567" s="29"/>
      <c r="AE567" s="30"/>
      <c r="AF567" s="31"/>
      <c r="AG567" s="29"/>
      <c r="AH567" s="30"/>
      <c r="AI567" s="32"/>
      <c r="AJ567" s="29"/>
      <c r="AK567" s="30"/>
      <c r="AL567" s="30"/>
      <c r="AM567" s="31"/>
      <c r="AN567" s="29"/>
      <c r="AO567" s="30"/>
      <c r="AP567" s="31"/>
      <c r="AQ567" s="189"/>
      <c r="AR567" s="30"/>
      <c r="AS567" s="30"/>
      <c r="AT567" s="30"/>
      <c r="AU567" s="30"/>
      <c r="AV567" s="31"/>
      <c r="AW567" s="33"/>
      <c r="AX567" s="57"/>
    </row>
    <row r="568" spans="2:50" s="15" customFormat="1" ht="21" x14ac:dyDescent="0.25">
      <c r="B568" s="48"/>
      <c r="C568" s="20">
        <f t="shared" si="35"/>
        <v>45933</v>
      </c>
      <c r="D568" s="168">
        <f>SUMIFS('Transport DB'!P:P,'Transport DB'!C:C,"="&amp;'Work DB'!C568,'Transport DB'!F:F,"="&amp;'Work DB'!$D$4)</f>
        <v>0</v>
      </c>
      <c r="E568" s="169">
        <f>SUMIFS('Transport DB'!P:P,'Transport DB'!C:C,"="&amp;'Work DB'!C568,'Transport DB'!F:F,"="&amp;'Work DB'!$E$4)</f>
        <v>0</v>
      </c>
      <c r="F568" s="169">
        <f>SUMIFS('Transport DB'!P:P,'Transport DB'!C:C,"="&amp;'Work DB'!C568,'Transport DB'!F:F,"="&amp;'Work DB'!$F$4)</f>
        <v>0</v>
      </c>
      <c r="G568" s="169"/>
      <c r="H568" s="167"/>
      <c r="I568" s="168">
        <f>SUMIFS('Transport DB'!O:O,'Transport DB'!C:C,"="&amp;'Work DB'!C568,'Transport DB'!F:F,"="&amp;'Work DB'!$I$4)</f>
        <v>0</v>
      </c>
      <c r="J568" s="169">
        <f>SUMIFS('Transport DB'!O:O,'Transport DB'!C:C,"="&amp;'Work DB'!C568,'Transport DB'!F:F,"="&amp;'Work DB'!$J$4)</f>
        <v>0</v>
      </c>
      <c r="K568" s="169">
        <f>SUMIFS('Transport DB'!O:O,'Transport DB'!C:C,"="&amp;'Work DB'!C568,'Transport DB'!F:F,"="&amp;'Work DB'!$K$4)</f>
        <v>0</v>
      </c>
      <c r="L568" s="169">
        <f>SUMIFS('Transport DB'!O:O,'Transport DB'!C:C,"="&amp;'Work DB'!C568,'Transport DB'!F:F,"="&amp;'Work DB'!$L$4)</f>
        <v>0</v>
      </c>
      <c r="M568" s="169">
        <f>SUMIFS('Transport DB'!O:O,'Transport DB'!C:C,"="&amp;'Work DB'!C568,'Transport DB'!F:F,"="&amp;'Work DB'!$M$4)</f>
        <v>0</v>
      </c>
      <c r="N568" s="169"/>
      <c r="O568" s="167"/>
      <c r="P568" s="168">
        <f t="shared" si="34"/>
        <v>0</v>
      </c>
      <c r="Q568" s="169">
        <f t="shared" si="36"/>
        <v>0</v>
      </c>
      <c r="R568" s="169"/>
      <c r="S568" s="169"/>
      <c r="T568" s="169"/>
      <c r="U568" s="169"/>
      <c r="V568" s="167"/>
      <c r="W568" s="168">
        <f>SUMIFS('Transport DB'!Q:Q,'Transport DB'!C:C,"="&amp;'Work DB'!C568,'Transport DB'!F:F,"="&amp;'Work DB'!$W$4)</f>
        <v>0</v>
      </c>
      <c r="X568" s="169">
        <f>SUMIFS('Transport DB'!Q:Q,'Transport DB'!C:C,"="&amp;'Work DB'!C568,'Transport DB'!F:F,"="&amp;'Work DB'!$X$4)</f>
        <v>0</v>
      </c>
      <c r="Y568" s="169">
        <f>SUMIFS('Transport DB'!Q:Q,'Transport DB'!C:C,"="&amp;'Work DB'!C568,'Transport DB'!F:F,"="&amp;'Work DB'!$Y$4)</f>
        <v>0</v>
      </c>
      <c r="Z568" s="166">
        <f>SUMIFS('Transport DB'!Q:Q,'Transport DB'!C:C,"="&amp;'Work DB'!C568,'Transport DB'!F:F,"="&amp;'Work DB'!$Z$4)</f>
        <v>0</v>
      </c>
      <c r="AA568" s="166">
        <f>SUMIFS('Transport DB'!Q:Q,'Transport DB'!C:C,"="&amp;'Work DB'!C568,'Transport DB'!F:F,"="&amp;'Work DB'!$AA$4)</f>
        <v>0</v>
      </c>
      <c r="AB568" s="166"/>
      <c r="AC568" s="167"/>
      <c r="AD568" s="29"/>
      <c r="AE568" s="30"/>
      <c r="AF568" s="31"/>
      <c r="AG568" s="29"/>
      <c r="AH568" s="30"/>
      <c r="AI568" s="32"/>
      <c r="AJ568" s="29"/>
      <c r="AK568" s="30"/>
      <c r="AL568" s="30"/>
      <c r="AM568" s="31"/>
      <c r="AN568" s="29"/>
      <c r="AO568" s="30"/>
      <c r="AP568" s="31"/>
      <c r="AQ568" s="189"/>
      <c r="AR568" s="30"/>
      <c r="AS568" s="30"/>
      <c r="AT568" s="30"/>
      <c r="AU568" s="30"/>
      <c r="AV568" s="31"/>
      <c r="AW568" s="33"/>
      <c r="AX568" s="57"/>
    </row>
    <row r="569" spans="2:50" s="15" customFormat="1" ht="21" x14ac:dyDescent="0.25">
      <c r="B569" s="48"/>
      <c r="C569" s="20">
        <f t="shared" si="35"/>
        <v>45934</v>
      </c>
      <c r="D569" s="168">
        <f>SUMIFS('Transport DB'!P:P,'Transport DB'!C:C,"="&amp;'Work DB'!C569,'Transport DB'!F:F,"="&amp;'Work DB'!$D$4)</f>
        <v>0</v>
      </c>
      <c r="E569" s="169">
        <f>SUMIFS('Transport DB'!P:P,'Transport DB'!C:C,"="&amp;'Work DB'!C569,'Transport DB'!F:F,"="&amp;'Work DB'!$E$4)</f>
        <v>0</v>
      </c>
      <c r="F569" s="169">
        <f>SUMIFS('Transport DB'!P:P,'Transport DB'!C:C,"="&amp;'Work DB'!C569,'Transport DB'!F:F,"="&amp;'Work DB'!$F$4)</f>
        <v>0</v>
      </c>
      <c r="G569" s="169"/>
      <c r="H569" s="167"/>
      <c r="I569" s="168">
        <f>SUMIFS('Transport DB'!O:O,'Transport DB'!C:C,"="&amp;'Work DB'!C569,'Transport DB'!F:F,"="&amp;'Work DB'!$I$4)</f>
        <v>0</v>
      </c>
      <c r="J569" s="169">
        <f>SUMIFS('Transport DB'!O:O,'Transport DB'!C:C,"="&amp;'Work DB'!C569,'Transport DB'!F:F,"="&amp;'Work DB'!$J$4)</f>
        <v>0</v>
      </c>
      <c r="K569" s="169">
        <f>SUMIFS('Transport DB'!O:O,'Transport DB'!C:C,"="&amp;'Work DB'!C569,'Transport DB'!F:F,"="&amp;'Work DB'!$K$4)</f>
        <v>0</v>
      </c>
      <c r="L569" s="169">
        <f>SUMIFS('Transport DB'!O:O,'Transport DB'!C:C,"="&amp;'Work DB'!C569,'Transport DB'!F:F,"="&amp;'Work DB'!$L$4)</f>
        <v>0</v>
      </c>
      <c r="M569" s="169">
        <f>SUMIFS('Transport DB'!O:O,'Transport DB'!C:C,"="&amp;'Work DB'!C569,'Transport DB'!F:F,"="&amp;'Work DB'!$M$4)</f>
        <v>0</v>
      </c>
      <c r="N569" s="169"/>
      <c r="O569" s="167"/>
      <c r="P569" s="168">
        <f t="shared" si="34"/>
        <v>0</v>
      </c>
      <c r="Q569" s="169">
        <f t="shared" si="36"/>
        <v>0</v>
      </c>
      <c r="R569" s="169"/>
      <c r="S569" s="169"/>
      <c r="T569" s="169"/>
      <c r="U569" s="169"/>
      <c r="V569" s="167"/>
      <c r="W569" s="168">
        <f>SUMIFS('Transport DB'!Q:Q,'Transport DB'!C:C,"="&amp;'Work DB'!C569,'Transport DB'!F:F,"="&amp;'Work DB'!$W$4)</f>
        <v>0</v>
      </c>
      <c r="X569" s="169">
        <f>SUMIFS('Transport DB'!Q:Q,'Transport DB'!C:C,"="&amp;'Work DB'!C569,'Transport DB'!F:F,"="&amp;'Work DB'!$X$4)</f>
        <v>0</v>
      </c>
      <c r="Y569" s="169">
        <f>SUMIFS('Transport DB'!Q:Q,'Transport DB'!C:C,"="&amp;'Work DB'!C569,'Transport DB'!F:F,"="&amp;'Work DB'!$Y$4)</f>
        <v>0</v>
      </c>
      <c r="Z569" s="166">
        <f>SUMIFS('Transport DB'!Q:Q,'Transport DB'!C:C,"="&amp;'Work DB'!C569,'Transport DB'!F:F,"="&amp;'Work DB'!$Z$4)</f>
        <v>0</v>
      </c>
      <c r="AA569" s="166">
        <f>SUMIFS('Transport DB'!Q:Q,'Transport DB'!C:C,"="&amp;'Work DB'!C569,'Transport DB'!F:F,"="&amp;'Work DB'!$AA$4)</f>
        <v>0</v>
      </c>
      <c r="AB569" s="166"/>
      <c r="AC569" s="167"/>
      <c r="AD569" s="29"/>
      <c r="AE569" s="30"/>
      <c r="AF569" s="31"/>
      <c r="AG569" s="29"/>
      <c r="AH569" s="30"/>
      <c r="AI569" s="32"/>
      <c r="AJ569" s="29"/>
      <c r="AK569" s="30"/>
      <c r="AL569" s="30"/>
      <c r="AM569" s="31"/>
      <c r="AN569" s="29"/>
      <c r="AO569" s="30"/>
      <c r="AP569" s="31"/>
      <c r="AQ569" s="189"/>
      <c r="AR569" s="30"/>
      <c r="AS569" s="30"/>
      <c r="AT569" s="30"/>
      <c r="AU569" s="30"/>
      <c r="AV569" s="31"/>
      <c r="AW569" s="33"/>
      <c r="AX569" s="57"/>
    </row>
    <row r="570" spans="2:50" s="15" customFormat="1" ht="21" x14ac:dyDescent="0.25">
      <c r="B570" s="48"/>
      <c r="C570" s="20">
        <f t="shared" si="35"/>
        <v>45935</v>
      </c>
      <c r="D570" s="168">
        <f>SUMIFS('Transport DB'!P:P,'Transport DB'!C:C,"="&amp;'Work DB'!C570,'Transport DB'!F:F,"="&amp;'Work DB'!$D$4)</f>
        <v>0</v>
      </c>
      <c r="E570" s="169">
        <f>SUMIFS('Transport DB'!P:P,'Transport DB'!C:C,"="&amp;'Work DB'!C570,'Transport DB'!F:F,"="&amp;'Work DB'!$E$4)</f>
        <v>0</v>
      </c>
      <c r="F570" s="169">
        <f>SUMIFS('Transport DB'!P:P,'Transport DB'!C:C,"="&amp;'Work DB'!C570,'Transport DB'!F:F,"="&amp;'Work DB'!$F$4)</f>
        <v>0</v>
      </c>
      <c r="G570" s="169"/>
      <c r="H570" s="167"/>
      <c r="I570" s="168">
        <f>SUMIFS('Transport DB'!O:O,'Transport DB'!C:C,"="&amp;'Work DB'!C570,'Transport DB'!F:F,"="&amp;'Work DB'!$I$4)</f>
        <v>0</v>
      </c>
      <c r="J570" s="169">
        <f>SUMIFS('Transport DB'!O:O,'Transport DB'!C:C,"="&amp;'Work DB'!C570,'Transport DB'!F:F,"="&amp;'Work DB'!$J$4)</f>
        <v>0</v>
      </c>
      <c r="K570" s="169">
        <f>SUMIFS('Transport DB'!O:O,'Transport DB'!C:C,"="&amp;'Work DB'!C570,'Transport DB'!F:F,"="&amp;'Work DB'!$K$4)</f>
        <v>0</v>
      </c>
      <c r="L570" s="169">
        <f>SUMIFS('Transport DB'!O:O,'Transport DB'!C:C,"="&amp;'Work DB'!C570,'Transport DB'!F:F,"="&amp;'Work DB'!$L$4)</f>
        <v>0</v>
      </c>
      <c r="M570" s="169">
        <f>SUMIFS('Transport DB'!O:O,'Transport DB'!C:C,"="&amp;'Work DB'!C570,'Transport DB'!F:F,"="&amp;'Work DB'!$M$4)</f>
        <v>0</v>
      </c>
      <c r="N570" s="169"/>
      <c r="O570" s="167"/>
      <c r="P570" s="168">
        <f t="shared" si="34"/>
        <v>0</v>
      </c>
      <c r="Q570" s="169">
        <f t="shared" si="36"/>
        <v>0</v>
      </c>
      <c r="R570" s="169"/>
      <c r="S570" s="169"/>
      <c r="T570" s="169"/>
      <c r="U570" s="169"/>
      <c r="V570" s="167"/>
      <c r="W570" s="168">
        <f>SUMIFS('Transport DB'!Q:Q,'Transport DB'!C:C,"="&amp;'Work DB'!C570,'Transport DB'!F:F,"="&amp;'Work DB'!$W$4)</f>
        <v>0</v>
      </c>
      <c r="X570" s="169">
        <f>SUMIFS('Transport DB'!Q:Q,'Transport DB'!C:C,"="&amp;'Work DB'!C570,'Transport DB'!F:F,"="&amp;'Work DB'!$X$4)</f>
        <v>0</v>
      </c>
      <c r="Y570" s="169">
        <f>SUMIFS('Transport DB'!Q:Q,'Transport DB'!C:C,"="&amp;'Work DB'!C570,'Transport DB'!F:F,"="&amp;'Work DB'!$Y$4)</f>
        <v>0</v>
      </c>
      <c r="Z570" s="166">
        <f>SUMIFS('Transport DB'!Q:Q,'Transport DB'!C:C,"="&amp;'Work DB'!C570,'Transport DB'!F:F,"="&amp;'Work DB'!$Z$4)</f>
        <v>0</v>
      </c>
      <c r="AA570" s="166">
        <f>SUMIFS('Transport DB'!Q:Q,'Transport DB'!C:C,"="&amp;'Work DB'!C570,'Transport DB'!F:F,"="&amp;'Work DB'!$AA$4)</f>
        <v>0</v>
      </c>
      <c r="AB570" s="166"/>
      <c r="AC570" s="167"/>
      <c r="AD570" s="29"/>
      <c r="AE570" s="30"/>
      <c r="AF570" s="31"/>
      <c r="AG570" s="29"/>
      <c r="AH570" s="30"/>
      <c r="AI570" s="32"/>
      <c r="AJ570" s="29"/>
      <c r="AK570" s="30"/>
      <c r="AL570" s="30"/>
      <c r="AM570" s="31"/>
      <c r="AN570" s="29"/>
      <c r="AO570" s="30"/>
      <c r="AP570" s="31"/>
      <c r="AQ570" s="189"/>
      <c r="AR570" s="30"/>
      <c r="AS570" s="30"/>
      <c r="AT570" s="30"/>
      <c r="AU570" s="30"/>
      <c r="AV570" s="31"/>
      <c r="AW570" s="33"/>
      <c r="AX570" s="57"/>
    </row>
    <row r="571" spans="2:50" s="15" customFormat="1" ht="21" x14ac:dyDescent="0.25">
      <c r="B571" s="48"/>
      <c r="C571" s="20">
        <f t="shared" si="35"/>
        <v>45936</v>
      </c>
      <c r="D571" s="168">
        <f>SUMIFS('Transport DB'!P:P,'Transport DB'!C:C,"="&amp;'Work DB'!C571,'Transport DB'!F:F,"="&amp;'Work DB'!$D$4)</f>
        <v>0</v>
      </c>
      <c r="E571" s="169">
        <f>SUMIFS('Transport DB'!P:P,'Transport DB'!C:C,"="&amp;'Work DB'!C571,'Transport DB'!F:F,"="&amp;'Work DB'!$E$4)</f>
        <v>0</v>
      </c>
      <c r="F571" s="169">
        <f>SUMIFS('Transport DB'!P:P,'Transport DB'!C:C,"="&amp;'Work DB'!C571,'Transport DB'!F:F,"="&amp;'Work DB'!$F$4)</f>
        <v>0</v>
      </c>
      <c r="G571" s="169"/>
      <c r="H571" s="167"/>
      <c r="I571" s="168">
        <f>SUMIFS('Transport DB'!O:O,'Transport DB'!C:C,"="&amp;'Work DB'!C571,'Transport DB'!F:F,"="&amp;'Work DB'!$I$4)</f>
        <v>0</v>
      </c>
      <c r="J571" s="169">
        <f>SUMIFS('Transport DB'!O:O,'Transport DB'!C:C,"="&amp;'Work DB'!C571,'Transport DB'!F:F,"="&amp;'Work DB'!$J$4)</f>
        <v>0</v>
      </c>
      <c r="K571" s="169">
        <f>SUMIFS('Transport DB'!O:O,'Transport DB'!C:C,"="&amp;'Work DB'!C571,'Transport DB'!F:F,"="&amp;'Work DB'!$K$4)</f>
        <v>0</v>
      </c>
      <c r="L571" s="169">
        <f>SUMIFS('Transport DB'!O:O,'Transport DB'!C:C,"="&amp;'Work DB'!C571,'Transport DB'!F:F,"="&amp;'Work DB'!$L$4)</f>
        <v>0</v>
      </c>
      <c r="M571" s="169">
        <f>SUMIFS('Transport DB'!O:O,'Transport DB'!C:C,"="&amp;'Work DB'!C571,'Transport DB'!F:F,"="&amp;'Work DB'!$M$4)</f>
        <v>0</v>
      </c>
      <c r="N571" s="169"/>
      <c r="O571" s="167"/>
      <c r="P571" s="168">
        <f t="shared" si="34"/>
        <v>0</v>
      </c>
      <c r="Q571" s="169">
        <f t="shared" si="36"/>
        <v>0</v>
      </c>
      <c r="R571" s="169"/>
      <c r="S571" s="169"/>
      <c r="T571" s="169"/>
      <c r="U571" s="169"/>
      <c r="V571" s="167"/>
      <c r="W571" s="168">
        <f>SUMIFS('Transport DB'!Q:Q,'Transport DB'!C:C,"="&amp;'Work DB'!C571,'Transport DB'!F:F,"="&amp;'Work DB'!$W$4)</f>
        <v>0</v>
      </c>
      <c r="X571" s="169">
        <f>SUMIFS('Transport DB'!Q:Q,'Transport DB'!C:C,"="&amp;'Work DB'!C571,'Transport DB'!F:F,"="&amp;'Work DB'!$X$4)</f>
        <v>0</v>
      </c>
      <c r="Y571" s="169">
        <f>SUMIFS('Transport DB'!Q:Q,'Transport DB'!C:C,"="&amp;'Work DB'!C571,'Transport DB'!F:F,"="&amp;'Work DB'!$Y$4)</f>
        <v>0</v>
      </c>
      <c r="Z571" s="166">
        <f>SUMIFS('Transport DB'!Q:Q,'Transport DB'!C:C,"="&amp;'Work DB'!C571,'Transport DB'!F:F,"="&amp;'Work DB'!$Z$4)</f>
        <v>0</v>
      </c>
      <c r="AA571" s="166">
        <f>SUMIFS('Transport DB'!Q:Q,'Transport DB'!C:C,"="&amp;'Work DB'!C571,'Transport DB'!F:F,"="&amp;'Work DB'!$AA$4)</f>
        <v>0</v>
      </c>
      <c r="AB571" s="166"/>
      <c r="AC571" s="167"/>
      <c r="AD571" s="29"/>
      <c r="AE571" s="30"/>
      <c r="AF571" s="31"/>
      <c r="AG571" s="29"/>
      <c r="AH571" s="30"/>
      <c r="AI571" s="32"/>
      <c r="AJ571" s="29"/>
      <c r="AK571" s="30"/>
      <c r="AL571" s="30"/>
      <c r="AM571" s="31"/>
      <c r="AN571" s="29"/>
      <c r="AO571" s="30"/>
      <c r="AP571" s="31"/>
      <c r="AQ571" s="189"/>
      <c r="AR571" s="30"/>
      <c r="AS571" s="30"/>
      <c r="AT571" s="30"/>
      <c r="AU571" s="30"/>
      <c r="AV571" s="31"/>
      <c r="AW571" s="33"/>
      <c r="AX571" s="57"/>
    </row>
    <row r="572" spans="2:50" s="15" customFormat="1" ht="21" x14ac:dyDescent="0.25">
      <c r="B572" s="48"/>
      <c r="C572" s="20">
        <f t="shared" si="35"/>
        <v>45937</v>
      </c>
      <c r="D572" s="168">
        <f>SUMIFS('Transport DB'!P:P,'Transport DB'!C:C,"="&amp;'Work DB'!C572,'Transport DB'!F:F,"="&amp;'Work DB'!$D$4)</f>
        <v>0</v>
      </c>
      <c r="E572" s="169">
        <f>SUMIFS('Transport DB'!P:P,'Transport DB'!C:C,"="&amp;'Work DB'!C572,'Transport DB'!F:F,"="&amp;'Work DB'!$E$4)</f>
        <v>0</v>
      </c>
      <c r="F572" s="169">
        <f>SUMIFS('Transport DB'!P:P,'Transport DB'!C:C,"="&amp;'Work DB'!C572,'Transport DB'!F:F,"="&amp;'Work DB'!$F$4)</f>
        <v>0</v>
      </c>
      <c r="G572" s="169"/>
      <c r="H572" s="167"/>
      <c r="I572" s="168">
        <f>SUMIFS('Transport DB'!O:O,'Transport DB'!C:C,"="&amp;'Work DB'!C572,'Transport DB'!F:F,"="&amp;'Work DB'!$I$4)</f>
        <v>0</v>
      </c>
      <c r="J572" s="169">
        <f>SUMIFS('Transport DB'!O:O,'Transport DB'!C:C,"="&amp;'Work DB'!C572,'Transport DB'!F:F,"="&amp;'Work DB'!$J$4)</f>
        <v>0</v>
      </c>
      <c r="K572" s="169">
        <f>SUMIFS('Transport DB'!O:O,'Transport DB'!C:C,"="&amp;'Work DB'!C572,'Transport DB'!F:F,"="&amp;'Work DB'!$K$4)</f>
        <v>0</v>
      </c>
      <c r="L572" s="169">
        <f>SUMIFS('Transport DB'!O:O,'Transport DB'!C:C,"="&amp;'Work DB'!C572,'Transport DB'!F:F,"="&amp;'Work DB'!$L$4)</f>
        <v>0</v>
      </c>
      <c r="M572" s="169">
        <f>SUMIFS('Transport DB'!O:O,'Transport DB'!C:C,"="&amp;'Work DB'!C572,'Transport DB'!F:F,"="&amp;'Work DB'!$M$4)</f>
        <v>0</v>
      </c>
      <c r="N572" s="169"/>
      <c r="O572" s="167"/>
      <c r="P572" s="168">
        <f t="shared" si="34"/>
        <v>0</v>
      </c>
      <c r="Q572" s="169">
        <f t="shared" si="36"/>
        <v>0</v>
      </c>
      <c r="R572" s="169"/>
      <c r="S572" s="169"/>
      <c r="T572" s="169"/>
      <c r="U572" s="169"/>
      <c r="V572" s="167"/>
      <c r="W572" s="168">
        <f>SUMIFS('Transport DB'!Q:Q,'Transport DB'!C:C,"="&amp;'Work DB'!C572,'Transport DB'!F:F,"="&amp;'Work DB'!$W$4)</f>
        <v>0</v>
      </c>
      <c r="X572" s="169">
        <f>SUMIFS('Transport DB'!Q:Q,'Transport DB'!C:C,"="&amp;'Work DB'!C572,'Transport DB'!F:F,"="&amp;'Work DB'!$X$4)</f>
        <v>0</v>
      </c>
      <c r="Y572" s="169">
        <f>SUMIFS('Transport DB'!Q:Q,'Transport DB'!C:C,"="&amp;'Work DB'!C572,'Transport DB'!F:F,"="&amp;'Work DB'!$Y$4)</f>
        <v>0</v>
      </c>
      <c r="Z572" s="166">
        <f>SUMIFS('Transport DB'!Q:Q,'Transport DB'!C:C,"="&amp;'Work DB'!C572,'Transport DB'!F:F,"="&amp;'Work DB'!$Z$4)</f>
        <v>0</v>
      </c>
      <c r="AA572" s="166">
        <f>SUMIFS('Transport DB'!Q:Q,'Transport DB'!C:C,"="&amp;'Work DB'!C572,'Transport DB'!F:F,"="&amp;'Work DB'!$AA$4)</f>
        <v>0</v>
      </c>
      <c r="AB572" s="166"/>
      <c r="AC572" s="167"/>
      <c r="AD572" s="29"/>
      <c r="AE572" s="30"/>
      <c r="AF572" s="31"/>
      <c r="AG572" s="29"/>
      <c r="AH572" s="30"/>
      <c r="AI572" s="32"/>
      <c r="AJ572" s="29"/>
      <c r="AK572" s="30"/>
      <c r="AL572" s="30"/>
      <c r="AM572" s="31"/>
      <c r="AN572" s="29"/>
      <c r="AO572" s="30"/>
      <c r="AP572" s="31"/>
      <c r="AQ572" s="189"/>
      <c r="AR572" s="30"/>
      <c r="AS572" s="30"/>
      <c r="AT572" s="30"/>
      <c r="AU572" s="30"/>
      <c r="AV572" s="31"/>
      <c r="AW572" s="33"/>
      <c r="AX572" s="57"/>
    </row>
    <row r="573" spans="2:50" s="15" customFormat="1" ht="21" x14ac:dyDescent="0.25">
      <c r="B573" s="48"/>
      <c r="C573" s="20">
        <f t="shared" si="35"/>
        <v>45938</v>
      </c>
      <c r="D573" s="168">
        <f>SUMIFS('Transport DB'!P:P,'Transport DB'!C:C,"="&amp;'Work DB'!C573,'Transport DB'!F:F,"="&amp;'Work DB'!$D$4)</f>
        <v>0</v>
      </c>
      <c r="E573" s="169">
        <f>SUMIFS('Transport DB'!P:P,'Transport DB'!C:C,"="&amp;'Work DB'!C573,'Transport DB'!F:F,"="&amp;'Work DB'!$E$4)</f>
        <v>0</v>
      </c>
      <c r="F573" s="169">
        <f>SUMIFS('Transport DB'!P:P,'Transport DB'!C:C,"="&amp;'Work DB'!C573,'Transport DB'!F:F,"="&amp;'Work DB'!$F$4)</f>
        <v>0</v>
      </c>
      <c r="G573" s="169"/>
      <c r="H573" s="167"/>
      <c r="I573" s="168">
        <f>SUMIFS('Transport DB'!O:O,'Transport DB'!C:C,"="&amp;'Work DB'!C573,'Transport DB'!F:F,"="&amp;'Work DB'!$I$4)</f>
        <v>0</v>
      </c>
      <c r="J573" s="169">
        <f>SUMIFS('Transport DB'!O:O,'Transport DB'!C:C,"="&amp;'Work DB'!C573,'Transport DB'!F:F,"="&amp;'Work DB'!$J$4)</f>
        <v>0</v>
      </c>
      <c r="K573" s="169">
        <f>SUMIFS('Transport DB'!O:O,'Transport DB'!C:C,"="&amp;'Work DB'!C573,'Transport DB'!F:F,"="&amp;'Work DB'!$K$4)</f>
        <v>0</v>
      </c>
      <c r="L573" s="169">
        <f>SUMIFS('Transport DB'!O:O,'Transport DB'!C:C,"="&amp;'Work DB'!C573,'Transport DB'!F:F,"="&amp;'Work DB'!$L$4)</f>
        <v>0</v>
      </c>
      <c r="M573" s="169">
        <f>SUMIFS('Transport DB'!O:O,'Transport DB'!C:C,"="&amp;'Work DB'!C573,'Transport DB'!F:F,"="&amp;'Work DB'!$M$4)</f>
        <v>0</v>
      </c>
      <c r="N573" s="169"/>
      <c r="O573" s="167"/>
      <c r="P573" s="168">
        <f t="shared" si="34"/>
        <v>0</v>
      </c>
      <c r="Q573" s="169">
        <f t="shared" si="36"/>
        <v>0</v>
      </c>
      <c r="R573" s="169"/>
      <c r="S573" s="169"/>
      <c r="T573" s="169"/>
      <c r="U573" s="169"/>
      <c r="V573" s="167"/>
      <c r="W573" s="168">
        <f>SUMIFS('Transport DB'!Q:Q,'Transport DB'!C:C,"="&amp;'Work DB'!C573,'Transport DB'!F:F,"="&amp;'Work DB'!$W$4)</f>
        <v>0</v>
      </c>
      <c r="X573" s="169">
        <f>SUMIFS('Transport DB'!Q:Q,'Transport DB'!C:C,"="&amp;'Work DB'!C573,'Transport DB'!F:F,"="&amp;'Work DB'!$X$4)</f>
        <v>0</v>
      </c>
      <c r="Y573" s="169">
        <f>SUMIFS('Transport DB'!Q:Q,'Transport DB'!C:C,"="&amp;'Work DB'!C573,'Transport DB'!F:F,"="&amp;'Work DB'!$Y$4)</f>
        <v>0</v>
      </c>
      <c r="Z573" s="166">
        <f>SUMIFS('Transport DB'!Q:Q,'Transport DB'!C:C,"="&amp;'Work DB'!C573,'Transport DB'!F:F,"="&amp;'Work DB'!$Z$4)</f>
        <v>0</v>
      </c>
      <c r="AA573" s="166">
        <f>SUMIFS('Transport DB'!Q:Q,'Transport DB'!C:C,"="&amp;'Work DB'!C573,'Transport DB'!F:F,"="&amp;'Work DB'!$AA$4)</f>
        <v>0</v>
      </c>
      <c r="AB573" s="166"/>
      <c r="AC573" s="167"/>
      <c r="AD573" s="29"/>
      <c r="AE573" s="30"/>
      <c r="AF573" s="31"/>
      <c r="AG573" s="29"/>
      <c r="AH573" s="30"/>
      <c r="AI573" s="32"/>
      <c r="AJ573" s="29"/>
      <c r="AK573" s="30"/>
      <c r="AL573" s="30"/>
      <c r="AM573" s="31"/>
      <c r="AN573" s="29"/>
      <c r="AO573" s="30"/>
      <c r="AP573" s="31"/>
      <c r="AQ573" s="189"/>
      <c r="AR573" s="30"/>
      <c r="AS573" s="30"/>
      <c r="AT573" s="30"/>
      <c r="AU573" s="30"/>
      <c r="AV573" s="31"/>
      <c r="AW573" s="33"/>
      <c r="AX573" s="57"/>
    </row>
    <row r="574" spans="2:50" s="15" customFormat="1" ht="21" x14ac:dyDescent="0.25">
      <c r="B574" s="48"/>
      <c r="C574" s="20">
        <f t="shared" si="35"/>
        <v>45939</v>
      </c>
      <c r="D574" s="168">
        <f>SUMIFS('Transport DB'!P:P,'Transport DB'!C:C,"="&amp;'Work DB'!C574,'Transport DB'!F:F,"="&amp;'Work DB'!$D$4)</f>
        <v>0</v>
      </c>
      <c r="E574" s="169">
        <f>SUMIFS('Transport DB'!P:P,'Transport DB'!C:C,"="&amp;'Work DB'!C574,'Transport DB'!F:F,"="&amp;'Work DB'!$E$4)</f>
        <v>0</v>
      </c>
      <c r="F574" s="169">
        <f>SUMIFS('Transport DB'!P:P,'Transport DB'!C:C,"="&amp;'Work DB'!C574,'Transport DB'!F:F,"="&amp;'Work DB'!$F$4)</f>
        <v>0</v>
      </c>
      <c r="G574" s="169"/>
      <c r="H574" s="167"/>
      <c r="I574" s="168">
        <f>SUMIFS('Transport DB'!O:O,'Transport DB'!C:C,"="&amp;'Work DB'!C574,'Transport DB'!F:F,"="&amp;'Work DB'!$I$4)</f>
        <v>0</v>
      </c>
      <c r="J574" s="169">
        <f>SUMIFS('Transport DB'!O:O,'Transport DB'!C:C,"="&amp;'Work DB'!C574,'Transport DB'!F:F,"="&amp;'Work DB'!$J$4)</f>
        <v>0</v>
      </c>
      <c r="K574" s="169">
        <f>SUMIFS('Transport DB'!O:O,'Transport DB'!C:C,"="&amp;'Work DB'!C574,'Transport DB'!F:F,"="&amp;'Work DB'!$K$4)</f>
        <v>0</v>
      </c>
      <c r="L574" s="169">
        <f>SUMIFS('Transport DB'!O:O,'Transport DB'!C:C,"="&amp;'Work DB'!C574,'Transport DB'!F:F,"="&amp;'Work DB'!$L$4)</f>
        <v>0</v>
      </c>
      <c r="M574" s="169">
        <f>SUMIFS('Transport DB'!O:O,'Transport DB'!C:C,"="&amp;'Work DB'!C574,'Transport DB'!F:F,"="&amp;'Work DB'!$M$4)</f>
        <v>0</v>
      </c>
      <c r="N574" s="169"/>
      <c r="O574" s="167"/>
      <c r="P574" s="168">
        <f t="shared" si="34"/>
        <v>0</v>
      </c>
      <c r="Q574" s="169">
        <f t="shared" si="36"/>
        <v>0</v>
      </c>
      <c r="R574" s="169"/>
      <c r="S574" s="169"/>
      <c r="T574" s="169"/>
      <c r="U574" s="169"/>
      <c r="V574" s="167"/>
      <c r="W574" s="168">
        <f>SUMIFS('Transport DB'!Q:Q,'Transport DB'!C:C,"="&amp;'Work DB'!C574,'Transport DB'!F:F,"="&amp;'Work DB'!$W$4)</f>
        <v>0</v>
      </c>
      <c r="X574" s="169">
        <f>SUMIFS('Transport DB'!Q:Q,'Transport DB'!C:C,"="&amp;'Work DB'!C574,'Transport DB'!F:F,"="&amp;'Work DB'!$X$4)</f>
        <v>0</v>
      </c>
      <c r="Y574" s="169">
        <f>SUMIFS('Transport DB'!Q:Q,'Transport DB'!C:C,"="&amp;'Work DB'!C574,'Transport DB'!F:F,"="&amp;'Work DB'!$Y$4)</f>
        <v>0</v>
      </c>
      <c r="Z574" s="166">
        <f>SUMIFS('Transport DB'!Q:Q,'Transport DB'!C:C,"="&amp;'Work DB'!C574,'Transport DB'!F:F,"="&amp;'Work DB'!$Z$4)</f>
        <v>0</v>
      </c>
      <c r="AA574" s="166">
        <f>SUMIFS('Transport DB'!Q:Q,'Transport DB'!C:C,"="&amp;'Work DB'!C574,'Transport DB'!F:F,"="&amp;'Work DB'!$AA$4)</f>
        <v>0</v>
      </c>
      <c r="AB574" s="166"/>
      <c r="AC574" s="167"/>
      <c r="AD574" s="29"/>
      <c r="AE574" s="30"/>
      <c r="AF574" s="31"/>
      <c r="AG574" s="29"/>
      <c r="AH574" s="30"/>
      <c r="AI574" s="32"/>
      <c r="AJ574" s="29"/>
      <c r="AK574" s="30"/>
      <c r="AL574" s="30"/>
      <c r="AM574" s="31"/>
      <c r="AN574" s="29"/>
      <c r="AO574" s="30"/>
      <c r="AP574" s="31"/>
      <c r="AQ574" s="189"/>
      <c r="AR574" s="30"/>
      <c r="AS574" s="30"/>
      <c r="AT574" s="30"/>
      <c r="AU574" s="30"/>
      <c r="AV574" s="31"/>
      <c r="AW574" s="33"/>
      <c r="AX574" s="57"/>
    </row>
    <row r="575" spans="2:50" s="15" customFormat="1" ht="21" x14ac:dyDescent="0.25">
      <c r="B575" s="48"/>
      <c r="C575" s="20">
        <f t="shared" si="35"/>
        <v>45940</v>
      </c>
      <c r="D575" s="168">
        <f>SUMIFS('Transport DB'!P:P,'Transport DB'!C:C,"="&amp;'Work DB'!C575,'Transport DB'!F:F,"="&amp;'Work DB'!$D$4)</f>
        <v>0</v>
      </c>
      <c r="E575" s="169">
        <f>SUMIFS('Transport DB'!P:P,'Transport DB'!C:C,"="&amp;'Work DB'!C575,'Transport DB'!F:F,"="&amp;'Work DB'!$E$4)</f>
        <v>0</v>
      </c>
      <c r="F575" s="169">
        <f>SUMIFS('Transport DB'!P:P,'Transport DB'!C:C,"="&amp;'Work DB'!C575,'Transport DB'!F:F,"="&amp;'Work DB'!$F$4)</f>
        <v>0</v>
      </c>
      <c r="G575" s="169"/>
      <c r="H575" s="167"/>
      <c r="I575" s="168">
        <f>SUMIFS('Transport DB'!O:O,'Transport DB'!C:C,"="&amp;'Work DB'!C575,'Transport DB'!F:F,"="&amp;'Work DB'!$I$4)</f>
        <v>0</v>
      </c>
      <c r="J575" s="169">
        <f>SUMIFS('Transport DB'!O:O,'Transport DB'!C:C,"="&amp;'Work DB'!C575,'Transport DB'!F:F,"="&amp;'Work DB'!$J$4)</f>
        <v>0</v>
      </c>
      <c r="K575" s="169">
        <f>SUMIFS('Transport DB'!O:O,'Transport DB'!C:C,"="&amp;'Work DB'!C575,'Transport DB'!F:F,"="&amp;'Work DB'!$K$4)</f>
        <v>0</v>
      </c>
      <c r="L575" s="169">
        <f>SUMIFS('Transport DB'!O:O,'Transport DB'!C:C,"="&amp;'Work DB'!C575,'Transport DB'!F:F,"="&amp;'Work DB'!$L$4)</f>
        <v>0</v>
      </c>
      <c r="M575" s="169">
        <f>SUMIFS('Transport DB'!O:O,'Transport DB'!C:C,"="&amp;'Work DB'!C575,'Transport DB'!F:F,"="&amp;'Work DB'!$M$4)</f>
        <v>0</v>
      </c>
      <c r="N575" s="169"/>
      <c r="O575" s="167"/>
      <c r="P575" s="168">
        <f t="shared" si="34"/>
        <v>0</v>
      </c>
      <c r="Q575" s="169">
        <f t="shared" si="36"/>
        <v>0</v>
      </c>
      <c r="R575" s="169"/>
      <c r="S575" s="169"/>
      <c r="T575" s="169"/>
      <c r="U575" s="169"/>
      <c r="V575" s="167"/>
      <c r="W575" s="168">
        <f>SUMIFS('Transport DB'!Q:Q,'Transport DB'!C:C,"="&amp;'Work DB'!C575,'Transport DB'!F:F,"="&amp;'Work DB'!$W$4)</f>
        <v>0</v>
      </c>
      <c r="X575" s="169">
        <f>SUMIFS('Transport DB'!Q:Q,'Transport DB'!C:C,"="&amp;'Work DB'!C575,'Transport DB'!F:F,"="&amp;'Work DB'!$X$4)</f>
        <v>0</v>
      </c>
      <c r="Y575" s="169">
        <f>SUMIFS('Transport DB'!Q:Q,'Transport DB'!C:C,"="&amp;'Work DB'!C575,'Transport DB'!F:F,"="&amp;'Work DB'!$Y$4)</f>
        <v>0</v>
      </c>
      <c r="Z575" s="166">
        <f>SUMIFS('Transport DB'!Q:Q,'Transport DB'!C:C,"="&amp;'Work DB'!C575,'Transport DB'!F:F,"="&amp;'Work DB'!$Z$4)</f>
        <v>0</v>
      </c>
      <c r="AA575" s="166">
        <f>SUMIFS('Transport DB'!Q:Q,'Transport DB'!C:C,"="&amp;'Work DB'!C575,'Transport DB'!F:F,"="&amp;'Work DB'!$AA$4)</f>
        <v>0</v>
      </c>
      <c r="AB575" s="166"/>
      <c r="AC575" s="167"/>
      <c r="AD575" s="29"/>
      <c r="AE575" s="30"/>
      <c r="AF575" s="31"/>
      <c r="AG575" s="29"/>
      <c r="AH575" s="30"/>
      <c r="AI575" s="32"/>
      <c r="AJ575" s="29"/>
      <c r="AK575" s="30"/>
      <c r="AL575" s="30"/>
      <c r="AM575" s="31"/>
      <c r="AN575" s="29"/>
      <c r="AO575" s="30"/>
      <c r="AP575" s="31"/>
      <c r="AQ575" s="189"/>
      <c r="AR575" s="30"/>
      <c r="AS575" s="30"/>
      <c r="AT575" s="30"/>
      <c r="AU575" s="30"/>
      <c r="AV575" s="31"/>
      <c r="AW575" s="33"/>
      <c r="AX575" s="57"/>
    </row>
    <row r="576" spans="2:50" s="15" customFormat="1" ht="21" x14ac:dyDescent="0.25">
      <c r="B576" s="48"/>
      <c r="C576" s="20">
        <f t="shared" si="35"/>
        <v>45941</v>
      </c>
      <c r="D576" s="168">
        <f>SUMIFS('Transport DB'!P:P,'Transport DB'!C:C,"="&amp;'Work DB'!C576,'Transport DB'!F:F,"="&amp;'Work DB'!$D$4)</f>
        <v>0</v>
      </c>
      <c r="E576" s="169">
        <f>SUMIFS('Transport DB'!P:P,'Transport DB'!C:C,"="&amp;'Work DB'!C576,'Transport DB'!F:F,"="&amp;'Work DB'!$E$4)</f>
        <v>0</v>
      </c>
      <c r="F576" s="169">
        <f>SUMIFS('Transport DB'!P:P,'Transport DB'!C:C,"="&amp;'Work DB'!C576,'Transport DB'!F:F,"="&amp;'Work DB'!$F$4)</f>
        <v>0</v>
      </c>
      <c r="G576" s="169"/>
      <c r="H576" s="167"/>
      <c r="I576" s="168">
        <f>SUMIFS('Transport DB'!O:O,'Transport DB'!C:C,"="&amp;'Work DB'!C576,'Transport DB'!F:F,"="&amp;'Work DB'!$I$4)</f>
        <v>0</v>
      </c>
      <c r="J576" s="169">
        <f>SUMIFS('Transport DB'!O:O,'Transport DB'!C:C,"="&amp;'Work DB'!C576,'Transport DB'!F:F,"="&amp;'Work DB'!$J$4)</f>
        <v>0</v>
      </c>
      <c r="K576" s="169">
        <f>SUMIFS('Transport DB'!O:O,'Transport DB'!C:C,"="&amp;'Work DB'!C576,'Transport DB'!F:F,"="&amp;'Work DB'!$K$4)</f>
        <v>0</v>
      </c>
      <c r="L576" s="169">
        <f>SUMIFS('Transport DB'!O:O,'Transport DB'!C:C,"="&amp;'Work DB'!C576,'Transport DB'!F:F,"="&amp;'Work DB'!$L$4)</f>
        <v>0</v>
      </c>
      <c r="M576" s="169">
        <f>SUMIFS('Transport DB'!O:O,'Transport DB'!C:C,"="&amp;'Work DB'!C576,'Transport DB'!F:F,"="&amp;'Work DB'!$M$4)</f>
        <v>0</v>
      </c>
      <c r="N576" s="169"/>
      <c r="O576" s="167"/>
      <c r="P576" s="168">
        <f t="shared" si="34"/>
        <v>0</v>
      </c>
      <c r="Q576" s="169">
        <f t="shared" si="36"/>
        <v>0</v>
      </c>
      <c r="R576" s="169"/>
      <c r="S576" s="169"/>
      <c r="T576" s="169"/>
      <c r="U576" s="169"/>
      <c r="V576" s="167"/>
      <c r="W576" s="168">
        <f>SUMIFS('Transport DB'!Q:Q,'Transport DB'!C:C,"="&amp;'Work DB'!C576,'Transport DB'!F:F,"="&amp;'Work DB'!$W$4)</f>
        <v>0</v>
      </c>
      <c r="X576" s="169">
        <f>SUMIFS('Transport DB'!Q:Q,'Transport DB'!C:C,"="&amp;'Work DB'!C576,'Transport DB'!F:F,"="&amp;'Work DB'!$X$4)</f>
        <v>0</v>
      </c>
      <c r="Y576" s="169">
        <f>SUMIFS('Transport DB'!Q:Q,'Transport DB'!C:C,"="&amp;'Work DB'!C576,'Transport DB'!F:F,"="&amp;'Work DB'!$Y$4)</f>
        <v>0</v>
      </c>
      <c r="Z576" s="166">
        <f>SUMIFS('Transport DB'!Q:Q,'Transport DB'!C:C,"="&amp;'Work DB'!C576,'Transport DB'!F:F,"="&amp;'Work DB'!$Z$4)</f>
        <v>0</v>
      </c>
      <c r="AA576" s="166">
        <f>SUMIFS('Transport DB'!Q:Q,'Transport DB'!C:C,"="&amp;'Work DB'!C576,'Transport DB'!F:F,"="&amp;'Work DB'!$AA$4)</f>
        <v>0</v>
      </c>
      <c r="AB576" s="166"/>
      <c r="AC576" s="167"/>
      <c r="AD576" s="29"/>
      <c r="AE576" s="30"/>
      <c r="AF576" s="31"/>
      <c r="AG576" s="29"/>
      <c r="AH576" s="30"/>
      <c r="AI576" s="32"/>
      <c r="AJ576" s="29"/>
      <c r="AK576" s="30"/>
      <c r="AL576" s="30"/>
      <c r="AM576" s="31"/>
      <c r="AN576" s="29"/>
      <c r="AO576" s="30"/>
      <c r="AP576" s="31"/>
      <c r="AQ576" s="189"/>
      <c r="AR576" s="30"/>
      <c r="AS576" s="30"/>
      <c r="AT576" s="30"/>
      <c r="AU576" s="30"/>
      <c r="AV576" s="31"/>
      <c r="AW576" s="33"/>
      <c r="AX576" s="57"/>
    </row>
    <row r="577" spans="2:50" s="15" customFormat="1" ht="21" x14ac:dyDescent="0.25">
      <c r="B577" s="48"/>
      <c r="C577" s="20">
        <f t="shared" si="35"/>
        <v>45942</v>
      </c>
      <c r="D577" s="168">
        <f>SUMIFS('Transport DB'!P:P,'Transport DB'!C:C,"="&amp;'Work DB'!C577,'Transport DB'!F:F,"="&amp;'Work DB'!$D$4)</f>
        <v>0</v>
      </c>
      <c r="E577" s="169">
        <f>SUMIFS('Transport DB'!P:P,'Transport DB'!C:C,"="&amp;'Work DB'!C577,'Transport DB'!F:F,"="&amp;'Work DB'!$E$4)</f>
        <v>0</v>
      </c>
      <c r="F577" s="169">
        <f>SUMIFS('Transport DB'!P:P,'Transport DB'!C:C,"="&amp;'Work DB'!C577,'Transport DB'!F:F,"="&amp;'Work DB'!$F$4)</f>
        <v>0</v>
      </c>
      <c r="G577" s="169"/>
      <c r="H577" s="167"/>
      <c r="I577" s="168">
        <f>SUMIFS('Transport DB'!O:O,'Transport DB'!C:C,"="&amp;'Work DB'!C577,'Transport DB'!F:F,"="&amp;'Work DB'!$I$4)</f>
        <v>0</v>
      </c>
      <c r="J577" s="169">
        <f>SUMIFS('Transport DB'!O:O,'Transport DB'!C:C,"="&amp;'Work DB'!C577,'Transport DB'!F:F,"="&amp;'Work DB'!$J$4)</f>
        <v>0</v>
      </c>
      <c r="K577" s="169">
        <f>SUMIFS('Transport DB'!O:O,'Transport DB'!C:C,"="&amp;'Work DB'!C577,'Transport DB'!F:F,"="&amp;'Work DB'!$K$4)</f>
        <v>0</v>
      </c>
      <c r="L577" s="169">
        <f>SUMIFS('Transport DB'!O:O,'Transport DB'!C:C,"="&amp;'Work DB'!C577,'Transport DB'!F:F,"="&amp;'Work DB'!$L$4)</f>
        <v>0</v>
      </c>
      <c r="M577" s="169">
        <f>SUMIFS('Transport DB'!O:O,'Transport DB'!C:C,"="&amp;'Work DB'!C577,'Transport DB'!F:F,"="&amp;'Work DB'!$M$4)</f>
        <v>0</v>
      </c>
      <c r="N577" s="169"/>
      <c r="O577" s="167"/>
      <c r="P577" s="168">
        <f t="shared" si="34"/>
        <v>0</v>
      </c>
      <c r="Q577" s="169">
        <f t="shared" si="36"/>
        <v>0</v>
      </c>
      <c r="R577" s="169"/>
      <c r="S577" s="169"/>
      <c r="T577" s="169"/>
      <c r="U577" s="169"/>
      <c r="V577" s="167"/>
      <c r="W577" s="168">
        <f>SUMIFS('Transport DB'!Q:Q,'Transport DB'!C:C,"="&amp;'Work DB'!C577,'Transport DB'!F:F,"="&amp;'Work DB'!$W$4)</f>
        <v>0</v>
      </c>
      <c r="X577" s="169">
        <f>SUMIFS('Transport DB'!Q:Q,'Transport DB'!C:C,"="&amp;'Work DB'!C577,'Transport DB'!F:F,"="&amp;'Work DB'!$X$4)</f>
        <v>0</v>
      </c>
      <c r="Y577" s="169">
        <f>SUMIFS('Transport DB'!Q:Q,'Transport DB'!C:C,"="&amp;'Work DB'!C577,'Transport DB'!F:F,"="&amp;'Work DB'!$Y$4)</f>
        <v>0</v>
      </c>
      <c r="Z577" s="166">
        <f>SUMIFS('Transport DB'!Q:Q,'Transport DB'!C:C,"="&amp;'Work DB'!C577,'Transport DB'!F:F,"="&amp;'Work DB'!$Z$4)</f>
        <v>0</v>
      </c>
      <c r="AA577" s="166">
        <f>SUMIFS('Transport DB'!Q:Q,'Transport DB'!C:C,"="&amp;'Work DB'!C577,'Transport DB'!F:F,"="&amp;'Work DB'!$AA$4)</f>
        <v>0</v>
      </c>
      <c r="AB577" s="166"/>
      <c r="AC577" s="167"/>
      <c r="AD577" s="29"/>
      <c r="AE577" s="30"/>
      <c r="AF577" s="31"/>
      <c r="AG577" s="29"/>
      <c r="AH577" s="30"/>
      <c r="AI577" s="32"/>
      <c r="AJ577" s="29"/>
      <c r="AK577" s="30"/>
      <c r="AL577" s="30"/>
      <c r="AM577" s="31"/>
      <c r="AN577" s="29"/>
      <c r="AO577" s="30"/>
      <c r="AP577" s="31"/>
      <c r="AQ577" s="189"/>
      <c r="AR577" s="30"/>
      <c r="AS577" s="30"/>
      <c r="AT577" s="30"/>
      <c r="AU577" s="30"/>
      <c r="AV577" s="31"/>
      <c r="AW577" s="33"/>
      <c r="AX577" s="57"/>
    </row>
    <row r="578" spans="2:50" s="15" customFormat="1" ht="21" x14ac:dyDescent="0.25">
      <c r="B578" s="48"/>
      <c r="C578" s="20">
        <f t="shared" si="35"/>
        <v>45943</v>
      </c>
      <c r="D578" s="168">
        <f>SUMIFS('Transport DB'!P:P,'Transport DB'!C:C,"="&amp;'Work DB'!C578,'Transport DB'!F:F,"="&amp;'Work DB'!$D$4)</f>
        <v>0</v>
      </c>
      <c r="E578" s="169">
        <f>SUMIFS('Transport DB'!P:P,'Transport DB'!C:C,"="&amp;'Work DB'!C578,'Transport DB'!F:F,"="&amp;'Work DB'!$E$4)</f>
        <v>0</v>
      </c>
      <c r="F578" s="169">
        <f>SUMIFS('Transport DB'!P:P,'Transport DB'!C:C,"="&amp;'Work DB'!C578,'Transport DB'!F:F,"="&amp;'Work DB'!$F$4)</f>
        <v>0</v>
      </c>
      <c r="G578" s="169"/>
      <c r="H578" s="167"/>
      <c r="I578" s="168">
        <f>SUMIFS('Transport DB'!O:O,'Transport DB'!C:C,"="&amp;'Work DB'!C578,'Transport DB'!F:F,"="&amp;'Work DB'!$I$4)</f>
        <v>0</v>
      </c>
      <c r="J578" s="169">
        <f>SUMIFS('Transport DB'!O:O,'Transport DB'!C:C,"="&amp;'Work DB'!C578,'Transport DB'!F:F,"="&amp;'Work DB'!$J$4)</f>
        <v>0</v>
      </c>
      <c r="K578" s="169">
        <f>SUMIFS('Transport DB'!O:O,'Transport DB'!C:C,"="&amp;'Work DB'!C578,'Transport DB'!F:F,"="&amp;'Work DB'!$K$4)</f>
        <v>0</v>
      </c>
      <c r="L578" s="169">
        <f>SUMIFS('Transport DB'!O:O,'Transport DB'!C:C,"="&amp;'Work DB'!C578,'Transport DB'!F:F,"="&amp;'Work DB'!$L$4)</f>
        <v>0</v>
      </c>
      <c r="M578" s="169">
        <f>SUMIFS('Transport DB'!O:O,'Transport DB'!C:C,"="&amp;'Work DB'!C578,'Transport DB'!F:F,"="&amp;'Work DB'!$M$4)</f>
        <v>0</v>
      </c>
      <c r="N578" s="169"/>
      <c r="O578" s="167"/>
      <c r="P578" s="168">
        <f t="shared" si="34"/>
        <v>0</v>
      </c>
      <c r="Q578" s="169">
        <f t="shared" si="36"/>
        <v>0</v>
      </c>
      <c r="R578" s="169"/>
      <c r="S578" s="169"/>
      <c r="T578" s="169"/>
      <c r="U578" s="169"/>
      <c r="V578" s="167"/>
      <c r="W578" s="168">
        <f>SUMIFS('Transport DB'!Q:Q,'Transport DB'!C:C,"="&amp;'Work DB'!C578,'Transport DB'!F:F,"="&amp;'Work DB'!$W$4)</f>
        <v>0</v>
      </c>
      <c r="X578" s="169">
        <f>SUMIFS('Transport DB'!Q:Q,'Transport DB'!C:C,"="&amp;'Work DB'!C578,'Transport DB'!F:F,"="&amp;'Work DB'!$X$4)</f>
        <v>0</v>
      </c>
      <c r="Y578" s="169">
        <f>SUMIFS('Transport DB'!Q:Q,'Transport DB'!C:C,"="&amp;'Work DB'!C578,'Transport DB'!F:F,"="&amp;'Work DB'!$Y$4)</f>
        <v>0</v>
      </c>
      <c r="Z578" s="166">
        <f>SUMIFS('Transport DB'!Q:Q,'Transport DB'!C:C,"="&amp;'Work DB'!C578,'Transport DB'!F:F,"="&amp;'Work DB'!$Z$4)</f>
        <v>0</v>
      </c>
      <c r="AA578" s="166">
        <f>SUMIFS('Transport DB'!Q:Q,'Transport DB'!C:C,"="&amp;'Work DB'!C578,'Transport DB'!F:F,"="&amp;'Work DB'!$AA$4)</f>
        <v>0</v>
      </c>
      <c r="AB578" s="166"/>
      <c r="AC578" s="167"/>
      <c r="AD578" s="29"/>
      <c r="AE578" s="30"/>
      <c r="AF578" s="31"/>
      <c r="AG578" s="29"/>
      <c r="AH578" s="30"/>
      <c r="AI578" s="32"/>
      <c r="AJ578" s="29"/>
      <c r="AK578" s="30"/>
      <c r="AL578" s="30"/>
      <c r="AM578" s="31"/>
      <c r="AN578" s="29"/>
      <c r="AO578" s="30"/>
      <c r="AP578" s="31"/>
      <c r="AQ578" s="189"/>
      <c r="AR578" s="30"/>
      <c r="AS578" s="30"/>
      <c r="AT578" s="30"/>
      <c r="AU578" s="30"/>
      <c r="AV578" s="31"/>
      <c r="AW578" s="33"/>
      <c r="AX578" s="57"/>
    </row>
    <row r="579" spans="2:50" s="15" customFormat="1" ht="21" x14ac:dyDescent="0.25">
      <c r="B579" s="48"/>
      <c r="C579" s="20">
        <f t="shared" si="35"/>
        <v>45944</v>
      </c>
      <c r="D579" s="168">
        <f>SUMIFS('Transport DB'!P:P,'Transport DB'!C:C,"="&amp;'Work DB'!C579,'Transport DB'!F:F,"="&amp;'Work DB'!$D$4)</f>
        <v>0</v>
      </c>
      <c r="E579" s="169">
        <f>SUMIFS('Transport DB'!P:P,'Transport DB'!C:C,"="&amp;'Work DB'!C579,'Transport DB'!F:F,"="&amp;'Work DB'!$E$4)</f>
        <v>0</v>
      </c>
      <c r="F579" s="169">
        <f>SUMIFS('Transport DB'!P:P,'Transport DB'!C:C,"="&amp;'Work DB'!C579,'Transport DB'!F:F,"="&amp;'Work DB'!$F$4)</f>
        <v>0</v>
      </c>
      <c r="G579" s="169"/>
      <c r="H579" s="167"/>
      <c r="I579" s="168">
        <f>SUMIFS('Transport DB'!O:O,'Transport DB'!C:C,"="&amp;'Work DB'!C579,'Transport DB'!F:F,"="&amp;'Work DB'!$I$4)</f>
        <v>0</v>
      </c>
      <c r="J579" s="169">
        <f>SUMIFS('Transport DB'!O:O,'Transport DB'!C:C,"="&amp;'Work DB'!C579,'Transport DB'!F:F,"="&amp;'Work DB'!$J$4)</f>
        <v>0</v>
      </c>
      <c r="K579" s="169">
        <f>SUMIFS('Transport DB'!O:O,'Transport DB'!C:C,"="&amp;'Work DB'!C579,'Transport DB'!F:F,"="&amp;'Work DB'!$K$4)</f>
        <v>0</v>
      </c>
      <c r="L579" s="169">
        <f>SUMIFS('Transport DB'!O:O,'Transport DB'!C:C,"="&amp;'Work DB'!C579,'Transport DB'!F:F,"="&amp;'Work DB'!$L$4)</f>
        <v>0</v>
      </c>
      <c r="M579" s="169">
        <f>SUMIFS('Transport DB'!O:O,'Transport DB'!C:C,"="&amp;'Work DB'!C579,'Transport DB'!F:F,"="&amp;'Work DB'!$M$4)</f>
        <v>0</v>
      </c>
      <c r="N579" s="169"/>
      <c r="O579" s="167"/>
      <c r="P579" s="168">
        <f t="shared" si="34"/>
        <v>0</v>
      </c>
      <c r="Q579" s="169">
        <f t="shared" si="36"/>
        <v>0</v>
      </c>
      <c r="R579" s="169"/>
      <c r="S579" s="169"/>
      <c r="T579" s="169"/>
      <c r="U579" s="169"/>
      <c r="V579" s="167"/>
      <c r="W579" s="168">
        <f>SUMIFS('Transport DB'!Q:Q,'Transport DB'!C:C,"="&amp;'Work DB'!C579,'Transport DB'!F:F,"="&amp;'Work DB'!$W$4)</f>
        <v>0</v>
      </c>
      <c r="X579" s="169">
        <f>SUMIFS('Transport DB'!Q:Q,'Transport DB'!C:C,"="&amp;'Work DB'!C579,'Transport DB'!F:F,"="&amp;'Work DB'!$X$4)</f>
        <v>0</v>
      </c>
      <c r="Y579" s="169">
        <f>SUMIFS('Transport DB'!Q:Q,'Transport DB'!C:C,"="&amp;'Work DB'!C579,'Transport DB'!F:F,"="&amp;'Work DB'!$Y$4)</f>
        <v>0</v>
      </c>
      <c r="Z579" s="166">
        <f>SUMIFS('Transport DB'!Q:Q,'Transport DB'!C:C,"="&amp;'Work DB'!C579,'Transport DB'!F:F,"="&amp;'Work DB'!$Z$4)</f>
        <v>0</v>
      </c>
      <c r="AA579" s="166">
        <f>SUMIFS('Transport DB'!Q:Q,'Transport DB'!C:C,"="&amp;'Work DB'!C579,'Transport DB'!F:F,"="&amp;'Work DB'!$AA$4)</f>
        <v>0</v>
      </c>
      <c r="AB579" s="166"/>
      <c r="AC579" s="167"/>
      <c r="AD579" s="29"/>
      <c r="AE579" s="30"/>
      <c r="AF579" s="31"/>
      <c r="AG579" s="29"/>
      <c r="AH579" s="30"/>
      <c r="AI579" s="32"/>
      <c r="AJ579" s="29"/>
      <c r="AK579" s="30"/>
      <c r="AL579" s="30"/>
      <c r="AM579" s="31"/>
      <c r="AN579" s="29"/>
      <c r="AO579" s="30"/>
      <c r="AP579" s="31"/>
      <c r="AQ579" s="189"/>
      <c r="AR579" s="30"/>
      <c r="AS579" s="30"/>
      <c r="AT579" s="30"/>
      <c r="AU579" s="30"/>
      <c r="AV579" s="31"/>
      <c r="AW579" s="33"/>
      <c r="AX579" s="57"/>
    </row>
    <row r="580" spans="2:50" s="15" customFormat="1" ht="21" x14ac:dyDescent="0.25">
      <c r="B580" s="48"/>
      <c r="C580" s="20">
        <f t="shared" si="35"/>
        <v>45945</v>
      </c>
      <c r="D580" s="168">
        <f>SUMIFS('Transport DB'!P:P,'Transport DB'!C:C,"="&amp;'Work DB'!C580,'Transport DB'!F:F,"="&amp;'Work DB'!$D$4)</f>
        <v>0</v>
      </c>
      <c r="E580" s="169">
        <f>SUMIFS('Transport DB'!P:P,'Transport DB'!C:C,"="&amp;'Work DB'!C580,'Transport DB'!F:F,"="&amp;'Work DB'!$E$4)</f>
        <v>0</v>
      </c>
      <c r="F580" s="169">
        <f>SUMIFS('Transport DB'!P:P,'Transport DB'!C:C,"="&amp;'Work DB'!C580,'Transport DB'!F:F,"="&amp;'Work DB'!$F$4)</f>
        <v>0</v>
      </c>
      <c r="G580" s="169"/>
      <c r="H580" s="167"/>
      <c r="I580" s="168">
        <f>SUMIFS('Transport DB'!O:O,'Transport DB'!C:C,"="&amp;'Work DB'!C580,'Transport DB'!F:F,"="&amp;'Work DB'!$I$4)</f>
        <v>0</v>
      </c>
      <c r="J580" s="169">
        <f>SUMIFS('Transport DB'!O:O,'Transport DB'!C:C,"="&amp;'Work DB'!C580,'Transport DB'!F:F,"="&amp;'Work DB'!$J$4)</f>
        <v>0</v>
      </c>
      <c r="K580" s="169">
        <f>SUMIFS('Transport DB'!O:O,'Transport DB'!C:C,"="&amp;'Work DB'!C580,'Transport DB'!F:F,"="&amp;'Work DB'!$K$4)</f>
        <v>0</v>
      </c>
      <c r="L580" s="169">
        <f>SUMIFS('Transport DB'!O:O,'Transport DB'!C:C,"="&amp;'Work DB'!C580,'Transport DB'!F:F,"="&amp;'Work DB'!$L$4)</f>
        <v>0</v>
      </c>
      <c r="M580" s="169">
        <f>SUMIFS('Transport DB'!O:O,'Transport DB'!C:C,"="&amp;'Work DB'!C580,'Transport DB'!F:F,"="&amp;'Work DB'!$M$4)</f>
        <v>0</v>
      </c>
      <c r="N580" s="169"/>
      <c r="O580" s="167"/>
      <c r="P580" s="168">
        <f t="shared" si="34"/>
        <v>0</v>
      </c>
      <c r="Q580" s="169">
        <f t="shared" si="36"/>
        <v>0</v>
      </c>
      <c r="R580" s="169"/>
      <c r="S580" s="169"/>
      <c r="T580" s="169"/>
      <c r="U580" s="169"/>
      <c r="V580" s="167"/>
      <c r="W580" s="168">
        <f>SUMIFS('Transport DB'!Q:Q,'Transport DB'!C:C,"="&amp;'Work DB'!C580,'Transport DB'!F:F,"="&amp;'Work DB'!$W$4)</f>
        <v>0</v>
      </c>
      <c r="X580" s="169">
        <f>SUMIFS('Transport DB'!Q:Q,'Transport DB'!C:C,"="&amp;'Work DB'!C580,'Transport DB'!F:F,"="&amp;'Work DB'!$X$4)</f>
        <v>0</v>
      </c>
      <c r="Y580" s="169">
        <f>SUMIFS('Transport DB'!Q:Q,'Transport DB'!C:C,"="&amp;'Work DB'!C580,'Transport DB'!F:F,"="&amp;'Work DB'!$Y$4)</f>
        <v>0</v>
      </c>
      <c r="Z580" s="166">
        <f>SUMIFS('Transport DB'!Q:Q,'Transport DB'!C:C,"="&amp;'Work DB'!C580,'Transport DB'!F:F,"="&amp;'Work DB'!$Z$4)</f>
        <v>0</v>
      </c>
      <c r="AA580" s="166">
        <f>SUMIFS('Transport DB'!Q:Q,'Transport DB'!C:C,"="&amp;'Work DB'!C580,'Transport DB'!F:F,"="&amp;'Work DB'!$AA$4)</f>
        <v>0</v>
      </c>
      <c r="AB580" s="166"/>
      <c r="AC580" s="167"/>
      <c r="AD580" s="29"/>
      <c r="AE580" s="30"/>
      <c r="AF580" s="31"/>
      <c r="AG580" s="29"/>
      <c r="AH580" s="30"/>
      <c r="AI580" s="32"/>
      <c r="AJ580" s="29"/>
      <c r="AK580" s="30"/>
      <c r="AL580" s="30"/>
      <c r="AM580" s="31"/>
      <c r="AN580" s="29"/>
      <c r="AO580" s="30"/>
      <c r="AP580" s="31"/>
      <c r="AQ580" s="189"/>
      <c r="AR580" s="30"/>
      <c r="AS580" s="30"/>
      <c r="AT580" s="30"/>
      <c r="AU580" s="30"/>
      <c r="AV580" s="31"/>
      <c r="AW580" s="33"/>
      <c r="AX580" s="57"/>
    </row>
    <row r="581" spans="2:50" s="15" customFormat="1" ht="21" x14ac:dyDescent="0.25">
      <c r="B581" s="48"/>
      <c r="C581" s="20">
        <f t="shared" si="35"/>
        <v>45946</v>
      </c>
      <c r="D581" s="168">
        <f>SUMIFS('Transport DB'!P:P,'Transport DB'!C:C,"="&amp;'Work DB'!C581,'Transport DB'!F:F,"="&amp;'Work DB'!$D$4)</f>
        <v>0</v>
      </c>
      <c r="E581" s="169">
        <f>SUMIFS('Transport DB'!P:P,'Transport DB'!C:C,"="&amp;'Work DB'!C581,'Transport DB'!F:F,"="&amp;'Work DB'!$E$4)</f>
        <v>0</v>
      </c>
      <c r="F581" s="169">
        <f>SUMIFS('Transport DB'!P:P,'Transport DB'!C:C,"="&amp;'Work DB'!C581,'Transport DB'!F:F,"="&amp;'Work DB'!$F$4)</f>
        <v>0</v>
      </c>
      <c r="G581" s="169"/>
      <c r="H581" s="167"/>
      <c r="I581" s="168">
        <f>SUMIFS('Transport DB'!O:O,'Transport DB'!C:C,"="&amp;'Work DB'!C581,'Transport DB'!F:F,"="&amp;'Work DB'!$I$4)</f>
        <v>0</v>
      </c>
      <c r="J581" s="169">
        <f>SUMIFS('Transport DB'!O:O,'Transport DB'!C:C,"="&amp;'Work DB'!C581,'Transport DB'!F:F,"="&amp;'Work DB'!$J$4)</f>
        <v>0</v>
      </c>
      <c r="K581" s="169">
        <f>SUMIFS('Transport DB'!O:O,'Transport DB'!C:C,"="&amp;'Work DB'!C581,'Transport DB'!F:F,"="&amp;'Work DB'!$K$4)</f>
        <v>0</v>
      </c>
      <c r="L581" s="169">
        <f>SUMIFS('Transport DB'!O:O,'Transport DB'!C:C,"="&amp;'Work DB'!C581,'Transport DB'!F:F,"="&amp;'Work DB'!$L$4)</f>
        <v>0</v>
      </c>
      <c r="M581" s="169">
        <f>SUMIFS('Transport DB'!O:O,'Transport DB'!C:C,"="&amp;'Work DB'!C581,'Transport DB'!F:F,"="&amp;'Work DB'!$M$4)</f>
        <v>0</v>
      </c>
      <c r="N581" s="169"/>
      <c r="O581" s="167"/>
      <c r="P581" s="168">
        <f t="shared" ref="P581:P644" si="37">SUM(D581:H581)+SUM(I581:O581)-K581</f>
        <v>0</v>
      </c>
      <c r="Q581" s="169">
        <f t="shared" si="36"/>
        <v>0</v>
      </c>
      <c r="R581" s="169"/>
      <c r="S581" s="169"/>
      <c r="T581" s="169"/>
      <c r="U581" s="169"/>
      <c r="V581" s="167"/>
      <c r="W581" s="168">
        <f>SUMIFS('Transport DB'!Q:Q,'Transport DB'!C:C,"="&amp;'Work DB'!C581,'Transport DB'!F:F,"="&amp;'Work DB'!$W$4)</f>
        <v>0</v>
      </c>
      <c r="X581" s="169">
        <f>SUMIFS('Transport DB'!Q:Q,'Transport DB'!C:C,"="&amp;'Work DB'!C581,'Transport DB'!F:F,"="&amp;'Work DB'!$X$4)</f>
        <v>0</v>
      </c>
      <c r="Y581" s="169">
        <f>SUMIFS('Transport DB'!Q:Q,'Transport DB'!C:C,"="&amp;'Work DB'!C581,'Transport DB'!F:F,"="&amp;'Work DB'!$Y$4)</f>
        <v>0</v>
      </c>
      <c r="Z581" s="166">
        <f>SUMIFS('Transport DB'!Q:Q,'Transport DB'!C:C,"="&amp;'Work DB'!C581,'Transport DB'!F:F,"="&amp;'Work DB'!$Z$4)</f>
        <v>0</v>
      </c>
      <c r="AA581" s="166">
        <f>SUMIFS('Transport DB'!Q:Q,'Transport DB'!C:C,"="&amp;'Work DB'!C581,'Transport DB'!F:F,"="&amp;'Work DB'!$AA$4)</f>
        <v>0</v>
      </c>
      <c r="AB581" s="166"/>
      <c r="AC581" s="167"/>
      <c r="AD581" s="29"/>
      <c r="AE581" s="30"/>
      <c r="AF581" s="31"/>
      <c r="AG581" s="29"/>
      <c r="AH581" s="30"/>
      <c r="AI581" s="32"/>
      <c r="AJ581" s="29"/>
      <c r="AK581" s="30"/>
      <c r="AL581" s="30"/>
      <c r="AM581" s="31"/>
      <c r="AN581" s="29"/>
      <c r="AO581" s="30"/>
      <c r="AP581" s="31"/>
      <c r="AQ581" s="189"/>
      <c r="AR581" s="30"/>
      <c r="AS581" s="30"/>
      <c r="AT581" s="30"/>
      <c r="AU581" s="30"/>
      <c r="AV581" s="31"/>
      <c r="AW581" s="33"/>
      <c r="AX581" s="57"/>
    </row>
    <row r="582" spans="2:50" s="15" customFormat="1" ht="21" x14ac:dyDescent="0.25">
      <c r="B582" s="48"/>
      <c r="C582" s="20">
        <f t="shared" si="35"/>
        <v>45947</v>
      </c>
      <c r="D582" s="168">
        <f>SUMIFS('Transport DB'!P:P,'Transport DB'!C:C,"="&amp;'Work DB'!C582,'Transport DB'!F:F,"="&amp;'Work DB'!$D$4)</f>
        <v>0</v>
      </c>
      <c r="E582" s="169">
        <f>SUMIFS('Transport DB'!P:P,'Transport DB'!C:C,"="&amp;'Work DB'!C582,'Transport DB'!F:F,"="&amp;'Work DB'!$E$4)</f>
        <v>0</v>
      </c>
      <c r="F582" s="169">
        <f>SUMIFS('Transport DB'!P:P,'Transport DB'!C:C,"="&amp;'Work DB'!C582,'Transport DB'!F:F,"="&amp;'Work DB'!$F$4)</f>
        <v>0</v>
      </c>
      <c r="G582" s="169"/>
      <c r="H582" s="167"/>
      <c r="I582" s="168">
        <f>SUMIFS('Transport DB'!O:O,'Transport DB'!C:C,"="&amp;'Work DB'!C582,'Transport DB'!F:F,"="&amp;'Work DB'!$I$4)</f>
        <v>0</v>
      </c>
      <c r="J582" s="169">
        <f>SUMIFS('Transport DB'!O:O,'Transport DB'!C:C,"="&amp;'Work DB'!C582,'Transport DB'!F:F,"="&amp;'Work DB'!$J$4)</f>
        <v>0</v>
      </c>
      <c r="K582" s="169">
        <f>SUMIFS('Transport DB'!O:O,'Transport DB'!C:C,"="&amp;'Work DB'!C582,'Transport DB'!F:F,"="&amp;'Work DB'!$K$4)</f>
        <v>0</v>
      </c>
      <c r="L582" s="169">
        <f>SUMIFS('Transport DB'!O:O,'Transport DB'!C:C,"="&amp;'Work DB'!C582,'Transport DB'!F:F,"="&amp;'Work DB'!$L$4)</f>
        <v>0</v>
      </c>
      <c r="M582" s="169">
        <f>SUMIFS('Transport DB'!O:O,'Transport DB'!C:C,"="&amp;'Work DB'!C582,'Transport DB'!F:F,"="&amp;'Work DB'!$M$4)</f>
        <v>0</v>
      </c>
      <c r="N582" s="169"/>
      <c r="O582" s="167"/>
      <c r="P582" s="168">
        <f t="shared" si="37"/>
        <v>0</v>
      </c>
      <c r="Q582" s="169">
        <f t="shared" si="36"/>
        <v>0</v>
      </c>
      <c r="R582" s="169"/>
      <c r="S582" s="169"/>
      <c r="T582" s="169"/>
      <c r="U582" s="169"/>
      <c r="V582" s="167"/>
      <c r="W582" s="168">
        <f>SUMIFS('Transport DB'!Q:Q,'Transport DB'!C:C,"="&amp;'Work DB'!C582,'Transport DB'!F:F,"="&amp;'Work DB'!$W$4)</f>
        <v>0</v>
      </c>
      <c r="X582" s="169">
        <f>SUMIFS('Transport DB'!Q:Q,'Transport DB'!C:C,"="&amp;'Work DB'!C582,'Transport DB'!F:F,"="&amp;'Work DB'!$X$4)</f>
        <v>0</v>
      </c>
      <c r="Y582" s="169">
        <f>SUMIFS('Transport DB'!Q:Q,'Transport DB'!C:C,"="&amp;'Work DB'!C582,'Transport DB'!F:F,"="&amp;'Work DB'!$Y$4)</f>
        <v>0</v>
      </c>
      <c r="Z582" s="166">
        <f>SUMIFS('Transport DB'!Q:Q,'Transport DB'!C:C,"="&amp;'Work DB'!C582,'Transport DB'!F:F,"="&amp;'Work DB'!$Z$4)</f>
        <v>0</v>
      </c>
      <c r="AA582" s="166">
        <f>SUMIFS('Transport DB'!Q:Q,'Transport DB'!C:C,"="&amp;'Work DB'!C582,'Transport DB'!F:F,"="&amp;'Work DB'!$AA$4)</f>
        <v>0</v>
      </c>
      <c r="AB582" s="166"/>
      <c r="AC582" s="167"/>
      <c r="AD582" s="29"/>
      <c r="AE582" s="30"/>
      <c r="AF582" s="31"/>
      <c r="AG582" s="29"/>
      <c r="AH582" s="30"/>
      <c r="AI582" s="32"/>
      <c r="AJ582" s="29"/>
      <c r="AK582" s="30"/>
      <c r="AL582" s="30"/>
      <c r="AM582" s="31"/>
      <c r="AN582" s="29"/>
      <c r="AO582" s="30"/>
      <c r="AP582" s="31"/>
      <c r="AQ582" s="189"/>
      <c r="AR582" s="30"/>
      <c r="AS582" s="30"/>
      <c r="AT582" s="30"/>
      <c r="AU582" s="30"/>
      <c r="AV582" s="31"/>
      <c r="AW582" s="33"/>
      <c r="AX582" s="57"/>
    </row>
    <row r="583" spans="2:50" s="15" customFormat="1" ht="21" x14ac:dyDescent="0.25">
      <c r="B583" s="48"/>
      <c r="C583" s="20">
        <f t="shared" si="35"/>
        <v>45948</v>
      </c>
      <c r="D583" s="168">
        <f>SUMIFS('Transport DB'!P:P,'Transport DB'!C:C,"="&amp;'Work DB'!C583,'Transport DB'!F:F,"="&amp;'Work DB'!$D$4)</f>
        <v>0</v>
      </c>
      <c r="E583" s="169">
        <f>SUMIFS('Transport DB'!P:P,'Transport DB'!C:C,"="&amp;'Work DB'!C583,'Transport DB'!F:F,"="&amp;'Work DB'!$E$4)</f>
        <v>0</v>
      </c>
      <c r="F583" s="169">
        <f>SUMIFS('Transport DB'!P:P,'Transport DB'!C:C,"="&amp;'Work DB'!C583,'Transport DB'!F:F,"="&amp;'Work DB'!$F$4)</f>
        <v>0</v>
      </c>
      <c r="G583" s="169"/>
      <c r="H583" s="167"/>
      <c r="I583" s="168">
        <f>SUMIFS('Transport DB'!O:O,'Transport DB'!C:C,"="&amp;'Work DB'!C583,'Transport DB'!F:F,"="&amp;'Work DB'!$I$4)</f>
        <v>0</v>
      </c>
      <c r="J583" s="169">
        <f>SUMIFS('Transport DB'!O:O,'Transport DB'!C:C,"="&amp;'Work DB'!C583,'Transport DB'!F:F,"="&amp;'Work DB'!$J$4)</f>
        <v>0</v>
      </c>
      <c r="K583" s="169">
        <f>SUMIFS('Transport DB'!O:O,'Transport DB'!C:C,"="&amp;'Work DB'!C583,'Transport DB'!F:F,"="&amp;'Work DB'!$K$4)</f>
        <v>0</v>
      </c>
      <c r="L583" s="169">
        <f>SUMIFS('Transport DB'!O:O,'Transport DB'!C:C,"="&amp;'Work DB'!C583,'Transport DB'!F:F,"="&amp;'Work DB'!$L$4)</f>
        <v>0</v>
      </c>
      <c r="M583" s="169">
        <f>SUMIFS('Transport DB'!O:O,'Transport DB'!C:C,"="&amp;'Work DB'!C583,'Transport DB'!F:F,"="&amp;'Work DB'!$M$4)</f>
        <v>0</v>
      </c>
      <c r="N583" s="169"/>
      <c r="O583" s="167"/>
      <c r="P583" s="168">
        <f t="shared" si="37"/>
        <v>0</v>
      </c>
      <c r="Q583" s="169">
        <f t="shared" si="36"/>
        <v>0</v>
      </c>
      <c r="R583" s="169"/>
      <c r="S583" s="169"/>
      <c r="T583" s="169"/>
      <c r="U583" s="169"/>
      <c r="V583" s="167"/>
      <c r="W583" s="168">
        <f>SUMIFS('Transport DB'!Q:Q,'Transport DB'!C:C,"="&amp;'Work DB'!C583,'Transport DB'!F:F,"="&amp;'Work DB'!$W$4)</f>
        <v>0</v>
      </c>
      <c r="X583" s="169">
        <f>SUMIFS('Transport DB'!Q:Q,'Transport DB'!C:C,"="&amp;'Work DB'!C583,'Transport DB'!F:F,"="&amp;'Work DB'!$X$4)</f>
        <v>0</v>
      </c>
      <c r="Y583" s="169">
        <f>SUMIFS('Transport DB'!Q:Q,'Transport DB'!C:C,"="&amp;'Work DB'!C583,'Transport DB'!F:F,"="&amp;'Work DB'!$Y$4)</f>
        <v>0</v>
      </c>
      <c r="Z583" s="166">
        <f>SUMIFS('Transport DB'!Q:Q,'Transport DB'!C:C,"="&amp;'Work DB'!C583,'Transport DB'!F:F,"="&amp;'Work DB'!$Z$4)</f>
        <v>0</v>
      </c>
      <c r="AA583" s="166">
        <f>SUMIFS('Transport DB'!Q:Q,'Transport DB'!C:C,"="&amp;'Work DB'!C583,'Transport DB'!F:F,"="&amp;'Work DB'!$AA$4)</f>
        <v>0</v>
      </c>
      <c r="AB583" s="166"/>
      <c r="AC583" s="167"/>
      <c r="AD583" s="29"/>
      <c r="AE583" s="30"/>
      <c r="AF583" s="31"/>
      <c r="AG583" s="29"/>
      <c r="AH583" s="30"/>
      <c r="AI583" s="32"/>
      <c r="AJ583" s="29"/>
      <c r="AK583" s="30"/>
      <c r="AL583" s="30"/>
      <c r="AM583" s="31"/>
      <c r="AN583" s="29"/>
      <c r="AO583" s="30"/>
      <c r="AP583" s="31"/>
      <c r="AQ583" s="189"/>
      <c r="AR583" s="30"/>
      <c r="AS583" s="30"/>
      <c r="AT583" s="30"/>
      <c r="AU583" s="30"/>
      <c r="AV583" s="31"/>
      <c r="AW583" s="33"/>
      <c r="AX583" s="57"/>
    </row>
    <row r="584" spans="2:50" s="15" customFormat="1" ht="21" x14ac:dyDescent="0.25">
      <c r="B584" s="48"/>
      <c r="C584" s="20">
        <f t="shared" ref="C584:C647" si="38">C583+1</f>
        <v>45949</v>
      </c>
      <c r="D584" s="168">
        <f>SUMIFS('Transport DB'!P:P,'Transport DB'!C:C,"="&amp;'Work DB'!C584,'Transport DB'!F:F,"="&amp;'Work DB'!$D$4)</f>
        <v>0</v>
      </c>
      <c r="E584" s="169">
        <f>SUMIFS('Transport DB'!P:P,'Transport DB'!C:C,"="&amp;'Work DB'!C584,'Transport DB'!F:F,"="&amp;'Work DB'!$E$4)</f>
        <v>0</v>
      </c>
      <c r="F584" s="169">
        <f>SUMIFS('Transport DB'!P:P,'Transport DB'!C:C,"="&amp;'Work DB'!C584,'Transport DB'!F:F,"="&amp;'Work DB'!$F$4)</f>
        <v>0</v>
      </c>
      <c r="G584" s="169"/>
      <c r="H584" s="167"/>
      <c r="I584" s="168">
        <f>SUMIFS('Transport DB'!O:O,'Transport DB'!C:C,"="&amp;'Work DB'!C584,'Transport DB'!F:F,"="&amp;'Work DB'!$I$4)</f>
        <v>0</v>
      </c>
      <c r="J584" s="169">
        <f>SUMIFS('Transport DB'!O:O,'Transport DB'!C:C,"="&amp;'Work DB'!C584,'Transport DB'!F:F,"="&amp;'Work DB'!$J$4)</f>
        <v>0</v>
      </c>
      <c r="K584" s="169">
        <f>SUMIFS('Transport DB'!O:O,'Transport DB'!C:C,"="&amp;'Work DB'!C584,'Transport DB'!F:F,"="&amp;'Work DB'!$K$4)</f>
        <v>0</v>
      </c>
      <c r="L584" s="169">
        <f>SUMIFS('Transport DB'!O:O,'Transport DB'!C:C,"="&amp;'Work DB'!C584,'Transport DB'!F:F,"="&amp;'Work DB'!$L$4)</f>
        <v>0</v>
      </c>
      <c r="M584" s="169">
        <f>SUMIFS('Transport DB'!O:O,'Transport DB'!C:C,"="&amp;'Work DB'!C584,'Transport DB'!F:F,"="&amp;'Work DB'!$M$4)</f>
        <v>0</v>
      </c>
      <c r="N584" s="169"/>
      <c r="O584" s="167"/>
      <c r="P584" s="168">
        <f t="shared" si="37"/>
        <v>0</v>
      </c>
      <c r="Q584" s="169">
        <f t="shared" si="36"/>
        <v>0</v>
      </c>
      <c r="R584" s="169"/>
      <c r="S584" s="169"/>
      <c r="T584" s="169"/>
      <c r="U584" s="169"/>
      <c r="V584" s="167"/>
      <c r="W584" s="168">
        <f>SUMIFS('Transport DB'!Q:Q,'Transport DB'!C:C,"="&amp;'Work DB'!C584,'Transport DB'!F:F,"="&amp;'Work DB'!$W$4)</f>
        <v>0</v>
      </c>
      <c r="X584" s="169">
        <f>SUMIFS('Transport DB'!Q:Q,'Transport DB'!C:C,"="&amp;'Work DB'!C584,'Transport DB'!F:F,"="&amp;'Work DB'!$X$4)</f>
        <v>0</v>
      </c>
      <c r="Y584" s="169">
        <f>SUMIFS('Transport DB'!Q:Q,'Transport DB'!C:C,"="&amp;'Work DB'!C584,'Transport DB'!F:F,"="&amp;'Work DB'!$Y$4)</f>
        <v>0</v>
      </c>
      <c r="Z584" s="166">
        <f>SUMIFS('Transport DB'!Q:Q,'Transport DB'!C:C,"="&amp;'Work DB'!C584,'Transport DB'!F:F,"="&amp;'Work DB'!$Z$4)</f>
        <v>0</v>
      </c>
      <c r="AA584" s="166">
        <f>SUMIFS('Transport DB'!Q:Q,'Transport DB'!C:C,"="&amp;'Work DB'!C584,'Transport DB'!F:F,"="&amp;'Work DB'!$AA$4)</f>
        <v>0</v>
      </c>
      <c r="AB584" s="166"/>
      <c r="AC584" s="167"/>
      <c r="AD584" s="29"/>
      <c r="AE584" s="30"/>
      <c r="AF584" s="31"/>
      <c r="AG584" s="29"/>
      <c r="AH584" s="30"/>
      <c r="AI584" s="32"/>
      <c r="AJ584" s="29"/>
      <c r="AK584" s="30"/>
      <c r="AL584" s="30"/>
      <c r="AM584" s="31"/>
      <c r="AN584" s="29"/>
      <c r="AO584" s="30"/>
      <c r="AP584" s="31"/>
      <c r="AQ584" s="189"/>
      <c r="AR584" s="30"/>
      <c r="AS584" s="30"/>
      <c r="AT584" s="30"/>
      <c r="AU584" s="30"/>
      <c r="AV584" s="31"/>
      <c r="AW584" s="33"/>
      <c r="AX584" s="57"/>
    </row>
    <row r="585" spans="2:50" s="15" customFormat="1" ht="21" x14ac:dyDescent="0.25">
      <c r="B585" s="48"/>
      <c r="C585" s="20">
        <f t="shared" si="38"/>
        <v>45950</v>
      </c>
      <c r="D585" s="168">
        <f>SUMIFS('Transport DB'!P:P,'Transport DB'!C:C,"="&amp;'Work DB'!C585,'Transport DB'!F:F,"="&amp;'Work DB'!$D$4)</f>
        <v>0</v>
      </c>
      <c r="E585" s="169">
        <f>SUMIFS('Transport DB'!P:P,'Transport DB'!C:C,"="&amp;'Work DB'!C585,'Transport DB'!F:F,"="&amp;'Work DB'!$E$4)</f>
        <v>0</v>
      </c>
      <c r="F585" s="169">
        <f>SUMIFS('Transport DB'!P:P,'Transport DB'!C:C,"="&amp;'Work DB'!C585,'Transport DB'!F:F,"="&amp;'Work DB'!$F$4)</f>
        <v>0</v>
      </c>
      <c r="G585" s="169"/>
      <c r="H585" s="167"/>
      <c r="I585" s="168">
        <f>SUMIFS('Transport DB'!O:O,'Transport DB'!C:C,"="&amp;'Work DB'!C585,'Transport DB'!F:F,"="&amp;'Work DB'!$I$4)</f>
        <v>0</v>
      </c>
      <c r="J585" s="169">
        <f>SUMIFS('Transport DB'!O:O,'Transport DB'!C:C,"="&amp;'Work DB'!C585,'Transport DB'!F:F,"="&amp;'Work DB'!$J$4)</f>
        <v>0</v>
      </c>
      <c r="K585" s="169">
        <f>SUMIFS('Transport DB'!O:O,'Transport DB'!C:C,"="&amp;'Work DB'!C585,'Transport DB'!F:F,"="&amp;'Work DB'!$K$4)</f>
        <v>0</v>
      </c>
      <c r="L585" s="169">
        <f>SUMIFS('Transport DB'!O:O,'Transport DB'!C:C,"="&amp;'Work DB'!C585,'Transport DB'!F:F,"="&amp;'Work DB'!$L$4)</f>
        <v>0</v>
      </c>
      <c r="M585" s="169">
        <f>SUMIFS('Transport DB'!O:O,'Transport DB'!C:C,"="&amp;'Work DB'!C585,'Transport DB'!F:F,"="&amp;'Work DB'!$M$4)</f>
        <v>0</v>
      </c>
      <c r="N585" s="169"/>
      <c r="O585" s="167"/>
      <c r="P585" s="168">
        <f t="shared" si="37"/>
        <v>0</v>
      </c>
      <c r="Q585" s="169">
        <f t="shared" si="36"/>
        <v>0</v>
      </c>
      <c r="R585" s="169"/>
      <c r="S585" s="169"/>
      <c r="T585" s="169"/>
      <c r="U585" s="169"/>
      <c r="V585" s="167"/>
      <c r="W585" s="168">
        <f>SUMIFS('Transport DB'!Q:Q,'Transport DB'!C:C,"="&amp;'Work DB'!C585,'Transport DB'!F:F,"="&amp;'Work DB'!$W$4)</f>
        <v>0</v>
      </c>
      <c r="X585" s="169">
        <f>SUMIFS('Transport DB'!Q:Q,'Transport DB'!C:C,"="&amp;'Work DB'!C585,'Transport DB'!F:F,"="&amp;'Work DB'!$X$4)</f>
        <v>0</v>
      </c>
      <c r="Y585" s="169">
        <f>SUMIFS('Transport DB'!Q:Q,'Transport DB'!C:C,"="&amp;'Work DB'!C585,'Transport DB'!F:F,"="&amp;'Work DB'!$Y$4)</f>
        <v>0</v>
      </c>
      <c r="Z585" s="166">
        <f>SUMIFS('Transport DB'!Q:Q,'Transport DB'!C:C,"="&amp;'Work DB'!C585,'Transport DB'!F:F,"="&amp;'Work DB'!$Z$4)</f>
        <v>0</v>
      </c>
      <c r="AA585" s="166">
        <f>SUMIFS('Transport DB'!Q:Q,'Transport DB'!C:C,"="&amp;'Work DB'!C585,'Transport DB'!F:F,"="&amp;'Work DB'!$AA$4)</f>
        <v>0</v>
      </c>
      <c r="AB585" s="166"/>
      <c r="AC585" s="167"/>
      <c r="AD585" s="29"/>
      <c r="AE585" s="30"/>
      <c r="AF585" s="31"/>
      <c r="AG585" s="29"/>
      <c r="AH585" s="30"/>
      <c r="AI585" s="32"/>
      <c r="AJ585" s="29"/>
      <c r="AK585" s="30"/>
      <c r="AL585" s="30"/>
      <c r="AM585" s="31"/>
      <c r="AN585" s="29"/>
      <c r="AO585" s="30"/>
      <c r="AP585" s="31"/>
      <c r="AQ585" s="189"/>
      <c r="AR585" s="30"/>
      <c r="AS585" s="30"/>
      <c r="AT585" s="30"/>
      <c r="AU585" s="30"/>
      <c r="AV585" s="31"/>
      <c r="AW585" s="33"/>
      <c r="AX585" s="57"/>
    </row>
    <row r="586" spans="2:50" s="15" customFormat="1" ht="21" x14ac:dyDescent="0.25">
      <c r="B586" s="48"/>
      <c r="C586" s="20">
        <f t="shared" si="38"/>
        <v>45951</v>
      </c>
      <c r="D586" s="168">
        <f>SUMIFS('Transport DB'!P:P,'Transport DB'!C:C,"="&amp;'Work DB'!C586,'Transport DB'!F:F,"="&amp;'Work DB'!$D$4)</f>
        <v>0</v>
      </c>
      <c r="E586" s="169">
        <f>SUMIFS('Transport DB'!P:P,'Transport DB'!C:C,"="&amp;'Work DB'!C586,'Transport DB'!F:F,"="&amp;'Work DB'!$E$4)</f>
        <v>0</v>
      </c>
      <c r="F586" s="169">
        <f>SUMIFS('Transport DB'!P:P,'Transport DB'!C:C,"="&amp;'Work DB'!C586,'Transport DB'!F:F,"="&amp;'Work DB'!$F$4)</f>
        <v>0</v>
      </c>
      <c r="G586" s="169"/>
      <c r="H586" s="167"/>
      <c r="I586" s="168">
        <f>SUMIFS('Transport DB'!O:O,'Transport DB'!C:C,"="&amp;'Work DB'!C586,'Transport DB'!F:F,"="&amp;'Work DB'!$I$4)</f>
        <v>0</v>
      </c>
      <c r="J586" s="169">
        <f>SUMIFS('Transport DB'!O:O,'Transport DB'!C:C,"="&amp;'Work DB'!C586,'Transport DB'!F:F,"="&amp;'Work DB'!$J$4)</f>
        <v>0</v>
      </c>
      <c r="K586" s="169">
        <f>SUMIFS('Transport DB'!O:O,'Transport DB'!C:C,"="&amp;'Work DB'!C586,'Transport DB'!F:F,"="&amp;'Work DB'!$K$4)</f>
        <v>0</v>
      </c>
      <c r="L586" s="169">
        <f>SUMIFS('Transport DB'!O:O,'Transport DB'!C:C,"="&amp;'Work DB'!C586,'Transport DB'!F:F,"="&amp;'Work DB'!$L$4)</f>
        <v>0</v>
      </c>
      <c r="M586" s="169">
        <f>SUMIFS('Transport DB'!O:O,'Transport DB'!C:C,"="&amp;'Work DB'!C586,'Transport DB'!F:F,"="&amp;'Work DB'!$M$4)</f>
        <v>0</v>
      </c>
      <c r="N586" s="169"/>
      <c r="O586" s="167"/>
      <c r="P586" s="168">
        <f t="shared" si="37"/>
        <v>0</v>
      </c>
      <c r="Q586" s="169">
        <f t="shared" si="36"/>
        <v>0</v>
      </c>
      <c r="R586" s="169"/>
      <c r="S586" s="169"/>
      <c r="T586" s="169"/>
      <c r="U586" s="169"/>
      <c r="V586" s="167"/>
      <c r="W586" s="168">
        <f>SUMIFS('Transport DB'!Q:Q,'Transport DB'!C:C,"="&amp;'Work DB'!C586,'Transport DB'!F:F,"="&amp;'Work DB'!$W$4)</f>
        <v>0</v>
      </c>
      <c r="X586" s="169">
        <f>SUMIFS('Transport DB'!Q:Q,'Transport DB'!C:C,"="&amp;'Work DB'!C586,'Transport DB'!F:F,"="&amp;'Work DB'!$X$4)</f>
        <v>0</v>
      </c>
      <c r="Y586" s="169">
        <f>SUMIFS('Transport DB'!Q:Q,'Transport DB'!C:C,"="&amp;'Work DB'!C586,'Transport DB'!F:F,"="&amp;'Work DB'!$Y$4)</f>
        <v>0</v>
      </c>
      <c r="Z586" s="166">
        <f>SUMIFS('Transport DB'!Q:Q,'Transport DB'!C:C,"="&amp;'Work DB'!C586,'Transport DB'!F:F,"="&amp;'Work DB'!$Z$4)</f>
        <v>0</v>
      </c>
      <c r="AA586" s="166">
        <f>SUMIFS('Transport DB'!Q:Q,'Transport DB'!C:C,"="&amp;'Work DB'!C586,'Transport DB'!F:F,"="&amp;'Work DB'!$AA$4)</f>
        <v>0</v>
      </c>
      <c r="AB586" s="166"/>
      <c r="AC586" s="167"/>
      <c r="AD586" s="29"/>
      <c r="AE586" s="30"/>
      <c r="AF586" s="31"/>
      <c r="AG586" s="29"/>
      <c r="AH586" s="30"/>
      <c r="AI586" s="32"/>
      <c r="AJ586" s="29"/>
      <c r="AK586" s="30"/>
      <c r="AL586" s="30"/>
      <c r="AM586" s="31"/>
      <c r="AN586" s="29"/>
      <c r="AO586" s="30"/>
      <c r="AP586" s="31"/>
      <c r="AQ586" s="189"/>
      <c r="AR586" s="30"/>
      <c r="AS586" s="30"/>
      <c r="AT586" s="30"/>
      <c r="AU586" s="30"/>
      <c r="AV586" s="31"/>
      <c r="AW586" s="33"/>
      <c r="AX586" s="57"/>
    </row>
    <row r="587" spans="2:50" s="15" customFormat="1" ht="21" x14ac:dyDescent="0.25">
      <c r="B587" s="48"/>
      <c r="C587" s="20">
        <f t="shared" si="38"/>
        <v>45952</v>
      </c>
      <c r="D587" s="168">
        <f>SUMIFS('Transport DB'!P:P,'Transport DB'!C:C,"="&amp;'Work DB'!C587,'Transport DB'!F:F,"="&amp;'Work DB'!$D$4)</f>
        <v>0</v>
      </c>
      <c r="E587" s="169">
        <f>SUMIFS('Transport DB'!P:P,'Transport DB'!C:C,"="&amp;'Work DB'!C587,'Transport DB'!F:F,"="&amp;'Work DB'!$E$4)</f>
        <v>0</v>
      </c>
      <c r="F587" s="169">
        <f>SUMIFS('Transport DB'!P:P,'Transport DB'!C:C,"="&amp;'Work DB'!C587,'Transport DB'!F:F,"="&amp;'Work DB'!$F$4)</f>
        <v>0</v>
      </c>
      <c r="G587" s="169"/>
      <c r="H587" s="167"/>
      <c r="I587" s="168">
        <f>SUMIFS('Transport DB'!O:O,'Transport DB'!C:C,"="&amp;'Work DB'!C587,'Transport DB'!F:F,"="&amp;'Work DB'!$I$4)</f>
        <v>0</v>
      </c>
      <c r="J587" s="169">
        <f>SUMIFS('Transport DB'!O:O,'Transport DB'!C:C,"="&amp;'Work DB'!C587,'Transport DB'!F:F,"="&amp;'Work DB'!$J$4)</f>
        <v>0</v>
      </c>
      <c r="K587" s="169">
        <f>SUMIFS('Transport DB'!O:O,'Transport DB'!C:C,"="&amp;'Work DB'!C587,'Transport DB'!F:F,"="&amp;'Work DB'!$K$4)</f>
        <v>0</v>
      </c>
      <c r="L587" s="169">
        <f>SUMIFS('Transport DB'!O:O,'Transport DB'!C:C,"="&amp;'Work DB'!C587,'Transport DB'!F:F,"="&amp;'Work DB'!$L$4)</f>
        <v>0</v>
      </c>
      <c r="M587" s="169">
        <f>SUMIFS('Transport DB'!O:O,'Transport DB'!C:C,"="&amp;'Work DB'!C587,'Transport DB'!F:F,"="&amp;'Work DB'!$M$4)</f>
        <v>0</v>
      </c>
      <c r="N587" s="169"/>
      <c r="O587" s="167"/>
      <c r="P587" s="168">
        <f t="shared" si="37"/>
        <v>0</v>
      </c>
      <c r="Q587" s="169">
        <f t="shared" si="36"/>
        <v>0</v>
      </c>
      <c r="R587" s="169"/>
      <c r="S587" s="169"/>
      <c r="T587" s="169"/>
      <c r="U587" s="169"/>
      <c r="V587" s="167"/>
      <c r="W587" s="168">
        <f>SUMIFS('Transport DB'!Q:Q,'Transport DB'!C:C,"="&amp;'Work DB'!C587,'Transport DB'!F:F,"="&amp;'Work DB'!$W$4)</f>
        <v>0</v>
      </c>
      <c r="X587" s="169">
        <f>SUMIFS('Transport DB'!Q:Q,'Transport DB'!C:C,"="&amp;'Work DB'!C587,'Transport DB'!F:F,"="&amp;'Work DB'!$X$4)</f>
        <v>0</v>
      </c>
      <c r="Y587" s="169">
        <f>SUMIFS('Transport DB'!Q:Q,'Transport DB'!C:C,"="&amp;'Work DB'!C587,'Transport DB'!F:F,"="&amp;'Work DB'!$Y$4)</f>
        <v>0</v>
      </c>
      <c r="Z587" s="166">
        <f>SUMIFS('Transport DB'!Q:Q,'Transport DB'!C:C,"="&amp;'Work DB'!C587,'Transport DB'!F:F,"="&amp;'Work DB'!$Z$4)</f>
        <v>0</v>
      </c>
      <c r="AA587" s="166">
        <f>SUMIFS('Transport DB'!Q:Q,'Transport DB'!C:C,"="&amp;'Work DB'!C587,'Transport DB'!F:F,"="&amp;'Work DB'!$AA$4)</f>
        <v>0</v>
      </c>
      <c r="AB587" s="166"/>
      <c r="AC587" s="167"/>
      <c r="AD587" s="29"/>
      <c r="AE587" s="30"/>
      <c r="AF587" s="31"/>
      <c r="AG587" s="29"/>
      <c r="AH587" s="30"/>
      <c r="AI587" s="32"/>
      <c r="AJ587" s="29"/>
      <c r="AK587" s="30"/>
      <c r="AL587" s="30"/>
      <c r="AM587" s="31"/>
      <c r="AN587" s="29"/>
      <c r="AO587" s="30"/>
      <c r="AP587" s="31"/>
      <c r="AQ587" s="189"/>
      <c r="AR587" s="30"/>
      <c r="AS587" s="30"/>
      <c r="AT587" s="30"/>
      <c r="AU587" s="30"/>
      <c r="AV587" s="31"/>
      <c r="AW587" s="33"/>
      <c r="AX587" s="57"/>
    </row>
    <row r="588" spans="2:50" s="15" customFormat="1" ht="21" x14ac:dyDescent="0.25">
      <c r="B588" s="48"/>
      <c r="C588" s="184">
        <f t="shared" si="38"/>
        <v>45953</v>
      </c>
      <c r="D588" s="185">
        <f>SUMIFS('Transport DB'!P:P,'Transport DB'!C:C,"="&amp;'Work DB'!C588,'Transport DB'!F:F,"="&amp;'Work DB'!$D$4)</f>
        <v>0</v>
      </c>
      <c r="E588" s="186">
        <f>SUMIFS('Transport DB'!P:P,'Transport DB'!C:C,"="&amp;'Work DB'!C588,'Transport DB'!F:F,"="&amp;'Work DB'!$E$4)</f>
        <v>0</v>
      </c>
      <c r="F588" s="186">
        <f>SUMIFS('Transport DB'!P:P,'Transport DB'!C:C,"="&amp;'Work DB'!C588,'Transport DB'!F:F,"="&amp;'Work DB'!$F$4)</f>
        <v>0</v>
      </c>
      <c r="G588" s="186"/>
      <c r="H588" s="187"/>
      <c r="I588" s="185">
        <f>SUMIFS('Transport DB'!O:O,'Transport DB'!C:C,"="&amp;'Work DB'!C588,'Transport DB'!F:F,"="&amp;'Work DB'!$I$4)</f>
        <v>0</v>
      </c>
      <c r="J588" s="186">
        <f>SUMIFS('Transport DB'!O:O,'Transport DB'!C:C,"="&amp;'Work DB'!C588,'Transport DB'!F:F,"="&amp;'Work DB'!$J$4)</f>
        <v>0</v>
      </c>
      <c r="K588" s="186">
        <f>SUMIFS('Transport DB'!O:O,'Transport DB'!C:C,"="&amp;'Work DB'!C588,'Transport DB'!F:F,"="&amp;'Work DB'!$K$4)</f>
        <v>0</v>
      </c>
      <c r="L588" s="186">
        <f>SUMIFS('Transport DB'!O:O,'Transport DB'!C:C,"="&amp;'Work DB'!C588,'Transport DB'!F:F,"="&amp;'Work DB'!$L$4)</f>
        <v>0</v>
      </c>
      <c r="M588" s="186">
        <f>SUMIFS('Transport DB'!O:O,'Transport DB'!C:C,"="&amp;'Work DB'!C588,'Transport DB'!F:F,"="&amp;'Work DB'!$M$4)</f>
        <v>0</v>
      </c>
      <c r="N588" s="186"/>
      <c r="O588" s="187"/>
      <c r="P588" s="168">
        <f t="shared" si="37"/>
        <v>0</v>
      </c>
      <c r="Q588" s="186">
        <f t="shared" si="36"/>
        <v>0</v>
      </c>
      <c r="R588" s="186"/>
      <c r="S588" s="186"/>
      <c r="T588" s="186"/>
      <c r="U588" s="186"/>
      <c r="V588" s="187"/>
      <c r="W588" s="185">
        <f>SUMIFS('Transport DB'!Q:Q,'Transport DB'!C:C,"="&amp;'Work DB'!C588,'Transport DB'!F:F,"="&amp;'Work DB'!$W$4)</f>
        <v>0</v>
      </c>
      <c r="X588" s="186">
        <f>SUMIFS('Transport DB'!Q:Q,'Transport DB'!C:C,"="&amp;'Work DB'!C588,'Transport DB'!F:F,"="&amp;'Work DB'!$X$4)</f>
        <v>0</v>
      </c>
      <c r="Y588" s="186">
        <f>SUMIFS('Transport DB'!Q:Q,'Transport DB'!C:C,"="&amp;'Work DB'!C588,'Transport DB'!F:F,"="&amp;'Work DB'!$Y$4)</f>
        <v>0</v>
      </c>
      <c r="Z588" s="188">
        <f>SUMIFS('Transport DB'!Q:Q,'Transport DB'!C:C,"="&amp;'Work DB'!C588,'Transport DB'!F:F,"="&amp;'Work DB'!$Z$4)</f>
        <v>0</v>
      </c>
      <c r="AA588" s="188">
        <f>SUMIFS('Transport DB'!Q:Q,'Transport DB'!C:C,"="&amp;'Work DB'!C588,'Transport DB'!F:F,"="&amp;'Work DB'!$AA$4)</f>
        <v>0</v>
      </c>
      <c r="AB588" s="188"/>
      <c r="AC588" s="187"/>
      <c r="AD588" s="185"/>
      <c r="AE588" s="186"/>
      <c r="AF588" s="187"/>
      <c r="AG588" s="185"/>
      <c r="AH588" s="186"/>
      <c r="AI588" s="188"/>
      <c r="AJ588" s="185"/>
      <c r="AK588" s="186"/>
      <c r="AL588" s="186"/>
      <c r="AM588" s="187"/>
      <c r="AN588" s="185"/>
      <c r="AO588" s="186"/>
      <c r="AP588" s="187"/>
      <c r="AQ588" s="189"/>
      <c r="AR588" s="186"/>
      <c r="AS588" s="186"/>
      <c r="AT588" s="186"/>
      <c r="AU588" s="186"/>
      <c r="AV588" s="187"/>
      <c r="AW588" s="189"/>
      <c r="AX588" s="190" t="s">
        <v>54</v>
      </c>
    </row>
    <row r="589" spans="2:50" s="15" customFormat="1" ht="21" x14ac:dyDescent="0.25">
      <c r="B589" s="48"/>
      <c r="C589" s="20">
        <f t="shared" si="38"/>
        <v>45954</v>
      </c>
      <c r="D589" s="168">
        <f>SUMIFS('Transport DB'!P:P,'Transport DB'!C:C,"="&amp;'Work DB'!C589,'Transport DB'!F:F,"="&amp;'Work DB'!$D$4)</f>
        <v>0</v>
      </c>
      <c r="E589" s="169">
        <f>SUMIFS('Transport DB'!P:P,'Transport DB'!C:C,"="&amp;'Work DB'!C589,'Transport DB'!F:F,"="&amp;'Work DB'!$E$4)</f>
        <v>0</v>
      </c>
      <c r="F589" s="169">
        <f>SUMIFS('Transport DB'!P:P,'Transport DB'!C:C,"="&amp;'Work DB'!C589,'Transport DB'!F:F,"="&amp;'Work DB'!$F$4)</f>
        <v>0</v>
      </c>
      <c r="G589" s="169"/>
      <c r="H589" s="167"/>
      <c r="I589" s="168">
        <f>SUMIFS('Transport DB'!O:O,'Transport DB'!C:C,"="&amp;'Work DB'!C589,'Transport DB'!F:F,"="&amp;'Work DB'!$I$4)</f>
        <v>0</v>
      </c>
      <c r="J589" s="169">
        <f>SUMIFS('Transport DB'!O:O,'Transport DB'!C:C,"="&amp;'Work DB'!C589,'Transport DB'!F:F,"="&amp;'Work DB'!$J$4)</f>
        <v>0</v>
      </c>
      <c r="K589" s="169">
        <f>SUMIFS('Transport DB'!O:O,'Transport DB'!C:C,"="&amp;'Work DB'!C589,'Transport DB'!F:F,"="&amp;'Work DB'!$K$4)</f>
        <v>0</v>
      </c>
      <c r="L589" s="169">
        <f>SUMIFS('Transport DB'!O:O,'Transport DB'!C:C,"="&amp;'Work DB'!C589,'Transport DB'!F:F,"="&amp;'Work DB'!$L$4)</f>
        <v>0</v>
      </c>
      <c r="M589" s="169">
        <f>SUMIFS('Transport DB'!O:O,'Transport DB'!C:C,"="&amp;'Work DB'!C589,'Transport DB'!F:F,"="&amp;'Work DB'!$M$4)</f>
        <v>0</v>
      </c>
      <c r="N589" s="169"/>
      <c r="O589" s="167"/>
      <c r="P589" s="168">
        <f t="shared" si="37"/>
        <v>0</v>
      </c>
      <c r="Q589" s="169">
        <f t="shared" si="36"/>
        <v>0</v>
      </c>
      <c r="R589" s="169"/>
      <c r="S589" s="169"/>
      <c r="T589" s="169"/>
      <c r="U589" s="169"/>
      <c r="V589" s="167"/>
      <c r="W589" s="168">
        <f>SUMIFS('Transport DB'!Q:Q,'Transport DB'!C:C,"="&amp;'Work DB'!C589,'Transport DB'!F:F,"="&amp;'Work DB'!$W$4)</f>
        <v>0</v>
      </c>
      <c r="X589" s="169">
        <f>SUMIFS('Transport DB'!Q:Q,'Transport DB'!C:C,"="&amp;'Work DB'!C589,'Transport DB'!F:F,"="&amp;'Work DB'!$X$4)</f>
        <v>0</v>
      </c>
      <c r="Y589" s="169">
        <f>SUMIFS('Transport DB'!Q:Q,'Transport DB'!C:C,"="&amp;'Work DB'!C589,'Transport DB'!F:F,"="&amp;'Work DB'!$Y$4)</f>
        <v>0</v>
      </c>
      <c r="Z589" s="166">
        <f>SUMIFS('Transport DB'!Q:Q,'Transport DB'!C:C,"="&amp;'Work DB'!C589,'Transport DB'!F:F,"="&amp;'Work DB'!$Z$4)</f>
        <v>0</v>
      </c>
      <c r="AA589" s="166">
        <f>SUMIFS('Transport DB'!Q:Q,'Transport DB'!C:C,"="&amp;'Work DB'!C589,'Transport DB'!F:F,"="&amp;'Work DB'!$AA$4)</f>
        <v>0</v>
      </c>
      <c r="AB589" s="166"/>
      <c r="AC589" s="167"/>
      <c r="AD589" s="29"/>
      <c r="AE589" s="30"/>
      <c r="AF589" s="31"/>
      <c r="AG589" s="29"/>
      <c r="AH589" s="30"/>
      <c r="AI589" s="32"/>
      <c r="AJ589" s="29"/>
      <c r="AK589" s="30"/>
      <c r="AL589" s="30"/>
      <c r="AM589" s="31"/>
      <c r="AN589" s="29"/>
      <c r="AO589" s="30"/>
      <c r="AP589" s="31"/>
      <c r="AQ589" s="189"/>
      <c r="AR589" s="30"/>
      <c r="AS589" s="30"/>
      <c r="AT589" s="30"/>
      <c r="AU589" s="30"/>
      <c r="AV589" s="31"/>
      <c r="AW589" s="33"/>
      <c r="AX589" s="57"/>
    </row>
    <row r="590" spans="2:50" s="15" customFormat="1" ht="21" x14ac:dyDescent="0.25">
      <c r="B590" s="48"/>
      <c r="C590" s="20">
        <f t="shared" si="38"/>
        <v>45955</v>
      </c>
      <c r="D590" s="168">
        <f>SUMIFS('Transport DB'!P:P,'Transport DB'!C:C,"="&amp;'Work DB'!C590,'Transport DB'!F:F,"="&amp;'Work DB'!$D$4)</f>
        <v>0</v>
      </c>
      <c r="E590" s="169">
        <f>SUMIFS('Transport DB'!P:P,'Transport DB'!C:C,"="&amp;'Work DB'!C590,'Transport DB'!F:F,"="&amp;'Work DB'!$E$4)</f>
        <v>0</v>
      </c>
      <c r="F590" s="169">
        <f>SUMIFS('Transport DB'!P:P,'Transport DB'!C:C,"="&amp;'Work DB'!C590,'Transport DB'!F:F,"="&amp;'Work DB'!$F$4)</f>
        <v>0</v>
      </c>
      <c r="G590" s="169"/>
      <c r="H590" s="167"/>
      <c r="I590" s="168">
        <f>SUMIFS('Transport DB'!O:O,'Transport DB'!C:C,"="&amp;'Work DB'!C590,'Transport DB'!F:F,"="&amp;'Work DB'!$I$4)</f>
        <v>0</v>
      </c>
      <c r="J590" s="169">
        <f>SUMIFS('Transport DB'!O:O,'Transport DB'!C:C,"="&amp;'Work DB'!C590,'Transport DB'!F:F,"="&amp;'Work DB'!$J$4)</f>
        <v>0</v>
      </c>
      <c r="K590" s="169">
        <f>SUMIFS('Transport DB'!O:O,'Transport DB'!C:C,"="&amp;'Work DB'!C590,'Transport DB'!F:F,"="&amp;'Work DB'!$K$4)</f>
        <v>0</v>
      </c>
      <c r="L590" s="169">
        <f>SUMIFS('Transport DB'!O:O,'Transport DB'!C:C,"="&amp;'Work DB'!C590,'Transport DB'!F:F,"="&amp;'Work DB'!$L$4)</f>
        <v>0</v>
      </c>
      <c r="M590" s="169">
        <f>SUMIFS('Transport DB'!O:O,'Transport DB'!C:C,"="&amp;'Work DB'!C590,'Transport DB'!F:F,"="&amp;'Work DB'!$M$4)</f>
        <v>0</v>
      </c>
      <c r="N590" s="169"/>
      <c r="O590" s="167"/>
      <c r="P590" s="168">
        <f t="shared" si="37"/>
        <v>0</v>
      </c>
      <c r="Q590" s="169">
        <f t="shared" si="36"/>
        <v>0</v>
      </c>
      <c r="R590" s="169"/>
      <c r="S590" s="169"/>
      <c r="T590" s="169"/>
      <c r="U590" s="169"/>
      <c r="V590" s="167"/>
      <c r="W590" s="168">
        <f>SUMIFS('Transport DB'!Q:Q,'Transport DB'!C:C,"="&amp;'Work DB'!C590,'Transport DB'!F:F,"="&amp;'Work DB'!$W$4)</f>
        <v>0</v>
      </c>
      <c r="X590" s="169">
        <f>SUMIFS('Transport DB'!Q:Q,'Transport DB'!C:C,"="&amp;'Work DB'!C590,'Transport DB'!F:F,"="&amp;'Work DB'!$X$4)</f>
        <v>0</v>
      </c>
      <c r="Y590" s="169">
        <f>SUMIFS('Transport DB'!Q:Q,'Transport DB'!C:C,"="&amp;'Work DB'!C590,'Transport DB'!F:F,"="&amp;'Work DB'!$Y$4)</f>
        <v>0</v>
      </c>
      <c r="Z590" s="166">
        <f>SUMIFS('Transport DB'!Q:Q,'Transport DB'!C:C,"="&amp;'Work DB'!C590,'Transport DB'!F:F,"="&amp;'Work DB'!$Z$4)</f>
        <v>0</v>
      </c>
      <c r="AA590" s="166">
        <f>SUMIFS('Transport DB'!Q:Q,'Transport DB'!C:C,"="&amp;'Work DB'!C590,'Transport DB'!F:F,"="&amp;'Work DB'!$AA$4)</f>
        <v>0</v>
      </c>
      <c r="AB590" s="166"/>
      <c r="AC590" s="167"/>
      <c r="AD590" s="29"/>
      <c r="AE590" s="30"/>
      <c r="AF590" s="31"/>
      <c r="AG590" s="29"/>
      <c r="AH590" s="30"/>
      <c r="AI590" s="32"/>
      <c r="AJ590" s="29"/>
      <c r="AK590" s="30"/>
      <c r="AL590" s="30"/>
      <c r="AM590" s="31"/>
      <c r="AN590" s="29"/>
      <c r="AO590" s="30"/>
      <c r="AP590" s="31"/>
      <c r="AQ590" s="189"/>
      <c r="AR590" s="30"/>
      <c r="AS590" s="30"/>
      <c r="AT590" s="30"/>
      <c r="AU590" s="30"/>
      <c r="AV590" s="31"/>
      <c r="AW590" s="33"/>
      <c r="AX590" s="57"/>
    </row>
    <row r="591" spans="2:50" s="15" customFormat="1" ht="21" x14ac:dyDescent="0.25">
      <c r="B591" s="48"/>
      <c r="C591" s="20">
        <f t="shared" si="38"/>
        <v>45956</v>
      </c>
      <c r="D591" s="168">
        <f>SUMIFS('Transport DB'!P:P,'Transport DB'!C:C,"="&amp;'Work DB'!C591,'Transport DB'!F:F,"="&amp;'Work DB'!$D$4)</f>
        <v>0</v>
      </c>
      <c r="E591" s="169">
        <f>SUMIFS('Transport DB'!P:P,'Transport DB'!C:C,"="&amp;'Work DB'!C591,'Transport DB'!F:F,"="&amp;'Work DB'!$E$4)</f>
        <v>0</v>
      </c>
      <c r="F591" s="169">
        <f>SUMIFS('Transport DB'!P:P,'Transport DB'!C:C,"="&amp;'Work DB'!C591,'Transport DB'!F:F,"="&amp;'Work DB'!$F$4)</f>
        <v>0</v>
      </c>
      <c r="G591" s="169"/>
      <c r="H591" s="167"/>
      <c r="I591" s="168">
        <f>SUMIFS('Transport DB'!O:O,'Transport DB'!C:C,"="&amp;'Work DB'!C591,'Transport DB'!F:F,"="&amp;'Work DB'!$I$4)</f>
        <v>0</v>
      </c>
      <c r="J591" s="169">
        <f>SUMIFS('Transport DB'!O:O,'Transport DB'!C:C,"="&amp;'Work DB'!C591,'Transport DB'!F:F,"="&amp;'Work DB'!$J$4)</f>
        <v>0</v>
      </c>
      <c r="K591" s="169">
        <f>SUMIFS('Transport DB'!O:O,'Transport DB'!C:C,"="&amp;'Work DB'!C591,'Transport DB'!F:F,"="&amp;'Work DB'!$K$4)</f>
        <v>0</v>
      </c>
      <c r="L591" s="169">
        <f>SUMIFS('Transport DB'!O:O,'Transport DB'!C:C,"="&amp;'Work DB'!C591,'Transport DB'!F:F,"="&amp;'Work DB'!$L$4)</f>
        <v>0</v>
      </c>
      <c r="M591" s="169">
        <f>SUMIFS('Transport DB'!O:O,'Transport DB'!C:C,"="&amp;'Work DB'!C591,'Transport DB'!F:F,"="&amp;'Work DB'!$M$4)</f>
        <v>0</v>
      </c>
      <c r="N591" s="169"/>
      <c r="O591" s="167"/>
      <c r="P591" s="168">
        <f t="shared" si="37"/>
        <v>0</v>
      </c>
      <c r="Q591" s="169">
        <f t="shared" si="36"/>
        <v>0</v>
      </c>
      <c r="R591" s="169"/>
      <c r="S591" s="169"/>
      <c r="T591" s="169"/>
      <c r="U591" s="169"/>
      <c r="V591" s="167"/>
      <c r="W591" s="168">
        <f>SUMIFS('Transport DB'!Q:Q,'Transport DB'!C:C,"="&amp;'Work DB'!C591,'Transport DB'!F:F,"="&amp;'Work DB'!$W$4)</f>
        <v>0</v>
      </c>
      <c r="X591" s="169">
        <f>SUMIFS('Transport DB'!Q:Q,'Transport DB'!C:C,"="&amp;'Work DB'!C591,'Transport DB'!F:F,"="&amp;'Work DB'!$X$4)</f>
        <v>0</v>
      </c>
      <c r="Y591" s="169">
        <f>SUMIFS('Transport DB'!Q:Q,'Transport DB'!C:C,"="&amp;'Work DB'!C591,'Transport DB'!F:F,"="&amp;'Work DB'!$Y$4)</f>
        <v>0</v>
      </c>
      <c r="Z591" s="166">
        <f>SUMIFS('Transport DB'!Q:Q,'Transport DB'!C:C,"="&amp;'Work DB'!C591,'Transport DB'!F:F,"="&amp;'Work DB'!$Z$4)</f>
        <v>0</v>
      </c>
      <c r="AA591" s="166">
        <f>SUMIFS('Transport DB'!Q:Q,'Transport DB'!C:C,"="&amp;'Work DB'!C591,'Transport DB'!F:F,"="&amp;'Work DB'!$AA$4)</f>
        <v>0</v>
      </c>
      <c r="AB591" s="166"/>
      <c r="AC591" s="167"/>
      <c r="AD591" s="29"/>
      <c r="AE591" s="30"/>
      <c r="AF591" s="31"/>
      <c r="AG591" s="29"/>
      <c r="AH591" s="30"/>
      <c r="AI591" s="32"/>
      <c r="AJ591" s="29"/>
      <c r="AK591" s="30"/>
      <c r="AL591" s="30"/>
      <c r="AM591" s="31"/>
      <c r="AN591" s="29"/>
      <c r="AO591" s="30"/>
      <c r="AP591" s="31"/>
      <c r="AQ591" s="189"/>
      <c r="AR591" s="30"/>
      <c r="AS591" s="30"/>
      <c r="AT591" s="30"/>
      <c r="AU591" s="30"/>
      <c r="AV591" s="31"/>
      <c r="AW591" s="33"/>
      <c r="AX591" s="57"/>
    </row>
    <row r="592" spans="2:50" s="15" customFormat="1" ht="21" x14ac:dyDescent="0.25">
      <c r="B592" s="48"/>
      <c r="C592" s="20">
        <f t="shared" si="38"/>
        <v>45957</v>
      </c>
      <c r="D592" s="168">
        <f>SUMIFS('Transport DB'!P:P,'Transport DB'!C:C,"="&amp;'Work DB'!C592,'Transport DB'!F:F,"="&amp;'Work DB'!$D$4)</f>
        <v>0</v>
      </c>
      <c r="E592" s="169">
        <f>SUMIFS('Transport DB'!P:P,'Transport DB'!C:C,"="&amp;'Work DB'!C592,'Transport DB'!F:F,"="&amp;'Work DB'!$E$4)</f>
        <v>0</v>
      </c>
      <c r="F592" s="169">
        <f>SUMIFS('Transport DB'!P:P,'Transport DB'!C:C,"="&amp;'Work DB'!C592,'Transport DB'!F:F,"="&amp;'Work DB'!$F$4)</f>
        <v>0</v>
      </c>
      <c r="G592" s="169"/>
      <c r="H592" s="167"/>
      <c r="I592" s="168">
        <f>SUMIFS('Transport DB'!O:O,'Transport DB'!C:C,"="&amp;'Work DB'!C592,'Transport DB'!F:F,"="&amp;'Work DB'!$I$4)</f>
        <v>0</v>
      </c>
      <c r="J592" s="169">
        <f>SUMIFS('Transport DB'!O:O,'Transport DB'!C:C,"="&amp;'Work DB'!C592,'Transport DB'!F:F,"="&amp;'Work DB'!$J$4)</f>
        <v>0</v>
      </c>
      <c r="K592" s="169">
        <f>SUMIFS('Transport DB'!O:O,'Transport DB'!C:C,"="&amp;'Work DB'!C592,'Transport DB'!F:F,"="&amp;'Work DB'!$K$4)</f>
        <v>0</v>
      </c>
      <c r="L592" s="169">
        <f>SUMIFS('Transport DB'!O:O,'Transport DB'!C:C,"="&amp;'Work DB'!C592,'Transport DB'!F:F,"="&amp;'Work DB'!$L$4)</f>
        <v>0</v>
      </c>
      <c r="M592" s="169">
        <f>SUMIFS('Transport DB'!O:O,'Transport DB'!C:C,"="&amp;'Work DB'!C592,'Transport DB'!F:F,"="&amp;'Work DB'!$M$4)</f>
        <v>0</v>
      </c>
      <c r="N592" s="169"/>
      <c r="O592" s="167"/>
      <c r="P592" s="168">
        <f t="shared" si="37"/>
        <v>0</v>
      </c>
      <c r="Q592" s="169">
        <f t="shared" si="36"/>
        <v>0</v>
      </c>
      <c r="R592" s="169"/>
      <c r="S592" s="169"/>
      <c r="T592" s="169"/>
      <c r="U592" s="169"/>
      <c r="V592" s="167"/>
      <c r="W592" s="168">
        <f>SUMIFS('Transport DB'!Q:Q,'Transport DB'!C:C,"="&amp;'Work DB'!C592,'Transport DB'!F:F,"="&amp;'Work DB'!$W$4)</f>
        <v>0</v>
      </c>
      <c r="X592" s="169">
        <f>SUMIFS('Transport DB'!Q:Q,'Transport DB'!C:C,"="&amp;'Work DB'!C592,'Transport DB'!F:F,"="&amp;'Work DB'!$X$4)</f>
        <v>0</v>
      </c>
      <c r="Y592" s="169">
        <f>SUMIFS('Transport DB'!Q:Q,'Transport DB'!C:C,"="&amp;'Work DB'!C592,'Transport DB'!F:F,"="&amp;'Work DB'!$Y$4)</f>
        <v>0</v>
      </c>
      <c r="Z592" s="166">
        <f>SUMIFS('Transport DB'!Q:Q,'Transport DB'!C:C,"="&amp;'Work DB'!C592,'Transport DB'!F:F,"="&amp;'Work DB'!$Z$4)</f>
        <v>0</v>
      </c>
      <c r="AA592" s="166">
        <f>SUMIFS('Transport DB'!Q:Q,'Transport DB'!C:C,"="&amp;'Work DB'!C592,'Transport DB'!F:F,"="&amp;'Work DB'!$AA$4)</f>
        <v>0</v>
      </c>
      <c r="AB592" s="166"/>
      <c r="AC592" s="167"/>
      <c r="AD592" s="29"/>
      <c r="AE592" s="30"/>
      <c r="AF592" s="31"/>
      <c r="AG592" s="29"/>
      <c r="AH592" s="30"/>
      <c r="AI592" s="32"/>
      <c r="AJ592" s="29"/>
      <c r="AK592" s="30"/>
      <c r="AL592" s="30"/>
      <c r="AM592" s="31"/>
      <c r="AN592" s="29"/>
      <c r="AO592" s="30"/>
      <c r="AP592" s="31"/>
      <c r="AQ592" s="189"/>
      <c r="AR592" s="30"/>
      <c r="AS592" s="30"/>
      <c r="AT592" s="30"/>
      <c r="AU592" s="30"/>
      <c r="AV592" s="31"/>
      <c r="AW592" s="33"/>
      <c r="AX592" s="57"/>
    </row>
    <row r="593" spans="2:50" s="15" customFormat="1" ht="21" x14ac:dyDescent="0.25">
      <c r="B593" s="48"/>
      <c r="C593" s="20">
        <f t="shared" si="38"/>
        <v>45958</v>
      </c>
      <c r="D593" s="168">
        <f>SUMIFS('Transport DB'!P:P,'Transport DB'!C:C,"="&amp;'Work DB'!C593,'Transport DB'!F:F,"="&amp;'Work DB'!$D$4)</f>
        <v>0</v>
      </c>
      <c r="E593" s="169">
        <f>SUMIFS('Transport DB'!P:P,'Transport DB'!C:C,"="&amp;'Work DB'!C593,'Transport DB'!F:F,"="&amp;'Work DB'!$E$4)</f>
        <v>0</v>
      </c>
      <c r="F593" s="169">
        <f>SUMIFS('Transport DB'!P:P,'Transport DB'!C:C,"="&amp;'Work DB'!C593,'Transport DB'!F:F,"="&amp;'Work DB'!$F$4)</f>
        <v>0</v>
      </c>
      <c r="G593" s="169"/>
      <c r="H593" s="167"/>
      <c r="I593" s="168">
        <f>SUMIFS('Transport DB'!O:O,'Transport DB'!C:C,"="&amp;'Work DB'!C593,'Transport DB'!F:F,"="&amp;'Work DB'!$I$4)</f>
        <v>0</v>
      </c>
      <c r="J593" s="169">
        <f>SUMIFS('Transport DB'!O:O,'Transport DB'!C:C,"="&amp;'Work DB'!C593,'Transport DB'!F:F,"="&amp;'Work DB'!$J$4)</f>
        <v>0</v>
      </c>
      <c r="K593" s="169">
        <f>SUMIFS('Transport DB'!O:O,'Transport DB'!C:C,"="&amp;'Work DB'!C593,'Transport DB'!F:F,"="&amp;'Work DB'!$K$4)</f>
        <v>0</v>
      </c>
      <c r="L593" s="169">
        <f>SUMIFS('Transport DB'!O:O,'Transport DB'!C:C,"="&amp;'Work DB'!C593,'Transport DB'!F:F,"="&amp;'Work DB'!$L$4)</f>
        <v>0</v>
      </c>
      <c r="M593" s="169">
        <f>SUMIFS('Transport DB'!O:O,'Transport DB'!C:C,"="&amp;'Work DB'!C593,'Transport DB'!F:F,"="&amp;'Work DB'!$M$4)</f>
        <v>0</v>
      </c>
      <c r="N593" s="169"/>
      <c r="O593" s="167"/>
      <c r="P593" s="168">
        <f t="shared" si="37"/>
        <v>0</v>
      </c>
      <c r="Q593" s="169">
        <f t="shared" si="36"/>
        <v>0</v>
      </c>
      <c r="R593" s="169"/>
      <c r="S593" s="169"/>
      <c r="T593" s="169"/>
      <c r="U593" s="169"/>
      <c r="V593" s="167"/>
      <c r="W593" s="168">
        <f>SUMIFS('Transport DB'!Q:Q,'Transport DB'!C:C,"="&amp;'Work DB'!C593,'Transport DB'!F:F,"="&amp;'Work DB'!$W$4)</f>
        <v>0</v>
      </c>
      <c r="X593" s="169">
        <f>SUMIFS('Transport DB'!Q:Q,'Transport DB'!C:C,"="&amp;'Work DB'!C593,'Transport DB'!F:F,"="&amp;'Work DB'!$X$4)</f>
        <v>0</v>
      </c>
      <c r="Y593" s="169">
        <f>SUMIFS('Transport DB'!Q:Q,'Transport DB'!C:C,"="&amp;'Work DB'!C593,'Transport DB'!F:F,"="&amp;'Work DB'!$Y$4)</f>
        <v>0</v>
      </c>
      <c r="Z593" s="166">
        <f>SUMIFS('Transport DB'!Q:Q,'Transport DB'!C:C,"="&amp;'Work DB'!C593,'Transport DB'!F:F,"="&amp;'Work DB'!$Z$4)</f>
        <v>0</v>
      </c>
      <c r="AA593" s="166">
        <f>SUMIFS('Transport DB'!Q:Q,'Transport DB'!C:C,"="&amp;'Work DB'!C593,'Transport DB'!F:F,"="&amp;'Work DB'!$AA$4)</f>
        <v>0</v>
      </c>
      <c r="AB593" s="166"/>
      <c r="AC593" s="167"/>
      <c r="AD593" s="29"/>
      <c r="AE593" s="30"/>
      <c r="AF593" s="31"/>
      <c r="AG593" s="29"/>
      <c r="AH593" s="30"/>
      <c r="AI593" s="32"/>
      <c r="AJ593" s="29"/>
      <c r="AK593" s="30"/>
      <c r="AL593" s="30"/>
      <c r="AM593" s="31"/>
      <c r="AN593" s="29"/>
      <c r="AO593" s="30"/>
      <c r="AP593" s="31"/>
      <c r="AQ593" s="189"/>
      <c r="AR593" s="30"/>
      <c r="AS593" s="30"/>
      <c r="AT593" s="30"/>
      <c r="AU593" s="30"/>
      <c r="AV593" s="31"/>
      <c r="AW593" s="33"/>
      <c r="AX593" s="57"/>
    </row>
    <row r="594" spans="2:50" s="15" customFormat="1" ht="21" x14ac:dyDescent="0.25">
      <c r="B594" s="48"/>
      <c r="C594" s="20">
        <f t="shared" si="38"/>
        <v>45959</v>
      </c>
      <c r="D594" s="168">
        <f>SUMIFS('Transport DB'!P:P,'Transport DB'!C:C,"="&amp;'Work DB'!C594,'Transport DB'!F:F,"="&amp;'Work DB'!$D$4)</f>
        <v>0</v>
      </c>
      <c r="E594" s="169">
        <f>SUMIFS('Transport DB'!P:P,'Transport DB'!C:C,"="&amp;'Work DB'!C594,'Transport DB'!F:F,"="&amp;'Work DB'!$E$4)</f>
        <v>0</v>
      </c>
      <c r="F594" s="169">
        <f>SUMIFS('Transport DB'!P:P,'Transport DB'!C:C,"="&amp;'Work DB'!C594,'Transport DB'!F:F,"="&amp;'Work DB'!$F$4)</f>
        <v>0</v>
      </c>
      <c r="G594" s="169"/>
      <c r="H594" s="167"/>
      <c r="I594" s="168">
        <f>SUMIFS('Transport DB'!O:O,'Transport DB'!C:C,"="&amp;'Work DB'!C594,'Transport DB'!F:F,"="&amp;'Work DB'!$I$4)</f>
        <v>0</v>
      </c>
      <c r="J594" s="169">
        <f>SUMIFS('Transport DB'!O:O,'Transport DB'!C:C,"="&amp;'Work DB'!C594,'Transport DB'!F:F,"="&amp;'Work DB'!$J$4)</f>
        <v>0</v>
      </c>
      <c r="K594" s="169">
        <f>SUMIFS('Transport DB'!O:O,'Transport DB'!C:C,"="&amp;'Work DB'!C594,'Transport DB'!F:F,"="&amp;'Work DB'!$K$4)</f>
        <v>0</v>
      </c>
      <c r="L594" s="169">
        <f>SUMIFS('Transport DB'!O:O,'Transport DB'!C:C,"="&amp;'Work DB'!C594,'Transport DB'!F:F,"="&amp;'Work DB'!$L$4)</f>
        <v>0</v>
      </c>
      <c r="M594" s="169">
        <f>SUMIFS('Transport DB'!O:O,'Transport DB'!C:C,"="&amp;'Work DB'!C594,'Transport DB'!F:F,"="&amp;'Work DB'!$M$4)</f>
        <v>0</v>
      </c>
      <c r="N594" s="169"/>
      <c r="O594" s="167"/>
      <c r="P594" s="168">
        <f t="shared" si="37"/>
        <v>0</v>
      </c>
      <c r="Q594" s="169">
        <f t="shared" si="36"/>
        <v>0</v>
      </c>
      <c r="R594" s="169"/>
      <c r="S594" s="169"/>
      <c r="T594" s="169"/>
      <c r="U594" s="169"/>
      <c r="V594" s="167"/>
      <c r="W594" s="168">
        <f>SUMIFS('Transport DB'!Q:Q,'Transport DB'!C:C,"="&amp;'Work DB'!C594,'Transport DB'!F:F,"="&amp;'Work DB'!$W$4)</f>
        <v>0</v>
      </c>
      <c r="X594" s="169">
        <f>SUMIFS('Transport DB'!Q:Q,'Transport DB'!C:C,"="&amp;'Work DB'!C594,'Transport DB'!F:F,"="&amp;'Work DB'!$X$4)</f>
        <v>0</v>
      </c>
      <c r="Y594" s="169">
        <f>SUMIFS('Transport DB'!Q:Q,'Transport DB'!C:C,"="&amp;'Work DB'!C594,'Transport DB'!F:F,"="&amp;'Work DB'!$Y$4)</f>
        <v>0</v>
      </c>
      <c r="Z594" s="166">
        <f>SUMIFS('Transport DB'!Q:Q,'Transport DB'!C:C,"="&amp;'Work DB'!C594,'Transport DB'!F:F,"="&amp;'Work DB'!$Z$4)</f>
        <v>0</v>
      </c>
      <c r="AA594" s="166">
        <f>SUMIFS('Transport DB'!Q:Q,'Transport DB'!C:C,"="&amp;'Work DB'!C594,'Transport DB'!F:F,"="&amp;'Work DB'!$AA$4)</f>
        <v>0</v>
      </c>
      <c r="AB594" s="166"/>
      <c r="AC594" s="167"/>
      <c r="AD594" s="29"/>
      <c r="AE594" s="30"/>
      <c r="AF594" s="31"/>
      <c r="AG594" s="29"/>
      <c r="AH594" s="30"/>
      <c r="AI594" s="32"/>
      <c r="AJ594" s="29"/>
      <c r="AK594" s="30"/>
      <c r="AL594" s="30"/>
      <c r="AM594" s="31"/>
      <c r="AN594" s="29"/>
      <c r="AO594" s="30"/>
      <c r="AP594" s="31"/>
      <c r="AQ594" s="189"/>
      <c r="AR594" s="30"/>
      <c r="AS594" s="30"/>
      <c r="AT594" s="30"/>
      <c r="AU594" s="30"/>
      <c r="AV594" s="31"/>
      <c r="AW594" s="33"/>
      <c r="AX594" s="57"/>
    </row>
    <row r="595" spans="2:50" s="15" customFormat="1" ht="21" x14ac:dyDescent="0.25">
      <c r="B595" s="48"/>
      <c r="C595" s="20">
        <f t="shared" si="38"/>
        <v>45960</v>
      </c>
      <c r="D595" s="168">
        <f>SUMIFS('Transport DB'!P:P,'Transport DB'!C:C,"="&amp;'Work DB'!C595,'Transport DB'!F:F,"="&amp;'Work DB'!$D$4)</f>
        <v>0</v>
      </c>
      <c r="E595" s="169">
        <f>SUMIFS('Transport DB'!P:P,'Transport DB'!C:C,"="&amp;'Work DB'!C595,'Transport DB'!F:F,"="&amp;'Work DB'!$E$4)</f>
        <v>0</v>
      </c>
      <c r="F595" s="169">
        <f>SUMIFS('Transport DB'!P:P,'Transport DB'!C:C,"="&amp;'Work DB'!C595,'Transport DB'!F:F,"="&amp;'Work DB'!$F$4)</f>
        <v>0</v>
      </c>
      <c r="G595" s="169"/>
      <c r="H595" s="167"/>
      <c r="I595" s="168">
        <f>SUMIFS('Transport DB'!O:O,'Transport DB'!C:C,"="&amp;'Work DB'!C595,'Transport DB'!F:F,"="&amp;'Work DB'!$I$4)</f>
        <v>0</v>
      </c>
      <c r="J595" s="169">
        <f>SUMIFS('Transport DB'!O:O,'Transport DB'!C:C,"="&amp;'Work DB'!C595,'Transport DB'!F:F,"="&amp;'Work DB'!$J$4)</f>
        <v>0</v>
      </c>
      <c r="K595" s="169">
        <f>SUMIFS('Transport DB'!O:O,'Transport DB'!C:C,"="&amp;'Work DB'!C595,'Transport DB'!F:F,"="&amp;'Work DB'!$K$4)</f>
        <v>0</v>
      </c>
      <c r="L595" s="169">
        <f>SUMIFS('Transport DB'!O:O,'Transport DB'!C:C,"="&amp;'Work DB'!C595,'Transport DB'!F:F,"="&amp;'Work DB'!$L$4)</f>
        <v>0</v>
      </c>
      <c r="M595" s="169">
        <f>SUMIFS('Transport DB'!O:O,'Transport DB'!C:C,"="&amp;'Work DB'!C595,'Transport DB'!F:F,"="&amp;'Work DB'!$M$4)</f>
        <v>0</v>
      </c>
      <c r="N595" s="169"/>
      <c r="O595" s="167"/>
      <c r="P595" s="168">
        <f t="shared" si="37"/>
        <v>0</v>
      </c>
      <c r="Q595" s="169">
        <f t="shared" si="36"/>
        <v>0</v>
      </c>
      <c r="R595" s="169"/>
      <c r="S595" s="169"/>
      <c r="T595" s="169"/>
      <c r="U595" s="169"/>
      <c r="V595" s="167"/>
      <c r="W595" s="168">
        <f>SUMIFS('Transport DB'!Q:Q,'Transport DB'!C:C,"="&amp;'Work DB'!C595,'Transport DB'!F:F,"="&amp;'Work DB'!$W$4)</f>
        <v>0</v>
      </c>
      <c r="X595" s="169">
        <f>SUMIFS('Transport DB'!Q:Q,'Transport DB'!C:C,"="&amp;'Work DB'!C595,'Transport DB'!F:F,"="&amp;'Work DB'!$X$4)</f>
        <v>0</v>
      </c>
      <c r="Y595" s="169">
        <f>SUMIFS('Transport DB'!Q:Q,'Transport DB'!C:C,"="&amp;'Work DB'!C595,'Transport DB'!F:F,"="&amp;'Work DB'!$Y$4)</f>
        <v>0</v>
      </c>
      <c r="Z595" s="166">
        <f>SUMIFS('Transport DB'!Q:Q,'Transport DB'!C:C,"="&amp;'Work DB'!C595,'Transport DB'!F:F,"="&amp;'Work DB'!$Z$4)</f>
        <v>0</v>
      </c>
      <c r="AA595" s="166">
        <f>SUMIFS('Transport DB'!Q:Q,'Transport DB'!C:C,"="&amp;'Work DB'!C595,'Transport DB'!F:F,"="&amp;'Work DB'!$AA$4)</f>
        <v>0</v>
      </c>
      <c r="AB595" s="166"/>
      <c r="AC595" s="167"/>
      <c r="AD595" s="29"/>
      <c r="AE595" s="30"/>
      <c r="AF595" s="31"/>
      <c r="AG595" s="29"/>
      <c r="AH595" s="30"/>
      <c r="AI595" s="32"/>
      <c r="AJ595" s="29"/>
      <c r="AK595" s="30"/>
      <c r="AL595" s="30"/>
      <c r="AM595" s="31"/>
      <c r="AN595" s="29"/>
      <c r="AO595" s="30"/>
      <c r="AP595" s="31"/>
      <c r="AQ595" s="189"/>
      <c r="AR595" s="30"/>
      <c r="AS595" s="30"/>
      <c r="AT595" s="30"/>
      <c r="AU595" s="30"/>
      <c r="AV595" s="31"/>
      <c r="AW595" s="33"/>
      <c r="AX595" s="57"/>
    </row>
    <row r="596" spans="2:50" s="15" customFormat="1" ht="21" x14ac:dyDescent="0.25">
      <c r="B596" s="48"/>
      <c r="C596" s="20">
        <f t="shared" si="38"/>
        <v>45961</v>
      </c>
      <c r="D596" s="168">
        <f>SUMIFS('Transport DB'!P:P,'Transport DB'!C:C,"="&amp;'Work DB'!C596,'Transport DB'!F:F,"="&amp;'Work DB'!$D$4)</f>
        <v>0</v>
      </c>
      <c r="E596" s="169">
        <f>SUMIFS('Transport DB'!P:P,'Transport DB'!C:C,"="&amp;'Work DB'!C596,'Transport DB'!F:F,"="&amp;'Work DB'!$E$4)</f>
        <v>0</v>
      </c>
      <c r="F596" s="169">
        <f>SUMIFS('Transport DB'!P:P,'Transport DB'!C:C,"="&amp;'Work DB'!C596,'Transport DB'!F:F,"="&amp;'Work DB'!$F$4)</f>
        <v>0</v>
      </c>
      <c r="G596" s="169"/>
      <c r="H596" s="167"/>
      <c r="I596" s="168">
        <f>SUMIFS('Transport DB'!O:O,'Transport DB'!C:C,"="&amp;'Work DB'!C596,'Transport DB'!F:F,"="&amp;'Work DB'!$I$4)</f>
        <v>0</v>
      </c>
      <c r="J596" s="169">
        <f>SUMIFS('Transport DB'!O:O,'Transport DB'!C:C,"="&amp;'Work DB'!C596,'Transport DB'!F:F,"="&amp;'Work DB'!$J$4)</f>
        <v>0</v>
      </c>
      <c r="K596" s="169">
        <f>SUMIFS('Transport DB'!O:O,'Transport DB'!C:C,"="&amp;'Work DB'!C596,'Transport DB'!F:F,"="&amp;'Work DB'!$K$4)</f>
        <v>0</v>
      </c>
      <c r="L596" s="169">
        <f>SUMIFS('Transport DB'!O:O,'Transport DB'!C:C,"="&amp;'Work DB'!C596,'Transport DB'!F:F,"="&amp;'Work DB'!$L$4)</f>
        <v>0</v>
      </c>
      <c r="M596" s="169">
        <f>SUMIFS('Transport DB'!O:O,'Transport DB'!C:C,"="&amp;'Work DB'!C596,'Transport DB'!F:F,"="&amp;'Work DB'!$M$4)</f>
        <v>0</v>
      </c>
      <c r="N596" s="169"/>
      <c r="O596" s="167"/>
      <c r="P596" s="168">
        <f t="shared" si="37"/>
        <v>0</v>
      </c>
      <c r="Q596" s="169">
        <f t="shared" si="36"/>
        <v>0</v>
      </c>
      <c r="R596" s="169"/>
      <c r="S596" s="169"/>
      <c r="T596" s="169"/>
      <c r="U596" s="169"/>
      <c r="V596" s="167"/>
      <c r="W596" s="168">
        <f>SUMIFS('Transport DB'!Q:Q,'Transport DB'!C:C,"="&amp;'Work DB'!C596,'Transport DB'!F:F,"="&amp;'Work DB'!$W$4)</f>
        <v>0</v>
      </c>
      <c r="X596" s="169">
        <f>SUMIFS('Transport DB'!Q:Q,'Transport DB'!C:C,"="&amp;'Work DB'!C596,'Transport DB'!F:F,"="&amp;'Work DB'!$X$4)</f>
        <v>0</v>
      </c>
      <c r="Y596" s="169">
        <f>SUMIFS('Transport DB'!Q:Q,'Transport DB'!C:C,"="&amp;'Work DB'!C596,'Transport DB'!F:F,"="&amp;'Work DB'!$Y$4)</f>
        <v>0</v>
      </c>
      <c r="Z596" s="166">
        <f>SUMIFS('Transport DB'!Q:Q,'Transport DB'!C:C,"="&amp;'Work DB'!C596,'Transport DB'!F:F,"="&amp;'Work DB'!$Z$4)</f>
        <v>0</v>
      </c>
      <c r="AA596" s="166">
        <f>SUMIFS('Transport DB'!Q:Q,'Transport DB'!C:C,"="&amp;'Work DB'!C596,'Transport DB'!F:F,"="&amp;'Work DB'!$AA$4)</f>
        <v>0</v>
      </c>
      <c r="AB596" s="166"/>
      <c r="AC596" s="167"/>
      <c r="AD596" s="29"/>
      <c r="AE596" s="30"/>
      <c r="AF596" s="31"/>
      <c r="AG596" s="29"/>
      <c r="AH596" s="30"/>
      <c r="AI596" s="32"/>
      <c r="AJ596" s="29"/>
      <c r="AK596" s="30"/>
      <c r="AL596" s="30"/>
      <c r="AM596" s="31"/>
      <c r="AN596" s="29"/>
      <c r="AO596" s="30"/>
      <c r="AP596" s="31"/>
      <c r="AQ596" s="189"/>
      <c r="AR596" s="30"/>
      <c r="AS596" s="30"/>
      <c r="AT596" s="30"/>
      <c r="AU596" s="30"/>
      <c r="AV596" s="31"/>
      <c r="AW596" s="33"/>
      <c r="AX596" s="57"/>
    </row>
    <row r="597" spans="2:50" s="15" customFormat="1" ht="21" x14ac:dyDescent="0.25">
      <c r="B597" s="48"/>
      <c r="C597" s="20">
        <f t="shared" si="38"/>
        <v>45962</v>
      </c>
      <c r="D597" s="168">
        <f>SUMIFS('Transport DB'!P:P,'Transport DB'!C:C,"="&amp;'Work DB'!C597,'Transport DB'!F:F,"="&amp;'Work DB'!$D$4)</f>
        <v>0</v>
      </c>
      <c r="E597" s="169">
        <f>SUMIFS('Transport DB'!P:P,'Transport DB'!C:C,"="&amp;'Work DB'!C597,'Transport DB'!F:F,"="&amp;'Work DB'!$E$4)</f>
        <v>0</v>
      </c>
      <c r="F597" s="169">
        <f>SUMIFS('Transport DB'!P:P,'Transport DB'!C:C,"="&amp;'Work DB'!C597,'Transport DB'!F:F,"="&amp;'Work DB'!$F$4)</f>
        <v>0</v>
      </c>
      <c r="G597" s="169"/>
      <c r="H597" s="167"/>
      <c r="I597" s="168">
        <f>SUMIFS('Transport DB'!O:O,'Transport DB'!C:C,"="&amp;'Work DB'!C597,'Transport DB'!F:F,"="&amp;'Work DB'!$I$4)</f>
        <v>0</v>
      </c>
      <c r="J597" s="169">
        <f>SUMIFS('Transport DB'!O:O,'Transport DB'!C:C,"="&amp;'Work DB'!C597,'Transport DB'!F:F,"="&amp;'Work DB'!$J$4)</f>
        <v>0</v>
      </c>
      <c r="K597" s="169">
        <f>SUMIFS('Transport DB'!O:O,'Transport DB'!C:C,"="&amp;'Work DB'!C597,'Transport DB'!F:F,"="&amp;'Work DB'!$K$4)</f>
        <v>0</v>
      </c>
      <c r="L597" s="169">
        <f>SUMIFS('Transport DB'!O:O,'Transport DB'!C:C,"="&amp;'Work DB'!C597,'Transport DB'!F:F,"="&amp;'Work DB'!$L$4)</f>
        <v>0</v>
      </c>
      <c r="M597" s="169">
        <f>SUMIFS('Transport DB'!O:O,'Transport DB'!C:C,"="&amp;'Work DB'!C597,'Transport DB'!F:F,"="&amp;'Work DB'!$M$4)</f>
        <v>0</v>
      </c>
      <c r="N597" s="169"/>
      <c r="O597" s="167"/>
      <c r="P597" s="168">
        <f t="shared" si="37"/>
        <v>0</v>
      </c>
      <c r="Q597" s="169">
        <f t="shared" si="36"/>
        <v>0</v>
      </c>
      <c r="R597" s="169"/>
      <c r="S597" s="169"/>
      <c r="T597" s="169"/>
      <c r="U597" s="169"/>
      <c r="V597" s="167"/>
      <c r="W597" s="168">
        <f>SUMIFS('Transport DB'!Q:Q,'Transport DB'!C:C,"="&amp;'Work DB'!C597,'Transport DB'!F:F,"="&amp;'Work DB'!$W$4)</f>
        <v>0</v>
      </c>
      <c r="X597" s="169">
        <f>SUMIFS('Transport DB'!Q:Q,'Transport DB'!C:C,"="&amp;'Work DB'!C597,'Transport DB'!F:F,"="&amp;'Work DB'!$X$4)</f>
        <v>0</v>
      </c>
      <c r="Y597" s="169">
        <f>SUMIFS('Transport DB'!Q:Q,'Transport DB'!C:C,"="&amp;'Work DB'!C597,'Transport DB'!F:F,"="&amp;'Work DB'!$Y$4)</f>
        <v>0</v>
      </c>
      <c r="Z597" s="166">
        <f>SUMIFS('Transport DB'!Q:Q,'Transport DB'!C:C,"="&amp;'Work DB'!C597,'Transport DB'!F:F,"="&amp;'Work DB'!$Z$4)</f>
        <v>0</v>
      </c>
      <c r="AA597" s="166">
        <f>SUMIFS('Transport DB'!Q:Q,'Transport DB'!C:C,"="&amp;'Work DB'!C597,'Transport DB'!F:F,"="&amp;'Work DB'!$AA$4)</f>
        <v>0</v>
      </c>
      <c r="AB597" s="166"/>
      <c r="AC597" s="167"/>
      <c r="AD597" s="29"/>
      <c r="AE597" s="30"/>
      <c r="AF597" s="31"/>
      <c r="AG597" s="29"/>
      <c r="AH597" s="30"/>
      <c r="AI597" s="32"/>
      <c r="AJ597" s="29"/>
      <c r="AK597" s="30"/>
      <c r="AL597" s="30"/>
      <c r="AM597" s="31"/>
      <c r="AN597" s="29"/>
      <c r="AO597" s="30"/>
      <c r="AP597" s="31"/>
      <c r="AQ597" s="189"/>
      <c r="AR597" s="30"/>
      <c r="AS597" s="30"/>
      <c r="AT597" s="30"/>
      <c r="AU597" s="30"/>
      <c r="AV597" s="31"/>
      <c r="AW597" s="33"/>
      <c r="AX597" s="57"/>
    </row>
    <row r="598" spans="2:50" s="15" customFormat="1" ht="21" x14ac:dyDescent="0.25">
      <c r="B598" s="48"/>
      <c r="C598" s="20">
        <f t="shared" si="38"/>
        <v>45963</v>
      </c>
      <c r="D598" s="168">
        <f>SUMIFS('Transport DB'!P:P,'Transport DB'!C:C,"="&amp;'Work DB'!C598,'Transport DB'!F:F,"="&amp;'Work DB'!$D$4)</f>
        <v>0</v>
      </c>
      <c r="E598" s="169">
        <f>SUMIFS('Transport DB'!P:P,'Transport DB'!C:C,"="&amp;'Work DB'!C598,'Transport DB'!F:F,"="&amp;'Work DB'!$E$4)</f>
        <v>0</v>
      </c>
      <c r="F598" s="169">
        <f>SUMIFS('Transport DB'!P:P,'Transport DB'!C:C,"="&amp;'Work DB'!C598,'Transport DB'!F:F,"="&amp;'Work DB'!$F$4)</f>
        <v>0</v>
      </c>
      <c r="G598" s="169"/>
      <c r="H598" s="167"/>
      <c r="I598" s="168">
        <f>SUMIFS('Transport DB'!O:O,'Transport DB'!C:C,"="&amp;'Work DB'!C598,'Transport DB'!F:F,"="&amp;'Work DB'!$I$4)</f>
        <v>0</v>
      </c>
      <c r="J598" s="169">
        <f>SUMIFS('Transport DB'!O:O,'Transport DB'!C:C,"="&amp;'Work DB'!C598,'Transport DB'!F:F,"="&amp;'Work DB'!$J$4)</f>
        <v>0</v>
      </c>
      <c r="K598" s="169">
        <f>SUMIFS('Transport DB'!O:O,'Transport DB'!C:C,"="&amp;'Work DB'!C598,'Transport DB'!F:F,"="&amp;'Work DB'!$K$4)</f>
        <v>0</v>
      </c>
      <c r="L598" s="169">
        <f>SUMIFS('Transport DB'!O:O,'Transport DB'!C:C,"="&amp;'Work DB'!C598,'Transport DB'!F:F,"="&amp;'Work DB'!$L$4)</f>
        <v>0</v>
      </c>
      <c r="M598" s="169">
        <f>SUMIFS('Transport DB'!O:O,'Transport DB'!C:C,"="&amp;'Work DB'!C598,'Transport DB'!F:F,"="&amp;'Work DB'!$M$4)</f>
        <v>0</v>
      </c>
      <c r="N598" s="169"/>
      <c r="O598" s="167"/>
      <c r="P598" s="168">
        <f t="shared" si="37"/>
        <v>0</v>
      </c>
      <c r="Q598" s="169">
        <f t="shared" si="36"/>
        <v>0</v>
      </c>
      <c r="R598" s="169"/>
      <c r="S598" s="169"/>
      <c r="T598" s="169"/>
      <c r="U598" s="169"/>
      <c r="V598" s="167"/>
      <c r="W598" s="168">
        <f>SUMIFS('Transport DB'!Q:Q,'Transport DB'!C:C,"="&amp;'Work DB'!C598,'Transport DB'!F:F,"="&amp;'Work DB'!$W$4)</f>
        <v>0</v>
      </c>
      <c r="X598" s="169">
        <f>SUMIFS('Transport DB'!Q:Q,'Transport DB'!C:C,"="&amp;'Work DB'!C598,'Transport DB'!F:F,"="&amp;'Work DB'!$X$4)</f>
        <v>0</v>
      </c>
      <c r="Y598" s="169">
        <f>SUMIFS('Transport DB'!Q:Q,'Transport DB'!C:C,"="&amp;'Work DB'!C598,'Transport DB'!F:F,"="&amp;'Work DB'!$Y$4)</f>
        <v>0</v>
      </c>
      <c r="Z598" s="166">
        <f>SUMIFS('Transport DB'!Q:Q,'Transport DB'!C:C,"="&amp;'Work DB'!C598,'Transport DB'!F:F,"="&amp;'Work DB'!$Z$4)</f>
        <v>0</v>
      </c>
      <c r="AA598" s="166">
        <f>SUMIFS('Transport DB'!Q:Q,'Transport DB'!C:C,"="&amp;'Work DB'!C598,'Transport DB'!F:F,"="&amp;'Work DB'!$AA$4)</f>
        <v>0</v>
      </c>
      <c r="AB598" s="166"/>
      <c r="AC598" s="167"/>
      <c r="AD598" s="29"/>
      <c r="AE598" s="30"/>
      <c r="AF598" s="31"/>
      <c r="AG598" s="29"/>
      <c r="AH598" s="30"/>
      <c r="AI598" s="32"/>
      <c r="AJ598" s="29"/>
      <c r="AK598" s="30"/>
      <c r="AL598" s="30"/>
      <c r="AM598" s="31"/>
      <c r="AN598" s="29"/>
      <c r="AO598" s="30"/>
      <c r="AP598" s="31"/>
      <c r="AQ598" s="189"/>
      <c r="AR598" s="30"/>
      <c r="AS598" s="30"/>
      <c r="AT598" s="30"/>
      <c r="AU598" s="30"/>
      <c r="AV598" s="31"/>
      <c r="AW598" s="33"/>
      <c r="AX598" s="57"/>
    </row>
    <row r="599" spans="2:50" s="15" customFormat="1" ht="21" x14ac:dyDescent="0.25">
      <c r="B599" s="48"/>
      <c r="C599" s="20">
        <f t="shared" si="38"/>
        <v>45964</v>
      </c>
      <c r="D599" s="168">
        <f>SUMIFS('Transport DB'!P:P,'Transport DB'!C:C,"="&amp;'Work DB'!C599,'Transport DB'!F:F,"="&amp;'Work DB'!$D$4)</f>
        <v>0</v>
      </c>
      <c r="E599" s="169">
        <f>SUMIFS('Transport DB'!P:P,'Transport DB'!C:C,"="&amp;'Work DB'!C599,'Transport DB'!F:F,"="&amp;'Work DB'!$E$4)</f>
        <v>0</v>
      </c>
      <c r="F599" s="169">
        <f>SUMIFS('Transport DB'!P:P,'Transport DB'!C:C,"="&amp;'Work DB'!C599,'Transport DB'!F:F,"="&amp;'Work DB'!$F$4)</f>
        <v>0</v>
      </c>
      <c r="G599" s="169"/>
      <c r="H599" s="167"/>
      <c r="I599" s="168">
        <f>SUMIFS('Transport DB'!O:O,'Transport DB'!C:C,"="&amp;'Work DB'!C599,'Transport DB'!F:F,"="&amp;'Work DB'!$I$4)</f>
        <v>0</v>
      </c>
      <c r="J599" s="169">
        <f>SUMIFS('Transport DB'!O:O,'Transport DB'!C:C,"="&amp;'Work DB'!C599,'Transport DB'!F:F,"="&amp;'Work DB'!$J$4)</f>
        <v>0</v>
      </c>
      <c r="K599" s="169">
        <f>SUMIFS('Transport DB'!O:O,'Transport DB'!C:C,"="&amp;'Work DB'!C599,'Transport DB'!F:F,"="&amp;'Work DB'!$K$4)</f>
        <v>0</v>
      </c>
      <c r="L599" s="169">
        <f>SUMIFS('Transport DB'!O:O,'Transport DB'!C:C,"="&amp;'Work DB'!C599,'Transport DB'!F:F,"="&amp;'Work DB'!$L$4)</f>
        <v>0</v>
      </c>
      <c r="M599" s="169">
        <f>SUMIFS('Transport DB'!O:O,'Transport DB'!C:C,"="&amp;'Work DB'!C599,'Transport DB'!F:F,"="&amp;'Work DB'!$M$4)</f>
        <v>0</v>
      </c>
      <c r="N599" s="169"/>
      <c r="O599" s="167"/>
      <c r="P599" s="168">
        <f t="shared" si="37"/>
        <v>0</v>
      </c>
      <c r="Q599" s="169">
        <f t="shared" si="36"/>
        <v>0</v>
      </c>
      <c r="R599" s="169"/>
      <c r="S599" s="169"/>
      <c r="T599" s="169"/>
      <c r="U599" s="169"/>
      <c r="V599" s="167"/>
      <c r="W599" s="168">
        <f>SUMIFS('Transport DB'!Q:Q,'Transport DB'!C:C,"="&amp;'Work DB'!C599,'Transport DB'!F:F,"="&amp;'Work DB'!$W$4)</f>
        <v>0</v>
      </c>
      <c r="X599" s="169">
        <f>SUMIFS('Transport DB'!Q:Q,'Transport DB'!C:C,"="&amp;'Work DB'!C599,'Transport DB'!F:F,"="&amp;'Work DB'!$X$4)</f>
        <v>0</v>
      </c>
      <c r="Y599" s="169">
        <f>SUMIFS('Transport DB'!Q:Q,'Transport DB'!C:C,"="&amp;'Work DB'!C599,'Transport DB'!F:F,"="&amp;'Work DB'!$Y$4)</f>
        <v>0</v>
      </c>
      <c r="Z599" s="166">
        <f>SUMIFS('Transport DB'!Q:Q,'Transport DB'!C:C,"="&amp;'Work DB'!C599,'Transport DB'!F:F,"="&amp;'Work DB'!$Z$4)</f>
        <v>0</v>
      </c>
      <c r="AA599" s="166">
        <f>SUMIFS('Transport DB'!Q:Q,'Transport DB'!C:C,"="&amp;'Work DB'!C599,'Transport DB'!F:F,"="&amp;'Work DB'!$AA$4)</f>
        <v>0</v>
      </c>
      <c r="AB599" s="166"/>
      <c r="AC599" s="167"/>
      <c r="AD599" s="29"/>
      <c r="AE599" s="30"/>
      <c r="AF599" s="31"/>
      <c r="AG599" s="29"/>
      <c r="AH599" s="30"/>
      <c r="AI599" s="32"/>
      <c r="AJ599" s="29"/>
      <c r="AK599" s="30"/>
      <c r="AL599" s="30"/>
      <c r="AM599" s="31"/>
      <c r="AN599" s="29"/>
      <c r="AO599" s="30"/>
      <c r="AP599" s="31"/>
      <c r="AQ599" s="189"/>
      <c r="AR599" s="30"/>
      <c r="AS599" s="30"/>
      <c r="AT599" s="30"/>
      <c r="AU599" s="30"/>
      <c r="AV599" s="31"/>
      <c r="AW599" s="33"/>
      <c r="AX599" s="57"/>
    </row>
    <row r="600" spans="2:50" s="15" customFormat="1" ht="21" x14ac:dyDescent="0.25">
      <c r="B600" s="48"/>
      <c r="C600" s="20">
        <f t="shared" si="38"/>
        <v>45965</v>
      </c>
      <c r="D600" s="168">
        <f>SUMIFS('Transport DB'!P:P,'Transport DB'!C:C,"="&amp;'Work DB'!C600,'Transport DB'!F:F,"="&amp;'Work DB'!$D$4)</f>
        <v>0</v>
      </c>
      <c r="E600" s="169">
        <f>SUMIFS('Transport DB'!P:P,'Transport DB'!C:C,"="&amp;'Work DB'!C600,'Transport DB'!F:F,"="&amp;'Work DB'!$E$4)</f>
        <v>0</v>
      </c>
      <c r="F600" s="169">
        <f>SUMIFS('Transport DB'!P:P,'Transport DB'!C:C,"="&amp;'Work DB'!C600,'Transport DB'!F:F,"="&amp;'Work DB'!$F$4)</f>
        <v>0</v>
      </c>
      <c r="G600" s="169"/>
      <c r="H600" s="167"/>
      <c r="I600" s="168">
        <f>SUMIFS('Transport DB'!O:O,'Transport DB'!C:C,"="&amp;'Work DB'!C600,'Transport DB'!F:F,"="&amp;'Work DB'!$I$4)</f>
        <v>0</v>
      </c>
      <c r="J600" s="169">
        <f>SUMIFS('Transport DB'!O:O,'Transport DB'!C:C,"="&amp;'Work DB'!C600,'Transport DB'!F:F,"="&amp;'Work DB'!$J$4)</f>
        <v>0</v>
      </c>
      <c r="K600" s="169">
        <f>SUMIFS('Transport DB'!O:O,'Transport DB'!C:C,"="&amp;'Work DB'!C600,'Transport DB'!F:F,"="&amp;'Work DB'!$K$4)</f>
        <v>0</v>
      </c>
      <c r="L600" s="169">
        <f>SUMIFS('Transport DB'!O:O,'Transport DB'!C:C,"="&amp;'Work DB'!C600,'Transport DB'!F:F,"="&amp;'Work DB'!$L$4)</f>
        <v>0</v>
      </c>
      <c r="M600" s="169">
        <f>SUMIFS('Transport DB'!O:O,'Transport DB'!C:C,"="&amp;'Work DB'!C600,'Transport DB'!F:F,"="&amp;'Work DB'!$M$4)</f>
        <v>0</v>
      </c>
      <c r="N600" s="169"/>
      <c r="O600" s="167"/>
      <c r="P600" s="168">
        <f t="shared" si="37"/>
        <v>0</v>
      </c>
      <c r="Q600" s="169">
        <f t="shared" si="36"/>
        <v>0</v>
      </c>
      <c r="R600" s="169"/>
      <c r="S600" s="169"/>
      <c r="T600" s="169"/>
      <c r="U600" s="169"/>
      <c r="V600" s="167"/>
      <c r="W600" s="168">
        <f>SUMIFS('Transport DB'!Q:Q,'Transport DB'!C:C,"="&amp;'Work DB'!C600,'Transport DB'!F:F,"="&amp;'Work DB'!$W$4)</f>
        <v>0</v>
      </c>
      <c r="X600" s="169">
        <f>SUMIFS('Transport DB'!Q:Q,'Transport DB'!C:C,"="&amp;'Work DB'!C600,'Transport DB'!F:F,"="&amp;'Work DB'!$X$4)</f>
        <v>0</v>
      </c>
      <c r="Y600" s="169">
        <f>SUMIFS('Transport DB'!Q:Q,'Transport DB'!C:C,"="&amp;'Work DB'!C600,'Transport DB'!F:F,"="&amp;'Work DB'!$Y$4)</f>
        <v>0</v>
      </c>
      <c r="Z600" s="166">
        <f>SUMIFS('Transport DB'!Q:Q,'Transport DB'!C:C,"="&amp;'Work DB'!C600,'Transport DB'!F:F,"="&amp;'Work DB'!$Z$4)</f>
        <v>0</v>
      </c>
      <c r="AA600" s="166">
        <f>SUMIFS('Transport DB'!Q:Q,'Transport DB'!C:C,"="&amp;'Work DB'!C600,'Transport DB'!F:F,"="&amp;'Work DB'!$AA$4)</f>
        <v>0</v>
      </c>
      <c r="AB600" s="166"/>
      <c r="AC600" s="167"/>
      <c r="AD600" s="29"/>
      <c r="AE600" s="30"/>
      <c r="AF600" s="31"/>
      <c r="AG600" s="29"/>
      <c r="AH600" s="30"/>
      <c r="AI600" s="32"/>
      <c r="AJ600" s="29"/>
      <c r="AK600" s="30"/>
      <c r="AL600" s="30"/>
      <c r="AM600" s="31"/>
      <c r="AN600" s="29"/>
      <c r="AO600" s="30"/>
      <c r="AP600" s="31"/>
      <c r="AQ600" s="189"/>
      <c r="AR600" s="30"/>
      <c r="AS600" s="30"/>
      <c r="AT600" s="30"/>
      <c r="AU600" s="30"/>
      <c r="AV600" s="31"/>
      <c r="AW600" s="33"/>
      <c r="AX600" s="57"/>
    </row>
    <row r="601" spans="2:50" s="15" customFormat="1" ht="21" x14ac:dyDescent="0.25">
      <c r="B601" s="48"/>
      <c r="C601" s="20">
        <f t="shared" si="38"/>
        <v>45966</v>
      </c>
      <c r="D601" s="168">
        <f>SUMIFS('Transport DB'!P:P,'Transport DB'!C:C,"="&amp;'Work DB'!C601,'Transport DB'!F:F,"="&amp;'Work DB'!$D$4)</f>
        <v>0</v>
      </c>
      <c r="E601" s="169">
        <f>SUMIFS('Transport DB'!P:P,'Transport DB'!C:C,"="&amp;'Work DB'!C601,'Transport DB'!F:F,"="&amp;'Work DB'!$E$4)</f>
        <v>0</v>
      </c>
      <c r="F601" s="169">
        <f>SUMIFS('Transport DB'!P:P,'Transport DB'!C:C,"="&amp;'Work DB'!C601,'Transport DB'!F:F,"="&amp;'Work DB'!$F$4)</f>
        <v>0</v>
      </c>
      <c r="G601" s="169"/>
      <c r="H601" s="167"/>
      <c r="I601" s="168">
        <f>SUMIFS('Transport DB'!O:O,'Transport DB'!C:C,"="&amp;'Work DB'!C601,'Transport DB'!F:F,"="&amp;'Work DB'!$I$4)</f>
        <v>0</v>
      </c>
      <c r="J601" s="169">
        <f>SUMIFS('Transport DB'!O:O,'Transport DB'!C:C,"="&amp;'Work DB'!C601,'Transport DB'!F:F,"="&amp;'Work DB'!$J$4)</f>
        <v>0</v>
      </c>
      <c r="K601" s="169">
        <f>SUMIFS('Transport DB'!O:O,'Transport DB'!C:C,"="&amp;'Work DB'!C601,'Transport DB'!F:F,"="&amp;'Work DB'!$K$4)</f>
        <v>0</v>
      </c>
      <c r="L601" s="169">
        <f>SUMIFS('Transport DB'!O:O,'Transport DB'!C:C,"="&amp;'Work DB'!C601,'Transport DB'!F:F,"="&amp;'Work DB'!$L$4)</f>
        <v>0</v>
      </c>
      <c r="M601" s="169">
        <f>SUMIFS('Transport DB'!O:O,'Transport DB'!C:C,"="&amp;'Work DB'!C601,'Transport DB'!F:F,"="&amp;'Work DB'!$M$4)</f>
        <v>0</v>
      </c>
      <c r="N601" s="169"/>
      <c r="O601" s="167"/>
      <c r="P601" s="168">
        <f t="shared" si="37"/>
        <v>0</v>
      </c>
      <c r="Q601" s="169">
        <f t="shared" si="36"/>
        <v>0</v>
      </c>
      <c r="R601" s="169"/>
      <c r="S601" s="169"/>
      <c r="T601" s="169"/>
      <c r="U601" s="169"/>
      <c r="V601" s="167"/>
      <c r="W601" s="168">
        <f>SUMIFS('Transport DB'!Q:Q,'Transport DB'!C:C,"="&amp;'Work DB'!C601,'Transport DB'!F:F,"="&amp;'Work DB'!$W$4)</f>
        <v>0</v>
      </c>
      <c r="X601" s="169">
        <f>SUMIFS('Transport DB'!Q:Q,'Transport DB'!C:C,"="&amp;'Work DB'!C601,'Transport DB'!F:F,"="&amp;'Work DB'!$X$4)</f>
        <v>0</v>
      </c>
      <c r="Y601" s="169">
        <f>SUMIFS('Transport DB'!Q:Q,'Transport DB'!C:C,"="&amp;'Work DB'!C601,'Transport DB'!F:F,"="&amp;'Work DB'!$Y$4)</f>
        <v>0</v>
      </c>
      <c r="Z601" s="166">
        <f>SUMIFS('Transport DB'!Q:Q,'Transport DB'!C:C,"="&amp;'Work DB'!C601,'Transport DB'!F:F,"="&amp;'Work DB'!$Z$4)</f>
        <v>0</v>
      </c>
      <c r="AA601" s="166">
        <f>SUMIFS('Transport DB'!Q:Q,'Transport DB'!C:C,"="&amp;'Work DB'!C601,'Transport DB'!F:F,"="&amp;'Work DB'!$AA$4)</f>
        <v>0</v>
      </c>
      <c r="AB601" s="166"/>
      <c r="AC601" s="167"/>
      <c r="AD601" s="29"/>
      <c r="AE601" s="30"/>
      <c r="AF601" s="31"/>
      <c r="AG601" s="29"/>
      <c r="AH601" s="30"/>
      <c r="AI601" s="32"/>
      <c r="AJ601" s="29"/>
      <c r="AK601" s="30"/>
      <c r="AL601" s="30"/>
      <c r="AM601" s="31"/>
      <c r="AN601" s="29"/>
      <c r="AO601" s="30"/>
      <c r="AP601" s="31"/>
      <c r="AQ601" s="189"/>
      <c r="AR601" s="30"/>
      <c r="AS601" s="30"/>
      <c r="AT601" s="30"/>
      <c r="AU601" s="30"/>
      <c r="AV601" s="31"/>
      <c r="AW601" s="33"/>
      <c r="AX601" s="57"/>
    </row>
    <row r="602" spans="2:50" s="15" customFormat="1" ht="21" x14ac:dyDescent="0.25">
      <c r="B602" s="48"/>
      <c r="C602" s="20">
        <f t="shared" si="38"/>
        <v>45967</v>
      </c>
      <c r="D602" s="168">
        <f>SUMIFS('Transport DB'!P:P,'Transport DB'!C:C,"="&amp;'Work DB'!C602,'Transport DB'!F:F,"="&amp;'Work DB'!$D$4)</f>
        <v>0</v>
      </c>
      <c r="E602" s="169">
        <f>SUMIFS('Transport DB'!P:P,'Transport DB'!C:C,"="&amp;'Work DB'!C602,'Transport DB'!F:F,"="&amp;'Work DB'!$E$4)</f>
        <v>0</v>
      </c>
      <c r="F602" s="169">
        <f>SUMIFS('Transport DB'!P:P,'Transport DB'!C:C,"="&amp;'Work DB'!C602,'Transport DB'!F:F,"="&amp;'Work DB'!$F$4)</f>
        <v>0</v>
      </c>
      <c r="G602" s="169"/>
      <c r="H602" s="167"/>
      <c r="I602" s="168">
        <f>SUMIFS('Transport DB'!O:O,'Transport DB'!C:C,"="&amp;'Work DB'!C602,'Transport DB'!F:F,"="&amp;'Work DB'!$I$4)</f>
        <v>0</v>
      </c>
      <c r="J602" s="169">
        <f>SUMIFS('Transport DB'!O:O,'Transport DB'!C:C,"="&amp;'Work DB'!C602,'Transport DB'!F:F,"="&amp;'Work DB'!$J$4)</f>
        <v>0</v>
      </c>
      <c r="K602" s="169">
        <f>SUMIFS('Transport DB'!O:O,'Transport DB'!C:C,"="&amp;'Work DB'!C602,'Transport DB'!F:F,"="&amp;'Work DB'!$K$4)</f>
        <v>0</v>
      </c>
      <c r="L602" s="169">
        <f>SUMIFS('Transport DB'!O:O,'Transport DB'!C:C,"="&amp;'Work DB'!C602,'Transport DB'!F:F,"="&amp;'Work DB'!$L$4)</f>
        <v>0</v>
      </c>
      <c r="M602" s="169">
        <f>SUMIFS('Transport DB'!O:O,'Transport DB'!C:C,"="&amp;'Work DB'!C602,'Transport DB'!F:F,"="&amp;'Work DB'!$M$4)</f>
        <v>0</v>
      </c>
      <c r="N602" s="169"/>
      <c r="O602" s="167"/>
      <c r="P602" s="168">
        <f t="shared" si="37"/>
        <v>0</v>
      </c>
      <c r="Q602" s="169">
        <f t="shared" si="36"/>
        <v>0</v>
      </c>
      <c r="R602" s="169"/>
      <c r="S602" s="169"/>
      <c r="T602" s="169"/>
      <c r="U602" s="169"/>
      <c r="V602" s="167"/>
      <c r="W602" s="168">
        <f>SUMIFS('Transport DB'!Q:Q,'Transport DB'!C:C,"="&amp;'Work DB'!C602,'Transport DB'!F:F,"="&amp;'Work DB'!$W$4)</f>
        <v>0</v>
      </c>
      <c r="X602" s="169">
        <f>SUMIFS('Transport DB'!Q:Q,'Transport DB'!C:C,"="&amp;'Work DB'!C602,'Transport DB'!F:F,"="&amp;'Work DB'!$X$4)</f>
        <v>0</v>
      </c>
      <c r="Y602" s="169">
        <f>SUMIFS('Transport DB'!Q:Q,'Transport DB'!C:C,"="&amp;'Work DB'!C602,'Transport DB'!F:F,"="&amp;'Work DB'!$Y$4)</f>
        <v>0</v>
      </c>
      <c r="Z602" s="166">
        <f>SUMIFS('Transport DB'!Q:Q,'Transport DB'!C:C,"="&amp;'Work DB'!C602,'Transport DB'!F:F,"="&amp;'Work DB'!$Z$4)</f>
        <v>0</v>
      </c>
      <c r="AA602" s="166">
        <f>SUMIFS('Transport DB'!Q:Q,'Transport DB'!C:C,"="&amp;'Work DB'!C602,'Transport DB'!F:F,"="&amp;'Work DB'!$AA$4)</f>
        <v>0</v>
      </c>
      <c r="AB602" s="166"/>
      <c r="AC602" s="167"/>
      <c r="AD602" s="29"/>
      <c r="AE602" s="30"/>
      <c r="AF602" s="31"/>
      <c r="AG602" s="29"/>
      <c r="AH602" s="30"/>
      <c r="AI602" s="32"/>
      <c r="AJ602" s="29"/>
      <c r="AK602" s="30"/>
      <c r="AL602" s="30"/>
      <c r="AM602" s="31"/>
      <c r="AN602" s="29"/>
      <c r="AO602" s="30"/>
      <c r="AP602" s="31"/>
      <c r="AQ602" s="189"/>
      <c r="AR602" s="30"/>
      <c r="AS602" s="30"/>
      <c r="AT602" s="30"/>
      <c r="AU602" s="30"/>
      <c r="AV602" s="31"/>
      <c r="AW602" s="33"/>
      <c r="AX602" s="57"/>
    </row>
    <row r="603" spans="2:50" s="15" customFormat="1" ht="21" x14ac:dyDescent="0.25">
      <c r="B603" s="48"/>
      <c r="C603" s="20">
        <f t="shared" si="38"/>
        <v>45968</v>
      </c>
      <c r="D603" s="168">
        <f>SUMIFS('Transport DB'!P:P,'Transport DB'!C:C,"="&amp;'Work DB'!C603,'Transport DB'!F:F,"="&amp;'Work DB'!$D$4)</f>
        <v>0</v>
      </c>
      <c r="E603" s="169">
        <f>SUMIFS('Transport DB'!P:P,'Transport DB'!C:C,"="&amp;'Work DB'!C603,'Transport DB'!F:F,"="&amp;'Work DB'!$E$4)</f>
        <v>0</v>
      </c>
      <c r="F603" s="169">
        <f>SUMIFS('Transport DB'!P:P,'Transport DB'!C:C,"="&amp;'Work DB'!C603,'Transport DB'!F:F,"="&amp;'Work DB'!$F$4)</f>
        <v>0</v>
      </c>
      <c r="G603" s="169"/>
      <c r="H603" s="167"/>
      <c r="I603" s="168">
        <f>SUMIFS('Transport DB'!O:O,'Transport DB'!C:C,"="&amp;'Work DB'!C603,'Transport DB'!F:F,"="&amp;'Work DB'!$I$4)</f>
        <v>0</v>
      </c>
      <c r="J603" s="169">
        <f>SUMIFS('Transport DB'!O:O,'Transport DB'!C:C,"="&amp;'Work DB'!C603,'Transport DB'!F:F,"="&amp;'Work DB'!$J$4)</f>
        <v>0</v>
      </c>
      <c r="K603" s="169">
        <f>SUMIFS('Transport DB'!O:O,'Transport DB'!C:C,"="&amp;'Work DB'!C603,'Transport DB'!F:F,"="&amp;'Work DB'!$K$4)</f>
        <v>0</v>
      </c>
      <c r="L603" s="169">
        <f>SUMIFS('Transport DB'!O:O,'Transport DB'!C:C,"="&amp;'Work DB'!C603,'Transport DB'!F:F,"="&amp;'Work DB'!$L$4)</f>
        <v>0</v>
      </c>
      <c r="M603" s="169">
        <f>SUMIFS('Transport DB'!O:O,'Transport DB'!C:C,"="&amp;'Work DB'!C603,'Transport DB'!F:F,"="&amp;'Work DB'!$M$4)</f>
        <v>0</v>
      </c>
      <c r="N603" s="169"/>
      <c r="O603" s="167"/>
      <c r="P603" s="168">
        <f t="shared" si="37"/>
        <v>0</v>
      </c>
      <c r="Q603" s="169">
        <f t="shared" si="36"/>
        <v>0</v>
      </c>
      <c r="R603" s="169"/>
      <c r="S603" s="169"/>
      <c r="T603" s="169"/>
      <c r="U603" s="169"/>
      <c r="V603" s="167"/>
      <c r="W603" s="168">
        <f>SUMIFS('Transport DB'!Q:Q,'Transport DB'!C:C,"="&amp;'Work DB'!C603,'Transport DB'!F:F,"="&amp;'Work DB'!$W$4)</f>
        <v>0</v>
      </c>
      <c r="X603" s="169">
        <f>SUMIFS('Transport DB'!Q:Q,'Transport DB'!C:C,"="&amp;'Work DB'!C603,'Transport DB'!F:F,"="&amp;'Work DB'!$X$4)</f>
        <v>0</v>
      </c>
      <c r="Y603" s="169">
        <f>SUMIFS('Transport DB'!Q:Q,'Transport DB'!C:C,"="&amp;'Work DB'!C603,'Transport DB'!F:F,"="&amp;'Work DB'!$Y$4)</f>
        <v>0</v>
      </c>
      <c r="Z603" s="166">
        <f>SUMIFS('Transport DB'!Q:Q,'Transport DB'!C:C,"="&amp;'Work DB'!C603,'Transport DB'!F:F,"="&amp;'Work DB'!$Z$4)</f>
        <v>0</v>
      </c>
      <c r="AA603" s="166">
        <f>SUMIFS('Transport DB'!Q:Q,'Transport DB'!C:C,"="&amp;'Work DB'!C603,'Transport DB'!F:F,"="&amp;'Work DB'!$AA$4)</f>
        <v>0</v>
      </c>
      <c r="AB603" s="166"/>
      <c r="AC603" s="167"/>
      <c r="AD603" s="29"/>
      <c r="AE603" s="30"/>
      <c r="AF603" s="31"/>
      <c r="AG603" s="29"/>
      <c r="AH603" s="30"/>
      <c r="AI603" s="32"/>
      <c r="AJ603" s="29"/>
      <c r="AK603" s="30"/>
      <c r="AL603" s="30"/>
      <c r="AM603" s="31"/>
      <c r="AN603" s="29"/>
      <c r="AO603" s="30"/>
      <c r="AP603" s="31"/>
      <c r="AQ603" s="189"/>
      <c r="AR603" s="30"/>
      <c r="AS603" s="30"/>
      <c r="AT603" s="30"/>
      <c r="AU603" s="30"/>
      <c r="AV603" s="31"/>
      <c r="AW603" s="33"/>
      <c r="AX603" s="57"/>
    </row>
    <row r="604" spans="2:50" s="15" customFormat="1" ht="21" x14ac:dyDescent="0.25">
      <c r="B604" s="48"/>
      <c r="C604" s="20">
        <f t="shared" si="38"/>
        <v>45969</v>
      </c>
      <c r="D604" s="168">
        <f>SUMIFS('Transport DB'!P:P,'Transport DB'!C:C,"="&amp;'Work DB'!C604,'Transport DB'!F:F,"="&amp;'Work DB'!$D$4)</f>
        <v>0</v>
      </c>
      <c r="E604" s="169">
        <f>SUMIFS('Transport DB'!P:P,'Transport DB'!C:C,"="&amp;'Work DB'!C604,'Transport DB'!F:F,"="&amp;'Work DB'!$E$4)</f>
        <v>0</v>
      </c>
      <c r="F604" s="169">
        <f>SUMIFS('Transport DB'!P:P,'Transport DB'!C:C,"="&amp;'Work DB'!C604,'Transport DB'!F:F,"="&amp;'Work DB'!$F$4)</f>
        <v>0</v>
      </c>
      <c r="G604" s="169"/>
      <c r="H604" s="167"/>
      <c r="I604" s="168">
        <f>SUMIFS('Transport DB'!O:O,'Transport DB'!C:C,"="&amp;'Work DB'!C604,'Transport DB'!F:F,"="&amp;'Work DB'!$I$4)</f>
        <v>0</v>
      </c>
      <c r="J604" s="169">
        <f>SUMIFS('Transport DB'!O:O,'Transport DB'!C:C,"="&amp;'Work DB'!C604,'Transport DB'!F:F,"="&amp;'Work DB'!$J$4)</f>
        <v>0</v>
      </c>
      <c r="K604" s="169">
        <f>SUMIFS('Transport DB'!O:O,'Transport DB'!C:C,"="&amp;'Work DB'!C604,'Transport DB'!F:F,"="&amp;'Work DB'!$K$4)</f>
        <v>0</v>
      </c>
      <c r="L604" s="169">
        <f>SUMIFS('Transport DB'!O:O,'Transport DB'!C:C,"="&amp;'Work DB'!C604,'Transport DB'!F:F,"="&amp;'Work DB'!$L$4)</f>
        <v>0</v>
      </c>
      <c r="M604" s="169">
        <f>SUMIFS('Transport DB'!O:O,'Transport DB'!C:C,"="&amp;'Work DB'!C604,'Transport DB'!F:F,"="&amp;'Work DB'!$M$4)</f>
        <v>0</v>
      </c>
      <c r="N604" s="169"/>
      <c r="O604" s="167"/>
      <c r="P604" s="168">
        <f t="shared" si="37"/>
        <v>0</v>
      </c>
      <c r="Q604" s="169">
        <f t="shared" si="36"/>
        <v>0</v>
      </c>
      <c r="R604" s="169"/>
      <c r="S604" s="169"/>
      <c r="T604" s="169"/>
      <c r="U604" s="169"/>
      <c r="V604" s="167"/>
      <c r="W604" s="168">
        <f>SUMIFS('Transport DB'!Q:Q,'Transport DB'!C:C,"="&amp;'Work DB'!C604,'Transport DB'!F:F,"="&amp;'Work DB'!$W$4)</f>
        <v>0</v>
      </c>
      <c r="X604" s="169">
        <f>SUMIFS('Transport DB'!Q:Q,'Transport DB'!C:C,"="&amp;'Work DB'!C604,'Transport DB'!F:F,"="&amp;'Work DB'!$X$4)</f>
        <v>0</v>
      </c>
      <c r="Y604" s="169">
        <f>SUMIFS('Transport DB'!Q:Q,'Transport DB'!C:C,"="&amp;'Work DB'!C604,'Transport DB'!F:F,"="&amp;'Work DB'!$Y$4)</f>
        <v>0</v>
      </c>
      <c r="Z604" s="166">
        <f>SUMIFS('Transport DB'!Q:Q,'Transport DB'!C:C,"="&amp;'Work DB'!C604,'Transport DB'!F:F,"="&amp;'Work DB'!$Z$4)</f>
        <v>0</v>
      </c>
      <c r="AA604" s="166">
        <f>SUMIFS('Transport DB'!Q:Q,'Transport DB'!C:C,"="&amp;'Work DB'!C604,'Transport DB'!F:F,"="&amp;'Work DB'!$AA$4)</f>
        <v>0</v>
      </c>
      <c r="AB604" s="166"/>
      <c r="AC604" s="167"/>
      <c r="AD604" s="29"/>
      <c r="AE604" s="30"/>
      <c r="AF604" s="31"/>
      <c r="AG604" s="29"/>
      <c r="AH604" s="30"/>
      <c r="AI604" s="32"/>
      <c r="AJ604" s="29"/>
      <c r="AK604" s="30"/>
      <c r="AL604" s="30"/>
      <c r="AM604" s="31"/>
      <c r="AN604" s="29"/>
      <c r="AO604" s="30"/>
      <c r="AP604" s="31"/>
      <c r="AQ604" s="189"/>
      <c r="AR604" s="30"/>
      <c r="AS604" s="30"/>
      <c r="AT604" s="30"/>
      <c r="AU604" s="30"/>
      <c r="AV604" s="31"/>
      <c r="AW604" s="33"/>
      <c r="AX604" s="57"/>
    </row>
    <row r="605" spans="2:50" s="15" customFormat="1" ht="21" x14ac:dyDescent="0.25">
      <c r="B605" s="48"/>
      <c r="C605" s="20">
        <f t="shared" si="38"/>
        <v>45970</v>
      </c>
      <c r="D605" s="168">
        <f>SUMIFS('Transport DB'!P:P,'Transport DB'!C:C,"="&amp;'Work DB'!C605,'Transport DB'!F:F,"="&amp;'Work DB'!$D$4)</f>
        <v>0</v>
      </c>
      <c r="E605" s="169">
        <f>SUMIFS('Transport DB'!P:P,'Transport DB'!C:C,"="&amp;'Work DB'!C605,'Transport DB'!F:F,"="&amp;'Work DB'!$E$4)</f>
        <v>0</v>
      </c>
      <c r="F605" s="169">
        <f>SUMIFS('Transport DB'!P:P,'Transport DB'!C:C,"="&amp;'Work DB'!C605,'Transport DB'!F:F,"="&amp;'Work DB'!$F$4)</f>
        <v>0</v>
      </c>
      <c r="G605" s="169"/>
      <c r="H605" s="167"/>
      <c r="I605" s="168">
        <f>SUMIFS('Transport DB'!O:O,'Transport DB'!C:C,"="&amp;'Work DB'!C605,'Transport DB'!F:F,"="&amp;'Work DB'!$I$4)</f>
        <v>0</v>
      </c>
      <c r="J605" s="169">
        <f>SUMIFS('Transport DB'!O:O,'Transport DB'!C:C,"="&amp;'Work DB'!C605,'Transport DB'!F:F,"="&amp;'Work DB'!$J$4)</f>
        <v>0</v>
      </c>
      <c r="K605" s="169">
        <f>SUMIFS('Transport DB'!O:O,'Transport DB'!C:C,"="&amp;'Work DB'!C605,'Transport DB'!F:F,"="&amp;'Work DB'!$K$4)</f>
        <v>0</v>
      </c>
      <c r="L605" s="169">
        <f>SUMIFS('Transport DB'!O:O,'Transport DB'!C:C,"="&amp;'Work DB'!C605,'Transport DB'!F:F,"="&amp;'Work DB'!$L$4)</f>
        <v>0</v>
      </c>
      <c r="M605" s="169">
        <f>SUMIFS('Transport DB'!O:O,'Transport DB'!C:C,"="&amp;'Work DB'!C605,'Transport DB'!F:F,"="&amp;'Work DB'!$M$4)</f>
        <v>0</v>
      </c>
      <c r="N605" s="169"/>
      <c r="O605" s="167"/>
      <c r="P605" s="168">
        <f t="shared" si="37"/>
        <v>0</v>
      </c>
      <c r="Q605" s="169">
        <f t="shared" si="36"/>
        <v>0</v>
      </c>
      <c r="R605" s="169"/>
      <c r="S605" s="169"/>
      <c r="T605" s="169"/>
      <c r="U605" s="169"/>
      <c r="V605" s="167"/>
      <c r="W605" s="168">
        <f>SUMIFS('Transport DB'!Q:Q,'Transport DB'!C:C,"="&amp;'Work DB'!C605,'Transport DB'!F:F,"="&amp;'Work DB'!$W$4)</f>
        <v>0</v>
      </c>
      <c r="X605" s="169">
        <f>SUMIFS('Transport DB'!Q:Q,'Transport DB'!C:C,"="&amp;'Work DB'!C605,'Transport DB'!F:F,"="&amp;'Work DB'!$X$4)</f>
        <v>0</v>
      </c>
      <c r="Y605" s="169">
        <f>SUMIFS('Transport DB'!Q:Q,'Transport DB'!C:C,"="&amp;'Work DB'!C605,'Transport DB'!F:F,"="&amp;'Work DB'!$Y$4)</f>
        <v>0</v>
      </c>
      <c r="Z605" s="166">
        <f>SUMIFS('Transport DB'!Q:Q,'Transport DB'!C:C,"="&amp;'Work DB'!C605,'Transport DB'!F:F,"="&amp;'Work DB'!$Z$4)</f>
        <v>0</v>
      </c>
      <c r="AA605" s="166">
        <f>SUMIFS('Transport DB'!Q:Q,'Transport DB'!C:C,"="&amp;'Work DB'!C605,'Transport DB'!F:F,"="&amp;'Work DB'!$AA$4)</f>
        <v>0</v>
      </c>
      <c r="AB605" s="166"/>
      <c r="AC605" s="167"/>
      <c r="AD605" s="29"/>
      <c r="AE605" s="30"/>
      <c r="AF605" s="31"/>
      <c r="AG605" s="29"/>
      <c r="AH605" s="30"/>
      <c r="AI605" s="32"/>
      <c r="AJ605" s="29"/>
      <c r="AK605" s="30"/>
      <c r="AL605" s="30"/>
      <c r="AM605" s="31"/>
      <c r="AN605" s="29"/>
      <c r="AO605" s="30"/>
      <c r="AP605" s="31"/>
      <c r="AQ605" s="189"/>
      <c r="AR605" s="30"/>
      <c r="AS605" s="30"/>
      <c r="AT605" s="30"/>
      <c r="AU605" s="30"/>
      <c r="AV605" s="31"/>
      <c r="AW605" s="33"/>
      <c r="AX605" s="57"/>
    </row>
    <row r="606" spans="2:50" s="15" customFormat="1" ht="21" x14ac:dyDescent="0.25">
      <c r="B606" s="48"/>
      <c r="C606" s="20">
        <f t="shared" si="38"/>
        <v>45971</v>
      </c>
      <c r="D606" s="168">
        <f>SUMIFS('Transport DB'!P:P,'Transport DB'!C:C,"="&amp;'Work DB'!C606,'Transport DB'!F:F,"="&amp;'Work DB'!$D$4)</f>
        <v>0</v>
      </c>
      <c r="E606" s="169">
        <f>SUMIFS('Transport DB'!P:P,'Transport DB'!C:C,"="&amp;'Work DB'!C606,'Transport DB'!F:F,"="&amp;'Work DB'!$E$4)</f>
        <v>0</v>
      </c>
      <c r="F606" s="169">
        <f>SUMIFS('Transport DB'!P:P,'Transport DB'!C:C,"="&amp;'Work DB'!C606,'Transport DB'!F:F,"="&amp;'Work DB'!$F$4)</f>
        <v>0</v>
      </c>
      <c r="G606" s="169"/>
      <c r="H606" s="167"/>
      <c r="I606" s="168">
        <f>SUMIFS('Transport DB'!O:O,'Transport DB'!C:C,"="&amp;'Work DB'!C606,'Transport DB'!F:F,"="&amp;'Work DB'!$I$4)</f>
        <v>0</v>
      </c>
      <c r="J606" s="169">
        <f>SUMIFS('Transport DB'!O:O,'Transport DB'!C:C,"="&amp;'Work DB'!C606,'Transport DB'!F:F,"="&amp;'Work DB'!$J$4)</f>
        <v>0</v>
      </c>
      <c r="K606" s="169">
        <f>SUMIFS('Transport DB'!O:O,'Transport DB'!C:C,"="&amp;'Work DB'!C606,'Transport DB'!F:F,"="&amp;'Work DB'!$K$4)</f>
        <v>0</v>
      </c>
      <c r="L606" s="169">
        <f>SUMIFS('Transport DB'!O:O,'Transport DB'!C:C,"="&amp;'Work DB'!C606,'Transport DB'!F:F,"="&amp;'Work DB'!$L$4)</f>
        <v>0</v>
      </c>
      <c r="M606" s="169">
        <f>SUMIFS('Transport DB'!O:O,'Transport DB'!C:C,"="&amp;'Work DB'!C606,'Transport DB'!F:F,"="&amp;'Work DB'!$M$4)</f>
        <v>0</v>
      </c>
      <c r="N606" s="169"/>
      <c r="O606" s="167"/>
      <c r="P606" s="168">
        <f t="shared" si="37"/>
        <v>0</v>
      </c>
      <c r="Q606" s="169">
        <f t="shared" si="36"/>
        <v>0</v>
      </c>
      <c r="R606" s="169"/>
      <c r="S606" s="169"/>
      <c r="T606" s="169"/>
      <c r="U606" s="169"/>
      <c r="V606" s="167"/>
      <c r="W606" s="168">
        <f>SUMIFS('Transport DB'!Q:Q,'Transport DB'!C:C,"="&amp;'Work DB'!C606,'Transport DB'!F:F,"="&amp;'Work DB'!$W$4)</f>
        <v>0</v>
      </c>
      <c r="X606" s="169">
        <f>SUMIFS('Transport DB'!Q:Q,'Transport DB'!C:C,"="&amp;'Work DB'!C606,'Transport DB'!F:F,"="&amp;'Work DB'!$X$4)</f>
        <v>0</v>
      </c>
      <c r="Y606" s="169">
        <f>SUMIFS('Transport DB'!Q:Q,'Transport DB'!C:C,"="&amp;'Work DB'!C606,'Transport DB'!F:F,"="&amp;'Work DB'!$Y$4)</f>
        <v>0</v>
      </c>
      <c r="Z606" s="166">
        <f>SUMIFS('Transport DB'!Q:Q,'Transport DB'!C:C,"="&amp;'Work DB'!C606,'Transport DB'!F:F,"="&amp;'Work DB'!$Z$4)</f>
        <v>0</v>
      </c>
      <c r="AA606" s="166">
        <f>SUMIFS('Transport DB'!Q:Q,'Transport DB'!C:C,"="&amp;'Work DB'!C606,'Transport DB'!F:F,"="&amp;'Work DB'!$AA$4)</f>
        <v>0</v>
      </c>
      <c r="AB606" s="166"/>
      <c r="AC606" s="167"/>
      <c r="AD606" s="29"/>
      <c r="AE606" s="30"/>
      <c r="AF606" s="31"/>
      <c r="AG606" s="29"/>
      <c r="AH606" s="30"/>
      <c r="AI606" s="32"/>
      <c r="AJ606" s="29"/>
      <c r="AK606" s="30"/>
      <c r="AL606" s="30"/>
      <c r="AM606" s="31"/>
      <c r="AN606" s="29"/>
      <c r="AO606" s="30"/>
      <c r="AP606" s="31"/>
      <c r="AQ606" s="189"/>
      <c r="AR606" s="30"/>
      <c r="AS606" s="30"/>
      <c r="AT606" s="30"/>
      <c r="AU606" s="30"/>
      <c r="AV606" s="31"/>
      <c r="AW606" s="33"/>
      <c r="AX606" s="57"/>
    </row>
    <row r="607" spans="2:50" s="15" customFormat="1" ht="21" x14ac:dyDescent="0.25">
      <c r="B607" s="48"/>
      <c r="C607" s="20">
        <f t="shared" si="38"/>
        <v>45972</v>
      </c>
      <c r="D607" s="168">
        <f>SUMIFS('Transport DB'!P:P,'Transport DB'!C:C,"="&amp;'Work DB'!C607,'Transport DB'!F:F,"="&amp;'Work DB'!$D$4)</f>
        <v>0</v>
      </c>
      <c r="E607" s="169">
        <f>SUMIFS('Transport DB'!P:P,'Transport DB'!C:C,"="&amp;'Work DB'!C607,'Transport DB'!F:F,"="&amp;'Work DB'!$E$4)</f>
        <v>0</v>
      </c>
      <c r="F607" s="169">
        <f>SUMIFS('Transport DB'!P:P,'Transport DB'!C:C,"="&amp;'Work DB'!C607,'Transport DB'!F:F,"="&amp;'Work DB'!$F$4)</f>
        <v>0</v>
      </c>
      <c r="G607" s="169"/>
      <c r="H607" s="167"/>
      <c r="I607" s="168">
        <f>SUMIFS('Transport DB'!O:O,'Transport DB'!C:C,"="&amp;'Work DB'!C607,'Transport DB'!F:F,"="&amp;'Work DB'!$I$4)</f>
        <v>0</v>
      </c>
      <c r="J607" s="169">
        <f>SUMIFS('Transport DB'!O:O,'Transport DB'!C:C,"="&amp;'Work DB'!C607,'Transport DB'!F:F,"="&amp;'Work DB'!$J$4)</f>
        <v>0</v>
      </c>
      <c r="K607" s="169">
        <f>SUMIFS('Transport DB'!O:O,'Transport DB'!C:C,"="&amp;'Work DB'!C607,'Transport DB'!F:F,"="&amp;'Work DB'!$K$4)</f>
        <v>0</v>
      </c>
      <c r="L607" s="169">
        <f>SUMIFS('Transport DB'!O:O,'Transport DB'!C:C,"="&amp;'Work DB'!C607,'Transport DB'!F:F,"="&amp;'Work DB'!$L$4)</f>
        <v>0</v>
      </c>
      <c r="M607" s="169">
        <f>SUMIFS('Transport DB'!O:O,'Transport DB'!C:C,"="&amp;'Work DB'!C607,'Transport DB'!F:F,"="&amp;'Work DB'!$M$4)</f>
        <v>0</v>
      </c>
      <c r="N607" s="169"/>
      <c r="O607" s="167"/>
      <c r="P607" s="168">
        <f t="shared" si="37"/>
        <v>0</v>
      </c>
      <c r="Q607" s="169">
        <f t="shared" si="36"/>
        <v>0</v>
      </c>
      <c r="R607" s="169"/>
      <c r="S607" s="169"/>
      <c r="T607" s="169"/>
      <c r="U607" s="169"/>
      <c r="V607" s="167"/>
      <c r="W607" s="168">
        <f>SUMIFS('Transport DB'!Q:Q,'Transport DB'!C:C,"="&amp;'Work DB'!C607,'Transport DB'!F:F,"="&amp;'Work DB'!$W$4)</f>
        <v>0</v>
      </c>
      <c r="X607" s="169">
        <f>SUMIFS('Transport DB'!Q:Q,'Transport DB'!C:C,"="&amp;'Work DB'!C607,'Transport DB'!F:F,"="&amp;'Work DB'!$X$4)</f>
        <v>0</v>
      </c>
      <c r="Y607" s="169">
        <f>SUMIFS('Transport DB'!Q:Q,'Transport DB'!C:C,"="&amp;'Work DB'!C607,'Transport DB'!F:F,"="&amp;'Work DB'!$Y$4)</f>
        <v>0</v>
      </c>
      <c r="Z607" s="166">
        <f>SUMIFS('Transport DB'!Q:Q,'Transport DB'!C:C,"="&amp;'Work DB'!C607,'Transport DB'!F:F,"="&amp;'Work DB'!$Z$4)</f>
        <v>0</v>
      </c>
      <c r="AA607" s="166">
        <f>SUMIFS('Transport DB'!Q:Q,'Transport DB'!C:C,"="&amp;'Work DB'!C607,'Transport DB'!F:F,"="&amp;'Work DB'!$AA$4)</f>
        <v>0</v>
      </c>
      <c r="AB607" s="166"/>
      <c r="AC607" s="167"/>
      <c r="AD607" s="29"/>
      <c r="AE607" s="30"/>
      <c r="AF607" s="31"/>
      <c r="AG607" s="29"/>
      <c r="AH607" s="30"/>
      <c r="AI607" s="32"/>
      <c r="AJ607" s="29"/>
      <c r="AK607" s="30"/>
      <c r="AL607" s="30"/>
      <c r="AM607" s="31"/>
      <c r="AN607" s="29"/>
      <c r="AO607" s="30"/>
      <c r="AP607" s="31"/>
      <c r="AQ607" s="189"/>
      <c r="AR607" s="30"/>
      <c r="AS607" s="30"/>
      <c r="AT607" s="30"/>
      <c r="AU607" s="30"/>
      <c r="AV607" s="31"/>
      <c r="AW607" s="33"/>
      <c r="AX607" s="57"/>
    </row>
    <row r="608" spans="2:50" s="15" customFormat="1" ht="21" x14ac:dyDescent="0.25">
      <c r="B608" s="48"/>
      <c r="C608" s="20">
        <f t="shared" si="38"/>
        <v>45973</v>
      </c>
      <c r="D608" s="168">
        <f>SUMIFS('Transport DB'!P:P,'Transport DB'!C:C,"="&amp;'Work DB'!C608,'Transport DB'!F:F,"="&amp;'Work DB'!$D$4)</f>
        <v>0</v>
      </c>
      <c r="E608" s="169">
        <f>SUMIFS('Transport DB'!P:P,'Transport DB'!C:C,"="&amp;'Work DB'!C608,'Transport DB'!F:F,"="&amp;'Work DB'!$E$4)</f>
        <v>0</v>
      </c>
      <c r="F608" s="169">
        <f>SUMIFS('Transport DB'!P:P,'Transport DB'!C:C,"="&amp;'Work DB'!C608,'Transport DB'!F:F,"="&amp;'Work DB'!$F$4)</f>
        <v>0</v>
      </c>
      <c r="G608" s="169"/>
      <c r="H608" s="167"/>
      <c r="I608" s="168">
        <f>SUMIFS('Transport DB'!O:O,'Transport DB'!C:C,"="&amp;'Work DB'!C608,'Transport DB'!F:F,"="&amp;'Work DB'!$I$4)</f>
        <v>0</v>
      </c>
      <c r="J608" s="169">
        <f>SUMIFS('Transport DB'!O:O,'Transport DB'!C:C,"="&amp;'Work DB'!C608,'Transport DB'!F:F,"="&amp;'Work DB'!$J$4)</f>
        <v>0</v>
      </c>
      <c r="K608" s="169">
        <f>SUMIFS('Transport DB'!O:O,'Transport DB'!C:C,"="&amp;'Work DB'!C608,'Transport DB'!F:F,"="&amp;'Work DB'!$K$4)</f>
        <v>0</v>
      </c>
      <c r="L608" s="169">
        <f>SUMIFS('Transport DB'!O:O,'Transport DB'!C:C,"="&amp;'Work DB'!C608,'Transport DB'!F:F,"="&amp;'Work DB'!$L$4)</f>
        <v>0</v>
      </c>
      <c r="M608" s="169">
        <f>SUMIFS('Transport DB'!O:O,'Transport DB'!C:C,"="&amp;'Work DB'!C608,'Transport DB'!F:F,"="&amp;'Work DB'!$M$4)</f>
        <v>0</v>
      </c>
      <c r="N608" s="169"/>
      <c r="O608" s="167"/>
      <c r="P608" s="168">
        <f t="shared" si="37"/>
        <v>0</v>
      </c>
      <c r="Q608" s="169">
        <f t="shared" si="36"/>
        <v>0</v>
      </c>
      <c r="R608" s="169"/>
      <c r="S608" s="169"/>
      <c r="T608" s="169"/>
      <c r="U608" s="169"/>
      <c r="V608" s="167"/>
      <c r="W608" s="168">
        <f>SUMIFS('Transport DB'!Q:Q,'Transport DB'!C:C,"="&amp;'Work DB'!C608,'Transport DB'!F:F,"="&amp;'Work DB'!$W$4)</f>
        <v>0</v>
      </c>
      <c r="X608" s="169">
        <f>SUMIFS('Transport DB'!Q:Q,'Transport DB'!C:C,"="&amp;'Work DB'!C608,'Transport DB'!F:F,"="&amp;'Work DB'!$X$4)</f>
        <v>0</v>
      </c>
      <c r="Y608" s="169">
        <f>SUMIFS('Transport DB'!Q:Q,'Transport DB'!C:C,"="&amp;'Work DB'!C608,'Transport DB'!F:F,"="&amp;'Work DB'!$Y$4)</f>
        <v>0</v>
      </c>
      <c r="Z608" s="166">
        <f>SUMIFS('Transport DB'!Q:Q,'Transport DB'!C:C,"="&amp;'Work DB'!C608,'Transport DB'!F:F,"="&amp;'Work DB'!$Z$4)</f>
        <v>0</v>
      </c>
      <c r="AA608" s="166">
        <f>SUMIFS('Transport DB'!Q:Q,'Transport DB'!C:C,"="&amp;'Work DB'!C608,'Transport DB'!F:F,"="&amp;'Work DB'!$AA$4)</f>
        <v>0</v>
      </c>
      <c r="AB608" s="166"/>
      <c r="AC608" s="167"/>
      <c r="AD608" s="29"/>
      <c r="AE608" s="30"/>
      <c r="AF608" s="31"/>
      <c r="AG608" s="29"/>
      <c r="AH608" s="30"/>
      <c r="AI608" s="32"/>
      <c r="AJ608" s="29"/>
      <c r="AK608" s="30"/>
      <c r="AL608" s="30"/>
      <c r="AM608" s="31"/>
      <c r="AN608" s="29"/>
      <c r="AO608" s="30"/>
      <c r="AP608" s="31"/>
      <c r="AQ608" s="189"/>
      <c r="AR608" s="30"/>
      <c r="AS608" s="30"/>
      <c r="AT608" s="30"/>
      <c r="AU608" s="30"/>
      <c r="AV608" s="31"/>
      <c r="AW608" s="33"/>
      <c r="AX608" s="57"/>
    </row>
    <row r="609" spans="2:50" s="15" customFormat="1" ht="21" x14ac:dyDescent="0.25">
      <c r="B609" s="48"/>
      <c r="C609" s="20">
        <f t="shared" si="38"/>
        <v>45974</v>
      </c>
      <c r="D609" s="168">
        <f>SUMIFS('Transport DB'!P:P,'Transport DB'!C:C,"="&amp;'Work DB'!C609,'Transport DB'!F:F,"="&amp;'Work DB'!$D$4)</f>
        <v>0</v>
      </c>
      <c r="E609" s="169">
        <f>SUMIFS('Transport DB'!P:P,'Transport DB'!C:C,"="&amp;'Work DB'!C609,'Transport DB'!F:F,"="&amp;'Work DB'!$E$4)</f>
        <v>0</v>
      </c>
      <c r="F609" s="169">
        <f>SUMIFS('Transport DB'!P:P,'Transport DB'!C:C,"="&amp;'Work DB'!C609,'Transport DB'!F:F,"="&amp;'Work DB'!$F$4)</f>
        <v>0</v>
      </c>
      <c r="G609" s="169"/>
      <c r="H609" s="167"/>
      <c r="I609" s="168">
        <f>SUMIFS('Transport DB'!O:O,'Transport DB'!C:C,"="&amp;'Work DB'!C609,'Transport DB'!F:F,"="&amp;'Work DB'!$I$4)</f>
        <v>0</v>
      </c>
      <c r="J609" s="169">
        <f>SUMIFS('Transport DB'!O:O,'Transport DB'!C:C,"="&amp;'Work DB'!C609,'Transport DB'!F:F,"="&amp;'Work DB'!$J$4)</f>
        <v>0</v>
      </c>
      <c r="K609" s="169">
        <f>SUMIFS('Transport DB'!O:O,'Transport DB'!C:C,"="&amp;'Work DB'!C609,'Transport DB'!F:F,"="&amp;'Work DB'!$K$4)</f>
        <v>0</v>
      </c>
      <c r="L609" s="169">
        <f>SUMIFS('Transport DB'!O:O,'Transport DB'!C:C,"="&amp;'Work DB'!C609,'Transport DB'!F:F,"="&amp;'Work DB'!$L$4)</f>
        <v>0</v>
      </c>
      <c r="M609" s="169">
        <f>SUMIFS('Transport DB'!O:O,'Transport DB'!C:C,"="&amp;'Work DB'!C609,'Transport DB'!F:F,"="&amp;'Work DB'!$M$4)</f>
        <v>0</v>
      </c>
      <c r="N609" s="169"/>
      <c r="O609" s="167"/>
      <c r="P609" s="168">
        <f t="shared" si="37"/>
        <v>0</v>
      </c>
      <c r="Q609" s="169">
        <f t="shared" si="36"/>
        <v>0</v>
      </c>
      <c r="R609" s="169"/>
      <c r="S609" s="169"/>
      <c r="T609" s="169"/>
      <c r="U609" s="169"/>
      <c r="V609" s="167"/>
      <c r="W609" s="168">
        <f>SUMIFS('Transport DB'!Q:Q,'Transport DB'!C:C,"="&amp;'Work DB'!C609,'Transport DB'!F:F,"="&amp;'Work DB'!$W$4)</f>
        <v>0</v>
      </c>
      <c r="X609" s="169">
        <f>SUMIFS('Transport DB'!Q:Q,'Transport DB'!C:C,"="&amp;'Work DB'!C609,'Transport DB'!F:F,"="&amp;'Work DB'!$X$4)</f>
        <v>0</v>
      </c>
      <c r="Y609" s="169">
        <f>SUMIFS('Transport DB'!Q:Q,'Transport DB'!C:C,"="&amp;'Work DB'!C609,'Transport DB'!F:F,"="&amp;'Work DB'!$Y$4)</f>
        <v>0</v>
      </c>
      <c r="Z609" s="166">
        <f>SUMIFS('Transport DB'!Q:Q,'Transport DB'!C:C,"="&amp;'Work DB'!C609,'Transport DB'!F:F,"="&amp;'Work DB'!$Z$4)</f>
        <v>0</v>
      </c>
      <c r="AA609" s="166">
        <f>SUMIFS('Transport DB'!Q:Q,'Transport DB'!C:C,"="&amp;'Work DB'!C609,'Transport DB'!F:F,"="&amp;'Work DB'!$AA$4)</f>
        <v>0</v>
      </c>
      <c r="AB609" s="166"/>
      <c r="AC609" s="167"/>
      <c r="AD609" s="29"/>
      <c r="AE609" s="30"/>
      <c r="AF609" s="31"/>
      <c r="AG609" s="29"/>
      <c r="AH609" s="30"/>
      <c r="AI609" s="32"/>
      <c r="AJ609" s="29"/>
      <c r="AK609" s="30"/>
      <c r="AL609" s="30"/>
      <c r="AM609" s="31"/>
      <c r="AN609" s="29"/>
      <c r="AO609" s="30"/>
      <c r="AP609" s="31"/>
      <c r="AQ609" s="189"/>
      <c r="AR609" s="30"/>
      <c r="AS609" s="30"/>
      <c r="AT609" s="30"/>
      <c r="AU609" s="30"/>
      <c r="AV609" s="31"/>
      <c r="AW609" s="33"/>
      <c r="AX609" s="57"/>
    </row>
    <row r="610" spans="2:50" s="15" customFormat="1" ht="21" x14ac:dyDescent="0.25">
      <c r="B610" s="48"/>
      <c r="C610" s="20">
        <f t="shared" si="38"/>
        <v>45975</v>
      </c>
      <c r="D610" s="168">
        <f>SUMIFS('Transport DB'!P:P,'Transport DB'!C:C,"="&amp;'Work DB'!C610,'Transport DB'!F:F,"="&amp;'Work DB'!$D$4)</f>
        <v>0</v>
      </c>
      <c r="E610" s="169">
        <f>SUMIFS('Transport DB'!P:P,'Transport DB'!C:C,"="&amp;'Work DB'!C610,'Transport DB'!F:F,"="&amp;'Work DB'!$E$4)</f>
        <v>0</v>
      </c>
      <c r="F610" s="169">
        <f>SUMIFS('Transport DB'!P:P,'Transport DB'!C:C,"="&amp;'Work DB'!C610,'Transport DB'!F:F,"="&amp;'Work DB'!$F$4)</f>
        <v>0</v>
      </c>
      <c r="G610" s="169"/>
      <c r="H610" s="167"/>
      <c r="I610" s="168">
        <f>SUMIFS('Transport DB'!O:O,'Transport DB'!C:C,"="&amp;'Work DB'!C610,'Transport DB'!F:F,"="&amp;'Work DB'!$I$4)</f>
        <v>0</v>
      </c>
      <c r="J610" s="169">
        <f>SUMIFS('Transport DB'!O:O,'Transport DB'!C:C,"="&amp;'Work DB'!C610,'Transport DB'!F:F,"="&amp;'Work DB'!$J$4)</f>
        <v>0</v>
      </c>
      <c r="K610" s="169">
        <f>SUMIFS('Transport DB'!O:O,'Transport DB'!C:C,"="&amp;'Work DB'!C610,'Transport DB'!F:F,"="&amp;'Work DB'!$K$4)</f>
        <v>0</v>
      </c>
      <c r="L610" s="169">
        <f>SUMIFS('Transport DB'!O:O,'Transport DB'!C:C,"="&amp;'Work DB'!C610,'Transport DB'!F:F,"="&amp;'Work DB'!$L$4)</f>
        <v>0</v>
      </c>
      <c r="M610" s="169">
        <f>SUMIFS('Transport DB'!O:O,'Transport DB'!C:C,"="&amp;'Work DB'!C610,'Transport DB'!F:F,"="&amp;'Work DB'!$M$4)</f>
        <v>0</v>
      </c>
      <c r="N610" s="169"/>
      <c r="O610" s="167"/>
      <c r="P610" s="168">
        <f t="shared" si="37"/>
        <v>0</v>
      </c>
      <c r="Q610" s="169">
        <f t="shared" si="36"/>
        <v>0</v>
      </c>
      <c r="R610" s="169"/>
      <c r="S610" s="169"/>
      <c r="T610" s="169"/>
      <c r="U610" s="169"/>
      <c r="V610" s="167"/>
      <c r="W610" s="168">
        <f>SUMIFS('Transport DB'!Q:Q,'Transport DB'!C:C,"="&amp;'Work DB'!C610,'Transport DB'!F:F,"="&amp;'Work DB'!$W$4)</f>
        <v>0</v>
      </c>
      <c r="X610" s="169">
        <f>SUMIFS('Transport DB'!Q:Q,'Transport DB'!C:C,"="&amp;'Work DB'!C610,'Transport DB'!F:F,"="&amp;'Work DB'!$X$4)</f>
        <v>0</v>
      </c>
      <c r="Y610" s="169">
        <f>SUMIFS('Transport DB'!Q:Q,'Transport DB'!C:C,"="&amp;'Work DB'!C610,'Transport DB'!F:F,"="&amp;'Work DB'!$Y$4)</f>
        <v>0</v>
      </c>
      <c r="Z610" s="166">
        <f>SUMIFS('Transport DB'!Q:Q,'Transport DB'!C:C,"="&amp;'Work DB'!C610,'Transport DB'!F:F,"="&amp;'Work DB'!$Z$4)</f>
        <v>0</v>
      </c>
      <c r="AA610" s="166">
        <f>SUMIFS('Transport DB'!Q:Q,'Transport DB'!C:C,"="&amp;'Work DB'!C610,'Transport DB'!F:F,"="&amp;'Work DB'!$AA$4)</f>
        <v>0</v>
      </c>
      <c r="AB610" s="166"/>
      <c r="AC610" s="167"/>
      <c r="AD610" s="29"/>
      <c r="AE610" s="30"/>
      <c r="AF610" s="31"/>
      <c r="AG610" s="29"/>
      <c r="AH610" s="30"/>
      <c r="AI610" s="32"/>
      <c r="AJ610" s="29"/>
      <c r="AK610" s="30"/>
      <c r="AL610" s="30"/>
      <c r="AM610" s="31"/>
      <c r="AN610" s="29"/>
      <c r="AO610" s="30"/>
      <c r="AP610" s="31"/>
      <c r="AQ610" s="189"/>
      <c r="AR610" s="30"/>
      <c r="AS610" s="30"/>
      <c r="AT610" s="30"/>
      <c r="AU610" s="30"/>
      <c r="AV610" s="31"/>
      <c r="AW610" s="33"/>
      <c r="AX610" s="57"/>
    </row>
    <row r="611" spans="2:50" s="15" customFormat="1" ht="21" x14ac:dyDescent="0.25">
      <c r="B611" s="48"/>
      <c r="C611" s="20">
        <f t="shared" si="38"/>
        <v>45976</v>
      </c>
      <c r="D611" s="168">
        <f>SUMIFS('Transport DB'!P:P,'Transport DB'!C:C,"="&amp;'Work DB'!C611,'Transport DB'!F:F,"="&amp;'Work DB'!$D$4)</f>
        <v>0</v>
      </c>
      <c r="E611" s="169">
        <f>SUMIFS('Transport DB'!P:P,'Transport DB'!C:C,"="&amp;'Work DB'!C611,'Transport DB'!F:F,"="&amp;'Work DB'!$E$4)</f>
        <v>0</v>
      </c>
      <c r="F611" s="169">
        <f>SUMIFS('Transport DB'!P:P,'Transport DB'!C:C,"="&amp;'Work DB'!C611,'Transport DB'!F:F,"="&amp;'Work DB'!$F$4)</f>
        <v>0</v>
      </c>
      <c r="G611" s="169"/>
      <c r="H611" s="167"/>
      <c r="I611" s="168">
        <f>SUMIFS('Transport DB'!O:O,'Transport DB'!C:C,"="&amp;'Work DB'!C611,'Transport DB'!F:F,"="&amp;'Work DB'!$I$4)</f>
        <v>0</v>
      </c>
      <c r="J611" s="169">
        <f>SUMIFS('Transport DB'!O:O,'Transport DB'!C:C,"="&amp;'Work DB'!C611,'Transport DB'!F:F,"="&amp;'Work DB'!$J$4)</f>
        <v>0</v>
      </c>
      <c r="K611" s="169">
        <f>SUMIFS('Transport DB'!O:O,'Transport DB'!C:C,"="&amp;'Work DB'!C611,'Transport DB'!F:F,"="&amp;'Work DB'!$K$4)</f>
        <v>0</v>
      </c>
      <c r="L611" s="169">
        <f>SUMIFS('Transport DB'!O:O,'Transport DB'!C:C,"="&amp;'Work DB'!C611,'Transport DB'!F:F,"="&amp;'Work DB'!$L$4)</f>
        <v>0</v>
      </c>
      <c r="M611" s="169">
        <f>SUMIFS('Transport DB'!O:O,'Transport DB'!C:C,"="&amp;'Work DB'!C611,'Transport DB'!F:F,"="&amp;'Work DB'!$M$4)</f>
        <v>0</v>
      </c>
      <c r="N611" s="169"/>
      <c r="O611" s="167"/>
      <c r="P611" s="168">
        <f t="shared" si="37"/>
        <v>0</v>
      </c>
      <c r="Q611" s="169">
        <f t="shared" si="36"/>
        <v>0</v>
      </c>
      <c r="R611" s="169"/>
      <c r="S611" s="169"/>
      <c r="T611" s="169"/>
      <c r="U611" s="169"/>
      <c r="V611" s="167"/>
      <c r="W611" s="168">
        <f>SUMIFS('Transport DB'!Q:Q,'Transport DB'!C:C,"="&amp;'Work DB'!C611,'Transport DB'!F:F,"="&amp;'Work DB'!$W$4)</f>
        <v>0</v>
      </c>
      <c r="X611" s="169">
        <f>SUMIFS('Transport DB'!Q:Q,'Transport DB'!C:C,"="&amp;'Work DB'!C611,'Transport DB'!F:F,"="&amp;'Work DB'!$X$4)</f>
        <v>0</v>
      </c>
      <c r="Y611" s="169">
        <f>SUMIFS('Transport DB'!Q:Q,'Transport DB'!C:C,"="&amp;'Work DB'!C611,'Transport DB'!F:F,"="&amp;'Work DB'!$Y$4)</f>
        <v>0</v>
      </c>
      <c r="Z611" s="166">
        <f>SUMIFS('Transport DB'!Q:Q,'Transport DB'!C:C,"="&amp;'Work DB'!C611,'Transport DB'!F:F,"="&amp;'Work DB'!$Z$4)</f>
        <v>0</v>
      </c>
      <c r="AA611" s="166">
        <f>SUMIFS('Transport DB'!Q:Q,'Transport DB'!C:C,"="&amp;'Work DB'!C611,'Transport DB'!F:F,"="&amp;'Work DB'!$AA$4)</f>
        <v>0</v>
      </c>
      <c r="AB611" s="166"/>
      <c r="AC611" s="167"/>
      <c r="AD611" s="29"/>
      <c r="AE611" s="30"/>
      <c r="AF611" s="31"/>
      <c r="AG611" s="29"/>
      <c r="AH611" s="30"/>
      <c r="AI611" s="32"/>
      <c r="AJ611" s="29"/>
      <c r="AK611" s="30"/>
      <c r="AL611" s="30"/>
      <c r="AM611" s="31"/>
      <c r="AN611" s="29"/>
      <c r="AO611" s="30"/>
      <c r="AP611" s="31"/>
      <c r="AQ611" s="189"/>
      <c r="AR611" s="30"/>
      <c r="AS611" s="30"/>
      <c r="AT611" s="30"/>
      <c r="AU611" s="30"/>
      <c r="AV611" s="31"/>
      <c r="AW611" s="33"/>
      <c r="AX611" s="57"/>
    </row>
    <row r="612" spans="2:50" s="15" customFormat="1" ht="21" x14ac:dyDescent="0.25">
      <c r="B612" s="48"/>
      <c r="C612" s="20">
        <f t="shared" si="38"/>
        <v>45977</v>
      </c>
      <c r="D612" s="168">
        <f>SUMIFS('Transport DB'!P:P,'Transport DB'!C:C,"="&amp;'Work DB'!C612,'Transport DB'!F:F,"="&amp;'Work DB'!$D$4)</f>
        <v>0</v>
      </c>
      <c r="E612" s="169">
        <f>SUMIFS('Transport DB'!P:P,'Transport DB'!C:C,"="&amp;'Work DB'!C612,'Transport DB'!F:F,"="&amp;'Work DB'!$E$4)</f>
        <v>0</v>
      </c>
      <c r="F612" s="169">
        <f>SUMIFS('Transport DB'!P:P,'Transport DB'!C:C,"="&amp;'Work DB'!C612,'Transport DB'!F:F,"="&amp;'Work DB'!$F$4)</f>
        <v>0</v>
      </c>
      <c r="G612" s="169"/>
      <c r="H612" s="167"/>
      <c r="I612" s="168">
        <f>SUMIFS('Transport DB'!O:O,'Transport DB'!C:C,"="&amp;'Work DB'!C612,'Transport DB'!F:F,"="&amp;'Work DB'!$I$4)</f>
        <v>0</v>
      </c>
      <c r="J612" s="169">
        <f>SUMIFS('Transport DB'!O:O,'Transport DB'!C:C,"="&amp;'Work DB'!C612,'Transport DB'!F:F,"="&amp;'Work DB'!$J$4)</f>
        <v>0</v>
      </c>
      <c r="K612" s="169">
        <f>SUMIFS('Transport DB'!O:O,'Transport DB'!C:C,"="&amp;'Work DB'!C612,'Transport DB'!F:F,"="&amp;'Work DB'!$K$4)</f>
        <v>0</v>
      </c>
      <c r="L612" s="169">
        <f>SUMIFS('Transport DB'!O:O,'Transport DB'!C:C,"="&amp;'Work DB'!C612,'Transport DB'!F:F,"="&amp;'Work DB'!$L$4)</f>
        <v>0</v>
      </c>
      <c r="M612" s="169">
        <f>SUMIFS('Transport DB'!O:O,'Transport DB'!C:C,"="&amp;'Work DB'!C612,'Transport DB'!F:F,"="&amp;'Work DB'!$M$4)</f>
        <v>0</v>
      </c>
      <c r="N612" s="169"/>
      <c r="O612" s="167"/>
      <c r="P612" s="168">
        <f t="shared" si="37"/>
        <v>0</v>
      </c>
      <c r="Q612" s="169">
        <f t="shared" si="36"/>
        <v>0</v>
      </c>
      <c r="R612" s="169"/>
      <c r="S612" s="169"/>
      <c r="T612" s="169"/>
      <c r="U612" s="169"/>
      <c r="V612" s="167"/>
      <c r="W612" s="168">
        <f>SUMIFS('Transport DB'!Q:Q,'Transport DB'!C:C,"="&amp;'Work DB'!C612,'Transport DB'!F:F,"="&amp;'Work DB'!$W$4)</f>
        <v>0</v>
      </c>
      <c r="X612" s="169">
        <f>SUMIFS('Transport DB'!Q:Q,'Transport DB'!C:C,"="&amp;'Work DB'!C612,'Transport DB'!F:F,"="&amp;'Work DB'!$X$4)</f>
        <v>0</v>
      </c>
      <c r="Y612" s="169">
        <f>SUMIFS('Transport DB'!Q:Q,'Transport DB'!C:C,"="&amp;'Work DB'!C612,'Transport DB'!F:F,"="&amp;'Work DB'!$Y$4)</f>
        <v>0</v>
      </c>
      <c r="Z612" s="166">
        <f>SUMIFS('Transport DB'!Q:Q,'Transport DB'!C:C,"="&amp;'Work DB'!C612,'Transport DB'!F:F,"="&amp;'Work DB'!$Z$4)</f>
        <v>0</v>
      </c>
      <c r="AA612" s="166">
        <f>SUMIFS('Transport DB'!Q:Q,'Transport DB'!C:C,"="&amp;'Work DB'!C612,'Transport DB'!F:F,"="&amp;'Work DB'!$AA$4)</f>
        <v>0</v>
      </c>
      <c r="AB612" s="166"/>
      <c r="AC612" s="167"/>
      <c r="AD612" s="29"/>
      <c r="AE612" s="30"/>
      <c r="AF612" s="31"/>
      <c r="AG612" s="29"/>
      <c r="AH612" s="30"/>
      <c r="AI612" s="32"/>
      <c r="AJ612" s="29"/>
      <c r="AK612" s="30"/>
      <c r="AL612" s="30"/>
      <c r="AM612" s="31"/>
      <c r="AN612" s="29"/>
      <c r="AO612" s="30"/>
      <c r="AP612" s="31"/>
      <c r="AQ612" s="189"/>
      <c r="AR612" s="30"/>
      <c r="AS612" s="30"/>
      <c r="AT612" s="30"/>
      <c r="AU612" s="30"/>
      <c r="AV612" s="31"/>
      <c r="AW612" s="33"/>
      <c r="AX612" s="57"/>
    </row>
    <row r="613" spans="2:50" s="15" customFormat="1" ht="21" x14ac:dyDescent="0.25">
      <c r="B613" s="48"/>
      <c r="C613" s="20">
        <f t="shared" si="38"/>
        <v>45978</v>
      </c>
      <c r="D613" s="168">
        <f>SUMIFS('Transport DB'!P:P,'Transport DB'!C:C,"="&amp;'Work DB'!C613,'Transport DB'!F:F,"="&amp;'Work DB'!$D$4)</f>
        <v>0</v>
      </c>
      <c r="E613" s="169">
        <f>SUMIFS('Transport DB'!P:P,'Transport DB'!C:C,"="&amp;'Work DB'!C613,'Transport DB'!F:F,"="&amp;'Work DB'!$E$4)</f>
        <v>0</v>
      </c>
      <c r="F613" s="169">
        <f>SUMIFS('Transport DB'!P:P,'Transport DB'!C:C,"="&amp;'Work DB'!C613,'Transport DB'!F:F,"="&amp;'Work DB'!$F$4)</f>
        <v>0</v>
      </c>
      <c r="G613" s="169"/>
      <c r="H613" s="167"/>
      <c r="I613" s="168">
        <f>SUMIFS('Transport DB'!O:O,'Transport DB'!C:C,"="&amp;'Work DB'!C613,'Transport DB'!F:F,"="&amp;'Work DB'!$I$4)</f>
        <v>0</v>
      </c>
      <c r="J613" s="169">
        <f>SUMIFS('Transport DB'!O:O,'Transport DB'!C:C,"="&amp;'Work DB'!C613,'Transport DB'!F:F,"="&amp;'Work DB'!$J$4)</f>
        <v>0</v>
      </c>
      <c r="K613" s="169">
        <f>SUMIFS('Transport DB'!O:O,'Transport DB'!C:C,"="&amp;'Work DB'!C613,'Transport DB'!F:F,"="&amp;'Work DB'!$K$4)</f>
        <v>0</v>
      </c>
      <c r="L613" s="169">
        <f>SUMIFS('Transport DB'!O:O,'Transport DB'!C:C,"="&amp;'Work DB'!C613,'Transport DB'!F:F,"="&amp;'Work DB'!$L$4)</f>
        <v>0</v>
      </c>
      <c r="M613" s="169">
        <f>SUMIFS('Transport DB'!O:O,'Transport DB'!C:C,"="&amp;'Work DB'!C613,'Transport DB'!F:F,"="&amp;'Work DB'!$M$4)</f>
        <v>0</v>
      </c>
      <c r="N613" s="169"/>
      <c r="O613" s="167"/>
      <c r="P613" s="168">
        <f t="shared" si="37"/>
        <v>0</v>
      </c>
      <c r="Q613" s="169">
        <f t="shared" si="36"/>
        <v>0</v>
      </c>
      <c r="R613" s="169"/>
      <c r="S613" s="169"/>
      <c r="T613" s="169"/>
      <c r="U613" s="169"/>
      <c r="V613" s="167"/>
      <c r="W613" s="168">
        <f>SUMIFS('Transport DB'!Q:Q,'Transport DB'!C:C,"="&amp;'Work DB'!C613,'Transport DB'!F:F,"="&amp;'Work DB'!$W$4)</f>
        <v>0</v>
      </c>
      <c r="X613" s="169">
        <f>SUMIFS('Transport DB'!Q:Q,'Transport DB'!C:C,"="&amp;'Work DB'!C613,'Transport DB'!F:F,"="&amp;'Work DB'!$X$4)</f>
        <v>0</v>
      </c>
      <c r="Y613" s="169">
        <f>SUMIFS('Transport DB'!Q:Q,'Transport DB'!C:C,"="&amp;'Work DB'!C613,'Transport DB'!F:F,"="&amp;'Work DB'!$Y$4)</f>
        <v>0</v>
      </c>
      <c r="Z613" s="166">
        <f>SUMIFS('Transport DB'!Q:Q,'Transport DB'!C:C,"="&amp;'Work DB'!C613,'Transport DB'!F:F,"="&amp;'Work DB'!$Z$4)</f>
        <v>0</v>
      </c>
      <c r="AA613" s="166">
        <f>SUMIFS('Transport DB'!Q:Q,'Transport DB'!C:C,"="&amp;'Work DB'!C613,'Transport DB'!F:F,"="&amp;'Work DB'!$AA$4)</f>
        <v>0</v>
      </c>
      <c r="AB613" s="166"/>
      <c r="AC613" s="167"/>
      <c r="AD613" s="29"/>
      <c r="AE613" s="30"/>
      <c r="AF613" s="31"/>
      <c r="AG613" s="29"/>
      <c r="AH613" s="30"/>
      <c r="AI613" s="32"/>
      <c r="AJ613" s="29"/>
      <c r="AK613" s="30"/>
      <c r="AL613" s="30"/>
      <c r="AM613" s="31"/>
      <c r="AN613" s="29"/>
      <c r="AO613" s="30"/>
      <c r="AP613" s="31"/>
      <c r="AQ613" s="189"/>
      <c r="AR613" s="30"/>
      <c r="AS613" s="30"/>
      <c r="AT613" s="30"/>
      <c r="AU613" s="30"/>
      <c r="AV613" s="31"/>
      <c r="AW613" s="33"/>
      <c r="AX613" s="57"/>
    </row>
    <row r="614" spans="2:50" s="15" customFormat="1" ht="21" x14ac:dyDescent="0.25">
      <c r="B614" s="48"/>
      <c r="C614" s="20">
        <f t="shared" si="38"/>
        <v>45979</v>
      </c>
      <c r="D614" s="168">
        <f>SUMIFS('Transport DB'!P:P,'Transport DB'!C:C,"="&amp;'Work DB'!C614,'Transport DB'!F:F,"="&amp;'Work DB'!$D$4)</f>
        <v>0</v>
      </c>
      <c r="E614" s="169">
        <f>SUMIFS('Transport DB'!P:P,'Transport DB'!C:C,"="&amp;'Work DB'!C614,'Transport DB'!F:F,"="&amp;'Work DB'!$E$4)</f>
        <v>0</v>
      </c>
      <c r="F614" s="169">
        <f>SUMIFS('Transport DB'!P:P,'Transport DB'!C:C,"="&amp;'Work DB'!C614,'Transport DB'!F:F,"="&amp;'Work DB'!$F$4)</f>
        <v>0</v>
      </c>
      <c r="G614" s="169"/>
      <c r="H614" s="167"/>
      <c r="I614" s="168">
        <f>SUMIFS('Transport DB'!O:O,'Transport DB'!C:C,"="&amp;'Work DB'!C614,'Transport DB'!F:F,"="&amp;'Work DB'!$I$4)</f>
        <v>0</v>
      </c>
      <c r="J614" s="169">
        <f>SUMIFS('Transport DB'!O:O,'Transport DB'!C:C,"="&amp;'Work DB'!C614,'Transport DB'!F:F,"="&amp;'Work DB'!$J$4)</f>
        <v>0</v>
      </c>
      <c r="K614" s="169">
        <f>SUMIFS('Transport DB'!O:O,'Transport DB'!C:C,"="&amp;'Work DB'!C614,'Transport DB'!F:F,"="&amp;'Work DB'!$K$4)</f>
        <v>0</v>
      </c>
      <c r="L614" s="169">
        <f>SUMIFS('Transport DB'!O:O,'Transport DB'!C:C,"="&amp;'Work DB'!C614,'Transport DB'!F:F,"="&amp;'Work DB'!$L$4)</f>
        <v>0</v>
      </c>
      <c r="M614" s="169">
        <f>SUMIFS('Transport DB'!O:O,'Transport DB'!C:C,"="&amp;'Work DB'!C614,'Transport DB'!F:F,"="&amp;'Work DB'!$M$4)</f>
        <v>0</v>
      </c>
      <c r="N614" s="169"/>
      <c r="O614" s="167"/>
      <c r="P614" s="168">
        <f t="shared" si="37"/>
        <v>0</v>
      </c>
      <c r="Q614" s="169">
        <f t="shared" si="36"/>
        <v>0</v>
      </c>
      <c r="R614" s="169"/>
      <c r="S614" s="169"/>
      <c r="T614" s="169"/>
      <c r="U614" s="169"/>
      <c r="V614" s="167"/>
      <c r="W614" s="168">
        <f>SUMIFS('Transport DB'!Q:Q,'Transport DB'!C:C,"="&amp;'Work DB'!C614,'Transport DB'!F:F,"="&amp;'Work DB'!$W$4)</f>
        <v>0</v>
      </c>
      <c r="X614" s="169">
        <f>SUMIFS('Transport DB'!Q:Q,'Transport DB'!C:C,"="&amp;'Work DB'!C614,'Transport DB'!F:F,"="&amp;'Work DB'!$X$4)</f>
        <v>0</v>
      </c>
      <c r="Y614" s="169">
        <f>SUMIFS('Transport DB'!Q:Q,'Transport DB'!C:C,"="&amp;'Work DB'!C614,'Transport DB'!F:F,"="&amp;'Work DB'!$Y$4)</f>
        <v>0</v>
      </c>
      <c r="Z614" s="166">
        <f>SUMIFS('Transport DB'!Q:Q,'Transport DB'!C:C,"="&amp;'Work DB'!C614,'Transport DB'!F:F,"="&amp;'Work DB'!$Z$4)</f>
        <v>0</v>
      </c>
      <c r="AA614" s="166">
        <f>SUMIFS('Transport DB'!Q:Q,'Transport DB'!C:C,"="&amp;'Work DB'!C614,'Transport DB'!F:F,"="&amp;'Work DB'!$AA$4)</f>
        <v>0</v>
      </c>
      <c r="AB614" s="166"/>
      <c r="AC614" s="167"/>
      <c r="AD614" s="29"/>
      <c r="AE614" s="30"/>
      <c r="AF614" s="31"/>
      <c r="AG614" s="29"/>
      <c r="AH614" s="30"/>
      <c r="AI614" s="32"/>
      <c r="AJ614" s="29"/>
      <c r="AK614" s="30"/>
      <c r="AL614" s="30"/>
      <c r="AM614" s="31"/>
      <c r="AN614" s="29"/>
      <c r="AO614" s="30"/>
      <c r="AP614" s="31"/>
      <c r="AQ614" s="189"/>
      <c r="AR614" s="30"/>
      <c r="AS614" s="30"/>
      <c r="AT614" s="30"/>
      <c r="AU614" s="30"/>
      <c r="AV614" s="31"/>
      <c r="AW614" s="33"/>
      <c r="AX614" s="57"/>
    </row>
    <row r="615" spans="2:50" s="15" customFormat="1" ht="21" x14ac:dyDescent="0.25">
      <c r="B615" s="48"/>
      <c r="C615" s="20">
        <f t="shared" si="38"/>
        <v>45980</v>
      </c>
      <c r="D615" s="168">
        <f>SUMIFS('Transport DB'!P:P,'Transport DB'!C:C,"="&amp;'Work DB'!C615,'Transport DB'!F:F,"="&amp;'Work DB'!$D$4)</f>
        <v>0</v>
      </c>
      <c r="E615" s="169">
        <f>SUMIFS('Transport DB'!P:P,'Transport DB'!C:C,"="&amp;'Work DB'!C615,'Transport DB'!F:F,"="&amp;'Work DB'!$E$4)</f>
        <v>0</v>
      </c>
      <c r="F615" s="169">
        <f>SUMIFS('Transport DB'!P:P,'Transport DB'!C:C,"="&amp;'Work DB'!C615,'Transport DB'!F:F,"="&amp;'Work DB'!$F$4)</f>
        <v>0</v>
      </c>
      <c r="G615" s="169"/>
      <c r="H615" s="167"/>
      <c r="I615" s="168">
        <f>SUMIFS('Transport DB'!O:O,'Transport DB'!C:C,"="&amp;'Work DB'!C615,'Transport DB'!F:F,"="&amp;'Work DB'!$I$4)</f>
        <v>0</v>
      </c>
      <c r="J615" s="169">
        <f>SUMIFS('Transport DB'!O:O,'Transport DB'!C:C,"="&amp;'Work DB'!C615,'Transport DB'!F:F,"="&amp;'Work DB'!$J$4)</f>
        <v>0</v>
      </c>
      <c r="K615" s="169">
        <f>SUMIFS('Transport DB'!O:O,'Transport DB'!C:C,"="&amp;'Work DB'!C615,'Transport DB'!F:F,"="&amp;'Work DB'!$K$4)</f>
        <v>0</v>
      </c>
      <c r="L615" s="169">
        <f>SUMIFS('Transport DB'!O:O,'Transport DB'!C:C,"="&amp;'Work DB'!C615,'Transport DB'!F:F,"="&amp;'Work DB'!$L$4)</f>
        <v>0</v>
      </c>
      <c r="M615" s="169">
        <f>SUMIFS('Transport DB'!O:O,'Transport DB'!C:C,"="&amp;'Work DB'!C615,'Transport DB'!F:F,"="&amp;'Work DB'!$M$4)</f>
        <v>0</v>
      </c>
      <c r="N615" s="169"/>
      <c r="O615" s="167"/>
      <c r="P615" s="168">
        <f t="shared" si="37"/>
        <v>0</v>
      </c>
      <c r="Q615" s="169">
        <f t="shared" si="36"/>
        <v>0</v>
      </c>
      <c r="R615" s="169"/>
      <c r="S615" s="169"/>
      <c r="T615" s="169"/>
      <c r="U615" s="169"/>
      <c r="V615" s="167"/>
      <c r="W615" s="168">
        <f>SUMIFS('Transport DB'!Q:Q,'Transport DB'!C:C,"="&amp;'Work DB'!C615,'Transport DB'!F:F,"="&amp;'Work DB'!$W$4)</f>
        <v>0</v>
      </c>
      <c r="X615" s="169">
        <f>SUMIFS('Transport DB'!Q:Q,'Transport DB'!C:C,"="&amp;'Work DB'!C615,'Transport DB'!F:F,"="&amp;'Work DB'!$X$4)</f>
        <v>0</v>
      </c>
      <c r="Y615" s="169">
        <f>SUMIFS('Transport DB'!Q:Q,'Transport DB'!C:C,"="&amp;'Work DB'!C615,'Transport DB'!F:F,"="&amp;'Work DB'!$Y$4)</f>
        <v>0</v>
      </c>
      <c r="Z615" s="166">
        <f>SUMIFS('Transport DB'!Q:Q,'Transport DB'!C:C,"="&amp;'Work DB'!C615,'Transport DB'!F:F,"="&amp;'Work DB'!$Z$4)</f>
        <v>0</v>
      </c>
      <c r="AA615" s="166">
        <f>SUMIFS('Transport DB'!Q:Q,'Transport DB'!C:C,"="&amp;'Work DB'!C615,'Transport DB'!F:F,"="&amp;'Work DB'!$AA$4)</f>
        <v>0</v>
      </c>
      <c r="AB615" s="166"/>
      <c r="AC615" s="167"/>
      <c r="AD615" s="29"/>
      <c r="AE615" s="30"/>
      <c r="AF615" s="31"/>
      <c r="AG615" s="29"/>
      <c r="AH615" s="30"/>
      <c r="AI615" s="32"/>
      <c r="AJ615" s="29"/>
      <c r="AK615" s="30"/>
      <c r="AL615" s="30"/>
      <c r="AM615" s="31"/>
      <c r="AN615" s="29"/>
      <c r="AO615" s="30"/>
      <c r="AP615" s="31"/>
      <c r="AQ615" s="189"/>
      <c r="AR615" s="30"/>
      <c r="AS615" s="30"/>
      <c r="AT615" s="30"/>
      <c r="AU615" s="30"/>
      <c r="AV615" s="31"/>
      <c r="AW615" s="33"/>
      <c r="AX615" s="57"/>
    </row>
    <row r="616" spans="2:50" s="15" customFormat="1" ht="21" x14ac:dyDescent="0.25">
      <c r="B616" s="48"/>
      <c r="C616" s="20">
        <f t="shared" si="38"/>
        <v>45981</v>
      </c>
      <c r="D616" s="168">
        <f>SUMIFS('Transport DB'!P:P,'Transport DB'!C:C,"="&amp;'Work DB'!C616,'Transport DB'!F:F,"="&amp;'Work DB'!$D$4)</f>
        <v>0</v>
      </c>
      <c r="E616" s="169">
        <f>SUMIFS('Transport DB'!P:P,'Transport DB'!C:C,"="&amp;'Work DB'!C616,'Transport DB'!F:F,"="&amp;'Work DB'!$E$4)</f>
        <v>0</v>
      </c>
      <c r="F616" s="169">
        <f>SUMIFS('Transport DB'!P:P,'Transport DB'!C:C,"="&amp;'Work DB'!C616,'Transport DB'!F:F,"="&amp;'Work DB'!$F$4)</f>
        <v>0</v>
      </c>
      <c r="G616" s="169"/>
      <c r="H616" s="167"/>
      <c r="I616" s="168">
        <f>SUMIFS('Transport DB'!O:O,'Transport DB'!C:C,"="&amp;'Work DB'!C616,'Transport DB'!F:F,"="&amp;'Work DB'!$I$4)</f>
        <v>0</v>
      </c>
      <c r="J616" s="169">
        <f>SUMIFS('Transport DB'!O:O,'Transport DB'!C:C,"="&amp;'Work DB'!C616,'Transport DB'!F:F,"="&amp;'Work DB'!$J$4)</f>
        <v>0</v>
      </c>
      <c r="K616" s="169">
        <f>SUMIFS('Transport DB'!O:O,'Transport DB'!C:C,"="&amp;'Work DB'!C616,'Transport DB'!F:F,"="&amp;'Work DB'!$K$4)</f>
        <v>0</v>
      </c>
      <c r="L616" s="169">
        <f>SUMIFS('Transport DB'!O:O,'Transport DB'!C:C,"="&amp;'Work DB'!C616,'Transport DB'!F:F,"="&amp;'Work DB'!$L$4)</f>
        <v>0</v>
      </c>
      <c r="M616" s="169">
        <f>SUMIFS('Transport DB'!O:O,'Transport DB'!C:C,"="&amp;'Work DB'!C616,'Transport DB'!F:F,"="&amp;'Work DB'!$M$4)</f>
        <v>0</v>
      </c>
      <c r="N616" s="169"/>
      <c r="O616" s="167"/>
      <c r="P616" s="168">
        <f t="shared" si="37"/>
        <v>0</v>
      </c>
      <c r="Q616" s="169">
        <f t="shared" ref="Q616:Q679" si="39">K616</f>
        <v>0</v>
      </c>
      <c r="R616" s="169"/>
      <c r="S616" s="169"/>
      <c r="T616" s="169"/>
      <c r="U616" s="169"/>
      <c r="V616" s="167"/>
      <c r="W616" s="168">
        <f>SUMIFS('Transport DB'!Q:Q,'Transport DB'!C:C,"="&amp;'Work DB'!C616,'Transport DB'!F:F,"="&amp;'Work DB'!$W$4)</f>
        <v>0</v>
      </c>
      <c r="X616" s="169">
        <f>SUMIFS('Transport DB'!Q:Q,'Transport DB'!C:C,"="&amp;'Work DB'!C616,'Transport DB'!F:F,"="&amp;'Work DB'!$X$4)</f>
        <v>0</v>
      </c>
      <c r="Y616" s="169">
        <f>SUMIFS('Transport DB'!Q:Q,'Transport DB'!C:C,"="&amp;'Work DB'!C616,'Transport DB'!F:F,"="&amp;'Work DB'!$Y$4)</f>
        <v>0</v>
      </c>
      <c r="Z616" s="166">
        <f>SUMIFS('Transport DB'!Q:Q,'Transport DB'!C:C,"="&amp;'Work DB'!C616,'Transport DB'!F:F,"="&amp;'Work DB'!$Z$4)</f>
        <v>0</v>
      </c>
      <c r="AA616" s="166">
        <f>SUMIFS('Transport DB'!Q:Q,'Transport DB'!C:C,"="&amp;'Work DB'!C616,'Transport DB'!F:F,"="&amp;'Work DB'!$AA$4)</f>
        <v>0</v>
      </c>
      <c r="AB616" s="166"/>
      <c r="AC616" s="167"/>
      <c r="AD616" s="29"/>
      <c r="AE616" s="30"/>
      <c r="AF616" s="31"/>
      <c r="AG616" s="29"/>
      <c r="AH616" s="30"/>
      <c r="AI616" s="32"/>
      <c r="AJ616" s="29"/>
      <c r="AK616" s="30"/>
      <c r="AL616" s="30"/>
      <c r="AM616" s="31"/>
      <c r="AN616" s="29"/>
      <c r="AO616" s="30"/>
      <c r="AP616" s="31"/>
      <c r="AQ616" s="189"/>
      <c r="AR616" s="30"/>
      <c r="AS616" s="30"/>
      <c r="AT616" s="30"/>
      <c r="AU616" s="30"/>
      <c r="AV616" s="31"/>
      <c r="AW616" s="33"/>
      <c r="AX616" s="57"/>
    </row>
    <row r="617" spans="2:50" s="15" customFormat="1" ht="21" x14ac:dyDescent="0.25">
      <c r="B617" s="48"/>
      <c r="C617" s="20">
        <f t="shared" si="38"/>
        <v>45982</v>
      </c>
      <c r="D617" s="168">
        <f>SUMIFS('Transport DB'!P:P,'Transport DB'!C:C,"="&amp;'Work DB'!C617,'Transport DB'!F:F,"="&amp;'Work DB'!$D$4)</f>
        <v>0</v>
      </c>
      <c r="E617" s="169">
        <f>SUMIFS('Transport DB'!P:P,'Transport DB'!C:C,"="&amp;'Work DB'!C617,'Transport DB'!F:F,"="&amp;'Work DB'!$E$4)</f>
        <v>0</v>
      </c>
      <c r="F617" s="169">
        <f>SUMIFS('Transport DB'!P:P,'Transport DB'!C:C,"="&amp;'Work DB'!C617,'Transport DB'!F:F,"="&amp;'Work DB'!$F$4)</f>
        <v>0</v>
      </c>
      <c r="G617" s="169"/>
      <c r="H617" s="167"/>
      <c r="I617" s="168">
        <f>SUMIFS('Transport DB'!O:O,'Transport DB'!C:C,"="&amp;'Work DB'!C617,'Transport DB'!F:F,"="&amp;'Work DB'!$I$4)</f>
        <v>0</v>
      </c>
      <c r="J617" s="169">
        <f>SUMIFS('Transport DB'!O:O,'Transport DB'!C:C,"="&amp;'Work DB'!C617,'Transport DB'!F:F,"="&amp;'Work DB'!$J$4)</f>
        <v>0</v>
      </c>
      <c r="K617" s="169">
        <f>SUMIFS('Transport DB'!O:O,'Transport DB'!C:C,"="&amp;'Work DB'!C617,'Transport DB'!F:F,"="&amp;'Work DB'!$K$4)</f>
        <v>0</v>
      </c>
      <c r="L617" s="169">
        <f>SUMIFS('Transport DB'!O:O,'Transport DB'!C:C,"="&amp;'Work DB'!C617,'Transport DB'!F:F,"="&amp;'Work DB'!$L$4)</f>
        <v>0</v>
      </c>
      <c r="M617" s="169">
        <f>SUMIFS('Transport DB'!O:O,'Transport DB'!C:C,"="&amp;'Work DB'!C617,'Transport DB'!F:F,"="&amp;'Work DB'!$M$4)</f>
        <v>0</v>
      </c>
      <c r="N617" s="169"/>
      <c r="O617" s="167"/>
      <c r="P617" s="168">
        <f t="shared" si="37"/>
        <v>0</v>
      </c>
      <c r="Q617" s="169">
        <f t="shared" si="39"/>
        <v>0</v>
      </c>
      <c r="R617" s="169"/>
      <c r="S617" s="169"/>
      <c r="T617" s="169"/>
      <c r="U617" s="169"/>
      <c r="V617" s="167"/>
      <c r="W617" s="168">
        <f>SUMIFS('Transport DB'!Q:Q,'Transport DB'!C:C,"="&amp;'Work DB'!C617,'Transport DB'!F:F,"="&amp;'Work DB'!$W$4)</f>
        <v>0</v>
      </c>
      <c r="X617" s="169">
        <f>SUMIFS('Transport DB'!Q:Q,'Transport DB'!C:C,"="&amp;'Work DB'!C617,'Transport DB'!F:F,"="&amp;'Work DB'!$X$4)</f>
        <v>0</v>
      </c>
      <c r="Y617" s="169">
        <f>SUMIFS('Transport DB'!Q:Q,'Transport DB'!C:C,"="&amp;'Work DB'!C617,'Transport DB'!F:F,"="&amp;'Work DB'!$Y$4)</f>
        <v>0</v>
      </c>
      <c r="Z617" s="166">
        <f>SUMIFS('Transport DB'!Q:Q,'Transport DB'!C:C,"="&amp;'Work DB'!C617,'Transport DB'!F:F,"="&amp;'Work DB'!$Z$4)</f>
        <v>0</v>
      </c>
      <c r="AA617" s="166">
        <f>SUMIFS('Transport DB'!Q:Q,'Transport DB'!C:C,"="&amp;'Work DB'!C617,'Transport DB'!F:F,"="&amp;'Work DB'!$AA$4)</f>
        <v>0</v>
      </c>
      <c r="AB617" s="166"/>
      <c r="AC617" s="167"/>
      <c r="AD617" s="29"/>
      <c r="AE617" s="30"/>
      <c r="AF617" s="31"/>
      <c r="AG617" s="29"/>
      <c r="AH617" s="30"/>
      <c r="AI617" s="32"/>
      <c r="AJ617" s="29"/>
      <c r="AK617" s="30"/>
      <c r="AL617" s="30"/>
      <c r="AM617" s="31"/>
      <c r="AN617" s="29"/>
      <c r="AO617" s="30"/>
      <c r="AP617" s="31"/>
      <c r="AQ617" s="189"/>
      <c r="AR617" s="30"/>
      <c r="AS617" s="30"/>
      <c r="AT617" s="30"/>
      <c r="AU617" s="30"/>
      <c r="AV617" s="31"/>
      <c r="AW617" s="33"/>
      <c r="AX617" s="57"/>
    </row>
    <row r="618" spans="2:50" s="15" customFormat="1" ht="21" x14ac:dyDescent="0.25">
      <c r="B618" s="48"/>
      <c r="C618" s="184">
        <f t="shared" si="38"/>
        <v>45983</v>
      </c>
      <c r="D618" s="185">
        <f>SUMIFS('Transport DB'!P:P,'Transport DB'!C:C,"="&amp;'Work DB'!C618,'Transport DB'!F:F,"="&amp;'Work DB'!$D$4)</f>
        <v>0</v>
      </c>
      <c r="E618" s="186">
        <f>SUMIFS('Transport DB'!P:P,'Transport DB'!C:C,"="&amp;'Work DB'!C618,'Transport DB'!F:F,"="&amp;'Work DB'!$E$4)</f>
        <v>0</v>
      </c>
      <c r="F618" s="186">
        <f>SUMIFS('Transport DB'!P:P,'Transport DB'!C:C,"="&amp;'Work DB'!C618,'Transport DB'!F:F,"="&amp;'Work DB'!$F$4)</f>
        <v>0</v>
      </c>
      <c r="G618" s="186"/>
      <c r="H618" s="187"/>
      <c r="I618" s="185">
        <f>SUMIFS('Transport DB'!O:O,'Transport DB'!C:C,"="&amp;'Work DB'!C618,'Transport DB'!F:F,"="&amp;'Work DB'!$I$4)</f>
        <v>0</v>
      </c>
      <c r="J618" s="186">
        <f>SUMIFS('Transport DB'!O:O,'Transport DB'!C:C,"="&amp;'Work DB'!C618,'Transport DB'!F:F,"="&amp;'Work DB'!$J$4)</f>
        <v>0</v>
      </c>
      <c r="K618" s="186">
        <f>SUMIFS('Transport DB'!O:O,'Transport DB'!C:C,"="&amp;'Work DB'!C618,'Transport DB'!F:F,"="&amp;'Work DB'!$K$4)</f>
        <v>0</v>
      </c>
      <c r="L618" s="186">
        <f>SUMIFS('Transport DB'!O:O,'Transport DB'!C:C,"="&amp;'Work DB'!C618,'Transport DB'!F:F,"="&amp;'Work DB'!$L$4)</f>
        <v>0</v>
      </c>
      <c r="M618" s="186">
        <f>SUMIFS('Transport DB'!O:O,'Transport DB'!C:C,"="&amp;'Work DB'!C618,'Transport DB'!F:F,"="&amp;'Work DB'!$M$4)</f>
        <v>0</v>
      </c>
      <c r="N618" s="186"/>
      <c r="O618" s="187"/>
      <c r="P618" s="168">
        <f t="shared" si="37"/>
        <v>0</v>
      </c>
      <c r="Q618" s="186">
        <f t="shared" si="39"/>
        <v>0</v>
      </c>
      <c r="R618" s="186"/>
      <c r="S618" s="186"/>
      <c r="T618" s="186"/>
      <c r="U618" s="186"/>
      <c r="V618" s="187"/>
      <c r="W618" s="185">
        <f>SUMIFS('Transport DB'!Q:Q,'Transport DB'!C:C,"="&amp;'Work DB'!C618,'Transport DB'!F:F,"="&amp;'Work DB'!$W$4)</f>
        <v>0</v>
      </c>
      <c r="X618" s="186">
        <f>SUMIFS('Transport DB'!Q:Q,'Transport DB'!C:C,"="&amp;'Work DB'!C618,'Transport DB'!F:F,"="&amp;'Work DB'!$X$4)</f>
        <v>0</v>
      </c>
      <c r="Y618" s="186">
        <f>SUMIFS('Transport DB'!Q:Q,'Transport DB'!C:C,"="&amp;'Work DB'!C618,'Transport DB'!F:F,"="&amp;'Work DB'!$Y$4)</f>
        <v>0</v>
      </c>
      <c r="Z618" s="188">
        <f>SUMIFS('Transport DB'!Q:Q,'Transport DB'!C:C,"="&amp;'Work DB'!C618,'Transport DB'!F:F,"="&amp;'Work DB'!$Z$4)</f>
        <v>0</v>
      </c>
      <c r="AA618" s="188">
        <f>SUMIFS('Transport DB'!Q:Q,'Transport DB'!C:C,"="&amp;'Work DB'!C618,'Transport DB'!F:F,"="&amp;'Work DB'!$AA$4)</f>
        <v>0</v>
      </c>
      <c r="AB618" s="188"/>
      <c r="AC618" s="187"/>
      <c r="AD618" s="185"/>
      <c r="AE618" s="186"/>
      <c r="AF618" s="187"/>
      <c r="AG618" s="185"/>
      <c r="AH618" s="186"/>
      <c r="AI618" s="188"/>
      <c r="AJ618" s="185"/>
      <c r="AK618" s="186"/>
      <c r="AL618" s="186"/>
      <c r="AM618" s="187"/>
      <c r="AN618" s="185"/>
      <c r="AO618" s="186"/>
      <c r="AP618" s="187"/>
      <c r="AQ618" s="189"/>
      <c r="AR618" s="186"/>
      <c r="AS618" s="186"/>
      <c r="AT618" s="186"/>
      <c r="AU618" s="186"/>
      <c r="AV618" s="187"/>
      <c r="AW618" s="189"/>
      <c r="AX618" s="190" t="s">
        <v>55</v>
      </c>
    </row>
    <row r="619" spans="2:50" s="15" customFormat="1" ht="21" x14ac:dyDescent="0.25">
      <c r="B619" s="48"/>
      <c r="C619" s="20">
        <f t="shared" si="38"/>
        <v>45984</v>
      </c>
      <c r="D619" s="168">
        <f>SUMIFS('Transport DB'!P:P,'Transport DB'!C:C,"="&amp;'Work DB'!C619,'Transport DB'!F:F,"="&amp;'Work DB'!$D$4)</f>
        <v>0</v>
      </c>
      <c r="E619" s="169">
        <f>SUMIFS('Transport DB'!P:P,'Transport DB'!C:C,"="&amp;'Work DB'!C619,'Transport DB'!F:F,"="&amp;'Work DB'!$E$4)</f>
        <v>0</v>
      </c>
      <c r="F619" s="169">
        <f>SUMIFS('Transport DB'!P:P,'Transport DB'!C:C,"="&amp;'Work DB'!C619,'Transport DB'!F:F,"="&amp;'Work DB'!$F$4)</f>
        <v>0</v>
      </c>
      <c r="G619" s="169"/>
      <c r="H619" s="167"/>
      <c r="I619" s="168">
        <f>SUMIFS('Transport DB'!O:O,'Transport DB'!C:C,"="&amp;'Work DB'!C619,'Transport DB'!F:F,"="&amp;'Work DB'!$I$4)</f>
        <v>0</v>
      </c>
      <c r="J619" s="169">
        <f>SUMIFS('Transport DB'!O:O,'Transport DB'!C:C,"="&amp;'Work DB'!C619,'Transport DB'!F:F,"="&amp;'Work DB'!$J$4)</f>
        <v>0</v>
      </c>
      <c r="K619" s="169">
        <f>SUMIFS('Transport DB'!O:O,'Transport DB'!C:C,"="&amp;'Work DB'!C619,'Transport DB'!F:F,"="&amp;'Work DB'!$K$4)</f>
        <v>0</v>
      </c>
      <c r="L619" s="169">
        <f>SUMIFS('Transport DB'!O:O,'Transport DB'!C:C,"="&amp;'Work DB'!C619,'Transport DB'!F:F,"="&amp;'Work DB'!$L$4)</f>
        <v>0</v>
      </c>
      <c r="M619" s="169">
        <f>SUMIFS('Transport DB'!O:O,'Transport DB'!C:C,"="&amp;'Work DB'!C619,'Transport DB'!F:F,"="&amp;'Work DB'!$M$4)</f>
        <v>0</v>
      </c>
      <c r="N619" s="169"/>
      <c r="O619" s="167"/>
      <c r="P619" s="168">
        <f t="shared" si="37"/>
        <v>0</v>
      </c>
      <c r="Q619" s="169">
        <f t="shared" si="39"/>
        <v>0</v>
      </c>
      <c r="R619" s="169"/>
      <c r="S619" s="169"/>
      <c r="T619" s="169"/>
      <c r="U619" s="169"/>
      <c r="V619" s="167"/>
      <c r="W619" s="168">
        <f>SUMIFS('Transport DB'!Q:Q,'Transport DB'!C:C,"="&amp;'Work DB'!C619,'Transport DB'!F:F,"="&amp;'Work DB'!$W$4)</f>
        <v>0</v>
      </c>
      <c r="X619" s="169">
        <f>SUMIFS('Transport DB'!Q:Q,'Transport DB'!C:C,"="&amp;'Work DB'!C619,'Transport DB'!F:F,"="&amp;'Work DB'!$X$4)</f>
        <v>0</v>
      </c>
      <c r="Y619" s="169">
        <f>SUMIFS('Transport DB'!Q:Q,'Transport DB'!C:C,"="&amp;'Work DB'!C619,'Transport DB'!F:F,"="&amp;'Work DB'!$Y$4)</f>
        <v>0</v>
      </c>
      <c r="Z619" s="166">
        <f>SUMIFS('Transport DB'!Q:Q,'Transport DB'!C:C,"="&amp;'Work DB'!C619,'Transport DB'!F:F,"="&amp;'Work DB'!$Z$4)</f>
        <v>0</v>
      </c>
      <c r="AA619" s="166">
        <f>SUMIFS('Transport DB'!Q:Q,'Transport DB'!C:C,"="&amp;'Work DB'!C619,'Transport DB'!F:F,"="&amp;'Work DB'!$AA$4)</f>
        <v>0</v>
      </c>
      <c r="AB619" s="166"/>
      <c r="AC619" s="167"/>
      <c r="AD619" s="29"/>
      <c r="AE619" s="30"/>
      <c r="AF619" s="31"/>
      <c r="AG619" s="29"/>
      <c r="AH619" s="30"/>
      <c r="AI619" s="32"/>
      <c r="AJ619" s="29"/>
      <c r="AK619" s="30"/>
      <c r="AL619" s="30"/>
      <c r="AM619" s="31"/>
      <c r="AN619" s="29"/>
      <c r="AO619" s="30"/>
      <c r="AP619" s="31"/>
      <c r="AQ619" s="189"/>
      <c r="AR619" s="30"/>
      <c r="AS619" s="30"/>
      <c r="AT619" s="30"/>
      <c r="AU619" s="30"/>
      <c r="AV619" s="31"/>
      <c r="AW619" s="33"/>
      <c r="AX619" s="57"/>
    </row>
    <row r="620" spans="2:50" s="15" customFormat="1" ht="21" x14ac:dyDescent="0.25">
      <c r="B620" s="48"/>
      <c r="C620" s="20">
        <f t="shared" si="38"/>
        <v>45985</v>
      </c>
      <c r="D620" s="168">
        <f>SUMIFS('Transport DB'!P:P,'Transport DB'!C:C,"="&amp;'Work DB'!C620,'Transport DB'!F:F,"="&amp;'Work DB'!$D$4)</f>
        <v>0</v>
      </c>
      <c r="E620" s="169">
        <f>SUMIFS('Transport DB'!P:P,'Transport DB'!C:C,"="&amp;'Work DB'!C620,'Transport DB'!F:F,"="&amp;'Work DB'!$E$4)</f>
        <v>0</v>
      </c>
      <c r="F620" s="169">
        <f>SUMIFS('Transport DB'!P:P,'Transport DB'!C:C,"="&amp;'Work DB'!C620,'Transport DB'!F:F,"="&amp;'Work DB'!$F$4)</f>
        <v>0</v>
      </c>
      <c r="G620" s="169"/>
      <c r="H620" s="167"/>
      <c r="I620" s="168">
        <f>SUMIFS('Transport DB'!O:O,'Transport DB'!C:C,"="&amp;'Work DB'!C620,'Transport DB'!F:F,"="&amp;'Work DB'!$I$4)</f>
        <v>0</v>
      </c>
      <c r="J620" s="169">
        <f>SUMIFS('Transport DB'!O:O,'Transport DB'!C:C,"="&amp;'Work DB'!C620,'Transport DB'!F:F,"="&amp;'Work DB'!$J$4)</f>
        <v>0</v>
      </c>
      <c r="K620" s="169">
        <f>SUMIFS('Transport DB'!O:O,'Transport DB'!C:C,"="&amp;'Work DB'!C620,'Transport DB'!F:F,"="&amp;'Work DB'!$K$4)</f>
        <v>0</v>
      </c>
      <c r="L620" s="169">
        <f>SUMIFS('Transport DB'!O:O,'Transport DB'!C:C,"="&amp;'Work DB'!C620,'Transport DB'!F:F,"="&amp;'Work DB'!$L$4)</f>
        <v>0</v>
      </c>
      <c r="M620" s="169">
        <f>SUMIFS('Transport DB'!O:O,'Transport DB'!C:C,"="&amp;'Work DB'!C620,'Transport DB'!F:F,"="&amp;'Work DB'!$M$4)</f>
        <v>0</v>
      </c>
      <c r="N620" s="169"/>
      <c r="O620" s="167"/>
      <c r="P620" s="168">
        <f t="shared" si="37"/>
        <v>0</v>
      </c>
      <c r="Q620" s="169">
        <f t="shared" si="39"/>
        <v>0</v>
      </c>
      <c r="R620" s="169"/>
      <c r="S620" s="169"/>
      <c r="T620" s="169"/>
      <c r="U620" s="169"/>
      <c r="V620" s="167"/>
      <c r="W620" s="168">
        <f>SUMIFS('Transport DB'!Q:Q,'Transport DB'!C:C,"="&amp;'Work DB'!C620,'Transport DB'!F:F,"="&amp;'Work DB'!$W$4)</f>
        <v>0</v>
      </c>
      <c r="X620" s="169">
        <f>SUMIFS('Transport DB'!Q:Q,'Transport DB'!C:C,"="&amp;'Work DB'!C620,'Transport DB'!F:F,"="&amp;'Work DB'!$X$4)</f>
        <v>0</v>
      </c>
      <c r="Y620" s="169">
        <f>SUMIFS('Transport DB'!Q:Q,'Transport DB'!C:C,"="&amp;'Work DB'!C620,'Transport DB'!F:F,"="&amp;'Work DB'!$Y$4)</f>
        <v>0</v>
      </c>
      <c r="Z620" s="166">
        <f>SUMIFS('Transport DB'!Q:Q,'Transport DB'!C:C,"="&amp;'Work DB'!C620,'Transport DB'!F:F,"="&amp;'Work DB'!$Z$4)</f>
        <v>0</v>
      </c>
      <c r="AA620" s="166">
        <f>SUMIFS('Transport DB'!Q:Q,'Transport DB'!C:C,"="&amp;'Work DB'!C620,'Transport DB'!F:F,"="&amp;'Work DB'!$AA$4)</f>
        <v>0</v>
      </c>
      <c r="AB620" s="166"/>
      <c r="AC620" s="167"/>
      <c r="AD620" s="29"/>
      <c r="AE620" s="30"/>
      <c r="AF620" s="31"/>
      <c r="AG620" s="29"/>
      <c r="AH620" s="30"/>
      <c r="AI620" s="32"/>
      <c r="AJ620" s="29"/>
      <c r="AK620" s="30"/>
      <c r="AL620" s="30"/>
      <c r="AM620" s="31"/>
      <c r="AN620" s="29"/>
      <c r="AO620" s="30"/>
      <c r="AP620" s="31"/>
      <c r="AQ620" s="189"/>
      <c r="AR620" s="30"/>
      <c r="AS620" s="30"/>
      <c r="AT620" s="30"/>
      <c r="AU620" s="30"/>
      <c r="AV620" s="31"/>
      <c r="AW620" s="33"/>
      <c r="AX620" s="57"/>
    </row>
    <row r="621" spans="2:50" s="15" customFormat="1" ht="21" x14ac:dyDescent="0.25">
      <c r="B621" s="48"/>
      <c r="C621" s="20">
        <f t="shared" si="38"/>
        <v>45986</v>
      </c>
      <c r="D621" s="168">
        <f>SUMIFS('Transport DB'!P:P,'Transport DB'!C:C,"="&amp;'Work DB'!C621,'Transport DB'!F:F,"="&amp;'Work DB'!$D$4)</f>
        <v>0</v>
      </c>
      <c r="E621" s="169">
        <f>SUMIFS('Transport DB'!P:P,'Transport DB'!C:C,"="&amp;'Work DB'!C621,'Transport DB'!F:F,"="&amp;'Work DB'!$E$4)</f>
        <v>0</v>
      </c>
      <c r="F621" s="169">
        <f>SUMIFS('Transport DB'!P:P,'Transport DB'!C:C,"="&amp;'Work DB'!C621,'Transport DB'!F:F,"="&amp;'Work DB'!$F$4)</f>
        <v>0</v>
      </c>
      <c r="G621" s="169"/>
      <c r="H621" s="167"/>
      <c r="I621" s="168">
        <f>SUMIFS('Transport DB'!O:O,'Transport DB'!C:C,"="&amp;'Work DB'!C621,'Transport DB'!F:F,"="&amp;'Work DB'!$I$4)</f>
        <v>0</v>
      </c>
      <c r="J621" s="169">
        <f>SUMIFS('Transport DB'!O:O,'Transport DB'!C:C,"="&amp;'Work DB'!C621,'Transport DB'!F:F,"="&amp;'Work DB'!$J$4)</f>
        <v>0</v>
      </c>
      <c r="K621" s="169">
        <f>SUMIFS('Transport DB'!O:O,'Transport DB'!C:C,"="&amp;'Work DB'!C621,'Transport DB'!F:F,"="&amp;'Work DB'!$K$4)</f>
        <v>0</v>
      </c>
      <c r="L621" s="169">
        <f>SUMIFS('Transport DB'!O:O,'Transport DB'!C:C,"="&amp;'Work DB'!C621,'Transport DB'!F:F,"="&amp;'Work DB'!$L$4)</f>
        <v>0</v>
      </c>
      <c r="M621" s="169">
        <f>SUMIFS('Transport DB'!O:O,'Transport DB'!C:C,"="&amp;'Work DB'!C621,'Transport DB'!F:F,"="&amp;'Work DB'!$M$4)</f>
        <v>0</v>
      </c>
      <c r="N621" s="169"/>
      <c r="O621" s="167"/>
      <c r="P621" s="168">
        <f t="shared" si="37"/>
        <v>0</v>
      </c>
      <c r="Q621" s="169">
        <f t="shared" si="39"/>
        <v>0</v>
      </c>
      <c r="R621" s="169"/>
      <c r="S621" s="169"/>
      <c r="T621" s="169"/>
      <c r="U621" s="169"/>
      <c r="V621" s="167"/>
      <c r="W621" s="168">
        <f>SUMIFS('Transport DB'!Q:Q,'Transport DB'!C:C,"="&amp;'Work DB'!C621,'Transport DB'!F:F,"="&amp;'Work DB'!$W$4)</f>
        <v>0</v>
      </c>
      <c r="X621" s="169">
        <f>SUMIFS('Transport DB'!Q:Q,'Transport DB'!C:C,"="&amp;'Work DB'!C621,'Transport DB'!F:F,"="&amp;'Work DB'!$X$4)</f>
        <v>0</v>
      </c>
      <c r="Y621" s="169">
        <f>SUMIFS('Transport DB'!Q:Q,'Transport DB'!C:C,"="&amp;'Work DB'!C621,'Transport DB'!F:F,"="&amp;'Work DB'!$Y$4)</f>
        <v>0</v>
      </c>
      <c r="Z621" s="166">
        <f>SUMIFS('Transport DB'!Q:Q,'Transport DB'!C:C,"="&amp;'Work DB'!C621,'Transport DB'!F:F,"="&amp;'Work DB'!$Z$4)</f>
        <v>0</v>
      </c>
      <c r="AA621" s="166">
        <f>SUMIFS('Transport DB'!Q:Q,'Transport DB'!C:C,"="&amp;'Work DB'!C621,'Transport DB'!F:F,"="&amp;'Work DB'!$AA$4)</f>
        <v>0</v>
      </c>
      <c r="AB621" s="166"/>
      <c r="AC621" s="167"/>
      <c r="AD621" s="29"/>
      <c r="AE621" s="30"/>
      <c r="AF621" s="31"/>
      <c r="AG621" s="29"/>
      <c r="AH621" s="30"/>
      <c r="AI621" s="32"/>
      <c r="AJ621" s="29"/>
      <c r="AK621" s="30"/>
      <c r="AL621" s="30"/>
      <c r="AM621" s="31"/>
      <c r="AN621" s="29"/>
      <c r="AO621" s="30"/>
      <c r="AP621" s="31"/>
      <c r="AQ621" s="189"/>
      <c r="AR621" s="30"/>
      <c r="AS621" s="30"/>
      <c r="AT621" s="30"/>
      <c r="AU621" s="30"/>
      <c r="AV621" s="31"/>
      <c r="AW621" s="33"/>
      <c r="AX621" s="57"/>
    </row>
    <row r="622" spans="2:50" s="15" customFormat="1" ht="21" x14ac:dyDescent="0.25">
      <c r="B622" s="48"/>
      <c r="C622" s="20">
        <f t="shared" si="38"/>
        <v>45987</v>
      </c>
      <c r="D622" s="168">
        <f>SUMIFS('Transport DB'!P:P,'Transport DB'!C:C,"="&amp;'Work DB'!C622,'Transport DB'!F:F,"="&amp;'Work DB'!$D$4)</f>
        <v>0</v>
      </c>
      <c r="E622" s="169">
        <f>SUMIFS('Transport DB'!P:P,'Transport DB'!C:C,"="&amp;'Work DB'!C622,'Transport DB'!F:F,"="&amp;'Work DB'!$E$4)</f>
        <v>0</v>
      </c>
      <c r="F622" s="169">
        <f>SUMIFS('Transport DB'!P:P,'Transport DB'!C:C,"="&amp;'Work DB'!C622,'Transport DB'!F:F,"="&amp;'Work DB'!$F$4)</f>
        <v>0</v>
      </c>
      <c r="G622" s="169"/>
      <c r="H622" s="167"/>
      <c r="I622" s="168">
        <f>SUMIFS('Transport DB'!O:O,'Transport DB'!C:C,"="&amp;'Work DB'!C622,'Transport DB'!F:F,"="&amp;'Work DB'!$I$4)</f>
        <v>0</v>
      </c>
      <c r="J622" s="169">
        <f>SUMIFS('Transport DB'!O:O,'Transport DB'!C:C,"="&amp;'Work DB'!C622,'Transport DB'!F:F,"="&amp;'Work DB'!$J$4)</f>
        <v>0</v>
      </c>
      <c r="K622" s="169">
        <f>SUMIFS('Transport DB'!O:O,'Transport DB'!C:C,"="&amp;'Work DB'!C622,'Transport DB'!F:F,"="&amp;'Work DB'!$K$4)</f>
        <v>0</v>
      </c>
      <c r="L622" s="169">
        <f>SUMIFS('Transport DB'!O:O,'Transport DB'!C:C,"="&amp;'Work DB'!C622,'Transport DB'!F:F,"="&amp;'Work DB'!$L$4)</f>
        <v>0</v>
      </c>
      <c r="M622" s="169">
        <f>SUMIFS('Transport DB'!O:O,'Transport DB'!C:C,"="&amp;'Work DB'!C622,'Transport DB'!F:F,"="&amp;'Work DB'!$M$4)</f>
        <v>0</v>
      </c>
      <c r="N622" s="169"/>
      <c r="O622" s="167"/>
      <c r="P622" s="168">
        <f t="shared" si="37"/>
        <v>0</v>
      </c>
      <c r="Q622" s="169">
        <f t="shared" si="39"/>
        <v>0</v>
      </c>
      <c r="R622" s="169"/>
      <c r="S622" s="169"/>
      <c r="T622" s="169"/>
      <c r="U622" s="169"/>
      <c r="V622" s="167"/>
      <c r="W622" s="168">
        <f>SUMIFS('Transport DB'!Q:Q,'Transport DB'!C:C,"="&amp;'Work DB'!C622,'Transport DB'!F:F,"="&amp;'Work DB'!$W$4)</f>
        <v>0</v>
      </c>
      <c r="X622" s="169">
        <f>SUMIFS('Transport DB'!Q:Q,'Transport DB'!C:C,"="&amp;'Work DB'!C622,'Transport DB'!F:F,"="&amp;'Work DB'!$X$4)</f>
        <v>0</v>
      </c>
      <c r="Y622" s="169">
        <f>SUMIFS('Transport DB'!Q:Q,'Transport DB'!C:C,"="&amp;'Work DB'!C622,'Transport DB'!F:F,"="&amp;'Work DB'!$Y$4)</f>
        <v>0</v>
      </c>
      <c r="Z622" s="166">
        <f>SUMIFS('Transport DB'!Q:Q,'Transport DB'!C:C,"="&amp;'Work DB'!C622,'Transport DB'!F:F,"="&amp;'Work DB'!$Z$4)</f>
        <v>0</v>
      </c>
      <c r="AA622" s="166">
        <f>SUMIFS('Transport DB'!Q:Q,'Transport DB'!C:C,"="&amp;'Work DB'!C622,'Transport DB'!F:F,"="&amp;'Work DB'!$AA$4)</f>
        <v>0</v>
      </c>
      <c r="AB622" s="166"/>
      <c r="AC622" s="167"/>
      <c r="AD622" s="29"/>
      <c r="AE622" s="30"/>
      <c r="AF622" s="31"/>
      <c r="AG622" s="29"/>
      <c r="AH622" s="30"/>
      <c r="AI622" s="32"/>
      <c r="AJ622" s="29"/>
      <c r="AK622" s="30"/>
      <c r="AL622" s="30"/>
      <c r="AM622" s="31"/>
      <c r="AN622" s="29"/>
      <c r="AO622" s="30"/>
      <c r="AP622" s="31"/>
      <c r="AQ622" s="189"/>
      <c r="AR622" s="30"/>
      <c r="AS622" s="30"/>
      <c r="AT622" s="30"/>
      <c r="AU622" s="30"/>
      <c r="AV622" s="31"/>
      <c r="AW622" s="33"/>
      <c r="AX622" s="57"/>
    </row>
    <row r="623" spans="2:50" s="15" customFormat="1" ht="21" x14ac:dyDescent="0.25">
      <c r="B623" s="48"/>
      <c r="C623" s="20">
        <f t="shared" si="38"/>
        <v>45988</v>
      </c>
      <c r="D623" s="168">
        <f>SUMIFS('Transport DB'!P:P,'Transport DB'!C:C,"="&amp;'Work DB'!C623,'Transport DB'!F:F,"="&amp;'Work DB'!$D$4)</f>
        <v>0</v>
      </c>
      <c r="E623" s="169">
        <f>SUMIFS('Transport DB'!P:P,'Transport DB'!C:C,"="&amp;'Work DB'!C623,'Transport DB'!F:F,"="&amp;'Work DB'!$E$4)</f>
        <v>0</v>
      </c>
      <c r="F623" s="169">
        <f>SUMIFS('Transport DB'!P:P,'Transport DB'!C:C,"="&amp;'Work DB'!C623,'Transport DB'!F:F,"="&amp;'Work DB'!$F$4)</f>
        <v>0</v>
      </c>
      <c r="G623" s="169"/>
      <c r="H623" s="167"/>
      <c r="I623" s="168">
        <f>SUMIFS('Transport DB'!O:O,'Transport DB'!C:C,"="&amp;'Work DB'!C623,'Transport DB'!F:F,"="&amp;'Work DB'!$I$4)</f>
        <v>0</v>
      </c>
      <c r="J623" s="169">
        <f>SUMIFS('Transport DB'!O:O,'Transport DB'!C:C,"="&amp;'Work DB'!C623,'Transport DB'!F:F,"="&amp;'Work DB'!$J$4)</f>
        <v>0</v>
      </c>
      <c r="K623" s="169">
        <f>SUMIFS('Transport DB'!O:O,'Transport DB'!C:C,"="&amp;'Work DB'!C623,'Transport DB'!F:F,"="&amp;'Work DB'!$K$4)</f>
        <v>0</v>
      </c>
      <c r="L623" s="169">
        <f>SUMIFS('Transport DB'!O:O,'Transport DB'!C:C,"="&amp;'Work DB'!C623,'Transport DB'!F:F,"="&amp;'Work DB'!$L$4)</f>
        <v>0</v>
      </c>
      <c r="M623" s="169">
        <f>SUMIFS('Transport DB'!O:O,'Transport DB'!C:C,"="&amp;'Work DB'!C623,'Transport DB'!F:F,"="&amp;'Work DB'!$M$4)</f>
        <v>0</v>
      </c>
      <c r="N623" s="169"/>
      <c r="O623" s="167"/>
      <c r="P623" s="168">
        <f t="shared" si="37"/>
        <v>0</v>
      </c>
      <c r="Q623" s="169">
        <f t="shared" si="39"/>
        <v>0</v>
      </c>
      <c r="R623" s="169"/>
      <c r="S623" s="169"/>
      <c r="T623" s="169"/>
      <c r="U623" s="169"/>
      <c r="V623" s="167"/>
      <c r="W623" s="168">
        <f>SUMIFS('Transport DB'!Q:Q,'Transport DB'!C:C,"="&amp;'Work DB'!C623,'Transport DB'!F:F,"="&amp;'Work DB'!$W$4)</f>
        <v>0</v>
      </c>
      <c r="X623" s="169">
        <f>SUMIFS('Transport DB'!Q:Q,'Transport DB'!C:C,"="&amp;'Work DB'!C623,'Transport DB'!F:F,"="&amp;'Work DB'!$X$4)</f>
        <v>0</v>
      </c>
      <c r="Y623" s="169">
        <f>SUMIFS('Transport DB'!Q:Q,'Transport DB'!C:C,"="&amp;'Work DB'!C623,'Transport DB'!F:F,"="&amp;'Work DB'!$Y$4)</f>
        <v>0</v>
      </c>
      <c r="Z623" s="166">
        <f>SUMIFS('Transport DB'!Q:Q,'Transport DB'!C:C,"="&amp;'Work DB'!C623,'Transport DB'!F:F,"="&amp;'Work DB'!$Z$4)</f>
        <v>0</v>
      </c>
      <c r="AA623" s="166">
        <f>SUMIFS('Transport DB'!Q:Q,'Transport DB'!C:C,"="&amp;'Work DB'!C623,'Transport DB'!F:F,"="&amp;'Work DB'!$AA$4)</f>
        <v>0</v>
      </c>
      <c r="AB623" s="166"/>
      <c r="AC623" s="167"/>
      <c r="AD623" s="29"/>
      <c r="AE623" s="30"/>
      <c r="AF623" s="31"/>
      <c r="AG623" s="29"/>
      <c r="AH623" s="30"/>
      <c r="AI623" s="32"/>
      <c r="AJ623" s="29"/>
      <c r="AK623" s="30"/>
      <c r="AL623" s="30"/>
      <c r="AM623" s="31"/>
      <c r="AN623" s="29"/>
      <c r="AO623" s="30"/>
      <c r="AP623" s="31"/>
      <c r="AQ623" s="189"/>
      <c r="AR623" s="30"/>
      <c r="AS623" s="30"/>
      <c r="AT623" s="30"/>
      <c r="AU623" s="30"/>
      <c r="AV623" s="31"/>
      <c r="AW623" s="33"/>
      <c r="AX623" s="57"/>
    </row>
    <row r="624" spans="2:50" s="15" customFormat="1" ht="21" x14ac:dyDescent="0.25">
      <c r="B624" s="48"/>
      <c r="C624" s="20">
        <f t="shared" si="38"/>
        <v>45989</v>
      </c>
      <c r="D624" s="168">
        <f>SUMIFS('Transport DB'!P:P,'Transport DB'!C:C,"="&amp;'Work DB'!C624,'Transport DB'!F:F,"="&amp;'Work DB'!$D$4)</f>
        <v>0</v>
      </c>
      <c r="E624" s="169">
        <f>SUMIFS('Transport DB'!P:P,'Transport DB'!C:C,"="&amp;'Work DB'!C624,'Transport DB'!F:F,"="&amp;'Work DB'!$E$4)</f>
        <v>0</v>
      </c>
      <c r="F624" s="169">
        <f>SUMIFS('Transport DB'!P:P,'Transport DB'!C:C,"="&amp;'Work DB'!C624,'Transport DB'!F:F,"="&amp;'Work DB'!$F$4)</f>
        <v>0</v>
      </c>
      <c r="G624" s="169"/>
      <c r="H624" s="167"/>
      <c r="I624" s="168">
        <f>SUMIFS('Transport DB'!O:O,'Transport DB'!C:C,"="&amp;'Work DB'!C624,'Transport DB'!F:F,"="&amp;'Work DB'!$I$4)</f>
        <v>0</v>
      </c>
      <c r="J624" s="169">
        <f>SUMIFS('Transport DB'!O:O,'Transport DB'!C:C,"="&amp;'Work DB'!C624,'Transport DB'!F:F,"="&amp;'Work DB'!$J$4)</f>
        <v>0</v>
      </c>
      <c r="K624" s="169">
        <f>SUMIFS('Transport DB'!O:O,'Transport DB'!C:C,"="&amp;'Work DB'!C624,'Transport DB'!F:F,"="&amp;'Work DB'!$K$4)</f>
        <v>0</v>
      </c>
      <c r="L624" s="169">
        <f>SUMIFS('Transport DB'!O:O,'Transport DB'!C:C,"="&amp;'Work DB'!C624,'Transport DB'!F:F,"="&amp;'Work DB'!$L$4)</f>
        <v>0</v>
      </c>
      <c r="M624" s="169">
        <f>SUMIFS('Transport DB'!O:O,'Transport DB'!C:C,"="&amp;'Work DB'!C624,'Transport DB'!F:F,"="&amp;'Work DB'!$M$4)</f>
        <v>0</v>
      </c>
      <c r="N624" s="169"/>
      <c r="O624" s="167"/>
      <c r="P624" s="168">
        <f t="shared" si="37"/>
        <v>0</v>
      </c>
      <c r="Q624" s="169">
        <f t="shared" si="39"/>
        <v>0</v>
      </c>
      <c r="R624" s="169"/>
      <c r="S624" s="169"/>
      <c r="T624" s="169"/>
      <c r="U624" s="169"/>
      <c r="V624" s="167"/>
      <c r="W624" s="168">
        <f>SUMIFS('Transport DB'!Q:Q,'Transport DB'!C:C,"="&amp;'Work DB'!C624,'Transport DB'!F:F,"="&amp;'Work DB'!$W$4)</f>
        <v>0</v>
      </c>
      <c r="X624" s="169">
        <f>SUMIFS('Transport DB'!Q:Q,'Transport DB'!C:C,"="&amp;'Work DB'!C624,'Transport DB'!F:F,"="&amp;'Work DB'!$X$4)</f>
        <v>0</v>
      </c>
      <c r="Y624" s="169">
        <f>SUMIFS('Transport DB'!Q:Q,'Transport DB'!C:C,"="&amp;'Work DB'!C624,'Transport DB'!F:F,"="&amp;'Work DB'!$Y$4)</f>
        <v>0</v>
      </c>
      <c r="Z624" s="166">
        <f>SUMIFS('Transport DB'!Q:Q,'Transport DB'!C:C,"="&amp;'Work DB'!C624,'Transport DB'!F:F,"="&amp;'Work DB'!$Z$4)</f>
        <v>0</v>
      </c>
      <c r="AA624" s="166">
        <f>SUMIFS('Transport DB'!Q:Q,'Transport DB'!C:C,"="&amp;'Work DB'!C624,'Transport DB'!F:F,"="&amp;'Work DB'!$AA$4)</f>
        <v>0</v>
      </c>
      <c r="AB624" s="166"/>
      <c r="AC624" s="167"/>
      <c r="AD624" s="29"/>
      <c r="AE624" s="30"/>
      <c r="AF624" s="31"/>
      <c r="AG624" s="29"/>
      <c r="AH624" s="30"/>
      <c r="AI624" s="32"/>
      <c r="AJ624" s="29"/>
      <c r="AK624" s="30"/>
      <c r="AL624" s="30"/>
      <c r="AM624" s="31"/>
      <c r="AN624" s="29"/>
      <c r="AO624" s="30"/>
      <c r="AP624" s="31"/>
      <c r="AQ624" s="189"/>
      <c r="AR624" s="30"/>
      <c r="AS624" s="30"/>
      <c r="AT624" s="30"/>
      <c r="AU624" s="30"/>
      <c r="AV624" s="31"/>
      <c r="AW624" s="33"/>
      <c r="AX624" s="57"/>
    </row>
    <row r="625" spans="2:50" s="15" customFormat="1" ht="21" x14ac:dyDescent="0.25">
      <c r="B625" s="48"/>
      <c r="C625" s="20">
        <f t="shared" si="38"/>
        <v>45990</v>
      </c>
      <c r="D625" s="168">
        <f>SUMIFS('Transport DB'!P:P,'Transport DB'!C:C,"="&amp;'Work DB'!C625,'Transport DB'!F:F,"="&amp;'Work DB'!$D$4)</f>
        <v>0</v>
      </c>
      <c r="E625" s="169">
        <f>SUMIFS('Transport DB'!P:P,'Transport DB'!C:C,"="&amp;'Work DB'!C625,'Transport DB'!F:F,"="&amp;'Work DB'!$E$4)</f>
        <v>0</v>
      </c>
      <c r="F625" s="169">
        <f>SUMIFS('Transport DB'!P:P,'Transport DB'!C:C,"="&amp;'Work DB'!C625,'Transport DB'!F:F,"="&amp;'Work DB'!$F$4)</f>
        <v>0</v>
      </c>
      <c r="G625" s="169"/>
      <c r="H625" s="167"/>
      <c r="I625" s="168">
        <f>SUMIFS('Transport DB'!O:O,'Transport DB'!C:C,"="&amp;'Work DB'!C625,'Transport DB'!F:F,"="&amp;'Work DB'!$I$4)</f>
        <v>0</v>
      </c>
      <c r="J625" s="169">
        <f>SUMIFS('Transport DB'!O:O,'Transport DB'!C:C,"="&amp;'Work DB'!C625,'Transport DB'!F:F,"="&amp;'Work DB'!$J$4)</f>
        <v>0</v>
      </c>
      <c r="K625" s="169">
        <f>SUMIFS('Transport DB'!O:O,'Transport DB'!C:C,"="&amp;'Work DB'!C625,'Transport DB'!F:F,"="&amp;'Work DB'!$K$4)</f>
        <v>0</v>
      </c>
      <c r="L625" s="169">
        <f>SUMIFS('Transport DB'!O:O,'Transport DB'!C:C,"="&amp;'Work DB'!C625,'Transport DB'!F:F,"="&amp;'Work DB'!$L$4)</f>
        <v>0</v>
      </c>
      <c r="M625" s="169">
        <f>SUMIFS('Transport DB'!O:O,'Transport DB'!C:C,"="&amp;'Work DB'!C625,'Transport DB'!F:F,"="&amp;'Work DB'!$M$4)</f>
        <v>0</v>
      </c>
      <c r="N625" s="169"/>
      <c r="O625" s="167"/>
      <c r="P625" s="168">
        <f t="shared" si="37"/>
        <v>0</v>
      </c>
      <c r="Q625" s="169">
        <f t="shared" si="39"/>
        <v>0</v>
      </c>
      <c r="R625" s="169"/>
      <c r="S625" s="169"/>
      <c r="T625" s="169"/>
      <c r="U625" s="169"/>
      <c r="V625" s="167"/>
      <c r="W625" s="168">
        <f>SUMIFS('Transport DB'!Q:Q,'Transport DB'!C:C,"="&amp;'Work DB'!C625,'Transport DB'!F:F,"="&amp;'Work DB'!$W$4)</f>
        <v>0</v>
      </c>
      <c r="X625" s="169">
        <f>SUMIFS('Transport DB'!Q:Q,'Transport DB'!C:C,"="&amp;'Work DB'!C625,'Transport DB'!F:F,"="&amp;'Work DB'!$X$4)</f>
        <v>0</v>
      </c>
      <c r="Y625" s="169">
        <f>SUMIFS('Transport DB'!Q:Q,'Transport DB'!C:C,"="&amp;'Work DB'!C625,'Transport DB'!F:F,"="&amp;'Work DB'!$Y$4)</f>
        <v>0</v>
      </c>
      <c r="Z625" s="166">
        <f>SUMIFS('Transport DB'!Q:Q,'Transport DB'!C:C,"="&amp;'Work DB'!C625,'Transport DB'!F:F,"="&amp;'Work DB'!$Z$4)</f>
        <v>0</v>
      </c>
      <c r="AA625" s="166">
        <f>SUMIFS('Transport DB'!Q:Q,'Transport DB'!C:C,"="&amp;'Work DB'!C625,'Transport DB'!F:F,"="&amp;'Work DB'!$AA$4)</f>
        <v>0</v>
      </c>
      <c r="AB625" s="166"/>
      <c r="AC625" s="167"/>
      <c r="AD625" s="29"/>
      <c r="AE625" s="30"/>
      <c r="AF625" s="31"/>
      <c r="AG625" s="29"/>
      <c r="AH625" s="30"/>
      <c r="AI625" s="32"/>
      <c r="AJ625" s="29"/>
      <c r="AK625" s="30"/>
      <c r="AL625" s="30"/>
      <c r="AM625" s="31"/>
      <c r="AN625" s="29"/>
      <c r="AO625" s="30"/>
      <c r="AP625" s="31"/>
      <c r="AQ625" s="189"/>
      <c r="AR625" s="30"/>
      <c r="AS625" s="30"/>
      <c r="AT625" s="30"/>
      <c r="AU625" s="30"/>
      <c r="AV625" s="31"/>
      <c r="AW625" s="33"/>
      <c r="AX625" s="57"/>
    </row>
    <row r="626" spans="2:50" s="15" customFormat="1" ht="21" x14ac:dyDescent="0.25">
      <c r="B626" s="48"/>
      <c r="C626" s="20">
        <f t="shared" si="38"/>
        <v>45991</v>
      </c>
      <c r="D626" s="168">
        <f>SUMIFS('Transport DB'!P:P,'Transport DB'!C:C,"="&amp;'Work DB'!C626,'Transport DB'!F:F,"="&amp;'Work DB'!$D$4)</f>
        <v>0</v>
      </c>
      <c r="E626" s="169">
        <f>SUMIFS('Transport DB'!P:P,'Transport DB'!C:C,"="&amp;'Work DB'!C626,'Transport DB'!F:F,"="&amp;'Work DB'!$E$4)</f>
        <v>0</v>
      </c>
      <c r="F626" s="169">
        <f>SUMIFS('Transport DB'!P:P,'Transport DB'!C:C,"="&amp;'Work DB'!C626,'Transport DB'!F:F,"="&amp;'Work DB'!$F$4)</f>
        <v>0</v>
      </c>
      <c r="G626" s="169"/>
      <c r="H626" s="167"/>
      <c r="I626" s="168">
        <f>SUMIFS('Transport DB'!O:O,'Transport DB'!C:C,"="&amp;'Work DB'!C626,'Transport DB'!F:F,"="&amp;'Work DB'!$I$4)</f>
        <v>0</v>
      </c>
      <c r="J626" s="169">
        <f>SUMIFS('Transport DB'!O:O,'Transport DB'!C:C,"="&amp;'Work DB'!C626,'Transport DB'!F:F,"="&amp;'Work DB'!$J$4)</f>
        <v>0</v>
      </c>
      <c r="K626" s="169">
        <f>SUMIFS('Transport DB'!O:O,'Transport DB'!C:C,"="&amp;'Work DB'!C626,'Transport DB'!F:F,"="&amp;'Work DB'!$K$4)</f>
        <v>0</v>
      </c>
      <c r="L626" s="169">
        <f>SUMIFS('Transport DB'!O:O,'Transport DB'!C:C,"="&amp;'Work DB'!C626,'Transport DB'!F:F,"="&amp;'Work DB'!$L$4)</f>
        <v>0</v>
      </c>
      <c r="M626" s="169">
        <f>SUMIFS('Transport DB'!O:O,'Transport DB'!C:C,"="&amp;'Work DB'!C626,'Transport DB'!F:F,"="&amp;'Work DB'!$M$4)</f>
        <v>0</v>
      </c>
      <c r="N626" s="169"/>
      <c r="O626" s="167"/>
      <c r="P626" s="168">
        <f t="shared" si="37"/>
        <v>0</v>
      </c>
      <c r="Q626" s="169">
        <f t="shared" si="39"/>
        <v>0</v>
      </c>
      <c r="R626" s="169"/>
      <c r="S626" s="169"/>
      <c r="T626" s="169"/>
      <c r="U626" s="169"/>
      <c r="V626" s="167"/>
      <c r="W626" s="168">
        <f>SUMIFS('Transport DB'!Q:Q,'Transport DB'!C:C,"="&amp;'Work DB'!C626,'Transport DB'!F:F,"="&amp;'Work DB'!$W$4)</f>
        <v>0</v>
      </c>
      <c r="X626" s="169">
        <f>SUMIFS('Transport DB'!Q:Q,'Transport DB'!C:C,"="&amp;'Work DB'!C626,'Transport DB'!F:F,"="&amp;'Work DB'!$X$4)</f>
        <v>0</v>
      </c>
      <c r="Y626" s="169">
        <f>SUMIFS('Transport DB'!Q:Q,'Transport DB'!C:C,"="&amp;'Work DB'!C626,'Transport DB'!F:F,"="&amp;'Work DB'!$Y$4)</f>
        <v>0</v>
      </c>
      <c r="Z626" s="166">
        <f>SUMIFS('Transport DB'!Q:Q,'Transport DB'!C:C,"="&amp;'Work DB'!C626,'Transport DB'!F:F,"="&amp;'Work DB'!$Z$4)</f>
        <v>0</v>
      </c>
      <c r="AA626" s="166">
        <f>SUMIFS('Transport DB'!Q:Q,'Transport DB'!C:C,"="&amp;'Work DB'!C626,'Transport DB'!F:F,"="&amp;'Work DB'!$AA$4)</f>
        <v>0</v>
      </c>
      <c r="AB626" s="166"/>
      <c r="AC626" s="167"/>
      <c r="AD626" s="29"/>
      <c r="AE626" s="30"/>
      <c r="AF626" s="31"/>
      <c r="AG626" s="29"/>
      <c r="AH626" s="30"/>
      <c r="AI626" s="32"/>
      <c r="AJ626" s="29"/>
      <c r="AK626" s="30"/>
      <c r="AL626" s="30"/>
      <c r="AM626" s="31"/>
      <c r="AN626" s="29"/>
      <c r="AO626" s="30"/>
      <c r="AP626" s="31"/>
      <c r="AQ626" s="189"/>
      <c r="AR626" s="30"/>
      <c r="AS626" s="30"/>
      <c r="AT626" s="30"/>
      <c r="AU626" s="30"/>
      <c r="AV626" s="31"/>
      <c r="AW626" s="33"/>
      <c r="AX626" s="57"/>
    </row>
    <row r="627" spans="2:50" s="15" customFormat="1" ht="21" x14ac:dyDescent="0.25">
      <c r="B627" s="48"/>
      <c r="C627" s="20">
        <f t="shared" si="38"/>
        <v>45992</v>
      </c>
      <c r="D627" s="168">
        <f>SUMIFS('Transport DB'!P:P,'Transport DB'!C:C,"="&amp;'Work DB'!C627,'Transport DB'!F:F,"="&amp;'Work DB'!$D$4)</f>
        <v>0</v>
      </c>
      <c r="E627" s="169">
        <f>SUMIFS('Transport DB'!P:P,'Transport DB'!C:C,"="&amp;'Work DB'!C627,'Transport DB'!F:F,"="&amp;'Work DB'!$E$4)</f>
        <v>0</v>
      </c>
      <c r="F627" s="169">
        <f>SUMIFS('Transport DB'!P:P,'Transport DB'!C:C,"="&amp;'Work DB'!C627,'Transport DB'!F:F,"="&amp;'Work DB'!$F$4)</f>
        <v>0</v>
      </c>
      <c r="G627" s="169"/>
      <c r="H627" s="167"/>
      <c r="I627" s="168">
        <f>SUMIFS('Transport DB'!O:O,'Transport DB'!C:C,"="&amp;'Work DB'!C627,'Transport DB'!F:F,"="&amp;'Work DB'!$I$4)</f>
        <v>0</v>
      </c>
      <c r="J627" s="169">
        <f>SUMIFS('Transport DB'!O:O,'Transport DB'!C:C,"="&amp;'Work DB'!C627,'Transport DB'!F:F,"="&amp;'Work DB'!$J$4)</f>
        <v>0</v>
      </c>
      <c r="K627" s="169">
        <f>SUMIFS('Transport DB'!O:O,'Transport DB'!C:C,"="&amp;'Work DB'!C627,'Transport DB'!F:F,"="&amp;'Work DB'!$K$4)</f>
        <v>0</v>
      </c>
      <c r="L627" s="169">
        <f>SUMIFS('Transport DB'!O:O,'Transport DB'!C:C,"="&amp;'Work DB'!C627,'Transport DB'!F:F,"="&amp;'Work DB'!$L$4)</f>
        <v>0</v>
      </c>
      <c r="M627" s="169">
        <f>SUMIFS('Transport DB'!O:O,'Transport DB'!C:C,"="&amp;'Work DB'!C627,'Transport DB'!F:F,"="&amp;'Work DB'!$M$4)</f>
        <v>0</v>
      </c>
      <c r="N627" s="169"/>
      <c r="O627" s="167"/>
      <c r="P627" s="168">
        <f t="shared" si="37"/>
        <v>0</v>
      </c>
      <c r="Q627" s="169">
        <f t="shared" si="39"/>
        <v>0</v>
      </c>
      <c r="R627" s="169"/>
      <c r="S627" s="169"/>
      <c r="T627" s="169"/>
      <c r="U627" s="169"/>
      <c r="V627" s="167"/>
      <c r="W627" s="168">
        <f>SUMIFS('Transport DB'!Q:Q,'Transport DB'!C:C,"="&amp;'Work DB'!C627,'Transport DB'!F:F,"="&amp;'Work DB'!$W$4)</f>
        <v>0</v>
      </c>
      <c r="X627" s="169">
        <f>SUMIFS('Transport DB'!Q:Q,'Transport DB'!C:C,"="&amp;'Work DB'!C627,'Transport DB'!F:F,"="&amp;'Work DB'!$X$4)</f>
        <v>0</v>
      </c>
      <c r="Y627" s="169">
        <f>SUMIFS('Transport DB'!Q:Q,'Transport DB'!C:C,"="&amp;'Work DB'!C627,'Transport DB'!F:F,"="&amp;'Work DB'!$Y$4)</f>
        <v>0</v>
      </c>
      <c r="Z627" s="166">
        <f>SUMIFS('Transport DB'!Q:Q,'Transport DB'!C:C,"="&amp;'Work DB'!C627,'Transport DB'!F:F,"="&amp;'Work DB'!$Z$4)</f>
        <v>0</v>
      </c>
      <c r="AA627" s="166">
        <f>SUMIFS('Transport DB'!Q:Q,'Transport DB'!C:C,"="&amp;'Work DB'!C627,'Transport DB'!F:F,"="&amp;'Work DB'!$AA$4)</f>
        <v>0</v>
      </c>
      <c r="AB627" s="166"/>
      <c r="AC627" s="167"/>
      <c r="AD627" s="29"/>
      <c r="AE627" s="30"/>
      <c r="AF627" s="31"/>
      <c r="AG627" s="29"/>
      <c r="AH627" s="30"/>
      <c r="AI627" s="32"/>
      <c r="AJ627" s="29"/>
      <c r="AK627" s="30"/>
      <c r="AL627" s="30"/>
      <c r="AM627" s="31"/>
      <c r="AN627" s="29"/>
      <c r="AO627" s="30"/>
      <c r="AP627" s="31"/>
      <c r="AQ627" s="189"/>
      <c r="AR627" s="30"/>
      <c r="AS627" s="30"/>
      <c r="AT627" s="30"/>
      <c r="AU627" s="30"/>
      <c r="AV627" s="31"/>
      <c r="AW627" s="33"/>
      <c r="AX627" s="57"/>
    </row>
    <row r="628" spans="2:50" s="15" customFormat="1" ht="21" x14ac:dyDescent="0.25">
      <c r="B628" s="48"/>
      <c r="C628" s="20">
        <f t="shared" si="38"/>
        <v>45993</v>
      </c>
      <c r="D628" s="168">
        <f>SUMIFS('Transport DB'!P:P,'Transport DB'!C:C,"="&amp;'Work DB'!C628,'Transport DB'!F:F,"="&amp;'Work DB'!$D$4)</f>
        <v>0</v>
      </c>
      <c r="E628" s="169">
        <f>SUMIFS('Transport DB'!P:P,'Transport DB'!C:C,"="&amp;'Work DB'!C628,'Transport DB'!F:F,"="&amp;'Work DB'!$E$4)</f>
        <v>0</v>
      </c>
      <c r="F628" s="169">
        <f>SUMIFS('Transport DB'!P:P,'Transport DB'!C:C,"="&amp;'Work DB'!C628,'Transport DB'!F:F,"="&amp;'Work DB'!$F$4)</f>
        <v>0</v>
      </c>
      <c r="G628" s="169"/>
      <c r="H628" s="167"/>
      <c r="I628" s="168">
        <f>SUMIFS('Transport DB'!O:O,'Transport DB'!C:C,"="&amp;'Work DB'!C628,'Transport DB'!F:F,"="&amp;'Work DB'!$I$4)</f>
        <v>0</v>
      </c>
      <c r="J628" s="169">
        <f>SUMIFS('Transport DB'!O:O,'Transport DB'!C:C,"="&amp;'Work DB'!C628,'Transport DB'!F:F,"="&amp;'Work DB'!$J$4)</f>
        <v>0</v>
      </c>
      <c r="K628" s="169">
        <f>SUMIFS('Transport DB'!O:O,'Transport DB'!C:C,"="&amp;'Work DB'!C628,'Transport DB'!F:F,"="&amp;'Work DB'!$K$4)</f>
        <v>0</v>
      </c>
      <c r="L628" s="169">
        <f>SUMIFS('Transport DB'!O:O,'Transport DB'!C:C,"="&amp;'Work DB'!C628,'Transport DB'!F:F,"="&amp;'Work DB'!$L$4)</f>
        <v>0</v>
      </c>
      <c r="M628" s="169">
        <f>SUMIFS('Transport DB'!O:O,'Transport DB'!C:C,"="&amp;'Work DB'!C628,'Transport DB'!F:F,"="&amp;'Work DB'!$M$4)</f>
        <v>0</v>
      </c>
      <c r="N628" s="169"/>
      <c r="O628" s="167"/>
      <c r="P628" s="168">
        <f t="shared" si="37"/>
        <v>0</v>
      </c>
      <c r="Q628" s="169">
        <f t="shared" si="39"/>
        <v>0</v>
      </c>
      <c r="R628" s="169"/>
      <c r="S628" s="169"/>
      <c r="T628" s="169"/>
      <c r="U628" s="169"/>
      <c r="V628" s="167"/>
      <c r="W628" s="168">
        <f>SUMIFS('Transport DB'!Q:Q,'Transport DB'!C:C,"="&amp;'Work DB'!C628,'Transport DB'!F:F,"="&amp;'Work DB'!$W$4)</f>
        <v>0</v>
      </c>
      <c r="X628" s="169">
        <f>SUMIFS('Transport DB'!Q:Q,'Transport DB'!C:C,"="&amp;'Work DB'!C628,'Transport DB'!F:F,"="&amp;'Work DB'!$X$4)</f>
        <v>0</v>
      </c>
      <c r="Y628" s="169">
        <f>SUMIFS('Transport DB'!Q:Q,'Transport DB'!C:C,"="&amp;'Work DB'!C628,'Transport DB'!F:F,"="&amp;'Work DB'!$Y$4)</f>
        <v>0</v>
      </c>
      <c r="Z628" s="166">
        <f>SUMIFS('Transport DB'!Q:Q,'Transport DB'!C:C,"="&amp;'Work DB'!C628,'Transport DB'!F:F,"="&amp;'Work DB'!$Z$4)</f>
        <v>0</v>
      </c>
      <c r="AA628" s="166">
        <f>SUMIFS('Transport DB'!Q:Q,'Transport DB'!C:C,"="&amp;'Work DB'!C628,'Transport DB'!F:F,"="&amp;'Work DB'!$AA$4)</f>
        <v>0</v>
      </c>
      <c r="AB628" s="166"/>
      <c r="AC628" s="167"/>
      <c r="AD628" s="29"/>
      <c r="AE628" s="30"/>
      <c r="AF628" s="31"/>
      <c r="AG628" s="29"/>
      <c r="AH628" s="30"/>
      <c r="AI628" s="32"/>
      <c r="AJ628" s="29"/>
      <c r="AK628" s="30"/>
      <c r="AL628" s="30"/>
      <c r="AM628" s="31"/>
      <c r="AN628" s="29"/>
      <c r="AO628" s="30"/>
      <c r="AP628" s="31"/>
      <c r="AQ628" s="189"/>
      <c r="AR628" s="30"/>
      <c r="AS628" s="30"/>
      <c r="AT628" s="30"/>
      <c r="AU628" s="30"/>
      <c r="AV628" s="31"/>
      <c r="AW628" s="33"/>
      <c r="AX628" s="57"/>
    </row>
    <row r="629" spans="2:50" s="15" customFormat="1" ht="21" x14ac:dyDescent="0.25">
      <c r="B629" s="48"/>
      <c r="C629" s="20">
        <f t="shared" si="38"/>
        <v>45994</v>
      </c>
      <c r="D629" s="168">
        <f>SUMIFS('Transport DB'!P:P,'Transport DB'!C:C,"="&amp;'Work DB'!C629,'Transport DB'!F:F,"="&amp;'Work DB'!$D$4)</f>
        <v>0</v>
      </c>
      <c r="E629" s="169">
        <f>SUMIFS('Transport DB'!P:P,'Transport DB'!C:C,"="&amp;'Work DB'!C629,'Transport DB'!F:F,"="&amp;'Work DB'!$E$4)</f>
        <v>0</v>
      </c>
      <c r="F629" s="169">
        <f>SUMIFS('Transport DB'!P:P,'Transport DB'!C:C,"="&amp;'Work DB'!C629,'Transport DB'!F:F,"="&amp;'Work DB'!$F$4)</f>
        <v>0</v>
      </c>
      <c r="G629" s="169"/>
      <c r="H629" s="167"/>
      <c r="I629" s="168">
        <f>SUMIFS('Transport DB'!O:O,'Transport DB'!C:C,"="&amp;'Work DB'!C629,'Transport DB'!F:F,"="&amp;'Work DB'!$I$4)</f>
        <v>0</v>
      </c>
      <c r="J629" s="169">
        <f>SUMIFS('Transport DB'!O:O,'Transport DB'!C:C,"="&amp;'Work DB'!C629,'Transport DB'!F:F,"="&amp;'Work DB'!$J$4)</f>
        <v>0</v>
      </c>
      <c r="K629" s="169">
        <f>SUMIFS('Transport DB'!O:O,'Transport DB'!C:C,"="&amp;'Work DB'!C629,'Transport DB'!F:F,"="&amp;'Work DB'!$K$4)</f>
        <v>0</v>
      </c>
      <c r="L629" s="169">
        <f>SUMIFS('Transport DB'!O:O,'Transport DB'!C:C,"="&amp;'Work DB'!C629,'Transport DB'!F:F,"="&amp;'Work DB'!$L$4)</f>
        <v>0</v>
      </c>
      <c r="M629" s="169">
        <f>SUMIFS('Transport DB'!O:O,'Transport DB'!C:C,"="&amp;'Work DB'!C629,'Transport DB'!F:F,"="&amp;'Work DB'!$M$4)</f>
        <v>0</v>
      </c>
      <c r="N629" s="169"/>
      <c r="O629" s="167"/>
      <c r="P629" s="168">
        <f t="shared" si="37"/>
        <v>0</v>
      </c>
      <c r="Q629" s="169">
        <f t="shared" si="39"/>
        <v>0</v>
      </c>
      <c r="R629" s="169"/>
      <c r="S629" s="169"/>
      <c r="T629" s="169"/>
      <c r="U629" s="169"/>
      <c r="V629" s="167"/>
      <c r="W629" s="168">
        <f>SUMIFS('Transport DB'!Q:Q,'Transport DB'!C:C,"="&amp;'Work DB'!C629,'Transport DB'!F:F,"="&amp;'Work DB'!$W$4)</f>
        <v>0</v>
      </c>
      <c r="X629" s="169">
        <f>SUMIFS('Transport DB'!Q:Q,'Transport DB'!C:C,"="&amp;'Work DB'!C629,'Transport DB'!F:F,"="&amp;'Work DB'!$X$4)</f>
        <v>0</v>
      </c>
      <c r="Y629" s="169">
        <f>SUMIFS('Transport DB'!Q:Q,'Transport DB'!C:C,"="&amp;'Work DB'!C629,'Transport DB'!F:F,"="&amp;'Work DB'!$Y$4)</f>
        <v>0</v>
      </c>
      <c r="Z629" s="166">
        <f>SUMIFS('Transport DB'!Q:Q,'Transport DB'!C:C,"="&amp;'Work DB'!C629,'Transport DB'!F:F,"="&amp;'Work DB'!$Z$4)</f>
        <v>0</v>
      </c>
      <c r="AA629" s="166">
        <f>SUMIFS('Transport DB'!Q:Q,'Transport DB'!C:C,"="&amp;'Work DB'!C629,'Transport DB'!F:F,"="&amp;'Work DB'!$AA$4)</f>
        <v>0</v>
      </c>
      <c r="AB629" s="166"/>
      <c r="AC629" s="167"/>
      <c r="AD629" s="29"/>
      <c r="AE629" s="30"/>
      <c r="AF629" s="31"/>
      <c r="AG629" s="29"/>
      <c r="AH629" s="30"/>
      <c r="AI629" s="32"/>
      <c r="AJ629" s="29"/>
      <c r="AK629" s="30"/>
      <c r="AL629" s="30"/>
      <c r="AM629" s="31"/>
      <c r="AN629" s="29"/>
      <c r="AO629" s="30"/>
      <c r="AP629" s="31"/>
      <c r="AQ629" s="189"/>
      <c r="AR629" s="30"/>
      <c r="AS629" s="30"/>
      <c r="AT629" s="30"/>
      <c r="AU629" s="30"/>
      <c r="AV629" s="31"/>
      <c r="AW629" s="33"/>
      <c r="AX629" s="57"/>
    </row>
    <row r="630" spans="2:50" s="15" customFormat="1" ht="21" x14ac:dyDescent="0.25">
      <c r="B630" s="48"/>
      <c r="C630" s="20">
        <f t="shared" si="38"/>
        <v>45995</v>
      </c>
      <c r="D630" s="168">
        <f>SUMIFS('Transport DB'!P:P,'Transport DB'!C:C,"="&amp;'Work DB'!C630,'Transport DB'!F:F,"="&amp;'Work DB'!$D$4)</f>
        <v>0</v>
      </c>
      <c r="E630" s="169">
        <f>SUMIFS('Transport DB'!P:P,'Transport DB'!C:C,"="&amp;'Work DB'!C630,'Transport DB'!F:F,"="&amp;'Work DB'!$E$4)</f>
        <v>0</v>
      </c>
      <c r="F630" s="169">
        <f>SUMIFS('Transport DB'!P:P,'Transport DB'!C:C,"="&amp;'Work DB'!C630,'Transport DB'!F:F,"="&amp;'Work DB'!$F$4)</f>
        <v>0</v>
      </c>
      <c r="G630" s="169"/>
      <c r="H630" s="167"/>
      <c r="I630" s="168">
        <f>SUMIFS('Transport DB'!O:O,'Transport DB'!C:C,"="&amp;'Work DB'!C630,'Transport DB'!F:F,"="&amp;'Work DB'!$I$4)</f>
        <v>0</v>
      </c>
      <c r="J630" s="169">
        <f>SUMIFS('Transport DB'!O:O,'Transport DB'!C:C,"="&amp;'Work DB'!C630,'Transport DB'!F:F,"="&amp;'Work DB'!$J$4)</f>
        <v>0</v>
      </c>
      <c r="K630" s="169">
        <f>SUMIFS('Transport DB'!O:O,'Transport DB'!C:C,"="&amp;'Work DB'!C630,'Transport DB'!F:F,"="&amp;'Work DB'!$K$4)</f>
        <v>0</v>
      </c>
      <c r="L630" s="169">
        <f>SUMIFS('Transport DB'!O:O,'Transport DB'!C:C,"="&amp;'Work DB'!C630,'Transport DB'!F:F,"="&amp;'Work DB'!$L$4)</f>
        <v>0</v>
      </c>
      <c r="M630" s="169">
        <f>SUMIFS('Transport DB'!O:O,'Transport DB'!C:C,"="&amp;'Work DB'!C630,'Transport DB'!F:F,"="&amp;'Work DB'!$M$4)</f>
        <v>0</v>
      </c>
      <c r="N630" s="169"/>
      <c r="O630" s="167"/>
      <c r="P630" s="168">
        <f t="shared" si="37"/>
        <v>0</v>
      </c>
      <c r="Q630" s="169">
        <f t="shared" si="39"/>
        <v>0</v>
      </c>
      <c r="R630" s="169"/>
      <c r="S630" s="169"/>
      <c r="T630" s="169"/>
      <c r="U630" s="169"/>
      <c r="V630" s="167"/>
      <c r="W630" s="168">
        <f>SUMIFS('Transport DB'!Q:Q,'Transport DB'!C:C,"="&amp;'Work DB'!C630,'Transport DB'!F:F,"="&amp;'Work DB'!$W$4)</f>
        <v>0</v>
      </c>
      <c r="X630" s="169">
        <f>SUMIFS('Transport DB'!Q:Q,'Transport DB'!C:C,"="&amp;'Work DB'!C630,'Transport DB'!F:F,"="&amp;'Work DB'!$X$4)</f>
        <v>0</v>
      </c>
      <c r="Y630" s="169">
        <f>SUMIFS('Transport DB'!Q:Q,'Transport DB'!C:C,"="&amp;'Work DB'!C630,'Transport DB'!F:F,"="&amp;'Work DB'!$Y$4)</f>
        <v>0</v>
      </c>
      <c r="Z630" s="166">
        <f>SUMIFS('Transport DB'!Q:Q,'Transport DB'!C:C,"="&amp;'Work DB'!C630,'Transport DB'!F:F,"="&amp;'Work DB'!$Z$4)</f>
        <v>0</v>
      </c>
      <c r="AA630" s="166">
        <f>SUMIFS('Transport DB'!Q:Q,'Transport DB'!C:C,"="&amp;'Work DB'!C630,'Transport DB'!F:F,"="&amp;'Work DB'!$AA$4)</f>
        <v>0</v>
      </c>
      <c r="AB630" s="166"/>
      <c r="AC630" s="167"/>
      <c r="AD630" s="29"/>
      <c r="AE630" s="30"/>
      <c r="AF630" s="31"/>
      <c r="AG630" s="29"/>
      <c r="AH630" s="30"/>
      <c r="AI630" s="32"/>
      <c r="AJ630" s="29"/>
      <c r="AK630" s="30"/>
      <c r="AL630" s="30"/>
      <c r="AM630" s="31"/>
      <c r="AN630" s="29"/>
      <c r="AO630" s="30"/>
      <c r="AP630" s="31"/>
      <c r="AQ630" s="189"/>
      <c r="AR630" s="30"/>
      <c r="AS630" s="30"/>
      <c r="AT630" s="30"/>
      <c r="AU630" s="30"/>
      <c r="AV630" s="31"/>
      <c r="AW630" s="33"/>
      <c r="AX630" s="57"/>
    </row>
    <row r="631" spans="2:50" s="15" customFormat="1" ht="21" x14ac:dyDescent="0.25">
      <c r="B631" s="48"/>
      <c r="C631" s="20">
        <f t="shared" si="38"/>
        <v>45996</v>
      </c>
      <c r="D631" s="168">
        <f>SUMIFS('Transport DB'!P:P,'Transport DB'!C:C,"="&amp;'Work DB'!C631,'Transport DB'!F:F,"="&amp;'Work DB'!$D$4)</f>
        <v>0</v>
      </c>
      <c r="E631" s="169">
        <f>SUMIFS('Transport DB'!P:P,'Transport DB'!C:C,"="&amp;'Work DB'!C631,'Transport DB'!F:F,"="&amp;'Work DB'!$E$4)</f>
        <v>0</v>
      </c>
      <c r="F631" s="169">
        <f>SUMIFS('Transport DB'!P:P,'Transport DB'!C:C,"="&amp;'Work DB'!C631,'Transport DB'!F:F,"="&amp;'Work DB'!$F$4)</f>
        <v>0</v>
      </c>
      <c r="G631" s="169"/>
      <c r="H631" s="167"/>
      <c r="I631" s="168">
        <f>SUMIFS('Transport DB'!O:O,'Transport DB'!C:C,"="&amp;'Work DB'!C631,'Transport DB'!F:F,"="&amp;'Work DB'!$I$4)</f>
        <v>0</v>
      </c>
      <c r="J631" s="169">
        <f>SUMIFS('Transport DB'!O:O,'Transport DB'!C:C,"="&amp;'Work DB'!C631,'Transport DB'!F:F,"="&amp;'Work DB'!$J$4)</f>
        <v>0</v>
      </c>
      <c r="K631" s="169">
        <f>SUMIFS('Transport DB'!O:O,'Transport DB'!C:C,"="&amp;'Work DB'!C631,'Transport DB'!F:F,"="&amp;'Work DB'!$K$4)</f>
        <v>0</v>
      </c>
      <c r="L631" s="169">
        <f>SUMIFS('Transport DB'!O:O,'Transport DB'!C:C,"="&amp;'Work DB'!C631,'Transport DB'!F:F,"="&amp;'Work DB'!$L$4)</f>
        <v>0</v>
      </c>
      <c r="M631" s="169">
        <f>SUMIFS('Transport DB'!O:O,'Transport DB'!C:C,"="&amp;'Work DB'!C631,'Transport DB'!F:F,"="&amp;'Work DB'!$M$4)</f>
        <v>0</v>
      </c>
      <c r="N631" s="169"/>
      <c r="O631" s="167"/>
      <c r="P631" s="168">
        <f t="shared" si="37"/>
        <v>0</v>
      </c>
      <c r="Q631" s="169">
        <f t="shared" si="39"/>
        <v>0</v>
      </c>
      <c r="R631" s="169"/>
      <c r="S631" s="169"/>
      <c r="T631" s="169"/>
      <c r="U631" s="169"/>
      <c r="V631" s="167"/>
      <c r="W631" s="168">
        <f>SUMIFS('Transport DB'!Q:Q,'Transport DB'!C:C,"="&amp;'Work DB'!C631,'Transport DB'!F:F,"="&amp;'Work DB'!$W$4)</f>
        <v>0</v>
      </c>
      <c r="X631" s="169">
        <f>SUMIFS('Transport DB'!Q:Q,'Transport DB'!C:C,"="&amp;'Work DB'!C631,'Transport DB'!F:F,"="&amp;'Work DB'!$X$4)</f>
        <v>0</v>
      </c>
      <c r="Y631" s="169">
        <f>SUMIFS('Transport DB'!Q:Q,'Transport DB'!C:C,"="&amp;'Work DB'!C631,'Transport DB'!F:F,"="&amp;'Work DB'!$Y$4)</f>
        <v>0</v>
      </c>
      <c r="Z631" s="166">
        <f>SUMIFS('Transport DB'!Q:Q,'Transport DB'!C:C,"="&amp;'Work DB'!C631,'Transport DB'!F:F,"="&amp;'Work DB'!$Z$4)</f>
        <v>0</v>
      </c>
      <c r="AA631" s="166">
        <f>SUMIFS('Transport DB'!Q:Q,'Transport DB'!C:C,"="&amp;'Work DB'!C631,'Transport DB'!F:F,"="&amp;'Work DB'!$AA$4)</f>
        <v>0</v>
      </c>
      <c r="AB631" s="166"/>
      <c r="AC631" s="167"/>
      <c r="AD631" s="29"/>
      <c r="AE631" s="30"/>
      <c r="AF631" s="31"/>
      <c r="AG631" s="29"/>
      <c r="AH631" s="30"/>
      <c r="AI631" s="32"/>
      <c r="AJ631" s="29"/>
      <c r="AK631" s="30"/>
      <c r="AL631" s="30"/>
      <c r="AM631" s="31"/>
      <c r="AN631" s="29"/>
      <c r="AO631" s="30"/>
      <c r="AP631" s="31"/>
      <c r="AQ631" s="189"/>
      <c r="AR631" s="30"/>
      <c r="AS631" s="30"/>
      <c r="AT631" s="30"/>
      <c r="AU631" s="30"/>
      <c r="AV631" s="31"/>
      <c r="AW631" s="33"/>
      <c r="AX631" s="57"/>
    </row>
    <row r="632" spans="2:50" s="15" customFormat="1" ht="21" x14ac:dyDescent="0.25">
      <c r="B632" s="48"/>
      <c r="C632" s="20">
        <f t="shared" si="38"/>
        <v>45997</v>
      </c>
      <c r="D632" s="168">
        <f>SUMIFS('Transport DB'!P:P,'Transport DB'!C:C,"="&amp;'Work DB'!C632,'Transport DB'!F:F,"="&amp;'Work DB'!$D$4)</f>
        <v>0</v>
      </c>
      <c r="E632" s="169">
        <f>SUMIFS('Transport DB'!P:P,'Transport DB'!C:C,"="&amp;'Work DB'!C632,'Transport DB'!F:F,"="&amp;'Work DB'!$E$4)</f>
        <v>0</v>
      </c>
      <c r="F632" s="169">
        <f>SUMIFS('Transport DB'!P:P,'Transport DB'!C:C,"="&amp;'Work DB'!C632,'Transport DB'!F:F,"="&amp;'Work DB'!$F$4)</f>
        <v>0</v>
      </c>
      <c r="G632" s="169"/>
      <c r="H632" s="167"/>
      <c r="I632" s="168">
        <f>SUMIFS('Transport DB'!O:O,'Transport DB'!C:C,"="&amp;'Work DB'!C632,'Transport DB'!F:F,"="&amp;'Work DB'!$I$4)</f>
        <v>0</v>
      </c>
      <c r="J632" s="169">
        <f>SUMIFS('Transport DB'!O:O,'Transport DB'!C:C,"="&amp;'Work DB'!C632,'Transport DB'!F:F,"="&amp;'Work DB'!$J$4)</f>
        <v>0</v>
      </c>
      <c r="K632" s="169">
        <f>SUMIFS('Transport DB'!O:O,'Transport DB'!C:C,"="&amp;'Work DB'!C632,'Transport DB'!F:F,"="&amp;'Work DB'!$K$4)</f>
        <v>0</v>
      </c>
      <c r="L632" s="169">
        <f>SUMIFS('Transport DB'!O:O,'Transport DB'!C:C,"="&amp;'Work DB'!C632,'Transport DB'!F:F,"="&amp;'Work DB'!$L$4)</f>
        <v>0</v>
      </c>
      <c r="M632" s="169">
        <f>SUMIFS('Transport DB'!O:O,'Transport DB'!C:C,"="&amp;'Work DB'!C632,'Transport DB'!F:F,"="&amp;'Work DB'!$M$4)</f>
        <v>0</v>
      </c>
      <c r="N632" s="169"/>
      <c r="O632" s="167"/>
      <c r="P632" s="168">
        <f t="shared" si="37"/>
        <v>0</v>
      </c>
      <c r="Q632" s="169">
        <f t="shared" si="39"/>
        <v>0</v>
      </c>
      <c r="R632" s="169"/>
      <c r="S632" s="169"/>
      <c r="T632" s="169"/>
      <c r="U632" s="169"/>
      <c r="V632" s="167"/>
      <c r="W632" s="168">
        <f>SUMIFS('Transport DB'!Q:Q,'Transport DB'!C:C,"="&amp;'Work DB'!C632,'Transport DB'!F:F,"="&amp;'Work DB'!$W$4)</f>
        <v>0</v>
      </c>
      <c r="X632" s="169">
        <f>SUMIFS('Transport DB'!Q:Q,'Transport DB'!C:C,"="&amp;'Work DB'!C632,'Transport DB'!F:F,"="&amp;'Work DB'!$X$4)</f>
        <v>0</v>
      </c>
      <c r="Y632" s="169">
        <f>SUMIFS('Transport DB'!Q:Q,'Transport DB'!C:C,"="&amp;'Work DB'!C632,'Transport DB'!F:F,"="&amp;'Work DB'!$Y$4)</f>
        <v>0</v>
      </c>
      <c r="Z632" s="166">
        <f>SUMIFS('Transport DB'!Q:Q,'Transport DB'!C:C,"="&amp;'Work DB'!C632,'Transport DB'!F:F,"="&amp;'Work DB'!$Z$4)</f>
        <v>0</v>
      </c>
      <c r="AA632" s="166">
        <f>SUMIFS('Transport DB'!Q:Q,'Transport DB'!C:C,"="&amp;'Work DB'!C632,'Transport DB'!F:F,"="&amp;'Work DB'!$AA$4)</f>
        <v>0</v>
      </c>
      <c r="AB632" s="166"/>
      <c r="AC632" s="167"/>
      <c r="AD632" s="29"/>
      <c r="AE632" s="30"/>
      <c r="AF632" s="31"/>
      <c r="AG632" s="29"/>
      <c r="AH632" s="30"/>
      <c r="AI632" s="32"/>
      <c r="AJ632" s="29"/>
      <c r="AK632" s="30"/>
      <c r="AL632" s="30"/>
      <c r="AM632" s="31"/>
      <c r="AN632" s="29"/>
      <c r="AO632" s="30"/>
      <c r="AP632" s="31"/>
      <c r="AQ632" s="189"/>
      <c r="AR632" s="30"/>
      <c r="AS632" s="30"/>
      <c r="AT632" s="30"/>
      <c r="AU632" s="30"/>
      <c r="AV632" s="31"/>
      <c r="AW632" s="33"/>
      <c r="AX632" s="57"/>
    </row>
    <row r="633" spans="2:50" s="15" customFormat="1" ht="21" x14ac:dyDescent="0.25">
      <c r="B633" s="48"/>
      <c r="C633" s="20">
        <f t="shared" si="38"/>
        <v>45998</v>
      </c>
      <c r="D633" s="168">
        <f>SUMIFS('Transport DB'!P:P,'Transport DB'!C:C,"="&amp;'Work DB'!C633,'Transport DB'!F:F,"="&amp;'Work DB'!$D$4)</f>
        <v>0</v>
      </c>
      <c r="E633" s="169">
        <f>SUMIFS('Transport DB'!P:P,'Transport DB'!C:C,"="&amp;'Work DB'!C633,'Transport DB'!F:F,"="&amp;'Work DB'!$E$4)</f>
        <v>0</v>
      </c>
      <c r="F633" s="169">
        <f>SUMIFS('Transport DB'!P:P,'Transport DB'!C:C,"="&amp;'Work DB'!C633,'Transport DB'!F:F,"="&amp;'Work DB'!$F$4)</f>
        <v>0</v>
      </c>
      <c r="G633" s="169"/>
      <c r="H633" s="167"/>
      <c r="I633" s="168">
        <f>SUMIFS('Transport DB'!O:O,'Transport DB'!C:C,"="&amp;'Work DB'!C633,'Transport DB'!F:F,"="&amp;'Work DB'!$I$4)</f>
        <v>0</v>
      </c>
      <c r="J633" s="169">
        <f>SUMIFS('Transport DB'!O:O,'Transport DB'!C:C,"="&amp;'Work DB'!C633,'Transport DB'!F:F,"="&amp;'Work DB'!$J$4)</f>
        <v>0</v>
      </c>
      <c r="K633" s="169">
        <f>SUMIFS('Transport DB'!O:O,'Transport DB'!C:C,"="&amp;'Work DB'!C633,'Transport DB'!F:F,"="&amp;'Work DB'!$K$4)</f>
        <v>0</v>
      </c>
      <c r="L633" s="169">
        <f>SUMIFS('Transport DB'!O:O,'Transport DB'!C:C,"="&amp;'Work DB'!C633,'Transport DB'!F:F,"="&amp;'Work DB'!$L$4)</f>
        <v>0</v>
      </c>
      <c r="M633" s="169">
        <f>SUMIFS('Transport DB'!O:O,'Transport DB'!C:C,"="&amp;'Work DB'!C633,'Transport DB'!F:F,"="&amp;'Work DB'!$M$4)</f>
        <v>0</v>
      </c>
      <c r="N633" s="169"/>
      <c r="O633" s="167"/>
      <c r="P633" s="168">
        <f t="shared" si="37"/>
        <v>0</v>
      </c>
      <c r="Q633" s="169">
        <f t="shared" si="39"/>
        <v>0</v>
      </c>
      <c r="R633" s="169"/>
      <c r="S633" s="169"/>
      <c r="T633" s="169"/>
      <c r="U633" s="169"/>
      <c r="V633" s="167"/>
      <c r="W633" s="168">
        <f>SUMIFS('Transport DB'!Q:Q,'Transport DB'!C:C,"="&amp;'Work DB'!C633,'Transport DB'!F:F,"="&amp;'Work DB'!$W$4)</f>
        <v>0</v>
      </c>
      <c r="X633" s="169">
        <f>SUMIFS('Transport DB'!Q:Q,'Transport DB'!C:C,"="&amp;'Work DB'!C633,'Transport DB'!F:F,"="&amp;'Work DB'!$X$4)</f>
        <v>0</v>
      </c>
      <c r="Y633" s="169">
        <f>SUMIFS('Transport DB'!Q:Q,'Transport DB'!C:C,"="&amp;'Work DB'!C633,'Transport DB'!F:F,"="&amp;'Work DB'!$Y$4)</f>
        <v>0</v>
      </c>
      <c r="Z633" s="166">
        <f>SUMIFS('Transport DB'!Q:Q,'Transport DB'!C:C,"="&amp;'Work DB'!C633,'Transport DB'!F:F,"="&amp;'Work DB'!$Z$4)</f>
        <v>0</v>
      </c>
      <c r="AA633" s="166">
        <f>SUMIFS('Transport DB'!Q:Q,'Transport DB'!C:C,"="&amp;'Work DB'!C633,'Transport DB'!F:F,"="&amp;'Work DB'!$AA$4)</f>
        <v>0</v>
      </c>
      <c r="AB633" s="166"/>
      <c r="AC633" s="167"/>
      <c r="AD633" s="29"/>
      <c r="AE633" s="30"/>
      <c r="AF633" s="31"/>
      <c r="AG633" s="29"/>
      <c r="AH633" s="30"/>
      <c r="AI633" s="32"/>
      <c r="AJ633" s="29"/>
      <c r="AK633" s="30"/>
      <c r="AL633" s="30"/>
      <c r="AM633" s="31"/>
      <c r="AN633" s="29"/>
      <c r="AO633" s="30"/>
      <c r="AP633" s="31"/>
      <c r="AQ633" s="189"/>
      <c r="AR633" s="30"/>
      <c r="AS633" s="30"/>
      <c r="AT633" s="30"/>
      <c r="AU633" s="30"/>
      <c r="AV633" s="31"/>
      <c r="AW633" s="33"/>
      <c r="AX633" s="57"/>
    </row>
    <row r="634" spans="2:50" s="15" customFormat="1" ht="21" x14ac:dyDescent="0.25">
      <c r="B634" s="48"/>
      <c r="C634" s="20">
        <f t="shared" si="38"/>
        <v>45999</v>
      </c>
      <c r="D634" s="168">
        <f>SUMIFS('Transport DB'!P:P,'Transport DB'!C:C,"="&amp;'Work DB'!C634,'Transport DB'!F:F,"="&amp;'Work DB'!$D$4)</f>
        <v>0</v>
      </c>
      <c r="E634" s="169">
        <f>SUMIFS('Transport DB'!P:P,'Transport DB'!C:C,"="&amp;'Work DB'!C634,'Transport DB'!F:F,"="&amp;'Work DB'!$E$4)</f>
        <v>0</v>
      </c>
      <c r="F634" s="169">
        <f>SUMIFS('Transport DB'!P:P,'Transport DB'!C:C,"="&amp;'Work DB'!C634,'Transport DB'!F:F,"="&amp;'Work DB'!$F$4)</f>
        <v>0</v>
      </c>
      <c r="G634" s="169"/>
      <c r="H634" s="167"/>
      <c r="I634" s="168">
        <f>SUMIFS('Transport DB'!O:O,'Transport DB'!C:C,"="&amp;'Work DB'!C634,'Transport DB'!F:F,"="&amp;'Work DB'!$I$4)</f>
        <v>0</v>
      </c>
      <c r="J634" s="169">
        <f>SUMIFS('Transport DB'!O:O,'Transport DB'!C:C,"="&amp;'Work DB'!C634,'Transport DB'!F:F,"="&amp;'Work DB'!$J$4)</f>
        <v>0</v>
      </c>
      <c r="K634" s="169">
        <f>SUMIFS('Transport DB'!O:O,'Transport DB'!C:C,"="&amp;'Work DB'!C634,'Transport DB'!F:F,"="&amp;'Work DB'!$K$4)</f>
        <v>0</v>
      </c>
      <c r="L634" s="169">
        <f>SUMIFS('Transport DB'!O:O,'Transport DB'!C:C,"="&amp;'Work DB'!C634,'Transport DB'!F:F,"="&amp;'Work DB'!$L$4)</f>
        <v>0</v>
      </c>
      <c r="M634" s="169">
        <f>SUMIFS('Transport DB'!O:O,'Transport DB'!C:C,"="&amp;'Work DB'!C634,'Transport DB'!F:F,"="&amp;'Work DB'!$M$4)</f>
        <v>0</v>
      </c>
      <c r="N634" s="169"/>
      <c r="O634" s="167"/>
      <c r="P634" s="168">
        <f t="shared" si="37"/>
        <v>0</v>
      </c>
      <c r="Q634" s="169">
        <f t="shared" si="39"/>
        <v>0</v>
      </c>
      <c r="R634" s="169"/>
      <c r="S634" s="169"/>
      <c r="T634" s="169"/>
      <c r="U634" s="169"/>
      <c r="V634" s="167"/>
      <c r="W634" s="168">
        <f>SUMIFS('Transport DB'!Q:Q,'Transport DB'!C:C,"="&amp;'Work DB'!C634,'Transport DB'!F:F,"="&amp;'Work DB'!$W$4)</f>
        <v>0</v>
      </c>
      <c r="X634" s="169">
        <f>SUMIFS('Transport DB'!Q:Q,'Transport DB'!C:C,"="&amp;'Work DB'!C634,'Transport DB'!F:F,"="&amp;'Work DB'!$X$4)</f>
        <v>0</v>
      </c>
      <c r="Y634" s="169">
        <f>SUMIFS('Transport DB'!Q:Q,'Transport DB'!C:C,"="&amp;'Work DB'!C634,'Transport DB'!F:F,"="&amp;'Work DB'!$Y$4)</f>
        <v>0</v>
      </c>
      <c r="Z634" s="166">
        <f>SUMIFS('Transport DB'!Q:Q,'Transport DB'!C:C,"="&amp;'Work DB'!C634,'Transport DB'!F:F,"="&amp;'Work DB'!$Z$4)</f>
        <v>0</v>
      </c>
      <c r="AA634" s="166">
        <f>SUMIFS('Transport DB'!Q:Q,'Transport DB'!C:C,"="&amp;'Work DB'!C634,'Transport DB'!F:F,"="&amp;'Work DB'!$AA$4)</f>
        <v>0</v>
      </c>
      <c r="AB634" s="166"/>
      <c r="AC634" s="167"/>
      <c r="AD634" s="29"/>
      <c r="AE634" s="30"/>
      <c r="AF634" s="31"/>
      <c r="AG634" s="29"/>
      <c r="AH634" s="30"/>
      <c r="AI634" s="32"/>
      <c r="AJ634" s="29"/>
      <c r="AK634" s="30"/>
      <c r="AL634" s="30"/>
      <c r="AM634" s="31"/>
      <c r="AN634" s="29"/>
      <c r="AO634" s="30"/>
      <c r="AP634" s="31"/>
      <c r="AQ634" s="189"/>
      <c r="AR634" s="30"/>
      <c r="AS634" s="30"/>
      <c r="AT634" s="30"/>
      <c r="AU634" s="30"/>
      <c r="AV634" s="31"/>
      <c r="AW634" s="33"/>
      <c r="AX634" s="57"/>
    </row>
    <row r="635" spans="2:50" s="15" customFormat="1" ht="21" x14ac:dyDescent="0.25">
      <c r="B635" s="48"/>
      <c r="C635" s="20">
        <f t="shared" si="38"/>
        <v>46000</v>
      </c>
      <c r="D635" s="168">
        <f>SUMIFS('Transport DB'!P:P,'Transport DB'!C:C,"="&amp;'Work DB'!C635,'Transport DB'!F:F,"="&amp;'Work DB'!$D$4)</f>
        <v>0</v>
      </c>
      <c r="E635" s="169">
        <f>SUMIFS('Transport DB'!P:P,'Transport DB'!C:C,"="&amp;'Work DB'!C635,'Transport DB'!F:F,"="&amp;'Work DB'!$E$4)</f>
        <v>0</v>
      </c>
      <c r="F635" s="169">
        <f>SUMIFS('Transport DB'!P:P,'Transport DB'!C:C,"="&amp;'Work DB'!C635,'Transport DB'!F:F,"="&amp;'Work DB'!$F$4)</f>
        <v>0</v>
      </c>
      <c r="G635" s="169"/>
      <c r="H635" s="167"/>
      <c r="I635" s="168">
        <f>SUMIFS('Transport DB'!O:O,'Transport DB'!C:C,"="&amp;'Work DB'!C635,'Transport DB'!F:F,"="&amp;'Work DB'!$I$4)</f>
        <v>0</v>
      </c>
      <c r="J635" s="169">
        <f>SUMIFS('Transport DB'!O:O,'Transport DB'!C:C,"="&amp;'Work DB'!C635,'Transport DB'!F:F,"="&amp;'Work DB'!$J$4)</f>
        <v>0</v>
      </c>
      <c r="K635" s="169">
        <f>SUMIFS('Transport DB'!O:O,'Transport DB'!C:C,"="&amp;'Work DB'!C635,'Transport DB'!F:F,"="&amp;'Work DB'!$K$4)</f>
        <v>0</v>
      </c>
      <c r="L635" s="169">
        <f>SUMIFS('Transport DB'!O:O,'Transport DB'!C:C,"="&amp;'Work DB'!C635,'Transport DB'!F:F,"="&amp;'Work DB'!$L$4)</f>
        <v>0</v>
      </c>
      <c r="M635" s="169">
        <f>SUMIFS('Transport DB'!O:O,'Transport DB'!C:C,"="&amp;'Work DB'!C635,'Transport DB'!F:F,"="&amp;'Work DB'!$M$4)</f>
        <v>0</v>
      </c>
      <c r="N635" s="169"/>
      <c r="O635" s="167"/>
      <c r="P635" s="168">
        <f t="shared" si="37"/>
        <v>0</v>
      </c>
      <c r="Q635" s="169">
        <f t="shared" si="39"/>
        <v>0</v>
      </c>
      <c r="R635" s="169"/>
      <c r="S635" s="169"/>
      <c r="T635" s="169"/>
      <c r="U635" s="169"/>
      <c r="V635" s="167"/>
      <c r="W635" s="168">
        <f>SUMIFS('Transport DB'!Q:Q,'Transport DB'!C:C,"="&amp;'Work DB'!C635,'Transport DB'!F:F,"="&amp;'Work DB'!$W$4)</f>
        <v>0</v>
      </c>
      <c r="X635" s="169">
        <f>SUMIFS('Transport DB'!Q:Q,'Transport DB'!C:C,"="&amp;'Work DB'!C635,'Transport DB'!F:F,"="&amp;'Work DB'!$X$4)</f>
        <v>0</v>
      </c>
      <c r="Y635" s="169">
        <f>SUMIFS('Transport DB'!Q:Q,'Transport DB'!C:C,"="&amp;'Work DB'!C635,'Transport DB'!F:F,"="&amp;'Work DB'!$Y$4)</f>
        <v>0</v>
      </c>
      <c r="Z635" s="166">
        <f>SUMIFS('Transport DB'!Q:Q,'Transport DB'!C:C,"="&amp;'Work DB'!C635,'Transport DB'!F:F,"="&amp;'Work DB'!$Z$4)</f>
        <v>0</v>
      </c>
      <c r="AA635" s="166">
        <f>SUMIFS('Transport DB'!Q:Q,'Transport DB'!C:C,"="&amp;'Work DB'!C635,'Transport DB'!F:F,"="&amp;'Work DB'!$AA$4)</f>
        <v>0</v>
      </c>
      <c r="AB635" s="166"/>
      <c r="AC635" s="167"/>
      <c r="AD635" s="29"/>
      <c r="AE635" s="30"/>
      <c r="AF635" s="31"/>
      <c r="AG635" s="29"/>
      <c r="AH635" s="30"/>
      <c r="AI635" s="32"/>
      <c r="AJ635" s="29"/>
      <c r="AK635" s="30"/>
      <c r="AL635" s="30"/>
      <c r="AM635" s="31"/>
      <c r="AN635" s="29"/>
      <c r="AO635" s="30"/>
      <c r="AP635" s="31"/>
      <c r="AQ635" s="189"/>
      <c r="AR635" s="30"/>
      <c r="AS635" s="30"/>
      <c r="AT635" s="30"/>
      <c r="AU635" s="30"/>
      <c r="AV635" s="31"/>
      <c r="AW635" s="33"/>
      <c r="AX635" s="57"/>
    </row>
    <row r="636" spans="2:50" s="15" customFormat="1" ht="21" x14ac:dyDescent="0.25">
      <c r="B636" s="48"/>
      <c r="C636" s="20">
        <f t="shared" si="38"/>
        <v>46001</v>
      </c>
      <c r="D636" s="168">
        <f>SUMIFS('Transport DB'!P:P,'Transport DB'!C:C,"="&amp;'Work DB'!C636,'Transport DB'!F:F,"="&amp;'Work DB'!$D$4)</f>
        <v>0</v>
      </c>
      <c r="E636" s="169">
        <f>SUMIFS('Transport DB'!P:P,'Transport DB'!C:C,"="&amp;'Work DB'!C636,'Transport DB'!F:F,"="&amp;'Work DB'!$E$4)</f>
        <v>0</v>
      </c>
      <c r="F636" s="169">
        <f>SUMIFS('Transport DB'!P:P,'Transport DB'!C:C,"="&amp;'Work DB'!C636,'Transport DB'!F:F,"="&amp;'Work DB'!$F$4)</f>
        <v>0</v>
      </c>
      <c r="G636" s="169"/>
      <c r="H636" s="167"/>
      <c r="I636" s="168">
        <f>SUMIFS('Transport DB'!O:O,'Transport DB'!C:C,"="&amp;'Work DB'!C636,'Transport DB'!F:F,"="&amp;'Work DB'!$I$4)</f>
        <v>0</v>
      </c>
      <c r="J636" s="169">
        <f>SUMIFS('Transport DB'!O:O,'Transport DB'!C:C,"="&amp;'Work DB'!C636,'Transport DB'!F:F,"="&amp;'Work DB'!$J$4)</f>
        <v>0</v>
      </c>
      <c r="K636" s="169">
        <f>SUMIFS('Transport DB'!O:O,'Transport DB'!C:C,"="&amp;'Work DB'!C636,'Transport DB'!F:F,"="&amp;'Work DB'!$K$4)</f>
        <v>0</v>
      </c>
      <c r="L636" s="169">
        <f>SUMIFS('Transport DB'!O:O,'Transport DB'!C:C,"="&amp;'Work DB'!C636,'Transport DB'!F:F,"="&amp;'Work DB'!$L$4)</f>
        <v>0</v>
      </c>
      <c r="M636" s="169">
        <f>SUMIFS('Transport DB'!O:O,'Transport DB'!C:C,"="&amp;'Work DB'!C636,'Transport DB'!F:F,"="&amp;'Work DB'!$M$4)</f>
        <v>0</v>
      </c>
      <c r="N636" s="169"/>
      <c r="O636" s="167"/>
      <c r="P636" s="168">
        <f t="shared" si="37"/>
        <v>0</v>
      </c>
      <c r="Q636" s="169">
        <f t="shared" si="39"/>
        <v>0</v>
      </c>
      <c r="R636" s="169"/>
      <c r="S636" s="169"/>
      <c r="T636" s="169"/>
      <c r="U636" s="169"/>
      <c r="V636" s="167"/>
      <c r="W636" s="168">
        <f>SUMIFS('Transport DB'!Q:Q,'Transport DB'!C:C,"="&amp;'Work DB'!C636,'Transport DB'!F:F,"="&amp;'Work DB'!$W$4)</f>
        <v>0</v>
      </c>
      <c r="X636" s="169">
        <f>SUMIFS('Transport DB'!Q:Q,'Transport DB'!C:C,"="&amp;'Work DB'!C636,'Transport DB'!F:F,"="&amp;'Work DB'!$X$4)</f>
        <v>0</v>
      </c>
      <c r="Y636" s="169">
        <f>SUMIFS('Transport DB'!Q:Q,'Transport DB'!C:C,"="&amp;'Work DB'!C636,'Transport DB'!F:F,"="&amp;'Work DB'!$Y$4)</f>
        <v>0</v>
      </c>
      <c r="Z636" s="166">
        <f>SUMIFS('Transport DB'!Q:Q,'Transport DB'!C:C,"="&amp;'Work DB'!C636,'Transport DB'!F:F,"="&amp;'Work DB'!$Z$4)</f>
        <v>0</v>
      </c>
      <c r="AA636" s="166">
        <f>SUMIFS('Transport DB'!Q:Q,'Transport DB'!C:C,"="&amp;'Work DB'!C636,'Transport DB'!F:F,"="&amp;'Work DB'!$AA$4)</f>
        <v>0</v>
      </c>
      <c r="AB636" s="166"/>
      <c r="AC636" s="167"/>
      <c r="AD636" s="29"/>
      <c r="AE636" s="30"/>
      <c r="AF636" s="31"/>
      <c r="AG636" s="29"/>
      <c r="AH636" s="30"/>
      <c r="AI636" s="32"/>
      <c r="AJ636" s="29"/>
      <c r="AK636" s="30"/>
      <c r="AL636" s="30"/>
      <c r="AM636" s="31"/>
      <c r="AN636" s="29"/>
      <c r="AO636" s="30"/>
      <c r="AP636" s="31"/>
      <c r="AQ636" s="189"/>
      <c r="AR636" s="30"/>
      <c r="AS636" s="30"/>
      <c r="AT636" s="30"/>
      <c r="AU636" s="30"/>
      <c r="AV636" s="31"/>
      <c r="AW636" s="33"/>
      <c r="AX636" s="57"/>
    </row>
    <row r="637" spans="2:50" s="15" customFormat="1" ht="21" x14ac:dyDescent="0.25">
      <c r="B637" s="48"/>
      <c r="C637" s="20">
        <f t="shared" si="38"/>
        <v>46002</v>
      </c>
      <c r="D637" s="168">
        <f>SUMIFS('Transport DB'!P:P,'Transport DB'!C:C,"="&amp;'Work DB'!C637,'Transport DB'!F:F,"="&amp;'Work DB'!$D$4)</f>
        <v>0</v>
      </c>
      <c r="E637" s="169">
        <f>SUMIFS('Transport DB'!P:P,'Transport DB'!C:C,"="&amp;'Work DB'!C637,'Transport DB'!F:F,"="&amp;'Work DB'!$E$4)</f>
        <v>0</v>
      </c>
      <c r="F637" s="169">
        <f>SUMIFS('Transport DB'!P:P,'Transport DB'!C:C,"="&amp;'Work DB'!C637,'Transport DB'!F:F,"="&amp;'Work DB'!$F$4)</f>
        <v>0</v>
      </c>
      <c r="G637" s="169"/>
      <c r="H637" s="167"/>
      <c r="I637" s="168">
        <f>SUMIFS('Transport DB'!O:O,'Transport DB'!C:C,"="&amp;'Work DB'!C637,'Transport DB'!F:F,"="&amp;'Work DB'!$I$4)</f>
        <v>0</v>
      </c>
      <c r="J637" s="169">
        <f>SUMIFS('Transport DB'!O:O,'Transport DB'!C:C,"="&amp;'Work DB'!C637,'Transport DB'!F:F,"="&amp;'Work DB'!$J$4)</f>
        <v>0</v>
      </c>
      <c r="K637" s="169">
        <f>SUMIFS('Transport DB'!O:O,'Transport DB'!C:C,"="&amp;'Work DB'!C637,'Transport DB'!F:F,"="&amp;'Work DB'!$K$4)</f>
        <v>0</v>
      </c>
      <c r="L637" s="169">
        <f>SUMIFS('Transport DB'!O:O,'Transport DB'!C:C,"="&amp;'Work DB'!C637,'Transport DB'!F:F,"="&amp;'Work DB'!$L$4)</f>
        <v>0</v>
      </c>
      <c r="M637" s="169">
        <f>SUMIFS('Transport DB'!O:O,'Transport DB'!C:C,"="&amp;'Work DB'!C637,'Transport DB'!F:F,"="&amp;'Work DB'!$M$4)</f>
        <v>0</v>
      </c>
      <c r="N637" s="169"/>
      <c r="O637" s="167"/>
      <c r="P637" s="168">
        <f t="shared" si="37"/>
        <v>0</v>
      </c>
      <c r="Q637" s="169">
        <f t="shared" si="39"/>
        <v>0</v>
      </c>
      <c r="R637" s="169"/>
      <c r="S637" s="169"/>
      <c r="T637" s="169"/>
      <c r="U637" s="169"/>
      <c r="V637" s="167"/>
      <c r="W637" s="168">
        <f>SUMIFS('Transport DB'!Q:Q,'Transport DB'!C:C,"="&amp;'Work DB'!C637,'Transport DB'!F:F,"="&amp;'Work DB'!$W$4)</f>
        <v>0</v>
      </c>
      <c r="X637" s="169">
        <f>SUMIFS('Transport DB'!Q:Q,'Transport DB'!C:C,"="&amp;'Work DB'!C637,'Transport DB'!F:F,"="&amp;'Work DB'!$X$4)</f>
        <v>0</v>
      </c>
      <c r="Y637" s="169">
        <f>SUMIFS('Transport DB'!Q:Q,'Transport DB'!C:C,"="&amp;'Work DB'!C637,'Transport DB'!F:F,"="&amp;'Work DB'!$Y$4)</f>
        <v>0</v>
      </c>
      <c r="Z637" s="166">
        <f>SUMIFS('Transport DB'!Q:Q,'Transport DB'!C:C,"="&amp;'Work DB'!C637,'Transport DB'!F:F,"="&amp;'Work DB'!$Z$4)</f>
        <v>0</v>
      </c>
      <c r="AA637" s="166">
        <f>SUMIFS('Transport DB'!Q:Q,'Transport DB'!C:C,"="&amp;'Work DB'!C637,'Transport DB'!F:F,"="&amp;'Work DB'!$AA$4)</f>
        <v>0</v>
      </c>
      <c r="AB637" s="166"/>
      <c r="AC637" s="167"/>
      <c r="AD637" s="29"/>
      <c r="AE637" s="30"/>
      <c r="AF637" s="31"/>
      <c r="AG637" s="29"/>
      <c r="AH637" s="30"/>
      <c r="AI637" s="32"/>
      <c r="AJ637" s="29"/>
      <c r="AK637" s="30"/>
      <c r="AL637" s="30"/>
      <c r="AM637" s="31"/>
      <c r="AN637" s="29"/>
      <c r="AO637" s="30"/>
      <c r="AP637" s="31"/>
      <c r="AQ637" s="189"/>
      <c r="AR637" s="30"/>
      <c r="AS637" s="30"/>
      <c r="AT637" s="30"/>
      <c r="AU637" s="30"/>
      <c r="AV637" s="31"/>
      <c r="AW637" s="33"/>
      <c r="AX637" s="57"/>
    </row>
    <row r="638" spans="2:50" s="15" customFormat="1" ht="21" x14ac:dyDescent="0.25">
      <c r="B638" s="48"/>
      <c r="C638" s="20">
        <f t="shared" si="38"/>
        <v>46003</v>
      </c>
      <c r="D638" s="168">
        <f>SUMIFS('Transport DB'!P:P,'Transport DB'!C:C,"="&amp;'Work DB'!C638,'Transport DB'!F:F,"="&amp;'Work DB'!$D$4)</f>
        <v>0</v>
      </c>
      <c r="E638" s="169">
        <f>SUMIFS('Transport DB'!P:P,'Transport DB'!C:C,"="&amp;'Work DB'!C638,'Transport DB'!F:F,"="&amp;'Work DB'!$E$4)</f>
        <v>0</v>
      </c>
      <c r="F638" s="169">
        <f>SUMIFS('Transport DB'!P:P,'Transport DB'!C:C,"="&amp;'Work DB'!C638,'Transport DB'!F:F,"="&amp;'Work DB'!$F$4)</f>
        <v>0</v>
      </c>
      <c r="G638" s="169"/>
      <c r="H638" s="167"/>
      <c r="I638" s="168">
        <f>SUMIFS('Transport DB'!O:O,'Transport DB'!C:C,"="&amp;'Work DB'!C638,'Transport DB'!F:F,"="&amp;'Work DB'!$I$4)</f>
        <v>0</v>
      </c>
      <c r="J638" s="169">
        <f>SUMIFS('Transport DB'!O:O,'Transport DB'!C:C,"="&amp;'Work DB'!C638,'Transport DB'!F:F,"="&amp;'Work DB'!$J$4)</f>
        <v>0</v>
      </c>
      <c r="K638" s="169">
        <f>SUMIFS('Transport DB'!O:O,'Transport DB'!C:C,"="&amp;'Work DB'!C638,'Transport DB'!F:F,"="&amp;'Work DB'!$K$4)</f>
        <v>0</v>
      </c>
      <c r="L638" s="169">
        <f>SUMIFS('Transport DB'!O:O,'Transport DB'!C:C,"="&amp;'Work DB'!C638,'Transport DB'!F:F,"="&amp;'Work DB'!$L$4)</f>
        <v>0</v>
      </c>
      <c r="M638" s="169">
        <f>SUMIFS('Transport DB'!O:O,'Transport DB'!C:C,"="&amp;'Work DB'!C638,'Transport DB'!F:F,"="&amp;'Work DB'!$M$4)</f>
        <v>0</v>
      </c>
      <c r="N638" s="169"/>
      <c r="O638" s="167"/>
      <c r="P638" s="168">
        <f t="shared" si="37"/>
        <v>0</v>
      </c>
      <c r="Q638" s="169">
        <f t="shared" si="39"/>
        <v>0</v>
      </c>
      <c r="R638" s="169"/>
      <c r="S638" s="169"/>
      <c r="T638" s="169"/>
      <c r="U638" s="169"/>
      <c r="V638" s="167"/>
      <c r="W638" s="168">
        <f>SUMIFS('Transport DB'!Q:Q,'Transport DB'!C:C,"="&amp;'Work DB'!C638,'Transport DB'!F:F,"="&amp;'Work DB'!$W$4)</f>
        <v>0</v>
      </c>
      <c r="X638" s="169">
        <f>SUMIFS('Transport DB'!Q:Q,'Transport DB'!C:C,"="&amp;'Work DB'!C638,'Transport DB'!F:F,"="&amp;'Work DB'!$X$4)</f>
        <v>0</v>
      </c>
      <c r="Y638" s="169">
        <f>SUMIFS('Transport DB'!Q:Q,'Transport DB'!C:C,"="&amp;'Work DB'!C638,'Transport DB'!F:F,"="&amp;'Work DB'!$Y$4)</f>
        <v>0</v>
      </c>
      <c r="Z638" s="166">
        <f>SUMIFS('Transport DB'!Q:Q,'Transport DB'!C:C,"="&amp;'Work DB'!C638,'Transport DB'!F:F,"="&amp;'Work DB'!$Z$4)</f>
        <v>0</v>
      </c>
      <c r="AA638" s="166">
        <f>SUMIFS('Transport DB'!Q:Q,'Transport DB'!C:C,"="&amp;'Work DB'!C638,'Transport DB'!F:F,"="&amp;'Work DB'!$AA$4)</f>
        <v>0</v>
      </c>
      <c r="AB638" s="166"/>
      <c r="AC638" s="167"/>
      <c r="AD638" s="29"/>
      <c r="AE638" s="30"/>
      <c r="AF638" s="31"/>
      <c r="AG638" s="29"/>
      <c r="AH638" s="30"/>
      <c r="AI638" s="32"/>
      <c r="AJ638" s="29"/>
      <c r="AK638" s="30"/>
      <c r="AL638" s="30"/>
      <c r="AM638" s="31"/>
      <c r="AN638" s="29"/>
      <c r="AO638" s="30"/>
      <c r="AP638" s="31"/>
      <c r="AQ638" s="189"/>
      <c r="AR638" s="30"/>
      <c r="AS638" s="30"/>
      <c r="AT638" s="30"/>
      <c r="AU638" s="30"/>
      <c r="AV638" s="31"/>
      <c r="AW638" s="33"/>
      <c r="AX638" s="57"/>
    </row>
    <row r="639" spans="2:50" s="15" customFormat="1" ht="21" x14ac:dyDescent="0.25">
      <c r="B639" s="48"/>
      <c r="C639" s="20">
        <f t="shared" si="38"/>
        <v>46004</v>
      </c>
      <c r="D639" s="168">
        <f>SUMIFS('Transport DB'!P:P,'Transport DB'!C:C,"="&amp;'Work DB'!C639,'Transport DB'!F:F,"="&amp;'Work DB'!$D$4)</f>
        <v>0</v>
      </c>
      <c r="E639" s="169">
        <f>SUMIFS('Transport DB'!P:P,'Transport DB'!C:C,"="&amp;'Work DB'!C639,'Transport DB'!F:F,"="&amp;'Work DB'!$E$4)</f>
        <v>0</v>
      </c>
      <c r="F639" s="169">
        <f>SUMIFS('Transport DB'!P:P,'Transport DB'!C:C,"="&amp;'Work DB'!C639,'Transport DB'!F:F,"="&amp;'Work DB'!$F$4)</f>
        <v>0</v>
      </c>
      <c r="G639" s="169"/>
      <c r="H639" s="167"/>
      <c r="I639" s="168">
        <f>SUMIFS('Transport DB'!O:O,'Transport DB'!C:C,"="&amp;'Work DB'!C639,'Transport DB'!F:F,"="&amp;'Work DB'!$I$4)</f>
        <v>0</v>
      </c>
      <c r="J639" s="169">
        <f>SUMIFS('Transport DB'!O:O,'Transport DB'!C:C,"="&amp;'Work DB'!C639,'Transport DB'!F:F,"="&amp;'Work DB'!$J$4)</f>
        <v>0</v>
      </c>
      <c r="K639" s="169">
        <f>SUMIFS('Transport DB'!O:O,'Transport DB'!C:C,"="&amp;'Work DB'!C639,'Transport DB'!F:F,"="&amp;'Work DB'!$K$4)</f>
        <v>0</v>
      </c>
      <c r="L639" s="169">
        <f>SUMIFS('Transport DB'!O:O,'Transport DB'!C:C,"="&amp;'Work DB'!C639,'Transport DB'!F:F,"="&amp;'Work DB'!$L$4)</f>
        <v>0</v>
      </c>
      <c r="M639" s="169">
        <f>SUMIFS('Transport DB'!O:O,'Transport DB'!C:C,"="&amp;'Work DB'!C639,'Transport DB'!F:F,"="&amp;'Work DB'!$M$4)</f>
        <v>0</v>
      </c>
      <c r="N639" s="169"/>
      <c r="O639" s="167"/>
      <c r="P639" s="168">
        <f t="shared" si="37"/>
        <v>0</v>
      </c>
      <c r="Q639" s="169">
        <f t="shared" si="39"/>
        <v>0</v>
      </c>
      <c r="R639" s="169"/>
      <c r="S639" s="169"/>
      <c r="T639" s="169"/>
      <c r="U639" s="169"/>
      <c r="V639" s="167"/>
      <c r="W639" s="168">
        <f>SUMIFS('Transport DB'!Q:Q,'Transport DB'!C:C,"="&amp;'Work DB'!C639,'Transport DB'!F:F,"="&amp;'Work DB'!$W$4)</f>
        <v>0</v>
      </c>
      <c r="X639" s="169">
        <f>SUMIFS('Transport DB'!Q:Q,'Transport DB'!C:C,"="&amp;'Work DB'!C639,'Transport DB'!F:F,"="&amp;'Work DB'!$X$4)</f>
        <v>0</v>
      </c>
      <c r="Y639" s="169">
        <f>SUMIFS('Transport DB'!Q:Q,'Transport DB'!C:C,"="&amp;'Work DB'!C639,'Transport DB'!F:F,"="&amp;'Work DB'!$Y$4)</f>
        <v>0</v>
      </c>
      <c r="Z639" s="166">
        <f>SUMIFS('Transport DB'!Q:Q,'Transport DB'!C:C,"="&amp;'Work DB'!C639,'Transport DB'!F:F,"="&amp;'Work DB'!$Z$4)</f>
        <v>0</v>
      </c>
      <c r="AA639" s="166">
        <f>SUMIFS('Transport DB'!Q:Q,'Transport DB'!C:C,"="&amp;'Work DB'!C639,'Transport DB'!F:F,"="&amp;'Work DB'!$AA$4)</f>
        <v>0</v>
      </c>
      <c r="AB639" s="166"/>
      <c r="AC639" s="167"/>
      <c r="AD639" s="29"/>
      <c r="AE639" s="30"/>
      <c r="AF639" s="31"/>
      <c r="AG639" s="29"/>
      <c r="AH639" s="30"/>
      <c r="AI639" s="32"/>
      <c r="AJ639" s="29"/>
      <c r="AK639" s="30"/>
      <c r="AL639" s="30"/>
      <c r="AM639" s="31"/>
      <c r="AN639" s="29"/>
      <c r="AO639" s="30"/>
      <c r="AP639" s="31"/>
      <c r="AQ639" s="189"/>
      <c r="AR639" s="30"/>
      <c r="AS639" s="30"/>
      <c r="AT639" s="30"/>
      <c r="AU639" s="30"/>
      <c r="AV639" s="31"/>
      <c r="AW639" s="33"/>
      <c r="AX639" s="57"/>
    </row>
    <row r="640" spans="2:50" s="15" customFormat="1" ht="21" x14ac:dyDescent="0.25">
      <c r="B640" s="48"/>
      <c r="C640" s="20">
        <f t="shared" si="38"/>
        <v>46005</v>
      </c>
      <c r="D640" s="168">
        <f>SUMIFS('Transport DB'!P:P,'Transport DB'!C:C,"="&amp;'Work DB'!C640,'Transport DB'!F:F,"="&amp;'Work DB'!$D$4)</f>
        <v>0</v>
      </c>
      <c r="E640" s="169">
        <f>SUMIFS('Transport DB'!P:P,'Transport DB'!C:C,"="&amp;'Work DB'!C640,'Transport DB'!F:F,"="&amp;'Work DB'!$E$4)</f>
        <v>0</v>
      </c>
      <c r="F640" s="169">
        <f>SUMIFS('Transport DB'!P:P,'Transport DB'!C:C,"="&amp;'Work DB'!C640,'Transport DB'!F:F,"="&amp;'Work DB'!$F$4)</f>
        <v>0</v>
      </c>
      <c r="G640" s="169"/>
      <c r="H640" s="167"/>
      <c r="I640" s="168">
        <f>SUMIFS('Transport DB'!O:O,'Transport DB'!C:C,"="&amp;'Work DB'!C640,'Transport DB'!F:F,"="&amp;'Work DB'!$I$4)</f>
        <v>0</v>
      </c>
      <c r="J640" s="169">
        <f>SUMIFS('Transport DB'!O:O,'Transport DB'!C:C,"="&amp;'Work DB'!C640,'Transport DB'!F:F,"="&amp;'Work DB'!$J$4)</f>
        <v>0</v>
      </c>
      <c r="K640" s="169">
        <f>SUMIFS('Transport DB'!O:O,'Transport DB'!C:C,"="&amp;'Work DB'!C640,'Transport DB'!F:F,"="&amp;'Work DB'!$K$4)</f>
        <v>0</v>
      </c>
      <c r="L640" s="169">
        <f>SUMIFS('Transport DB'!O:O,'Transport DB'!C:C,"="&amp;'Work DB'!C640,'Transport DB'!F:F,"="&amp;'Work DB'!$L$4)</f>
        <v>0</v>
      </c>
      <c r="M640" s="169">
        <f>SUMIFS('Transport DB'!O:O,'Transport DB'!C:C,"="&amp;'Work DB'!C640,'Transport DB'!F:F,"="&amp;'Work DB'!$M$4)</f>
        <v>0</v>
      </c>
      <c r="N640" s="169"/>
      <c r="O640" s="167"/>
      <c r="P640" s="168">
        <f t="shared" si="37"/>
        <v>0</v>
      </c>
      <c r="Q640" s="169">
        <f t="shared" si="39"/>
        <v>0</v>
      </c>
      <c r="R640" s="169"/>
      <c r="S640" s="169"/>
      <c r="T640" s="169"/>
      <c r="U640" s="169"/>
      <c r="V640" s="167"/>
      <c r="W640" s="168">
        <f>SUMIFS('Transport DB'!Q:Q,'Transport DB'!C:C,"="&amp;'Work DB'!C640,'Transport DB'!F:F,"="&amp;'Work DB'!$W$4)</f>
        <v>0</v>
      </c>
      <c r="X640" s="169">
        <f>SUMIFS('Transport DB'!Q:Q,'Transport DB'!C:C,"="&amp;'Work DB'!C640,'Transport DB'!F:F,"="&amp;'Work DB'!$X$4)</f>
        <v>0</v>
      </c>
      <c r="Y640" s="169">
        <f>SUMIFS('Transport DB'!Q:Q,'Transport DB'!C:C,"="&amp;'Work DB'!C640,'Transport DB'!F:F,"="&amp;'Work DB'!$Y$4)</f>
        <v>0</v>
      </c>
      <c r="Z640" s="166">
        <f>SUMIFS('Transport DB'!Q:Q,'Transport DB'!C:C,"="&amp;'Work DB'!C640,'Transport DB'!F:F,"="&amp;'Work DB'!$Z$4)</f>
        <v>0</v>
      </c>
      <c r="AA640" s="166">
        <f>SUMIFS('Transport DB'!Q:Q,'Transport DB'!C:C,"="&amp;'Work DB'!C640,'Transport DB'!F:F,"="&amp;'Work DB'!$AA$4)</f>
        <v>0</v>
      </c>
      <c r="AB640" s="166"/>
      <c r="AC640" s="167"/>
      <c r="AD640" s="29"/>
      <c r="AE640" s="30"/>
      <c r="AF640" s="31"/>
      <c r="AG640" s="29"/>
      <c r="AH640" s="30"/>
      <c r="AI640" s="32"/>
      <c r="AJ640" s="29"/>
      <c r="AK640" s="30"/>
      <c r="AL640" s="30"/>
      <c r="AM640" s="31"/>
      <c r="AN640" s="29"/>
      <c r="AO640" s="30"/>
      <c r="AP640" s="31"/>
      <c r="AQ640" s="189"/>
      <c r="AR640" s="30"/>
      <c r="AS640" s="30"/>
      <c r="AT640" s="30"/>
      <c r="AU640" s="30"/>
      <c r="AV640" s="31"/>
      <c r="AW640" s="33"/>
      <c r="AX640" s="57"/>
    </row>
    <row r="641" spans="2:50" s="15" customFormat="1" ht="21" x14ac:dyDescent="0.25">
      <c r="B641" s="48"/>
      <c r="C641" s="20">
        <f t="shared" si="38"/>
        <v>46006</v>
      </c>
      <c r="D641" s="168">
        <f>SUMIFS('Transport DB'!P:P,'Transport DB'!C:C,"="&amp;'Work DB'!C641,'Transport DB'!F:F,"="&amp;'Work DB'!$D$4)</f>
        <v>0</v>
      </c>
      <c r="E641" s="169">
        <f>SUMIFS('Transport DB'!P:P,'Transport DB'!C:C,"="&amp;'Work DB'!C641,'Transport DB'!F:F,"="&amp;'Work DB'!$E$4)</f>
        <v>0</v>
      </c>
      <c r="F641" s="169">
        <f>SUMIFS('Transport DB'!P:P,'Transport DB'!C:C,"="&amp;'Work DB'!C641,'Transport DB'!F:F,"="&amp;'Work DB'!$F$4)</f>
        <v>0</v>
      </c>
      <c r="G641" s="169"/>
      <c r="H641" s="167"/>
      <c r="I641" s="168">
        <f>SUMIFS('Transport DB'!O:O,'Transport DB'!C:C,"="&amp;'Work DB'!C641,'Transport DB'!F:F,"="&amp;'Work DB'!$I$4)</f>
        <v>0</v>
      </c>
      <c r="J641" s="169">
        <f>SUMIFS('Transport DB'!O:O,'Transport DB'!C:C,"="&amp;'Work DB'!C641,'Transport DB'!F:F,"="&amp;'Work DB'!$J$4)</f>
        <v>0</v>
      </c>
      <c r="K641" s="169">
        <f>SUMIFS('Transport DB'!O:O,'Transport DB'!C:C,"="&amp;'Work DB'!C641,'Transport DB'!F:F,"="&amp;'Work DB'!$K$4)</f>
        <v>0</v>
      </c>
      <c r="L641" s="169">
        <f>SUMIFS('Transport DB'!O:O,'Transport DB'!C:C,"="&amp;'Work DB'!C641,'Transport DB'!F:F,"="&amp;'Work DB'!$L$4)</f>
        <v>0</v>
      </c>
      <c r="M641" s="169">
        <f>SUMIFS('Transport DB'!O:O,'Transport DB'!C:C,"="&amp;'Work DB'!C641,'Transport DB'!F:F,"="&amp;'Work DB'!$M$4)</f>
        <v>0</v>
      </c>
      <c r="N641" s="169"/>
      <c r="O641" s="167"/>
      <c r="P641" s="168">
        <f t="shared" si="37"/>
        <v>0</v>
      </c>
      <c r="Q641" s="169">
        <f t="shared" si="39"/>
        <v>0</v>
      </c>
      <c r="R641" s="169"/>
      <c r="S641" s="169"/>
      <c r="T641" s="169"/>
      <c r="U641" s="169"/>
      <c r="V641" s="167"/>
      <c r="W641" s="168">
        <f>SUMIFS('Transport DB'!Q:Q,'Transport DB'!C:C,"="&amp;'Work DB'!C641,'Transport DB'!F:F,"="&amp;'Work DB'!$W$4)</f>
        <v>0</v>
      </c>
      <c r="X641" s="169">
        <f>SUMIFS('Transport DB'!Q:Q,'Transport DB'!C:C,"="&amp;'Work DB'!C641,'Transport DB'!F:F,"="&amp;'Work DB'!$X$4)</f>
        <v>0</v>
      </c>
      <c r="Y641" s="169">
        <f>SUMIFS('Transport DB'!Q:Q,'Transport DB'!C:C,"="&amp;'Work DB'!C641,'Transport DB'!F:F,"="&amp;'Work DB'!$Y$4)</f>
        <v>0</v>
      </c>
      <c r="Z641" s="166">
        <f>SUMIFS('Transport DB'!Q:Q,'Transport DB'!C:C,"="&amp;'Work DB'!C641,'Transport DB'!F:F,"="&amp;'Work DB'!$Z$4)</f>
        <v>0</v>
      </c>
      <c r="AA641" s="166">
        <f>SUMIFS('Transport DB'!Q:Q,'Transport DB'!C:C,"="&amp;'Work DB'!C641,'Transport DB'!F:F,"="&amp;'Work DB'!$AA$4)</f>
        <v>0</v>
      </c>
      <c r="AB641" s="166"/>
      <c r="AC641" s="167"/>
      <c r="AD641" s="29"/>
      <c r="AE641" s="30"/>
      <c r="AF641" s="31"/>
      <c r="AG641" s="29"/>
      <c r="AH641" s="30"/>
      <c r="AI641" s="32"/>
      <c r="AJ641" s="29"/>
      <c r="AK641" s="30"/>
      <c r="AL641" s="30"/>
      <c r="AM641" s="31"/>
      <c r="AN641" s="29"/>
      <c r="AO641" s="30"/>
      <c r="AP641" s="31"/>
      <c r="AQ641" s="189"/>
      <c r="AR641" s="30"/>
      <c r="AS641" s="30"/>
      <c r="AT641" s="30"/>
      <c r="AU641" s="30"/>
      <c r="AV641" s="31"/>
      <c r="AW641" s="33"/>
      <c r="AX641" s="57"/>
    </row>
    <row r="642" spans="2:50" s="15" customFormat="1" ht="21" x14ac:dyDescent="0.25">
      <c r="B642" s="48"/>
      <c r="C642" s="20">
        <f t="shared" si="38"/>
        <v>46007</v>
      </c>
      <c r="D642" s="168">
        <f>SUMIFS('Transport DB'!P:P,'Transport DB'!C:C,"="&amp;'Work DB'!C642,'Transport DB'!F:F,"="&amp;'Work DB'!$D$4)</f>
        <v>0</v>
      </c>
      <c r="E642" s="169">
        <f>SUMIFS('Transport DB'!P:P,'Transport DB'!C:C,"="&amp;'Work DB'!C642,'Transport DB'!F:F,"="&amp;'Work DB'!$E$4)</f>
        <v>0</v>
      </c>
      <c r="F642" s="169">
        <f>SUMIFS('Transport DB'!P:P,'Transport DB'!C:C,"="&amp;'Work DB'!C642,'Transport DB'!F:F,"="&amp;'Work DB'!$F$4)</f>
        <v>0</v>
      </c>
      <c r="G642" s="169"/>
      <c r="H642" s="167"/>
      <c r="I642" s="168">
        <f>SUMIFS('Transport DB'!O:O,'Transport DB'!C:C,"="&amp;'Work DB'!C642,'Transport DB'!F:F,"="&amp;'Work DB'!$I$4)</f>
        <v>0</v>
      </c>
      <c r="J642" s="169">
        <f>SUMIFS('Transport DB'!O:O,'Transport DB'!C:C,"="&amp;'Work DB'!C642,'Transport DB'!F:F,"="&amp;'Work DB'!$J$4)</f>
        <v>0</v>
      </c>
      <c r="K642" s="169">
        <f>SUMIFS('Transport DB'!O:O,'Transport DB'!C:C,"="&amp;'Work DB'!C642,'Transport DB'!F:F,"="&amp;'Work DB'!$K$4)</f>
        <v>0</v>
      </c>
      <c r="L642" s="169">
        <f>SUMIFS('Transport DB'!O:O,'Transport DB'!C:C,"="&amp;'Work DB'!C642,'Transport DB'!F:F,"="&amp;'Work DB'!$L$4)</f>
        <v>0</v>
      </c>
      <c r="M642" s="169">
        <f>SUMIFS('Transport DB'!O:O,'Transport DB'!C:C,"="&amp;'Work DB'!C642,'Transport DB'!F:F,"="&amp;'Work DB'!$M$4)</f>
        <v>0</v>
      </c>
      <c r="N642" s="169"/>
      <c r="O642" s="167"/>
      <c r="P642" s="168">
        <f t="shared" si="37"/>
        <v>0</v>
      </c>
      <c r="Q642" s="169">
        <f t="shared" si="39"/>
        <v>0</v>
      </c>
      <c r="R642" s="169"/>
      <c r="S642" s="169"/>
      <c r="T642" s="169"/>
      <c r="U642" s="169"/>
      <c r="V642" s="167"/>
      <c r="W642" s="168">
        <f>SUMIFS('Transport DB'!Q:Q,'Transport DB'!C:C,"="&amp;'Work DB'!C642,'Transport DB'!F:F,"="&amp;'Work DB'!$W$4)</f>
        <v>0</v>
      </c>
      <c r="X642" s="169">
        <f>SUMIFS('Transport DB'!Q:Q,'Transport DB'!C:C,"="&amp;'Work DB'!C642,'Transport DB'!F:F,"="&amp;'Work DB'!$X$4)</f>
        <v>0</v>
      </c>
      <c r="Y642" s="169">
        <f>SUMIFS('Transport DB'!Q:Q,'Transport DB'!C:C,"="&amp;'Work DB'!C642,'Transport DB'!F:F,"="&amp;'Work DB'!$Y$4)</f>
        <v>0</v>
      </c>
      <c r="Z642" s="166">
        <f>SUMIFS('Transport DB'!Q:Q,'Transport DB'!C:C,"="&amp;'Work DB'!C642,'Transport DB'!F:F,"="&amp;'Work DB'!$Z$4)</f>
        <v>0</v>
      </c>
      <c r="AA642" s="166">
        <f>SUMIFS('Transport DB'!Q:Q,'Transport DB'!C:C,"="&amp;'Work DB'!C642,'Transport DB'!F:F,"="&amp;'Work DB'!$AA$4)</f>
        <v>0</v>
      </c>
      <c r="AB642" s="166"/>
      <c r="AC642" s="167"/>
      <c r="AD642" s="29"/>
      <c r="AE642" s="30"/>
      <c r="AF642" s="31"/>
      <c r="AG642" s="29"/>
      <c r="AH642" s="30"/>
      <c r="AI642" s="32"/>
      <c r="AJ642" s="29"/>
      <c r="AK642" s="30"/>
      <c r="AL642" s="30"/>
      <c r="AM642" s="31"/>
      <c r="AN642" s="29"/>
      <c r="AO642" s="30"/>
      <c r="AP642" s="31"/>
      <c r="AQ642" s="189"/>
      <c r="AR642" s="30"/>
      <c r="AS642" s="30"/>
      <c r="AT642" s="30"/>
      <c r="AU642" s="30"/>
      <c r="AV642" s="31"/>
      <c r="AW642" s="33"/>
      <c r="AX642" s="57"/>
    </row>
    <row r="643" spans="2:50" s="15" customFormat="1" ht="21" x14ac:dyDescent="0.25">
      <c r="B643" s="48"/>
      <c r="C643" s="20">
        <f t="shared" si="38"/>
        <v>46008</v>
      </c>
      <c r="D643" s="168">
        <f>SUMIFS('Transport DB'!P:P,'Transport DB'!C:C,"="&amp;'Work DB'!C643,'Transport DB'!F:F,"="&amp;'Work DB'!$D$4)</f>
        <v>0</v>
      </c>
      <c r="E643" s="169">
        <f>SUMIFS('Transport DB'!P:P,'Transport DB'!C:C,"="&amp;'Work DB'!C643,'Transport DB'!F:F,"="&amp;'Work DB'!$E$4)</f>
        <v>0</v>
      </c>
      <c r="F643" s="169">
        <f>SUMIFS('Transport DB'!P:P,'Transport DB'!C:C,"="&amp;'Work DB'!C643,'Transport DB'!F:F,"="&amp;'Work DB'!$F$4)</f>
        <v>0</v>
      </c>
      <c r="G643" s="169"/>
      <c r="H643" s="167"/>
      <c r="I643" s="168">
        <f>SUMIFS('Transport DB'!O:O,'Transport DB'!C:C,"="&amp;'Work DB'!C643,'Transport DB'!F:F,"="&amp;'Work DB'!$I$4)</f>
        <v>0</v>
      </c>
      <c r="J643" s="169">
        <f>SUMIFS('Transport DB'!O:O,'Transport DB'!C:C,"="&amp;'Work DB'!C643,'Transport DB'!F:F,"="&amp;'Work DB'!$J$4)</f>
        <v>0</v>
      </c>
      <c r="K643" s="169">
        <f>SUMIFS('Transport DB'!O:O,'Transport DB'!C:C,"="&amp;'Work DB'!C643,'Transport DB'!F:F,"="&amp;'Work DB'!$K$4)</f>
        <v>0</v>
      </c>
      <c r="L643" s="169">
        <f>SUMIFS('Transport DB'!O:O,'Transport DB'!C:C,"="&amp;'Work DB'!C643,'Transport DB'!F:F,"="&amp;'Work DB'!$L$4)</f>
        <v>0</v>
      </c>
      <c r="M643" s="169">
        <f>SUMIFS('Transport DB'!O:O,'Transport DB'!C:C,"="&amp;'Work DB'!C643,'Transport DB'!F:F,"="&amp;'Work DB'!$M$4)</f>
        <v>0</v>
      </c>
      <c r="N643" s="169"/>
      <c r="O643" s="167"/>
      <c r="P643" s="168">
        <f t="shared" si="37"/>
        <v>0</v>
      </c>
      <c r="Q643" s="169">
        <f t="shared" si="39"/>
        <v>0</v>
      </c>
      <c r="R643" s="169"/>
      <c r="S643" s="169"/>
      <c r="T643" s="169"/>
      <c r="U643" s="169"/>
      <c r="V643" s="167"/>
      <c r="W643" s="168">
        <f>SUMIFS('Transport DB'!Q:Q,'Transport DB'!C:C,"="&amp;'Work DB'!C643,'Transport DB'!F:F,"="&amp;'Work DB'!$W$4)</f>
        <v>0</v>
      </c>
      <c r="X643" s="169">
        <f>SUMIFS('Transport DB'!Q:Q,'Transport DB'!C:C,"="&amp;'Work DB'!C643,'Transport DB'!F:F,"="&amp;'Work DB'!$X$4)</f>
        <v>0</v>
      </c>
      <c r="Y643" s="169">
        <f>SUMIFS('Transport DB'!Q:Q,'Transport DB'!C:C,"="&amp;'Work DB'!C643,'Transport DB'!F:F,"="&amp;'Work DB'!$Y$4)</f>
        <v>0</v>
      </c>
      <c r="Z643" s="166">
        <f>SUMIFS('Transport DB'!Q:Q,'Transport DB'!C:C,"="&amp;'Work DB'!C643,'Transport DB'!F:F,"="&amp;'Work DB'!$Z$4)</f>
        <v>0</v>
      </c>
      <c r="AA643" s="166">
        <f>SUMIFS('Transport DB'!Q:Q,'Transport DB'!C:C,"="&amp;'Work DB'!C643,'Transport DB'!F:F,"="&amp;'Work DB'!$AA$4)</f>
        <v>0</v>
      </c>
      <c r="AB643" s="166"/>
      <c r="AC643" s="167"/>
      <c r="AD643" s="29"/>
      <c r="AE643" s="30"/>
      <c r="AF643" s="31"/>
      <c r="AG643" s="29"/>
      <c r="AH643" s="30"/>
      <c r="AI643" s="32"/>
      <c r="AJ643" s="29"/>
      <c r="AK643" s="30"/>
      <c r="AL643" s="30"/>
      <c r="AM643" s="31"/>
      <c r="AN643" s="29"/>
      <c r="AO643" s="30"/>
      <c r="AP643" s="31"/>
      <c r="AQ643" s="189"/>
      <c r="AR643" s="30"/>
      <c r="AS643" s="30"/>
      <c r="AT643" s="30"/>
      <c r="AU643" s="30"/>
      <c r="AV643" s="31"/>
      <c r="AW643" s="33"/>
      <c r="AX643" s="57"/>
    </row>
    <row r="644" spans="2:50" s="15" customFormat="1" ht="21" x14ac:dyDescent="0.25">
      <c r="B644" s="48"/>
      <c r="C644" s="20">
        <f t="shared" si="38"/>
        <v>46009</v>
      </c>
      <c r="D644" s="168">
        <f>SUMIFS('Transport DB'!P:P,'Transport DB'!C:C,"="&amp;'Work DB'!C644,'Transport DB'!F:F,"="&amp;'Work DB'!$D$4)</f>
        <v>0</v>
      </c>
      <c r="E644" s="169">
        <f>SUMIFS('Transport DB'!P:P,'Transport DB'!C:C,"="&amp;'Work DB'!C644,'Transport DB'!F:F,"="&amp;'Work DB'!$E$4)</f>
        <v>0</v>
      </c>
      <c r="F644" s="169">
        <f>SUMIFS('Transport DB'!P:P,'Transport DB'!C:C,"="&amp;'Work DB'!C644,'Transport DB'!F:F,"="&amp;'Work DB'!$F$4)</f>
        <v>0</v>
      </c>
      <c r="G644" s="169"/>
      <c r="H644" s="167"/>
      <c r="I644" s="168">
        <f>SUMIFS('Transport DB'!O:O,'Transport DB'!C:C,"="&amp;'Work DB'!C644,'Transport DB'!F:F,"="&amp;'Work DB'!$I$4)</f>
        <v>0</v>
      </c>
      <c r="J644" s="169">
        <f>SUMIFS('Transport DB'!O:O,'Transport DB'!C:C,"="&amp;'Work DB'!C644,'Transport DB'!F:F,"="&amp;'Work DB'!$J$4)</f>
        <v>0</v>
      </c>
      <c r="K644" s="169">
        <f>SUMIFS('Transport DB'!O:O,'Transport DB'!C:C,"="&amp;'Work DB'!C644,'Transport DB'!F:F,"="&amp;'Work DB'!$K$4)</f>
        <v>0</v>
      </c>
      <c r="L644" s="169">
        <f>SUMIFS('Transport DB'!O:O,'Transport DB'!C:C,"="&amp;'Work DB'!C644,'Transport DB'!F:F,"="&amp;'Work DB'!$L$4)</f>
        <v>0</v>
      </c>
      <c r="M644" s="169">
        <f>SUMIFS('Transport DB'!O:O,'Transport DB'!C:C,"="&amp;'Work DB'!C644,'Transport DB'!F:F,"="&amp;'Work DB'!$M$4)</f>
        <v>0</v>
      </c>
      <c r="N644" s="169"/>
      <c r="O644" s="167"/>
      <c r="P644" s="168">
        <f t="shared" si="37"/>
        <v>0</v>
      </c>
      <c r="Q644" s="169">
        <f t="shared" si="39"/>
        <v>0</v>
      </c>
      <c r="R644" s="169"/>
      <c r="S644" s="169"/>
      <c r="T644" s="169"/>
      <c r="U644" s="169"/>
      <c r="V644" s="167"/>
      <c r="W644" s="168">
        <f>SUMIFS('Transport DB'!Q:Q,'Transport DB'!C:C,"="&amp;'Work DB'!C644,'Transport DB'!F:F,"="&amp;'Work DB'!$W$4)</f>
        <v>0</v>
      </c>
      <c r="X644" s="169">
        <f>SUMIFS('Transport DB'!Q:Q,'Transport DB'!C:C,"="&amp;'Work DB'!C644,'Transport DB'!F:F,"="&amp;'Work DB'!$X$4)</f>
        <v>0</v>
      </c>
      <c r="Y644" s="169">
        <f>SUMIFS('Transport DB'!Q:Q,'Transport DB'!C:C,"="&amp;'Work DB'!C644,'Transport DB'!F:F,"="&amp;'Work DB'!$Y$4)</f>
        <v>0</v>
      </c>
      <c r="Z644" s="166">
        <f>SUMIFS('Transport DB'!Q:Q,'Transport DB'!C:C,"="&amp;'Work DB'!C644,'Transport DB'!F:F,"="&amp;'Work DB'!$Z$4)</f>
        <v>0</v>
      </c>
      <c r="AA644" s="166">
        <f>SUMIFS('Transport DB'!Q:Q,'Transport DB'!C:C,"="&amp;'Work DB'!C644,'Transport DB'!F:F,"="&amp;'Work DB'!$AA$4)</f>
        <v>0</v>
      </c>
      <c r="AB644" s="166"/>
      <c r="AC644" s="167"/>
      <c r="AD644" s="29"/>
      <c r="AE644" s="30"/>
      <c r="AF644" s="31"/>
      <c r="AG644" s="29"/>
      <c r="AH644" s="30"/>
      <c r="AI644" s="32"/>
      <c r="AJ644" s="29"/>
      <c r="AK644" s="30"/>
      <c r="AL644" s="30"/>
      <c r="AM644" s="31"/>
      <c r="AN644" s="29"/>
      <c r="AO644" s="30"/>
      <c r="AP644" s="31"/>
      <c r="AQ644" s="189"/>
      <c r="AR644" s="30"/>
      <c r="AS644" s="30"/>
      <c r="AT644" s="30"/>
      <c r="AU644" s="30"/>
      <c r="AV644" s="31"/>
      <c r="AW644" s="33"/>
      <c r="AX644" s="57"/>
    </row>
    <row r="645" spans="2:50" s="15" customFormat="1" ht="21" x14ac:dyDescent="0.25">
      <c r="B645" s="48"/>
      <c r="C645" s="20">
        <f t="shared" si="38"/>
        <v>46010</v>
      </c>
      <c r="D645" s="168">
        <f>SUMIFS('Transport DB'!P:P,'Transport DB'!C:C,"="&amp;'Work DB'!C645,'Transport DB'!F:F,"="&amp;'Work DB'!$D$4)</f>
        <v>0</v>
      </c>
      <c r="E645" s="169">
        <f>SUMIFS('Transport DB'!P:P,'Transport DB'!C:C,"="&amp;'Work DB'!C645,'Transport DB'!F:F,"="&amp;'Work DB'!$E$4)</f>
        <v>0</v>
      </c>
      <c r="F645" s="169">
        <f>SUMIFS('Transport DB'!P:P,'Transport DB'!C:C,"="&amp;'Work DB'!C645,'Transport DB'!F:F,"="&amp;'Work DB'!$F$4)</f>
        <v>0</v>
      </c>
      <c r="G645" s="169"/>
      <c r="H645" s="167"/>
      <c r="I645" s="168">
        <f>SUMIFS('Transport DB'!O:O,'Transport DB'!C:C,"="&amp;'Work DB'!C645,'Transport DB'!F:F,"="&amp;'Work DB'!$I$4)</f>
        <v>0</v>
      </c>
      <c r="J645" s="169">
        <f>SUMIFS('Transport DB'!O:O,'Transport DB'!C:C,"="&amp;'Work DB'!C645,'Transport DB'!F:F,"="&amp;'Work DB'!$J$4)</f>
        <v>0</v>
      </c>
      <c r="K645" s="169">
        <f>SUMIFS('Transport DB'!O:O,'Transport DB'!C:C,"="&amp;'Work DB'!C645,'Transport DB'!F:F,"="&amp;'Work DB'!$K$4)</f>
        <v>0</v>
      </c>
      <c r="L645" s="169">
        <f>SUMIFS('Transport DB'!O:O,'Transport DB'!C:C,"="&amp;'Work DB'!C645,'Transport DB'!F:F,"="&amp;'Work DB'!$L$4)</f>
        <v>0</v>
      </c>
      <c r="M645" s="169">
        <f>SUMIFS('Transport DB'!O:O,'Transport DB'!C:C,"="&amp;'Work DB'!C645,'Transport DB'!F:F,"="&amp;'Work DB'!$M$4)</f>
        <v>0</v>
      </c>
      <c r="N645" s="169"/>
      <c r="O645" s="167"/>
      <c r="P645" s="168">
        <f t="shared" ref="P645:P708" si="40">SUM(D645:H645)+SUM(I645:O645)-K645</f>
        <v>0</v>
      </c>
      <c r="Q645" s="169">
        <f t="shared" si="39"/>
        <v>0</v>
      </c>
      <c r="R645" s="169"/>
      <c r="S645" s="169"/>
      <c r="T645" s="169"/>
      <c r="U645" s="169"/>
      <c r="V645" s="167"/>
      <c r="W645" s="168">
        <f>SUMIFS('Transport DB'!Q:Q,'Transport DB'!C:C,"="&amp;'Work DB'!C645,'Transport DB'!F:F,"="&amp;'Work DB'!$W$4)</f>
        <v>0</v>
      </c>
      <c r="X645" s="169">
        <f>SUMIFS('Transport DB'!Q:Q,'Transport DB'!C:C,"="&amp;'Work DB'!C645,'Transport DB'!F:F,"="&amp;'Work DB'!$X$4)</f>
        <v>0</v>
      </c>
      <c r="Y645" s="169">
        <f>SUMIFS('Transport DB'!Q:Q,'Transport DB'!C:C,"="&amp;'Work DB'!C645,'Transport DB'!F:F,"="&amp;'Work DB'!$Y$4)</f>
        <v>0</v>
      </c>
      <c r="Z645" s="166">
        <f>SUMIFS('Transport DB'!Q:Q,'Transport DB'!C:C,"="&amp;'Work DB'!C645,'Transport DB'!F:F,"="&amp;'Work DB'!$Z$4)</f>
        <v>0</v>
      </c>
      <c r="AA645" s="166">
        <f>SUMIFS('Transport DB'!Q:Q,'Transport DB'!C:C,"="&amp;'Work DB'!C645,'Transport DB'!F:F,"="&amp;'Work DB'!$AA$4)</f>
        <v>0</v>
      </c>
      <c r="AB645" s="166"/>
      <c r="AC645" s="167"/>
      <c r="AD645" s="29"/>
      <c r="AE645" s="30"/>
      <c r="AF645" s="31"/>
      <c r="AG645" s="29"/>
      <c r="AH645" s="30"/>
      <c r="AI645" s="32"/>
      <c r="AJ645" s="29"/>
      <c r="AK645" s="30"/>
      <c r="AL645" s="30"/>
      <c r="AM645" s="31"/>
      <c r="AN645" s="29"/>
      <c r="AO645" s="30"/>
      <c r="AP645" s="31"/>
      <c r="AQ645" s="189"/>
      <c r="AR645" s="30"/>
      <c r="AS645" s="30"/>
      <c r="AT645" s="30"/>
      <c r="AU645" s="30"/>
      <c r="AV645" s="31"/>
      <c r="AW645" s="33"/>
      <c r="AX645" s="57"/>
    </row>
    <row r="646" spans="2:50" s="15" customFormat="1" ht="21" x14ac:dyDescent="0.25">
      <c r="B646" s="48"/>
      <c r="C646" s="20">
        <f t="shared" si="38"/>
        <v>46011</v>
      </c>
      <c r="D646" s="168">
        <f>SUMIFS('Transport DB'!P:P,'Transport DB'!C:C,"="&amp;'Work DB'!C646,'Transport DB'!F:F,"="&amp;'Work DB'!$D$4)</f>
        <v>0</v>
      </c>
      <c r="E646" s="169">
        <f>SUMIFS('Transport DB'!P:P,'Transport DB'!C:C,"="&amp;'Work DB'!C646,'Transport DB'!F:F,"="&amp;'Work DB'!$E$4)</f>
        <v>0</v>
      </c>
      <c r="F646" s="169">
        <f>SUMIFS('Transport DB'!P:P,'Transport DB'!C:C,"="&amp;'Work DB'!C646,'Transport DB'!F:F,"="&amp;'Work DB'!$F$4)</f>
        <v>0</v>
      </c>
      <c r="G646" s="169"/>
      <c r="H646" s="167"/>
      <c r="I646" s="168">
        <f>SUMIFS('Transport DB'!O:O,'Transport DB'!C:C,"="&amp;'Work DB'!C646,'Transport DB'!F:F,"="&amp;'Work DB'!$I$4)</f>
        <v>0</v>
      </c>
      <c r="J646" s="169">
        <f>SUMIFS('Transport DB'!O:O,'Transport DB'!C:C,"="&amp;'Work DB'!C646,'Transport DB'!F:F,"="&amp;'Work DB'!$J$4)</f>
        <v>0</v>
      </c>
      <c r="K646" s="169">
        <f>SUMIFS('Transport DB'!O:O,'Transport DB'!C:C,"="&amp;'Work DB'!C646,'Transport DB'!F:F,"="&amp;'Work DB'!$K$4)</f>
        <v>0</v>
      </c>
      <c r="L646" s="169">
        <f>SUMIFS('Transport DB'!O:O,'Transport DB'!C:C,"="&amp;'Work DB'!C646,'Transport DB'!F:F,"="&amp;'Work DB'!$L$4)</f>
        <v>0</v>
      </c>
      <c r="M646" s="169">
        <f>SUMIFS('Transport DB'!O:O,'Transport DB'!C:C,"="&amp;'Work DB'!C646,'Transport DB'!F:F,"="&amp;'Work DB'!$M$4)</f>
        <v>0</v>
      </c>
      <c r="N646" s="169"/>
      <c r="O646" s="167"/>
      <c r="P646" s="168">
        <f t="shared" si="40"/>
        <v>0</v>
      </c>
      <c r="Q646" s="169">
        <f t="shared" si="39"/>
        <v>0</v>
      </c>
      <c r="R646" s="169"/>
      <c r="S646" s="169"/>
      <c r="T646" s="169"/>
      <c r="U646" s="169"/>
      <c r="V646" s="167"/>
      <c r="W646" s="168">
        <f>SUMIFS('Transport DB'!Q:Q,'Transport DB'!C:C,"="&amp;'Work DB'!C646,'Transport DB'!F:F,"="&amp;'Work DB'!$W$4)</f>
        <v>0</v>
      </c>
      <c r="X646" s="169">
        <f>SUMIFS('Transport DB'!Q:Q,'Transport DB'!C:C,"="&amp;'Work DB'!C646,'Transport DB'!F:F,"="&amp;'Work DB'!$X$4)</f>
        <v>0</v>
      </c>
      <c r="Y646" s="169">
        <f>SUMIFS('Transport DB'!Q:Q,'Transport DB'!C:C,"="&amp;'Work DB'!C646,'Transport DB'!F:F,"="&amp;'Work DB'!$Y$4)</f>
        <v>0</v>
      </c>
      <c r="Z646" s="166">
        <f>SUMIFS('Transport DB'!Q:Q,'Transport DB'!C:C,"="&amp;'Work DB'!C646,'Transport DB'!F:F,"="&amp;'Work DB'!$Z$4)</f>
        <v>0</v>
      </c>
      <c r="AA646" s="166">
        <f>SUMIFS('Transport DB'!Q:Q,'Transport DB'!C:C,"="&amp;'Work DB'!C646,'Transport DB'!F:F,"="&amp;'Work DB'!$AA$4)</f>
        <v>0</v>
      </c>
      <c r="AB646" s="166"/>
      <c r="AC646" s="167"/>
      <c r="AD646" s="29"/>
      <c r="AE646" s="30"/>
      <c r="AF646" s="31"/>
      <c r="AG646" s="29"/>
      <c r="AH646" s="30"/>
      <c r="AI646" s="32"/>
      <c r="AJ646" s="29"/>
      <c r="AK646" s="30"/>
      <c r="AL646" s="30"/>
      <c r="AM646" s="31"/>
      <c r="AN646" s="29"/>
      <c r="AO646" s="30"/>
      <c r="AP646" s="31"/>
      <c r="AQ646" s="189"/>
      <c r="AR646" s="30"/>
      <c r="AS646" s="30"/>
      <c r="AT646" s="30"/>
      <c r="AU646" s="30"/>
      <c r="AV646" s="31"/>
      <c r="AW646" s="33"/>
      <c r="AX646" s="57"/>
    </row>
    <row r="647" spans="2:50" s="15" customFormat="1" ht="21" x14ac:dyDescent="0.25">
      <c r="B647" s="48"/>
      <c r="C647" s="20">
        <f t="shared" si="38"/>
        <v>46012</v>
      </c>
      <c r="D647" s="168">
        <f>SUMIFS('Transport DB'!P:P,'Transport DB'!C:C,"="&amp;'Work DB'!C647,'Transport DB'!F:F,"="&amp;'Work DB'!$D$4)</f>
        <v>0</v>
      </c>
      <c r="E647" s="169">
        <f>SUMIFS('Transport DB'!P:P,'Transport DB'!C:C,"="&amp;'Work DB'!C647,'Transport DB'!F:F,"="&amp;'Work DB'!$E$4)</f>
        <v>0</v>
      </c>
      <c r="F647" s="169">
        <f>SUMIFS('Transport DB'!P:P,'Transport DB'!C:C,"="&amp;'Work DB'!C647,'Transport DB'!F:F,"="&amp;'Work DB'!$F$4)</f>
        <v>0</v>
      </c>
      <c r="G647" s="169"/>
      <c r="H647" s="167"/>
      <c r="I647" s="168">
        <f>SUMIFS('Transport DB'!O:O,'Transport DB'!C:C,"="&amp;'Work DB'!C647,'Transport DB'!F:F,"="&amp;'Work DB'!$I$4)</f>
        <v>0</v>
      </c>
      <c r="J647" s="169">
        <f>SUMIFS('Transport DB'!O:O,'Transport DB'!C:C,"="&amp;'Work DB'!C647,'Transport DB'!F:F,"="&amp;'Work DB'!$J$4)</f>
        <v>0</v>
      </c>
      <c r="K647" s="169">
        <f>SUMIFS('Transport DB'!O:O,'Transport DB'!C:C,"="&amp;'Work DB'!C647,'Transport DB'!F:F,"="&amp;'Work DB'!$K$4)</f>
        <v>0</v>
      </c>
      <c r="L647" s="169">
        <f>SUMIFS('Transport DB'!O:O,'Transport DB'!C:C,"="&amp;'Work DB'!C647,'Transport DB'!F:F,"="&amp;'Work DB'!$L$4)</f>
        <v>0</v>
      </c>
      <c r="M647" s="169">
        <f>SUMIFS('Transport DB'!O:O,'Transport DB'!C:C,"="&amp;'Work DB'!C647,'Transport DB'!F:F,"="&amp;'Work DB'!$M$4)</f>
        <v>0</v>
      </c>
      <c r="N647" s="169"/>
      <c r="O647" s="167"/>
      <c r="P647" s="168">
        <f t="shared" si="40"/>
        <v>0</v>
      </c>
      <c r="Q647" s="169">
        <f t="shared" si="39"/>
        <v>0</v>
      </c>
      <c r="R647" s="169"/>
      <c r="S647" s="169"/>
      <c r="T647" s="169"/>
      <c r="U647" s="169"/>
      <c r="V647" s="167"/>
      <c r="W647" s="168">
        <f>SUMIFS('Transport DB'!Q:Q,'Transport DB'!C:C,"="&amp;'Work DB'!C647,'Transport DB'!F:F,"="&amp;'Work DB'!$W$4)</f>
        <v>0</v>
      </c>
      <c r="X647" s="169">
        <f>SUMIFS('Transport DB'!Q:Q,'Transport DB'!C:C,"="&amp;'Work DB'!C647,'Transport DB'!F:F,"="&amp;'Work DB'!$X$4)</f>
        <v>0</v>
      </c>
      <c r="Y647" s="169">
        <f>SUMIFS('Transport DB'!Q:Q,'Transport DB'!C:C,"="&amp;'Work DB'!C647,'Transport DB'!F:F,"="&amp;'Work DB'!$Y$4)</f>
        <v>0</v>
      </c>
      <c r="Z647" s="166">
        <f>SUMIFS('Transport DB'!Q:Q,'Transport DB'!C:C,"="&amp;'Work DB'!C647,'Transport DB'!F:F,"="&amp;'Work DB'!$Z$4)</f>
        <v>0</v>
      </c>
      <c r="AA647" s="166">
        <f>SUMIFS('Transport DB'!Q:Q,'Transport DB'!C:C,"="&amp;'Work DB'!C647,'Transport DB'!F:F,"="&amp;'Work DB'!$AA$4)</f>
        <v>0</v>
      </c>
      <c r="AB647" s="166"/>
      <c r="AC647" s="167"/>
      <c r="AD647" s="29"/>
      <c r="AE647" s="30"/>
      <c r="AF647" s="31"/>
      <c r="AG647" s="29"/>
      <c r="AH647" s="30"/>
      <c r="AI647" s="32"/>
      <c r="AJ647" s="29"/>
      <c r="AK647" s="30"/>
      <c r="AL647" s="30"/>
      <c r="AM647" s="31"/>
      <c r="AN647" s="29"/>
      <c r="AO647" s="30"/>
      <c r="AP647" s="31"/>
      <c r="AQ647" s="189"/>
      <c r="AR647" s="30"/>
      <c r="AS647" s="30"/>
      <c r="AT647" s="30"/>
      <c r="AU647" s="30"/>
      <c r="AV647" s="31"/>
      <c r="AW647" s="33"/>
      <c r="AX647" s="57"/>
    </row>
    <row r="648" spans="2:50" s="15" customFormat="1" ht="21" x14ac:dyDescent="0.25">
      <c r="B648" s="48"/>
      <c r="C648" s="184">
        <f t="shared" ref="C648:C711" si="41">C647+1</f>
        <v>46013</v>
      </c>
      <c r="D648" s="185">
        <f>SUMIFS('Transport DB'!P:P,'Transport DB'!C:C,"="&amp;'Work DB'!C648,'Transport DB'!F:F,"="&amp;'Work DB'!$D$4)</f>
        <v>0</v>
      </c>
      <c r="E648" s="186">
        <f>SUMIFS('Transport DB'!P:P,'Transport DB'!C:C,"="&amp;'Work DB'!C648,'Transport DB'!F:F,"="&amp;'Work DB'!$E$4)</f>
        <v>0</v>
      </c>
      <c r="F648" s="186">
        <f>SUMIFS('Transport DB'!P:P,'Transport DB'!C:C,"="&amp;'Work DB'!C648,'Transport DB'!F:F,"="&amp;'Work DB'!$F$4)</f>
        <v>0</v>
      </c>
      <c r="G648" s="186"/>
      <c r="H648" s="187"/>
      <c r="I648" s="185">
        <f>SUMIFS('Transport DB'!O:O,'Transport DB'!C:C,"="&amp;'Work DB'!C648,'Transport DB'!F:F,"="&amp;'Work DB'!$I$4)</f>
        <v>0</v>
      </c>
      <c r="J648" s="186">
        <f>SUMIFS('Transport DB'!O:O,'Transport DB'!C:C,"="&amp;'Work DB'!C648,'Transport DB'!F:F,"="&amp;'Work DB'!$J$4)</f>
        <v>0</v>
      </c>
      <c r="K648" s="186">
        <f>SUMIFS('Transport DB'!O:O,'Transport DB'!C:C,"="&amp;'Work DB'!C648,'Transport DB'!F:F,"="&amp;'Work DB'!$K$4)</f>
        <v>0</v>
      </c>
      <c r="L648" s="186">
        <f>SUMIFS('Transport DB'!O:O,'Transport DB'!C:C,"="&amp;'Work DB'!C648,'Transport DB'!F:F,"="&amp;'Work DB'!$L$4)</f>
        <v>0</v>
      </c>
      <c r="M648" s="186">
        <f>SUMIFS('Transport DB'!O:O,'Transport DB'!C:C,"="&amp;'Work DB'!C648,'Transport DB'!F:F,"="&amp;'Work DB'!$M$4)</f>
        <v>0</v>
      </c>
      <c r="N648" s="186"/>
      <c r="O648" s="187"/>
      <c r="P648" s="168">
        <f t="shared" si="40"/>
        <v>0</v>
      </c>
      <c r="Q648" s="186">
        <f t="shared" si="39"/>
        <v>0</v>
      </c>
      <c r="R648" s="186"/>
      <c r="S648" s="186"/>
      <c r="T648" s="186"/>
      <c r="U648" s="186"/>
      <c r="V648" s="187"/>
      <c r="W648" s="185">
        <f>SUMIFS('Transport DB'!Q:Q,'Transport DB'!C:C,"="&amp;'Work DB'!C648,'Transport DB'!F:F,"="&amp;'Work DB'!$W$4)</f>
        <v>0</v>
      </c>
      <c r="X648" s="186">
        <f>SUMIFS('Transport DB'!Q:Q,'Transport DB'!C:C,"="&amp;'Work DB'!C648,'Transport DB'!F:F,"="&amp;'Work DB'!$X$4)</f>
        <v>0</v>
      </c>
      <c r="Y648" s="186">
        <f>SUMIFS('Transport DB'!Q:Q,'Transport DB'!C:C,"="&amp;'Work DB'!C648,'Transport DB'!F:F,"="&amp;'Work DB'!$Y$4)</f>
        <v>0</v>
      </c>
      <c r="Z648" s="188">
        <f>SUMIFS('Transport DB'!Q:Q,'Transport DB'!C:C,"="&amp;'Work DB'!C648,'Transport DB'!F:F,"="&amp;'Work DB'!$Z$4)</f>
        <v>0</v>
      </c>
      <c r="AA648" s="188">
        <f>SUMIFS('Transport DB'!Q:Q,'Transport DB'!C:C,"="&amp;'Work DB'!C648,'Transport DB'!F:F,"="&amp;'Work DB'!$AA$4)</f>
        <v>0</v>
      </c>
      <c r="AB648" s="188"/>
      <c r="AC648" s="187"/>
      <c r="AD648" s="185"/>
      <c r="AE648" s="186"/>
      <c r="AF648" s="187"/>
      <c r="AG648" s="185"/>
      <c r="AH648" s="186"/>
      <c r="AI648" s="188"/>
      <c r="AJ648" s="185"/>
      <c r="AK648" s="186"/>
      <c r="AL648" s="186"/>
      <c r="AM648" s="187"/>
      <c r="AN648" s="185"/>
      <c r="AO648" s="186"/>
      <c r="AP648" s="187"/>
      <c r="AQ648" s="189"/>
      <c r="AR648" s="186"/>
      <c r="AS648" s="186"/>
      <c r="AT648" s="186"/>
      <c r="AU648" s="186"/>
      <c r="AV648" s="187"/>
      <c r="AW648" s="189"/>
      <c r="AX648" s="190" t="s">
        <v>56</v>
      </c>
    </row>
    <row r="649" spans="2:50" s="15" customFormat="1" ht="21" x14ac:dyDescent="0.25">
      <c r="B649" s="48"/>
      <c r="C649" s="20">
        <f t="shared" si="41"/>
        <v>46014</v>
      </c>
      <c r="D649" s="168">
        <f>SUMIFS('Transport DB'!P:P,'Transport DB'!C:C,"="&amp;'Work DB'!C649,'Transport DB'!F:F,"="&amp;'Work DB'!$D$4)</f>
        <v>0</v>
      </c>
      <c r="E649" s="169">
        <f>SUMIFS('Transport DB'!P:P,'Transport DB'!C:C,"="&amp;'Work DB'!C649,'Transport DB'!F:F,"="&amp;'Work DB'!$E$4)</f>
        <v>0</v>
      </c>
      <c r="F649" s="169">
        <f>SUMIFS('Transport DB'!P:P,'Transport DB'!C:C,"="&amp;'Work DB'!C649,'Transport DB'!F:F,"="&amp;'Work DB'!$F$4)</f>
        <v>0</v>
      </c>
      <c r="G649" s="169"/>
      <c r="H649" s="167"/>
      <c r="I649" s="168">
        <f>SUMIFS('Transport DB'!O:O,'Transport DB'!C:C,"="&amp;'Work DB'!C649,'Transport DB'!F:F,"="&amp;'Work DB'!$I$4)</f>
        <v>0</v>
      </c>
      <c r="J649" s="169">
        <f>SUMIFS('Transport DB'!O:O,'Transport DB'!C:C,"="&amp;'Work DB'!C649,'Transport DB'!F:F,"="&amp;'Work DB'!$J$4)</f>
        <v>0</v>
      </c>
      <c r="K649" s="169">
        <f>SUMIFS('Transport DB'!O:O,'Transport DB'!C:C,"="&amp;'Work DB'!C649,'Transport DB'!F:F,"="&amp;'Work DB'!$K$4)</f>
        <v>0</v>
      </c>
      <c r="L649" s="169">
        <f>SUMIFS('Transport DB'!O:O,'Transport DB'!C:C,"="&amp;'Work DB'!C649,'Transport DB'!F:F,"="&amp;'Work DB'!$L$4)</f>
        <v>0</v>
      </c>
      <c r="M649" s="169">
        <f>SUMIFS('Transport DB'!O:O,'Transport DB'!C:C,"="&amp;'Work DB'!C649,'Transport DB'!F:F,"="&amp;'Work DB'!$M$4)</f>
        <v>0</v>
      </c>
      <c r="N649" s="169"/>
      <c r="O649" s="167"/>
      <c r="P649" s="168">
        <f t="shared" si="40"/>
        <v>0</v>
      </c>
      <c r="Q649" s="169">
        <f t="shared" si="39"/>
        <v>0</v>
      </c>
      <c r="R649" s="169"/>
      <c r="S649" s="169"/>
      <c r="T649" s="169"/>
      <c r="U649" s="169"/>
      <c r="V649" s="167"/>
      <c r="W649" s="168">
        <f>SUMIFS('Transport DB'!Q:Q,'Transport DB'!C:C,"="&amp;'Work DB'!C649,'Transport DB'!F:F,"="&amp;'Work DB'!$W$4)</f>
        <v>0</v>
      </c>
      <c r="X649" s="169">
        <f>SUMIFS('Transport DB'!Q:Q,'Transport DB'!C:C,"="&amp;'Work DB'!C649,'Transport DB'!F:F,"="&amp;'Work DB'!$X$4)</f>
        <v>0</v>
      </c>
      <c r="Y649" s="169">
        <f>SUMIFS('Transport DB'!Q:Q,'Transport DB'!C:C,"="&amp;'Work DB'!C649,'Transport DB'!F:F,"="&amp;'Work DB'!$Y$4)</f>
        <v>0</v>
      </c>
      <c r="Z649" s="166">
        <f>SUMIFS('Transport DB'!Q:Q,'Transport DB'!C:C,"="&amp;'Work DB'!C649,'Transport DB'!F:F,"="&amp;'Work DB'!$Z$4)</f>
        <v>0</v>
      </c>
      <c r="AA649" s="166">
        <f>SUMIFS('Transport DB'!Q:Q,'Transport DB'!C:C,"="&amp;'Work DB'!C649,'Transport DB'!F:F,"="&amp;'Work DB'!$AA$4)</f>
        <v>0</v>
      </c>
      <c r="AB649" s="166"/>
      <c r="AC649" s="167"/>
      <c r="AD649" s="29"/>
      <c r="AE649" s="30"/>
      <c r="AF649" s="31"/>
      <c r="AG649" s="29"/>
      <c r="AH649" s="30"/>
      <c r="AI649" s="32"/>
      <c r="AJ649" s="29"/>
      <c r="AK649" s="30"/>
      <c r="AL649" s="30"/>
      <c r="AM649" s="31"/>
      <c r="AN649" s="29"/>
      <c r="AO649" s="30"/>
      <c r="AP649" s="31"/>
      <c r="AQ649" s="189"/>
      <c r="AR649" s="30"/>
      <c r="AS649" s="30"/>
      <c r="AT649" s="30"/>
      <c r="AU649" s="30"/>
      <c r="AV649" s="31"/>
      <c r="AW649" s="33"/>
      <c r="AX649" s="57"/>
    </row>
    <row r="650" spans="2:50" s="15" customFormat="1" ht="21" x14ac:dyDescent="0.25">
      <c r="B650" s="48"/>
      <c r="C650" s="20">
        <f t="shared" si="41"/>
        <v>46015</v>
      </c>
      <c r="D650" s="168">
        <f>SUMIFS('Transport DB'!P:P,'Transport DB'!C:C,"="&amp;'Work DB'!C650,'Transport DB'!F:F,"="&amp;'Work DB'!$D$4)</f>
        <v>0</v>
      </c>
      <c r="E650" s="169">
        <f>SUMIFS('Transport DB'!P:P,'Transport DB'!C:C,"="&amp;'Work DB'!C650,'Transport DB'!F:F,"="&amp;'Work DB'!$E$4)</f>
        <v>0</v>
      </c>
      <c r="F650" s="169">
        <f>SUMIFS('Transport DB'!P:P,'Transport DB'!C:C,"="&amp;'Work DB'!C650,'Transport DB'!F:F,"="&amp;'Work DB'!$F$4)</f>
        <v>0</v>
      </c>
      <c r="G650" s="169"/>
      <c r="H650" s="167"/>
      <c r="I650" s="168">
        <f>SUMIFS('Transport DB'!O:O,'Transport DB'!C:C,"="&amp;'Work DB'!C650,'Transport DB'!F:F,"="&amp;'Work DB'!$I$4)</f>
        <v>0</v>
      </c>
      <c r="J650" s="169">
        <f>SUMIFS('Transport DB'!O:O,'Transport DB'!C:C,"="&amp;'Work DB'!C650,'Transport DB'!F:F,"="&amp;'Work DB'!$J$4)</f>
        <v>0</v>
      </c>
      <c r="K650" s="169">
        <f>SUMIFS('Transport DB'!O:O,'Transport DB'!C:C,"="&amp;'Work DB'!C650,'Transport DB'!F:F,"="&amp;'Work DB'!$K$4)</f>
        <v>0</v>
      </c>
      <c r="L650" s="169">
        <f>SUMIFS('Transport DB'!O:O,'Transport DB'!C:C,"="&amp;'Work DB'!C650,'Transport DB'!F:F,"="&amp;'Work DB'!$L$4)</f>
        <v>0</v>
      </c>
      <c r="M650" s="169">
        <f>SUMIFS('Transport DB'!O:O,'Transport DB'!C:C,"="&amp;'Work DB'!C650,'Transport DB'!F:F,"="&amp;'Work DB'!$M$4)</f>
        <v>0</v>
      </c>
      <c r="N650" s="169"/>
      <c r="O650" s="167"/>
      <c r="P650" s="168">
        <f t="shared" si="40"/>
        <v>0</v>
      </c>
      <c r="Q650" s="169">
        <f t="shared" si="39"/>
        <v>0</v>
      </c>
      <c r="R650" s="169"/>
      <c r="S650" s="169"/>
      <c r="T650" s="169"/>
      <c r="U650" s="169"/>
      <c r="V650" s="167"/>
      <c r="W650" s="168">
        <f>SUMIFS('Transport DB'!Q:Q,'Transport DB'!C:C,"="&amp;'Work DB'!C650,'Transport DB'!F:F,"="&amp;'Work DB'!$W$4)</f>
        <v>0</v>
      </c>
      <c r="X650" s="169">
        <f>SUMIFS('Transport DB'!Q:Q,'Transport DB'!C:C,"="&amp;'Work DB'!C650,'Transport DB'!F:F,"="&amp;'Work DB'!$X$4)</f>
        <v>0</v>
      </c>
      <c r="Y650" s="169">
        <f>SUMIFS('Transport DB'!Q:Q,'Transport DB'!C:C,"="&amp;'Work DB'!C650,'Transport DB'!F:F,"="&amp;'Work DB'!$Y$4)</f>
        <v>0</v>
      </c>
      <c r="Z650" s="166">
        <f>SUMIFS('Transport DB'!Q:Q,'Transport DB'!C:C,"="&amp;'Work DB'!C650,'Transport DB'!F:F,"="&amp;'Work DB'!$Z$4)</f>
        <v>0</v>
      </c>
      <c r="AA650" s="166">
        <f>SUMIFS('Transport DB'!Q:Q,'Transport DB'!C:C,"="&amp;'Work DB'!C650,'Transport DB'!F:F,"="&amp;'Work DB'!$AA$4)</f>
        <v>0</v>
      </c>
      <c r="AB650" s="166"/>
      <c r="AC650" s="167"/>
      <c r="AD650" s="29"/>
      <c r="AE650" s="30"/>
      <c r="AF650" s="31"/>
      <c r="AG650" s="29"/>
      <c r="AH650" s="30"/>
      <c r="AI650" s="32"/>
      <c r="AJ650" s="29"/>
      <c r="AK650" s="30"/>
      <c r="AL650" s="30"/>
      <c r="AM650" s="31"/>
      <c r="AN650" s="29"/>
      <c r="AO650" s="30"/>
      <c r="AP650" s="31"/>
      <c r="AQ650" s="189"/>
      <c r="AR650" s="30"/>
      <c r="AS650" s="30"/>
      <c r="AT650" s="30"/>
      <c r="AU650" s="30"/>
      <c r="AV650" s="31"/>
      <c r="AW650" s="33"/>
      <c r="AX650" s="57"/>
    </row>
    <row r="651" spans="2:50" s="15" customFormat="1" ht="21" x14ac:dyDescent="0.25">
      <c r="B651" s="48"/>
      <c r="C651" s="20">
        <f t="shared" si="41"/>
        <v>46016</v>
      </c>
      <c r="D651" s="168">
        <f>SUMIFS('Transport DB'!P:P,'Transport DB'!C:C,"="&amp;'Work DB'!C651,'Transport DB'!F:F,"="&amp;'Work DB'!$D$4)</f>
        <v>0</v>
      </c>
      <c r="E651" s="169">
        <f>SUMIFS('Transport DB'!P:P,'Transport DB'!C:C,"="&amp;'Work DB'!C651,'Transport DB'!F:F,"="&amp;'Work DB'!$E$4)</f>
        <v>0</v>
      </c>
      <c r="F651" s="169">
        <f>SUMIFS('Transport DB'!P:P,'Transport DB'!C:C,"="&amp;'Work DB'!C651,'Transport DB'!F:F,"="&amp;'Work DB'!$F$4)</f>
        <v>0</v>
      </c>
      <c r="G651" s="169"/>
      <c r="H651" s="167"/>
      <c r="I651" s="168">
        <f>SUMIFS('Transport DB'!O:O,'Transport DB'!C:C,"="&amp;'Work DB'!C651,'Transport DB'!F:F,"="&amp;'Work DB'!$I$4)</f>
        <v>0</v>
      </c>
      <c r="J651" s="169">
        <f>SUMIFS('Transport DB'!O:O,'Transport DB'!C:C,"="&amp;'Work DB'!C651,'Transport DB'!F:F,"="&amp;'Work DB'!$J$4)</f>
        <v>0</v>
      </c>
      <c r="K651" s="169">
        <f>SUMIFS('Transport DB'!O:O,'Transport DB'!C:C,"="&amp;'Work DB'!C651,'Transport DB'!F:F,"="&amp;'Work DB'!$K$4)</f>
        <v>0</v>
      </c>
      <c r="L651" s="169">
        <f>SUMIFS('Transport DB'!O:O,'Transport DB'!C:C,"="&amp;'Work DB'!C651,'Transport DB'!F:F,"="&amp;'Work DB'!$L$4)</f>
        <v>0</v>
      </c>
      <c r="M651" s="169">
        <f>SUMIFS('Transport DB'!O:O,'Transport DB'!C:C,"="&amp;'Work DB'!C651,'Transport DB'!F:F,"="&amp;'Work DB'!$M$4)</f>
        <v>0</v>
      </c>
      <c r="N651" s="169"/>
      <c r="O651" s="167"/>
      <c r="P651" s="168">
        <f t="shared" si="40"/>
        <v>0</v>
      </c>
      <c r="Q651" s="169">
        <f t="shared" si="39"/>
        <v>0</v>
      </c>
      <c r="R651" s="169"/>
      <c r="S651" s="169"/>
      <c r="T651" s="169"/>
      <c r="U651" s="169"/>
      <c r="V651" s="167"/>
      <c r="W651" s="168">
        <f>SUMIFS('Transport DB'!Q:Q,'Transport DB'!C:C,"="&amp;'Work DB'!C651,'Transport DB'!F:F,"="&amp;'Work DB'!$W$4)</f>
        <v>0</v>
      </c>
      <c r="X651" s="169">
        <f>SUMIFS('Transport DB'!Q:Q,'Transport DB'!C:C,"="&amp;'Work DB'!C651,'Transport DB'!F:F,"="&amp;'Work DB'!$X$4)</f>
        <v>0</v>
      </c>
      <c r="Y651" s="169">
        <f>SUMIFS('Transport DB'!Q:Q,'Transport DB'!C:C,"="&amp;'Work DB'!C651,'Transport DB'!F:F,"="&amp;'Work DB'!$Y$4)</f>
        <v>0</v>
      </c>
      <c r="Z651" s="166">
        <f>SUMIFS('Transport DB'!Q:Q,'Transport DB'!C:C,"="&amp;'Work DB'!C651,'Transport DB'!F:F,"="&amp;'Work DB'!$Z$4)</f>
        <v>0</v>
      </c>
      <c r="AA651" s="166">
        <f>SUMIFS('Transport DB'!Q:Q,'Transport DB'!C:C,"="&amp;'Work DB'!C651,'Transport DB'!F:F,"="&amp;'Work DB'!$AA$4)</f>
        <v>0</v>
      </c>
      <c r="AB651" s="166"/>
      <c r="AC651" s="167"/>
      <c r="AD651" s="29"/>
      <c r="AE651" s="30"/>
      <c r="AF651" s="31"/>
      <c r="AG651" s="29"/>
      <c r="AH651" s="30"/>
      <c r="AI651" s="32"/>
      <c r="AJ651" s="29"/>
      <c r="AK651" s="30"/>
      <c r="AL651" s="30"/>
      <c r="AM651" s="31"/>
      <c r="AN651" s="29"/>
      <c r="AO651" s="30"/>
      <c r="AP651" s="31"/>
      <c r="AQ651" s="189"/>
      <c r="AR651" s="30"/>
      <c r="AS651" s="30"/>
      <c r="AT651" s="30"/>
      <c r="AU651" s="30"/>
      <c r="AV651" s="31"/>
      <c r="AW651" s="33"/>
      <c r="AX651" s="57"/>
    </row>
    <row r="652" spans="2:50" s="15" customFormat="1" ht="21" x14ac:dyDescent="0.25">
      <c r="B652" s="48"/>
      <c r="C652" s="20">
        <f t="shared" si="41"/>
        <v>46017</v>
      </c>
      <c r="D652" s="168">
        <f>SUMIFS('Transport DB'!P:P,'Transport DB'!C:C,"="&amp;'Work DB'!C652,'Transport DB'!F:F,"="&amp;'Work DB'!$D$4)</f>
        <v>0</v>
      </c>
      <c r="E652" s="169">
        <f>SUMIFS('Transport DB'!P:P,'Transport DB'!C:C,"="&amp;'Work DB'!C652,'Transport DB'!F:F,"="&amp;'Work DB'!$E$4)</f>
        <v>0</v>
      </c>
      <c r="F652" s="169">
        <f>SUMIFS('Transport DB'!P:P,'Transport DB'!C:C,"="&amp;'Work DB'!C652,'Transport DB'!F:F,"="&amp;'Work DB'!$F$4)</f>
        <v>0</v>
      </c>
      <c r="G652" s="169"/>
      <c r="H652" s="167"/>
      <c r="I652" s="168">
        <f>SUMIFS('Transport DB'!O:O,'Transport DB'!C:C,"="&amp;'Work DB'!C652,'Transport DB'!F:F,"="&amp;'Work DB'!$I$4)</f>
        <v>0</v>
      </c>
      <c r="J652" s="169">
        <f>SUMIFS('Transport DB'!O:O,'Transport DB'!C:C,"="&amp;'Work DB'!C652,'Transport DB'!F:F,"="&amp;'Work DB'!$J$4)</f>
        <v>0</v>
      </c>
      <c r="K652" s="169">
        <f>SUMIFS('Transport DB'!O:O,'Transport DB'!C:C,"="&amp;'Work DB'!C652,'Transport DB'!F:F,"="&amp;'Work DB'!$K$4)</f>
        <v>0</v>
      </c>
      <c r="L652" s="169">
        <f>SUMIFS('Transport DB'!O:O,'Transport DB'!C:C,"="&amp;'Work DB'!C652,'Transport DB'!F:F,"="&amp;'Work DB'!$L$4)</f>
        <v>0</v>
      </c>
      <c r="M652" s="169">
        <f>SUMIFS('Transport DB'!O:O,'Transport DB'!C:C,"="&amp;'Work DB'!C652,'Transport DB'!F:F,"="&amp;'Work DB'!$M$4)</f>
        <v>0</v>
      </c>
      <c r="N652" s="169"/>
      <c r="O652" s="167"/>
      <c r="P652" s="168">
        <f t="shared" si="40"/>
        <v>0</v>
      </c>
      <c r="Q652" s="169">
        <f t="shared" si="39"/>
        <v>0</v>
      </c>
      <c r="R652" s="169"/>
      <c r="S652" s="169"/>
      <c r="T652" s="169"/>
      <c r="U652" s="169"/>
      <c r="V652" s="167"/>
      <c r="W652" s="168">
        <f>SUMIFS('Transport DB'!Q:Q,'Transport DB'!C:C,"="&amp;'Work DB'!C652,'Transport DB'!F:F,"="&amp;'Work DB'!$W$4)</f>
        <v>0</v>
      </c>
      <c r="X652" s="169">
        <f>SUMIFS('Transport DB'!Q:Q,'Transport DB'!C:C,"="&amp;'Work DB'!C652,'Transport DB'!F:F,"="&amp;'Work DB'!$X$4)</f>
        <v>0</v>
      </c>
      <c r="Y652" s="169">
        <f>SUMIFS('Transport DB'!Q:Q,'Transport DB'!C:C,"="&amp;'Work DB'!C652,'Transport DB'!F:F,"="&amp;'Work DB'!$Y$4)</f>
        <v>0</v>
      </c>
      <c r="Z652" s="166">
        <f>SUMIFS('Transport DB'!Q:Q,'Transport DB'!C:C,"="&amp;'Work DB'!C652,'Transport DB'!F:F,"="&amp;'Work DB'!$Z$4)</f>
        <v>0</v>
      </c>
      <c r="AA652" s="166">
        <f>SUMIFS('Transport DB'!Q:Q,'Transport DB'!C:C,"="&amp;'Work DB'!C652,'Transport DB'!F:F,"="&amp;'Work DB'!$AA$4)</f>
        <v>0</v>
      </c>
      <c r="AB652" s="166"/>
      <c r="AC652" s="167"/>
      <c r="AD652" s="29"/>
      <c r="AE652" s="30"/>
      <c r="AF652" s="31"/>
      <c r="AG652" s="29"/>
      <c r="AH652" s="30"/>
      <c r="AI652" s="32"/>
      <c r="AJ652" s="29"/>
      <c r="AK652" s="30"/>
      <c r="AL652" s="30"/>
      <c r="AM652" s="31"/>
      <c r="AN652" s="29"/>
      <c r="AO652" s="30"/>
      <c r="AP652" s="31"/>
      <c r="AQ652" s="189"/>
      <c r="AR652" s="30"/>
      <c r="AS652" s="30"/>
      <c r="AT652" s="30"/>
      <c r="AU652" s="30"/>
      <c r="AV652" s="31"/>
      <c r="AW652" s="33"/>
      <c r="AX652" s="57"/>
    </row>
    <row r="653" spans="2:50" s="15" customFormat="1" ht="21" x14ac:dyDescent="0.25">
      <c r="B653" s="48"/>
      <c r="C653" s="20">
        <f t="shared" si="41"/>
        <v>46018</v>
      </c>
      <c r="D653" s="168">
        <f>SUMIFS('Transport DB'!P:P,'Transport DB'!C:C,"="&amp;'Work DB'!C653,'Transport DB'!F:F,"="&amp;'Work DB'!$D$4)</f>
        <v>0</v>
      </c>
      <c r="E653" s="169">
        <f>SUMIFS('Transport DB'!P:P,'Transport DB'!C:C,"="&amp;'Work DB'!C653,'Transport DB'!F:F,"="&amp;'Work DB'!$E$4)</f>
        <v>0</v>
      </c>
      <c r="F653" s="169">
        <f>SUMIFS('Transport DB'!P:P,'Transport DB'!C:C,"="&amp;'Work DB'!C653,'Transport DB'!F:F,"="&amp;'Work DB'!$F$4)</f>
        <v>0</v>
      </c>
      <c r="G653" s="169"/>
      <c r="H653" s="167"/>
      <c r="I653" s="168">
        <f>SUMIFS('Transport DB'!O:O,'Transport DB'!C:C,"="&amp;'Work DB'!C653,'Transport DB'!F:F,"="&amp;'Work DB'!$I$4)</f>
        <v>0</v>
      </c>
      <c r="J653" s="169">
        <f>SUMIFS('Transport DB'!O:O,'Transport DB'!C:C,"="&amp;'Work DB'!C653,'Transport DB'!F:F,"="&amp;'Work DB'!$J$4)</f>
        <v>0</v>
      </c>
      <c r="K653" s="169">
        <f>SUMIFS('Transport DB'!O:O,'Transport DB'!C:C,"="&amp;'Work DB'!C653,'Transport DB'!F:F,"="&amp;'Work DB'!$K$4)</f>
        <v>0</v>
      </c>
      <c r="L653" s="169">
        <f>SUMIFS('Transport DB'!O:O,'Transport DB'!C:C,"="&amp;'Work DB'!C653,'Transport DB'!F:F,"="&amp;'Work DB'!$L$4)</f>
        <v>0</v>
      </c>
      <c r="M653" s="169">
        <f>SUMIFS('Transport DB'!O:O,'Transport DB'!C:C,"="&amp;'Work DB'!C653,'Transport DB'!F:F,"="&amp;'Work DB'!$M$4)</f>
        <v>0</v>
      </c>
      <c r="N653" s="169"/>
      <c r="O653" s="167"/>
      <c r="P653" s="168">
        <f t="shared" si="40"/>
        <v>0</v>
      </c>
      <c r="Q653" s="169">
        <f t="shared" si="39"/>
        <v>0</v>
      </c>
      <c r="R653" s="169"/>
      <c r="S653" s="169"/>
      <c r="T653" s="169"/>
      <c r="U653" s="169"/>
      <c r="V653" s="167"/>
      <c r="W653" s="168">
        <f>SUMIFS('Transport DB'!Q:Q,'Transport DB'!C:C,"="&amp;'Work DB'!C653,'Transport DB'!F:F,"="&amp;'Work DB'!$W$4)</f>
        <v>0</v>
      </c>
      <c r="X653" s="169">
        <f>SUMIFS('Transport DB'!Q:Q,'Transport DB'!C:C,"="&amp;'Work DB'!C653,'Transport DB'!F:F,"="&amp;'Work DB'!$X$4)</f>
        <v>0</v>
      </c>
      <c r="Y653" s="169">
        <f>SUMIFS('Transport DB'!Q:Q,'Transport DB'!C:C,"="&amp;'Work DB'!C653,'Transport DB'!F:F,"="&amp;'Work DB'!$Y$4)</f>
        <v>0</v>
      </c>
      <c r="Z653" s="166">
        <f>SUMIFS('Transport DB'!Q:Q,'Transport DB'!C:C,"="&amp;'Work DB'!C653,'Transport DB'!F:F,"="&amp;'Work DB'!$Z$4)</f>
        <v>0</v>
      </c>
      <c r="AA653" s="166">
        <f>SUMIFS('Transport DB'!Q:Q,'Transport DB'!C:C,"="&amp;'Work DB'!C653,'Transport DB'!F:F,"="&amp;'Work DB'!$AA$4)</f>
        <v>0</v>
      </c>
      <c r="AB653" s="166"/>
      <c r="AC653" s="167"/>
      <c r="AD653" s="29"/>
      <c r="AE653" s="30"/>
      <c r="AF653" s="31"/>
      <c r="AG653" s="29"/>
      <c r="AH653" s="30"/>
      <c r="AI653" s="32"/>
      <c r="AJ653" s="29"/>
      <c r="AK653" s="30"/>
      <c r="AL653" s="30"/>
      <c r="AM653" s="31"/>
      <c r="AN653" s="29"/>
      <c r="AO653" s="30"/>
      <c r="AP653" s="31"/>
      <c r="AQ653" s="189"/>
      <c r="AR653" s="30"/>
      <c r="AS653" s="30"/>
      <c r="AT653" s="30"/>
      <c r="AU653" s="30"/>
      <c r="AV653" s="31"/>
      <c r="AW653" s="33"/>
      <c r="AX653" s="57"/>
    </row>
    <row r="654" spans="2:50" s="15" customFormat="1" ht="21" x14ac:dyDescent="0.25">
      <c r="B654" s="48"/>
      <c r="C654" s="20">
        <f t="shared" si="41"/>
        <v>46019</v>
      </c>
      <c r="D654" s="168">
        <f>SUMIFS('Transport DB'!P:P,'Transport DB'!C:C,"="&amp;'Work DB'!C654,'Transport DB'!F:F,"="&amp;'Work DB'!$D$4)</f>
        <v>0</v>
      </c>
      <c r="E654" s="169">
        <f>SUMIFS('Transport DB'!P:P,'Transport DB'!C:C,"="&amp;'Work DB'!C654,'Transport DB'!F:F,"="&amp;'Work DB'!$E$4)</f>
        <v>0</v>
      </c>
      <c r="F654" s="169">
        <f>SUMIFS('Transport DB'!P:P,'Transport DB'!C:C,"="&amp;'Work DB'!C654,'Transport DB'!F:F,"="&amp;'Work DB'!$F$4)</f>
        <v>0</v>
      </c>
      <c r="G654" s="169"/>
      <c r="H654" s="167"/>
      <c r="I654" s="168">
        <f>SUMIFS('Transport DB'!O:O,'Transport DB'!C:C,"="&amp;'Work DB'!C654,'Transport DB'!F:F,"="&amp;'Work DB'!$I$4)</f>
        <v>0</v>
      </c>
      <c r="J654" s="169">
        <f>SUMIFS('Transport DB'!O:O,'Transport DB'!C:C,"="&amp;'Work DB'!C654,'Transport DB'!F:F,"="&amp;'Work DB'!$J$4)</f>
        <v>0</v>
      </c>
      <c r="K654" s="169">
        <f>SUMIFS('Transport DB'!O:O,'Transport DB'!C:C,"="&amp;'Work DB'!C654,'Transport DB'!F:F,"="&amp;'Work DB'!$K$4)</f>
        <v>0</v>
      </c>
      <c r="L654" s="169">
        <f>SUMIFS('Transport DB'!O:O,'Transport DB'!C:C,"="&amp;'Work DB'!C654,'Transport DB'!F:F,"="&amp;'Work DB'!$L$4)</f>
        <v>0</v>
      </c>
      <c r="M654" s="169">
        <f>SUMIFS('Transport DB'!O:O,'Transport DB'!C:C,"="&amp;'Work DB'!C654,'Transport DB'!F:F,"="&amp;'Work DB'!$M$4)</f>
        <v>0</v>
      </c>
      <c r="N654" s="169"/>
      <c r="O654" s="167"/>
      <c r="P654" s="168">
        <f t="shared" si="40"/>
        <v>0</v>
      </c>
      <c r="Q654" s="169">
        <f t="shared" si="39"/>
        <v>0</v>
      </c>
      <c r="R654" s="169"/>
      <c r="S654" s="169"/>
      <c r="T654" s="169"/>
      <c r="U654" s="169"/>
      <c r="V654" s="167"/>
      <c r="W654" s="168">
        <f>SUMIFS('Transport DB'!Q:Q,'Transport DB'!C:C,"="&amp;'Work DB'!C654,'Transport DB'!F:F,"="&amp;'Work DB'!$W$4)</f>
        <v>0</v>
      </c>
      <c r="X654" s="169">
        <f>SUMIFS('Transport DB'!Q:Q,'Transport DB'!C:C,"="&amp;'Work DB'!C654,'Transport DB'!F:F,"="&amp;'Work DB'!$X$4)</f>
        <v>0</v>
      </c>
      <c r="Y654" s="169">
        <f>SUMIFS('Transport DB'!Q:Q,'Transport DB'!C:C,"="&amp;'Work DB'!C654,'Transport DB'!F:F,"="&amp;'Work DB'!$Y$4)</f>
        <v>0</v>
      </c>
      <c r="Z654" s="166">
        <f>SUMIFS('Transport DB'!Q:Q,'Transport DB'!C:C,"="&amp;'Work DB'!C654,'Transport DB'!F:F,"="&amp;'Work DB'!$Z$4)</f>
        <v>0</v>
      </c>
      <c r="AA654" s="166">
        <f>SUMIFS('Transport DB'!Q:Q,'Transport DB'!C:C,"="&amp;'Work DB'!C654,'Transport DB'!F:F,"="&amp;'Work DB'!$AA$4)</f>
        <v>0</v>
      </c>
      <c r="AB654" s="166"/>
      <c r="AC654" s="167"/>
      <c r="AD654" s="29"/>
      <c r="AE654" s="30"/>
      <c r="AF654" s="31"/>
      <c r="AG654" s="29"/>
      <c r="AH654" s="30"/>
      <c r="AI654" s="32"/>
      <c r="AJ654" s="29"/>
      <c r="AK654" s="30"/>
      <c r="AL654" s="30"/>
      <c r="AM654" s="31"/>
      <c r="AN654" s="29"/>
      <c r="AO654" s="30"/>
      <c r="AP654" s="31"/>
      <c r="AQ654" s="189"/>
      <c r="AR654" s="30"/>
      <c r="AS654" s="30"/>
      <c r="AT654" s="30"/>
      <c r="AU654" s="30"/>
      <c r="AV654" s="31"/>
      <c r="AW654" s="33"/>
      <c r="AX654" s="57"/>
    </row>
    <row r="655" spans="2:50" s="15" customFormat="1" ht="21" x14ac:dyDescent="0.25">
      <c r="B655" s="48"/>
      <c r="C655" s="20">
        <f t="shared" si="41"/>
        <v>46020</v>
      </c>
      <c r="D655" s="168">
        <f>SUMIFS('Transport DB'!P:P,'Transport DB'!C:C,"="&amp;'Work DB'!C655,'Transport DB'!F:F,"="&amp;'Work DB'!$D$4)</f>
        <v>0</v>
      </c>
      <c r="E655" s="169">
        <f>SUMIFS('Transport DB'!P:P,'Transport DB'!C:C,"="&amp;'Work DB'!C655,'Transport DB'!F:F,"="&amp;'Work DB'!$E$4)</f>
        <v>0</v>
      </c>
      <c r="F655" s="169">
        <f>SUMIFS('Transport DB'!P:P,'Transport DB'!C:C,"="&amp;'Work DB'!C655,'Transport DB'!F:F,"="&amp;'Work DB'!$F$4)</f>
        <v>0</v>
      </c>
      <c r="G655" s="169"/>
      <c r="H655" s="167"/>
      <c r="I655" s="168">
        <f>SUMIFS('Transport DB'!O:O,'Transport DB'!C:C,"="&amp;'Work DB'!C655,'Transport DB'!F:F,"="&amp;'Work DB'!$I$4)</f>
        <v>0</v>
      </c>
      <c r="J655" s="169">
        <f>SUMIFS('Transport DB'!O:O,'Transport DB'!C:C,"="&amp;'Work DB'!C655,'Transport DB'!F:F,"="&amp;'Work DB'!$J$4)</f>
        <v>0</v>
      </c>
      <c r="K655" s="169">
        <f>SUMIFS('Transport DB'!O:O,'Transport DB'!C:C,"="&amp;'Work DB'!C655,'Transport DB'!F:F,"="&amp;'Work DB'!$K$4)</f>
        <v>0</v>
      </c>
      <c r="L655" s="169">
        <f>SUMIFS('Transport DB'!O:O,'Transport DB'!C:C,"="&amp;'Work DB'!C655,'Transport DB'!F:F,"="&amp;'Work DB'!$L$4)</f>
        <v>0</v>
      </c>
      <c r="M655" s="169">
        <f>SUMIFS('Transport DB'!O:O,'Transport DB'!C:C,"="&amp;'Work DB'!C655,'Transport DB'!F:F,"="&amp;'Work DB'!$M$4)</f>
        <v>0</v>
      </c>
      <c r="N655" s="169"/>
      <c r="O655" s="167"/>
      <c r="P655" s="168">
        <f t="shared" si="40"/>
        <v>0</v>
      </c>
      <c r="Q655" s="169">
        <f t="shared" si="39"/>
        <v>0</v>
      </c>
      <c r="R655" s="169"/>
      <c r="S655" s="169"/>
      <c r="T655" s="169"/>
      <c r="U655" s="169"/>
      <c r="V655" s="167"/>
      <c r="W655" s="168">
        <f>SUMIFS('Transport DB'!Q:Q,'Transport DB'!C:C,"="&amp;'Work DB'!C655,'Transport DB'!F:F,"="&amp;'Work DB'!$W$4)</f>
        <v>0</v>
      </c>
      <c r="X655" s="169">
        <f>SUMIFS('Transport DB'!Q:Q,'Transport DB'!C:C,"="&amp;'Work DB'!C655,'Transport DB'!F:F,"="&amp;'Work DB'!$X$4)</f>
        <v>0</v>
      </c>
      <c r="Y655" s="169">
        <f>SUMIFS('Transport DB'!Q:Q,'Transport DB'!C:C,"="&amp;'Work DB'!C655,'Transport DB'!F:F,"="&amp;'Work DB'!$Y$4)</f>
        <v>0</v>
      </c>
      <c r="Z655" s="166">
        <f>SUMIFS('Transport DB'!Q:Q,'Transport DB'!C:C,"="&amp;'Work DB'!C655,'Transport DB'!F:F,"="&amp;'Work DB'!$Z$4)</f>
        <v>0</v>
      </c>
      <c r="AA655" s="166">
        <f>SUMIFS('Transport DB'!Q:Q,'Transport DB'!C:C,"="&amp;'Work DB'!C655,'Transport DB'!F:F,"="&amp;'Work DB'!$AA$4)</f>
        <v>0</v>
      </c>
      <c r="AB655" s="166"/>
      <c r="AC655" s="167"/>
      <c r="AD655" s="29"/>
      <c r="AE655" s="30"/>
      <c r="AF655" s="31"/>
      <c r="AG655" s="29"/>
      <c r="AH655" s="30"/>
      <c r="AI655" s="32"/>
      <c r="AJ655" s="29"/>
      <c r="AK655" s="30"/>
      <c r="AL655" s="30"/>
      <c r="AM655" s="31"/>
      <c r="AN655" s="29"/>
      <c r="AO655" s="30"/>
      <c r="AP655" s="31"/>
      <c r="AQ655" s="189"/>
      <c r="AR655" s="30"/>
      <c r="AS655" s="30"/>
      <c r="AT655" s="30"/>
      <c r="AU655" s="30"/>
      <c r="AV655" s="31"/>
      <c r="AW655" s="33"/>
      <c r="AX655" s="57"/>
    </row>
    <row r="656" spans="2:50" s="15" customFormat="1" ht="21" x14ac:dyDescent="0.25">
      <c r="B656" s="48"/>
      <c r="C656" s="20">
        <f t="shared" si="41"/>
        <v>46021</v>
      </c>
      <c r="D656" s="168">
        <f>SUMIFS('Transport DB'!P:P,'Transport DB'!C:C,"="&amp;'Work DB'!C656,'Transport DB'!F:F,"="&amp;'Work DB'!$D$4)</f>
        <v>0</v>
      </c>
      <c r="E656" s="169">
        <f>SUMIFS('Transport DB'!P:P,'Transport DB'!C:C,"="&amp;'Work DB'!C656,'Transport DB'!F:F,"="&amp;'Work DB'!$E$4)</f>
        <v>0</v>
      </c>
      <c r="F656" s="169">
        <f>SUMIFS('Transport DB'!P:P,'Transport DB'!C:C,"="&amp;'Work DB'!C656,'Transport DB'!F:F,"="&amp;'Work DB'!$F$4)</f>
        <v>0</v>
      </c>
      <c r="G656" s="169"/>
      <c r="H656" s="167"/>
      <c r="I656" s="168">
        <f>SUMIFS('Transport DB'!O:O,'Transport DB'!C:C,"="&amp;'Work DB'!C656,'Transport DB'!F:F,"="&amp;'Work DB'!$I$4)</f>
        <v>0</v>
      </c>
      <c r="J656" s="169">
        <f>SUMIFS('Transport DB'!O:O,'Transport DB'!C:C,"="&amp;'Work DB'!C656,'Transport DB'!F:F,"="&amp;'Work DB'!$J$4)</f>
        <v>0</v>
      </c>
      <c r="K656" s="169">
        <f>SUMIFS('Transport DB'!O:O,'Transport DB'!C:C,"="&amp;'Work DB'!C656,'Transport DB'!F:F,"="&amp;'Work DB'!$K$4)</f>
        <v>0</v>
      </c>
      <c r="L656" s="169">
        <f>SUMIFS('Transport DB'!O:O,'Transport DB'!C:C,"="&amp;'Work DB'!C656,'Transport DB'!F:F,"="&amp;'Work DB'!$L$4)</f>
        <v>0</v>
      </c>
      <c r="M656" s="169">
        <f>SUMIFS('Transport DB'!O:O,'Transport DB'!C:C,"="&amp;'Work DB'!C656,'Transport DB'!F:F,"="&amp;'Work DB'!$M$4)</f>
        <v>0</v>
      </c>
      <c r="N656" s="169"/>
      <c r="O656" s="167"/>
      <c r="P656" s="168">
        <f t="shared" si="40"/>
        <v>0</v>
      </c>
      <c r="Q656" s="169">
        <f t="shared" si="39"/>
        <v>0</v>
      </c>
      <c r="R656" s="169"/>
      <c r="S656" s="169"/>
      <c r="T656" s="169"/>
      <c r="U656" s="169"/>
      <c r="V656" s="167"/>
      <c r="W656" s="168">
        <f>SUMIFS('Transport DB'!Q:Q,'Transport DB'!C:C,"="&amp;'Work DB'!C656,'Transport DB'!F:F,"="&amp;'Work DB'!$W$4)</f>
        <v>0</v>
      </c>
      <c r="X656" s="169">
        <f>SUMIFS('Transport DB'!Q:Q,'Transport DB'!C:C,"="&amp;'Work DB'!C656,'Transport DB'!F:F,"="&amp;'Work DB'!$X$4)</f>
        <v>0</v>
      </c>
      <c r="Y656" s="169">
        <f>SUMIFS('Transport DB'!Q:Q,'Transport DB'!C:C,"="&amp;'Work DB'!C656,'Transport DB'!F:F,"="&amp;'Work DB'!$Y$4)</f>
        <v>0</v>
      </c>
      <c r="Z656" s="166">
        <f>SUMIFS('Transport DB'!Q:Q,'Transport DB'!C:C,"="&amp;'Work DB'!C656,'Transport DB'!F:F,"="&amp;'Work DB'!$Z$4)</f>
        <v>0</v>
      </c>
      <c r="AA656" s="166">
        <f>SUMIFS('Transport DB'!Q:Q,'Transport DB'!C:C,"="&amp;'Work DB'!C656,'Transport DB'!F:F,"="&amp;'Work DB'!$AA$4)</f>
        <v>0</v>
      </c>
      <c r="AB656" s="166"/>
      <c r="AC656" s="167"/>
      <c r="AD656" s="29"/>
      <c r="AE656" s="30"/>
      <c r="AF656" s="31"/>
      <c r="AG656" s="29"/>
      <c r="AH656" s="30"/>
      <c r="AI656" s="32"/>
      <c r="AJ656" s="29"/>
      <c r="AK656" s="30"/>
      <c r="AL656" s="30"/>
      <c r="AM656" s="31"/>
      <c r="AN656" s="29"/>
      <c r="AO656" s="30"/>
      <c r="AP656" s="31"/>
      <c r="AQ656" s="189"/>
      <c r="AR656" s="30"/>
      <c r="AS656" s="30"/>
      <c r="AT656" s="30"/>
      <c r="AU656" s="30"/>
      <c r="AV656" s="31"/>
      <c r="AW656" s="33"/>
      <c r="AX656" s="57"/>
    </row>
    <row r="657" spans="2:50" s="15" customFormat="1" ht="21" x14ac:dyDescent="0.25">
      <c r="B657" s="48"/>
      <c r="C657" s="20">
        <f t="shared" si="41"/>
        <v>46022</v>
      </c>
      <c r="D657" s="168">
        <f>SUMIFS('Transport DB'!P:P,'Transport DB'!C:C,"="&amp;'Work DB'!C657,'Transport DB'!F:F,"="&amp;'Work DB'!$D$4)</f>
        <v>0</v>
      </c>
      <c r="E657" s="169">
        <f>SUMIFS('Transport DB'!P:P,'Transport DB'!C:C,"="&amp;'Work DB'!C657,'Transport DB'!F:F,"="&amp;'Work DB'!$E$4)</f>
        <v>0</v>
      </c>
      <c r="F657" s="169">
        <f>SUMIFS('Transport DB'!P:P,'Transport DB'!C:C,"="&amp;'Work DB'!C657,'Transport DB'!F:F,"="&amp;'Work DB'!$F$4)</f>
        <v>0</v>
      </c>
      <c r="G657" s="169"/>
      <c r="H657" s="167"/>
      <c r="I657" s="168">
        <f>SUMIFS('Transport DB'!O:O,'Transport DB'!C:C,"="&amp;'Work DB'!C657,'Transport DB'!F:F,"="&amp;'Work DB'!$I$4)</f>
        <v>0</v>
      </c>
      <c r="J657" s="169">
        <f>SUMIFS('Transport DB'!O:O,'Transport DB'!C:C,"="&amp;'Work DB'!C657,'Transport DB'!F:F,"="&amp;'Work DB'!$J$4)</f>
        <v>0</v>
      </c>
      <c r="K657" s="169">
        <f>SUMIFS('Transport DB'!O:O,'Transport DB'!C:C,"="&amp;'Work DB'!C657,'Transport DB'!F:F,"="&amp;'Work DB'!$K$4)</f>
        <v>0</v>
      </c>
      <c r="L657" s="169">
        <f>SUMIFS('Transport DB'!O:O,'Transport DB'!C:C,"="&amp;'Work DB'!C657,'Transport DB'!F:F,"="&amp;'Work DB'!$L$4)</f>
        <v>0</v>
      </c>
      <c r="M657" s="169">
        <f>SUMIFS('Transport DB'!O:O,'Transport DB'!C:C,"="&amp;'Work DB'!C657,'Transport DB'!F:F,"="&amp;'Work DB'!$M$4)</f>
        <v>0</v>
      </c>
      <c r="N657" s="169"/>
      <c r="O657" s="167"/>
      <c r="P657" s="168">
        <f t="shared" si="40"/>
        <v>0</v>
      </c>
      <c r="Q657" s="169">
        <f t="shared" si="39"/>
        <v>0</v>
      </c>
      <c r="R657" s="169"/>
      <c r="S657" s="169"/>
      <c r="T657" s="169"/>
      <c r="U657" s="169"/>
      <c r="V657" s="167"/>
      <c r="W657" s="168">
        <f>SUMIFS('Transport DB'!Q:Q,'Transport DB'!C:C,"="&amp;'Work DB'!C657,'Transport DB'!F:F,"="&amp;'Work DB'!$W$4)</f>
        <v>0</v>
      </c>
      <c r="X657" s="169">
        <f>SUMIFS('Transport DB'!Q:Q,'Transport DB'!C:C,"="&amp;'Work DB'!C657,'Transport DB'!F:F,"="&amp;'Work DB'!$X$4)</f>
        <v>0</v>
      </c>
      <c r="Y657" s="169">
        <f>SUMIFS('Transport DB'!Q:Q,'Transport DB'!C:C,"="&amp;'Work DB'!C657,'Transport DB'!F:F,"="&amp;'Work DB'!$Y$4)</f>
        <v>0</v>
      </c>
      <c r="Z657" s="166">
        <f>SUMIFS('Transport DB'!Q:Q,'Transport DB'!C:C,"="&amp;'Work DB'!C657,'Transport DB'!F:F,"="&amp;'Work DB'!$Z$4)</f>
        <v>0</v>
      </c>
      <c r="AA657" s="166">
        <f>SUMIFS('Transport DB'!Q:Q,'Transport DB'!C:C,"="&amp;'Work DB'!C657,'Transport DB'!F:F,"="&amp;'Work DB'!$AA$4)</f>
        <v>0</v>
      </c>
      <c r="AB657" s="166"/>
      <c r="AC657" s="167"/>
      <c r="AD657" s="29"/>
      <c r="AE657" s="30"/>
      <c r="AF657" s="31"/>
      <c r="AG657" s="29"/>
      <c r="AH657" s="30"/>
      <c r="AI657" s="32"/>
      <c r="AJ657" s="29"/>
      <c r="AK657" s="30"/>
      <c r="AL657" s="30"/>
      <c r="AM657" s="31"/>
      <c r="AN657" s="29"/>
      <c r="AO657" s="30"/>
      <c r="AP657" s="31"/>
      <c r="AQ657" s="189"/>
      <c r="AR657" s="30"/>
      <c r="AS657" s="30"/>
      <c r="AT657" s="30"/>
      <c r="AU657" s="30"/>
      <c r="AV657" s="31"/>
      <c r="AW657" s="33"/>
      <c r="AX657" s="57"/>
    </row>
    <row r="658" spans="2:50" s="15" customFormat="1" ht="21" x14ac:dyDescent="0.25">
      <c r="B658" s="48"/>
      <c r="C658" s="20">
        <f t="shared" si="41"/>
        <v>46023</v>
      </c>
      <c r="D658" s="168">
        <f>SUMIFS('Transport DB'!P:P,'Transport DB'!C:C,"="&amp;'Work DB'!C658,'Transport DB'!F:F,"="&amp;'Work DB'!$D$4)</f>
        <v>0</v>
      </c>
      <c r="E658" s="169">
        <f>SUMIFS('Transport DB'!P:P,'Transport DB'!C:C,"="&amp;'Work DB'!C658,'Transport DB'!F:F,"="&amp;'Work DB'!$E$4)</f>
        <v>0</v>
      </c>
      <c r="F658" s="169">
        <f>SUMIFS('Transport DB'!P:P,'Transport DB'!C:C,"="&amp;'Work DB'!C658,'Transport DB'!F:F,"="&amp;'Work DB'!$F$4)</f>
        <v>0</v>
      </c>
      <c r="G658" s="169"/>
      <c r="H658" s="167"/>
      <c r="I658" s="168">
        <f>SUMIFS('Transport DB'!O:O,'Transport DB'!C:C,"="&amp;'Work DB'!C658,'Transport DB'!F:F,"="&amp;'Work DB'!$I$4)</f>
        <v>0</v>
      </c>
      <c r="J658" s="169">
        <f>SUMIFS('Transport DB'!O:O,'Transport DB'!C:C,"="&amp;'Work DB'!C658,'Transport DB'!F:F,"="&amp;'Work DB'!$J$4)</f>
        <v>0</v>
      </c>
      <c r="K658" s="169">
        <f>SUMIFS('Transport DB'!O:O,'Transport DB'!C:C,"="&amp;'Work DB'!C658,'Transport DB'!F:F,"="&amp;'Work DB'!$K$4)</f>
        <v>0</v>
      </c>
      <c r="L658" s="169">
        <f>SUMIFS('Transport DB'!O:O,'Transport DB'!C:C,"="&amp;'Work DB'!C658,'Transport DB'!F:F,"="&amp;'Work DB'!$L$4)</f>
        <v>0</v>
      </c>
      <c r="M658" s="169">
        <f>SUMIFS('Transport DB'!O:O,'Transport DB'!C:C,"="&amp;'Work DB'!C658,'Transport DB'!F:F,"="&amp;'Work DB'!$M$4)</f>
        <v>0</v>
      </c>
      <c r="N658" s="169"/>
      <c r="O658" s="167"/>
      <c r="P658" s="168">
        <f t="shared" si="40"/>
        <v>0</v>
      </c>
      <c r="Q658" s="169">
        <f t="shared" si="39"/>
        <v>0</v>
      </c>
      <c r="R658" s="169"/>
      <c r="S658" s="169"/>
      <c r="T658" s="169"/>
      <c r="U658" s="169"/>
      <c r="V658" s="167"/>
      <c r="W658" s="168">
        <f>SUMIFS('Transport DB'!Q:Q,'Transport DB'!C:C,"="&amp;'Work DB'!C658,'Transport DB'!F:F,"="&amp;'Work DB'!$W$4)</f>
        <v>0</v>
      </c>
      <c r="X658" s="169">
        <f>SUMIFS('Transport DB'!Q:Q,'Transport DB'!C:C,"="&amp;'Work DB'!C658,'Transport DB'!F:F,"="&amp;'Work DB'!$X$4)</f>
        <v>0</v>
      </c>
      <c r="Y658" s="169">
        <f>SUMIFS('Transport DB'!Q:Q,'Transport DB'!C:C,"="&amp;'Work DB'!C658,'Transport DB'!F:F,"="&amp;'Work DB'!$Y$4)</f>
        <v>0</v>
      </c>
      <c r="Z658" s="166">
        <f>SUMIFS('Transport DB'!Q:Q,'Transport DB'!C:C,"="&amp;'Work DB'!C658,'Transport DB'!F:F,"="&amp;'Work DB'!$Z$4)</f>
        <v>0</v>
      </c>
      <c r="AA658" s="166">
        <f>SUMIFS('Transport DB'!Q:Q,'Transport DB'!C:C,"="&amp;'Work DB'!C658,'Transport DB'!F:F,"="&amp;'Work DB'!$AA$4)</f>
        <v>0</v>
      </c>
      <c r="AB658" s="166"/>
      <c r="AC658" s="167"/>
      <c r="AD658" s="29"/>
      <c r="AE658" s="30"/>
      <c r="AF658" s="31"/>
      <c r="AG658" s="29"/>
      <c r="AH658" s="30"/>
      <c r="AI658" s="32"/>
      <c r="AJ658" s="29"/>
      <c r="AK658" s="30"/>
      <c r="AL658" s="30"/>
      <c r="AM658" s="31"/>
      <c r="AN658" s="29"/>
      <c r="AO658" s="30"/>
      <c r="AP658" s="31"/>
      <c r="AQ658" s="189"/>
      <c r="AR658" s="30"/>
      <c r="AS658" s="30"/>
      <c r="AT658" s="30"/>
      <c r="AU658" s="30"/>
      <c r="AV658" s="31"/>
      <c r="AW658" s="33"/>
      <c r="AX658" s="57"/>
    </row>
    <row r="659" spans="2:50" s="15" customFormat="1" ht="21" x14ac:dyDescent="0.25">
      <c r="B659" s="48"/>
      <c r="C659" s="20">
        <f t="shared" si="41"/>
        <v>46024</v>
      </c>
      <c r="D659" s="168">
        <f>SUMIFS('Transport DB'!P:P,'Transport DB'!C:C,"="&amp;'Work DB'!C659,'Transport DB'!F:F,"="&amp;'Work DB'!$D$4)</f>
        <v>0</v>
      </c>
      <c r="E659" s="169">
        <f>SUMIFS('Transport DB'!P:P,'Transport DB'!C:C,"="&amp;'Work DB'!C659,'Transport DB'!F:F,"="&amp;'Work DB'!$E$4)</f>
        <v>0</v>
      </c>
      <c r="F659" s="169">
        <f>SUMIFS('Transport DB'!P:P,'Transport DB'!C:C,"="&amp;'Work DB'!C659,'Transport DB'!F:F,"="&amp;'Work DB'!$F$4)</f>
        <v>0</v>
      </c>
      <c r="G659" s="169"/>
      <c r="H659" s="167"/>
      <c r="I659" s="168">
        <f>SUMIFS('Transport DB'!O:O,'Transport DB'!C:C,"="&amp;'Work DB'!C659,'Transport DB'!F:F,"="&amp;'Work DB'!$I$4)</f>
        <v>0</v>
      </c>
      <c r="J659" s="169">
        <f>SUMIFS('Transport DB'!O:O,'Transport DB'!C:C,"="&amp;'Work DB'!C659,'Transport DB'!F:F,"="&amp;'Work DB'!$J$4)</f>
        <v>0</v>
      </c>
      <c r="K659" s="169">
        <f>SUMIFS('Transport DB'!O:O,'Transport DB'!C:C,"="&amp;'Work DB'!C659,'Transport DB'!F:F,"="&amp;'Work DB'!$K$4)</f>
        <v>0</v>
      </c>
      <c r="L659" s="169">
        <f>SUMIFS('Transport DB'!O:O,'Transport DB'!C:C,"="&amp;'Work DB'!C659,'Transport DB'!F:F,"="&amp;'Work DB'!$L$4)</f>
        <v>0</v>
      </c>
      <c r="M659" s="169">
        <f>SUMIFS('Transport DB'!O:O,'Transport DB'!C:C,"="&amp;'Work DB'!C659,'Transport DB'!F:F,"="&amp;'Work DB'!$M$4)</f>
        <v>0</v>
      </c>
      <c r="N659" s="169"/>
      <c r="O659" s="167"/>
      <c r="P659" s="168">
        <f t="shared" si="40"/>
        <v>0</v>
      </c>
      <c r="Q659" s="169">
        <f t="shared" si="39"/>
        <v>0</v>
      </c>
      <c r="R659" s="169"/>
      <c r="S659" s="169"/>
      <c r="T659" s="169"/>
      <c r="U659" s="169"/>
      <c r="V659" s="167"/>
      <c r="W659" s="168">
        <f>SUMIFS('Transport DB'!Q:Q,'Transport DB'!C:C,"="&amp;'Work DB'!C659,'Transport DB'!F:F,"="&amp;'Work DB'!$W$4)</f>
        <v>0</v>
      </c>
      <c r="X659" s="169">
        <f>SUMIFS('Transport DB'!Q:Q,'Transport DB'!C:C,"="&amp;'Work DB'!C659,'Transport DB'!F:F,"="&amp;'Work DB'!$X$4)</f>
        <v>0</v>
      </c>
      <c r="Y659" s="169">
        <f>SUMIFS('Transport DB'!Q:Q,'Transport DB'!C:C,"="&amp;'Work DB'!C659,'Transport DB'!F:F,"="&amp;'Work DB'!$Y$4)</f>
        <v>0</v>
      </c>
      <c r="Z659" s="166">
        <f>SUMIFS('Transport DB'!Q:Q,'Transport DB'!C:C,"="&amp;'Work DB'!C659,'Transport DB'!F:F,"="&amp;'Work DB'!$Z$4)</f>
        <v>0</v>
      </c>
      <c r="AA659" s="166">
        <f>SUMIFS('Transport DB'!Q:Q,'Transport DB'!C:C,"="&amp;'Work DB'!C659,'Transport DB'!F:F,"="&amp;'Work DB'!$AA$4)</f>
        <v>0</v>
      </c>
      <c r="AB659" s="166"/>
      <c r="AC659" s="167"/>
      <c r="AD659" s="29"/>
      <c r="AE659" s="30"/>
      <c r="AF659" s="31"/>
      <c r="AG659" s="29"/>
      <c r="AH659" s="30"/>
      <c r="AI659" s="32"/>
      <c r="AJ659" s="29"/>
      <c r="AK659" s="30"/>
      <c r="AL659" s="30"/>
      <c r="AM659" s="31"/>
      <c r="AN659" s="29"/>
      <c r="AO659" s="30"/>
      <c r="AP659" s="31"/>
      <c r="AQ659" s="189"/>
      <c r="AR659" s="30"/>
      <c r="AS659" s="30"/>
      <c r="AT659" s="30"/>
      <c r="AU659" s="30"/>
      <c r="AV659" s="31"/>
      <c r="AW659" s="33"/>
      <c r="AX659" s="57"/>
    </row>
    <row r="660" spans="2:50" s="15" customFormat="1" ht="21" x14ac:dyDescent="0.25">
      <c r="B660" s="48"/>
      <c r="C660" s="20">
        <f t="shared" si="41"/>
        <v>46025</v>
      </c>
      <c r="D660" s="168">
        <f>SUMIFS('Transport DB'!P:P,'Transport DB'!C:C,"="&amp;'Work DB'!C660,'Transport DB'!F:F,"="&amp;'Work DB'!$D$4)</f>
        <v>0</v>
      </c>
      <c r="E660" s="169">
        <f>SUMIFS('Transport DB'!P:P,'Transport DB'!C:C,"="&amp;'Work DB'!C660,'Transport DB'!F:F,"="&amp;'Work DB'!$E$4)</f>
        <v>0</v>
      </c>
      <c r="F660" s="169">
        <f>SUMIFS('Transport DB'!P:P,'Transport DB'!C:C,"="&amp;'Work DB'!C660,'Transport DB'!F:F,"="&amp;'Work DB'!$F$4)</f>
        <v>0</v>
      </c>
      <c r="G660" s="169"/>
      <c r="H660" s="167"/>
      <c r="I660" s="168">
        <f>SUMIFS('Transport DB'!O:O,'Transport DB'!C:C,"="&amp;'Work DB'!C660,'Transport DB'!F:F,"="&amp;'Work DB'!$I$4)</f>
        <v>0</v>
      </c>
      <c r="J660" s="169">
        <f>SUMIFS('Transport DB'!O:O,'Transport DB'!C:C,"="&amp;'Work DB'!C660,'Transport DB'!F:F,"="&amp;'Work DB'!$J$4)</f>
        <v>0</v>
      </c>
      <c r="K660" s="169">
        <f>SUMIFS('Transport DB'!O:O,'Transport DB'!C:C,"="&amp;'Work DB'!C660,'Transport DB'!F:F,"="&amp;'Work DB'!$K$4)</f>
        <v>0</v>
      </c>
      <c r="L660" s="169">
        <f>SUMIFS('Transport DB'!O:O,'Transport DB'!C:C,"="&amp;'Work DB'!C660,'Transport DB'!F:F,"="&amp;'Work DB'!$L$4)</f>
        <v>0</v>
      </c>
      <c r="M660" s="169">
        <f>SUMIFS('Transport DB'!O:O,'Transport DB'!C:C,"="&amp;'Work DB'!C660,'Transport DB'!F:F,"="&amp;'Work DB'!$M$4)</f>
        <v>0</v>
      </c>
      <c r="N660" s="169"/>
      <c r="O660" s="167"/>
      <c r="P660" s="168">
        <f t="shared" si="40"/>
        <v>0</v>
      </c>
      <c r="Q660" s="169">
        <f t="shared" si="39"/>
        <v>0</v>
      </c>
      <c r="R660" s="169"/>
      <c r="S660" s="169"/>
      <c r="T660" s="169"/>
      <c r="U660" s="169"/>
      <c r="V660" s="167"/>
      <c r="W660" s="168">
        <f>SUMIFS('Transport DB'!Q:Q,'Transport DB'!C:C,"="&amp;'Work DB'!C660,'Transport DB'!F:F,"="&amp;'Work DB'!$W$4)</f>
        <v>0</v>
      </c>
      <c r="X660" s="169">
        <f>SUMIFS('Transport DB'!Q:Q,'Transport DB'!C:C,"="&amp;'Work DB'!C660,'Transport DB'!F:F,"="&amp;'Work DB'!$X$4)</f>
        <v>0</v>
      </c>
      <c r="Y660" s="169">
        <f>SUMIFS('Transport DB'!Q:Q,'Transport DB'!C:C,"="&amp;'Work DB'!C660,'Transport DB'!F:F,"="&amp;'Work DB'!$Y$4)</f>
        <v>0</v>
      </c>
      <c r="Z660" s="166">
        <f>SUMIFS('Transport DB'!Q:Q,'Transport DB'!C:C,"="&amp;'Work DB'!C660,'Transport DB'!F:F,"="&amp;'Work DB'!$Z$4)</f>
        <v>0</v>
      </c>
      <c r="AA660" s="166">
        <f>SUMIFS('Transport DB'!Q:Q,'Transport DB'!C:C,"="&amp;'Work DB'!C660,'Transport DB'!F:F,"="&amp;'Work DB'!$AA$4)</f>
        <v>0</v>
      </c>
      <c r="AB660" s="166"/>
      <c r="AC660" s="167"/>
      <c r="AD660" s="29"/>
      <c r="AE660" s="30"/>
      <c r="AF660" s="31"/>
      <c r="AG660" s="29"/>
      <c r="AH660" s="30"/>
      <c r="AI660" s="32"/>
      <c r="AJ660" s="29"/>
      <c r="AK660" s="30"/>
      <c r="AL660" s="30"/>
      <c r="AM660" s="31"/>
      <c r="AN660" s="29"/>
      <c r="AO660" s="30"/>
      <c r="AP660" s="31"/>
      <c r="AQ660" s="189"/>
      <c r="AR660" s="30"/>
      <c r="AS660" s="30"/>
      <c r="AT660" s="30"/>
      <c r="AU660" s="30"/>
      <c r="AV660" s="31"/>
      <c r="AW660" s="33"/>
      <c r="AX660" s="57"/>
    </row>
    <row r="661" spans="2:50" s="15" customFormat="1" ht="21" x14ac:dyDescent="0.25">
      <c r="B661" s="48"/>
      <c r="C661" s="20">
        <f t="shared" si="41"/>
        <v>46026</v>
      </c>
      <c r="D661" s="168">
        <f>SUMIFS('Transport DB'!P:P,'Transport DB'!C:C,"="&amp;'Work DB'!C661,'Transport DB'!F:F,"="&amp;'Work DB'!$D$4)</f>
        <v>0</v>
      </c>
      <c r="E661" s="169">
        <f>SUMIFS('Transport DB'!P:P,'Transport DB'!C:C,"="&amp;'Work DB'!C661,'Transport DB'!F:F,"="&amp;'Work DB'!$E$4)</f>
        <v>0</v>
      </c>
      <c r="F661" s="169">
        <f>SUMIFS('Transport DB'!P:P,'Transport DB'!C:C,"="&amp;'Work DB'!C661,'Transport DB'!F:F,"="&amp;'Work DB'!$F$4)</f>
        <v>0</v>
      </c>
      <c r="G661" s="169"/>
      <c r="H661" s="167"/>
      <c r="I661" s="168">
        <f>SUMIFS('Transport DB'!O:O,'Transport DB'!C:C,"="&amp;'Work DB'!C661,'Transport DB'!F:F,"="&amp;'Work DB'!$I$4)</f>
        <v>0</v>
      </c>
      <c r="J661" s="169">
        <f>SUMIFS('Transport DB'!O:O,'Transport DB'!C:C,"="&amp;'Work DB'!C661,'Transport DB'!F:F,"="&amp;'Work DB'!$J$4)</f>
        <v>0</v>
      </c>
      <c r="K661" s="169">
        <f>SUMIFS('Transport DB'!O:O,'Transport DB'!C:C,"="&amp;'Work DB'!C661,'Transport DB'!F:F,"="&amp;'Work DB'!$K$4)</f>
        <v>0</v>
      </c>
      <c r="L661" s="169">
        <f>SUMIFS('Transport DB'!O:O,'Transport DB'!C:C,"="&amp;'Work DB'!C661,'Transport DB'!F:F,"="&amp;'Work DB'!$L$4)</f>
        <v>0</v>
      </c>
      <c r="M661" s="169">
        <f>SUMIFS('Transport DB'!O:O,'Transport DB'!C:C,"="&amp;'Work DB'!C661,'Transport DB'!F:F,"="&amp;'Work DB'!$M$4)</f>
        <v>0</v>
      </c>
      <c r="N661" s="169"/>
      <c r="O661" s="167"/>
      <c r="P661" s="168">
        <f t="shared" si="40"/>
        <v>0</v>
      </c>
      <c r="Q661" s="169">
        <f t="shared" si="39"/>
        <v>0</v>
      </c>
      <c r="R661" s="169"/>
      <c r="S661" s="169"/>
      <c r="T661" s="169"/>
      <c r="U661" s="169"/>
      <c r="V661" s="167"/>
      <c r="W661" s="168">
        <f>SUMIFS('Transport DB'!Q:Q,'Transport DB'!C:C,"="&amp;'Work DB'!C661,'Transport DB'!F:F,"="&amp;'Work DB'!$W$4)</f>
        <v>0</v>
      </c>
      <c r="X661" s="169">
        <f>SUMIFS('Transport DB'!Q:Q,'Transport DB'!C:C,"="&amp;'Work DB'!C661,'Transport DB'!F:F,"="&amp;'Work DB'!$X$4)</f>
        <v>0</v>
      </c>
      <c r="Y661" s="169">
        <f>SUMIFS('Transport DB'!Q:Q,'Transport DB'!C:C,"="&amp;'Work DB'!C661,'Transport DB'!F:F,"="&amp;'Work DB'!$Y$4)</f>
        <v>0</v>
      </c>
      <c r="Z661" s="166">
        <f>SUMIFS('Transport DB'!Q:Q,'Transport DB'!C:C,"="&amp;'Work DB'!C661,'Transport DB'!F:F,"="&amp;'Work DB'!$Z$4)</f>
        <v>0</v>
      </c>
      <c r="AA661" s="166">
        <f>SUMIFS('Transport DB'!Q:Q,'Transport DB'!C:C,"="&amp;'Work DB'!C661,'Transport DB'!F:F,"="&amp;'Work DB'!$AA$4)</f>
        <v>0</v>
      </c>
      <c r="AB661" s="166"/>
      <c r="AC661" s="167"/>
      <c r="AD661" s="29"/>
      <c r="AE661" s="30"/>
      <c r="AF661" s="31"/>
      <c r="AG661" s="29"/>
      <c r="AH661" s="30"/>
      <c r="AI661" s="32"/>
      <c r="AJ661" s="29"/>
      <c r="AK661" s="30"/>
      <c r="AL661" s="30"/>
      <c r="AM661" s="31"/>
      <c r="AN661" s="29"/>
      <c r="AO661" s="30"/>
      <c r="AP661" s="31"/>
      <c r="AQ661" s="189"/>
      <c r="AR661" s="30"/>
      <c r="AS661" s="30"/>
      <c r="AT661" s="30"/>
      <c r="AU661" s="30"/>
      <c r="AV661" s="31"/>
      <c r="AW661" s="33"/>
      <c r="AX661" s="57"/>
    </row>
    <row r="662" spans="2:50" s="15" customFormat="1" ht="21" x14ac:dyDescent="0.25">
      <c r="B662" s="48"/>
      <c r="C662" s="20">
        <f t="shared" si="41"/>
        <v>46027</v>
      </c>
      <c r="D662" s="168">
        <f>SUMIFS('Transport DB'!P:P,'Transport DB'!C:C,"="&amp;'Work DB'!C662,'Transport DB'!F:F,"="&amp;'Work DB'!$D$4)</f>
        <v>0</v>
      </c>
      <c r="E662" s="169">
        <f>SUMIFS('Transport DB'!P:P,'Transport DB'!C:C,"="&amp;'Work DB'!C662,'Transport DB'!F:F,"="&amp;'Work DB'!$E$4)</f>
        <v>0</v>
      </c>
      <c r="F662" s="169">
        <f>SUMIFS('Transport DB'!P:P,'Transport DB'!C:C,"="&amp;'Work DB'!C662,'Transport DB'!F:F,"="&amp;'Work DB'!$F$4)</f>
        <v>0</v>
      </c>
      <c r="G662" s="169"/>
      <c r="H662" s="167"/>
      <c r="I662" s="168">
        <f>SUMIFS('Transport DB'!O:O,'Transport DB'!C:C,"="&amp;'Work DB'!C662,'Transport DB'!F:F,"="&amp;'Work DB'!$I$4)</f>
        <v>0</v>
      </c>
      <c r="J662" s="169">
        <f>SUMIFS('Transport DB'!O:O,'Transport DB'!C:C,"="&amp;'Work DB'!C662,'Transport DB'!F:F,"="&amp;'Work DB'!$J$4)</f>
        <v>0</v>
      </c>
      <c r="K662" s="169">
        <f>SUMIFS('Transport DB'!O:O,'Transport DB'!C:C,"="&amp;'Work DB'!C662,'Transport DB'!F:F,"="&amp;'Work DB'!$K$4)</f>
        <v>0</v>
      </c>
      <c r="L662" s="169">
        <f>SUMIFS('Transport DB'!O:O,'Transport DB'!C:C,"="&amp;'Work DB'!C662,'Transport DB'!F:F,"="&amp;'Work DB'!$L$4)</f>
        <v>0</v>
      </c>
      <c r="M662" s="169">
        <f>SUMIFS('Transport DB'!O:O,'Transport DB'!C:C,"="&amp;'Work DB'!C662,'Transport DB'!F:F,"="&amp;'Work DB'!$M$4)</f>
        <v>0</v>
      </c>
      <c r="N662" s="169"/>
      <c r="O662" s="167"/>
      <c r="P662" s="168">
        <f t="shared" si="40"/>
        <v>0</v>
      </c>
      <c r="Q662" s="169">
        <f t="shared" si="39"/>
        <v>0</v>
      </c>
      <c r="R662" s="169"/>
      <c r="S662" s="169"/>
      <c r="T662" s="169"/>
      <c r="U662" s="169"/>
      <c r="V662" s="167"/>
      <c r="W662" s="168">
        <f>SUMIFS('Transport DB'!Q:Q,'Transport DB'!C:C,"="&amp;'Work DB'!C662,'Transport DB'!F:F,"="&amp;'Work DB'!$W$4)</f>
        <v>0</v>
      </c>
      <c r="X662" s="169">
        <f>SUMIFS('Transport DB'!Q:Q,'Transport DB'!C:C,"="&amp;'Work DB'!C662,'Transport DB'!F:F,"="&amp;'Work DB'!$X$4)</f>
        <v>0</v>
      </c>
      <c r="Y662" s="169">
        <f>SUMIFS('Transport DB'!Q:Q,'Transport DB'!C:C,"="&amp;'Work DB'!C662,'Transport DB'!F:F,"="&amp;'Work DB'!$Y$4)</f>
        <v>0</v>
      </c>
      <c r="Z662" s="166">
        <f>SUMIFS('Transport DB'!Q:Q,'Transport DB'!C:C,"="&amp;'Work DB'!C662,'Transport DB'!F:F,"="&amp;'Work DB'!$Z$4)</f>
        <v>0</v>
      </c>
      <c r="AA662" s="166">
        <f>SUMIFS('Transport DB'!Q:Q,'Transport DB'!C:C,"="&amp;'Work DB'!C662,'Transport DB'!F:F,"="&amp;'Work DB'!$AA$4)</f>
        <v>0</v>
      </c>
      <c r="AB662" s="166"/>
      <c r="AC662" s="167"/>
      <c r="AD662" s="29"/>
      <c r="AE662" s="30"/>
      <c r="AF662" s="31"/>
      <c r="AG662" s="29"/>
      <c r="AH662" s="30"/>
      <c r="AI662" s="32"/>
      <c r="AJ662" s="29"/>
      <c r="AK662" s="30"/>
      <c r="AL662" s="30"/>
      <c r="AM662" s="31"/>
      <c r="AN662" s="29"/>
      <c r="AO662" s="30"/>
      <c r="AP662" s="31"/>
      <c r="AQ662" s="189"/>
      <c r="AR662" s="30"/>
      <c r="AS662" s="30"/>
      <c r="AT662" s="30"/>
      <c r="AU662" s="30"/>
      <c r="AV662" s="31"/>
      <c r="AW662" s="33"/>
      <c r="AX662" s="57"/>
    </row>
    <row r="663" spans="2:50" s="15" customFormat="1" ht="21" x14ac:dyDescent="0.25">
      <c r="B663" s="48"/>
      <c r="C663" s="20">
        <f t="shared" si="41"/>
        <v>46028</v>
      </c>
      <c r="D663" s="168">
        <f>SUMIFS('Transport DB'!P:P,'Transport DB'!C:C,"="&amp;'Work DB'!C663,'Transport DB'!F:F,"="&amp;'Work DB'!$D$4)</f>
        <v>0</v>
      </c>
      <c r="E663" s="169">
        <f>SUMIFS('Transport DB'!P:P,'Transport DB'!C:C,"="&amp;'Work DB'!C663,'Transport DB'!F:F,"="&amp;'Work DB'!$E$4)</f>
        <v>0</v>
      </c>
      <c r="F663" s="169">
        <f>SUMIFS('Transport DB'!P:P,'Transport DB'!C:C,"="&amp;'Work DB'!C663,'Transport DB'!F:F,"="&amp;'Work DB'!$F$4)</f>
        <v>0</v>
      </c>
      <c r="G663" s="169"/>
      <c r="H663" s="167"/>
      <c r="I663" s="168">
        <f>SUMIFS('Transport DB'!O:O,'Transport DB'!C:C,"="&amp;'Work DB'!C663,'Transport DB'!F:F,"="&amp;'Work DB'!$I$4)</f>
        <v>0</v>
      </c>
      <c r="J663" s="169">
        <f>SUMIFS('Transport DB'!O:O,'Transport DB'!C:C,"="&amp;'Work DB'!C663,'Transport DB'!F:F,"="&amp;'Work DB'!$J$4)</f>
        <v>0</v>
      </c>
      <c r="K663" s="169">
        <f>SUMIFS('Transport DB'!O:O,'Transport DB'!C:C,"="&amp;'Work DB'!C663,'Transport DB'!F:F,"="&amp;'Work DB'!$K$4)</f>
        <v>0</v>
      </c>
      <c r="L663" s="169">
        <f>SUMIFS('Transport DB'!O:O,'Transport DB'!C:C,"="&amp;'Work DB'!C663,'Transport DB'!F:F,"="&amp;'Work DB'!$L$4)</f>
        <v>0</v>
      </c>
      <c r="M663" s="169">
        <f>SUMIFS('Transport DB'!O:O,'Transport DB'!C:C,"="&amp;'Work DB'!C663,'Transport DB'!F:F,"="&amp;'Work DB'!$M$4)</f>
        <v>0</v>
      </c>
      <c r="N663" s="169"/>
      <c r="O663" s="167"/>
      <c r="P663" s="168">
        <f t="shared" si="40"/>
        <v>0</v>
      </c>
      <c r="Q663" s="169">
        <f t="shared" si="39"/>
        <v>0</v>
      </c>
      <c r="R663" s="169"/>
      <c r="S663" s="169"/>
      <c r="T663" s="169"/>
      <c r="U663" s="169"/>
      <c r="V663" s="167"/>
      <c r="W663" s="168">
        <f>SUMIFS('Transport DB'!Q:Q,'Transport DB'!C:C,"="&amp;'Work DB'!C663,'Transport DB'!F:F,"="&amp;'Work DB'!$W$4)</f>
        <v>0</v>
      </c>
      <c r="X663" s="169">
        <f>SUMIFS('Transport DB'!Q:Q,'Transport DB'!C:C,"="&amp;'Work DB'!C663,'Transport DB'!F:F,"="&amp;'Work DB'!$X$4)</f>
        <v>0</v>
      </c>
      <c r="Y663" s="169">
        <f>SUMIFS('Transport DB'!Q:Q,'Transport DB'!C:C,"="&amp;'Work DB'!C663,'Transport DB'!F:F,"="&amp;'Work DB'!$Y$4)</f>
        <v>0</v>
      </c>
      <c r="Z663" s="166">
        <f>SUMIFS('Transport DB'!Q:Q,'Transport DB'!C:C,"="&amp;'Work DB'!C663,'Transport DB'!F:F,"="&amp;'Work DB'!$Z$4)</f>
        <v>0</v>
      </c>
      <c r="AA663" s="166">
        <f>SUMIFS('Transport DB'!Q:Q,'Transport DB'!C:C,"="&amp;'Work DB'!C663,'Transport DB'!F:F,"="&amp;'Work DB'!$AA$4)</f>
        <v>0</v>
      </c>
      <c r="AB663" s="166"/>
      <c r="AC663" s="167"/>
      <c r="AD663" s="29"/>
      <c r="AE663" s="30"/>
      <c r="AF663" s="31"/>
      <c r="AG663" s="29"/>
      <c r="AH663" s="30"/>
      <c r="AI663" s="32"/>
      <c r="AJ663" s="29"/>
      <c r="AK663" s="30"/>
      <c r="AL663" s="30"/>
      <c r="AM663" s="31"/>
      <c r="AN663" s="29"/>
      <c r="AO663" s="30"/>
      <c r="AP663" s="31"/>
      <c r="AQ663" s="189"/>
      <c r="AR663" s="30"/>
      <c r="AS663" s="30"/>
      <c r="AT663" s="30"/>
      <c r="AU663" s="30"/>
      <c r="AV663" s="31"/>
      <c r="AW663" s="33"/>
      <c r="AX663" s="57"/>
    </row>
    <row r="664" spans="2:50" s="15" customFormat="1" ht="21" x14ac:dyDescent="0.25">
      <c r="B664" s="48"/>
      <c r="C664" s="20">
        <f t="shared" si="41"/>
        <v>46029</v>
      </c>
      <c r="D664" s="168">
        <f>SUMIFS('Transport DB'!P:P,'Transport DB'!C:C,"="&amp;'Work DB'!C664,'Transport DB'!F:F,"="&amp;'Work DB'!$D$4)</f>
        <v>0</v>
      </c>
      <c r="E664" s="169">
        <f>SUMIFS('Transport DB'!P:P,'Transport DB'!C:C,"="&amp;'Work DB'!C664,'Transport DB'!F:F,"="&amp;'Work DB'!$E$4)</f>
        <v>0</v>
      </c>
      <c r="F664" s="169">
        <f>SUMIFS('Transport DB'!P:P,'Transport DB'!C:C,"="&amp;'Work DB'!C664,'Transport DB'!F:F,"="&amp;'Work DB'!$F$4)</f>
        <v>0</v>
      </c>
      <c r="G664" s="169"/>
      <c r="H664" s="167"/>
      <c r="I664" s="168">
        <f>SUMIFS('Transport DB'!O:O,'Transport DB'!C:C,"="&amp;'Work DB'!C664,'Transport DB'!F:F,"="&amp;'Work DB'!$I$4)</f>
        <v>0</v>
      </c>
      <c r="J664" s="169">
        <f>SUMIFS('Transport DB'!O:O,'Transport DB'!C:C,"="&amp;'Work DB'!C664,'Transport DB'!F:F,"="&amp;'Work DB'!$J$4)</f>
        <v>0</v>
      </c>
      <c r="K664" s="169">
        <f>SUMIFS('Transport DB'!O:O,'Transport DB'!C:C,"="&amp;'Work DB'!C664,'Transport DB'!F:F,"="&amp;'Work DB'!$K$4)</f>
        <v>0</v>
      </c>
      <c r="L664" s="169">
        <f>SUMIFS('Transport DB'!O:O,'Transport DB'!C:C,"="&amp;'Work DB'!C664,'Transport DB'!F:F,"="&amp;'Work DB'!$L$4)</f>
        <v>0</v>
      </c>
      <c r="M664" s="169">
        <f>SUMIFS('Transport DB'!O:O,'Transport DB'!C:C,"="&amp;'Work DB'!C664,'Transport DB'!F:F,"="&amp;'Work DB'!$M$4)</f>
        <v>0</v>
      </c>
      <c r="N664" s="169"/>
      <c r="O664" s="167"/>
      <c r="P664" s="168">
        <f t="shared" si="40"/>
        <v>0</v>
      </c>
      <c r="Q664" s="169">
        <f t="shared" si="39"/>
        <v>0</v>
      </c>
      <c r="R664" s="169"/>
      <c r="S664" s="169"/>
      <c r="T664" s="169"/>
      <c r="U664" s="169"/>
      <c r="V664" s="167"/>
      <c r="W664" s="168">
        <f>SUMIFS('Transport DB'!Q:Q,'Transport DB'!C:C,"="&amp;'Work DB'!C664,'Transport DB'!F:F,"="&amp;'Work DB'!$W$4)</f>
        <v>0</v>
      </c>
      <c r="X664" s="169">
        <f>SUMIFS('Transport DB'!Q:Q,'Transport DB'!C:C,"="&amp;'Work DB'!C664,'Transport DB'!F:F,"="&amp;'Work DB'!$X$4)</f>
        <v>0</v>
      </c>
      <c r="Y664" s="169">
        <f>SUMIFS('Transport DB'!Q:Q,'Transport DB'!C:C,"="&amp;'Work DB'!C664,'Transport DB'!F:F,"="&amp;'Work DB'!$Y$4)</f>
        <v>0</v>
      </c>
      <c r="Z664" s="166">
        <f>SUMIFS('Transport DB'!Q:Q,'Transport DB'!C:C,"="&amp;'Work DB'!C664,'Transport DB'!F:F,"="&amp;'Work DB'!$Z$4)</f>
        <v>0</v>
      </c>
      <c r="AA664" s="166">
        <f>SUMIFS('Transport DB'!Q:Q,'Transport DB'!C:C,"="&amp;'Work DB'!C664,'Transport DB'!F:F,"="&amp;'Work DB'!$AA$4)</f>
        <v>0</v>
      </c>
      <c r="AB664" s="166"/>
      <c r="AC664" s="167"/>
      <c r="AD664" s="29"/>
      <c r="AE664" s="30"/>
      <c r="AF664" s="31"/>
      <c r="AG664" s="29"/>
      <c r="AH664" s="30"/>
      <c r="AI664" s="32"/>
      <c r="AJ664" s="29"/>
      <c r="AK664" s="30"/>
      <c r="AL664" s="30"/>
      <c r="AM664" s="31"/>
      <c r="AN664" s="29"/>
      <c r="AO664" s="30"/>
      <c r="AP664" s="31"/>
      <c r="AQ664" s="189"/>
      <c r="AR664" s="30"/>
      <c r="AS664" s="30"/>
      <c r="AT664" s="30"/>
      <c r="AU664" s="30"/>
      <c r="AV664" s="31"/>
      <c r="AW664" s="33"/>
      <c r="AX664" s="57"/>
    </row>
    <row r="665" spans="2:50" s="15" customFormat="1" ht="21" x14ac:dyDescent="0.25">
      <c r="B665" s="48"/>
      <c r="C665" s="20">
        <f t="shared" si="41"/>
        <v>46030</v>
      </c>
      <c r="D665" s="168">
        <f>SUMIFS('Transport DB'!P:P,'Transport DB'!C:C,"="&amp;'Work DB'!C665,'Transport DB'!F:F,"="&amp;'Work DB'!$D$4)</f>
        <v>0</v>
      </c>
      <c r="E665" s="169">
        <f>SUMIFS('Transport DB'!P:P,'Transport DB'!C:C,"="&amp;'Work DB'!C665,'Transport DB'!F:F,"="&amp;'Work DB'!$E$4)</f>
        <v>0</v>
      </c>
      <c r="F665" s="169">
        <f>SUMIFS('Transport DB'!P:P,'Transport DB'!C:C,"="&amp;'Work DB'!C665,'Transport DB'!F:F,"="&amp;'Work DB'!$F$4)</f>
        <v>0</v>
      </c>
      <c r="G665" s="169"/>
      <c r="H665" s="167"/>
      <c r="I665" s="168">
        <f>SUMIFS('Transport DB'!O:O,'Transport DB'!C:C,"="&amp;'Work DB'!C665,'Transport DB'!F:F,"="&amp;'Work DB'!$I$4)</f>
        <v>0</v>
      </c>
      <c r="J665" s="169">
        <f>SUMIFS('Transport DB'!O:O,'Transport DB'!C:C,"="&amp;'Work DB'!C665,'Transport DB'!F:F,"="&amp;'Work DB'!$J$4)</f>
        <v>0</v>
      </c>
      <c r="K665" s="169">
        <f>SUMIFS('Transport DB'!O:O,'Transport DB'!C:C,"="&amp;'Work DB'!C665,'Transport DB'!F:F,"="&amp;'Work DB'!$K$4)</f>
        <v>0</v>
      </c>
      <c r="L665" s="169">
        <f>SUMIFS('Transport DB'!O:O,'Transport DB'!C:C,"="&amp;'Work DB'!C665,'Transport DB'!F:F,"="&amp;'Work DB'!$L$4)</f>
        <v>0</v>
      </c>
      <c r="M665" s="169">
        <f>SUMIFS('Transport DB'!O:O,'Transport DB'!C:C,"="&amp;'Work DB'!C665,'Transport DB'!F:F,"="&amp;'Work DB'!$M$4)</f>
        <v>0</v>
      </c>
      <c r="N665" s="169"/>
      <c r="O665" s="167"/>
      <c r="P665" s="168">
        <f t="shared" si="40"/>
        <v>0</v>
      </c>
      <c r="Q665" s="169">
        <f t="shared" si="39"/>
        <v>0</v>
      </c>
      <c r="R665" s="169"/>
      <c r="S665" s="169"/>
      <c r="T665" s="169"/>
      <c r="U665" s="169"/>
      <c r="V665" s="167"/>
      <c r="W665" s="168">
        <f>SUMIFS('Transport DB'!Q:Q,'Transport DB'!C:C,"="&amp;'Work DB'!C665,'Transport DB'!F:F,"="&amp;'Work DB'!$W$4)</f>
        <v>0</v>
      </c>
      <c r="X665" s="169">
        <f>SUMIFS('Transport DB'!Q:Q,'Transport DB'!C:C,"="&amp;'Work DB'!C665,'Transport DB'!F:F,"="&amp;'Work DB'!$X$4)</f>
        <v>0</v>
      </c>
      <c r="Y665" s="169">
        <f>SUMIFS('Transport DB'!Q:Q,'Transport DB'!C:C,"="&amp;'Work DB'!C665,'Transport DB'!F:F,"="&amp;'Work DB'!$Y$4)</f>
        <v>0</v>
      </c>
      <c r="Z665" s="166">
        <f>SUMIFS('Transport DB'!Q:Q,'Transport DB'!C:C,"="&amp;'Work DB'!C665,'Transport DB'!F:F,"="&amp;'Work DB'!$Z$4)</f>
        <v>0</v>
      </c>
      <c r="AA665" s="166">
        <f>SUMIFS('Transport DB'!Q:Q,'Transport DB'!C:C,"="&amp;'Work DB'!C665,'Transport DB'!F:F,"="&amp;'Work DB'!$AA$4)</f>
        <v>0</v>
      </c>
      <c r="AB665" s="166"/>
      <c r="AC665" s="167"/>
      <c r="AD665" s="29"/>
      <c r="AE665" s="30"/>
      <c r="AF665" s="31"/>
      <c r="AG665" s="29"/>
      <c r="AH665" s="30"/>
      <c r="AI665" s="32"/>
      <c r="AJ665" s="29"/>
      <c r="AK665" s="30"/>
      <c r="AL665" s="30"/>
      <c r="AM665" s="31"/>
      <c r="AN665" s="29"/>
      <c r="AO665" s="30"/>
      <c r="AP665" s="31"/>
      <c r="AQ665" s="189"/>
      <c r="AR665" s="30"/>
      <c r="AS665" s="30"/>
      <c r="AT665" s="30"/>
      <c r="AU665" s="30"/>
      <c r="AV665" s="31"/>
      <c r="AW665" s="33"/>
      <c r="AX665" s="57"/>
    </row>
    <row r="666" spans="2:50" s="15" customFormat="1" ht="21" x14ac:dyDescent="0.25">
      <c r="B666" s="48"/>
      <c r="C666" s="20">
        <f t="shared" si="41"/>
        <v>46031</v>
      </c>
      <c r="D666" s="168">
        <f>SUMIFS('Transport DB'!P:P,'Transport DB'!C:C,"="&amp;'Work DB'!C666,'Transport DB'!F:F,"="&amp;'Work DB'!$D$4)</f>
        <v>0</v>
      </c>
      <c r="E666" s="169">
        <f>SUMIFS('Transport DB'!P:P,'Transport DB'!C:C,"="&amp;'Work DB'!C666,'Transport DB'!F:F,"="&amp;'Work DB'!$E$4)</f>
        <v>0</v>
      </c>
      <c r="F666" s="169">
        <f>SUMIFS('Transport DB'!P:P,'Transport DB'!C:C,"="&amp;'Work DB'!C666,'Transport DB'!F:F,"="&amp;'Work DB'!$F$4)</f>
        <v>0</v>
      </c>
      <c r="G666" s="169"/>
      <c r="H666" s="167"/>
      <c r="I666" s="168">
        <f>SUMIFS('Transport DB'!O:O,'Transport DB'!C:C,"="&amp;'Work DB'!C666,'Transport DB'!F:F,"="&amp;'Work DB'!$I$4)</f>
        <v>0</v>
      </c>
      <c r="J666" s="169">
        <f>SUMIFS('Transport DB'!O:O,'Transport DB'!C:C,"="&amp;'Work DB'!C666,'Transport DB'!F:F,"="&amp;'Work DB'!$J$4)</f>
        <v>0</v>
      </c>
      <c r="K666" s="169">
        <f>SUMIFS('Transport DB'!O:O,'Transport DB'!C:C,"="&amp;'Work DB'!C666,'Transport DB'!F:F,"="&amp;'Work DB'!$K$4)</f>
        <v>0</v>
      </c>
      <c r="L666" s="169">
        <f>SUMIFS('Transport DB'!O:O,'Transport DB'!C:C,"="&amp;'Work DB'!C666,'Transport DB'!F:F,"="&amp;'Work DB'!$L$4)</f>
        <v>0</v>
      </c>
      <c r="M666" s="169">
        <f>SUMIFS('Transport DB'!O:O,'Transport DB'!C:C,"="&amp;'Work DB'!C666,'Transport DB'!F:F,"="&amp;'Work DB'!$M$4)</f>
        <v>0</v>
      </c>
      <c r="N666" s="169"/>
      <c r="O666" s="167"/>
      <c r="P666" s="168">
        <f t="shared" si="40"/>
        <v>0</v>
      </c>
      <c r="Q666" s="169">
        <f t="shared" si="39"/>
        <v>0</v>
      </c>
      <c r="R666" s="169"/>
      <c r="S666" s="169"/>
      <c r="T666" s="169"/>
      <c r="U666" s="169"/>
      <c r="V666" s="167"/>
      <c r="W666" s="168">
        <f>SUMIFS('Transport DB'!Q:Q,'Transport DB'!C:C,"="&amp;'Work DB'!C666,'Transport DB'!F:F,"="&amp;'Work DB'!$W$4)</f>
        <v>0</v>
      </c>
      <c r="X666" s="169">
        <f>SUMIFS('Transport DB'!Q:Q,'Transport DB'!C:C,"="&amp;'Work DB'!C666,'Transport DB'!F:F,"="&amp;'Work DB'!$X$4)</f>
        <v>0</v>
      </c>
      <c r="Y666" s="169">
        <f>SUMIFS('Transport DB'!Q:Q,'Transport DB'!C:C,"="&amp;'Work DB'!C666,'Transport DB'!F:F,"="&amp;'Work DB'!$Y$4)</f>
        <v>0</v>
      </c>
      <c r="Z666" s="166">
        <f>SUMIFS('Transport DB'!Q:Q,'Transport DB'!C:C,"="&amp;'Work DB'!C666,'Transport DB'!F:F,"="&amp;'Work DB'!$Z$4)</f>
        <v>0</v>
      </c>
      <c r="AA666" s="166">
        <f>SUMIFS('Transport DB'!Q:Q,'Transport DB'!C:C,"="&amp;'Work DB'!C666,'Transport DB'!F:F,"="&amp;'Work DB'!$AA$4)</f>
        <v>0</v>
      </c>
      <c r="AB666" s="166"/>
      <c r="AC666" s="167"/>
      <c r="AD666" s="29"/>
      <c r="AE666" s="30"/>
      <c r="AF666" s="31"/>
      <c r="AG666" s="29"/>
      <c r="AH666" s="30"/>
      <c r="AI666" s="32"/>
      <c r="AJ666" s="29"/>
      <c r="AK666" s="30"/>
      <c r="AL666" s="30"/>
      <c r="AM666" s="31"/>
      <c r="AN666" s="29"/>
      <c r="AO666" s="30"/>
      <c r="AP666" s="31"/>
      <c r="AQ666" s="189"/>
      <c r="AR666" s="30"/>
      <c r="AS666" s="30"/>
      <c r="AT666" s="30"/>
      <c r="AU666" s="30"/>
      <c r="AV666" s="31"/>
      <c r="AW666" s="33"/>
      <c r="AX666" s="57"/>
    </row>
    <row r="667" spans="2:50" s="15" customFormat="1" ht="21" x14ac:dyDescent="0.25">
      <c r="B667" s="48"/>
      <c r="C667" s="20">
        <f t="shared" si="41"/>
        <v>46032</v>
      </c>
      <c r="D667" s="168">
        <f>SUMIFS('Transport DB'!P:P,'Transport DB'!C:C,"="&amp;'Work DB'!C667,'Transport DB'!F:F,"="&amp;'Work DB'!$D$4)</f>
        <v>0</v>
      </c>
      <c r="E667" s="169">
        <f>SUMIFS('Transport DB'!P:P,'Transport DB'!C:C,"="&amp;'Work DB'!C667,'Transport DB'!F:F,"="&amp;'Work DB'!$E$4)</f>
        <v>0</v>
      </c>
      <c r="F667" s="169">
        <f>SUMIFS('Transport DB'!P:P,'Transport DB'!C:C,"="&amp;'Work DB'!C667,'Transport DB'!F:F,"="&amp;'Work DB'!$F$4)</f>
        <v>0</v>
      </c>
      <c r="G667" s="169"/>
      <c r="H667" s="167"/>
      <c r="I667" s="168">
        <f>SUMIFS('Transport DB'!O:O,'Transport DB'!C:C,"="&amp;'Work DB'!C667,'Transport DB'!F:F,"="&amp;'Work DB'!$I$4)</f>
        <v>0</v>
      </c>
      <c r="J667" s="169">
        <f>SUMIFS('Transport DB'!O:O,'Transport DB'!C:C,"="&amp;'Work DB'!C667,'Transport DB'!F:F,"="&amp;'Work DB'!$J$4)</f>
        <v>0</v>
      </c>
      <c r="K667" s="169">
        <f>SUMIFS('Transport DB'!O:O,'Transport DB'!C:C,"="&amp;'Work DB'!C667,'Transport DB'!F:F,"="&amp;'Work DB'!$K$4)</f>
        <v>0</v>
      </c>
      <c r="L667" s="169">
        <f>SUMIFS('Transport DB'!O:O,'Transport DB'!C:C,"="&amp;'Work DB'!C667,'Transport DB'!F:F,"="&amp;'Work DB'!$L$4)</f>
        <v>0</v>
      </c>
      <c r="M667" s="169">
        <f>SUMIFS('Transport DB'!O:O,'Transport DB'!C:C,"="&amp;'Work DB'!C667,'Transport DB'!F:F,"="&amp;'Work DB'!$M$4)</f>
        <v>0</v>
      </c>
      <c r="N667" s="169"/>
      <c r="O667" s="167"/>
      <c r="P667" s="168">
        <f t="shared" si="40"/>
        <v>0</v>
      </c>
      <c r="Q667" s="169">
        <f t="shared" si="39"/>
        <v>0</v>
      </c>
      <c r="R667" s="169"/>
      <c r="S667" s="169"/>
      <c r="T667" s="169"/>
      <c r="U667" s="169"/>
      <c r="V667" s="167"/>
      <c r="W667" s="168">
        <f>SUMIFS('Transport DB'!Q:Q,'Transport DB'!C:C,"="&amp;'Work DB'!C667,'Transport DB'!F:F,"="&amp;'Work DB'!$W$4)</f>
        <v>0</v>
      </c>
      <c r="X667" s="169">
        <f>SUMIFS('Transport DB'!Q:Q,'Transport DB'!C:C,"="&amp;'Work DB'!C667,'Transport DB'!F:F,"="&amp;'Work DB'!$X$4)</f>
        <v>0</v>
      </c>
      <c r="Y667" s="169">
        <f>SUMIFS('Transport DB'!Q:Q,'Transport DB'!C:C,"="&amp;'Work DB'!C667,'Transport DB'!F:F,"="&amp;'Work DB'!$Y$4)</f>
        <v>0</v>
      </c>
      <c r="Z667" s="166">
        <f>SUMIFS('Transport DB'!Q:Q,'Transport DB'!C:C,"="&amp;'Work DB'!C667,'Transport DB'!F:F,"="&amp;'Work DB'!$Z$4)</f>
        <v>0</v>
      </c>
      <c r="AA667" s="166">
        <f>SUMIFS('Transport DB'!Q:Q,'Transport DB'!C:C,"="&amp;'Work DB'!C667,'Transport DB'!F:F,"="&amp;'Work DB'!$AA$4)</f>
        <v>0</v>
      </c>
      <c r="AB667" s="166"/>
      <c r="AC667" s="167"/>
      <c r="AD667" s="29"/>
      <c r="AE667" s="30"/>
      <c r="AF667" s="31"/>
      <c r="AG667" s="29"/>
      <c r="AH667" s="30"/>
      <c r="AI667" s="32"/>
      <c r="AJ667" s="29"/>
      <c r="AK667" s="30"/>
      <c r="AL667" s="30"/>
      <c r="AM667" s="31"/>
      <c r="AN667" s="29"/>
      <c r="AO667" s="30"/>
      <c r="AP667" s="31"/>
      <c r="AQ667" s="189"/>
      <c r="AR667" s="30"/>
      <c r="AS667" s="30"/>
      <c r="AT667" s="30"/>
      <c r="AU667" s="30"/>
      <c r="AV667" s="31"/>
      <c r="AW667" s="33"/>
      <c r="AX667" s="57"/>
    </row>
    <row r="668" spans="2:50" s="15" customFormat="1" ht="21" x14ac:dyDescent="0.25">
      <c r="B668" s="48"/>
      <c r="C668" s="20">
        <f t="shared" si="41"/>
        <v>46033</v>
      </c>
      <c r="D668" s="168">
        <f>SUMIFS('Transport DB'!P:P,'Transport DB'!C:C,"="&amp;'Work DB'!C668,'Transport DB'!F:F,"="&amp;'Work DB'!$D$4)</f>
        <v>0</v>
      </c>
      <c r="E668" s="169">
        <f>SUMIFS('Transport DB'!P:P,'Transport DB'!C:C,"="&amp;'Work DB'!C668,'Transport DB'!F:F,"="&amp;'Work DB'!$E$4)</f>
        <v>0</v>
      </c>
      <c r="F668" s="169">
        <f>SUMIFS('Transport DB'!P:P,'Transport DB'!C:C,"="&amp;'Work DB'!C668,'Transport DB'!F:F,"="&amp;'Work DB'!$F$4)</f>
        <v>0</v>
      </c>
      <c r="G668" s="169"/>
      <c r="H668" s="167"/>
      <c r="I668" s="168">
        <f>SUMIFS('Transport DB'!O:O,'Transport DB'!C:C,"="&amp;'Work DB'!C668,'Transport DB'!F:F,"="&amp;'Work DB'!$I$4)</f>
        <v>0</v>
      </c>
      <c r="J668" s="169">
        <f>SUMIFS('Transport DB'!O:O,'Transport DB'!C:C,"="&amp;'Work DB'!C668,'Transport DB'!F:F,"="&amp;'Work DB'!$J$4)</f>
        <v>0</v>
      </c>
      <c r="K668" s="169">
        <f>SUMIFS('Transport DB'!O:O,'Transport DB'!C:C,"="&amp;'Work DB'!C668,'Transport DB'!F:F,"="&amp;'Work DB'!$K$4)</f>
        <v>0</v>
      </c>
      <c r="L668" s="169">
        <f>SUMIFS('Transport DB'!O:O,'Transport DB'!C:C,"="&amp;'Work DB'!C668,'Transport DB'!F:F,"="&amp;'Work DB'!$L$4)</f>
        <v>0</v>
      </c>
      <c r="M668" s="169">
        <f>SUMIFS('Transport DB'!O:O,'Transport DB'!C:C,"="&amp;'Work DB'!C668,'Transport DB'!F:F,"="&amp;'Work DB'!$M$4)</f>
        <v>0</v>
      </c>
      <c r="N668" s="169"/>
      <c r="O668" s="167"/>
      <c r="P668" s="168">
        <f t="shared" si="40"/>
        <v>0</v>
      </c>
      <c r="Q668" s="169">
        <f t="shared" si="39"/>
        <v>0</v>
      </c>
      <c r="R668" s="169"/>
      <c r="S668" s="169"/>
      <c r="T668" s="169"/>
      <c r="U668" s="169"/>
      <c r="V668" s="167"/>
      <c r="W668" s="168">
        <f>SUMIFS('Transport DB'!Q:Q,'Transport DB'!C:C,"="&amp;'Work DB'!C668,'Transport DB'!F:F,"="&amp;'Work DB'!$W$4)</f>
        <v>0</v>
      </c>
      <c r="X668" s="169">
        <f>SUMIFS('Transport DB'!Q:Q,'Transport DB'!C:C,"="&amp;'Work DB'!C668,'Transport DB'!F:F,"="&amp;'Work DB'!$X$4)</f>
        <v>0</v>
      </c>
      <c r="Y668" s="169">
        <f>SUMIFS('Transport DB'!Q:Q,'Transport DB'!C:C,"="&amp;'Work DB'!C668,'Transport DB'!F:F,"="&amp;'Work DB'!$Y$4)</f>
        <v>0</v>
      </c>
      <c r="Z668" s="166">
        <f>SUMIFS('Transport DB'!Q:Q,'Transport DB'!C:C,"="&amp;'Work DB'!C668,'Transport DB'!F:F,"="&amp;'Work DB'!$Z$4)</f>
        <v>0</v>
      </c>
      <c r="AA668" s="166">
        <f>SUMIFS('Transport DB'!Q:Q,'Transport DB'!C:C,"="&amp;'Work DB'!C668,'Transport DB'!F:F,"="&amp;'Work DB'!$AA$4)</f>
        <v>0</v>
      </c>
      <c r="AB668" s="166"/>
      <c r="AC668" s="167"/>
      <c r="AD668" s="29"/>
      <c r="AE668" s="30"/>
      <c r="AF668" s="31"/>
      <c r="AG668" s="29"/>
      <c r="AH668" s="30"/>
      <c r="AI668" s="32"/>
      <c r="AJ668" s="29"/>
      <c r="AK668" s="30"/>
      <c r="AL668" s="30"/>
      <c r="AM668" s="31"/>
      <c r="AN668" s="29"/>
      <c r="AO668" s="30"/>
      <c r="AP668" s="31"/>
      <c r="AQ668" s="189"/>
      <c r="AR668" s="30"/>
      <c r="AS668" s="30"/>
      <c r="AT668" s="30"/>
      <c r="AU668" s="30"/>
      <c r="AV668" s="31"/>
      <c r="AW668" s="33"/>
      <c r="AX668" s="57"/>
    </row>
    <row r="669" spans="2:50" s="15" customFormat="1" ht="21" x14ac:dyDescent="0.25">
      <c r="B669" s="48"/>
      <c r="C669" s="20">
        <f t="shared" si="41"/>
        <v>46034</v>
      </c>
      <c r="D669" s="168">
        <f>SUMIFS('Transport DB'!P:P,'Transport DB'!C:C,"="&amp;'Work DB'!C669,'Transport DB'!F:F,"="&amp;'Work DB'!$D$4)</f>
        <v>0</v>
      </c>
      <c r="E669" s="169">
        <f>SUMIFS('Transport DB'!P:P,'Transport DB'!C:C,"="&amp;'Work DB'!C669,'Transport DB'!F:F,"="&amp;'Work DB'!$E$4)</f>
        <v>0</v>
      </c>
      <c r="F669" s="169">
        <f>SUMIFS('Transport DB'!P:P,'Transport DB'!C:C,"="&amp;'Work DB'!C669,'Transport DB'!F:F,"="&amp;'Work DB'!$F$4)</f>
        <v>0</v>
      </c>
      <c r="G669" s="169"/>
      <c r="H669" s="167"/>
      <c r="I669" s="168">
        <f>SUMIFS('Transport DB'!O:O,'Transport DB'!C:C,"="&amp;'Work DB'!C669,'Transport DB'!F:F,"="&amp;'Work DB'!$I$4)</f>
        <v>0</v>
      </c>
      <c r="J669" s="169">
        <f>SUMIFS('Transport DB'!O:O,'Transport DB'!C:C,"="&amp;'Work DB'!C669,'Transport DB'!F:F,"="&amp;'Work DB'!$J$4)</f>
        <v>0</v>
      </c>
      <c r="K669" s="169">
        <f>SUMIFS('Transport DB'!O:O,'Transport DB'!C:C,"="&amp;'Work DB'!C669,'Transport DB'!F:F,"="&amp;'Work DB'!$K$4)</f>
        <v>0</v>
      </c>
      <c r="L669" s="169">
        <f>SUMIFS('Transport DB'!O:O,'Transport DB'!C:C,"="&amp;'Work DB'!C669,'Transport DB'!F:F,"="&amp;'Work DB'!$L$4)</f>
        <v>0</v>
      </c>
      <c r="M669" s="169">
        <f>SUMIFS('Transport DB'!O:O,'Transport DB'!C:C,"="&amp;'Work DB'!C669,'Transport DB'!F:F,"="&amp;'Work DB'!$M$4)</f>
        <v>0</v>
      </c>
      <c r="N669" s="169"/>
      <c r="O669" s="167"/>
      <c r="P669" s="168">
        <f t="shared" si="40"/>
        <v>0</v>
      </c>
      <c r="Q669" s="169">
        <f t="shared" si="39"/>
        <v>0</v>
      </c>
      <c r="R669" s="169"/>
      <c r="S669" s="169"/>
      <c r="T669" s="169"/>
      <c r="U669" s="169"/>
      <c r="V669" s="167"/>
      <c r="W669" s="168">
        <f>SUMIFS('Transport DB'!Q:Q,'Transport DB'!C:C,"="&amp;'Work DB'!C669,'Transport DB'!F:F,"="&amp;'Work DB'!$W$4)</f>
        <v>0</v>
      </c>
      <c r="X669" s="169">
        <f>SUMIFS('Transport DB'!Q:Q,'Transport DB'!C:C,"="&amp;'Work DB'!C669,'Transport DB'!F:F,"="&amp;'Work DB'!$X$4)</f>
        <v>0</v>
      </c>
      <c r="Y669" s="169">
        <f>SUMIFS('Transport DB'!Q:Q,'Transport DB'!C:C,"="&amp;'Work DB'!C669,'Transport DB'!F:F,"="&amp;'Work DB'!$Y$4)</f>
        <v>0</v>
      </c>
      <c r="Z669" s="166">
        <f>SUMIFS('Transport DB'!Q:Q,'Transport DB'!C:C,"="&amp;'Work DB'!C669,'Transport DB'!F:F,"="&amp;'Work DB'!$Z$4)</f>
        <v>0</v>
      </c>
      <c r="AA669" s="166">
        <f>SUMIFS('Transport DB'!Q:Q,'Transport DB'!C:C,"="&amp;'Work DB'!C669,'Transport DB'!F:F,"="&amp;'Work DB'!$AA$4)</f>
        <v>0</v>
      </c>
      <c r="AB669" s="166"/>
      <c r="AC669" s="167"/>
      <c r="AD669" s="29"/>
      <c r="AE669" s="30"/>
      <c r="AF669" s="31"/>
      <c r="AG669" s="29"/>
      <c r="AH669" s="30"/>
      <c r="AI669" s="32"/>
      <c r="AJ669" s="29"/>
      <c r="AK669" s="30"/>
      <c r="AL669" s="30"/>
      <c r="AM669" s="31"/>
      <c r="AN669" s="29"/>
      <c r="AO669" s="30"/>
      <c r="AP669" s="31"/>
      <c r="AQ669" s="189"/>
      <c r="AR669" s="30"/>
      <c r="AS669" s="30"/>
      <c r="AT669" s="30"/>
      <c r="AU669" s="30"/>
      <c r="AV669" s="31"/>
      <c r="AW669" s="33"/>
      <c r="AX669" s="57"/>
    </row>
    <row r="670" spans="2:50" s="15" customFormat="1" ht="21" x14ac:dyDescent="0.25">
      <c r="B670" s="48"/>
      <c r="C670" s="20">
        <f t="shared" si="41"/>
        <v>46035</v>
      </c>
      <c r="D670" s="168">
        <f>SUMIFS('Transport DB'!P:P,'Transport DB'!C:C,"="&amp;'Work DB'!C670,'Transport DB'!F:F,"="&amp;'Work DB'!$D$4)</f>
        <v>0</v>
      </c>
      <c r="E670" s="169">
        <f>SUMIFS('Transport DB'!P:P,'Transport DB'!C:C,"="&amp;'Work DB'!C670,'Transport DB'!F:F,"="&amp;'Work DB'!$E$4)</f>
        <v>0</v>
      </c>
      <c r="F670" s="169">
        <f>SUMIFS('Transport DB'!P:P,'Transport DB'!C:C,"="&amp;'Work DB'!C670,'Transport DB'!F:F,"="&amp;'Work DB'!$F$4)</f>
        <v>0</v>
      </c>
      <c r="G670" s="169"/>
      <c r="H670" s="167"/>
      <c r="I670" s="168">
        <f>SUMIFS('Transport DB'!O:O,'Transport DB'!C:C,"="&amp;'Work DB'!C670,'Transport DB'!F:F,"="&amp;'Work DB'!$I$4)</f>
        <v>0</v>
      </c>
      <c r="J670" s="169">
        <f>SUMIFS('Transport DB'!O:O,'Transport DB'!C:C,"="&amp;'Work DB'!C670,'Transport DB'!F:F,"="&amp;'Work DB'!$J$4)</f>
        <v>0</v>
      </c>
      <c r="K670" s="169">
        <f>SUMIFS('Transport DB'!O:O,'Transport DB'!C:C,"="&amp;'Work DB'!C670,'Transport DB'!F:F,"="&amp;'Work DB'!$K$4)</f>
        <v>0</v>
      </c>
      <c r="L670" s="169">
        <f>SUMIFS('Transport DB'!O:O,'Transport DB'!C:C,"="&amp;'Work DB'!C670,'Transport DB'!F:F,"="&amp;'Work DB'!$L$4)</f>
        <v>0</v>
      </c>
      <c r="M670" s="169">
        <f>SUMIFS('Transport DB'!O:O,'Transport DB'!C:C,"="&amp;'Work DB'!C670,'Transport DB'!F:F,"="&amp;'Work DB'!$M$4)</f>
        <v>0</v>
      </c>
      <c r="N670" s="169"/>
      <c r="O670" s="167"/>
      <c r="P670" s="168">
        <f t="shared" si="40"/>
        <v>0</v>
      </c>
      <c r="Q670" s="169">
        <f t="shared" si="39"/>
        <v>0</v>
      </c>
      <c r="R670" s="169"/>
      <c r="S670" s="169"/>
      <c r="T670" s="169"/>
      <c r="U670" s="169"/>
      <c r="V670" s="167"/>
      <c r="W670" s="168">
        <f>SUMIFS('Transport DB'!Q:Q,'Transport DB'!C:C,"="&amp;'Work DB'!C670,'Transport DB'!F:F,"="&amp;'Work DB'!$W$4)</f>
        <v>0</v>
      </c>
      <c r="X670" s="169">
        <f>SUMIFS('Transport DB'!Q:Q,'Transport DB'!C:C,"="&amp;'Work DB'!C670,'Transport DB'!F:F,"="&amp;'Work DB'!$X$4)</f>
        <v>0</v>
      </c>
      <c r="Y670" s="169">
        <f>SUMIFS('Transport DB'!Q:Q,'Transport DB'!C:C,"="&amp;'Work DB'!C670,'Transport DB'!F:F,"="&amp;'Work DB'!$Y$4)</f>
        <v>0</v>
      </c>
      <c r="Z670" s="166">
        <f>SUMIFS('Transport DB'!Q:Q,'Transport DB'!C:C,"="&amp;'Work DB'!C670,'Transport DB'!F:F,"="&amp;'Work DB'!$Z$4)</f>
        <v>0</v>
      </c>
      <c r="AA670" s="166">
        <f>SUMIFS('Transport DB'!Q:Q,'Transport DB'!C:C,"="&amp;'Work DB'!C670,'Transport DB'!F:F,"="&amp;'Work DB'!$AA$4)</f>
        <v>0</v>
      </c>
      <c r="AB670" s="166"/>
      <c r="AC670" s="167"/>
      <c r="AD670" s="29"/>
      <c r="AE670" s="30"/>
      <c r="AF670" s="31"/>
      <c r="AG670" s="29"/>
      <c r="AH670" s="30"/>
      <c r="AI670" s="32"/>
      <c r="AJ670" s="29"/>
      <c r="AK670" s="30"/>
      <c r="AL670" s="30"/>
      <c r="AM670" s="31"/>
      <c r="AN670" s="29"/>
      <c r="AO670" s="30"/>
      <c r="AP670" s="31"/>
      <c r="AQ670" s="189"/>
      <c r="AR670" s="30"/>
      <c r="AS670" s="30"/>
      <c r="AT670" s="30"/>
      <c r="AU670" s="30"/>
      <c r="AV670" s="31"/>
      <c r="AW670" s="33"/>
      <c r="AX670" s="57"/>
    </row>
    <row r="671" spans="2:50" s="15" customFormat="1" ht="21" x14ac:dyDescent="0.25">
      <c r="B671" s="48"/>
      <c r="C671" s="20">
        <f t="shared" si="41"/>
        <v>46036</v>
      </c>
      <c r="D671" s="168">
        <f>SUMIFS('Transport DB'!P:P,'Transport DB'!C:C,"="&amp;'Work DB'!C671,'Transport DB'!F:F,"="&amp;'Work DB'!$D$4)</f>
        <v>0</v>
      </c>
      <c r="E671" s="169">
        <f>SUMIFS('Transport DB'!P:P,'Transport DB'!C:C,"="&amp;'Work DB'!C671,'Transport DB'!F:F,"="&amp;'Work DB'!$E$4)</f>
        <v>0</v>
      </c>
      <c r="F671" s="169">
        <f>SUMIFS('Transport DB'!P:P,'Transport DB'!C:C,"="&amp;'Work DB'!C671,'Transport DB'!F:F,"="&amp;'Work DB'!$F$4)</f>
        <v>0</v>
      </c>
      <c r="G671" s="169"/>
      <c r="H671" s="167"/>
      <c r="I671" s="168">
        <f>SUMIFS('Transport DB'!O:O,'Transport DB'!C:C,"="&amp;'Work DB'!C671,'Transport DB'!F:F,"="&amp;'Work DB'!$I$4)</f>
        <v>0</v>
      </c>
      <c r="J671" s="169">
        <f>SUMIFS('Transport DB'!O:O,'Transport DB'!C:C,"="&amp;'Work DB'!C671,'Transport DB'!F:F,"="&amp;'Work DB'!$J$4)</f>
        <v>0</v>
      </c>
      <c r="K671" s="169">
        <f>SUMIFS('Transport DB'!O:O,'Transport DB'!C:C,"="&amp;'Work DB'!C671,'Transport DB'!F:F,"="&amp;'Work DB'!$K$4)</f>
        <v>0</v>
      </c>
      <c r="L671" s="169">
        <f>SUMIFS('Transport DB'!O:O,'Transport DB'!C:C,"="&amp;'Work DB'!C671,'Transport DB'!F:F,"="&amp;'Work DB'!$L$4)</f>
        <v>0</v>
      </c>
      <c r="M671" s="169">
        <f>SUMIFS('Transport DB'!O:O,'Transport DB'!C:C,"="&amp;'Work DB'!C671,'Transport DB'!F:F,"="&amp;'Work DB'!$M$4)</f>
        <v>0</v>
      </c>
      <c r="N671" s="169"/>
      <c r="O671" s="167"/>
      <c r="P671" s="168">
        <f t="shared" si="40"/>
        <v>0</v>
      </c>
      <c r="Q671" s="169">
        <f t="shared" si="39"/>
        <v>0</v>
      </c>
      <c r="R671" s="169"/>
      <c r="S671" s="169"/>
      <c r="T671" s="169"/>
      <c r="U671" s="169"/>
      <c r="V671" s="167"/>
      <c r="W671" s="168">
        <f>SUMIFS('Transport DB'!Q:Q,'Transport DB'!C:C,"="&amp;'Work DB'!C671,'Transport DB'!F:F,"="&amp;'Work DB'!$W$4)</f>
        <v>0</v>
      </c>
      <c r="X671" s="169">
        <f>SUMIFS('Transport DB'!Q:Q,'Transport DB'!C:C,"="&amp;'Work DB'!C671,'Transport DB'!F:F,"="&amp;'Work DB'!$X$4)</f>
        <v>0</v>
      </c>
      <c r="Y671" s="169">
        <f>SUMIFS('Transport DB'!Q:Q,'Transport DB'!C:C,"="&amp;'Work DB'!C671,'Transport DB'!F:F,"="&amp;'Work DB'!$Y$4)</f>
        <v>0</v>
      </c>
      <c r="Z671" s="166">
        <f>SUMIFS('Transport DB'!Q:Q,'Transport DB'!C:C,"="&amp;'Work DB'!C671,'Transport DB'!F:F,"="&amp;'Work DB'!$Z$4)</f>
        <v>0</v>
      </c>
      <c r="AA671" s="166">
        <f>SUMIFS('Transport DB'!Q:Q,'Transport DB'!C:C,"="&amp;'Work DB'!C671,'Transport DB'!F:F,"="&amp;'Work DB'!$AA$4)</f>
        <v>0</v>
      </c>
      <c r="AB671" s="166"/>
      <c r="AC671" s="167"/>
      <c r="AD671" s="29"/>
      <c r="AE671" s="30"/>
      <c r="AF671" s="31"/>
      <c r="AG671" s="29"/>
      <c r="AH671" s="30"/>
      <c r="AI671" s="32"/>
      <c r="AJ671" s="29"/>
      <c r="AK671" s="30"/>
      <c r="AL671" s="30"/>
      <c r="AM671" s="31"/>
      <c r="AN671" s="29"/>
      <c r="AO671" s="30"/>
      <c r="AP671" s="31"/>
      <c r="AQ671" s="189"/>
      <c r="AR671" s="30"/>
      <c r="AS671" s="30"/>
      <c r="AT671" s="30"/>
      <c r="AU671" s="30"/>
      <c r="AV671" s="31"/>
      <c r="AW671" s="33"/>
      <c r="AX671" s="57"/>
    </row>
    <row r="672" spans="2:50" s="15" customFormat="1" ht="21" x14ac:dyDescent="0.25">
      <c r="B672" s="48"/>
      <c r="C672" s="20">
        <f t="shared" si="41"/>
        <v>46037</v>
      </c>
      <c r="D672" s="168">
        <f>SUMIFS('Transport DB'!P:P,'Transport DB'!C:C,"="&amp;'Work DB'!C672,'Transport DB'!F:F,"="&amp;'Work DB'!$D$4)</f>
        <v>0</v>
      </c>
      <c r="E672" s="169">
        <f>SUMIFS('Transport DB'!P:P,'Transport DB'!C:C,"="&amp;'Work DB'!C672,'Transport DB'!F:F,"="&amp;'Work DB'!$E$4)</f>
        <v>0</v>
      </c>
      <c r="F672" s="169">
        <f>SUMIFS('Transport DB'!P:P,'Transport DB'!C:C,"="&amp;'Work DB'!C672,'Transport DB'!F:F,"="&amp;'Work DB'!$F$4)</f>
        <v>0</v>
      </c>
      <c r="G672" s="169"/>
      <c r="H672" s="167"/>
      <c r="I672" s="168">
        <f>SUMIFS('Transport DB'!O:O,'Transport DB'!C:C,"="&amp;'Work DB'!C672,'Transport DB'!F:F,"="&amp;'Work DB'!$I$4)</f>
        <v>0</v>
      </c>
      <c r="J672" s="169">
        <f>SUMIFS('Transport DB'!O:O,'Transport DB'!C:C,"="&amp;'Work DB'!C672,'Transport DB'!F:F,"="&amp;'Work DB'!$J$4)</f>
        <v>0</v>
      </c>
      <c r="K672" s="169">
        <f>SUMIFS('Transport DB'!O:O,'Transport DB'!C:C,"="&amp;'Work DB'!C672,'Transport DB'!F:F,"="&amp;'Work DB'!$K$4)</f>
        <v>0</v>
      </c>
      <c r="L672" s="169">
        <f>SUMIFS('Transport DB'!O:O,'Transport DB'!C:C,"="&amp;'Work DB'!C672,'Transport DB'!F:F,"="&amp;'Work DB'!$L$4)</f>
        <v>0</v>
      </c>
      <c r="M672" s="169">
        <f>SUMIFS('Transport DB'!O:O,'Transport DB'!C:C,"="&amp;'Work DB'!C672,'Transport DB'!F:F,"="&amp;'Work DB'!$M$4)</f>
        <v>0</v>
      </c>
      <c r="N672" s="169"/>
      <c r="O672" s="167"/>
      <c r="P672" s="168">
        <f t="shared" si="40"/>
        <v>0</v>
      </c>
      <c r="Q672" s="169">
        <f t="shared" si="39"/>
        <v>0</v>
      </c>
      <c r="R672" s="169"/>
      <c r="S672" s="169"/>
      <c r="T672" s="169"/>
      <c r="U672" s="169"/>
      <c r="V672" s="167"/>
      <c r="W672" s="168">
        <f>SUMIFS('Transport DB'!Q:Q,'Transport DB'!C:C,"="&amp;'Work DB'!C672,'Transport DB'!F:F,"="&amp;'Work DB'!$W$4)</f>
        <v>0</v>
      </c>
      <c r="X672" s="169">
        <f>SUMIFS('Transport DB'!Q:Q,'Transport DB'!C:C,"="&amp;'Work DB'!C672,'Transport DB'!F:F,"="&amp;'Work DB'!$X$4)</f>
        <v>0</v>
      </c>
      <c r="Y672" s="169">
        <f>SUMIFS('Transport DB'!Q:Q,'Transport DB'!C:C,"="&amp;'Work DB'!C672,'Transport DB'!F:F,"="&amp;'Work DB'!$Y$4)</f>
        <v>0</v>
      </c>
      <c r="Z672" s="166">
        <f>SUMIFS('Transport DB'!Q:Q,'Transport DB'!C:C,"="&amp;'Work DB'!C672,'Transport DB'!F:F,"="&amp;'Work DB'!$Z$4)</f>
        <v>0</v>
      </c>
      <c r="AA672" s="166">
        <f>SUMIFS('Transport DB'!Q:Q,'Transport DB'!C:C,"="&amp;'Work DB'!C672,'Transport DB'!F:F,"="&amp;'Work DB'!$AA$4)</f>
        <v>0</v>
      </c>
      <c r="AB672" s="166"/>
      <c r="AC672" s="167"/>
      <c r="AD672" s="29"/>
      <c r="AE672" s="30"/>
      <c r="AF672" s="31"/>
      <c r="AG672" s="29"/>
      <c r="AH672" s="30"/>
      <c r="AI672" s="32"/>
      <c r="AJ672" s="29"/>
      <c r="AK672" s="30"/>
      <c r="AL672" s="30"/>
      <c r="AM672" s="31"/>
      <c r="AN672" s="29"/>
      <c r="AO672" s="30"/>
      <c r="AP672" s="31"/>
      <c r="AQ672" s="189"/>
      <c r="AR672" s="30"/>
      <c r="AS672" s="30"/>
      <c r="AT672" s="30"/>
      <c r="AU672" s="30"/>
      <c r="AV672" s="31"/>
      <c r="AW672" s="33"/>
      <c r="AX672" s="57"/>
    </row>
    <row r="673" spans="2:50" s="15" customFormat="1" ht="21" x14ac:dyDescent="0.25">
      <c r="B673" s="48"/>
      <c r="C673" s="20">
        <f t="shared" si="41"/>
        <v>46038</v>
      </c>
      <c r="D673" s="168">
        <f>SUMIFS('Transport DB'!P:P,'Transport DB'!C:C,"="&amp;'Work DB'!C673,'Transport DB'!F:F,"="&amp;'Work DB'!$D$4)</f>
        <v>0</v>
      </c>
      <c r="E673" s="169">
        <f>SUMIFS('Transport DB'!P:P,'Transport DB'!C:C,"="&amp;'Work DB'!C673,'Transport DB'!F:F,"="&amp;'Work DB'!$E$4)</f>
        <v>0</v>
      </c>
      <c r="F673" s="169">
        <f>SUMIFS('Transport DB'!P:P,'Transport DB'!C:C,"="&amp;'Work DB'!C673,'Transport DB'!F:F,"="&amp;'Work DB'!$F$4)</f>
        <v>0</v>
      </c>
      <c r="G673" s="169"/>
      <c r="H673" s="167"/>
      <c r="I673" s="168">
        <f>SUMIFS('Transport DB'!O:O,'Transport DB'!C:C,"="&amp;'Work DB'!C673,'Transport DB'!F:F,"="&amp;'Work DB'!$I$4)</f>
        <v>0</v>
      </c>
      <c r="J673" s="169">
        <f>SUMIFS('Transport DB'!O:O,'Transport DB'!C:C,"="&amp;'Work DB'!C673,'Transport DB'!F:F,"="&amp;'Work DB'!$J$4)</f>
        <v>0</v>
      </c>
      <c r="K673" s="169">
        <f>SUMIFS('Transport DB'!O:O,'Transport DB'!C:C,"="&amp;'Work DB'!C673,'Transport DB'!F:F,"="&amp;'Work DB'!$K$4)</f>
        <v>0</v>
      </c>
      <c r="L673" s="169">
        <f>SUMIFS('Transport DB'!O:O,'Transport DB'!C:C,"="&amp;'Work DB'!C673,'Transport DB'!F:F,"="&amp;'Work DB'!$L$4)</f>
        <v>0</v>
      </c>
      <c r="M673" s="169">
        <f>SUMIFS('Transport DB'!O:O,'Transport DB'!C:C,"="&amp;'Work DB'!C673,'Transport DB'!F:F,"="&amp;'Work DB'!$M$4)</f>
        <v>0</v>
      </c>
      <c r="N673" s="169"/>
      <c r="O673" s="167"/>
      <c r="P673" s="168">
        <f t="shared" si="40"/>
        <v>0</v>
      </c>
      <c r="Q673" s="169">
        <f t="shared" si="39"/>
        <v>0</v>
      </c>
      <c r="R673" s="169"/>
      <c r="S673" s="169"/>
      <c r="T673" s="169"/>
      <c r="U673" s="169"/>
      <c r="V673" s="167"/>
      <c r="W673" s="168">
        <f>SUMIFS('Transport DB'!Q:Q,'Transport DB'!C:C,"="&amp;'Work DB'!C673,'Transport DB'!F:F,"="&amp;'Work DB'!$W$4)</f>
        <v>0</v>
      </c>
      <c r="X673" s="169">
        <f>SUMIFS('Transport DB'!Q:Q,'Transport DB'!C:C,"="&amp;'Work DB'!C673,'Transport DB'!F:F,"="&amp;'Work DB'!$X$4)</f>
        <v>0</v>
      </c>
      <c r="Y673" s="169">
        <f>SUMIFS('Transport DB'!Q:Q,'Transport DB'!C:C,"="&amp;'Work DB'!C673,'Transport DB'!F:F,"="&amp;'Work DB'!$Y$4)</f>
        <v>0</v>
      </c>
      <c r="Z673" s="166">
        <f>SUMIFS('Transport DB'!Q:Q,'Transport DB'!C:C,"="&amp;'Work DB'!C673,'Transport DB'!F:F,"="&amp;'Work DB'!$Z$4)</f>
        <v>0</v>
      </c>
      <c r="AA673" s="166">
        <f>SUMIFS('Transport DB'!Q:Q,'Transport DB'!C:C,"="&amp;'Work DB'!C673,'Transport DB'!F:F,"="&amp;'Work DB'!$AA$4)</f>
        <v>0</v>
      </c>
      <c r="AB673" s="166"/>
      <c r="AC673" s="167"/>
      <c r="AD673" s="29"/>
      <c r="AE673" s="30"/>
      <c r="AF673" s="31"/>
      <c r="AG673" s="29"/>
      <c r="AH673" s="30"/>
      <c r="AI673" s="32"/>
      <c r="AJ673" s="29"/>
      <c r="AK673" s="30"/>
      <c r="AL673" s="30"/>
      <c r="AM673" s="31"/>
      <c r="AN673" s="29"/>
      <c r="AO673" s="30"/>
      <c r="AP673" s="31"/>
      <c r="AQ673" s="189"/>
      <c r="AR673" s="30"/>
      <c r="AS673" s="30"/>
      <c r="AT673" s="30"/>
      <c r="AU673" s="30"/>
      <c r="AV673" s="31"/>
      <c r="AW673" s="33"/>
      <c r="AX673" s="57"/>
    </row>
    <row r="674" spans="2:50" s="15" customFormat="1" ht="21" x14ac:dyDescent="0.25">
      <c r="B674" s="48"/>
      <c r="C674" s="20">
        <f t="shared" si="41"/>
        <v>46039</v>
      </c>
      <c r="D674" s="168">
        <f>SUMIFS('Transport DB'!P:P,'Transport DB'!C:C,"="&amp;'Work DB'!C674,'Transport DB'!F:F,"="&amp;'Work DB'!$D$4)</f>
        <v>0</v>
      </c>
      <c r="E674" s="169">
        <f>SUMIFS('Transport DB'!P:P,'Transport DB'!C:C,"="&amp;'Work DB'!C674,'Transport DB'!F:F,"="&amp;'Work DB'!$E$4)</f>
        <v>0</v>
      </c>
      <c r="F674" s="169">
        <f>SUMIFS('Transport DB'!P:P,'Transport DB'!C:C,"="&amp;'Work DB'!C674,'Transport DB'!F:F,"="&amp;'Work DB'!$F$4)</f>
        <v>0</v>
      </c>
      <c r="G674" s="169"/>
      <c r="H674" s="167"/>
      <c r="I674" s="168">
        <f>SUMIFS('Transport DB'!O:O,'Transport DB'!C:C,"="&amp;'Work DB'!C674,'Transport DB'!F:F,"="&amp;'Work DB'!$I$4)</f>
        <v>0</v>
      </c>
      <c r="J674" s="169">
        <f>SUMIFS('Transport DB'!O:O,'Transport DB'!C:C,"="&amp;'Work DB'!C674,'Transport DB'!F:F,"="&amp;'Work DB'!$J$4)</f>
        <v>0</v>
      </c>
      <c r="K674" s="169">
        <f>SUMIFS('Transport DB'!O:O,'Transport DB'!C:C,"="&amp;'Work DB'!C674,'Transport DB'!F:F,"="&amp;'Work DB'!$K$4)</f>
        <v>0</v>
      </c>
      <c r="L674" s="169">
        <f>SUMIFS('Transport DB'!O:O,'Transport DB'!C:C,"="&amp;'Work DB'!C674,'Transport DB'!F:F,"="&amp;'Work DB'!$L$4)</f>
        <v>0</v>
      </c>
      <c r="M674" s="169">
        <f>SUMIFS('Transport DB'!O:O,'Transport DB'!C:C,"="&amp;'Work DB'!C674,'Transport DB'!F:F,"="&amp;'Work DB'!$M$4)</f>
        <v>0</v>
      </c>
      <c r="N674" s="169"/>
      <c r="O674" s="167"/>
      <c r="P674" s="168">
        <f t="shared" si="40"/>
        <v>0</v>
      </c>
      <c r="Q674" s="169">
        <f t="shared" si="39"/>
        <v>0</v>
      </c>
      <c r="R674" s="169"/>
      <c r="S674" s="169"/>
      <c r="T674" s="169"/>
      <c r="U674" s="169"/>
      <c r="V674" s="167"/>
      <c r="W674" s="168">
        <f>SUMIFS('Transport DB'!Q:Q,'Transport DB'!C:C,"="&amp;'Work DB'!C674,'Transport DB'!F:F,"="&amp;'Work DB'!$W$4)</f>
        <v>0</v>
      </c>
      <c r="X674" s="169">
        <f>SUMIFS('Transport DB'!Q:Q,'Transport DB'!C:C,"="&amp;'Work DB'!C674,'Transport DB'!F:F,"="&amp;'Work DB'!$X$4)</f>
        <v>0</v>
      </c>
      <c r="Y674" s="169">
        <f>SUMIFS('Transport DB'!Q:Q,'Transport DB'!C:C,"="&amp;'Work DB'!C674,'Transport DB'!F:F,"="&amp;'Work DB'!$Y$4)</f>
        <v>0</v>
      </c>
      <c r="Z674" s="166">
        <f>SUMIFS('Transport DB'!Q:Q,'Transport DB'!C:C,"="&amp;'Work DB'!C674,'Transport DB'!F:F,"="&amp;'Work DB'!$Z$4)</f>
        <v>0</v>
      </c>
      <c r="AA674" s="166">
        <f>SUMIFS('Transport DB'!Q:Q,'Transport DB'!C:C,"="&amp;'Work DB'!C674,'Transport DB'!F:F,"="&amp;'Work DB'!$AA$4)</f>
        <v>0</v>
      </c>
      <c r="AB674" s="166"/>
      <c r="AC674" s="167"/>
      <c r="AD674" s="29"/>
      <c r="AE674" s="30"/>
      <c r="AF674" s="31"/>
      <c r="AG674" s="29"/>
      <c r="AH674" s="30"/>
      <c r="AI674" s="32"/>
      <c r="AJ674" s="29"/>
      <c r="AK674" s="30"/>
      <c r="AL674" s="30"/>
      <c r="AM674" s="31"/>
      <c r="AN674" s="29"/>
      <c r="AO674" s="30"/>
      <c r="AP674" s="31"/>
      <c r="AQ674" s="189"/>
      <c r="AR674" s="30"/>
      <c r="AS674" s="30"/>
      <c r="AT674" s="30"/>
      <c r="AU674" s="30"/>
      <c r="AV674" s="31"/>
      <c r="AW674" s="33"/>
      <c r="AX674" s="57"/>
    </row>
    <row r="675" spans="2:50" s="15" customFormat="1" ht="21" x14ac:dyDescent="0.25">
      <c r="B675" s="48"/>
      <c r="C675" s="20">
        <f t="shared" si="41"/>
        <v>46040</v>
      </c>
      <c r="D675" s="168">
        <f>SUMIFS('Transport DB'!P:P,'Transport DB'!C:C,"="&amp;'Work DB'!C675,'Transport DB'!F:F,"="&amp;'Work DB'!$D$4)</f>
        <v>0</v>
      </c>
      <c r="E675" s="169">
        <f>SUMIFS('Transport DB'!P:P,'Transport DB'!C:C,"="&amp;'Work DB'!C675,'Transport DB'!F:F,"="&amp;'Work DB'!$E$4)</f>
        <v>0</v>
      </c>
      <c r="F675" s="169">
        <f>SUMIFS('Transport DB'!P:P,'Transport DB'!C:C,"="&amp;'Work DB'!C675,'Transport DB'!F:F,"="&amp;'Work DB'!$F$4)</f>
        <v>0</v>
      </c>
      <c r="G675" s="169"/>
      <c r="H675" s="167"/>
      <c r="I675" s="168">
        <f>SUMIFS('Transport DB'!O:O,'Transport DB'!C:C,"="&amp;'Work DB'!C675,'Transport DB'!F:F,"="&amp;'Work DB'!$I$4)</f>
        <v>0</v>
      </c>
      <c r="J675" s="169">
        <f>SUMIFS('Transport DB'!O:O,'Transport DB'!C:C,"="&amp;'Work DB'!C675,'Transport DB'!F:F,"="&amp;'Work DB'!$J$4)</f>
        <v>0</v>
      </c>
      <c r="K675" s="169">
        <f>SUMIFS('Transport DB'!O:O,'Transport DB'!C:C,"="&amp;'Work DB'!C675,'Transport DB'!F:F,"="&amp;'Work DB'!$K$4)</f>
        <v>0</v>
      </c>
      <c r="L675" s="169">
        <f>SUMIFS('Transport DB'!O:O,'Transport DB'!C:C,"="&amp;'Work DB'!C675,'Transport DB'!F:F,"="&amp;'Work DB'!$L$4)</f>
        <v>0</v>
      </c>
      <c r="M675" s="169">
        <f>SUMIFS('Transport DB'!O:O,'Transport DB'!C:C,"="&amp;'Work DB'!C675,'Transport DB'!F:F,"="&amp;'Work DB'!$M$4)</f>
        <v>0</v>
      </c>
      <c r="N675" s="169"/>
      <c r="O675" s="167"/>
      <c r="P675" s="168">
        <f t="shared" si="40"/>
        <v>0</v>
      </c>
      <c r="Q675" s="169">
        <f t="shared" si="39"/>
        <v>0</v>
      </c>
      <c r="R675" s="169"/>
      <c r="S675" s="169"/>
      <c r="T675" s="169"/>
      <c r="U675" s="169"/>
      <c r="V675" s="167"/>
      <c r="W675" s="168">
        <f>SUMIFS('Transport DB'!Q:Q,'Transport DB'!C:C,"="&amp;'Work DB'!C675,'Transport DB'!F:F,"="&amp;'Work DB'!$W$4)</f>
        <v>0</v>
      </c>
      <c r="X675" s="169">
        <f>SUMIFS('Transport DB'!Q:Q,'Transport DB'!C:C,"="&amp;'Work DB'!C675,'Transport DB'!F:F,"="&amp;'Work DB'!$X$4)</f>
        <v>0</v>
      </c>
      <c r="Y675" s="169">
        <f>SUMIFS('Transport DB'!Q:Q,'Transport DB'!C:C,"="&amp;'Work DB'!C675,'Transport DB'!F:F,"="&amp;'Work DB'!$Y$4)</f>
        <v>0</v>
      </c>
      <c r="Z675" s="166">
        <f>SUMIFS('Transport DB'!Q:Q,'Transport DB'!C:C,"="&amp;'Work DB'!C675,'Transport DB'!F:F,"="&amp;'Work DB'!$Z$4)</f>
        <v>0</v>
      </c>
      <c r="AA675" s="166">
        <f>SUMIFS('Transport DB'!Q:Q,'Transport DB'!C:C,"="&amp;'Work DB'!C675,'Transport DB'!F:F,"="&amp;'Work DB'!$AA$4)</f>
        <v>0</v>
      </c>
      <c r="AB675" s="166"/>
      <c r="AC675" s="167"/>
      <c r="AD675" s="29"/>
      <c r="AE675" s="30"/>
      <c r="AF675" s="31"/>
      <c r="AG675" s="29"/>
      <c r="AH675" s="30"/>
      <c r="AI675" s="32"/>
      <c r="AJ675" s="29"/>
      <c r="AK675" s="30"/>
      <c r="AL675" s="30"/>
      <c r="AM675" s="31"/>
      <c r="AN675" s="29"/>
      <c r="AO675" s="30"/>
      <c r="AP675" s="31"/>
      <c r="AQ675" s="189"/>
      <c r="AR675" s="30"/>
      <c r="AS675" s="30"/>
      <c r="AT675" s="30"/>
      <c r="AU675" s="30"/>
      <c r="AV675" s="31"/>
      <c r="AW675" s="33"/>
      <c r="AX675" s="57"/>
    </row>
    <row r="676" spans="2:50" s="15" customFormat="1" ht="21" x14ac:dyDescent="0.25">
      <c r="B676" s="48"/>
      <c r="C676" s="20">
        <f t="shared" si="41"/>
        <v>46041</v>
      </c>
      <c r="D676" s="168">
        <f>SUMIFS('Transport DB'!P:P,'Transport DB'!C:C,"="&amp;'Work DB'!C676,'Transport DB'!F:F,"="&amp;'Work DB'!$D$4)</f>
        <v>0</v>
      </c>
      <c r="E676" s="169">
        <f>SUMIFS('Transport DB'!P:P,'Transport DB'!C:C,"="&amp;'Work DB'!C676,'Transport DB'!F:F,"="&amp;'Work DB'!$E$4)</f>
        <v>0</v>
      </c>
      <c r="F676" s="169">
        <f>SUMIFS('Transport DB'!P:P,'Transport DB'!C:C,"="&amp;'Work DB'!C676,'Transport DB'!F:F,"="&amp;'Work DB'!$F$4)</f>
        <v>0</v>
      </c>
      <c r="G676" s="169"/>
      <c r="H676" s="167"/>
      <c r="I676" s="168">
        <f>SUMIFS('Transport DB'!O:O,'Transport DB'!C:C,"="&amp;'Work DB'!C676,'Transport DB'!F:F,"="&amp;'Work DB'!$I$4)</f>
        <v>0</v>
      </c>
      <c r="J676" s="169">
        <f>SUMIFS('Transport DB'!O:O,'Transport DB'!C:C,"="&amp;'Work DB'!C676,'Transport DB'!F:F,"="&amp;'Work DB'!$J$4)</f>
        <v>0</v>
      </c>
      <c r="K676" s="169">
        <f>SUMIFS('Transport DB'!O:O,'Transport DB'!C:C,"="&amp;'Work DB'!C676,'Transport DB'!F:F,"="&amp;'Work DB'!$K$4)</f>
        <v>0</v>
      </c>
      <c r="L676" s="169">
        <f>SUMIFS('Transport DB'!O:O,'Transport DB'!C:C,"="&amp;'Work DB'!C676,'Transport DB'!F:F,"="&amp;'Work DB'!$L$4)</f>
        <v>0</v>
      </c>
      <c r="M676" s="169">
        <f>SUMIFS('Transport DB'!O:O,'Transport DB'!C:C,"="&amp;'Work DB'!C676,'Transport DB'!F:F,"="&amp;'Work DB'!$M$4)</f>
        <v>0</v>
      </c>
      <c r="N676" s="169"/>
      <c r="O676" s="167"/>
      <c r="P676" s="168">
        <f t="shared" si="40"/>
        <v>0</v>
      </c>
      <c r="Q676" s="169">
        <f t="shared" si="39"/>
        <v>0</v>
      </c>
      <c r="R676" s="169"/>
      <c r="S676" s="169"/>
      <c r="T676" s="169"/>
      <c r="U676" s="169"/>
      <c r="V676" s="167"/>
      <c r="W676" s="168">
        <f>SUMIFS('Transport DB'!Q:Q,'Transport DB'!C:C,"="&amp;'Work DB'!C676,'Transport DB'!F:F,"="&amp;'Work DB'!$W$4)</f>
        <v>0</v>
      </c>
      <c r="X676" s="169">
        <f>SUMIFS('Transport DB'!Q:Q,'Transport DB'!C:C,"="&amp;'Work DB'!C676,'Transport DB'!F:F,"="&amp;'Work DB'!$X$4)</f>
        <v>0</v>
      </c>
      <c r="Y676" s="169">
        <f>SUMIFS('Transport DB'!Q:Q,'Transport DB'!C:C,"="&amp;'Work DB'!C676,'Transport DB'!F:F,"="&amp;'Work DB'!$Y$4)</f>
        <v>0</v>
      </c>
      <c r="Z676" s="166">
        <f>SUMIFS('Transport DB'!Q:Q,'Transport DB'!C:C,"="&amp;'Work DB'!C676,'Transport DB'!F:F,"="&amp;'Work DB'!$Z$4)</f>
        <v>0</v>
      </c>
      <c r="AA676" s="166">
        <f>SUMIFS('Transport DB'!Q:Q,'Transport DB'!C:C,"="&amp;'Work DB'!C676,'Transport DB'!F:F,"="&amp;'Work DB'!$AA$4)</f>
        <v>0</v>
      </c>
      <c r="AB676" s="166"/>
      <c r="AC676" s="167"/>
      <c r="AD676" s="29"/>
      <c r="AE676" s="30"/>
      <c r="AF676" s="31"/>
      <c r="AG676" s="29"/>
      <c r="AH676" s="30"/>
      <c r="AI676" s="32"/>
      <c r="AJ676" s="29"/>
      <c r="AK676" s="30"/>
      <c r="AL676" s="30"/>
      <c r="AM676" s="31"/>
      <c r="AN676" s="29"/>
      <c r="AO676" s="30"/>
      <c r="AP676" s="31"/>
      <c r="AQ676" s="189"/>
      <c r="AR676" s="30"/>
      <c r="AS676" s="30"/>
      <c r="AT676" s="30"/>
      <c r="AU676" s="30"/>
      <c r="AV676" s="31"/>
      <c r="AW676" s="33"/>
      <c r="AX676" s="57"/>
    </row>
    <row r="677" spans="2:50" s="15" customFormat="1" ht="21" x14ac:dyDescent="0.25">
      <c r="B677" s="48"/>
      <c r="C677" s="20">
        <f t="shared" si="41"/>
        <v>46042</v>
      </c>
      <c r="D677" s="168">
        <f>SUMIFS('Transport DB'!P:P,'Transport DB'!C:C,"="&amp;'Work DB'!C677,'Transport DB'!F:F,"="&amp;'Work DB'!$D$4)</f>
        <v>0</v>
      </c>
      <c r="E677" s="169">
        <f>SUMIFS('Transport DB'!P:P,'Transport DB'!C:C,"="&amp;'Work DB'!C677,'Transport DB'!F:F,"="&amp;'Work DB'!$E$4)</f>
        <v>0</v>
      </c>
      <c r="F677" s="169">
        <f>SUMIFS('Transport DB'!P:P,'Transport DB'!C:C,"="&amp;'Work DB'!C677,'Transport DB'!F:F,"="&amp;'Work DB'!$F$4)</f>
        <v>0</v>
      </c>
      <c r="G677" s="169"/>
      <c r="H677" s="167"/>
      <c r="I677" s="168">
        <f>SUMIFS('Transport DB'!O:O,'Transport DB'!C:C,"="&amp;'Work DB'!C677,'Transport DB'!F:F,"="&amp;'Work DB'!$I$4)</f>
        <v>0</v>
      </c>
      <c r="J677" s="169">
        <f>SUMIFS('Transport DB'!O:O,'Transport DB'!C:C,"="&amp;'Work DB'!C677,'Transport DB'!F:F,"="&amp;'Work DB'!$J$4)</f>
        <v>0</v>
      </c>
      <c r="K677" s="169">
        <f>SUMIFS('Transport DB'!O:O,'Transport DB'!C:C,"="&amp;'Work DB'!C677,'Transport DB'!F:F,"="&amp;'Work DB'!$K$4)</f>
        <v>0</v>
      </c>
      <c r="L677" s="169">
        <f>SUMIFS('Transport DB'!O:O,'Transport DB'!C:C,"="&amp;'Work DB'!C677,'Transport DB'!F:F,"="&amp;'Work DB'!$L$4)</f>
        <v>0</v>
      </c>
      <c r="M677" s="169">
        <f>SUMIFS('Transport DB'!O:O,'Transport DB'!C:C,"="&amp;'Work DB'!C677,'Transport DB'!F:F,"="&amp;'Work DB'!$M$4)</f>
        <v>0</v>
      </c>
      <c r="N677" s="169"/>
      <c r="O677" s="167"/>
      <c r="P677" s="168">
        <f t="shared" si="40"/>
        <v>0</v>
      </c>
      <c r="Q677" s="169">
        <f t="shared" si="39"/>
        <v>0</v>
      </c>
      <c r="R677" s="169"/>
      <c r="S677" s="169"/>
      <c r="T677" s="169"/>
      <c r="U677" s="169"/>
      <c r="V677" s="167"/>
      <c r="W677" s="168">
        <f>SUMIFS('Transport DB'!Q:Q,'Transport DB'!C:C,"="&amp;'Work DB'!C677,'Transport DB'!F:F,"="&amp;'Work DB'!$W$4)</f>
        <v>0</v>
      </c>
      <c r="X677" s="169">
        <f>SUMIFS('Transport DB'!Q:Q,'Transport DB'!C:C,"="&amp;'Work DB'!C677,'Transport DB'!F:F,"="&amp;'Work DB'!$X$4)</f>
        <v>0</v>
      </c>
      <c r="Y677" s="169">
        <f>SUMIFS('Transport DB'!Q:Q,'Transport DB'!C:C,"="&amp;'Work DB'!C677,'Transport DB'!F:F,"="&amp;'Work DB'!$Y$4)</f>
        <v>0</v>
      </c>
      <c r="Z677" s="166">
        <f>SUMIFS('Transport DB'!Q:Q,'Transport DB'!C:C,"="&amp;'Work DB'!C677,'Transport DB'!F:F,"="&amp;'Work DB'!$Z$4)</f>
        <v>0</v>
      </c>
      <c r="AA677" s="166">
        <f>SUMIFS('Transport DB'!Q:Q,'Transport DB'!C:C,"="&amp;'Work DB'!C677,'Transport DB'!F:F,"="&amp;'Work DB'!$AA$4)</f>
        <v>0</v>
      </c>
      <c r="AB677" s="166"/>
      <c r="AC677" s="167"/>
      <c r="AD677" s="29"/>
      <c r="AE677" s="30"/>
      <c r="AF677" s="31"/>
      <c r="AG677" s="29"/>
      <c r="AH677" s="30"/>
      <c r="AI677" s="32"/>
      <c r="AJ677" s="29"/>
      <c r="AK677" s="30"/>
      <c r="AL677" s="30"/>
      <c r="AM677" s="31"/>
      <c r="AN677" s="29"/>
      <c r="AO677" s="30"/>
      <c r="AP677" s="31"/>
      <c r="AQ677" s="189"/>
      <c r="AR677" s="30"/>
      <c r="AS677" s="30"/>
      <c r="AT677" s="30"/>
      <c r="AU677" s="30"/>
      <c r="AV677" s="31"/>
      <c r="AW677" s="33"/>
      <c r="AX677" s="57"/>
    </row>
    <row r="678" spans="2:50" s="15" customFormat="1" ht="21" x14ac:dyDescent="0.25">
      <c r="B678" s="48"/>
      <c r="C678" s="184">
        <f t="shared" si="41"/>
        <v>46043</v>
      </c>
      <c r="D678" s="185">
        <f>SUMIFS('Transport DB'!P:P,'Transport DB'!C:C,"="&amp;'Work DB'!C678,'Transport DB'!F:F,"="&amp;'Work DB'!$D$4)</f>
        <v>0</v>
      </c>
      <c r="E678" s="186">
        <f>SUMIFS('Transport DB'!P:P,'Transport DB'!C:C,"="&amp;'Work DB'!C678,'Transport DB'!F:F,"="&amp;'Work DB'!$E$4)</f>
        <v>0</v>
      </c>
      <c r="F678" s="186">
        <f>SUMIFS('Transport DB'!P:P,'Transport DB'!C:C,"="&amp;'Work DB'!C678,'Transport DB'!F:F,"="&amp;'Work DB'!$F$4)</f>
        <v>0</v>
      </c>
      <c r="G678" s="186"/>
      <c r="H678" s="187"/>
      <c r="I678" s="185">
        <f>SUMIFS('Transport DB'!O:O,'Transport DB'!C:C,"="&amp;'Work DB'!C678,'Transport DB'!F:F,"="&amp;'Work DB'!$I$4)</f>
        <v>0</v>
      </c>
      <c r="J678" s="186">
        <f>SUMIFS('Transport DB'!O:O,'Transport DB'!C:C,"="&amp;'Work DB'!C678,'Transport DB'!F:F,"="&amp;'Work DB'!$J$4)</f>
        <v>0</v>
      </c>
      <c r="K678" s="186">
        <f>SUMIFS('Transport DB'!O:O,'Transport DB'!C:C,"="&amp;'Work DB'!C678,'Transport DB'!F:F,"="&amp;'Work DB'!$K$4)</f>
        <v>0</v>
      </c>
      <c r="L678" s="186">
        <f>SUMIFS('Transport DB'!O:O,'Transport DB'!C:C,"="&amp;'Work DB'!C678,'Transport DB'!F:F,"="&amp;'Work DB'!$L$4)</f>
        <v>0</v>
      </c>
      <c r="M678" s="186">
        <f>SUMIFS('Transport DB'!O:O,'Transport DB'!C:C,"="&amp;'Work DB'!C678,'Transport DB'!F:F,"="&amp;'Work DB'!$M$4)</f>
        <v>0</v>
      </c>
      <c r="N678" s="186"/>
      <c r="O678" s="187"/>
      <c r="P678" s="168">
        <f t="shared" si="40"/>
        <v>0</v>
      </c>
      <c r="Q678" s="186">
        <f t="shared" si="39"/>
        <v>0</v>
      </c>
      <c r="R678" s="186"/>
      <c r="S678" s="186"/>
      <c r="T678" s="186"/>
      <c r="U678" s="186"/>
      <c r="V678" s="187"/>
      <c r="W678" s="185">
        <f>SUMIFS('Transport DB'!Q:Q,'Transport DB'!C:C,"="&amp;'Work DB'!C678,'Transport DB'!F:F,"="&amp;'Work DB'!$W$4)</f>
        <v>0</v>
      </c>
      <c r="X678" s="186">
        <f>SUMIFS('Transport DB'!Q:Q,'Transport DB'!C:C,"="&amp;'Work DB'!C678,'Transport DB'!F:F,"="&amp;'Work DB'!$X$4)</f>
        <v>0</v>
      </c>
      <c r="Y678" s="186">
        <f>SUMIFS('Transport DB'!Q:Q,'Transport DB'!C:C,"="&amp;'Work DB'!C678,'Transport DB'!F:F,"="&amp;'Work DB'!$Y$4)</f>
        <v>0</v>
      </c>
      <c r="Z678" s="188">
        <f>SUMIFS('Transport DB'!Q:Q,'Transport DB'!C:C,"="&amp;'Work DB'!C678,'Transport DB'!F:F,"="&amp;'Work DB'!$Z$4)</f>
        <v>0</v>
      </c>
      <c r="AA678" s="188">
        <f>SUMIFS('Transport DB'!Q:Q,'Transport DB'!C:C,"="&amp;'Work DB'!C678,'Transport DB'!F:F,"="&amp;'Work DB'!$AA$4)</f>
        <v>0</v>
      </c>
      <c r="AB678" s="188"/>
      <c r="AC678" s="187"/>
      <c r="AD678" s="185"/>
      <c r="AE678" s="186"/>
      <c r="AF678" s="187"/>
      <c r="AG678" s="185"/>
      <c r="AH678" s="186"/>
      <c r="AI678" s="188"/>
      <c r="AJ678" s="185"/>
      <c r="AK678" s="186"/>
      <c r="AL678" s="186"/>
      <c r="AM678" s="187"/>
      <c r="AN678" s="185"/>
      <c r="AO678" s="186"/>
      <c r="AP678" s="187"/>
      <c r="AQ678" s="189"/>
      <c r="AR678" s="186"/>
      <c r="AS678" s="186"/>
      <c r="AT678" s="186"/>
      <c r="AU678" s="186"/>
      <c r="AV678" s="187"/>
      <c r="AW678" s="189"/>
      <c r="AX678" s="190" t="s">
        <v>57</v>
      </c>
    </row>
    <row r="679" spans="2:50" s="15" customFormat="1" ht="21" x14ac:dyDescent="0.25">
      <c r="B679" s="48"/>
      <c r="C679" s="20">
        <f t="shared" si="41"/>
        <v>46044</v>
      </c>
      <c r="D679" s="168">
        <f>SUMIFS('Transport DB'!P:P,'Transport DB'!C:C,"="&amp;'Work DB'!C679,'Transport DB'!F:F,"="&amp;'Work DB'!$D$4)</f>
        <v>0</v>
      </c>
      <c r="E679" s="169">
        <f>SUMIFS('Transport DB'!P:P,'Transport DB'!C:C,"="&amp;'Work DB'!C679,'Transport DB'!F:F,"="&amp;'Work DB'!$E$4)</f>
        <v>0</v>
      </c>
      <c r="F679" s="169">
        <f>SUMIFS('Transport DB'!P:P,'Transport DB'!C:C,"="&amp;'Work DB'!C679,'Transport DB'!F:F,"="&amp;'Work DB'!$F$4)</f>
        <v>0</v>
      </c>
      <c r="G679" s="169"/>
      <c r="H679" s="167"/>
      <c r="I679" s="168">
        <f>SUMIFS('Transport DB'!O:O,'Transport DB'!C:C,"="&amp;'Work DB'!C679,'Transport DB'!F:F,"="&amp;'Work DB'!$I$4)</f>
        <v>0</v>
      </c>
      <c r="J679" s="169">
        <f>SUMIFS('Transport DB'!O:O,'Transport DB'!C:C,"="&amp;'Work DB'!C679,'Transport DB'!F:F,"="&amp;'Work DB'!$J$4)</f>
        <v>0</v>
      </c>
      <c r="K679" s="169">
        <f>SUMIFS('Transport DB'!O:O,'Transport DB'!C:C,"="&amp;'Work DB'!C679,'Transport DB'!F:F,"="&amp;'Work DB'!$K$4)</f>
        <v>0</v>
      </c>
      <c r="L679" s="169">
        <f>SUMIFS('Transport DB'!O:O,'Transport DB'!C:C,"="&amp;'Work DB'!C679,'Transport DB'!F:F,"="&amp;'Work DB'!$L$4)</f>
        <v>0</v>
      </c>
      <c r="M679" s="169">
        <f>SUMIFS('Transport DB'!O:O,'Transport DB'!C:C,"="&amp;'Work DB'!C679,'Transport DB'!F:F,"="&amp;'Work DB'!$M$4)</f>
        <v>0</v>
      </c>
      <c r="N679" s="169"/>
      <c r="O679" s="167"/>
      <c r="P679" s="168">
        <f t="shared" si="40"/>
        <v>0</v>
      </c>
      <c r="Q679" s="169">
        <f t="shared" si="39"/>
        <v>0</v>
      </c>
      <c r="R679" s="169"/>
      <c r="S679" s="169"/>
      <c r="T679" s="169"/>
      <c r="U679" s="169"/>
      <c r="V679" s="167"/>
      <c r="W679" s="168">
        <f>SUMIFS('Transport DB'!Q:Q,'Transport DB'!C:C,"="&amp;'Work DB'!C679,'Transport DB'!F:F,"="&amp;'Work DB'!$W$4)</f>
        <v>0</v>
      </c>
      <c r="X679" s="169">
        <f>SUMIFS('Transport DB'!Q:Q,'Transport DB'!C:C,"="&amp;'Work DB'!C679,'Transport DB'!F:F,"="&amp;'Work DB'!$X$4)</f>
        <v>0</v>
      </c>
      <c r="Y679" s="169">
        <f>SUMIFS('Transport DB'!Q:Q,'Transport DB'!C:C,"="&amp;'Work DB'!C679,'Transport DB'!F:F,"="&amp;'Work DB'!$Y$4)</f>
        <v>0</v>
      </c>
      <c r="Z679" s="166">
        <f>SUMIFS('Transport DB'!Q:Q,'Transport DB'!C:C,"="&amp;'Work DB'!C679,'Transport DB'!F:F,"="&amp;'Work DB'!$Z$4)</f>
        <v>0</v>
      </c>
      <c r="AA679" s="166">
        <f>SUMIFS('Transport DB'!Q:Q,'Transport DB'!C:C,"="&amp;'Work DB'!C679,'Transport DB'!F:F,"="&amp;'Work DB'!$AA$4)</f>
        <v>0</v>
      </c>
      <c r="AB679" s="166"/>
      <c r="AC679" s="167"/>
      <c r="AD679" s="29"/>
      <c r="AE679" s="30"/>
      <c r="AF679" s="31"/>
      <c r="AG679" s="29"/>
      <c r="AH679" s="30"/>
      <c r="AI679" s="32"/>
      <c r="AJ679" s="29"/>
      <c r="AK679" s="30"/>
      <c r="AL679" s="30"/>
      <c r="AM679" s="31"/>
      <c r="AN679" s="29"/>
      <c r="AO679" s="30"/>
      <c r="AP679" s="31"/>
      <c r="AQ679" s="189"/>
      <c r="AR679" s="30"/>
      <c r="AS679" s="30"/>
      <c r="AT679" s="30"/>
      <c r="AU679" s="30"/>
      <c r="AV679" s="31"/>
      <c r="AW679" s="33"/>
      <c r="AX679" s="57"/>
    </row>
    <row r="680" spans="2:50" s="15" customFormat="1" ht="21" x14ac:dyDescent="0.25">
      <c r="B680" s="48"/>
      <c r="C680" s="20">
        <f t="shared" si="41"/>
        <v>46045</v>
      </c>
      <c r="D680" s="168">
        <f>SUMIFS('Transport DB'!P:P,'Transport DB'!C:C,"="&amp;'Work DB'!C680,'Transport DB'!F:F,"="&amp;'Work DB'!$D$4)</f>
        <v>0</v>
      </c>
      <c r="E680" s="169">
        <f>SUMIFS('Transport DB'!P:P,'Transport DB'!C:C,"="&amp;'Work DB'!C680,'Transport DB'!F:F,"="&amp;'Work DB'!$E$4)</f>
        <v>0</v>
      </c>
      <c r="F680" s="169">
        <f>SUMIFS('Transport DB'!P:P,'Transport DB'!C:C,"="&amp;'Work DB'!C680,'Transport DB'!F:F,"="&amp;'Work DB'!$F$4)</f>
        <v>0</v>
      </c>
      <c r="G680" s="169"/>
      <c r="H680" s="167"/>
      <c r="I680" s="168">
        <f>SUMIFS('Transport DB'!O:O,'Transport DB'!C:C,"="&amp;'Work DB'!C680,'Transport DB'!F:F,"="&amp;'Work DB'!$I$4)</f>
        <v>0</v>
      </c>
      <c r="J680" s="169">
        <f>SUMIFS('Transport DB'!O:O,'Transport DB'!C:C,"="&amp;'Work DB'!C680,'Transport DB'!F:F,"="&amp;'Work DB'!$J$4)</f>
        <v>0</v>
      </c>
      <c r="K680" s="169">
        <f>SUMIFS('Transport DB'!O:O,'Transport DB'!C:C,"="&amp;'Work DB'!C680,'Transport DB'!F:F,"="&amp;'Work DB'!$K$4)</f>
        <v>0</v>
      </c>
      <c r="L680" s="169">
        <f>SUMIFS('Transport DB'!O:O,'Transport DB'!C:C,"="&amp;'Work DB'!C680,'Transport DB'!F:F,"="&amp;'Work DB'!$L$4)</f>
        <v>0</v>
      </c>
      <c r="M680" s="169">
        <f>SUMIFS('Transport DB'!O:O,'Transport DB'!C:C,"="&amp;'Work DB'!C680,'Transport DB'!F:F,"="&amp;'Work DB'!$M$4)</f>
        <v>0</v>
      </c>
      <c r="N680" s="169"/>
      <c r="O680" s="167"/>
      <c r="P680" s="168">
        <f t="shared" si="40"/>
        <v>0</v>
      </c>
      <c r="Q680" s="169">
        <f t="shared" ref="Q680:Q736" si="42">K680</f>
        <v>0</v>
      </c>
      <c r="R680" s="169"/>
      <c r="S680" s="169"/>
      <c r="T680" s="169"/>
      <c r="U680" s="169"/>
      <c r="V680" s="167"/>
      <c r="W680" s="168">
        <f>SUMIFS('Transport DB'!Q:Q,'Transport DB'!C:C,"="&amp;'Work DB'!C680,'Transport DB'!F:F,"="&amp;'Work DB'!$W$4)</f>
        <v>0</v>
      </c>
      <c r="X680" s="169">
        <f>SUMIFS('Transport DB'!Q:Q,'Transport DB'!C:C,"="&amp;'Work DB'!C680,'Transport DB'!F:F,"="&amp;'Work DB'!$X$4)</f>
        <v>0</v>
      </c>
      <c r="Y680" s="169">
        <f>SUMIFS('Transport DB'!Q:Q,'Transport DB'!C:C,"="&amp;'Work DB'!C680,'Transport DB'!F:F,"="&amp;'Work DB'!$Y$4)</f>
        <v>0</v>
      </c>
      <c r="Z680" s="166">
        <f>SUMIFS('Transport DB'!Q:Q,'Transport DB'!C:C,"="&amp;'Work DB'!C680,'Transport DB'!F:F,"="&amp;'Work DB'!$Z$4)</f>
        <v>0</v>
      </c>
      <c r="AA680" s="166">
        <f>SUMIFS('Transport DB'!Q:Q,'Transport DB'!C:C,"="&amp;'Work DB'!C680,'Transport DB'!F:F,"="&amp;'Work DB'!$AA$4)</f>
        <v>0</v>
      </c>
      <c r="AB680" s="166"/>
      <c r="AC680" s="167"/>
      <c r="AD680" s="29"/>
      <c r="AE680" s="30"/>
      <c r="AF680" s="31"/>
      <c r="AG680" s="29"/>
      <c r="AH680" s="30"/>
      <c r="AI680" s="32"/>
      <c r="AJ680" s="29"/>
      <c r="AK680" s="30"/>
      <c r="AL680" s="30"/>
      <c r="AM680" s="31"/>
      <c r="AN680" s="29"/>
      <c r="AO680" s="30"/>
      <c r="AP680" s="31"/>
      <c r="AQ680" s="189"/>
      <c r="AR680" s="30"/>
      <c r="AS680" s="30"/>
      <c r="AT680" s="30"/>
      <c r="AU680" s="30"/>
      <c r="AV680" s="31"/>
      <c r="AW680" s="33"/>
      <c r="AX680" s="57"/>
    </row>
    <row r="681" spans="2:50" s="15" customFormat="1" ht="21" x14ac:dyDescent="0.25">
      <c r="B681" s="48"/>
      <c r="C681" s="20">
        <f t="shared" si="41"/>
        <v>46046</v>
      </c>
      <c r="D681" s="168">
        <f>SUMIFS('Transport DB'!P:P,'Transport DB'!C:C,"="&amp;'Work DB'!C681,'Transport DB'!F:F,"="&amp;'Work DB'!$D$4)</f>
        <v>0</v>
      </c>
      <c r="E681" s="169">
        <f>SUMIFS('Transport DB'!P:P,'Transport DB'!C:C,"="&amp;'Work DB'!C681,'Transport DB'!F:F,"="&amp;'Work DB'!$E$4)</f>
        <v>0</v>
      </c>
      <c r="F681" s="169">
        <f>SUMIFS('Transport DB'!P:P,'Transport DB'!C:C,"="&amp;'Work DB'!C681,'Transport DB'!F:F,"="&amp;'Work DB'!$F$4)</f>
        <v>0</v>
      </c>
      <c r="G681" s="169"/>
      <c r="H681" s="167"/>
      <c r="I681" s="168">
        <f>SUMIFS('Transport DB'!O:O,'Transport DB'!C:C,"="&amp;'Work DB'!C681,'Transport DB'!F:F,"="&amp;'Work DB'!$I$4)</f>
        <v>0</v>
      </c>
      <c r="J681" s="169">
        <f>SUMIFS('Transport DB'!O:O,'Transport DB'!C:C,"="&amp;'Work DB'!C681,'Transport DB'!F:F,"="&amp;'Work DB'!$J$4)</f>
        <v>0</v>
      </c>
      <c r="K681" s="169">
        <f>SUMIFS('Transport DB'!O:O,'Transport DB'!C:C,"="&amp;'Work DB'!C681,'Transport DB'!F:F,"="&amp;'Work DB'!$K$4)</f>
        <v>0</v>
      </c>
      <c r="L681" s="169">
        <f>SUMIFS('Transport DB'!O:O,'Transport DB'!C:C,"="&amp;'Work DB'!C681,'Transport DB'!F:F,"="&amp;'Work DB'!$L$4)</f>
        <v>0</v>
      </c>
      <c r="M681" s="169">
        <f>SUMIFS('Transport DB'!O:O,'Transport DB'!C:C,"="&amp;'Work DB'!C681,'Transport DB'!F:F,"="&amp;'Work DB'!$M$4)</f>
        <v>0</v>
      </c>
      <c r="N681" s="169"/>
      <c r="O681" s="167"/>
      <c r="P681" s="168">
        <f t="shared" si="40"/>
        <v>0</v>
      </c>
      <c r="Q681" s="169">
        <f t="shared" si="42"/>
        <v>0</v>
      </c>
      <c r="R681" s="169"/>
      <c r="S681" s="169"/>
      <c r="T681" s="169"/>
      <c r="U681" s="169"/>
      <c r="V681" s="167"/>
      <c r="W681" s="168">
        <f>SUMIFS('Transport DB'!Q:Q,'Transport DB'!C:C,"="&amp;'Work DB'!C681,'Transport DB'!F:F,"="&amp;'Work DB'!$W$4)</f>
        <v>0</v>
      </c>
      <c r="X681" s="169">
        <f>SUMIFS('Transport DB'!Q:Q,'Transport DB'!C:C,"="&amp;'Work DB'!C681,'Transport DB'!F:F,"="&amp;'Work DB'!$X$4)</f>
        <v>0</v>
      </c>
      <c r="Y681" s="169">
        <f>SUMIFS('Transport DB'!Q:Q,'Transport DB'!C:C,"="&amp;'Work DB'!C681,'Transport DB'!F:F,"="&amp;'Work DB'!$Y$4)</f>
        <v>0</v>
      </c>
      <c r="Z681" s="166">
        <f>SUMIFS('Transport DB'!Q:Q,'Transport DB'!C:C,"="&amp;'Work DB'!C681,'Transport DB'!F:F,"="&amp;'Work DB'!$Z$4)</f>
        <v>0</v>
      </c>
      <c r="AA681" s="166">
        <f>SUMIFS('Transport DB'!Q:Q,'Transport DB'!C:C,"="&amp;'Work DB'!C681,'Transport DB'!F:F,"="&amp;'Work DB'!$AA$4)</f>
        <v>0</v>
      </c>
      <c r="AB681" s="166"/>
      <c r="AC681" s="167"/>
      <c r="AD681" s="29"/>
      <c r="AE681" s="30"/>
      <c r="AF681" s="31"/>
      <c r="AG681" s="29"/>
      <c r="AH681" s="30"/>
      <c r="AI681" s="32"/>
      <c r="AJ681" s="29"/>
      <c r="AK681" s="30"/>
      <c r="AL681" s="30"/>
      <c r="AM681" s="31"/>
      <c r="AN681" s="29"/>
      <c r="AO681" s="30"/>
      <c r="AP681" s="31"/>
      <c r="AQ681" s="189"/>
      <c r="AR681" s="30"/>
      <c r="AS681" s="30"/>
      <c r="AT681" s="30"/>
      <c r="AU681" s="30"/>
      <c r="AV681" s="31"/>
      <c r="AW681" s="33"/>
      <c r="AX681" s="57"/>
    </row>
    <row r="682" spans="2:50" s="15" customFormat="1" ht="21" x14ac:dyDescent="0.25">
      <c r="B682" s="48"/>
      <c r="C682" s="20">
        <f t="shared" si="41"/>
        <v>46047</v>
      </c>
      <c r="D682" s="168">
        <f>SUMIFS('Transport DB'!P:P,'Transport DB'!C:C,"="&amp;'Work DB'!C682,'Transport DB'!F:F,"="&amp;'Work DB'!$D$4)</f>
        <v>0</v>
      </c>
      <c r="E682" s="169">
        <f>SUMIFS('Transport DB'!P:P,'Transport DB'!C:C,"="&amp;'Work DB'!C682,'Transport DB'!F:F,"="&amp;'Work DB'!$E$4)</f>
        <v>0</v>
      </c>
      <c r="F682" s="169">
        <f>SUMIFS('Transport DB'!P:P,'Transport DB'!C:C,"="&amp;'Work DB'!C682,'Transport DB'!F:F,"="&amp;'Work DB'!$F$4)</f>
        <v>0</v>
      </c>
      <c r="G682" s="169"/>
      <c r="H682" s="167"/>
      <c r="I682" s="168">
        <f>SUMIFS('Transport DB'!O:O,'Transport DB'!C:C,"="&amp;'Work DB'!C682,'Transport DB'!F:F,"="&amp;'Work DB'!$I$4)</f>
        <v>0</v>
      </c>
      <c r="J682" s="169">
        <f>SUMIFS('Transport DB'!O:O,'Transport DB'!C:C,"="&amp;'Work DB'!C682,'Transport DB'!F:F,"="&amp;'Work DB'!$J$4)</f>
        <v>0</v>
      </c>
      <c r="K682" s="169">
        <f>SUMIFS('Transport DB'!O:O,'Transport DB'!C:C,"="&amp;'Work DB'!C682,'Transport DB'!F:F,"="&amp;'Work DB'!$K$4)</f>
        <v>0</v>
      </c>
      <c r="L682" s="169">
        <f>SUMIFS('Transport DB'!O:O,'Transport DB'!C:C,"="&amp;'Work DB'!C682,'Transport DB'!F:F,"="&amp;'Work DB'!$L$4)</f>
        <v>0</v>
      </c>
      <c r="M682" s="169">
        <f>SUMIFS('Transport DB'!O:O,'Transport DB'!C:C,"="&amp;'Work DB'!C682,'Transport DB'!F:F,"="&amp;'Work DB'!$M$4)</f>
        <v>0</v>
      </c>
      <c r="N682" s="169"/>
      <c r="O682" s="167"/>
      <c r="P682" s="168">
        <f t="shared" si="40"/>
        <v>0</v>
      </c>
      <c r="Q682" s="169">
        <f t="shared" si="42"/>
        <v>0</v>
      </c>
      <c r="R682" s="169"/>
      <c r="S682" s="169"/>
      <c r="T682" s="169"/>
      <c r="U682" s="169"/>
      <c r="V682" s="167"/>
      <c r="W682" s="168">
        <f>SUMIFS('Transport DB'!Q:Q,'Transport DB'!C:C,"="&amp;'Work DB'!C682,'Transport DB'!F:F,"="&amp;'Work DB'!$W$4)</f>
        <v>0</v>
      </c>
      <c r="X682" s="169">
        <f>SUMIFS('Transport DB'!Q:Q,'Transport DB'!C:C,"="&amp;'Work DB'!C682,'Transport DB'!F:F,"="&amp;'Work DB'!$X$4)</f>
        <v>0</v>
      </c>
      <c r="Y682" s="169">
        <f>SUMIFS('Transport DB'!Q:Q,'Transport DB'!C:C,"="&amp;'Work DB'!C682,'Transport DB'!F:F,"="&amp;'Work DB'!$Y$4)</f>
        <v>0</v>
      </c>
      <c r="Z682" s="166">
        <f>SUMIFS('Transport DB'!Q:Q,'Transport DB'!C:C,"="&amp;'Work DB'!C682,'Transport DB'!F:F,"="&amp;'Work DB'!$Z$4)</f>
        <v>0</v>
      </c>
      <c r="AA682" s="166">
        <f>SUMIFS('Transport DB'!Q:Q,'Transport DB'!C:C,"="&amp;'Work DB'!C682,'Transport DB'!F:F,"="&amp;'Work DB'!$AA$4)</f>
        <v>0</v>
      </c>
      <c r="AB682" s="166"/>
      <c r="AC682" s="167"/>
      <c r="AD682" s="29"/>
      <c r="AE682" s="30"/>
      <c r="AF682" s="31"/>
      <c r="AG682" s="29"/>
      <c r="AH682" s="30"/>
      <c r="AI682" s="32"/>
      <c r="AJ682" s="29"/>
      <c r="AK682" s="30"/>
      <c r="AL682" s="30"/>
      <c r="AM682" s="31"/>
      <c r="AN682" s="29"/>
      <c r="AO682" s="30"/>
      <c r="AP682" s="31"/>
      <c r="AQ682" s="189"/>
      <c r="AR682" s="30"/>
      <c r="AS682" s="30"/>
      <c r="AT682" s="30"/>
      <c r="AU682" s="30"/>
      <c r="AV682" s="31"/>
      <c r="AW682" s="33"/>
      <c r="AX682" s="57"/>
    </row>
    <row r="683" spans="2:50" s="15" customFormat="1" ht="21" x14ac:dyDescent="0.25">
      <c r="B683" s="48"/>
      <c r="C683" s="20">
        <f t="shared" si="41"/>
        <v>46048</v>
      </c>
      <c r="D683" s="168">
        <f>SUMIFS('Transport DB'!P:P,'Transport DB'!C:C,"="&amp;'Work DB'!C683,'Transport DB'!F:F,"="&amp;'Work DB'!$D$4)</f>
        <v>0</v>
      </c>
      <c r="E683" s="169">
        <f>SUMIFS('Transport DB'!P:P,'Transport DB'!C:C,"="&amp;'Work DB'!C683,'Transport DB'!F:F,"="&amp;'Work DB'!$E$4)</f>
        <v>0</v>
      </c>
      <c r="F683" s="169">
        <f>SUMIFS('Transport DB'!P:P,'Transport DB'!C:C,"="&amp;'Work DB'!C683,'Transport DB'!F:F,"="&amp;'Work DB'!$F$4)</f>
        <v>0</v>
      </c>
      <c r="G683" s="169"/>
      <c r="H683" s="167"/>
      <c r="I683" s="168">
        <f>SUMIFS('Transport DB'!O:O,'Transport DB'!C:C,"="&amp;'Work DB'!C683,'Transport DB'!F:F,"="&amp;'Work DB'!$I$4)</f>
        <v>0</v>
      </c>
      <c r="J683" s="169">
        <f>SUMIFS('Transport DB'!O:O,'Transport DB'!C:C,"="&amp;'Work DB'!C683,'Transport DB'!F:F,"="&amp;'Work DB'!$J$4)</f>
        <v>0</v>
      </c>
      <c r="K683" s="169">
        <f>SUMIFS('Transport DB'!O:O,'Transport DB'!C:C,"="&amp;'Work DB'!C683,'Transport DB'!F:F,"="&amp;'Work DB'!$K$4)</f>
        <v>0</v>
      </c>
      <c r="L683" s="169">
        <f>SUMIFS('Transport DB'!O:O,'Transport DB'!C:C,"="&amp;'Work DB'!C683,'Transport DB'!F:F,"="&amp;'Work DB'!$L$4)</f>
        <v>0</v>
      </c>
      <c r="M683" s="169">
        <f>SUMIFS('Transport DB'!O:O,'Transport DB'!C:C,"="&amp;'Work DB'!C683,'Transport DB'!F:F,"="&amp;'Work DB'!$M$4)</f>
        <v>0</v>
      </c>
      <c r="N683" s="169"/>
      <c r="O683" s="167"/>
      <c r="P683" s="168">
        <f t="shared" si="40"/>
        <v>0</v>
      </c>
      <c r="Q683" s="169">
        <f t="shared" si="42"/>
        <v>0</v>
      </c>
      <c r="R683" s="169"/>
      <c r="S683" s="169"/>
      <c r="T683" s="169"/>
      <c r="U683" s="169"/>
      <c r="V683" s="167"/>
      <c r="W683" s="168">
        <f>SUMIFS('Transport DB'!Q:Q,'Transport DB'!C:C,"="&amp;'Work DB'!C683,'Transport DB'!F:F,"="&amp;'Work DB'!$W$4)</f>
        <v>0</v>
      </c>
      <c r="X683" s="169">
        <f>SUMIFS('Transport DB'!Q:Q,'Transport DB'!C:C,"="&amp;'Work DB'!C683,'Transport DB'!F:F,"="&amp;'Work DB'!$X$4)</f>
        <v>0</v>
      </c>
      <c r="Y683" s="169">
        <f>SUMIFS('Transport DB'!Q:Q,'Transport DB'!C:C,"="&amp;'Work DB'!C683,'Transport DB'!F:F,"="&amp;'Work DB'!$Y$4)</f>
        <v>0</v>
      </c>
      <c r="Z683" s="166">
        <f>SUMIFS('Transport DB'!Q:Q,'Transport DB'!C:C,"="&amp;'Work DB'!C683,'Transport DB'!F:F,"="&amp;'Work DB'!$Z$4)</f>
        <v>0</v>
      </c>
      <c r="AA683" s="166">
        <f>SUMIFS('Transport DB'!Q:Q,'Transport DB'!C:C,"="&amp;'Work DB'!C683,'Transport DB'!F:F,"="&amp;'Work DB'!$AA$4)</f>
        <v>0</v>
      </c>
      <c r="AB683" s="166"/>
      <c r="AC683" s="167"/>
      <c r="AD683" s="29"/>
      <c r="AE683" s="30"/>
      <c r="AF683" s="31"/>
      <c r="AG683" s="29"/>
      <c r="AH683" s="30"/>
      <c r="AI683" s="32"/>
      <c r="AJ683" s="29"/>
      <c r="AK683" s="30"/>
      <c r="AL683" s="30"/>
      <c r="AM683" s="31"/>
      <c r="AN683" s="29"/>
      <c r="AO683" s="30"/>
      <c r="AP683" s="31"/>
      <c r="AQ683" s="189"/>
      <c r="AR683" s="30"/>
      <c r="AS683" s="30"/>
      <c r="AT683" s="30"/>
      <c r="AU683" s="30"/>
      <c r="AV683" s="31"/>
      <c r="AW683" s="33"/>
      <c r="AX683" s="57"/>
    </row>
    <row r="684" spans="2:50" s="15" customFormat="1" ht="21" x14ac:dyDescent="0.25">
      <c r="B684" s="48"/>
      <c r="C684" s="20">
        <f t="shared" si="41"/>
        <v>46049</v>
      </c>
      <c r="D684" s="168">
        <f>SUMIFS('Transport DB'!P:P,'Transport DB'!C:C,"="&amp;'Work DB'!C684,'Transport DB'!F:F,"="&amp;'Work DB'!$D$4)</f>
        <v>0</v>
      </c>
      <c r="E684" s="169">
        <f>SUMIFS('Transport DB'!P:P,'Transport DB'!C:C,"="&amp;'Work DB'!C684,'Transport DB'!F:F,"="&amp;'Work DB'!$E$4)</f>
        <v>0</v>
      </c>
      <c r="F684" s="169">
        <f>SUMIFS('Transport DB'!P:P,'Transport DB'!C:C,"="&amp;'Work DB'!C684,'Transport DB'!F:F,"="&amp;'Work DB'!$F$4)</f>
        <v>0</v>
      </c>
      <c r="G684" s="169"/>
      <c r="H684" s="167"/>
      <c r="I684" s="168">
        <f>SUMIFS('Transport DB'!O:O,'Transport DB'!C:C,"="&amp;'Work DB'!C684,'Transport DB'!F:F,"="&amp;'Work DB'!$I$4)</f>
        <v>0</v>
      </c>
      <c r="J684" s="169">
        <f>SUMIFS('Transport DB'!O:O,'Transport DB'!C:C,"="&amp;'Work DB'!C684,'Transport DB'!F:F,"="&amp;'Work DB'!$J$4)</f>
        <v>0</v>
      </c>
      <c r="K684" s="169">
        <f>SUMIFS('Transport DB'!O:O,'Transport DB'!C:C,"="&amp;'Work DB'!C684,'Transport DB'!F:F,"="&amp;'Work DB'!$K$4)</f>
        <v>0</v>
      </c>
      <c r="L684" s="169">
        <f>SUMIFS('Transport DB'!O:O,'Transport DB'!C:C,"="&amp;'Work DB'!C684,'Transport DB'!F:F,"="&amp;'Work DB'!$L$4)</f>
        <v>0</v>
      </c>
      <c r="M684" s="169">
        <f>SUMIFS('Transport DB'!O:O,'Transport DB'!C:C,"="&amp;'Work DB'!C684,'Transport DB'!F:F,"="&amp;'Work DB'!$M$4)</f>
        <v>0</v>
      </c>
      <c r="N684" s="169"/>
      <c r="O684" s="167"/>
      <c r="P684" s="168">
        <f t="shared" si="40"/>
        <v>0</v>
      </c>
      <c r="Q684" s="169">
        <f t="shared" si="42"/>
        <v>0</v>
      </c>
      <c r="R684" s="169"/>
      <c r="S684" s="169"/>
      <c r="T684" s="169"/>
      <c r="U684" s="169"/>
      <c r="V684" s="167"/>
      <c r="W684" s="168">
        <f>SUMIFS('Transport DB'!Q:Q,'Transport DB'!C:C,"="&amp;'Work DB'!C684,'Transport DB'!F:F,"="&amp;'Work DB'!$W$4)</f>
        <v>0</v>
      </c>
      <c r="X684" s="169">
        <f>SUMIFS('Transport DB'!Q:Q,'Transport DB'!C:C,"="&amp;'Work DB'!C684,'Transport DB'!F:F,"="&amp;'Work DB'!$X$4)</f>
        <v>0</v>
      </c>
      <c r="Y684" s="169">
        <f>SUMIFS('Transport DB'!Q:Q,'Transport DB'!C:C,"="&amp;'Work DB'!C684,'Transport DB'!F:F,"="&amp;'Work DB'!$Y$4)</f>
        <v>0</v>
      </c>
      <c r="Z684" s="166">
        <f>SUMIFS('Transport DB'!Q:Q,'Transport DB'!C:C,"="&amp;'Work DB'!C684,'Transport DB'!F:F,"="&amp;'Work DB'!$Z$4)</f>
        <v>0</v>
      </c>
      <c r="AA684" s="166">
        <f>SUMIFS('Transport DB'!Q:Q,'Transport DB'!C:C,"="&amp;'Work DB'!C684,'Transport DB'!F:F,"="&amp;'Work DB'!$AA$4)</f>
        <v>0</v>
      </c>
      <c r="AB684" s="166"/>
      <c r="AC684" s="167"/>
      <c r="AD684" s="29"/>
      <c r="AE684" s="30"/>
      <c r="AF684" s="31"/>
      <c r="AG684" s="29"/>
      <c r="AH684" s="30"/>
      <c r="AI684" s="32"/>
      <c r="AJ684" s="29"/>
      <c r="AK684" s="30"/>
      <c r="AL684" s="30"/>
      <c r="AM684" s="31"/>
      <c r="AN684" s="29"/>
      <c r="AO684" s="30"/>
      <c r="AP684" s="31"/>
      <c r="AQ684" s="189"/>
      <c r="AR684" s="30"/>
      <c r="AS684" s="30"/>
      <c r="AT684" s="30"/>
      <c r="AU684" s="30"/>
      <c r="AV684" s="31"/>
      <c r="AW684" s="33"/>
      <c r="AX684" s="57"/>
    </row>
    <row r="685" spans="2:50" s="15" customFormat="1" ht="21" x14ac:dyDescent="0.25">
      <c r="B685" s="48"/>
      <c r="C685" s="20">
        <f t="shared" si="41"/>
        <v>46050</v>
      </c>
      <c r="D685" s="168">
        <f>SUMIFS('Transport DB'!P:P,'Transport DB'!C:C,"="&amp;'Work DB'!C685,'Transport DB'!F:F,"="&amp;'Work DB'!$D$4)</f>
        <v>0</v>
      </c>
      <c r="E685" s="169">
        <f>SUMIFS('Transport DB'!P:P,'Transport DB'!C:C,"="&amp;'Work DB'!C685,'Transport DB'!F:F,"="&amp;'Work DB'!$E$4)</f>
        <v>0</v>
      </c>
      <c r="F685" s="169">
        <f>SUMIFS('Transport DB'!P:P,'Transport DB'!C:C,"="&amp;'Work DB'!C685,'Transport DB'!F:F,"="&amp;'Work DB'!$F$4)</f>
        <v>0</v>
      </c>
      <c r="G685" s="169"/>
      <c r="H685" s="167"/>
      <c r="I685" s="168">
        <f>SUMIFS('Transport DB'!O:O,'Transport DB'!C:C,"="&amp;'Work DB'!C685,'Transport DB'!F:F,"="&amp;'Work DB'!$I$4)</f>
        <v>0</v>
      </c>
      <c r="J685" s="169">
        <f>SUMIFS('Transport DB'!O:O,'Transport DB'!C:C,"="&amp;'Work DB'!C685,'Transport DB'!F:F,"="&amp;'Work DB'!$J$4)</f>
        <v>0</v>
      </c>
      <c r="K685" s="169">
        <f>SUMIFS('Transport DB'!O:O,'Transport DB'!C:C,"="&amp;'Work DB'!C685,'Transport DB'!F:F,"="&amp;'Work DB'!$K$4)</f>
        <v>0</v>
      </c>
      <c r="L685" s="169">
        <f>SUMIFS('Transport DB'!O:O,'Transport DB'!C:C,"="&amp;'Work DB'!C685,'Transport DB'!F:F,"="&amp;'Work DB'!$L$4)</f>
        <v>0</v>
      </c>
      <c r="M685" s="169">
        <f>SUMIFS('Transport DB'!O:O,'Transport DB'!C:C,"="&amp;'Work DB'!C685,'Transport DB'!F:F,"="&amp;'Work DB'!$M$4)</f>
        <v>0</v>
      </c>
      <c r="N685" s="169"/>
      <c r="O685" s="167"/>
      <c r="P685" s="168">
        <f t="shared" si="40"/>
        <v>0</v>
      </c>
      <c r="Q685" s="169">
        <f t="shared" si="42"/>
        <v>0</v>
      </c>
      <c r="R685" s="169"/>
      <c r="S685" s="169"/>
      <c r="T685" s="169"/>
      <c r="U685" s="169"/>
      <c r="V685" s="167"/>
      <c r="W685" s="168">
        <f>SUMIFS('Transport DB'!Q:Q,'Transport DB'!C:C,"="&amp;'Work DB'!C685,'Transport DB'!F:F,"="&amp;'Work DB'!$W$4)</f>
        <v>0</v>
      </c>
      <c r="X685" s="169">
        <f>SUMIFS('Transport DB'!Q:Q,'Transport DB'!C:C,"="&amp;'Work DB'!C685,'Transport DB'!F:F,"="&amp;'Work DB'!$X$4)</f>
        <v>0</v>
      </c>
      <c r="Y685" s="169">
        <f>SUMIFS('Transport DB'!Q:Q,'Transport DB'!C:C,"="&amp;'Work DB'!C685,'Transport DB'!F:F,"="&amp;'Work DB'!$Y$4)</f>
        <v>0</v>
      </c>
      <c r="Z685" s="166">
        <f>SUMIFS('Transport DB'!Q:Q,'Transport DB'!C:C,"="&amp;'Work DB'!C685,'Transport DB'!F:F,"="&amp;'Work DB'!$Z$4)</f>
        <v>0</v>
      </c>
      <c r="AA685" s="166">
        <f>SUMIFS('Transport DB'!Q:Q,'Transport DB'!C:C,"="&amp;'Work DB'!C685,'Transport DB'!F:F,"="&amp;'Work DB'!$AA$4)</f>
        <v>0</v>
      </c>
      <c r="AB685" s="166"/>
      <c r="AC685" s="167"/>
      <c r="AD685" s="29"/>
      <c r="AE685" s="30"/>
      <c r="AF685" s="31"/>
      <c r="AG685" s="29"/>
      <c r="AH685" s="30"/>
      <c r="AI685" s="32"/>
      <c r="AJ685" s="29"/>
      <c r="AK685" s="30"/>
      <c r="AL685" s="30"/>
      <c r="AM685" s="31"/>
      <c r="AN685" s="29"/>
      <c r="AO685" s="30"/>
      <c r="AP685" s="31"/>
      <c r="AQ685" s="189"/>
      <c r="AR685" s="30"/>
      <c r="AS685" s="30"/>
      <c r="AT685" s="30"/>
      <c r="AU685" s="30"/>
      <c r="AV685" s="31"/>
      <c r="AW685" s="33"/>
      <c r="AX685" s="57"/>
    </row>
    <row r="686" spans="2:50" s="15" customFormat="1" ht="21" x14ac:dyDescent="0.25">
      <c r="B686" s="48"/>
      <c r="C686" s="20">
        <f t="shared" si="41"/>
        <v>46051</v>
      </c>
      <c r="D686" s="168">
        <f>SUMIFS('Transport DB'!P:P,'Transport DB'!C:C,"="&amp;'Work DB'!C686,'Transport DB'!F:F,"="&amp;'Work DB'!$D$4)</f>
        <v>0</v>
      </c>
      <c r="E686" s="169">
        <f>SUMIFS('Transport DB'!P:P,'Transport DB'!C:C,"="&amp;'Work DB'!C686,'Transport DB'!F:F,"="&amp;'Work DB'!$E$4)</f>
        <v>0</v>
      </c>
      <c r="F686" s="169">
        <f>SUMIFS('Transport DB'!P:P,'Transport DB'!C:C,"="&amp;'Work DB'!C686,'Transport DB'!F:F,"="&amp;'Work DB'!$F$4)</f>
        <v>0</v>
      </c>
      <c r="G686" s="169"/>
      <c r="H686" s="167"/>
      <c r="I686" s="168">
        <f>SUMIFS('Transport DB'!O:O,'Transport DB'!C:C,"="&amp;'Work DB'!C686,'Transport DB'!F:F,"="&amp;'Work DB'!$I$4)</f>
        <v>0</v>
      </c>
      <c r="J686" s="169">
        <f>SUMIFS('Transport DB'!O:O,'Transport DB'!C:C,"="&amp;'Work DB'!C686,'Transport DB'!F:F,"="&amp;'Work DB'!$J$4)</f>
        <v>0</v>
      </c>
      <c r="K686" s="169">
        <f>SUMIFS('Transport DB'!O:O,'Transport DB'!C:C,"="&amp;'Work DB'!C686,'Transport DB'!F:F,"="&amp;'Work DB'!$K$4)</f>
        <v>0</v>
      </c>
      <c r="L686" s="169">
        <f>SUMIFS('Transport DB'!O:O,'Transport DB'!C:C,"="&amp;'Work DB'!C686,'Transport DB'!F:F,"="&amp;'Work DB'!$L$4)</f>
        <v>0</v>
      </c>
      <c r="M686" s="169">
        <f>SUMIFS('Transport DB'!O:O,'Transport DB'!C:C,"="&amp;'Work DB'!C686,'Transport DB'!F:F,"="&amp;'Work DB'!$M$4)</f>
        <v>0</v>
      </c>
      <c r="N686" s="169"/>
      <c r="O686" s="167"/>
      <c r="P686" s="168">
        <f t="shared" si="40"/>
        <v>0</v>
      </c>
      <c r="Q686" s="169">
        <f t="shared" si="42"/>
        <v>0</v>
      </c>
      <c r="R686" s="169"/>
      <c r="S686" s="169"/>
      <c r="T686" s="169"/>
      <c r="U686" s="169"/>
      <c r="V686" s="167"/>
      <c r="W686" s="168">
        <f>SUMIFS('Transport DB'!Q:Q,'Transport DB'!C:C,"="&amp;'Work DB'!C686,'Transport DB'!F:F,"="&amp;'Work DB'!$W$4)</f>
        <v>0</v>
      </c>
      <c r="X686" s="169">
        <f>SUMIFS('Transport DB'!Q:Q,'Transport DB'!C:C,"="&amp;'Work DB'!C686,'Transport DB'!F:F,"="&amp;'Work DB'!$X$4)</f>
        <v>0</v>
      </c>
      <c r="Y686" s="169">
        <f>SUMIFS('Transport DB'!Q:Q,'Transport DB'!C:C,"="&amp;'Work DB'!C686,'Transport DB'!F:F,"="&amp;'Work DB'!$Y$4)</f>
        <v>0</v>
      </c>
      <c r="Z686" s="166">
        <f>SUMIFS('Transport DB'!Q:Q,'Transport DB'!C:C,"="&amp;'Work DB'!C686,'Transport DB'!F:F,"="&amp;'Work DB'!$Z$4)</f>
        <v>0</v>
      </c>
      <c r="AA686" s="166">
        <f>SUMIFS('Transport DB'!Q:Q,'Transport DB'!C:C,"="&amp;'Work DB'!C686,'Transport DB'!F:F,"="&amp;'Work DB'!$AA$4)</f>
        <v>0</v>
      </c>
      <c r="AB686" s="166"/>
      <c r="AC686" s="167"/>
      <c r="AD686" s="29"/>
      <c r="AE686" s="30"/>
      <c r="AF686" s="31"/>
      <c r="AG686" s="29"/>
      <c r="AH686" s="30"/>
      <c r="AI686" s="32"/>
      <c r="AJ686" s="29"/>
      <c r="AK686" s="30"/>
      <c r="AL686" s="30"/>
      <c r="AM686" s="31"/>
      <c r="AN686" s="29"/>
      <c r="AO686" s="30"/>
      <c r="AP686" s="31"/>
      <c r="AQ686" s="189"/>
      <c r="AR686" s="30"/>
      <c r="AS686" s="30"/>
      <c r="AT686" s="30"/>
      <c r="AU686" s="30"/>
      <c r="AV686" s="31"/>
      <c r="AW686" s="33"/>
      <c r="AX686" s="57"/>
    </row>
    <row r="687" spans="2:50" s="15" customFormat="1" ht="21" x14ac:dyDescent="0.25">
      <c r="B687" s="48"/>
      <c r="C687" s="20">
        <f t="shared" si="41"/>
        <v>46052</v>
      </c>
      <c r="D687" s="168">
        <f>SUMIFS('Transport DB'!P:P,'Transport DB'!C:C,"="&amp;'Work DB'!C687,'Transport DB'!F:F,"="&amp;'Work DB'!$D$4)</f>
        <v>0</v>
      </c>
      <c r="E687" s="169">
        <f>SUMIFS('Transport DB'!P:P,'Transport DB'!C:C,"="&amp;'Work DB'!C687,'Transport DB'!F:F,"="&amp;'Work DB'!$E$4)</f>
        <v>0</v>
      </c>
      <c r="F687" s="169">
        <f>SUMIFS('Transport DB'!P:P,'Transport DB'!C:C,"="&amp;'Work DB'!C687,'Transport DB'!F:F,"="&amp;'Work DB'!$F$4)</f>
        <v>0</v>
      </c>
      <c r="G687" s="169"/>
      <c r="H687" s="167"/>
      <c r="I687" s="168">
        <f>SUMIFS('Transport DB'!O:O,'Transport DB'!C:C,"="&amp;'Work DB'!C687,'Transport DB'!F:F,"="&amp;'Work DB'!$I$4)</f>
        <v>0</v>
      </c>
      <c r="J687" s="169">
        <f>SUMIFS('Transport DB'!O:O,'Transport DB'!C:C,"="&amp;'Work DB'!C687,'Transport DB'!F:F,"="&amp;'Work DB'!$J$4)</f>
        <v>0</v>
      </c>
      <c r="K687" s="169">
        <f>SUMIFS('Transport DB'!O:O,'Transport DB'!C:C,"="&amp;'Work DB'!C687,'Transport DB'!F:F,"="&amp;'Work DB'!$K$4)</f>
        <v>0</v>
      </c>
      <c r="L687" s="169">
        <f>SUMIFS('Transport DB'!O:O,'Transport DB'!C:C,"="&amp;'Work DB'!C687,'Transport DB'!F:F,"="&amp;'Work DB'!$L$4)</f>
        <v>0</v>
      </c>
      <c r="M687" s="169">
        <f>SUMIFS('Transport DB'!O:O,'Transport DB'!C:C,"="&amp;'Work DB'!C687,'Transport DB'!F:F,"="&amp;'Work DB'!$M$4)</f>
        <v>0</v>
      </c>
      <c r="N687" s="169"/>
      <c r="O687" s="167"/>
      <c r="P687" s="168">
        <f t="shared" si="40"/>
        <v>0</v>
      </c>
      <c r="Q687" s="169">
        <f t="shared" si="42"/>
        <v>0</v>
      </c>
      <c r="R687" s="169"/>
      <c r="S687" s="169"/>
      <c r="T687" s="169"/>
      <c r="U687" s="169"/>
      <c r="V687" s="167"/>
      <c r="W687" s="168">
        <f>SUMIFS('Transport DB'!Q:Q,'Transport DB'!C:C,"="&amp;'Work DB'!C687,'Transport DB'!F:F,"="&amp;'Work DB'!$W$4)</f>
        <v>0</v>
      </c>
      <c r="X687" s="169">
        <f>SUMIFS('Transport DB'!Q:Q,'Transport DB'!C:C,"="&amp;'Work DB'!C687,'Transport DB'!F:F,"="&amp;'Work DB'!$X$4)</f>
        <v>0</v>
      </c>
      <c r="Y687" s="169">
        <f>SUMIFS('Transport DB'!Q:Q,'Transport DB'!C:C,"="&amp;'Work DB'!C687,'Transport DB'!F:F,"="&amp;'Work DB'!$Y$4)</f>
        <v>0</v>
      </c>
      <c r="Z687" s="166">
        <f>SUMIFS('Transport DB'!Q:Q,'Transport DB'!C:C,"="&amp;'Work DB'!C687,'Transport DB'!F:F,"="&amp;'Work DB'!$Z$4)</f>
        <v>0</v>
      </c>
      <c r="AA687" s="166">
        <f>SUMIFS('Transport DB'!Q:Q,'Transport DB'!C:C,"="&amp;'Work DB'!C687,'Transport DB'!F:F,"="&amp;'Work DB'!$AA$4)</f>
        <v>0</v>
      </c>
      <c r="AB687" s="166"/>
      <c r="AC687" s="167"/>
      <c r="AD687" s="29"/>
      <c r="AE687" s="30"/>
      <c r="AF687" s="31"/>
      <c r="AG687" s="29"/>
      <c r="AH687" s="30"/>
      <c r="AI687" s="32"/>
      <c r="AJ687" s="29"/>
      <c r="AK687" s="30"/>
      <c r="AL687" s="30"/>
      <c r="AM687" s="31"/>
      <c r="AN687" s="29"/>
      <c r="AO687" s="30"/>
      <c r="AP687" s="31"/>
      <c r="AQ687" s="189"/>
      <c r="AR687" s="30"/>
      <c r="AS687" s="30"/>
      <c r="AT687" s="30"/>
      <c r="AU687" s="30"/>
      <c r="AV687" s="31"/>
      <c r="AW687" s="33"/>
      <c r="AX687" s="57"/>
    </row>
    <row r="688" spans="2:50" s="15" customFormat="1" ht="21" x14ac:dyDescent="0.25">
      <c r="B688" s="48"/>
      <c r="C688" s="20">
        <f t="shared" si="41"/>
        <v>46053</v>
      </c>
      <c r="D688" s="168">
        <f>SUMIFS('Transport DB'!P:P,'Transport DB'!C:C,"="&amp;'Work DB'!C688,'Transport DB'!F:F,"="&amp;'Work DB'!$D$4)</f>
        <v>0</v>
      </c>
      <c r="E688" s="169">
        <f>SUMIFS('Transport DB'!P:P,'Transport DB'!C:C,"="&amp;'Work DB'!C688,'Transport DB'!F:F,"="&amp;'Work DB'!$E$4)</f>
        <v>0</v>
      </c>
      <c r="F688" s="169">
        <f>SUMIFS('Transport DB'!P:P,'Transport DB'!C:C,"="&amp;'Work DB'!C688,'Transport DB'!F:F,"="&amp;'Work DB'!$F$4)</f>
        <v>0</v>
      </c>
      <c r="G688" s="169"/>
      <c r="H688" s="167"/>
      <c r="I688" s="168">
        <f>SUMIFS('Transport DB'!O:O,'Transport DB'!C:C,"="&amp;'Work DB'!C688,'Transport DB'!F:F,"="&amp;'Work DB'!$I$4)</f>
        <v>0</v>
      </c>
      <c r="J688" s="169">
        <f>SUMIFS('Transport DB'!O:O,'Transport DB'!C:C,"="&amp;'Work DB'!C688,'Transport DB'!F:F,"="&amp;'Work DB'!$J$4)</f>
        <v>0</v>
      </c>
      <c r="K688" s="169">
        <f>SUMIFS('Transport DB'!O:O,'Transport DB'!C:C,"="&amp;'Work DB'!C688,'Transport DB'!F:F,"="&amp;'Work DB'!$K$4)</f>
        <v>0</v>
      </c>
      <c r="L688" s="169">
        <f>SUMIFS('Transport DB'!O:O,'Transport DB'!C:C,"="&amp;'Work DB'!C688,'Transport DB'!F:F,"="&amp;'Work DB'!$L$4)</f>
        <v>0</v>
      </c>
      <c r="M688" s="169">
        <f>SUMIFS('Transport DB'!O:O,'Transport DB'!C:C,"="&amp;'Work DB'!C688,'Transport DB'!F:F,"="&amp;'Work DB'!$M$4)</f>
        <v>0</v>
      </c>
      <c r="N688" s="169"/>
      <c r="O688" s="167"/>
      <c r="P688" s="168">
        <f t="shared" si="40"/>
        <v>0</v>
      </c>
      <c r="Q688" s="169">
        <f t="shared" si="42"/>
        <v>0</v>
      </c>
      <c r="R688" s="169"/>
      <c r="S688" s="169"/>
      <c r="T688" s="169"/>
      <c r="U688" s="169"/>
      <c r="V688" s="167"/>
      <c r="W688" s="168">
        <f>SUMIFS('Transport DB'!Q:Q,'Transport DB'!C:C,"="&amp;'Work DB'!C688,'Transport DB'!F:F,"="&amp;'Work DB'!$W$4)</f>
        <v>0</v>
      </c>
      <c r="X688" s="169">
        <f>SUMIFS('Transport DB'!Q:Q,'Transport DB'!C:C,"="&amp;'Work DB'!C688,'Transport DB'!F:F,"="&amp;'Work DB'!$X$4)</f>
        <v>0</v>
      </c>
      <c r="Y688" s="169">
        <f>SUMIFS('Transport DB'!Q:Q,'Transport DB'!C:C,"="&amp;'Work DB'!C688,'Transport DB'!F:F,"="&amp;'Work DB'!$Y$4)</f>
        <v>0</v>
      </c>
      <c r="Z688" s="166">
        <f>SUMIFS('Transport DB'!Q:Q,'Transport DB'!C:C,"="&amp;'Work DB'!C688,'Transport DB'!F:F,"="&amp;'Work DB'!$Z$4)</f>
        <v>0</v>
      </c>
      <c r="AA688" s="166">
        <f>SUMIFS('Transport DB'!Q:Q,'Transport DB'!C:C,"="&amp;'Work DB'!C688,'Transport DB'!F:F,"="&amp;'Work DB'!$AA$4)</f>
        <v>0</v>
      </c>
      <c r="AB688" s="166"/>
      <c r="AC688" s="167"/>
      <c r="AD688" s="29"/>
      <c r="AE688" s="30"/>
      <c r="AF688" s="31"/>
      <c r="AG688" s="29"/>
      <c r="AH688" s="30"/>
      <c r="AI688" s="32"/>
      <c r="AJ688" s="29"/>
      <c r="AK688" s="30"/>
      <c r="AL688" s="30"/>
      <c r="AM688" s="31"/>
      <c r="AN688" s="29"/>
      <c r="AO688" s="30"/>
      <c r="AP688" s="31"/>
      <c r="AQ688" s="189"/>
      <c r="AR688" s="30"/>
      <c r="AS688" s="30"/>
      <c r="AT688" s="30"/>
      <c r="AU688" s="30"/>
      <c r="AV688" s="31"/>
      <c r="AW688" s="33"/>
      <c r="AX688" s="57"/>
    </row>
    <row r="689" spans="2:50" s="15" customFormat="1" ht="21" x14ac:dyDescent="0.25">
      <c r="B689" s="48"/>
      <c r="C689" s="20">
        <f t="shared" si="41"/>
        <v>46054</v>
      </c>
      <c r="D689" s="168">
        <f>SUMIFS('Transport DB'!P:P,'Transport DB'!C:C,"="&amp;'Work DB'!C689,'Transport DB'!F:F,"="&amp;'Work DB'!$D$4)</f>
        <v>0</v>
      </c>
      <c r="E689" s="169">
        <f>SUMIFS('Transport DB'!P:P,'Transport DB'!C:C,"="&amp;'Work DB'!C689,'Transport DB'!F:F,"="&amp;'Work DB'!$E$4)</f>
        <v>0</v>
      </c>
      <c r="F689" s="169">
        <f>SUMIFS('Transport DB'!P:P,'Transport DB'!C:C,"="&amp;'Work DB'!C689,'Transport DB'!F:F,"="&amp;'Work DB'!$F$4)</f>
        <v>0</v>
      </c>
      <c r="G689" s="169"/>
      <c r="H689" s="167"/>
      <c r="I689" s="168">
        <f>SUMIFS('Transport DB'!O:O,'Transport DB'!C:C,"="&amp;'Work DB'!C689,'Transport DB'!F:F,"="&amp;'Work DB'!$I$4)</f>
        <v>0</v>
      </c>
      <c r="J689" s="169">
        <f>SUMIFS('Transport DB'!O:O,'Transport DB'!C:C,"="&amp;'Work DB'!C689,'Transport DB'!F:F,"="&amp;'Work DB'!$J$4)</f>
        <v>0</v>
      </c>
      <c r="K689" s="169">
        <f>SUMIFS('Transport DB'!O:O,'Transport DB'!C:C,"="&amp;'Work DB'!C689,'Transport DB'!F:F,"="&amp;'Work DB'!$K$4)</f>
        <v>0</v>
      </c>
      <c r="L689" s="169">
        <f>SUMIFS('Transport DB'!O:O,'Transport DB'!C:C,"="&amp;'Work DB'!C689,'Transport DB'!F:F,"="&amp;'Work DB'!$L$4)</f>
        <v>0</v>
      </c>
      <c r="M689" s="169">
        <f>SUMIFS('Transport DB'!O:O,'Transport DB'!C:C,"="&amp;'Work DB'!C689,'Transport DB'!F:F,"="&amp;'Work DB'!$M$4)</f>
        <v>0</v>
      </c>
      <c r="N689" s="169"/>
      <c r="O689" s="167"/>
      <c r="P689" s="168">
        <f t="shared" si="40"/>
        <v>0</v>
      </c>
      <c r="Q689" s="169">
        <f t="shared" si="42"/>
        <v>0</v>
      </c>
      <c r="R689" s="169"/>
      <c r="S689" s="169"/>
      <c r="T689" s="169"/>
      <c r="U689" s="169"/>
      <c r="V689" s="167"/>
      <c r="W689" s="168">
        <f>SUMIFS('Transport DB'!Q:Q,'Transport DB'!C:C,"="&amp;'Work DB'!C689,'Transport DB'!F:F,"="&amp;'Work DB'!$W$4)</f>
        <v>0</v>
      </c>
      <c r="X689" s="169">
        <f>SUMIFS('Transport DB'!Q:Q,'Transport DB'!C:C,"="&amp;'Work DB'!C689,'Transport DB'!F:F,"="&amp;'Work DB'!$X$4)</f>
        <v>0</v>
      </c>
      <c r="Y689" s="169">
        <f>SUMIFS('Transport DB'!Q:Q,'Transport DB'!C:C,"="&amp;'Work DB'!C689,'Transport DB'!F:F,"="&amp;'Work DB'!$Y$4)</f>
        <v>0</v>
      </c>
      <c r="Z689" s="166">
        <f>SUMIFS('Transport DB'!Q:Q,'Transport DB'!C:C,"="&amp;'Work DB'!C689,'Transport DB'!F:F,"="&amp;'Work DB'!$Z$4)</f>
        <v>0</v>
      </c>
      <c r="AA689" s="166">
        <f>SUMIFS('Transport DB'!Q:Q,'Transport DB'!C:C,"="&amp;'Work DB'!C689,'Transport DB'!F:F,"="&amp;'Work DB'!$AA$4)</f>
        <v>0</v>
      </c>
      <c r="AB689" s="166"/>
      <c r="AC689" s="167"/>
      <c r="AD689" s="29"/>
      <c r="AE689" s="30"/>
      <c r="AF689" s="31"/>
      <c r="AG689" s="29"/>
      <c r="AH689" s="30"/>
      <c r="AI689" s="32"/>
      <c r="AJ689" s="29"/>
      <c r="AK689" s="30"/>
      <c r="AL689" s="30"/>
      <c r="AM689" s="31"/>
      <c r="AN689" s="29"/>
      <c r="AO689" s="30"/>
      <c r="AP689" s="31"/>
      <c r="AQ689" s="189"/>
      <c r="AR689" s="30"/>
      <c r="AS689" s="30"/>
      <c r="AT689" s="30"/>
      <c r="AU689" s="30"/>
      <c r="AV689" s="31"/>
      <c r="AW689" s="33"/>
      <c r="AX689" s="57"/>
    </row>
    <row r="690" spans="2:50" s="15" customFormat="1" ht="21" x14ac:dyDescent="0.25">
      <c r="B690" s="48"/>
      <c r="C690" s="20">
        <f t="shared" si="41"/>
        <v>46055</v>
      </c>
      <c r="D690" s="168">
        <f>SUMIFS('Transport DB'!P:P,'Transport DB'!C:C,"="&amp;'Work DB'!C690,'Transport DB'!F:F,"="&amp;'Work DB'!$D$4)</f>
        <v>0</v>
      </c>
      <c r="E690" s="169">
        <f>SUMIFS('Transport DB'!P:P,'Transport DB'!C:C,"="&amp;'Work DB'!C690,'Transport DB'!F:F,"="&amp;'Work DB'!$E$4)</f>
        <v>0</v>
      </c>
      <c r="F690" s="169">
        <f>SUMIFS('Transport DB'!P:P,'Transport DB'!C:C,"="&amp;'Work DB'!C690,'Transport DB'!F:F,"="&amp;'Work DB'!$F$4)</f>
        <v>0</v>
      </c>
      <c r="G690" s="169"/>
      <c r="H690" s="167"/>
      <c r="I690" s="168">
        <f>SUMIFS('Transport DB'!O:O,'Transport DB'!C:C,"="&amp;'Work DB'!C690,'Transport DB'!F:F,"="&amp;'Work DB'!$I$4)</f>
        <v>0</v>
      </c>
      <c r="J690" s="169">
        <f>SUMIFS('Transport DB'!O:O,'Transport DB'!C:C,"="&amp;'Work DB'!C690,'Transport DB'!F:F,"="&amp;'Work DB'!$J$4)</f>
        <v>0</v>
      </c>
      <c r="K690" s="169">
        <f>SUMIFS('Transport DB'!O:O,'Transport DB'!C:C,"="&amp;'Work DB'!C690,'Transport DB'!F:F,"="&amp;'Work DB'!$K$4)</f>
        <v>0</v>
      </c>
      <c r="L690" s="169">
        <f>SUMIFS('Transport DB'!O:O,'Transport DB'!C:C,"="&amp;'Work DB'!C690,'Transport DB'!F:F,"="&amp;'Work DB'!$L$4)</f>
        <v>0</v>
      </c>
      <c r="M690" s="169">
        <f>SUMIFS('Transport DB'!O:O,'Transport DB'!C:C,"="&amp;'Work DB'!C690,'Transport DB'!F:F,"="&amp;'Work DB'!$M$4)</f>
        <v>0</v>
      </c>
      <c r="N690" s="169"/>
      <c r="O690" s="167"/>
      <c r="P690" s="168">
        <f t="shared" si="40"/>
        <v>0</v>
      </c>
      <c r="Q690" s="169">
        <f t="shared" si="42"/>
        <v>0</v>
      </c>
      <c r="R690" s="169"/>
      <c r="S690" s="169"/>
      <c r="T690" s="169"/>
      <c r="U690" s="169"/>
      <c r="V690" s="167"/>
      <c r="W690" s="168">
        <f>SUMIFS('Transport DB'!Q:Q,'Transport DB'!C:C,"="&amp;'Work DB'!C690,'Transport DB'!F:F,"="&amp;'Work DB'!$W$4)</f>
        <v>0</v>
      </c>
      <c r="X690" s="169">
        <f>SUMIFS('Transport DB'!Q:Q,'Transport DB'!C:C,"="&amp;'Work DB'!C690,'Transport DB'!F:F,"="&amp;'Work DB'!$X$4)</f>
        <v>0</v>
      </c>
      <c r="Y690" s="169">
        <f>SUMIFS('Transport DB'!Q:Q,'Transport DB'!C:C,"="&amp;'Work DB'!C690,'Transport DB'!F:F,"="&amp;'Work DB'!$Y$4)</f>
        <v>0</v>
      </c>
      <c r="Z690" s="166">
        <f>SUMIFS('Transport DB'!Q:Q,'Transport DB'!C:C,"="&amp;'Work DB'!C690,'Transport DB'!F:F,"="&amp;'Work DB'!$Z$4)</f>
        <v>0</v>
      </c>
      <c r="AA690" s="166">
        <f>SUMIFS('Transport DB'!Q:Q,'Transport DB'!C:C,"="&amp;'Work DB'!C690,'Transport DB'!F:F,"="&amp;'Work DB'!$AA$4)</f>
        <v>0</v>
      </c>
      <c r="AB690" s="166"/>
      <c r="AC690" s="167"/>
      <c r="AD690" s="29"/>
      <c r="AE690" s="30"/>
      <c r="AF690" s="31"/>
      <c r="AG690" s="29"/>
      <c r="AH690" s="30"/>
      <c r="AI690" s="32"/>
      <c r="AJ690" s="29"/>
      <c r="AK690" s="30"/>
      <c r="AL690" s="30"/>
      <c r="AM690" s="31"/>
      <c r="AN690" s="29"/>
      <c r="AO690" s="30"/>
      <c r="AP690" s="31"/>
      <c r="AQ690" s="189"/>
      <c r="AR690" s="30"/>
      <c r="AS690" s="30"/>
      <c r="AT690" s="30"/>
      <c r="AU690" s="30"/>
      <c r="AV690" s="31"/>
      <c r="AW690" s="33"/>
      <c r="AX690" s="57"/>
    </row>
    <row r="691" spans="2:50" s="15" customFormat="1" ht="21" x14ac:dyDescent="0.25">
      <c r="B691" s="48"/>
      <c r="C691" s="20">
        <f t="shared" si="41"/>
        <v>46056</v>
      </c>
      <c r="D691" s="168">
        <f>SUMIFS('Transport DB'!P:P,'Transport DB'!C:C,"="&amp;'Work DB'!C691,'Transport DB'!F:F,"="&amp;'Work DB'!$D$4)</f>
        <v>0</v>
      </c>
      <c r="E691" s="169">
        <f>SUMIFS('Transport DB'!P:P,'Transport DB'!C:C,"="&amp;'Work DB'!C691,'Transport DB'!F:F,"="&amp;'Work DB'!$E$4)</f>
        <v>0</v>
      </c>
      <c r="F691" s="169">
        <f>SUMIFS('Transport DB'!P:P,'Transport DB'!C:C,"="&amp;'Work DB'!C691,'Transport DB'!F:F,"="&amp;'Work DB'!$F$4)</f>
        <v>0</v>
      </c>
      <c r="G691" s="169"/>
      <c r="H691" s="167"/>
      <c r="I691" s="168">
        <f>SUMIFS('Transport DB'!O:O,'Transport DB'!C:C,"="&amp;'Work DB'!C691,'Transport DB'!F:F,"="&amp;'Work DB'!$I$4)</f>
        <v>0</v>
      </c>
      <c r="J691" s="169">
        <f>SUMIFS('Transport DB'!O:O,'Transport DB'!C:C,"="&amp;'Work DB'!C691,'Transport DB'!F:F,"="&amp;'Work DB'!$J$4)</f>
        <v>0</v>
      </c>
      <c r="K691" s="169">
        <f>SUMIFS('Transport DB'!O:O,'Transport DB'!C:C,"="&amp;'Work DB'!C691,'Transport DB'!F:F,"="&amp;'Work DB'!$K$4)</f>
        <v>0</v>
      </c>
      <c r="L691" s="169">
        <f>SUMIFS('Transport DB'!O:O,'Transport DB'!C:C,"="&amp;'Work DB'!C691,'Transport DB'!F:F,"="&amp;'Work DB'!$L$4)</f>
        <v>0</v>
      </c>
      <c r="M691" s="169">
        <f>SUMIFS('Transport DB'!O:O,'Transport DB'!C:C,"="&amp;'Work DB'!C691,'Transport DB'!F:F,"="&amp;'Work DB'!$M$4)</f>
        <v>0</v>
      </c>
      <c r="N691" s="169"/>
      <c r="O691" s="167"/>
      <c r="P691" s="168">
        <f t="shared" si="40"/>
        <v>0</v>
      </c>
      <c r="Q691" s="169">
        <f t="shared" si="42"/>
        <v>0</v>
      </c>
      <c r="R691" s="169"/>
      <c r="S691" s="169"/>
      <c r="T691" s="169"/>
      <c r="U691" s="169"/>
      <c r="V691" s="167"/>
      <c r="W691" s="168">
        <f>SUMIFS('Transport DB'!Q:Q,'Transport DB'!C:C,"="&amp;'Work DB'!C691,'Transport DB'!F:F,"="&amp;'Work DB'!$W$4)</f>
        <v>0</v>
      </c>
      <c r="X691" s="169">
        <f>SUMIFS('Transport DB'!Q:Q,'Transport DB'!C:C,"="&amp;'Work DB'!C691,'Transport DB'!F:F,"="&amp;'Work DB'!$X$4)</f>
        <v>0</v>
      </c>
      <c r="Y691" s="169">
        <f>SUMIFS('Transport DB'!Q:Q,'Transport DB'!C:C,"="&amp;'Work DB'!C691,'Transport DB'!F:F,"="&amp;'Work DB'!$Y$4)</f>
        <v>0</v>
      </c>
      <c r="Z691" s="166">
        <f>SUMIFS('Transport DB'!Q:Q,'Transport DB'!C:C,"="&amp;'Work DB'!C691,'Transport DB'!F:F,"="&amp;'Work DB'!$Z$4)</f>
        <v>0</v>
      </c>
      <c r="AA691" s="166">
        <f>SUMIFS('Transport DB'!Q:Q,'Transport DB'!C:C,"="&amp;'Work DB'!C691,'Transport DB'!F:F,"="&amp;'Work DB'!$AA$4)</f>
        <v>0</v>
      </c>
      <c r="AB691" s="166"/>
      <c r="AC691" s="167"/>
      <c r="AD691" s="29"/>
      <c r="AE691" s="30"/>
      <c r="AF691" s="31"/>
      <c r="AG691" s="29"/>
      <c r="AH691" s="30"/>
      <c r="AI691" s="32"/>
      <c r="AJ691" s="29"/>
      <c r="AK691" s="30"/>
      <c r="AL691" s="30"/>
      <c r="AM691" s="31"/>
      <c r="AN691" s="29"/>
      <c r="AO691" s="30"/>
      <c r="AP691" s="31"/>
      <c r="AQ691" s="189"/>
      <c r="AR691" s="30"/>
      <c r="AS691" s="30"/>
      <c r="AT691" s="30"/>
      <c r="AU691" s="30"/>
      <c r="AV691" s="31"/>
      <c r="AW691" s="33"/>
      <c r="AX691" s="57"/>
    </row>
    <row r="692" spans="2:50" s="15" customFormat="1" ht="21" x14ac:dyDescent="0.25">
      <c r="B692" s="48"/>
      <c r="C692" s="20">
        <f t="shared" si="41"/>
        <v>46057</v>
      </c>
      <c r="D692" s="168">
        <f>SUMIFS('Transport DB'!P:P,'Transport DB'!C:C,"="&amp;'Work DB'!C692,'Transport DB'!F:F,"="&amp;'Work DB'!$D$4)</f>
        <v>0</v>
      </c>
      <c r="E692" s="169">
        <f>SUMIFS('Transport DB'!P:P,'Transport DB'!C:C,"="&amp;'Work DB'!C692,'Transport DB'!F:F,"="&amp;'Work DB'!$E$4)</f>
        <v>0</v>
      </c>
      <c r="F692" s="169">
        <f>SUMIFS('Transport DB'!P:P,'Transport DB'!C:C,"="&amp;'Work DB'!C692,'Transport DB'!F:F,"="&amp;'Work DB'!$F$4)</f>
        <v>0</v>
      </c>
      <c r="G692" s="169"/>
      <c r="H692" s="167"/>
      <c r="I692" s="168">
        <f>SUMIFS('Transport DB'!O:O,'Transport DB'!C:C,"="&amp;'Work DB'!C692,'Transport DB'!F:F,"="&amp;'Work DB'!$I$4)</f>
        <v>0</v>
      </c>
      <c r="J692" s="169">
        <f>SUMIFS('Transport DB'!O:O,'Transport DB'!C:C,"="&amp;'Work DB'!C692,'Transport DB'!F:F,"="&amp;'Work DB'!$J$4)</f>
        <v>0</v>
      </c>
      <c r="K692" s="169">
        <f>SUMIFS('Transport DB'!O:O,'Transport DB'!C:C,"="&amp;'Work DB'!C692,'Transport DB'!F:F,"="&amp;'Work DB'!$K$4)</f>
        <v>0</v>
      </c>
      <c r="L692" s="169">
        <f>SUMIFS('Transport DB'!O:O,'Transport DB'!C:C,"="&amp;'Work DB'!C692,'Transport DB'!F:F,"="&amp;'Work DB'!$L$4)</f>
        <v>0</v>
      </c>
      <c r="M692" s="169">
        <f>SUMIFS('Transport DB'!O:O,'Transport DB'!C:C,"="&amp;'Work DB'!C692,'Transport DB'!F:F,"="&amp;'Work DB'!$M$4)</f>
        <v>0</v>
      </c>
      <c r="N692" s="169"/>
      <c r="O692" s="167"/>
      <c r="P692" s="168">
        <f t="shared" si="40"/>
        <v>0</v>
      </c>
      <c r="Q692" s="169">
        <f t="shared" si="42"/>
        <v>0</v>
      </c>
      <c r="R692" s="169"/>
      <c r="S692" s="169"/>
      <c r="T692" s="169"/>
      <c r="U692" s="169"/>
      <c r="V692" s="167"/>
      <c r="W692" s="168">
        <f>SUMIFS('Transport DB'!Q:Q,'Transport DB'!C:C,"="&amp;'Work DB'!C692,'Transport DB'!F:F,"="&amp;'Work DB'!$W$4)</f>
        <v>0</v>
      </c>
      <c r="X692" s="169">
        <f>SUMIFS('Transport DB'!Q:Q,'Transport DB'!C:C,"="&amp;'Work DB'!C692,'Transport DB'!F:F,"="&amp;'Work DB'!$X$4)</f>
        <v>0</v>
      </c>
      <c r="Y692" s="169">
        <f>SUMIFS('Transport DB'!Q:Q,'Transport DB'!C:C,"="&amp;'Work DB'!C692,'Transport DB'!F:F,"="&amp;'Work DB'!$Y$4)</f>
        <v>0</v>
      </c>
      <c r="Z692" s="166">
        <f>SUMIFS('Transport DB'!Q:Q,'Transport DB'!C:C,"="&amp;'Work DB'!C692,'Transport DB'!F:F,"="&amp;'Work DB'!$Z$4)</f>
        <v>0</v>
      </c>
      <c r="AA692" s="166">
        <f>SUMIFS('Transport DB'!Q:Q,'Transport DB'!C:C,"="&amp;'Work DB'!C692,'Transport DB'!F:F,"="&amp;'Work DB'!$AA$4)</f>
        <v>0</v>
      </c>
      <c r="AB692" s="166"/>
      <c r="AC692" s="167"/>
      <c r="AD692" s="29"/>
      <c r="AE692" s="30"/>
      <c r="AF692" s="31"/>
      <c r="AG692" s="29"/>
      <c r="AH692" s="30"/>
      <c r="AI692" s="32"/>
      <c r="AJ692" s="29"/>
      <c r="AK692" s="30"/>
      <c r="AL692" s="30"/>
      <c r="AM692" s="31"/>
      <c r="AN692" s="29"/>
      <c r="AO692" s="30"/>
      <c r="AP692" s="31"/>
      <c r="AQ692" s="189"/>
      <c r="AR692" s="30"/>
      <c r="AS692" s="30"/>
      <c r="AT692" s="30"/>
      <c r="AU692" s="30"/>
      <c r="AV692" s="31"/>
      <c r="AW692" s="33"/>
      <c r="AX692" s="57"/>
    </row>
    <row r="693" spans="2:50" s="15" customFormat="1" ht="21" x14ac:dyDescent="0.25">
      <c r="B693" s="48"/>
      <c r="C693" s="20">
        <f t="shared" si="41"/>
        <v>46058</v>
      </c>
      <c r="D693" s="168">
        <f>SUMIFS('Transport DB'!P:P,'Transport DB'!C:C,"="&amp;'Work DB'!C693,'Transport DB'!F:F,"="&amp;'Work DB'!$D$4)</f>
        <v>0</v>
      </c>
      <c r="E693" s="169">
        <f>SUMIFS('Transport DB'!P:P,'Transport DB'!C:C,"="&amp;'Work DB'!C693,'Transport DB'!F:F,"="&amp;'Work DB'!$E$4)</f>
        <v>0</v>
      </c>
      <c r="F693" s="169">
        <f>SUMIFS('Transport DB'!P:P,'Transport DB'!C:C,"="&amp;'Work DB'!C693,'Transport DB'!F:F,"="&amp;'Work DB'!$F$4)</f>
        <v>0</v>
      </c>
      <c r="G693" s="169"/>
      <c r="H693" s="167"/>
      <c r="I693" s="168">
        <f>SUMIFS('Transport DB'!O:O,'Transport DB'!C:C,"="&amp;'Work DB'!C693,'Transport DB'!F:F,"="&amp;'Work DB'!$I$4)</f>
        <v>0</v>
      </c>
      <c r="J693" s="169">
        <f>SUMIFS('Transport DB'!O:O,'Transport DB'!C:C,"="&amp;'Work DB'!C693,'Transport DB'!F:F,"="&amp;'Work DB'!$J$4)</f>
        <v>0</v>
      </c>
      <c r="K693" s="169">
        <f>SUMIFS('Transport DB'!O:O,'Transport DB'!C:C,"="&amp;'Work DB'!C693,'Transport DB'!F:F,"="&amp;'Work DB'!$K$4)</f>
        <v>0</v>
      </c>
      <c r="L693" s="169">
        <f>SUMIFS('Transport DB'!O:O,'Transport DB'!C:C,"="&amp;'Work DB'!C693,'Transport DB'!F:F,"="&amp;'Work DB'!$L$4)</f>
        <v>0</v>
      </c>
      <c r="M693" s="169">
        <f>SUMIFS('Transport DB'!O:O,'Transport DB'!C:C,"="&amp;'Work DB'!C693,'Transport DB'!F:F,"="&amp;'Work DB'!$M$4)</f>
        <v>0</v>
      </c>
      <c r="N693" s="169"/>
      <c r="O693" s="167"/>
      <c r="P693" s="168">
        <f t="shared" si="40"/>
        <v>0</v>
      </c>
      <c r="Q693" s="169">
        <f t="shared" si="42"/>
        <v>0</v>
      </c>
      <c r="R693" s="169"/>
      <c r="S693" s="169"/>
      <c r="T693" s="169"/>
      <c r="U693" s="169"/>
      <c r="V693" s="167"/>
      <c r="W693" s="168">
        <f>SUMIFS('Transport DB'!Q:Q,'Transport DB'!C:C,"="&amp;'Work DB'!C693,'Transport DB'!F:F,"="&amp;'Work DB'!$W$4)</f>
        <v>0</v>
      </c>
      <c r="X693" s="169">
        <f>SUMIFS('Transport DB'!Q:Q,'Transport DB'!C:C,"="&amp;'Work DB'!C693,'Transport DB'!F:F,"="&amp;'Work DB'!$X$4)</f>
        <v>0</v>
      </c>
      <c r="Y693" s="169">
        <f>SUMIFS('Transport DB'!Q:Q,'Transport DB'!C:C,"="&amp;'Work DB'!C693,'Transport DB'!F:F,"="&amp;'Work DB'!$Y$4)</f>
        <v>0</v>
      </c>
      <c r="Z693" s="166">
        <f>SUMIFS('Transport DB'!Q:Q,'Transport DB'!C:C,"="&amp;'Work DB'!C693,'Transport DB'!F:F,"="&amp;'Work DB'!$Z$4)</f>
        <v>0</v>
      </c>
      <c r="AA693" s="166">
        <f>SUMIFS('Transport DB'!Q:Q,'Transport DB'!C:C,"="&amp;'Work DB'!C693,'Transport DB'!F:F,"="&amp;'Work DB'!$AA$4)</f>
        <v>0</v>
      </c>
      <c r="AB693" s="166"/>
      <c r="AC693" s="167"/>
      <c r="AD693" s="29"/>
      <c r="AE693" s="30"/>
      <c r="AF693" s="31"/>
      <c r="AG693" s="29"/>
      <c r="AH693" s="30"/>
      <c r="AI693" s="32"/>
      <c r="AJ693" s="29"/>
      <c r="AK693" s="30"/>
      <c r="AL693" s="30"/>
      <c r="AM693" s="31"/>
      <c r="AN693" s="29"/>
      <c r="AO693" s="30"/>
      <c r="AP693" s="31"/>
      <c r="AQ693" s="189"/>
      <c r="AR693" s="30"/>
      <c r="AS693" s="30"/>
      <c r="AT693" s="30"/>
      <c r="AU693" s="30"/>
      <c r="AV693" s="31"/>
      <c r="AW693" s="33"/>
      <c r="AX693" s="57"/>
    </row>
    <row r="694" spans="2:50" s="15" customFormat="1" ht="21" x14ac:dyDescent="0.25">
      <c r="B694" s="48"/>
      <c r="C694" s="20">
        <f t="shared" si="41"/>
        <v>46059</v>
      </c>
      <c r="D694" s="168">
        <f>SUMIFS('Transport DB'!P:P,'Transport DB'!C:C,"="&amp;'Work DB'!C694,'Transport DB'!F:F,"="&amp;'Work DB'!$D$4)</f>
        <v>0</v>
      </c>
      <c r="E694" s="169">
        <f>SUMIFS('Transport DB'!P:P,'Transport DB'!C:C,"="&amp;'Work DB'!C694,'Transport DB'!F:F,"="&amp;'Work DB'!$E$4)</f>
        <v>0</v>
      </c>
      <c r="F694" s="169">
        <f>SUMIFS('Transport DB'!P:P,'Transport DB'!C:C,"="&amp;'Work DB'!C694,'Transport DB'!F:F,"="&amp;'Work DB'!$F$4)</f>
        <v>0</v>
      </c>
      <c r="G694" s="169"/>
      <c r="H694" s="167"/>
      <c r="I694" s="168">
        <f>SUMIFS('Transport DB'!O:O,'Transport DB'!C:C,"="&amp;'Work DB'!C694,'Transport DB'!F:F,"="&amp;'Work DB'!$I$4)</f>
        <v>0</v>
      </c>
      <c r="J694" s="169">
        <f>SUMIFS('Transport DB'!O:O,'Transport DB'!C:C,"="&amp;'Work DB'!C694,'Transport DB'!F:F,"="&amp;'Work DB'!$J$4)</f>
        <v>0</v>
      </c>
      <c r="K694" s="169">
        <f>SUMIFS('Transport DB'!O:O,'Transport DB'!C:C,"="&amp;'Work DB'!C694,'Transport DB'!F:F,"="&amp;'Work DB'!$K$4)</f>
        <v>0</v>
      </c>
      <c r="L694" s="169">
        <f>SUMIFS('Transport DB'!O:O,'Transport DB'!C:C,"="&amp;'Work DB'!C694,'Transport DB'!F:F,"="&amp;'Work DB'!$L$4)</f>
        <v>0</v>
      </c>
      <c r="M694" s="169">
        <f>SUMIFS('Transport DB'!O:O,'Transport DB'!C:C,"="&amp;'Work DB'!C694,'Transport DB'!F:F,"="&amp;'Work DB'!$M$4)</f>
        <v>0</v>
      </c>
      <c r="N694" s="169"/>
      <c r="O694" s="167"/>
      <c r="P694" s="168">
        <f t="shared" si="40"/>
        <v>0</v>
      </c>
      <c r="Q694" s="169">
        <f t="shared" si="42"/>
        <v>0</v>
      </c>
      <c r="R694" s="169"/>
      <c r="S694" s="169"/>
      <c r="T694" s="169"/>
      <c r="U694" s="169"/>
      <c r="V694" s="167"/>
      <c r="W694" s="168">
        <f>SUMIFS('Transport DB'!Q:Q,'Transport DB'!C:C,"="&amp;'Work DB'!C694,'Transport DB'!F:F,"="&amp;'Work DB'!$W$4)</f>
        <v>0</v>
      </c>
      <c r="X694" s="169">
        <f>SUMIFS('Transport DB'!Q:Q,'Transport DB'!C:C,"="&amp;'Work DB'!C694,'Transport DB'!F:F,"="&amp;'Work DB'!$X$4)</f>
        <v>0</v>
      </c>
      <c r="Y694" s="169">
        <f>SUMIFS('Transport DB'!Q:Q,'Transport DB'!C:C,"="&amp;'Work DB'!C694,'Transport DB'!F:F,"="&amp;'Work DB'!$Y$4)</f>
        <v>0</v>
      </c>
      <c r="Z694" s="166">
        <f>SUMIFS('Transport DB'!Q:Q,'Transport DB'!C:C,"="&amp;'Work DB'!C694,'Transport DB'!F:F,"="&amp;'Work DB'!$Z$4)</f>
        <v>0</v>
      </c>
      <c r="AA694" s="166">
        <f>SUMIFS('Transport DB'!Q:Q,'Transport DB'!C:C,"="&amp;'Work DB'!C694,'Transport DB'!F:F,"="&amp;'Work DB'!$AA$4)</f>
        <v>0</v>
      </c>
      <c r="AB694" s="166"/>
      <c r="AC694" s="167"/>
      <c r="AD694" s="29"/>
      <c r="AE694" s="30"/>
      <c r="AF694" s="31"/>
      <c r="AG694" s="29"/>
      <c r="AH694" s="30"/>
      <c r="AI694" s="32"/>
      <c r="AJ694" s="29"/>
      <c r="AK694" s="30"/>
      <c r="AL694" s="30"/>
      <c r="AM694" s="31"/>
      <c r="AN694" s="29"/>
      <c r="AO694" s="30"/>
      <c r="AP694" s="31"/>
      <c r="AQ694" s="189"/>
      <c r="AR694" s="30"/>
      <c r="AS694" s="30"/>
      <c r="AT694" s="30"/>
      <c r="AU694" s="30"/>
      <c r="AV694" s="31"/>
      <c r="AW694" s="33"/>
      <c r="AX694" s="57"/>
    </row>
    <row r="695" spans="2:50" s="15" customFormat="1" ht="21" x14ac:dyDescent="0.25">
      <c r="B695" s="48"/>
      <c r="C695" s="20">
        <f t="shared" si="41"/>
        <v>46060</v>
      </c>
      <c r="D695" s="168">
        <f>SUMIFS('Transport DB'!P:P,'Transport DB'!C:C,"="&amp;'Work DB'!C695,'Transport DB'!F:F,"="&amp;'Work DB'!$D$4)</f>
        <v>0</v>
      </c>
      <c r="E695" s="169">
        <f>SUMIFS('Transport DB'!P:P,'Transport DB'!C:C,"="&amp;'Work DB'!C695,'Transport DB'!F:F,"="&amp;'Work DB'!$E$4)</f>
        <v>0</v>
      </c>
      <c r="F695" s="169">
        <f>SUMIFS('Transport DB'!P:P,'Transport DB'!C:C,"="&amp;'Work DB'!C695,'Transport DB'!F:F,"="&amp;'Work DB'!$F$4)</f>
        <v>0</v>
      </c>
      <c r="G695" s="169"/>
      <c r="H695" s="167"/>
      <c r="I695" s="168">
        <f>SUMIFS('Transport DB'!O:O,'Transport DB'!C:C,"="&amp;'Work DB'!C695,'Transport DB'!F:F,"="&amp;'Work DB'!$I$4)</f>
        <v>0</v>
      </c>
      <c r="J695" s="169">
        <f>SUMIFS('Transport DB'!O:O,'Transport DB'!C:C,"="&amp;'Work DB'!C695,'Transport DB'!F:F,"="&amp;'Work DB'!$J$4)</f>
        <v>0</v>
      </c>
      <c r="K695" s="169">
        <f>SUMIFS('Transport DB'!O:O,'Transport DB'!C:C,"="&amp;'Work DB'!C695,'Transport DB'!F:F,"="&amp;'Work DB'!$K$4)</f>
        <v>0</v>
      </c>
      <c r="L695" s="169">
        <f>SUMIFS('Transport DB'!O:O,'Transport DB'!C:C,"="&amp;'Work DB'!C695,'Transport DB'!F:F,"="&amp;'Work DB'!$L$4)</f>
        <v>0</v>
      </c>
      <c r="M695" s="169">
        <f>SUMIFS('Transport DB'!O:O,'Transport DB'!C:C,"="&amp;'Work DB'!C695,'Transport DB'!F:F,"="&amp;'Work DB'!$M$4)</f>
        <v>0</v>
      </c>
      <c r="N695" s="169"/>
      <c r="O695" s="167"/>
      <c r="P695" s="168">
        <f t="shared" si="40"/>
        <v>0</v>
      </c>
      <c r="Q695" s="169">
        <f t="shared" si="42"/>
        <v>0</v>
      </c>
      <c r="R695" s="169"/>
      <c r="S695" s="169"/>
      <c r="T695" s="169"/>
      <c r="U695" s="169"/>
      <c r="V695" s="167"/>
      <c r="W695" s="168">
        <f>SUMIFS('Transport DB'!Q:Q,'Transport DB'!C:C,"="&amp;'Work DB'!C695,'Transport DB'!F:F,"="&amp;'Work DB'!$W$4)</f>
        <v>0</v>
      </c>
      <c r="X695" s="169">
        <f>SUMIFS('Transport DB'!Q:Q,'Transport DB'!C:C,"="&amp;'Work DB'!C695,'Transport DB'!F:F,"="&amp;'Work DB'!$X$4)</f>
        <v>0</v>
      </c>
      <c r="Y695" s="169">
        <f>SUMIFS('Transport DB'!Q:Q,'Transport DB'!C:C,"="&amp;'Work DB'!C695,'Transport DB'!F:F,"="&amp;'Work DB'!$Y$4)</f>
        <v>0</v>
      </c>
      <c r="Z695" s="166">
        <f>SUMIFS('Transport DB'!Q:Q,'Transport DB'!C:C,"="&amp;'Work DB'!C695,'Transport DB'!F:F,"="&amp;'Work DB'!$Z$4)</f>
        <v>0</v>
      </c>
      <c r="AA695" s="166">
        <f>SUMIFS('Transport DB'!Q:Q,'Transport DB'!C:C,"="&amp;'Work DB'!C695,'Transport DB'!F:F,"="&amp;'Work DB'!$AA$4)</f>
        <v>0</v>
      </c>
      <c r="AB695" s="166"/>
      <c r="AC695" s="167"/>
      <c r="AD695" s="29"/>
      <c r="AE695" s="30"/>
      <c r="AF695" s="31"/>
      <c r="AG695" s="29"/>
      <c r="AH695" s="30"/>
      <c r="AI695" s="32"/>
      <c r="AJ695" s="29"/>
      <c r="AK695" s="30"/>
      <c r="AL695" s="30"/>
      <c r="AM695" s="31"/>
      <c r="AN695" s="29"/>
      <c r="AO695" s="30"/>
      <c r="AP695" s="31"/>
      <c r="AQ695" s="189"/>
      <c r="AR695" s="30"/>
      <c r="AS695" s="30"/>
      <c r="AT695" s="30"/>
      <c r="AU695" s="30"/>
      <c r="AV695" s="31"/>
      <c r="AW695" s="33"/>
      <c r="AX695" s="57"/>
    </row>
    <row r="696" spans="2:50" s="15" customFormat="1" ht="21" x14ac:dyDescent="0.25">
      <c r="B696" s="48"/>
      <c r="C696" s="20">
        <f t="shared" si="41"/>
        <v>46061</v>
      </c>
      <c r="D696" s="168">
        <f>SUMIFS('Transport DB'!P:P,'Transport DB'!C:C,"="&amp;'Work DB'!C696,'Transport DB'!F:F,"="&amp;'Work DB'!$D$4)</f>
        <v>0</v>
      </c>
      <c r="E696" s="169">
        <f>SUMIFS('Transport DB'!P:P,'Transport DB'!C:C,"="&amp;'Work DB'!C696,'Transport DB'!F:F,"="&amp;'Work DB'!$E$4)</f>
        <v>0</v>
      </c>
      <c r="F696" s="169">
        <f>SUMIFS('Transport DB'!P:P,'Transport DB'!C:C,"="&amp;'Work DB'!C696,'Transport DB'!F:F,"="&amp;'Work DB'!$F$4)</f>
        <v>0</v>
      </c>
      <c r="G696" s="169"/>
      <c r="H696" s="167"/>
      <c r="I696" s="168">
        <f>SUMIFS('Transport DB'!O:O,'Transport DB'!C:C,"="&amp;'Work DB'!C696,'Transport DB'!F:F,"="&amp;'Work DB'!$I$4)</f>
        <v>0</v>
      </c>
      <c r="J696" s="169">
        <f>SUMIFS('Transport DB'!O:O,'Transport DB'!C:C,"="&amp;'Work DB'!C696,'Transport DB'!F:F,"="&amp;'Work DB'!$J$4)</f>
        <v>0</v>
      </c>
      <c r="K696" s="169">
        <f>SUMIFS('Transport DB'!O:O,'Transport DB'!C:C,"="&amp;'Work DB'!C696,'Transport DB'!F:F,"="&amp;'Work DB'!$K$4)</f>
        <v>0</v>
      </c>
      <c r="L696" s="169">
        <f>SUMIFS('Transport DB'!O:O,'Transport DB'!C:C,"="&amp;'Work DB'!C696,'Transport DB'!F:F,"="&amp;'Work DB'!$L$4)</f>
        <v>0</v>
      </c>
      <c r="M696" s="169">
        <f>SUMIFS('Transport DB'!O:O,'Transport DB'!C:C,"="&amp;'Work DB'!C696,'Transport DB'!F:F,"="&amp;'Work DB'!$M$4)</f>
        <v>0</v>
      </c>
      <c r="N696" s="169"/>
      <c r="O696" s="167"/>
      <c r="P696" s="168">
        <f t="shared" si="40"/>
        <v>0</v>
      </c>
      <c r="Q696" s="169">
        <f t="shared" si="42"/>
        <v>0</v>
      </c>
      <c r="R696" s="169"/>
      <c r="S696" s="169"/>
      <c r="T696" s="169"/>
      <c r="U696" s="169"/>
      <c r="V696" s="167"/>
      <c r="W696" s="168">
        <f>SUMIFS('Transport DB'!Q:Q,'Transport DB'!C:C,"="&amp;'Work DB'!C696,'Transport DB'!F:F,"="&amp;'Work DB'!$W$4)</f>
        <v>0</v>
      </c>
      <c r="X696" s="169">
        <f>SUMIFS('Transport DB'!Q:Q,'Transport DB'!C:C,"="&amp;'Work DB'!C696,'Transport DB'!F:F,"="&amp;'Work DB'!$X$4)</f>
        <v>0</v>
      </c>
      <c r="Y696" s="169">
        <f>SUMIFS('Transport DB'!Q:Q,'Transport DB'!C:C,"="&amp;'Work DB'!C696,'Transport DB'!F:F,"="&amp;'Work DB'!$Y$4)</f>
        <v>0</v>
      </c>
      <c r="Z696" s="166">
        <f>SUMIFS('Transport DB'!Q:Q,'Transport DB'!C:C,"="&amp;'Work DB'!C696,'Transport DB'!F:F,"="&amp;'Work DB'!$Z$4)</f>
        <v>0</v>
      </c>
      <c r="AA696" s="166">
        <f>SUMIFS('Transport DB'!Q:Q,'Transport DB'!C:C,"="&amp;'Work DB'!C696,'Transport DB'!F:F,"="&amp;'Work DB'!$AA$4)</f>
        <v>0</v>
      </c>
      <c r="AB696" s="166"/>
      <c r="AC696" s="167"/>
      <c r="AD696" s="29"/>
      <c r="AE696" s="30"/>
      <c r="AF696" s="31"/>
      <c r="AG696" s="29"/>
      <c r="AH696" s="30"/>
      <c r="AI696" s="32"/>
      <c r="AJ696" s="29"/>
      <c r="AK696" s="30"/>
      <c r="AL696" s="30"/>
      <c r="AM696" s="31"/>
      <c r="AN696" s="29"/>
      <c r="AO696" s="30"/>
      <c r="AP696" s="31"/>
      <c r="AQ696" s="189"/>
      <c r="AR696" s="30"/>
      <c r="AS696" s="30"/>
      <c r="AT696" s="30"/>
      <c r="AU696" s="30"/>
      <c r="AV696" s="31"/>
      <c r="AW696" s="33"/>
      <c r="AX696" s="57"/>
    </row>
    <row r="697" spans="2:50" s="15" customFormat="1" ht="21" x14ac:dyDescent="0.25">
      <c r="B697" s="48"/>
      <c r="C697" s="20">
        <f t="shared" si="41"/>
        <v>46062</v>
      </c>
      <c r="D697" s="168">
        <f>SUMIFS('Transport DB'!P:P,'Transport DB'!C:C,"="&amp;'Work DB'!C697,'Transport DB'!F:F,"="&amp;'Work DB'!$D$4)</f>
        <v>0</v>
      </c>
      <c r="E697" s="169">
        <f>SUMIFS('Transport DB'!P:P,'Transport DB'!C:C,"="&amp;'Work DB'!C697,'Transport DB'!F:F,"="&amp;'Work DB'!$E$4)</f>
        <v>0</v>
      </c>
      <c r="F697" s="169">
        <f>SUMIFS('Transport DB'!P:P,'Transport DB'!C:C,"="&amp;'Work DB'!C697,'Transport DB'!F:F,"="&amp;'Work DB'!$F$4)</f>
        <v>0</v>
      </c>
      <c r="G697" s="169"/>
      <c r="H697" s="167"/>
      <c r="I697" s="168">
        <f>SUMIFS('Transport DB'!O:O,'Transport DB'!C:C,"="&amp;'Work DB'!C697,'Transport DB'!F:F,"="&amp;'Work DB'!$I$4)</f>
        <v>0</v>
      </c>
      <c r="J697" s="169">
        <f>SUMIFS('Transport DB'!O:O,'Transport DB'!C:C,"="&amp;'Work DB'!C697,'Transport DB'!F:F,"="&amp;'Work DB'!$J$4)</f>
        <v>0</v>
      </c>
      <c r="K697" s="169">
        <f>SUMIFS('Transport DB'!O:O,'Transport DB'!C:C,"="&amp;'Work DB'!C697,'Transport DB'!F:F,"="&amp;'Work DB'!$K$4)</f>
        <v>0</v>
      </c>
      <c r="L697" s="169">
        <f>SUMIFS('Transport DB'!O:O,'Transport DB'!C:C,"="&amp;'Work DB'!C697,'Transport DB'!F:F,"="&amp;'Work DB'!$L$4)</f>
        <v>0</v>
      </c>
      <c r="M697" s="169">
        <f>SUMIFS('Transport DB'!O:O,'Transport DB'!C:C,"="&amp;'Work DB'!C697,'Transport DB'!F:F,"="&amp;'Work DB'!$M$4)</f>
        <v>0</v>
      </c>
      <c r="N697" s="169"/>
      <c r="O697" s="167"/>
      <c r="P697" s="168">
        <f t="shared" si="40"/>
        <v>0</v>
      </c>
      <c r="Q697" s="169">
        <f t="shared" si="42"/>
        <v>0</v>
      </c>
      <c r="R697" s="169"/>
      <c r="S697" s="169"/>
      <c r="T697" s="169"/>
      <c r="U697" s="169"/>
      <c r="V697" s="167"/>
      <c r="W697" s="168">
        <f>SUMIFS('Transport DB'!Q:Q,'Transport DB'!C:C,"="&amp;'Work DB'!C697,'Transport DB'!F:F,"="&amp;'Work DB'!$W$4)</f>
        <v>0</v>
      </c>
      <c r="X697" s="169">
        <f>SUMIFS('Transport DB'!Q:Q,'Transport DB'!C:C,"="&amp;'Work DB'!C697,'Transport DB'!F:F,"="&amp;'Work DB'!$X$4)</f>
        <v>0</v>
      </c>
      <c r="Y697" s="169">
        <f>SUMIFS('Transport DB'!Q:Q,'Transport DB'!C:C,"="&amp;'Work DB'!C697,'Transport DB'!F:F,"="&amp;'Work DB'!$Y$4)</f>
        <v>0</v>
      </c>
      <c r="Z697" s="166">
        <f>SUMIFS('Transport DB'!Q:Q,'Transport DB'!C:C,"="&amp;'Work DB'!C697,'Transport DB'!F:F,"="&amp;'Work DB'!$Z$4)</f>
        <v>0</v>
      </c>
      <c r="AA697" s="166">
        <f>SUMIFS('Transport DB'!Q:Q,'Transport DB'!C:C,"="&amp;'Work DB'!C697,'Transport DB'!F:F,"="&amp;'Work DB'!$AA$4)</f>
        <v>0</v>
      </c>
      <c r="AB697" s="166"/>
      <c r="AC697" s="167"/>
      <c r="AD697" s="29"/>
      <c r="AE697" s="30"/>
      <c r="AF697" s="31"/>
      <c r="AG697" s="29"/>
      <c r="AH697" s="30"/>
      <c r="AI697" s="32"/>
      <c r="AJ697" s="29"/>
      <c r="AK697" s="30"/>
      <c r="AL697" s="30"/>
      <c r="AM697" s="31"/>
      <c r="AN697" s="29"/>
      <c r="AO697" s="30"/>
      <c r="AP697" s="31"/>
      <c r="AQ697" s="189"/>
      <c r="AR697" s="30"/>
      <c r="AS697" s="30"/>
      <c r="AT697" s="30"/>
      <c r="AU697" s="30"/>
      <c r="AV697" s="31"/>
      <c r="AW697" s="33"/>
      <c r="AX697" s="57"/>
    </row>
    <row r="698" spans="2:50" s="15" customFormat="1" ht="21" x14ac:dyDescent="0.25">
      <c r="B698" s="48"/>
      <c r="C698" s="20">
        <f t="shared" si="41"/>
        <v>46063</v>
      </c>
      <c r="D698" s="168">
        <f>SUMIFS('Transport DB'!P:P,'Transport DB'!C:C,"="&amp;'Work DB'!C698,'Transport DB'!F:F,"="&amp;'Work DB'!$D$4)</f>
        <v>0</v>
      </c>
      <c r="E698" s="169">
        <f>SUMIFS('Transport DB'!P:P,'Transport DB'!C:C,"="&amp;'Work DB'!C698,'Transport DB'!F:F,"="&amp;'Work DB'!$E$4)</f>
        <v>0</v>
      </c>
      <c r="F698" s="169">
        <f>SUMIFS('Transport DB'!P:P,'Transport DB'!C:C,"="&amp;'Work DB'!C698,'Transport DB'!F:F,"="&amp;'Work DB'!$F$4)</f>
        <v>0</v>
      </c>
      <c r="G698" s="169"/>
      <c r="H698" s="167"/>
      <c r="I698" s="168">
        <f>SUMIFS('Transport DB'!O:O,'Transport DB'!C:C,"="&amp;'Work DB'!C698,'Transport DB'!F:F,"="&amp;'Work DB'!$I$4)</f>
        <v>0</v>
      </c>
      <c r="J698" s="169">
        <f>SUMIFS('Transport DB'!O:O,'Transport DB'!C:C,"="&amp;'Work DB'!C698,'Transport DB'!F:F,"="&amp;'Work DB'!$J$4)</f>
        <v>0</v>
      </c>
      <c r="K698" s="169">
        <f>SUMIFS('Transport DB'!O:O,'Transport DB'!C:C,"="&amp;'Work DB'!C698,'Transport DB'!F:F,"="&amp;'Work DB'!$K$4)</f>
        <v>0</v>
      </c>
      <c r="L698" s="169">
        <f>SUMIFS('Transport DB'!O:O,'Transport DB'!C:C,"="&amp;'Work DB'!C698,'Transport DB'!F:F,"="&amp;'Work DB'!$L$4)</f>
        <v>0</v>
      </c>
      <c r="M698" s="169">
        <f>SUMIFS('Transport DB'!O:O,'Transport DB'!C:C,"="&amp;'Work DB'!C698,'Transport DB'!F:F,"="&amp;'Work DB'!$M$4)</f>
        <v>0</v>
      </c>
      <c r="N698" s="169"/>
      <c r="O698" s="167"/>
      <c r="P698" s="168">
        <f t="shared" si="40"/>
        <v>0</v>
      </c>
      <c r="Q698" s="169">
        <f t="shared" si="42"/>
        <v>0</v>
      </c>
      <c r="R698" s="169"/>
      <c r="S698" s="169"/>
      <c r="T698" s="169"/>
      <c r="U698" s="169"/>
      <c r="V698" s="167"/>
      <c r="W698" s="168">
        <f>SUMIFS('Transport DB'!Q:Q,'Transport DB'!C:C,"="&amp;'Work DB'!C698,'Transport DB'!F:F,"="&amp;'Work DB'!$W$4)</f>
        <v>0</v>
      </c>
      <c r="X698" s="169">
        <f>SUMIFS('Transport DB'!Q:Q,'Transport DB'!C:C,"="&amp;'Work DB'!C698,'Transport DB'!F:F,"="&amp;'Work DB'!$X$4)</f>
        <v>0</v>
      </c>
      <c r="Y698" s="169">
        <f>SUMIFS('Transport DB'!Q:Q,'Transport DB'!C:C,"="&amp;'Work DB'!C698,'Transport DB'!F:F,"="&amp;'Work DB'!$Y$4)</f>
        <v>0</v>
      </c>
      <c r="Z698" s="166">
        <f>SUMIFS('Transport DB'!Q:Q,'Transport DB'!C:C,"="&amp;'Work DB'!C698,'Transport DB'!F:F,"="&amp;'Work DB'!$Z$4)</f>
        <v>0</v>
      </c>
      <c r="AA698" s="166">
        <f>SUMIFS('Transport DB'!Q:Q,'Transport DB'!C:C,"="&amp;'Work DB'!C698,'Transport DB'!F:F,"="&amp;'Work DB'!$AA$4)</f>
        <v>0</v>
      </c>
      <c r="AB698" s="166"/>
      <c r="AC698" s="167"/>
      <c r="AD698" s="29"/>
      <c r="AE698" s="30"/>
      <c r="AF698" s="31"/>
      <c r="AG698" s="29"/>
      <c r="AH698" s="30"/>
      <c r="AI698" s="32"/>
      <c r="AJ698" s="29"/>
      <c r="AK698" s="30"/>
      <c r="AL698" s="30"/>
      <c r="AM698" s="31"/>
      <c r="AN698" s="29"/>
      <c r="AO698" s="30"/>
      <c r="AP698" s="31"/>
      <c r="AQ698" s="189"/>
      <c r="AR698" s="30"/>
      <c r="AS698" s="30"/>
      <c r="AT698" s="30"/>
      <c r="AU698" s="30"/>
      <c r="AV698" s="31"/>
      <c r="AW698" s="33"/>
      <c r="AX698" s="57"/>
    </row>
    <row r="699" spans="2:50" s="15" customFormat="1" ht="21" x14ac:dyDescent="0.25">
      <c r="B699" s="48"/>
      <c r="C699" s="20">
        <f t="shared" si="41"/>
        <v>46064</v>
      </c>
      <c r="D699" s="168">
        <f>SUMIFS('Transport DB'!P:P,'Transport DB'!C:C,"="&amp;'Work DB'!C699,'Transport DB'!F:F,"="&amp;'Work DB'!$D$4)</f>
        <v>0</v>
      </c>
      <c r="E699" s="169">
        <f>SUMIFS('Transport DB'!P:P,'Transport DB'!C:C,"="&amp;'Work DB'!C699,'Transport DB'!F:F,"="&amp;'Work DB'!$E$4)</f>
        <v>0</v>
      </c>
      <c r="F699" s="169">
        <f>SUMIFS('Transport DB'!P:P,'Transport DB'!C:C,"="&amp;'Work DB'!C699,'Transport DB'!F:F,"="&amp;'Work DB'!$F$4)</f>
        <v>0</v>
      </c>
      <c r="G699" s="169"/>
      <c r="H699" s="167"/>
      <c r="I699" s="168">
        <f>SUMIFS('Transport DB'!O:O,'Transport DB'!C:C,"="&amp;'Work DB'!C699,'Transport DB'!F:F,"="&amp;'Work DB'!$I$4)</f>
        <v>0</v>
      </c>
      <c r="J699" s="169">
        <f>SUMIFS('Transport DB'!O:O,'Transport DB'!C:C,"="&amp;'Work DB'!C699,'Transport DB'!F:F,"="&amp;'Work DB'!$J$4)</f>
        <v>0</v>
      </c>
      <c r="K699" s="169">
        <f>SUMIFS('Transport DB'!O:O,'Transport DB'!C:C,"="&amp;'Work DB'!C699,'Transport DB'!F:F,"="&amp;'Work DB'!$K$4)</f>
        <v>0</v>
      </c>
      <c r="L699" s="169">
        <f>SUMIFS('Transport DB'!O:O,'Transport DB'!C:C,"="&amp;'Work DB'!C699,'Transport DB'!F:F,"="&amp;'Work DB'!$L$4)</f>
        <v>0</v>
      </c>
      <c r="M699" s="169">
        <f>SUMIFS('Transport DB'!O:O,'Transport DB'!C:C,"="&amp;'Work DB'!C699,'Transport DB'!F:F,"="&amp;'Work DB'!$M$4)</f>
        <v>0</v>
      </c>
      <c r="N699" s="169"/>
      <c r="O699" s="167"/>
      <c r="P699" s="168">
        <f t="shared" si="40"/>
        <v>0</v>
      </c>
      <c r="Q699" s="169">
        <f t="shared" si="42"/>
        <v>0</v>
      </c>
      <c r="R699" s="169"/>
      <c r="S699" s="169"/>
      <c r="T699" s="169"/>
      <c r="U699" s="169"/>
      <c r="V699" s="167"/>
      <c r="W699" s="168">
        <f>SUMIFS('Transport DB'!Q:Q,'Transport DB'!C:C,"="&amp;'Work DB'!C699,'Transport DB'!F:F,"="&amp;'Work DB'!$W$4)</f>
        <v>0</v>
      </c>
      <c r="X699" s="169">
        <f>SUMIFS('Transport DB'!Q:Q,'Transport DB'!C:C,"="&amp;'Work DB'!C699,'Transport DB'!F:F,"="&amp;'Work DB'!$X$4)</f>
        <v>0</v>
      </c>
      <c r="Y699" s="169">
        <f>SUMIFS('Transport DB'!Q:Q,'Transport DB'!C:C,"="&amp;'Work DB'!C699,'Transport DB'!F:F,"="&amp;'Work DB'!$Y$4)</f>
        <v>0</v>
      </c>
      <c r="Z699" s="166">
        <f>SUMIFS('Transport DB'!Q:Q,'Transport DB'!C:C,"="&amp;'Work DB'!C699,'Transport DB'!F:F,"="&amp;'Work DB'!$Z$4)</f>
        <v>0</v>
      </c>
      <c r="AA699" s="166">
        <f>SUMIFS('Transport DB'!Q:Q,'Transport DB'!C:C,"="&amp;'Work DB'!C699,'Transport DB'!F:F,"="&amp;'Work DB'!$AA$4)</f>
        <v>0</v>
      </c>
      <c r="AB699" s="166"/>
      <c r="AC699" s="167"/>
      <c r="AD699" s="29"/>
      <c r="AE699" s="30"/>
      <c r="AF699" s="31"/>
      <c r="AG699" s="29"/>
      <c r="AH699" s="30"/>
      <c r="AI699" s="32"/>
      <c r="AJ699" s="29"/>
      <c r="AK699" s="30"/>
      <c r="AL699" s="30"/>
      <c r="AM699" s="31"/>
      <c r="AN699" s="29"/>
      <c r="AO699" s="30"/>
      <c r="AP699" s="31"/>
      <c r="AQ699" s="189"/>
      <c r="AR699" s="30"/>
      <c r="AS699" s="30"/>
      <c r="AT699" s="30"/>
      <c r="AU699" s="30"/>
      <c r="AV699" s="31"/>
      <c r="AW699" s="33"/>
      <c r="AX699" s="57"/>
    </row>
    <row r="700" spans="2:50" s="15" customFormat="1" ht="21" x14ac:dyDescent="0.25">
      <c r="B700" s="48"/>
      <c r="C700" s="20">
        <f t="shared" si="41"/>
        <v>46065</v>
      </c>
      <c r="D700" s="168">
        <f>SUMIFS('Transport DB'!P:P,'Transport DB'!C:C,"="&amp;'Work DB'!C700,'Transport DB'!F:F,"="&amp;'Work DB'!$D$4)</f>
        <v>0</v>
      </c>
      <c r="E700" s="169">
        <f>SUMIFS('Transport DB'!P:P,'Transport DB'!C:C,"="&amp;'Work DB'!C700,'Transport DB'!F:F,"="&amp;'Work DB'!$E$4)</f>
        <v>0</v>
      </c>
      <c r="F700" s="169">
        <f>SUMIFS('Transport DB'!P:P,'Transport DB'!C:C,"="&amp;'Work DB'!C700,'Transport DB'!F:F,"="&amp;'Work DB'!$F$4)</f>
        <v>0</v>
      </c>
      <c r="G700" s="169"/>
      <c r="H700" s="167"/>
      <c r="I700" s="168">
        <f>SUMIFS('Transport DB'!O:O,'Transport DB'!C:C,"="&amp;'Work DB'!C700,'Transport DB'!F:F,"="&amp;'Work DB'!$I$4)</f>
        <v>0</v>
      </c>
      <c r="J700" s="169">
        <f>SUMIFS('Transport DB'!O:O,'Transport DB'!C:C,"="&amp;'Work DB'!C700,'Transport DB'!F:F,"="&amp;'Work DB'!$J$4)</f>
        <v>0</v>
      </c>
      <c r="K700" s="169">
        <f>SUMIFS('Transport DB'!O:O,'Transport DB'!C:C,"="&amp;'Work DB'!C700,'Transport DB'!F:F,"="&amp;'Work DB'!$K$4)</f>
        <v>0</v>
      </c>
      <c r="L700" s="169">
        <f>SUMIFS('Transport DB'!O:O,'Transport DB'!C:C,"="&amp;'Work DB'!C700,'Transport DB'!F:F,"="&amp;'Work DB'!$L$4)</f>
        <v>0</v>
      </c>
      <c r="M700" s="169">
        <f>SUMIFS('Transport DB'!O:O,'Transport DB'!C:C,"="&amp;'Work DB'!C700,'Transport DB'!F:F,"="&amp;'Work DB'!$M$4)</f>
        <v>0</v>
      </c>
      <c r="N700" s="169"/>
      <c r="O700" s="167"/>
      <c r="P700" s="168">
        <f t="shared" si="40"/>
        <v>0</v>
      </c>
      <c r="Q700" s="169">
        <f t="shared" si="42"/>
        <v>0</v>
      </c>
      <c r="R700" s="169"/>
      <c r="S700" s="169"/>
      <c r="T700" s="169"/>
      <c r="U700" s="169"/>
      <c r="V700" s="167"/>
      <c r="W700" s="168">
        <f>SUMIFS('Transport DB'!Q:Q,'Transport DB'!C:C,"="&amp;'Work DB'!C700,'Transport DB'!F:F,"="&amp;'Work DB'!$W$4)</f>
        <v>0</v>
      </c>
      <c r="X700" s="169">
        <f>SUMIFS('Transport DB'!Q:Q,'Transport DB'!C:C,"="&amp;'Work DB'!C700,'Transport DB'!F:F,"="&amp;'Work DB'!$X$4)</f>
        <v>0</v>
      </c>
      <c r="Y700" s="169">
        <f>SUMIFS('Transport DB'!Q:Q,'Transport DB'!C:C,"="&amp;'Work DB'!C700,'Transport DB'!F:F,"="&amp;'Work DB'!$Y$4)</f>
        <v>0</v>
      </c>
      <c r="Z700" s="166">
        <f>SUMIFS('Transport DB'!Q:Q,'Transport DB'!C:C,"="&amp;'Work DB'!C700,'Transport DB'!F:F,"="&amp;'Work DB'!$Z$4)</f>
        <v>0</v>
      </c>
      <c r="AA700" s="166">
        <f>SUMIFS('Transport DB'!Q:Q,'Transport DB'!C:C,"="&amp;'Work DB'!C700,'Transport DB'!F:F,"="&amp;'Work DB'!$AA$4)</f>
        <v>0</v>
      </c>
      <c r="AB700" s="166"/>
      <c r="AC700" s="167"/>
      <c r="AD700" s="29"/>
      <c r="AE700" s="30"/>
      <c r="AF700" s="31"/>
      <c r="AG700" s="29"/>
      <c r="AH700" s="30"/>
      <c r="AI700" s="32"/>
      <c r="AJ700" s="29"/>
      <c r="AK700" s="30"/>
      <c r="AL700" s="30"/>
      <c r="AM700" s="31"/>
      <c r="AN700" s="29"/>
      <c r="AO700" s="30"/>
      <c r="AP700" s="31"/>
      <c r="AQ700" s="189"/>
      <c r="AR700" s="30"/>
      <c r="AS700" s="30"/>
      <c r="AT700" s="30"/>
      <c r="AU700" s="30"/>
      <c r="AV700" s="31"/>
      <c r="AW700" s="33"/>
      <c r="AX700" s="57"/>
    </row>
    <row r="701" spans="2:50" s="15" customFormat="1" ht="21" x14ac:dyDescent="0.25">
      <c r="B701" s="48"/>
      <c r="C701" s="20">
        <f t="shared" si="41"/>
        <v>46066</v>
      </c>
      <c r="D701" s="168">
        <f>SUMIFS('Transport DB'!P:P,'Transport DB'!C:C,"="&amp;'Work DB'!C701,'Transport DB'!F:F,"="&amp;'Work DB'!$D$4)</f>
        <v>0</v>
      </c>
      <c r="E701" s="169">
        <f>SUMIFS('Transport DB'!P:P,'Transport DB'!C:C,"="&amp;'Work DB'!C701,'Transport DB'!F:F,"="&amp;'Work DB'!$E$4)</f>
        <v>0</v>
      </c>
      <c r="F701" s="169">
        <f>SUMIFS('Transport DB'!P:P,'Transport DB'!C:C,"="&amp;'Work DB'!C701,'Transport DB'!F:F,"="&amp;'Work DB'!$F$4)</f>
        <v>0</v>
      </c>
      <c r="G701" s="169"/>
      <c r="H701" s="167"/>
      <c r="I701" s="168">
        <f>SUMIFS('Transport DB'!O:O,'Transport DB'!C:C,"="&amp;'Work DB'!C701,'Transport DB'!F:F,"="&amp;'Work DB'!$I$4)</f>
        <v>0</v>
      </c>
      <c r="J701" s="169">
        <f>SUMIFS('Transport DB'!O:O,'Transport DB'!C:C,"="&amp;'Work DB'!C701,'Transport DB'!F:F,"="&amp;'Work DB'!$J$4)</f>
        <v>0</v>
      </c>
      <c r="K701" s="169">
        <f>SUMIFS('Transport DB'!O:O,'Transport DB'!C:C,"="&amp;'Work DB'!C701,'Transport DB'!F:F,"="&amp;'Work DB'!$K$4)</f>
        <v>0</v>
      </c>
      <c r="L701" s="169">
        <f>SUMIFS('Transport DB'!O:O,'Transport DB'!C:C,"="&amp;'Work DB'!C701,'Transport DB'!F:F,"="&amp;'Work DB'!$L$4)</f>
        <v>0</v>
      </c>
      <c r="M701" s="169">
        <f>SUMIFS('Transport DB'!O:O,'Transport DB'!C:C,"="&amp;'Work DB'!C701,'Transport DB'!F:F,"="&amp;'Work DB'!$M$4)</f>
        <v>0</v>
      </c>
      <c r="N701" s="169"/>
      <c r="O701" s="167"/>
      <c r="P701" s="168">
        <f t="shared" si="40"/>
        <v>0</v>
      </c>
      <c r="Q701" s="169">
        <f t="shared" si="42"/>
        <v>0</v>
      </c>
      <c r="R701" s="169"/>
      <c r="S701" s="169"/>
      <c r="T701" s="169"/>
      <c r="U701" s="169"/>
      <c r="V701" s="167"/>
      <c r="W701" s="168">
        <f>SUMIFS('Transport DB'!Q:Q,'Transport DB'!C:C,"="&amp;'Work DB'!C701,'Transport DB'!F:F,"="&amp;'Work DB'!$W$4)</f>
        <v>0</v>
      </c>
      <c r="X701" s="169">
        <f>SUMIFS('Transport DB'!Q:Q,'Transport DB'!C:C,"="&amp;'Work DB'!C701,'Transport DB'!F:F,"="&amp;'Work DB'!$X$4)</f>
        <v>0</v>
      </c>
      <c r="Y701" s="169">
        <f>SUMIFS('Transport DB'!Q:Q,'Transport DB'!C:C,"="&amp;'Work DB'!C701,'Transport DB'!F:F,"="&amp;'Work DB'!$Y$4)</f>
        <v>0</v>
      </c>
      <c r="Z701" s="166">
        <f>SUMIFS('Transport DB'!Q:Q,'Transport DB'!C:C,"="&amp;'Work DB'!C701,'Transport DB'!F:F,"="&amp;'Work DB'!$Z$4)</f>
        <v>0</v>
      </c>
      <c r="AA701" s="166">
        <f>SUMIFS('Transport DB'!Q:Q,'Transport DB'!C:C,"="&amp;'Work DB'!C701,'Transport DB'!F:F,"="&amp;'Work DB'!$AA$4)</f>
        <v>0</v>
      </c>
      <c r="AB701" s="166"/>
      <c r="AC701" s="167"/>
      <c r="AD701" s="29"/>
      <c r="AE701" s="30"/>
      <c r="AF701" s="31"/>
      <c r="AG701" s="29"/>
      <c r="AH701" s="30"/>
      <c r="AI701" s="32"/>
      <c r="AJ701" s="29"/>
      <c r="AK701" s="30"/>
      <c r="AL701" s="30"/>
      <c r="AM701" s="31"/>
      <c r="AN701" s="29"/>
      <c r="AO701" s="30"/>
      <c r="AP701" s="31"/>
      <c r="AQ701" s="189"/>
      <c r="AR701" s="30"/>
      <c r="AS701" s="30"/>
      <c r="AT701" s="30"/>
      <c r="AU701" s="30"/>
      <c r="AV701" s="31"/>
      <c r="AW701" s="33"/>
      <c r="AX701" s="57"/>
    </row>
    <row r="702" spans="2:50" s="15" customFormat="1" ht="21" x14ac:dyDescent="0.25">
      <c r="B702" s="48"/>
      <c r="C702" s="20">
        <f t="shared" si="41"/>
        <v>46067</v>
      </c>
      <c r="D702" s="168">
        <f>SUMIFS('Transport DB'!P:P,'Transport DB'!C:C,"="&amp;'Work DB'!C702,'Transport DB'!F:F,"="&amp;'Work DB'!$D$4)</f>
        <v>0</v>
      </c>
      <c r="E702" s="169">
        <f>SUMIFS('Transport DB'!P:P,'Transport DB'!C:C,"="&amp;'Work DB'!C702,'Transport DB'!F:F,"="&amp;'Work DB'!$E$4)</f>
        <v>0</v>
      </c>
      <c r="F702" s="169">
        <f>SUMIFS('Transport DB'!P:P,'Transport DB'!C:C,"="&amp;'Work DB'!C702,'Transport DB'!F:F,"="&amp;'Work DB'!$F$4)</f>
        <v>0</v>
      </c>
      <c r="G702" s="169"/>
      <c r="H702" s="167"/>
      <c r="I702" s="168">
        <f>SUMIFS('Transport DB'!O:O,'Transport DB'!C:C,"="&amp;'Work DB'!C702,'Transport DB'!F:F,"="&amp;'Work DB'!$I$4)</f>
        <v>0</v>
      </c>
      <c r="J702" s="169">
        <f>SUMIFS('Transport DB'!O:O,'Transport DB'!C:C,"="&amp;'Work DB'!C702,'Transport DB'!F:F,"="&amp;'Work DB'!$J$4)</f>
        <v>0</v>
      </c>
      <c r="K702" s="169">
        <f>SUMIFS('Transport DB'!O:O,'Transport DB'!C:C,"="&amp;'Work DB'!C702,'Transport DB'!F:F,"="&amp;'Work DB'!$K$4)</f>
        <v>0</v>
      </c>
      <c r="L702" s="169">
        <f>SUMIFS('Transport DB'!O:O,'Transport DB'!C:C,"="&amp;'Work DB'!C702,'Transport DB'!F:F,"="&amp;'Work DB'!$L$4)</f>
        <v>0</v>
      </c>
      <c r="M702" s="169">
        <f>SUMIFS('Transport DB'!O:O,'Transport DB'!C:C,"="&amp;'Work DB'!C702,'Transport DB'!F:F,"="&amp;'Work DB'!$M$4)</f>
        <v>0</v>
      </c>
      <c r="N702" s="169"/>
      <c r="O702" s="167"/>
      <c r="P702" s="168">
        <f t="shared" si="40"/>
        <v>0</v>
      </c>
      <c r="Q702" s="169">
        <f t="shared" si="42"/>
        <v>0</v>
      </c>
      <c r="R702" s="169"/>
      <c r="S702" s="169"/>
      <c r="T702" s="169"/>
      <c r="U702" s="169"/>
      <c r="V702" s="167"/>
      <c r="W702" s="168">
        <f>SUMIFS('Transport DB'!Q:Q,'Transport DB'!C:C,"="&amp;'Work DB'!C702,'Transport DB'!F:F,"="&amp;'Work DB'!$W$4)</f>
        <v>0</v>
      </c>
      <c r="X702" s="169">
        <f>SUMIFS('Transport DB'!Q:Q,'Transport DB'!C:C,"="&amp;'Work DB'!C702,'Transport DB'!F:F,"="&amp;'Work DB'!$X$4)</f>
        <v>0</v>
      </c>
      <c r="Y702" s="169">
        <f>SUMIFS('Transport DB'!Q:Q,'Transport DB'!C:C,"="&amp;'Work DB'!C702,'Transport DB'!F:F,"="&amp;'Work DB'!$Y$4)</f>
        <v>0</v>
      </c>
      <c r="Z702" s="166">
        <f>SUMIFS('Transport DB'!Q:Q,'Transport DB'!C:C,"="&amp;'Work DB'!C702,'Transport DB'!F:F,"="&amp;'Work DB'!$Z$4)</f>
        <v>0</v>
      </c>
      <c r="AA702" s="166">
        <f>SUMIFS('Transport DB'!Q:Q,'Transport DB'!C:C,"="&amp;'Work DB'!C702,'Transport DB'!F:F,"="&amp;'Work DB'!$AA$4)</f>
        <v>0</v>
      </c>
      <c r="AB702" s="166"/>
      <c r="AC702" s="167"/>
      <c r="AD702" s="29"/>
      <c r="AE702" s="30"/>
      <c r="AF702" s="31"/>
      <c r="AG702" s="29"/>
      <c r="AH702" s="30"/>
      <c r="AI702" s="32"/>
      <c r="AJ702" s="29"/>
      <c r="AK702" s="30"/>
      <c r="AL702" s="30"/>
      <c r="AM702" s="31"/>
      <c r="AN702" s="29"/>
      <c r="AO702" s="30"/>
      <c r="AP702" s="31"/>
      <c r="AQ702" s="189"/>
      <c r="AR702" s="30"/>
      <c r="AS702" s="30"/>
      <c r="AT702" s="30"/>
      <c r="AU702" s="30"/>
      <c r="AV702" s="31"/>
      <c r="AW702" s="33"/>
      <c r="AX702" s="57"/>
    </row>
    <row r="703" spans="2:50" s="15" customFormat="1" ht="21" x14ac:dyDescent="0.25">
      <c r="B703" s="48"/>
      <c r="C703" s="20">
        <f t="shared" si="41"/>
        <v>46068</v>
      </c>
      <c r="D703" s="168">
        <f>SUMIFS('Transport DB'!P:P,'Transport DB'!C:C,"="&amp;'Work DB'!C703,'Transport DB'!F:F,"="&amp;'Work DB'!$D$4)</f>
        <v>0</v>
      </c>
      <c r="E703" s="169">
        <f>SUMIFS('Transport DB'!P:P,'Transport DB'!C:C,"="&amp;'Work DB'!C703,'Transport DB'!F:F,"="&amp;'Work DB'!$E$4)</f>
        <v>0</v>
      </c>
      <c r="F703" s="169">
        <f>SUMIFS('Transport DB'!P:P,'Transport DB'!C:C,"="&amp;'Work DB'!C703,'Transport DB'!F:F,"="&amp;'Work DB'!$F$4)</f>
        <v>0</v>
      </c>
      <c r="G703" s="169"/>
      <c r="H703" s="167"/>
      <c r="I703" s="168">
        <f>SUMIFS('Transport DB'!O:O,'Transport DB'!C:C,"="&amp;'Work DB'!C703,'Transport DB'!F:F,"="&amp;'Work DB'!$I$4)</f>
        <v>0</v>
      </c>
      <c r="J703" s="169">
        <f>SUMIFS('Transport DB'!O:O,'Transport DB'!C:C,"="&amp;'Work DB'!C703,'Transport DB'!F:F,"="&amp;'Work DB'!$J$4)</f>
        <v>0</v>
      </c>
      <c r="K703" s="169">
        <f>SUMIFS('Transport DB'!O:O,'Transport DB'!C:C,"="&amp;'Work DB'!C703,'Transport DB'!F:F,"="&amp;'Work DB'!$K$4)</f>
        <v>0</v>
      </c>
      <c r="L703" s="169">
        <f>SUMIFS('Transport DB'!O:O,'Transport DB'!C:C,"="&amp;'Work DB'!C703,'Transport DB'!F:F,"="&amp;'Work DB'!$L$4)</f>
        <v>0</v>
      </c>
      <c r="M703" s="169">
        <f>SUMIFS('Transport DB'!O:O,'Transport DB'!C:C,"="&amp;'Work DB'!C703,'Transport DB'!F:F,"="&amp;'Work DB'!$M$4)</f>
        <v>0</v>
      </c>
      <c r="N703" s="169"/>
      <c r="O703" s="167"/>
      <c r="P703" s="168">
        <f t="shared" si="40"/>
        <v>0</v>
      </c>
      <c r="Q703" s="169">
        <f t="shared" si="42"/>
        <v>0</v>
      </c>
      <c r="R703" s="169"/>
      <c r="S703" s="169"/>
      <c r="T703" s="169"/>
      <c r="U703" s="169"/>
      <c r="V703" s="167"/>
      <c r="W703" s="168">
        <f>SUMIFS('Transport DB'!Q:Q,'Transport DB'!C:C,"="&amp;'Work DB'!C703,'Transport DB'!F:F,"="&amp;'Work DB'!$W$4)</f>
        <v>0</v>
      </c>
      <c r="X703" s="169">
        <f>SUMIFS('Transport DB'!Q:Q,'Transport DB'!C:C,"="&amp;'Work DB'!C703,'Transport DB'!F:F,"="&amp;'Work DB'!$X$4)</f>
        <v>0</v>
      </c>
      <c r="Y703" s="169">
        <f>SUMIFS('Transport DB'!Q:Q,'Transport DB'!C:C,"="&amp;'Work DB'!C703,'Transport DB'!F:F,"="&amp;'Work DB'!$Y$4)</f>
        <v>0</v>
      </c>
      <c r="Z703" s="166">
        <f>SUMIFS('Transport DB'!Q:Q,'Transport DB'!C:C,"="&amp;'Work DB'!C703,'Transport DB'!F:F,"="&amp;'Work DB'!$Z$4)</f>
        <v>0</v>
      </c>
      <c r="AA703" s="166">
        <f>SUMIFS('Transport DB'!Q:Q,'Transport DB'!C:C,"="&amp;'Work DB'!C703,'Transport DB'!F:F,"="&amp;'Work DB'!$AA$4)</f>
        <v>0</v>
      </c>
      <c r="AB703" s="166"/>
      <c r="AC703" s="167"/>
      <c r="AD703" s="29"/>
      <c r="AE703" s="30"/>
      <c r="AF703" s="31"/>
      <c r="AG703" s="29"/>
      <c r="AH703" s="30"/>
      <c r="AI703" s="32"/>
      <c r="AJ703" s="29"/>
      <c r="AK703" s="30"/>
      <c r="AL703" s="30"/>
      <c r="AM703" s="31"/>
      <c r="AN703" s="29"/>
      <c r="AO703" s="30"/>
      <c r="AP703" s="31"/>
      <c r="AQ703" s="189"/>
      <c r="AR703" s="30"/>
      <c r="AS703" s="30"/>
      <c r="AT703" s="30"/>
      <c r="AU703" s="30"/>
      <c r="AV703" s="31"/>
      <c r="AW703" s="33"/>
      <c r="AX703" s="57"/>
    </row>
    <row r="704" spans="2:50" s="15" customFormat="1" ht="21" x14ac:dyDescent="0.25">
      <c r="B704" s="48"/>
      <c r="C704" s="20">
        <f t="shared" si="41"/>
        <v>46069</v>
      </c>
      <c r="D704" s="168">
        <f>SUMIFS('Transport DB'!P:P,'Transport DB'!C:C,"="&amp;'Work DB'!C704,'Transport DB'!F:F,"="&amp;'Work DB'!$D$4)</f>
        <v>0</v>
      </c>
      <c r="E704" s="169">
        <f>SUMIFS('Transport DB'!P:P,'Transport DB'!C:C,"="&amp;'Work DB'!C704,'Transport DB'!F:F,"="&amp;'Work DB'!$E$4)</f>
        <v>0</v>
      </c>
      <c r="F704" s="169">
        <f>SUMIFS('Transport DB'!P:P,'Transport DB'!C:C,"="&amp;'Work DB'!C704,'Transport DB'!F:F,"="&amp;'Work DB'!$F$4)</f>
        <v>0</v>
      </c>
      <c r="G704" s="169"/>
      <c r="H704" s="167"/>
      <c r="I704" s="168">
        <f>SUMIFS('Transport DB'!O:O,'Transport DB'!C:C,"="&amp;'Work DB'!C704,'Transport DB'!F:F,"="&amp;'Work DB'!$I$4)</f>
        <v>0</v>
      </c>
      <c r="J704" s="169">
        <f>SUMIFS('Transport DB'!O:O,'Transport DB'!C:C,"="&amp;'Work DB'!C704,'Transport DB'!F:F,"="&amp;'Work DB'!$J$4)</f>
        <v>0</v>
      </c>
      <c r="K704" s="169">
        <f>SUMIFS('Transport DB'!O:O,'Transport DB'!C:C,"="&amp;'Work DB'!C704,'Transport DB'!F:F,"="&amp;'Work DB'!$K$4)</f>
        <v>0</v>
      </c>
      <c r="L704" s="169">
        <f>SUMIFS('Transport DB'!O:O,'Transport DB'!C:C,"="&amp;'Work DB'!C704,'Transport DB'!F:F,"="&amp;'Work DB'!$L$4)</f>
        <v>0</v>
      </c>
      <c r="M704" s="169">
        <f>SUMIFS('Transport DB'!O:O,'Transport DB'!C:C,"="&amp;'Work DB'!C704,'Transport DB'!F:F,"="&amp;'Work DB'!$M$4)</f>
        <v>0</v>
      </c>
      <c r="N704" s="169"/>
      <c r="O704" s="167"/>
      <c r="P704" s="168">
        <f t="shared" si="40"/>
        <v>0</v>
      </c>
      <c r="Q704" s="169">
        <f t="shared" si="42"/>
        <v>0</v>
      </c>
      <c r="R704" s="169"/>
      <c r="S704" s="169"/>
      <c r="T704" s="169"/>
      <c r="U704" s="169"/>
      <c r="V704" s="167"/>
      <c r="W704" s="168">
        <f>SUMIFS('Transport DB'!Q:Q,'Transport DB'!C:C,"="&amp;'Work DB'!C704,'Transport DB'!F:F,"="&amp;'Work DB'!$W$4)</f>
        <v>0</v>
      </c>
      <c r="X704" s="169">
        <f>SUMIFS('Transport DB'!Q:Q,'Transport DB'!C:C,"="&amp;'Work DB'!C704,'Transport DB'!F:F,"="&amp;'Work DB'!$X$4)</f>
        <v>0</v>
      </c>
      <c r="Y704" s="169">
        <f>SUMIFS('Transport DB'!Q:Q,'Transport DB'!C:C,"="&amp;'Work DB'!C704,'Transport DB'!F:F,"="&amp;'Work DB'!$Y$4)</f>
        <v>0</v>
      </c>
      <c r="Z704" s="166">
        <f>SUMIFS('Transport DB'!Q:Q,'Transport DB'!C:C,"="&amp;'Work DB'!C704,'Transport DB'!F:F,"="&amp;'Work DB'!$Z$4)</f>
        <v>0</v>
      </c>
      <c r="AA704" s="166">
        <f>SUMIFS('Transport DB'!Q:Q,'Transport DB'!C:C,"="&amp;'Work DB'!C704,'Transport DB'!F:F,"="&amp;'Work DB'!$AA$4)</f>
        <v>0</v>
      </c>
      <c r="AB704" s="166"/>
      <c r="AC704" s="167"/>
      <c r="AD704" s="29"/>
      <c r="AE704" s="30"/>
      <c r="AF704" s="31"/>
      <c r="AG704" s="29"/>
      <c r="AH704" s="30"/>
      <c r="AI704" s="32"/>
      <c r="AJ704" s="29"/>
      <c r="AK704" s="30"/>
      <c r="AL704" s="30"/>
      <c r="AM704" s="31"/>
      <c r="AN704" s="29"/>
      <c r="AO704" s="30"/>
      <c r="AP704" s="31"/>
      <c r="AQ704" s="189"/>
      <c r="AR704" s="30"/>
      <c r="AS704" s="30"/>
      <c r="AT704" s="30"/>
      <c r="AU704" s="30"/>
      <c r="AV704" s="31"/>
      <c r="AW704" s="33"/>
      <c r="AX704" s="57"/>
    </row>
    <row r="705" spans="2:50" s="15" customFormat="1" ht="21" x14ac:dyDescent="0.25">
      <c r="B705" s="48"/>
      <c r="C705" s="20">
        <f t="shared" si="41"/>
        <v>46070</v>
      </c>
      <c r="D705" s="168">
        <f>SUMIFS('Transport DB'!P:P,'Transport DB'!C:C,"="&amp;'Work DB'!C705,'Transport DB'!F:F,"="&amp;'Work DB'!$D$4)</f>
        <v>0</v>
      </c>
      <c r="E705" s="169">
        <f>SUMIFS('Transport DB'!P:P,'Transport DB'!C:C,"="&amp;'Work DB'!C705,'Transport DB'!F:F,"="&amp;'Work DB'!$E$4)</f>
        <v>0</v>
      </c>
      <c r="F705" s="169">
        <f>SUMIFS('Transport DB'!P:P,'Transport DB'!C:C,"="&amp;'Work DB'!C705,'Transport DB'!F:F,"="&amp;'Work DB'!$F$4)</f>
        <v>0</v>
      </c>
      <c r="G705" s="169"/>
      <c r="H705" s="167"/>
      <c r="I705" s="168">
        <f>SUMIFS('Transport DB'!O:O,'Transport DB'!C:C,"="&amp;'Work DB'!C705,'Transport DB'!F:F,"="&amp;'Work DB'!$I$4)</f>
        <v>0</v>
      </c>
      <c r="J705" s="169">
        <f>SUMIFS('Transport DB'!O:O,'Transport DB'!C:C,"="&amp;'Work DB'!C705,'Transport DB'!F:F,"="&amp;'Work DB'!$J$4)</f>
        <v>0</v>
      </c>
      <c r="K705" s="169">
        <f>SUMIFS('Transport DB'!O:O,'Transport DB'!C:C,"="&amp;'Work DB'!C705,'Transport DB'!F:F,"="&amp;'Work DB'!$K$4)</f>
        <v>0</v>
      </c>
      <c r="L705" s="169">
        <f>SUMIFS('Transport DB'!O:O,'Transport DB'!C:C,"="&amp;'Work DB'!C705,'Transport DB'!F:F,"="&amp;'Work DB'!$L$4)</f>
        <v>0</v>
      </c>
      <c r="M705" s="169">
        <f>SUMIFS('Transport DB'!O:O,'Transport DB'!C:C,"="&amp;'Work DB'!C705,'Transport DB'!F:F,"="&amp;'Work DB'!$M$4)</f>
        <v>0</v>
      </c>
      <c r="N705" s="169"/>
      <c r="O705" s="167"/>
      <c r="P705" s="168">
        <f t="shared" si="40"/>
        <v>0</v>
      </c>
      <c r="Q705" s="169">
        <f t="shared" si="42"/>
        <v>0</v>
      </c>
      <c r="R705" s="169"/>
      <c r="S705" s="169"/>
      <c r="T705" s="169"/>
      <c r="U705" s="169"/>
      <c r="V705" s="167"/>
      <c r="W705" s="168">
        <f>SUMIFS('Transport DB'!Q:Q,'Transport DB'!C:C,"="&amp;'Work DB'!C705,'Transport DB'!F:F,"="&amp;'Work DB'!$W$4)</f>
        <v>0</v>
      </c>
      <c r="X705" s="169">
        <f>SUMIFS('Transport DB'!Q:Q,'Transport DB'!C:C,"="&amp;'Work DB'!C705,'Transport DB'!F:F,"="&amp;'Work DB'!$X$4)</f>
        <v>0</v>
      </c>
      <c r="Y705" s="169">
        <f>SUMIFS('Transport DB'!Q:Q,'Transport DB'!C:C,"="&amp;'Work DB'!C705,'Transport DB'!F:F,"="&amp;'Work DB'!$Y$4)</f>
        <v>0</v>
      </c>
      <c r="Z705" s="166">
        <f>SUMIFS('Transport DB'!Q:Q,'Transport DB'!C:C,"="&amp;'Work DB'!C705,'Transport DB'!F:F,"="&amp;'Work DB'!$Z$4)</f>
        <v>0</v>
      </c>
      <c r="AA705" s="166">
        <f>SUMIFS('Transport DB'!Q:Q,'Transport DB'!C:C,"="&amp;'Work DB'!C705,'Transport DB'!F:F,"="&amp;'Work DB'!$AA$4)</f>
        <v>0</v>
      </c>
      <c r="AB705" s="166"/>
      <c r="AC705" s="167"/>
      <c r="AD705" s="29"/>
      <c r="AE705" s="30"/>
      <c r="AF705" s="31"/>
      <c r="AG705" s="29"/>
      <c r="AH705" s="30"/>
      <c r="AI705" s="32"/>
      <c r="AJ705" s="29"/>
      <c r="AK705" s="30"/>
      <c r="AL705" s="30"/>
      <c r="AM705" s="31"/>
      <c r="AN705" s="29"/>
      <c r="AO705" s="30"/>
      <c r="AP705" s="31"/>
      <c r="AQ705" s="189"/>
      <c r="AR705" s="30"/>
      <c r="AS705" s="30"/>
      <c r="AT705" s="30"/>
      <c r="AU705" s="30"/>
      <c r="AV705" s="31"/>
      <c r="AW705" s="33"/>
      <c r="AX705" s="57"/>
    </row>
    <row r="706" spans="2:50" s="15" customFormat="1" ht="21" x14ac:dyDescent="0.25">
      <c r="B706" s="48"/>
      <c r="C706" s="20">
        <f t="shared" si="41"/>
        <v>46071</v>
      </c>
      <c r="D706" s="168">
        <f>SUMIFS('Transport DB'!P:P,'Transport DB'!C:C,"="&amp;'Work DB'!C706,'Transport DB'!F:F,"="&amp;'Work DB'!$D$4)</f>
        <v>0</v>
      </c>
      <c r="E706" s="169">
        <f>SUMIFS('Transport DB'!P:P,'Transport DB'!C:C,"="&amp;'Work DB'!C706,'Transport DB'!F:F,"="&amp;'Work DB'!$E$4)</f>
        <v>0</v>
      </c>
      <c r="F706" s="169">
        <f>SUMIFS('Transport DB'!P:P,'Transport DB'!C:C,"="&amp;'Work DB'!C706,'Transport DB'!F:F,"="&amp;'Work DB'!$F$4)</f>
        <v>0</v>
      </c>
      <c r="G706" s="169"/>
      <c r="H706" s="167"/>
      <c r="I706" s="168">
        <f>SUMIFS('Transport DB'!O:O,'Transport DB'!C:C,"="&amp;'Work DB'!C706,'Transport DB'!F:F,"="&amp;'Work DB'!$I$4)</f>
        <v>0</v>
      </c>
      <c r="J706" s="169">
        <f>SUMIFS('Transport DB'!O:O,'Transport DB'!C:C,"="&amp;'Work DB'!C706,'Transport DB'!F:F,"="&amp;'Work DB'!$J$4)</f>
        <v>0</v>
      </c>
      <c r="K706" s="169">
        <f>SUMIFS('Transport DB'!O:O,'Transport DB'!C:C,"="&amp;'Work DB'!C706,'Transport DB'!F:F,"="&amp;'Work DB'!$K$4)</f>
        <v>0</v>
      </c>
      <c r="L706" s="169">
        <f>SUMIFS('Transport DB'!O:O,'Transport DB'!C:C,"="&amp;'Work DB'!C706,'Transport DB'!F:F,"="&amp;'Work DB'!$L$4)</f>
        <v>0</v>
      </c>
      <c r="M706" s="169">
        <f>SUMIFS('Transport DB'!O:O,'Transport DB'!C:C,"="&amp;'Work DB'!C706,'Transport DB'!F:F,"="&amp;'Work DB'!$M$4)</f>
        <v>0</v>
      </c>
      <c r="N706" s="169"/>
      <c r="O706" s="167"/>
      <c r="P706" s="168">
        <f t="shared" si="40"/>
        <v>0</v>
      </c>
      <c r="Q706" s="169">
        <f t="shared" si="42"/>
        <v>0</v>
      </c>
      <c r="R706" s="169"/>
      <c r="S706" s="169"/>
      <c r="T706" s="169"/>
      <c r="U706" s="169"/>
      <c r="V706" s="167"/>
      <c r="W706" s="168">
        <f>SUMIFS('Transport DB'!Q:Q,'Transport DB'!C:C,"="&amp;'Work DB'!C706,'Transport DB'!F:F,"="&amp;'Work DB'!$W$4)</f>
        <v>0</v>
      </c>
      <c r="X706" s="169">
        <f>SUMIFS('Transport DB'!Q:Q,'Transport DB'!C:C,"="&amp;'Work DB'!C706,'Transport DB'!F:F,"="&amp;'Work DB'!$X$4)</f>
        <v>0</v>
      </c>
      <c r="Y706" s="169">
        <f>SUMIFS('Transport DB'!Q:Q,'Transport DB'!C:C,"="&amp;'Work DB'!C706,'Transport DB'!F:F,"="&amp;'Work DB'!$Y$4)</f>
        <v>0</v>
      </c>
      <c r="Z706" s="166">
        <f>SUMIFS('Transport DB'!Q:Q,'Transport DB'!C:C,"="&amp;'Work DB'!C706,'Transport DB'!F:F,"="&amp;'Work DB'!$Z$4)</f>
        <v>0</v>
      </c>
      <c r="AA706" s="166">
        <f>SUMIFS('Transport DB'!Q:Q,'Transport DB'!C:C,"="&amp;'Work DB'!C706,'Transport DB'!F:F,"="&amp;'Work DB'!$AA$4)</f>
        <v>0</v>
      </c>
      <c r="AB706" s="166"/>
      <c r="AC706" s="167"/>
      <c r="AD706" s="29"/>
      <c r="AE706" s="30"/>
      <c r="AF706" s="31"/>
      <c r="AG706" s="29"/>
      <c r="AH706" s="30"/>
      <c r="AI706" s="32"/>
      <c r="AJ706" s="29"/>
      <c r="AK706" s="30"/>
      <c r="AL706" s="30"/>
      <c r="AM706" s="31"/>
      <c r="AN706" s="29"/>
      <c r="AO706" s="30"/>
      <c r="AP706" s="31"/>
      <c r="AQ706" s="189"/>
      <c r="AR706" s="30"/>
      <c r="AS706" s="30"/>
      <c r="AT706" s="30"/>
      <c r="AU706" s="30"/>
      <c r="AV706" s="31"/>
      <c r="AW706" s="33"/>
      <c r="AX706" s="57"/>
    </row>
    <row r="707" spans="2:50" s="15" customFormat="1" ht="21" x14ac:dyDescent="0.25">
      <c r="B707" s="48"/>
      <c r="C707" s="20">
        <f t="shared" si="41"/>
        <v>46072</v>
      </c>
      <c r="D707" s="168">
        <f>SUMIFS('Transport DB'!P:P,'Transport DB'!C:C,"="&amp;'Work DB'!C707,'Transport DB'!F:F,"="&amp;'Work DB'!$D$4)</f>
        <v>0</v>
      </c>
      <c r="E707" s="169">
        <f>SUMIFS('Transport DB'!P:P,'Transport DB'!C:C,"="&amp;'Work DB'!C707,'Transport DB'!F:F,"="&amp;'Work DB'!$E$4)</f>
        <v>0</v>
      </c>
      <c r="F707" s="169">
        <f>SUMIFS('Transport DB'!P:P,'Transport DB'!C:C,"="&amp;'Work DB'!C707,'Transport DB'!F:F,"="&amp;'Work DB'!$F$4)</f>
        <v>0</v>
      </c>
      <c r="G707" s="169"/>
      <c r="H707" s="167"/>
      <c r="I707" s="168">
        <f>SUMIFS('Transport DB'!O:O,'Transport DB'!C:C,"="&amp;'Work DB'!C707,'Transport DB'!F:F,"="&amp;'Work DB'!$I$4)</f>
        <v>0</v>
      </c>
      <c r="J707" s="169">
        <f>SUMIFS('Transport DB'!O:O,'Transport DB'!C:C,"="&amp;'Work DB'!C707,'Transport DB'!F:F,"="&amp;'Work DB'!$J$4)</f>
        <v>0</v>
      </c>
      <c r="K707" s="169">
        <f>SUMIFS('Transport DB'!O:O,'Transport DB'!C:C,"="&amp;'Work DB'!C707,'Transport DB'!F:F,"="&amp;'Work DB'!$K$4)</f>
        <v>0</v>
      </c>
      <c r="L707" s="169">
        <f>SUMIFS('Transport DB'!O:O,'Transport DB'!C:C,"="&amp;'Work DB'!C707,'Transport DB'!F:F,"="&amp;'Work DB'!$L$4)</f>
        <v>0</v>
      </c>
      <c r="M707" s="169">
        <f>SUMIFS('Transport DB'!O:O,'Transport DB'!C:C,"="&amp;'Work DB'!C707,'Transport DB'!F:F,"="&amp;'Work DB'!$M$4)</f>
        <v>0</v>
      </c>
      <c r="N707" s="169"/>
      <c r="O707" s="167"/>
      <c r="P707" s="168">
        <f t="shared" si="40"/>
        <v>0</v>
      </c>
      <c r="Q707" s="169">
        <f t="shared" si="42"/>
        <v>0</v>
      </c>
      <c r="R707" s="169"/>
      <c r="S707" s="169"/>
      <c r="T707" s="169"/>
      <c r="U707" s="169"/>
      <c r="V707" s="167"/>
      <c r="W707" s="168">
        <f>SUMIFS('Transport DB'!Q:Q,'Transport DB'!C:C,"="&amp;'Work DB'!C707,'Transport DB'!F:F,"="&amp;'Work DB'!$W$4)</f>
        <v>0</v>
      </c>
      <c r="X707" s="169">
        <f>SUMIFS('Transport DB'!Q:Q,'Transport DB'!C:C,"="&amp;'Work DB'!C707,'Transport DB'!F:F,"="&amp;'Work DB'!$X$4)</f>
        <v>0</v>
      </c>
      <c r="Y707" s="169">
        <f>SUMIFS('Transport DB'!Q:Q,'Transport DB'!C:C,"="&amp;'Work DB'!C707,'Transport DB'!F:F,"="&amp;'Work DB'!$Y$4)</f>
        <v>0</v>
      </c>
      <c r="Z707" s="166">
        <f>SUMIFS('Transport DB'!Q:Q,'Transport DB'!C:C,"="&amp;'Work DB'!C707,'Transport DB'!F:F,"="&amp;'Work DB'!$Z$4)</f>
        <v>0</v>
      </c>
      <c r="AA707" s="166">
        <f>SUMIFS('Transport DB'!Q:Q,'Transport DB'!C:C,"="&amp;'Work DB'!C707,'Transport DB'!F:F,"="&amp;'Work DB'!$AA$4)</f>
        <v>0</v>
      </c>
      <c r="AB707" s="166"/>
      <c r="AC707" s="167"/>
      <c r="AD707" s="29"/>
      <c r="AE707" s="30"/>
      <c r="AF707" s="31"/>
      <c r="AG707" s="29"/>
      <c r="AH707" s="30"/>
      <c r="AI707" s="32"/>
      <c r="AJ707" s="29"/>
      <c r="AK707" s="30"/>
      <c r="AL707" s="30"/>
      <c r="AM707" s="31"/>
      <c r="AN707" s="29"/>
      <c r="AO707" s="30"/>
      <c r="AP707" s="31"/>
      <c r="AQ707" s="189"/>
      <c r="AR707" s="30"/>
      <c r="AS707" s="30"/>
      <c r="AT707" s="30"/>
      <c r="AU707" s="30"/>
      <c r="AV707" s="31"/>
      <c r="AW707" s="33"/>
      <c r="AX707" s="57"/>
    </row>
    <row r="708" spans="2:50" s="15" customFormat="1" ht="21" x14ac:dyDescent="0.25">
      <c r="B708" s="48"/>
      <c r="C708" s="184">
        <f t="shared" si="41"/>
        <v>46073</v>
      </c>
      <c r="D708" s="185">
        <f>SUMIFS('Transport DB'!P:P,'Transport DB'!C:C,"="&amp;'Work DB'!C708,'Transport DB'!F:F,"="&amp;'Work DB'!$D$4)</f>
        <v>0</v>
      </c>
      <c r="E708" s="186">
        <f>SUMIFS('Transport DB'!P:P,'Transport DB'!C:C,"="&amp;'Work DB'!C708,'Transport DB'!F:F,"="&amp;'Work DB'!$E$4)</f>
        <v>0</v>
      </c>
      <c r="F708" s="186">
        <f>SUMIFS('Transport DB'!P:P,'Transport DB'!C:C,"="&amp;'Work DB'!C708,'Transport DB'!F:F,"="&amp;'Work DB'!$F$4)</f>
        <v>0</v>
      </c>
      <c r="G708" s="186"/>
      <c r="H708" s="187"/>
      <c r="I708" s="185">
        <f>SUMIFS('Transport DB'!O:O,'Transport DB'!C:C,"="&amp;'Work DB'!C708,'Transport DB'!F:F,"="&amp;'Work DB'!$I$4)</f>
        <v>0</v>
      </c>
      <c r="J708" s="186">
        <f>SUMIFS('Transport DB'!O:O,'Transport DB'!C:C,"="&amp;'Work DB'!C708,'Transport DB'!F:F,"="&amp;'Work DB'!$J$4)</f>
        <v>0</v>
      </c>
      <c r="K708" s="186">
        <f>SUMIFS('Transport DB'!O:O,'Transport DB'!C:C,"="&amp;'Work DB'!C708,'Transport DB'!F:F,"="&amp;'Work DB'!$K$4)</f>
        <v>0</v>
      </c>
      <c r="L708" s="186">
        <f>SUMIFS('Transport DB'!O:O,'Transport DB'!C:C,"="&amp;'Work DB'!C708,'Transport DB'!F:F,"="&amp;'Work DB'!$L$4)</f>
        <v>0</v>
      </c>
      <c r="M708" s="186">
        <f>SUMIFS('Transport DB'!O:O,'Transport DB'!C:C,"="&amp;'Work DB'!C708,'Transport DB'!F:F,"="&amp;'Work DB'!$M$4)</f>
        <v>0</v>
      </c>
      <c r="N708" s="186"/>
      <c r="O708" s="187"/>
      <c r="P708" s="168">
        <f t="shared" si="40"/>
        <v>0</v>
      </c>
      <c r="Q708" s="186">
        <f t="shared" si="42"/>
        <v>0</v>
      </c>
      <c r="R708" s="186"/>
      <c r="S708" s="186"/>
      <c r="T708" s="186"/>
      <c r="U708" s="186"/>
      <c r="V708" s="187"/>
      <c r="W708" s="185">
        <f>SUMIFS('Transport DB'!Q:Q,'Transport DB'!C:C,"="&amp;'Work DB'!C708,'Transport DB'!F:F,"="&amp;'Work DB'!$W$4)</f>
        <v>0</v>
      </c>
      <c r="X708" s="186">
        <f>SUMIFS('Transport DB'!Q:Q,'Transport DB'!C:C,"="&amp;'Work DB'!C708,'Transport DB'!F:F,"="&amp;'Work DB'!$X$4)</f>
        <v>0</v>
      </c>
      <c r="Y708" s="186">
        <f>SUMIFS('Transport DB'!Q:Q,'Transport DB'!C:C,"="&amp;'Work DB'!C708,'Transport DB'!F:F,"="&amp;'Work DB'!$Y$4)</f>
        <v>0</v>
      </c>
      <c r="Z708" s="188">
        <f>SUMIFS('Transport DB'!Q:Q,'Transport DB'!C:C,"="&amp;'Work DB'!C708,'Transport DB'!F:F,"="&amp;'Work DB'!$Z$4)</f>
        <v>0</v>
      </c>
      <c r="AA708" s="188">
        <f>SUMIFS('Transport DB'!Q:Q,'Transport DB'!C:C,"="&amp;'Work DB'!C708,'Transport DB'!F:F,"="&amp;'Work DB'!$AA$4)</f>
        <v>0</v>
      </c>
      <c r="AB708" s="188"/>
      <c r="AC708" s="187"/>
      <c r="AD708" s="185"/>
      <c r="AE708" s="186"/>
      <c r="AF708" s="187"/>
      <c r="AG708" s="185"/>
      <c r="AH708" s="186"/>
      <c r="AI708" s="188"/>
      <c r="AJ708" s="185"/>
      <c r="AK708" s="186"/>
      <c r="AL708" s="186"/>
      <c r="AM708" s="187"/>
      <c r="AN708" s="185"/>
      <c r="AO708" s="186"/>
      <c r="AP708" s="187"/>
      <c r="AQ708" s="189"/>
      <c r="AR708" s="186"/>
      <c r="AS708" s="186"/>
      <c r="AT708" s="186"/>
      <c r="AU708" s="186"/>
      <c r="AV708" s="187"/>
      <c r="AW708" s="189"/>
      <c r="AX708" s="190" t="s">
        <v>58</v>
      </c>
    </row>
    <row r="709" spans="2:50" s="15" customFormat="1" ht="21" x14ac:dyDescent="0.25">
      <c r="B709" s="48"/>
      <c r="C709" s="20">
        <f t="shared" si="41"/>
        <v>46074</v>
      </c>
      <c r="D709" s="168">
        <f>SUMIFS('Transport DB'!P:P,'Transport DB'!C:C,"="&amp;'Work DB'!C709,'Transport DB'!F:F,"="&amp;'Work DB'!$D$4)</f>
        <v>0</v>
      </c>
      <c r="E709" s="169">
        <f>SUMIFS('Transport DB'!P:P,'Transport DB'!C:C,"="&amp;'Work DB'!C709,'Transport DB'!F:F,"="&amp;'Work DB'!$E$4)</f>
        <v>0</v>
      </c>
      <c r="F709" s="169">
        <f>SUMIFS('Transport DB'!P:P,'Transport DB'!C:C,"="&amp;'Work DB'!C709,'Transport DB'!F:F,"="&amp;'Work DB'!$F$4)</f>
        <v>0</v>
      </c>
      <c r="G709" s="169"/>
      <c r="H709" s="167"/>
      <c r="I709" s="168">
        <f>SUMIFS('Transport DB'!O:O,'Transport DB'!C:C,"="&amp;'Work DB'!C709,'Transport DB'!F:F,"="&amp;'Work DB'!$I$4)</f>
        <v>0</v>
      </c>
      <c r="J709" s="169">
        <f>SUMIFS('Transport DB'!O:O,'Transport DB'!C:C,"="&amp;'Work DB'!C709,'Transport DB'!F:F,"="&amp;'Work DB'!$J$4)</f>
        <v>0</v>
      </c>
      <c r="K709" s="169">
        <f>SUMIFS('Transport DB'!O:O,'Transport DB'!C:C,"="&amp;'Work DB'!C709,'Transport DB'!F:F,"="&amp;'Work DB'!$K$4)</f>
        <v>0</v>
      </c>
      <c r="L709" s="169">
        <f>SUMIFS('Transport DB'!O:O,'Transport DB'!C:C,"="&amp;'Work DB'!C709,'Transport DB'!F:F,"="&amp;'Work DB'!$L$4)</f>
        <v>0</v>
      </c>
      <c r="M709" s="169">
        <f>SUMIFS('Transport DB'!O:O,'Transport DB'!C:C,"="&amp;'Work DB'!C709,'Transport DB'!F:F,"="&amp;'Work DB'!$M$4)</f>
        <v>0</v>
      </c>
      <c r="N709" s="169"/>
      <c r="O709" s="167"/>
      <c r="P709" s="168">
        <f t="shared" ref="P709:P736" si="43">SUM(D709:H709)+SUM(I709:O709)-K709</f>
        <v>0</v>
      </c>
      <c r="Q709" s="169">
        <f t="shared" si="42"/>
        <v>0</v>
      </c>
      <c r="R709" s="169"/>
      <c r="S709" s="169"/>
      <c r="T709" s="169"/>
      <c r="U709" s="169"/>
      <c r="V709" s="167"/>
      <c r="W709" s="168">
        <f>SUMIFS('Transport DB'!Q:Q,'Transport DB'!C:C,"="&amp;'Work DB'!C709,'Transport DB'!F:F,"="&amp;'Work DB'!$W$4)</f>
        <v>0</v>
      </c>
      <c r="X709" s="169">
        <f>SUMIFS('Transport DB'!Q:Q,'Transport DB'!C:C,"="&amp;'Work DB'!C709,'Transport DB'!F:F,"="&amp;'Work DB'!$X$4)</f>
        <v>0</v>
      </c>
      <c r="Y709" s="169">
        <f>SUMIFS('Transport DB'!Q:Q,'Transport DB'!C:C,"="&amp;'Work DB'!C709,'Transport DB'!F:F,"="&amp;'Work DB'!$Y$4)</f>
        <v>0</v>
      </c>
      <c r="Z709" s="166">
        <f>SUMIFS('Transport DB'!Q:Q,'Transport DB'!C:C,"="&amp;'Work DB'!C709,'Transport DB'!F:F,"="&amp;'Work DB'!$Z$4)</f>
        <v>0</v>
      </c>
      <c r="AA709" s="166">
        <f>SUMIFS('Transport DB'!Q:Q,'Transport DB'!C:C,"="&amp;'Work DB'!C709,'Transport DB'!F:F,"="&amp;'Work DB'!$AA$4)</f>
        <v>0</v>
      </c>
      <c r="AB709" s="166"/>
      <c r="AC709" s="167"/>
      <c r="AD709" s="29"/>
      <c r="AE709" s="30"/>
      <c r="AF709" s="31"/>
      <c r="AG709" s="29"/>
      <c r="AH709" s="30"/>
      <c r="AI709" s="32"/>
      <c r="AJ709" s="29"/>
      <c r="AK709" s="30"/>
      <c r="AL709" s="30"/>
      <c r="AM709" s="31"/>
      <c r="AN709" s="29"/>
      <c r="AO709" s="30"/>
      <c r="AP709" s="31"/>
      <c r="AQ709" s="189"/>
      <c r="AR709" s="30"/>
      <c r="AS709" s="30"/>
      <c r="AT709" s="30"/>
      <c r="AU709" s="30"/>
      <c r="AV709" s="31"/>
      <c r="AW709" s="33"/>
      <c r="AX709" s="57"/>
    </row>
    <row r="710" spans="2:50" s="15" customFormat="1" ht="21" x14ac:dyDescent="0.25">
      <c r="B710" s="48"/>
      <c r="C710" s="20">
        <f t="shared" si="41"/>
        <v>46075</v>
      </c>
      <c r="D710" s="168">
        <f>SUMIFS('Transport DB'!P:P,'Transport DB'!C:C,"="&amp;'Work DB'!C710,'Transport DB'!F:F,"="&amp;'Work DB'!$D$4)</f>
        <v>0</v>
      </c>
      <c r="E710" s="169">
        <f>SUMIFS('Transport DB'!P:P,'Transport DB'!C:C,"="&amp;'Work DB'!C710,'Transport DB'!F:F,"="&amp;'Work DB'!$E$4)</f>
        <v>0</v>
      </c>
      <c r="F710" s="169">
        <f>SUMIFS('Transport DB'!P:P,'Transport DB'!C:C,"="&amp;'Work DB'!C710,'Transport DB'!F:F,"="&amp;'Work DB'!$F$4)</f>
        <v>0</v>
      </c>
      <c r="G710" s="169"/>
      <c r="H710" s="167"/>
      <c r="I710" s="168">
        <f>SUMIFS('Transport DB'!O:O,'Transport DB'!C:C,"="&amp;'Work DB'!C710,'Transport DB'!F:F,"="&amp;'Work DB'!$I$4)</f>
        <v>0</v>
      </c>
      <c r="J710" s="169">
        <f>SUMIFS('Transport DB'!O:O,'Transport DB'!C:C,"="&amp;'Work DB'!C710,'Transport DB'!F:F,"="&amp;'Work DB'!$J$4)</f>
        <v>0</v>
      </c>
      <c r="K710" s="169">
        <f>SUMIFS('Transport DB'!O:O,'Transport DB'!C:C,"="&amp;'Work DB'!C710,'Transport DB'!F:F,"="&amp;'Work DB'!$K$4)</f>
        <v>0</v>
      </c>
      <c r="L710" s="169">
        <f>SUMIFS('Transport DB'!O:O,'Transport DB'!C:C,"="&amp;'Work DB'!C710,'Transport DB'!F:F,"="&amp;'Work DB'!$L$4)</f>
        <v>0</v>
      </c>
      <c r="M710" s="169">
        <f>SUMIFS('Transport DB'!O:O,'Transport DB'!C:C,"="&amp;'Work DB'!C710,'Transport DB'!F:F,"="&amp;'Work DB'!$M$4)</f>
        <v>0</v>
      </c>
      <c r="N710" s="169"/>
      <c r="O710" s="167"/>
      <c r="P710" s="168">
        <f t="shared" si="43"/>
        <v>0</v>
      </c>
      <c r="Q710" s="169">
        <f t="shared" si="42"/>
        <v>0</v>
      </c>
      <c r="R710" s="169"/>
      <c r="S710" s="169"/>
      <c r="T710" s="169"/>
      <c r="U710" s="169"/>
      <c r="V710" s="167"/>
      <c r="W710" s="168">
        <f>SUMIFS('Transport DB'!Q:Q,'Transport DB'!C:C,"="&amp;'Work DB'!C710,'Transport DB'!F:F,"="&amp;'Work DB'!$W$4)</f>
        <v>0</v>
      </c>
      <c r="X710" s="169">
        <f>SUMIFS('Transport DB'!Q:Q,'Transport DB'!C:C,"="&amp;'Work DB'!C710,'Transport DB'!F:F,"="&amp;'Work DB'!$X$4)</f>
        <v>0</v>
      </c>
      <c r="Y710" s="169">
        <f>SUMIFS('Transport DB'!Q:Q,'Transport DB'!C:C,"="&amp;'Work DB'!C710,'Transport DB'!F:F,"="&amp;'Work DB'!$Y$4)</f>
        <v>0</v>
      </c>
      <c r="Z710" s="166">
        <f>SUMIFS('Transport DB'!Q:Q,'Transport DB'!C:C,"="&amp;'Work DB'!C710,'Transport DB'!F:F,"="&amp;'Work DB'!$Z$4)</f>
        <v>0</v>
      </c>
      <c r="AA710" s="166">
        <f>SUMIFS('Transport DB'!Q:Q,'Transport DB'!C:C,"="&amp;'Work DB'!C710,'Transport DB'!F:F,"="&amp;'Work DB'!$AA$4)</f>
        <v>0</v>
      </c>
      <c r="AB710" s="166"/>
      <c r="AC710" s="167"/>
      <c r="AD710" s="29"/>
      <c r="AE710" s="30"/>
      <c r="AF710" s="31"/>
      <c r="AG710" s="29"/>
      <c r="AH710" s="30"/>
      <c r="AI710" s="32"/>
      <c r="AJ710" s="29"/>
      <c r="AK710" s="30"/>
      <c r="AL710" s="30"/>
      <c r="AM710" s="31"/>
      <c r="AN710" s="29"/>
      <c r="AO710" s="30"/>
      <c r="AP710" s="31"/>
      <c r="AQ710" s="189"/>
      <c r="AR710" s="30"/>
      <c r="AS710" s="30"/>
      <c r="AT710" s="30"/>
      <c r="AU710" s="30"/>
      <c r="AV710" s="31"/>
      <c r="AW710" s="33"/>
      <c r="AX710" s="57"/>
    </row>
    <row r="711" spans="2:50" s="15" customFormat="1" ht="21" x14ac:dyDescent="0.25">
      <c r="B711" s="48"/>
      <c r="C711" s="20">
        <f t="shared" si="41"/>
        <v>46076</v>
      </c>
      <c r="D711" s="168">
        <f>SUMIFS('Transport DB'!P:P,'Transport DB'!C:C,"="&amp;'Work DB'!C711,'Transport DB'!F:F,"="&amp;'Work DB'!$D$4)</f>
        <v>0</v>
      </c>
      <c r="E711" s="169">
        <f>SUMIFS('Transport DB'!P:P,'Transport DB'!C:C,"="&amp;'Work DB'!C711,'Transport DB'!F:F,"="&amp;'Work DB'!$E$4)</f>
        <v>0</v>
      </c>
      <c r="F711" s="169">
        <f>SUMIFS('Transport DB'!P:P,'Transport DB'!C:C,"="&amp;'Work DB'!C711,'Transport DB'!F:F,"="&amp;'Work DB'!$F$4)</f>
        <v>0</v>
      </c>
      <c r="G711" s="169"/>
      <c r="H711" s="167"/>
      <c r="I711" s="168">
        <f>SUMIFS('Transport DB'!O:O,'Transport DB'!C:C,"="&amp;'Work DB'!C711,'Transport DB'!F:F,"="&amp;'Work DB'!$I$4)</f>
        <v>0</v>
      </c>
      <c r="J711" s="169">
        <f>SUMIFS('Transport DB'!O:O,'Transport DB'!C:C,"="&amp;'Work DB'!C711,'Transport DB'!F:F,"="&amp;'Work DB'!$J$4)</f>
        <v>0</v>
      </c>
      <c r="K711" s="169">
        <f>SUMIFS('Transport DB'!O:O,'Transport DB'!C:C,"="&amp;'Work DB'!C711,'Transport DB'!F:F,"="&amp;'Work DB'!$K$4)</f>
        <v>0</v>
      </c>
      <c r="L711" s="169">
        <f>SUMIFS('Transport DB'!O:O,'Transport DB'!C:C,"="&amp;'Work DB'!C711,'Transport DB'!F:F,"="&amp;'Work DB'!$L$4)</f>
        <v>0</v>
      </c>
      <c r="M711" s="169">
        <f>SUMIFS('Transport DB'!O:O,'Transport DB'!C:C,"="&amp;'Work DB'!C711,'Transport DB'!F:F,"="&amp;'Work DB'!$M$4)</f>
        <v>0</v>
      </c>
      <c r="N711" s="169"/>
      <c r="O711" s="167"/>
      <c r="P711" s="168">
        <f t="shared" si="43"/>
        <v>0</v>
      </c>
      <c r="Q711" s="169">
        <f t="shared" si="42"/>
        <v>0</v>
      </c>
      <c r="R711" s="169"/>
      <c r="S711" s="169"/>
      <c r="T711" s="169"/>
      <c r="U711" s="169"/>
      <c r="V711" s="167"/>
      <c r="W711" s="168">
        <f>SUMIFS('Transport DB'!Q:Q,'Transport DB'!C:C,"="&amp;'Work DB'!C711,'Transport DB'!F:F,"="&amp;'Work DB'!$W$4)</f>
        <v>0</v>
      </c>
      <c r="X711" s="169">
        <f>SUMIFS('Transport DB'!Q:Q,'Transport DB'!C:C,"="&amp;'Work DB'!C711,'Transport DB'!F:F,"="&amp;'Work DB'!$X$4)</f>
        <v>0</v>
      </c>
      <c r="Y711" s="169">
        <f>SUMIFS('Transport DB'!Q:Q,'Transport DB'!C:C,"="&amp;'Work DB'!C711,'Transport DB'!F:F,"="&amp;'Work DB'!$Y$4)</f>
        <v>0</v>
      </c>
      <c r="Z711" s="166">
        <f>SUMIFS('Transport DB'!Q:Q,'Transport DB'!C:C,"="&amp;'Work DB'!C711,'Transport DB'!F:F,"="&amp;'Work DB'!$Z$4)</f>
        <v>0</v>
      </c>
      <c r="AA711" s="166">
        <f>SUMIFS('Transport DB'!Q:Q,'Transport DB'!C:C,"="&amp;'Work DB'!C711,'Transport DB'!F:F,"="&amp;'Work DB'!$AA$4)</f>
        <v>0</v>
      </c>
      <c r="AB711" s="166"/>
      <c r="AC711" s="167"/>
      <c r="AD711" s="29"/>
      <c r="AE711" s="30"/>
      <c r="AF711" s="31"/>
      <c r="AG711" s="29"/>
      <c r="AH711" s="30"/>
      <c r="AI711" s="32"/>
      <c r="AJ711" s="29"/>
      <c r="AK711" s="30"/>
      <c r="AL711" s="30"/>
      <c r="AM711" s="31"/>
      <c r="AN711" s="29"/>
      <c r="AO711" s="30"/>
      <c r="AP711" s="31"/>
      <c r="AQ711" s="189"/>
      <c r="AR711" s="30"/>
      <c r="AS711" s="30"/>
      <c r="AT711" s="30"/>
      <c r="AU711" s="30"/>
      <c r="AV711" s="31"/>
      <c r="AW711" s="33"/>
      <c r="AX711" s="57"/>
    </row>
    <row r="712" spans="2:50" s="15" customFormat="1" ht="21" x14ac:dyDescent="0.25">
      <c r="B712" s="48"/>
      <c r="C712" s="20">
        <f t="shared" ref="C712:C736" si="44">C711+1</f>
        <v>46077</v>
      </c>
      <c r="D712" s="168">
        <f>SUMIFS('Transport DB'!P:P,'Transport DB'!C:C,"="&amp;'Work DB'!C712,'Transport DB'!F:F,"="&amp;'Work DB'!$D$4)</f>
        <v>0</v>
      </c>
      <c r="E712" s="169">
        <f>SUMIFS('Transport DB'!P:P,'Transport DB'!C:C,"="&amp;'Work DB'!C712,'Transport DB'!F:F,"="&amp;'Work DB'!$E$4)</f>
        <v>0</v>
      </c>
      <c r="F712" s="169">
        <f>SUMIFS('Transport DB'!P:P,'Transport DB'!C:C,"="&amp;'Work DB'!C712,'Transport DB'!F:F,"="&amp;'Work DB'!$F$4)</f>
        <v>0</v>
      </c>
      <c r="G712" s="169"/>
      <c r="H712" s="167"/>
      <c r="I712" s="168">
        <f>SUMIFS('Transport DB'!O:O,'Transport DB'!C:C,"="&amp;'Work DB'!C712,'Transport DB'!F:F,"="&amp;'Work DB'!$I$4)</f>
        <v>0</v>
      </c>
      <c r="J712" s="169">
        <f>SUMIFS('Transport DB'!O:O,'Transport DB'!C:C,"="&amp;'Work DB'!C712,'Transport DB'!F:F,"="&amp;'Work DB'!$J$4)</f>
        <v>0</v>
      </c>
      <c r="K712" s="169">
        <f>SUMIFS('Transport DB'!O:O,'Transport DB'!C:C,"="&amp;'Work DB'!C712,'Transport DB'!F:F,"="&amp;'Work DB'!$K$4)</f>
        <v>0</v>
      </c>
      <c r="L712" s="169">
        <f>SUMIFS('Transport DB'!O:O,'Transport DB'!C:C,"="&amp;'Work DB'!C712,'Transport DB'!F:F,"="&amp;'Work DB'!$L$4)</f>
        <v>0</v>
      </c>
      <c r="M712" s="169">
        <f>SUMIFS('Transport DB'!O:O,'Transport DB'!C:C,"="&amp;'Work DB'!C712,'Transport DB'!F:F,"="&amp;'Work DB'!$M$4)</f>
        <v>0</v>
      </c>
      <c r="N712" s="169"/>
      <c r="O712" s="167"/>
      <c r="P712" s="168">
        <f t="shared" si="43"/>
        <v>0</v>
      </c>
      <c r="Q712" s="169">
        <f t="shared" si="42"/>
        <v>0</v>
      </c>
      <c r="R712" s="169"/>
      <c r="S712" s="169"/>
      <c r="T712" s="169"/>
      <c r="U712" s="169"/>
      <c r="V712" s="167"/>
      <c r="W712" s="168">
        <f>SUMIFS('Transport DB'!Q:Q,'Transport DB'!C:C,"="&amp;'Work DB'!C712,'Transport DB'!F:F,"="&amp;'Work DB'!$W$4)</f>
        <v>0</v>
      </c>
      <c r="X712" s="169">
        <f>SUMIFS('Transport DB'!Q:Q,'Transport DB'!C:C,"="&amp;'Work DB'!C712,'Transport DB'!F:F,"="&amp;'Work DB'!$X$4)</f>
        <v>0</v>
      </c>
      <c r="Y712" s="169">
        <f>SUMIFS('Transport DB'!Q:Q,'Transport DB'!C:C,"="&amp;'Work DB'!C712,'Transport DB'!F:F,"="&amp;'Work DB'!$Y$4)</f>
        <v>0</v>
      </c>
      <c r="Z712" s="166">
        <f>SUMIFS('Transport DB'!Q:Q,'Transport DB'!C:C,"="&amp;'Work DB'!C712,'Transport DB'!F:F,"="&amp;'Work DB'!$Z$4)</f>
        <v>0</v>
      </c>
      <c r="AA712" s="166">
        <f>SUMIFS('Transport DB'!Q:Q,'Transport DB'!C:C,"="&amp;'Work DB'!C712,'Transport DB'!F:F,"="&amp;'Work DB'!$AA$4)</f>
        <v>0</v>
      </c>
      <c r="AB712" s="166"/>
      <c r="AC712" s="167"/>
      <c r="AD712" s="29"/>
      <c r="AE712" s="30"/>
      <c r="AF712" s="31"/>
      <c r="AG712" s="29"/>
      <c r="AH712" s="30"/>
      <c r="AI712" s="32"/>
      <c r="AJ712" s="29"/>
      <c r="AK712" s="30"/>
      <c r="AL712" s="30"/>
      <c r="AM712" s="31"/>
      <c r="AN712" s="29"/>
      <c r="AO712" s="30"/>
      <c r="AP712" s="31"/>
      <c r="AQ712" s="189"/>
      <c r="AR712" s="30"/>
      <c r="AS712" s="30"/>
      <c r="AT712" s="30"/>
      <c r="AU712" s="30"/>
      <c r="AV712" s="31"/>
      <c r="AW712" s="33"/>
      <c r="AX712" s="57"/>
    </row>
    <row r="713" spans="2:50" s="15" customFormat="1" ht="21" x14ac:dyDescent="0.25">
      <c r="B713" s="48"/>
      <c r="C713" s="20">
        <f t="shared" si="44"/>
        <v>46078</v>
      </c>
      <c r="D713" s="168">
        <f>SUMIFS('Transport DB'!P:P,'Transport DB'!C:C,"="&amp;'Work DB'!C713,'Transport DB'!F:F,"="&amp;'Work DB'!$D$4)</f>
        <v>0</v>
      </c>
      <c r="E713" s="169">
        <f>SUMIFS('Transport DB'!P:P,'Transport DB'!C:C,"="&amp;'Work DB'!C713,'Transport DB'!F:F,"="&amp;'Work DB'!$E$4)</f>
        <v>0</v>
      </c>
      <c r="F713" s="169">
        <f>SUMIFS('Transport DB'!P:P,'Transport DB'!C:C,"="&amp;'Work DB'!C713,'Transport DB'!F:F,"="&amp;'Work DB'!$F$4)</f>
        <v>0</v>
      </c>
      <c r="G713" s="169"/>
      <c r="H713" s="167"/>
      <c r="I713" s="168">
        <f>SUMIFS('Transport DB'!O:O,'Transport DB'!C:C,"="&amp;'Work DB'!C713,'Transport DB'!F:F,"="&amp;'Work DB'!$I$4)</f>
        <v>0</v>
      </c>
      <c r="J713" s="169">
        <f>SUMIFS('Transport DB'!O:O,'Transport DB'!C:C,"="&amp;'Work DB'!C713,'Transport DB'!F:F,"="&amp;'Work DB'!$J$4)</f>
        <v>0</v>
      </c>
      <c r="K713" s="169">
        <f>SUMIFS('Transport DB'!O:O,'Transport DB'!C:C,"="&amp;'Work DB'!C713,'Transport DB'!F:F,"="&amp;'Work DB'!$K$4)</f>
        <v>0</v>
      </c>
      <c r="L713" s="169">
        <f>SUMIFS('Transport DB'!O:O,'Transport DB'!C:C,"="&amp;'Work DB'!C713,'Transport DB'!F:F,"="&amp;'Work DB'!$L$4)</f>
        <v>0</v>
      </c>
      <c r="M713" s="169">
        <f>SUMIFS('Transport DB'!O:O,'Transport DB'!C:C,"="&amp;'Work DB'!C713,'Transport DB'!F:F,"="&amp;'Work DB'!$M$4)</f>
        <v>0</v>
      </c>
      <c r="N713" s="169"/>
      <c r="O713" s="167"/>
      <c r="P713" s="168">
        <f t="shared" si="43"/>
        <v>0</v>
      </c>
      <c r="Q713" s="169">
        <f t="shared" si="42"/>
        <v>0</v>
      </c>
      <c r="R713" s="169"/>
      <c r="S713" s="169"/>
      <c r="T713" s="169"/>
      <c r="U713" s="169"/>
      <c r="V713" s="167"/>
      <c r="W713" s="168">
        <f>SUMIFS('Transport DB'!Q:Q,'Transport DB'!C:C,"="&amp;'Work DB'!C713,'Transport DB'!F:F,"="&amp;'Work DB'!$W$4)</f>
        <v>0</v>
      </c>
      <c r="X713" s="169">
        <f>SUMIFS('Transport DB'!Q:Q,'Transport DB'!C:C,"="&amp;'Work DB'!C713,'Transport DB'!F:F,"="&amp;'Work DB'!$X$4)</f>
        <v>0</v>
      </c>
      <c r="Y713" s="169">
        <f>SUMIFS('Transport DB'!Q:Q,'Transport DB'!C:C,"="&amp;'Work DB'!C713,'Transport DB'!F:F,"="&amp;'Work DB'!$Y$4)</f>
        <v>0</v>
      </c>
      <c r="Z713" s="166">
        <f>SUMIFS('Transport DB'!Q:Q,'Transport DB'!C:C,"="&amp;'Work DB'!C713,'Transport DB'!F:F,"="&amp;'Work DB'!$Z$4)</f>
        <v>0</v>
      </c>
      <c r="AA713" s="166">
        <f>SUMIFS('Transport DB'!Q:Q,'Transport DB'!C:C,"="&amp;'Work DB'!C713,'Transport DB'!F:F,"="&amp;'Work DB'!$AA$4)</f>
        <v>0</v>
      </c>
      <c r="AB713" s="166"/>
      <c r="AC713" s="167"/>
      <c r="AD713" s="29"/>
      <c r="AE713" s="30"/>
      <c r="AF713" s="31"/>
      <c r="AG713" s="29"/>
      <c r="AH713" s="30"/>
      <c r="AI713" s="32"/>
      <c r="AJ713" s="29"/>
      <c r="AK713" s="30"/>
      <c r="AL713" s="30"/>
      <c r="AM713" s="31"/>
      <c r="AN713" s="29"/>
      <c r="AO713" s="30"/>
      <c r="AP713" s="31"/>
      <c r="AQ713" s="189"/>
      <c r="AR713" s="30"/>
      <c r="AS713" s="30"/>
      <c r="AT713" s="30"/>
      <c r="AU713" s="30"/>
      <c r="AV713" s="31"/>
      <c r="AW713" s="33"/>
      <c r="AX713" s="57"/>
    </row>
    <row r="714" spans="2:50" s="15" customFormat="1" ht="21" x14ac:dyDescent="0.25">
      <c r="B714" s="48"/>
      <c r="C714" s="20">
        <f t="shared" si="44"/>
        <v>46079</v>
      </c>
      <c r="D714" s="168">
        <f>SUMIFS('Transport DB'!P:P,'Transport DB'!C:C,"="&amp;'Work DB'!C714,'Transport DB'!F:F,"="&amp;'Work DB'!$D$4)</f>
        <v>0</v>
      </c>
      <c r="E714" s="169">
        <f>SUMIFS('Transport DB'!P:P,'Transport DB'!C:C,"="&amp;'Work DB'!C714,'Transport DB'!F:F,"="&amp;'Work DB'!$E$4)</f>
        <v>0</v>
      </c>
      <c r="F714" s="169">
        <f>SUMIFS('Transport DB'!P:P,'Transport DB'!C:C,"="&amp;'Work DB'!C714,'Transport DB'!F:F,"="&amp;'Work DB'!$F$4)</f>
        <v>0</v>
      </c>
      <c r="G714" s="169"/>
      <c r="H714" s="167"/>
      <c r="I714" s="168">
        <f>SUMIFS('Transport DB'!O:O,'Transport DB'!C:C,"="&amp;'Work DB'!C714,'Transport DB'!F:F,"="&amp;'Work DB'!$I$4)</f>
        <v>0</v>
      </c>
      <c r="J714" s="169">
        <f>SUMIFS('Transport DB'!O:O,'Transport DB'!C:C,"="&amp;'Work DB'!C714,'Transport DB'!F:F,"="&amp;'Work DB'!$J$4)</f>
        <v>0</v>
      </c>
      <c r="K714" s="169">
        <f>SUMIFS('Transport DB'!O:O,'Transport DB'!C:C,"="&amp;'Work DB'!C714,'Transport DB'!F:F,"="&amp;'Work DB'!$K$4)</f>
        <v>0</v>
      </c>
      <c r="L714" s="169">
        <f>SUMIFS('Transport DB'!O:O,'Transport DB'!C:C,"="&amp;'Work DB'!C714,'Transport DB'!F:F,"="&amp;'Work DB'!$L$4)</f>
        <v>0</v>
      </c>
      <c r="M714" s="169">
        <f>SUMIFS('Transport DB'!O:O,'Transport DB'!C:C,"="&amp;'Work DB'!C714,'Transport DB'!F:F,"="&amp;'Work DB'!$M$4)</f>
        <v>0</v>
      </c>
      <c r="N714" s="169"/>
      <c r="O714" s="167"/>
      <c r="P714" s="168">
        <f t="shared" si="43"/>
        <v>0</v>
      </c>
      <c r="Q714" s="169">
        <f t="shared" si="42"/>
        <v>0</v>
      </c>
      <c r="R714" s="169"/>
      <c r="S714" s="169"/>
      <c r="T714" s="169"/>
      <c r="U714" s="169"/>
      <c r="V714" s="167"/>
      <c r="W714" s="168">
        <f>SUMIFS('Transport DB'!Q:Q,'Transport DB'!C:C,"="&amp;'Work DB'!C714,'Transport DB'!F:F,"="&amp;'Work DB'!$W$4)</f>
        <v>0</v>
      </c>
      <c r="X714" s="169">
        <f>SUMIFS('Transport DB'!Q:Q,'Transport DB'!C:C,"="&amp;'Work DB'!C714,'Transport DB'!F:F,"="&amp;'Work DB'!$X$4)</f>
        <v>0</v>
      </c>
      <c r="Y714" s="169">
        <f>SUMIFS('Transport DB'!Q:Q,'Transport DB'!C:C,"="&amp;'Work DB'!C714,'Transport DB'!F:F,"="&amp;'Work DB'!$Y$4)</f>
        <v>0</v>
      </c>
      <c r="Z714" s="166">
        <f>SUMIFS('Transport DB'!Q:Q,'Transport DB'!C:C,"="&amp;'Work DB'!C714,'Transport DB'!F:F,"="&amp;'Work DB'!$Z$4)</f>
        <v>0</v>
      </c>
      <c r="AA714" s="166">
        <f>SUMIFS('Transport DB'!Q:Q,'Transport DB'!C:C,"="&amp;'Work DB'!C714,'Transport DB'!F:F,"="&amp;'Work DB'!$AA$4)</f>
        <v>0</v>
      </c>
      <c r="AB714" s="166"/>
      <c r="AC714" s="167"/>
      <c r="AD714" s="29"/>
      <c r="AE714" s="30"/>
      <c r="AF714" s="31"/>
      <c r="AG714" s="29"/>
      <c r="AH714" s="30"/>
      <c r="AI714" s="32"/>
      <c r="AJ714" s="29"/>
      <c r="AK714" s="30"/>
      <c r="AL714" s="30"/>
      <c r="AM714" s="31"/>
      <c r="AN714" s="29"/>
      <c r="AO714" s="30"/>
      <c r="AP714" s="31"/>
      <c r="AQ714" s="189"/>
      <c r="AR714" s="30"/>
      <c r="AS714" s="30"/>
      <c r="AT714" s="30"/>
      <c r="AU714" s="30"/>
      <c r="AV714" s="31"/>
      <c r="AW714" s="33"/>
      <c r="AX714" s="57"/>
    </row>
    <row r="715" spans="2:50" s="15" customFormat="1" ht="21" x14ac:dyDescent="0.25">
      <c r="B715" s="48"/>
      <c r="C715" s="20">
        <f t="shared" si="44"/>
        <v>46080</v>
      </c>
      <c r="D715" s="168">
        <f>SUMIFS('Transport DB'!P:P,'Transport DB'!C:C,"="&amp;'Work DB'!C715,'Transport DB'!F:F,"="&amp;'Work DB'!$D$4)</f>
        <v>0</v>
      </c>
      <c r="E715" s="169">
        <f>SUMIFS('Transport DB'!P:P,'Transport DB'!C:C,"="&amp;'Work DB'!C715,'Transport DB'!F:F,"="&amp;'Work DB'!$E$4)</f>
        <v>0</v>
      </c>
      <c r="F715" s="169">
        <f>SUMIFS('Transport DB'!P:P,'Transport DB'!C:C,"="&amp;'Work DB'!C715,'Transport DB'!F:F,"="&amp;'Work DB'!$F$4)</f>
        <v>0</v>
      </c>
      <c r="G715" s="169"/>
      <c r="H715" s="167"/>
      <c r="I715" s="168">
        <f>SUMIFS('Transport DB'!O:O,'Transport DB'!C:C,"="&amp;'Work DB'!C715,'Transport DB'!F:F,"="&amp;'Work DB'!$I$4)</f>
        <v>0</v>
      </c>
      <c r="J715" s="169">
        <f>SUMIFS('Transport DB'!O:O,'Transport DB'!C:C,"="&amp;'Work DB'!C715,'Transport DB'!F:F,"="&amp;'Work DB'!$J$4)</f>
        <v>0</v>
      </c>
      <c r="K715" s="169">
        <f>SUMIFS('Transport DB'!O:O,'Transport DB'!C:C,"="&amp;'Work DB'!C715,'Transport DB'!F:F,"="&amp;'Work DB'!$K$4)</f>
        <v>0</v>
      </c>
      <c r="L715" s="169">
        <f>SUMIFS('Transport DB'!O:O,'Transport DB'!C:C,"="&amp;'Work DB'!C715,'Transport DB'!F:F,"="&amp;'Work DB'!$L$4)</f>
        <v>0</v>
      </c>
      <c r="M715" s="169">
        <f>SUMIFS('Transport DB'!O:O,'Transport DB'!C:C,"="&amp;'Work DB'!C715,'Transport DB'!F:F,"="&amp;'Work DB'!$M$4)</f>
        <v>0</v>
      </c>
      <c r="N715" s="169"/>
      <c r="O715" s="167"/>
      <c r="P715" s="168">
        <f t="shared" si="43"/>
        <v>0</v>
      </c>
      <c r="Q715" s="169">
        <f t="shared" si="42"/>
        <v>0</v>
      </c>
      <c r="R715" s="169"/>
      <c r="S715" s="169"/>
      <c r="T715" s="169"/>
      <c r="U715" s="169"/>
      <c r="V715" s="167"/>
      <c r="W715" s="168">
        <f>SUMIFS('Transport DB'!Q:Q,'Transport DB'!C:C,"="&amp;'Work DB'!C715,'Transport DB'!F:F,"="&amp;'Work DB'!$W$4)</f>
        <v>0</v>
      </c>
      <c r="X715" s="169">
        <f>SUMIFS('Transport DB'!Q:Q,'Transport DB'!C:C,"="&amp;'Work DB'!C715,'Transport DB'!F:F,"="&amp;'Work DB'!$X$4)</f>
        <v>0</v>
      </c>
      <c r="Y715" s="169">
        <f>SUMIFS('Transport DB'!Q:Q,'Transport DB'!C:C,"="&amp;'Work DB'!C715,'Transport DB'!F:F,"="&amp;'Work DB'!$Y$4)</f>
        <v>0</v>
      </c>
      <c r="Z715" s="166">
        <f>SUMIFS('Transport DB'!Q:Q,'Transport DB'!C:C,"="&amp;'Work DB'!C715,'Transport DB'!F:F,"="&amp;'Work DB'!$Z$4)</f>
        <v>0</v>
      </c>
      <c r="AA715" s="166">
        <f>SUMIFS('Transport DB'!Q:Q,'Transport DB'!C:C,"="&amp;'Work DB'!C715,'Transport DB'!F:F,"="&amp;'Work DB'!$AA$4)</f>
        <v>0</v>
      </c>
      <c r="AB715" s="166"/>
      <c r="AC715" s="167"/>
      <c r="AD715" s="29"/>
      <c r="AE715" s="30"/>
      <c r="AF715" s="31"/>
      <c r="AG715" s="29"/>
      <c r="AH715" s="30"/>
      <c r="AI715" s="32"/>
      <c r="AJ715" s="29"/>
      <c r="AK715" s="30"/>
      <c r="AL715" s="30"/>
      <c r="AM715" s="31"/>
      <c r="AN715" s="29"/>
      <c r="AO715" s="30"/>
      <c r="AP715" s="31"/>
      <c r="AQ715" s="189"/>
      <c r="AR715" s="30"/>
      <c r="AS715" s="30"/>
      <c r="AT715" s="30"/>
      <c r="AU715" s="30"/>
      <c r="AV715" s="31"/>
      <c r="AW715" s="33"/>
      <c r="AX715" s="57"/>
    </row>
    <row r="716" spans="2:50" s="15" customFormat="1" ht="21" x14ac:dyDescent="0.25">
      <c r="B716" s="48"/>
      <c r="C716" s="20">
        <f t="shared" si="44"/>
        <v>46081</v>
      </c>
      <c r="D716" s="168">
        <f>SUMIFS('Transport DB'!P:P,'Transport DB'!C:C,"="&amp;'Work DB'!C716,'Transport DB'!F:F,"="&amp;'Work DB'!$D$4)</f>
        <v>0</v>
      </c>
      <c r="E716" s="169">
        <f>SUMIFS('Transport DB'!P:P,'Transport DB'!C:C,"="&amp;'Work DB'!C716,'Transport DB'!F:F,"="&amp;'Work DB'!$E$4)</f>
        <v>0</v>
      </c>
      <c r="F716" s="169">
        <f>SUMIFS('Transport DB'!P:P,'Transport DB'!C:C,"="&amp;'Work DB'!C716,'Transport DB'!F:F,"="&amp;'Work DB'!$F$4)</f>
        <v>0</v>
      </c>
      <c r="G716" s="169"/>
      <c r="H716" s="167"/>
      <c r="I716" s="168">
        <f>SUMIFS('Transport DB'!O:O,'Transport DB'!C:C,"="&amp;'Work DB'!C716,'Transport DB'!F:F,"="&amp;'Work DB'!$I$4)</f>
        <v>0</v>
      </c>
      <c r="J716" s="169">
        <f>SUMIFS('Transport DB'!O:O,'Transport DB'!C:C,"="&amp;'Work DB'!C716,'Transport DB'!F:F,"="&amp;'Work DB'!$J$4)</f>
        <v>0</v>
      </c>
      <c r="K716" s="169">
        <f>SUMIFS('Transport DB'!O:O,'Transport DB'!C:C,"="&amp;'Work DB'!C716,'Transport DB'!F:F,"="&amp;'Work DB'!$K$4)</f>
        <v>0</v>
      </c>
      <c r="L716" s="169">
        <f>SUMIFS('Transport DB'!O:O,'Transport DB'!C:C,"="&amp;'Work DB'!C716,'Transport DB'!F:F,"="&amp;'Work DB'!$L$4)</f>
        <v>0</v>
      </c>
      <c r="M716" s="169">
        <f>SUMIFS('Transport DB'!O:O,'Transport DB'!C:C,"="&amp;'Work DB'!C716,'Transport DB'!F:F,"="&amp;'Work DB'!$M$4)</f>
        <v>0</v>
      </c>
      <c r="N716" s="169"/>
      <c r="O716" s="167"/>
      <c r="P716" s="168">
        <f t="shared" si="43"/>
        <v>0</v>
      </c>
      <c r="Q716" s="169">
        <f t="shared" si="42"/>
        <v>0</v>
      </c>
      <c r="R716" s="169"/>
      <c r="S716" s="169"/>
      <c r="T716" s="169"/>
      <c r="U716" s="169"/>
      <c r="V716" s="167"/>
      <c r="W716" s="168">
        <f>SUMIFS('Transport DB'!Q:Q,'Transport DB'!C:C,"="&amp;'Work DB'!C716,'Transport DB'!F:F,"="&amp;'Work DB'!$W$4)</f>
        <v>0</v>
      </c>
      <c r="X716" s="169">
        <f>SUMIFS('Transport DB'!Q:Q,'Transport DB'!C:C,"="&amp;'Work DB'!C716,'Transport DB'!F:F,"="&amp;'Work DB'!$X$4)</f>
        <v>0</v>
      </c>
      <c r="Y716" s="169">
        <f>SUMIFS('Transport DB'!Q:Q,'Transport DB'!C:C,"="&amp;'Work DB'!C716,'Transport DB'!F:F,"="&amp;'Work DB'!$Y$4)</f>
        <v>0</v>
      </c>
      <c r="Z716" s="166">
        <f>SUMIFS('Transport DB'!Q:Q,'Transport DB'!C:C,"="&amp;'Work DB'!C716,'Transport DB'!F:F,"="&amp;'Work DB'!$Z$4)</f>
        <v>0</v>
      </c>
      <c r="AA716" s="166">
        <f>SUMIFS('Transport DB'!Q:Q,'Transport DB'!C:C,"="&amp;'Work DB'!C716,'Transport DB'!F:F,"="&amp;'Work DB'!$AA$4)</f>
        <v>0</v>
      </c>
      <c r="AB716" s="166"/>
      <c r="AC716" s="167"/>
      <c r="AD716" s="29"/>
      <c r="AE716" s="30"/>
      <c r="AF716" s="31"/>
      <c r="AG716" s="29"/>
      <c r="AH716" s="30"/>
      <c r="AI716" s="32"/>
      <c r="AJ716" s="29"/>
      <c r="AK716" s="30"/>
      <c r="AL716" s="30"/>
      <c r="AM716" s="31"/>
      <c r="AN716" s="29"/>
      <c r="AO716" s="30"/>
      <c r="AP716" s="31"/>
      <c r="AQ716" s="189"/>
      <c r="AR716" s="30"/>
      <c r="AS716" s="30"/>
      <c r="AT716" s="30"/>
      <c r="AU716" s="30"/>
      <c r="AV716" s="31"/>
      <c r="AW716" s="33"/>
      <c r="AX716" s="57"/>
    </row>
    <row r="717" spans="2:50" s="15" customFormat="1" ht="21" x14ac:dyDescent="0.25">
      <c r="B717" s="48"/>
      <c r="C717" s="20">
        <f t="shared" si="44"/>
        <v>46082</v>
      </c>
      <c r="D717" s="168">
        <f>SUMIFS('Transport DB'!P:P,'Transport DB'!C:C,"="&amp;'Work DB'!C717,'Transport DB'!F:F,"="&amp;'Work DB'!$D$4)</f>
        <v>0</v>
      </c>
      <c r="E717" s="169">
        <f>SUMIFS('Transport DB'!P:P,'Transport DB'!C:C,"="&amp;'Work DB'!C717,'Transport DB'!F:F,"="&amp;'Work DB'!$E$4)</f>
        <v>0</v>
      </c>
      <c r="F717" s="169">
        <f>SUMIFS('Transport DB'!P:P,'Transport DB'!C:C,"="&amp;'Work DB'!C717,'Transport DB'!F:F,"="&amp;'Work DB'!$F$4)</f>
        <v>0</v>
      </c>
      <c r="G717" s="169"/>
      <c r="H717" s="167"/>
      <c r="I717" s="168">
        <f>SUMIFS('Transport DB'!O:O,'Transport DB'!C:C,"="&amp;'Work DB'!C717,'Transport DB'!F:F,"="&amp;'Work DB'!$I$4)</f>
        <v>0</v>
      </c>
      <c r="J717" s="169">
        <f>SUMIFS('Transport DB'!O:O,'Transport DB'!C:C,"="&amp;'Work DB'!C717,'Transport DB'!F:F,"="&amp;'Work DB'!$J$4)</f>
        <v>0</v>
      </c>
      <c r="K717" s="169">
        <f>SUMIFS('Transport DB'!O:O,'Transport DB'!C:C,"="&amp;'Work DB'!C717,'Transport DB'!F:F,"="&amp;'Work DB'!$K$4)</f>
        <v>0</v>
      </c>
      <c r="L717" s="169">
        <f>SUMIFS('Transport DB'!O:O,'Transport DB'!C:C,"="&amp;'Work DB'!C717,'Transport DB'!F:F,"="&amp;'Work DB'!$L$4)</f>
        <v>0</v>
      </c>
      <c r="M717" s="169">
        <f>SUMIFS('Transport DB'!O:O,'Transport DB'!C:C,"="&amp;'Work DB'!C717,'Transport DB'!F:F,"="&amp;'Work DB'!$M$4)</f>
        <v>0</v>
      </c>
      <c r="N717" s="169"/>
      <c r="O717" s="167"/>
      <c r="P717" s="168">
        <f t="shared" si="43"/>
        <v>0</v>
      </c>
      <c r="Q717" s="169">
        <f t="shared" si="42"/>
        <v>0</v>
      </c>
      <c r="R717" s="169"/>
      <c r="S717" s="169"/>
      <c r="T717" s="169"/>
      <c r="U717" s="169"/>
      <c r="V717" s="167"/>
      <c r="W717" s="168">
        <f>SUMIFS('Transport DB'!Q:Q,'Transport DB'!C:C,"="&amp;'Work DB'!C717,'Transport DB'!F:F,"="&amp;'Work DB'!$W$4)</f>
        <v>0</v>
      </c>
      <c r="X717" s="169">
        <f>SUMIFS('Transport DB'!Q:Q,'Transport DB'!C:C,"="&amp;'Work DB'!C717,'Transport DB'!F:F,"="&amp;'Work DB'!$X$4)</f>
        <v>0</v>
      </c>
      <c r="Y717" s="169">
        <f>SUMIFS('Transport DB'!Q:Q,'Transport DB'!C:C,"="&amp;'Work DB'!C717,'Transport DB'!F:F,"="&amp;'Work DB'!$Y$4)</f>
        <v>0</v>
      </c>
      <c r="Z717" s="166">
        <f>SUMIFS('Transport DB'!Q:Q,'Transport DB'!C:C,"="&amp;'Work DB'!C717,'Transport DB'!F:F,"="&amp;'Work DB'!$Z$4)</f>
        <v>0</v>
      </c>
      <c r="AA717" s="166">
        <f>SUMIFS('Transport DB'!Q:Q,'Transport DB'!C:C,"="&amp;'Work DB'!C717,'Transport DB'!F:F,"="&amp;'Work DB'!$AA$4)</f>
        <v>0</v>
      </c>
      <c r="AB717" s="166"/>
      <c r="AC717" s="167"/>
      <c r="AD717" s="29"/>
      <c r="AE717" s="30"/>
      <c r="AF717" s="31"/>
      <c r="AG717" s="29"/>
      <c r="AH717" s="30"/>
      <c r="AI717" s="32"/>
      <c r="AJ717" s="29"/>
      <c r="AK717" s="30"/>
      <c r="AL717" s="30"/>
      <c r="AM717" s="31"/>
      <c r="AN717" s="29"/>
      <c r="AO717" s="30"/>
      <c r="AP717" s="31"/>
      <c r="AQ717" s="189"/>
      <c r="AR717" s="30"/>
      <c r="AS717" s="30"/>
      <c r="AT717" s="30"/>
      <c r="AU717" s="30"/>
      <c r="AV717" s="31"/>
      <c r="AW717" s="33"/>
      <c r="AX717" s="57"/>
    </row>
    <row r="718" spans="2:50" s="15" customFormat="1" ht="21" x14ac:dyDescent="0.25">
      <c r="B718" s="48"/>
      <c r="C718" s="20">
        <f t="shared" si="44"/>
        <v>46083</v>
      </c>
      <c r="D718" s="168">
        <f>SUMIFS('Transport DB'!P:P,'Transport DB'!C:C,"="&amp;'Work DB'!C718,'Transport DB'!F:F,"="&amp;'Work DB'!$D$4)</f>
        <v>0</v>
      </c>
      <c r="E718" s="169">
        <f>SUMIFS('Transport DB'!P:P,'Transport DB'!C:C,"="&amp;'Work DB'!C718,'Transport DB'!F:F,"="&amp;'Work DB'!$E$4)</f>
        <v>0</v>
      </c>
      <c r="F718" s="169">
        <f>SUMIFS('Transport DB'!P:P,'Transport DB'!C:C,"="&amp;'Work DB'!C718,'Transport DB'!F:F,"="&amp;'Work DB'!$F$4)</f>
        <v>0</v>
      </c>
      <c r="G718" s="169"/>
      <c r="H718" s="167"/>
      <c r="I718" s="168">
        <f>SUMIFS('Transport DB'!O:O,'Transport DB'!C:C,"="&amp;'Work DB'!C718,'Transport DB'!F:F,"="&amp;'Work DB'!$I$4)</f>
        <v>0</v>
      </c>
      <c r="J718" s="169">
        <f>SUMIFS('Transport DB'!O:O,'Transport DB'!C:C,"="&amp;'Work DB'!C718,'Transport DB'!F:F,"="&amp;'Work DB'!$J$4)</f>
        <v>0</v>
      </c>
      <c r="K718" s="169">
        <f>SUMIFS('Transport DB'!O:O,'Transport DB'!C:C,"="&amp;'Work DB'!C718,'Transport DB'!F:F,"="&amp;'Work DB'!$K$4)</f>
        <v>0</v>
      </c>
      <c r="L718" s="169">
        <f>SUMIFS('Transport DB'!O:O,'Transport DB'!C:C,"="&amp;'Work DB'!C718,'Transport DB'!F:F,"="&amp;'Work DB'!$L$4)</f>
        <v>0</v>
      </c>
      <c r="M718" s="169">
        <f>SUMIFS('Transport DB'!O:O,'Transport DB'!C:C,"="&amp;'Work DB'!C718,'Transport DB'!F:F,"="&amp;'Work DB'!$M$4)</f>
        <v>0</v>
      </c>
      <c r="N718" s="169"/>
      <c r="O718" s="167"/>
      <c r="P718" s="168">
        <f t="shared" si="43"/>
        <v>0</v>
      </c>
      <c r="Q718" s="169">
        <f t="shared" si="42"/>
        <v>0</v>
      </c>
      <c r="R718" s="169"/>
      <c r="S718" s="169"/>
      <c r="T718" s="169"/>
      <c r="U718" s="169"/>
      <c r="V718" s="167"/>
      <c r="W718" s="168">
        <f>SUMIFS('Transport DB'!Q:Q,'Transport DB'!C:C,"="&amp;'Work DB'!C718,'Transport DB'!F:F,"="&amp;'Work DB'!$W$4)</f>
        <v>0</v>
      </c>
      <c r="X718" s="169">
        <f>SUMIFS('Transport DB'!Q:Q,'Transport DB'!C:C,"="&amp;'Work DB'!C718,'Transport DB'!F:F,"="&amp;'Work DB'!$X$4)</f>
        <v>0</v>
      </c>
      <c r="Y718" s="169">
        <f>SUMIFS('Transport DB'!Q:Q,'Transport DB'!C:C,"="&amp;'Work DB'!C718,'Transport DB'!F:F,"="&amp;'Work DB'!$Y$4)</f>
        <v>0</v>
      </c>
      <c r="Z718" s="166">
        <f>SUMIFS('Transport DB'!Q:Q,'Transport DB'!C:C,"="&amp;'Work DB'!C718,'Transport DB'!F:F,"="&amp;'Work DB'!$Z$4)</f>
        <v>0</v>
      </c>
      <c r="AA718" s="166">
        <f>SUMIFS('Transport DB'!Q:Q,'Transport DB'!C:C,"="&amp;'Work DB'!C718,'Transport DB'!F:F,"="&amp;'Work DB'!$AA$4)</f>
        <v>0</v>
      </c>
      <c r="AB718" s="166"/>
      <c r="AC718" s="167"/>
      <c r="AD718" s="29"/>
      <c r="AE718" s="30"/>
      <c r="AF718" s="31"/>
      <c r="AG718" s="29"/>
      <c r="AH718" s="30"/>
      <c r="AI718" s="32"/>
      <c r="AJ718" s="29"/>
      <c r="AK718" s="30"/>
      <c r="AL718" s="30"/>
      <c r="AM718" s="31"/>
      <c r="AN718" s="29"/>
      <c r="AO718" s="30"/>
      <c r="AP718" s="31"/>
      <c r="AQ718" s="189"/>
      <c r="AR718" s="30"/>
      <c r="AS718" s="30"/>
      <c r="AT718" s="30"/>
      <c r="AU718" s="30"/>
      <c r="AV718" s="31"/>
      <c r="AW718" s="33"/>
      <c r="AX718" s="57"/>
    </row>
    <row r="719" spans="2:50" s="15" customFormat="1" ht="21" x14ac:dyDescent="0.25">
      <c r="B719" s="48"/>
      <c r="C719" s="20">
        <f t="shared" si="44"/>
        <v>46084</v>
      </c>
      <c r="D719" s="168">
        <f>SUMIFS('Transport DB'!P:P,'Transport DB'!C:C,"="&amp;'Work DB'!C719,'Transport DB'!F:F,"="&amp;'Work DB'!$D$4)</f>
        <v>0</v>
      </c>
      <c r="E719" s="169">
        <f>SUMIFS('Transport DB'!P:P,'Transport DB'!C:C,"="&amp;'Work DB'!C719,'Transport DB'!F:F,"="&amp;'Work DB'!$E$4)</f>
        <v>0</v>
      </c>
      <c r="F719" s="169">
        <f>SUMIFS('Transport DB'!P:P,'Transport DB'!C:C,"="&amp;'Work DB'!C719,'Transport DB'!F:F,"="&amp;'Work DB'!$F$4)</f>
        <v>0</v>
      </c>
      <c r="G719" s="169"/>
      <c r="H719" s="167"/>
      <c r="I719" s="168">
        <f>SUMIFS('Transport DB'!O:O,'Transport DB'!C:C,"="&amp;'Work DB'!C719,'Transport DB'!F:F,"="&amp;'Work DB'!$I$4)</f>
        <v>0</v>
      </c>
      <c r="J719" s="169">
        <f>SUMIFS('Transport DB'!O:O,'Transport DB'!C:C,"="&amp;'Work DB'!C719,'Transport DB'!F:F,"="&amp;'Work DB'!$J$4)</f>
        <v>0</v>
      </c>
      <c r="K719" s="169">
        <f>SUMIFS('Transport DB'!O:O,'Transport DB'!C:C,"="&amp;'Work DB'!C719,'Transport DB'!F:F,"="&amp;'Work DB'!$K$4)</f>
        <v>0</v>
      </c>
      <c r="L719" s="169">
        <f>SUMIFS('Transport DB'!O:O,'Transport DB'!C:C,"="&amp;'Work DB'!C719,'Transport DB'!F:F,"="&amp;'Work DB'!$L$4)</f>
        <v>0</v>
      </c>
      <c r="M719" s="169">
        <f>SUMIFS('Transport DB'!O:O,'Transport DB'!C:C,"="&amp;'Work DB'!C719,'Transport DB'!F:F,"="&amp;'Work DB'!$M$4)</f>
        <v>0</v>
      </c>
      <c r="N719" s="169"/>
      <c r="O719" s="167"/>
      <c r="P719" s="168">
        <f t="shared" si="43"/>
        <v>0</v>
      </c>
      <c r="Q719" s="169">
        <f t="shared" si="42"/>
        <v>0</v>
      </c>
      <c r="R719" s="169"/>
      <c r="S719" s="169"/>
      <c r="T719" s="169"/>
      <c r="U719" s="169"/>
      <c r="V719" s="167"/>
      <c r="W719" s="168">
        <f>SUMIFS('Transport DB'!Q:Q,'Transport DB'!C:C,"="&amp;'Work DB'!C719,'Transport DB'!F:F,"="&amp;'Work DB'!$W$4)</f>
        <v>0</v>
      </c>
      <c r="X719" s="169">
        <f>SUMIFS('Transport DB'!Q:Q,'Transport DB'!C:C,"="&amp;'Work DB'!C719,'Transport DB'!F:F,"="&amp;'Work DB'!$X$4)</f>
        <v>0</v>
      </c>
      <c r="Y719" s="169">
        <f>SUMIFS('Transport DB'!Q:Q,'Transport DB'!C:C,"="&amp;'Work DB'!C719,'Transport DB'!F:F,"="&amp;'Work DB'!$Y$4)</f>
        <v>0</v>
      </c>
      <c r="Z719" s="166">
        <f>SUMIFS('Transport DB'!Q:Q,'Transport DB'!C:C,"="&amp;'Work DB'!C719,'Transport DB'!F:F,"="&amp;'Work DB'!$Z$4)</f>
        <v>0</v>
      </c>
      <c r="AA719" s="166">
        <f>SUMIFS('Transport DB'!Q:Q,'Transport DB'!C:C,"="&amp;'Work DB'!C719,'Transport DB'!F:F,"="&amp;'Work DB'!$AA$4)</f>
        <v>0</v>
      </c>
      <c r="AB719" s="166"/>
      <c r="AC719" s="167"/>
      <c r="AD719" s="29"/>
      <c r="AE719" s="30"/>
      <c r="AF719" s="31"/>
      <c r="AG719" s="29"/>
      <c r="AH719" s="30"/>
      <c r="AI719" s="32"/>
      <c r="AJ719" s="29"/>
      <c r="AK719" s="30"/>
      <c r="AL719" s="30"/>
      <c r="AM719" s="31"/>
      <c r="AN719" s="29"/>
      <c r="AO719" s="30"/>
      <c r="AP719" s="31"/>
      <c r="AQ719" s="189"/>
      <c r="AR719" s="30"/>
      <c r="AS719" s="30"/>
      <c r="AT719" s="30"/>
      <c r="AU719" s="30"/>
      <c r="AV719" s="31"/>
      <c r="AW719" s="33"/>
      <c r="AX719" s="57"/>
    </row>
    <row r="720" spans="2:50" s="15" customFormat="1" ht="21" x14ac:dyDescent="0.25">
      <c r="B720" s="48"/>
      <c r="C720" s="20">
        <f t="shared" si="44"/>
        <v>46085</v>
      </c>
      <c r="D720" s="168">
        <f>SUMIFS('Transport DB'!P:P,'Transport DB'!C:C,"="&amp;'Work DB'!C720,'Transport DB'!F:F,"="&amp;'Work DB'!$D$4)</f>
        <v>0</v>
      </c>
      <c r="E720" s="169">
        <f>SUMIFS('Transport DB'!P:P,'Transport DB'!C:C,"="&amp;'Work DB'!C720,'Transport DB'!F:F,"="&amp;'Work DB'!$E$4)</f>
        <v>0</v>
      </c>
      <c r="F720" s="169">
        <f>SUMIFS('Transport DB'!P:P,'Transport DB'!C:C,"="&amp;'Work DB'!C720,'Transport DB'!F:F,"="&amp;'Work DB'!$F$4)</f>
        <v>0</v>
      </c>
      <c r="G720" s="169"/>
      <c r="H720" s="167"/>
      <c r="I720" s="168">
        <f>SUMIFS('Transport DB'!O:O,'Transport DB'!C:C,"="&amp;'Work DB'!C720,'Transport DB'!F:F,"="&amp;'Work DB'!$I$4)</f>
        <v>0</v>
      </c>
      <c r="J720" s="169">
        <f>SUMIFS('Transport DB'!O:O,'Transport DB'!C:C,"="&amp;'Work DB'!C720,'Transport DB'!F:F,"="&amp;'Work DB'!$J$4)</f>
        <v>0</v>
      </c>
      <c r="K720" s="169">
        <f>SUMIFS('Transport DB'!O:O,'Transport DB'!C:C,"="&amp;'Work DB'!C720,'Transport DB'!F:F,"="&amp;'Work DB'!$K$4)</f>
        <v>0</v>
      </c>
      <c r="L720" s="169">
        <f>SUMIFS('Transport DB'!O:O,'Transport DB'!C:C,"="&amp;'Work DB'!C720,'Transport DB'!F:F,"="&amp;'Work DB'!$L$4)</f>
        <v>0</v>
      </c>
      <c r="M720" s="169">
        <f>SUMIFS('Transport DB'!O:O,'Transport DB'!C:C,"="&amp;'Work DB'!C720,'Transport DB'!F:F,"="&amp;'Work DB'!$M$4)</f>
        <v>0</v>
      </c>
      <c r="N720" s="169"/>
      <c r="O720" s="167"/>
      <c r="P720" s="168">
        <f t="shared" si="43"/>
        <v>0</v>
      </c>
      <c r="Q720" s="169">
        <f t="shared" si="42"/>
        <v>0</v>
      </c>
      <c r="R720" s="169"/>
      <c r="S720" s="169"/>
      <c r="T720" s="169"/>
      <c r="U720" s="169"/>
      <c r="V720" s="167"/>
      <c r="W720" s="168">
        <f>SUMIFS('Transport DB'!Q:Q,'Transport DB'!C:C,"="&amp;'Work DB'!C720,'Transport DB'!F:F,"="&amp;'Work DB'!$W$4)</f>
        <v>0</v>
      </c>
      <c r="X720" s="169">
        <f>SUMIFS('Transport DB'!Q:Q,'Transport DB'!C:C,"="&amp;'Work DB'!C720,'Transport DB'!F:F,"="&amp;'Work DB'!$X$4)</f>
        <v>0</v>
      </c>
      <c r="Y720" s="169">
        <f>SUMIFS('Transport DB'!Q:Q,'Transport DB'!C:C,"="&amp;'Work DB'!C720,'Transport DB'!F:F,"="&amp;'Work DB'!$Y$4)</f>
        <v>0</v>
      </c>
      <c r="Z720" s="166">
        <f>SUMIFS('Transport DB'!Q:Q,'Transport DB'!C:C,"="&amp;'Work DB'!C720,'Transport DB'!F:F,"="&amp;'Work DB'!$Z$4)</f>
        <v>0</v>
      </c>
      <c r="AA720" s="166">
        <f>SUMIFS('Transport DB'!Q:Q,'Transport DB'!C:C,"="&amp;'Work DB'!C720,'Transport DB'!F:F,"="&amp;'Work DB'!$AA$4)</f>
        <v>0</v>
      </c>
      <c r="AB720" s="166"/>
      <c r="AC720" s="167"/>
      <c r="AD720" s="29"/>
      <c r="AE720" s="30"/>
      <c r="AF720" s="31"/>
      <c r="AG720" s="29"/>
      <c r="AH720" s="30"/>
      <c r="AI720" s="32"/>
      <c r="AJ720" s="29"/>
      <c r="AK720" s="30"/>
      <c r="AL720" s="30"/>
      <c r="AM720" s="31"/>
      <c r="AN720" s="29"/>
      <c r="AO720" s="30"/>
      <c r="AP720" s="31"/>
      <c r="AQ720" s="189"/>
      <c r="AR720" s="30"/>
      <c r="AS720" s="30"/>
      <c r="AT720" s="30"/>
      <c r="AU720" s="30"/>
      <c r="AV720" s="31"/>
      <c r="AW720" s="33"/>
      <c r="AX720" s="57"/>
    </row>
    <row r="721" spans="2:50" s="15" customFormat="1" ht="21" x14ac:dyDescent="0.25">
      <c r="B721" s="48"/>
      <c r="C721" s="20">
        <f t="shared" si="44"/>
        <v>46086</v>
      </c>
      <c r="D721" s="168">
        <f>SUMIFS('Transport DB'!P:P,'Transport DB'!C:C,"="&amp;'Work DB'!C721,'Transport DB'!F:F,"="&amp;'Work DB'!$D$4)</f>
        <v>0</v>
      </c>
      <c r="E721" s="169">
        <f>SUMIFS('Transport DB'!P:P,'Transport DB'!C:C,"="&amp;'Work DB'!C721,'Transport DB'!F:F,"="&amp;'Work DB'!$E$4)</f>
        <v>0</v>
      </c>
      <c r="F721" s="169">
        <f>SUMIFS('Transport DB'!P:P,'Transport DB'!C:C,"="&amp;'Work DB'!C721,'Transport DB'!F:F,"="&amp;'Work DB'!$F$4)</f>
        <v>0</v>
      </c>
      <c r="G721" s="169"/>
      <c r="H721" s="167"/>
      <c r="I721" s="168">
        <f>SUMIFS('Transport DB'!O:O,'Transport DB'!C:C,"="&amp;'Work DB'!C721,'Transport DB'!F:F,"="&amp;'Work DB'!$I$4)</f>
        <v>0</v>
      </c>
      <c r="J721" s="169">
        <f>SUMIFS('Transport DB'!O:O,'Transport DB'!C:C,"="&amp;'Work DB'!C721,'Transport DB'!F:F,"="&amp;'Work DB'!$J$4)</f>
        <v>0</v>
      </c>
      <c r="K721" s="169">
        <f>SUMIFS('Transport DB'!O:O,'Transport DB'!C:C,"="&amp;'Work DB'!C721,'Transport DB'!F:F,"="&amp;'Work DB'!$K$4)</f>
        <v>0</v>
      </c>
      <c r="L721" s="169">
        <f>SUMIFS('Transport DB'!O:O,'Transport DB'!C:C,"="&amp;'Work DB'!C721,'Transport DB'!F:F,"="&amp;'Work DB'!$L$4)</f>
        <v>0</v>
      </c>
      <c r="M721" s="169">
        <f>SUMIFS('Transport DB'!O:O,'Transport DB'!C:C,"="&amp;'Work DB'!C721,'Transport DB'!F:F,"="&amp;'Work DB'!$M$4)</f>
        <v>0</v>
      </c>
      <c r="N721" s="169"/>
      <c r="O721" s="167"/>
      <c r="P721" s="168">
        <f t="shared" si="43"/>
        <v>0</v>
      </c>
      <c r="Q721" s="169">
        <f t="shared" si="42"/>
        <v>0</v>
      </c>
      <c r="R721" s="169"/>
      <c r="S721" s="169"/>
      <c r="T721" s="169"/>
      <c r="U721" s="169"/>
      <c r="V721" s="167"/>
      <c r="W721" s="168">
        <f>SUMIFS('Transport DB'!Q:Q,'Transport DB'!C:C,"="&amp;'Work DB'!C721,'Transport DB'!F:F,"="&amp;'Work DB'!$W$4)</f>
        <v>0</v>
      </c>
      <c r="X721" s="169">
        <f>SUMIFS('Transport DB'!Q:Q,'Transport DB'!C:C,"="&amp;'Work DB'!C721,'Transport DB'!F:F,"="&amp;'Work DB'!$X$4)</f>
        <v>0</v>
      </c>
      <c r="Y721" s="169">
        <f>SUMIFS('Transport DB'!Q:Q,'Transport DB'!C:C,"="&amp;'Work DB'!C721,'Transport DB'!F:F,"="&amp;'Work DB'!$Y$4)</f>
        <v>0</v>
      </c>
      <c r="Z721" s="166">
        <f>SUMIFS('Transport DB'!Q:Q,'Transport DB'!C:C,"="&amp;'Work DB'!C721,'Transport DB'!F:F,"="&amp;'Work DB'!$Z$4)</f>
        <v>0</v>
      </c>
      <c r="AA721" s="166">
        <f>SUMIFS('Transport DB'!Q:Q,'Transport DB'!C:C,"="&amp;'Work DB'!C721,'Transport DB'!F:F,"="&amp;'Work DB'!$AA$4)</f>
        <v>0</v>
      </c>
      <c r="AB721" s="166"/>
      <c r="AC721" s="167"/>
      <c r="AD721" s="29"/>
      <c r="AE721" s="30"/>
      <c r="AF721" s="31"/>
      <c r="AG721" s="29"/>
      <c r="AH721" s="30"/>
      <c r="AI721" s="32"/>
      <c r="AJ721" s="29"/>
      <c r="AK721" s="30"/>
      <c r="AL721" s="30"/>
      <c r="AM721" s="31"/>
      <c r="AN721" s="29"/>
      <c r="AO721" s="30"/>
      <c r="AP721" s="31"/>
      <c r="AQ721" s="189"/>
      <c r="AR721" s="30"/>
      <c r="AS721" s="30"/>
      <c r="AT721" s="30"/>
      <c r="AU721" s="30"/>
      <c r="AV721" s="31"/>
      <c r="AW721" s="33"/>
      <c r="AX721" s="57"/>
    </row>
    <row r="722" spans="2:50" s="15" customFormat="1" ht="21" x14ac:dyDescent="0.25">
      <c r="B722" s="48"/>
      <c r="C722" s="20">
        <f t="shared" si="44"/>
        <v>46087</v>
      </c>
      <c r="D722" s="168">
        <f>SUMIFS('Transport DB'!P:P,'Transport DB'!C:C,"="&amp;'Work DB'!C722,'Transport DB'!F:F,"="&amp;'Work DB'!$D$4)</f>
        <v>0</v>
      </c>
      <c r="E722" s="169">
        <f>SUMIFS('Transport DB'!P:P,'Transport DB'!C:C,"="&amp;'Work DB'!C722,'Transport DB'!F:F,"="&amp;'Work DB'!$E$4)</f>
        <v>0</v>
      </c>
      <c r="F722" s="169">
        <f>SUMIFS('Transport DB'!P:P,'Transport DB'!C:C,"="&amp;'Work DB'!C722,'Transport DB'!F:F,"="&amp;'Work DB'!$F$4)</f>
        <v>0</v>
      </c>
      <c r="G722" s="169"/>
      <c r="H722" s="167"/>
      <c r="I722" s="168">
        <f>SUMIFS('Transport DB'!O:O,'Transport DB'!C:C,"="&amp;'Work DB'!C722,'Transport DB'!F:F,"="&amp;'Work DB'!$I$4)</f>
        <v>0</v>
      </c>
      <c r="J722" s="169">
        <f>SUMIFS('Transport DB'!O:O,'Transport DB'!C:C,"="&amp;'Work DB'!C722,'Transport DB'!F:F,"="&amp;'Work DB'!$J$4)</f>
        <v>0</v>
      </c>
      <c r="K722" s="169">
        <f>SUMIFS('Transport DB'!O:O,'Transport DB'!C:C,"="&amp;'Work DB'!C722,'Transport DB'!F:F,"="&amp;'Work DB'!$K$4)</f>
        <v>0</v>
      </c>
      <c r="L722" s="169">
        <f>SUMIFS('Transport DB'!O:O,'Transport DB'!C:C,"="&amp;'Work DB'!C722,'Transport DB'!F:F,"="&amp;'Work DB'!$L$4)</f>
        <v>0</v>
      </c>
      <c r="M722" s="169">
        <f>SUMIFS('Transport DB'!O:O,'Transport DB'!C:C,"="&amp;'Work DB'!C722,'Transport DB'!F:F,"="&amp;'Work DB'!$M$4)</f>
        <v>0</v>
      </c>
      <c r="N722" s="169"/>
      <c r="O722" s="167"/>
      <c r="P722" s="168">
        <f t="shared" si="43"/>
        <v>0</v>
      </c>
      <c r="Q722" s="169">
        <f t="shared" si="42"/>
        <v>0</v>
      </c>
      <c r="R722" s="169"/>
      <c r="S722" s="169"/>
      <c r="T722" s="169"/>
      <c r="U722" s="169"/>
      <c r="V722" s="167"/>
      <c r="W722" s="168">
        <f>SUMIFS('Transport DB'!Q:Q,'Transport DB'!C:C,"="&amp;'Work DB'!C722,'Transport DB'!F:F,"="&amp;'Work DB'!$W$4)</f>
        <v>0</v>
      </c>
      <c r="X722" s="169">
        <f>SUMIFS('Transport DB'!Q:Q,'Transport DB'!C:C,"="&amp;'Work DB'!C722,'Transport DB'!F:F,"="&amp;'Work DB'!$X$4)</f>
        <v>0</v>
      </c>
      <c r="Y722" s="169">
        <f>SUMIFS('Transport DB'!Q:Q,'Transport DB'!C:C,"="&amp;'Work DB'!C722,'Transport DB'!F:F,"="&amp;'Work DB'!$Y$4)</f>
        <v>0</v>
      </c>
      <c r="Z722" s="166">
        <f>SUMIFS('Transport DB'!Q:Q,'Transport DB'!C:C,"="&amp;'Work DB'!C722,'Transport DB'!F:F,"="&amp;'Work DB'!$Z$4)</f>
        <v>0</v>
      </c>
      <c r="AA722" s="166">
        <f>SUMIFS('Transport DB'!Q:Q,'Transport DB'!C:C,"="&amp;'Work DB'!C722,'Transport DB'!F:F,"="&amp;'Work DB'!$AA$4)</f>
        <v>0</v>
      </c>
      <c r="AB722" s="166"/>
      <c r="AC722" s="167"/>
      <c r="AD722" s="29"/>
      <c r="AE722" s="30"/>
      <c r="AF722" s="31"/>
      <c r="AG722" s="29"/>
      <c r="AH722" s="30"/>
      <c r="AI722" s="32"/>
      <c r="AJ722" s="29"/>
      <c r="AK722" s="30"/>
      <c r="AL722" s="30"/>
      <c r="AM722" s="31"/>
      <c r="AN722" s="29"/>
      <c r="AO722" s="30"/>
      <c r="AP722" s="31"/>
      <c r="AQ722" s="189"/>
      <c r="AR722" s="30"/>
      <c r="AS722" s="30"/>
      <c r="AT722" s="30"/>
      <c r="AU722" s="30"/>
      <c r="AV722" s="31"/>
      <c r="AW722" s="33"/>
      <c r="AX722" s="57"/>
    </row>
    <row r="723" spans="2:50" s="15" customFormat="1" ht="21" x14ac:dyDescent="0.25">
      <c r="B723" s="48"/>
      <c r="C723" s="20">
        <f t="shared" si="44"/>
        <v>46088</v>
      </c>
      <c r="D723" s="168">
        <f>SUMIFS('Transport DB'!P:P,'Transport DB'!C:C,"="&amp;'Work DB'!C723,'Transport DB'!F:F,"="&amp;'Work DB'!$D$4)</f>
        <v>0</v>
      </c>
      <c r="E723" s="169">
        <f>SUMIFS('Transport DB'!P:P,'Transport DB'!C:C,"="&amp;'Work DB'!C723,'Transport DB'!F:F,"="&amp;'Work DB'!$E$4)</f>
        <v>0</v>
      </c>
      <c r="F723" s="169">
        <f>SUMIFS('Transport DB'!P:P,'Transport DB'!C:C,"="&amp;'Work DB'!C723,'Transport DB'!F:F,"="&amp;'Work DB'!$F$4)</f>
        <v>0</v>
      </c>
      <c r="G723" s="169"/>
      <c r="H723" s="167"/>
      <c r="I723" s="168">
        <f>SUMIFS('Transport DB'!O:O,'Transport DB'!C:C,"="&amp;'Work DB'!C723,'Transport DB'!F:F,"="&amp;'Work DB'!$I$4)</f>
        <v>0</v>
      </c>
      <c r="J723" s="169">
        <f>SUMIFS('Transport DB'!O:O,'Transport DB'!C:C,"="&amp;'Work DB'!C723,'Transport DB'!F:F,"="&amp;'Work DB'!$J$4)</f>
        <v>0</v>
      </c>
      <c r="K723" s="169">
        <f>SUMIFS('Transport DB'!O:O,'Transport DB'!C:C,"="&amp;'Work DB'!C723,'Transport DB'!F:F,"="&amp;'Work DB'!$K$4)</f>
        <v>0</v>
      </c>
      <c r="L723" s="169">
        <f>SUMIFS('Transport DB'!O:O,'Transport DB'!C:C,"="&amp;'Work DB'!C723,'Transport DB'!F:F,"="&amp;'Work DB'!$L$4)</f>
        <v>0</v>
      </c>
      <c r="M723" s="169">
        <f>SUMIFS('Transport DB'!O:O,'Transport DB'!C:C,"="&amp;'Work DB'!C723,'Transport DB'!F:F,"="&amp;'Work DB'!$M$4)</f>
        <v>0</v>
      </c>
      <c r="N723" s="169"/>
      <c r="O723" s="167"/>
      <c r="P723" s="168">
        <f t="shared" si="43"/>
        <v>0</v>
      </c>
      <c r="Q723" s="169">
        <f t="shared" si="42"/>
        <v>0</v>
      </c>
      <c r="R723" s="169"/>
      <c r="S723" s="169"/>
      <c r="T723" s="169"/>
      <c r="U723" s="169"/>
      <c r="V723" s="167"/>
      <c r="W723" s="168">
        <f>SUMIFS('Transport DB'!Q:Q,'Transport DB'!C:C,"="&amp;'Work DB'!C723,'Transport DB'!F:F,"="&amp;'Work DB'!$W$4)</f>
        <v>0</v>
      </c>
      <c r="X723" s="169">
        <f>SUMIFS('Transport DB'!Q:Q,'Transport DB'!C:C,"="&amp;'Work DB'!C723,'Transport DB'!F:F,"="&amp;'Work DB'!$X$4)</f>
        <v>0</v>
      </c>
      <c r="Y723" s="169">
        <f>SUMIFS('Transport DB'!Q:Q,'Transport DB'!C:C,"="&amp;'Work DB'!C723,'Transport DB'!F:F,"="&amp;'Work DB'!$Y$4)</f>
        <v>0</v>
      </c>
      <c r="Z723" s="166">
        <f>SUMIFS('Transport DB'!Q:Q,'Transport DB'!C:C,"="&amp;'Work DB'!C723,'Transport DB'!F:F,"="&amp;'Work DB'!$Z$4)</f>
        <v>0</v>
      </c>
      <c r="AA723" s="166">
        <f>SUMIFS('Transport DB'!Q:Q,'Transport DB'!C:C,"="&amp;'Work DB'!C723,'Transport DB'!F:F,"="&amp;'Work DB'!$AA$4)</f>
        <v>0</v>
      </c>
      <c r="AB723" s="166"/>
      <c r="AC723" s="167"/>
      <c r="AD723" s="29"/>
      <c r="AE723" s="30"/>
      <c r="AF723" s="31"/>
      <c r="AG723" s="29"/>
      <c r="AH723" s="30"/>
      <c r="AI723" s="32"/>
      <c r="AJ723" s="29"/>
      <c r="AK723" s="30"/>
      <c r="AL723" s="30"/>
      <c r="AM723" s="31"/>
      <c r="AN723" s="29"/>
      <c r="AO723" s="30"/>
      <c r="AP723" s="31"/>
      <c r="AQ723" s="189"/>
      <c r="AR723" s="30"/>
      <c r="AS723" s="30"/>
      <c r="AT723" s="30"/>
      <c r="AU723" s="30"/>
      <c r="AV723" s="31"/>
      <c r="AW723" s="33"/>
      <c r="AX723" s="57"/>
    </row>
    <row r="724" spans="2:50" s="15" customFormat="1" ht="21" x14ac:dyDescent="0.25">
      <c r="B724" s="48"/>
      <c r="C724" s="20">
        <f t="shared" si="44"/>
        <v>46089</v>
      </c>
      <c r="D724" s="168">
        <f>SUMIFS('Transport DB'!P:P,'Transport DB'!C:C,"="&amp;'Work DB'!C724,'Transport DB'!F:F,"="&amp;'Work DB'!$D$4)</f>
        <v>0</v>
      </c>
      <c r="E724" s="169">
        <f>SUMIFS('Transport DB'!P:P,'Transport DB'!C:C,"="&amp;'Work DB'!C724,'Transport DB'!F:F,"="&amp;'Work DB'!$E$4)</f>
        <v>0</v>
      </c>
      <c r="F724" s="169">
        <f>SUMIFS('Transport DB'!P:P,'Transport DB'!C:C,"="&amp;'Work DB'!C724,'Transport DB'!F:F,"="&amp;'Work DB'!$F$4)</f>
        <v>0</v>
      </c>
      <c r="G724" s="169"/>
      <c r="H724" s="167"/>
      <c r="I724" s="168">
        <f>SUMIFS('Transport DB'!O:O,'Transport DB'!C:C,"="&amp;'Work DB'!C724,'Transport DB'!F:F,"="&amp;'Work DB'!$I$4)</f>
        <v>0</v>
      </c>
      <c r="J724" s="169">
        <f>SUMIFS('Transport DB'!O:O,'Transport DB'!C:C,"="&amp;'Work DB'!C724,'Transport DB'!F:F,"="&amp;'Work DB'!$J$4)</f>
        <v>0</v>
      </c>
      <c r="K724" s="169">
        <f>SUMIFS('Transport DB'!O:O,'Transport DB'!C:C,"="&amp;'Work DB'!C724,'Transport DB'!F:F,"="&amp;'Work DB'!$K$4)</f>
        <v>0</v>
      </c>
      <c r="L724" s="169">
        <f>SUMIFS('Transport DB'!O:O,'Transport DB'!C:C,"="&amp;'Work DB'!C724,'Transport DB'!F:F,"="&amp;'Work DB'!$L$4)</f>
        <v>0</v>
      </c>
      <c r="M724" s="169">
        <f>SUMIFS('Transport DB'!O:O,'Transport DB'!C:C,"="&amp;'Work DB'!C724,'Transport DB'!F:F,"="&amp;'Work DB'!$M$4)</f>
        <v>0</v>
      </c>
      <c r="N724" s="169"/>
      <c r="O724" s="167"/>
      <c r="P724" s="168">
        <f t="shared" si="43"/>
        <v>0</v>
      </c>
      <c r="Q724" s="169">
        <f t="shared" si="42"/>
        <v>0</v>
      </c>
      <c r="R724" s="169"/>
      <c r="S724" s="169"/>
      <c r="T724" s="169"/>
      <c r="U724" s="169"/>
      <c r="V724" s="167"/>
      <c r="W724" s="168">
        <f>SUMIFS('Transport DB'!Q:Q,'Transport DB'!C:C,"="&amp;'Work DB'!C724,'Transport DB'!F:F,"="&amp;'Work DB'!$W$4)</f>
        <v>0</v>
      </c>
      <c r="X724" s="169">
        <f>SUMIFS('Transport DB'!Q:Q,'Transport DB'!C:C,"="&amp;'Work DB'!C724,'Transport DB'!F:F,"="&amp;'Work DB'!$X$4)</f>
        <v>0</v>
      </c>
      <c r="Y724" s="169">
        <f>SUMIFS('Transport DB'!Q:Q,'Transport DB'!C:C,"="&amp;'Work DB'!C724,'Transport DB'!F:F,"="&amp;'Work DB'!$Y$4)</f>
        <v>0</v>
      </c>
      <c r="Z724" s="166">
        <f>SUMIFS('Transport DB'!Q:Q,'Transport DB'!C:C,"="&amp;'Work DB'!C724,'Transport DB'!F:F,"="&amp;'Work DB'!$Z$4)</f>
        <v>0</v>
      </c>
      <c r="AA724" s="166">
        <f>SUMIFS('Transport DB'!Q:Q,'Transport DB'!C:C,"="&amp;'Work DB'!C724,'Transport DB'!F:F,"="&amp;'Work DB'!$AA$4)</f>
        <v>0</v>
      </c>
      <c r="AB724" s="166"/>
      <c r="AC724" s="167"/>
      <c r="AD724" s="29"/>
      <c r="AE724" s="30"/>
      <c r="AF724" s="31"/>
      <c r="AG724" s="29"/>
      <c r="AH724" s="30"/>
      <c r="AI724" s="32"/>
      <c r="AJ724" s="29"/>
      <c r="AK724" s="30"/>
      <c r="AL724" s="30"/>
      <c r="AM724" s="31"/>
      <c r="AN724" s="29"/>
      <c r="AO724" s="30"/>
      <c r="AP724" s="31"/>
      <c r="AQ724" s="189"/>
      <c r="AR724" s="30"/>
      <c r="AS724" s="30"/>
      <c r="AT724" s="30"/>
      <c r="AU724" s="30"/>
      <c r="AV724" s="31"/>
      <c r="AW724" s="33"/>
      <c r="AX724" s="57"/>
    </row>
    <row r="725" spans="2:50" s="15" customFormat="1" ht="21" x14ac:dyDescent="0.25">
      <c r="B725" s="48"/>
      <c r="C725" s="20">
        <f t="shared" si="44"/>
        <v>46090</v>
      </c>
      <c r="D725" s="168">
        <f>SUMIFS('Transport DB'!P:P,'Transport DB'!C:C,"="&amp;'Work DB'!C725,'Transport DB'!F:F,"="&amp;'Work DB'!$D$4)</f>
        <v>0</v>
      </c>
      <c r="E725" s="169">
        <f>SUMIFS('Transport DB'!P:P,'Transport DB'!C:C,"="&amp;'Work DB'!C725,'Transport DB'!F:F,"="&amp;'Work DB'!$E$4)</f>
        <v>0</v>
      </c>
      <c r="F725" s="169">
        <f>SUMIFS('Transport DB'!P:P,'Transport DB'!C:C,"="&amp;'Work DB'!C725,'Transport DB'!F:F,"="&amp;'Work DB'!$F$4)</f>
        <v>0</v>
      </c>
      <c r="G725" s="169"/>
      <c r="H725" s="167"/>
      <c r="I725" s="168">
        <f>SUMIFS('Transport DB'!O:O,'Transport DB'!C:C,"="&amp;'Work DB'!C725,'Transport DB'!F:F,"="&amp;'Work DB'!$I$4)</f>
        <v>0</v>
      </c>
      <c r="J725" s="169">
        <f>SUMIFS('Transport DB'!O:O,'Transport DB'!C:C,"="&amp;'Work DB'!C725,'Transport DB'!F:F,"="&amp;'Work DB'!$J$4)</f>
        <v>0</v>
      </c>
      <c r="K725" s="169">
        <f>SUMIFS('Transport DB'!O:O,'Transport DB'!C:C,"="&amp;'Work DB'!C725,'Transport DB'!F:F,"="&amp;'Work DB'!$K$4)</f>
        <v>0</v>
      </c>
      <c r="L725" s="169">
        <f>SUMIFS('Transport DB'!O:O,'Transport DB'!C:C,"="&amp;'Work DB'!C725,'Transport DB'!F:F,"="&amp;'Work DB'!$L$4)</f>
        <v>0</v>
      </c>
      <c r="M725" s="169">
        <f>SUMIFS('Transport DB'!O:O,'Transport DB'!C:C,"="&amp;'Work DB'!C725,'Transport DB'!F:F,"="&amp;'Work DB'!$M$4)</f>
        <v>0</v>
      </c>
      <c r="N725" s="169"/>
      <c r="O725" s="167"/>
      <c r="P725" s="168">
        <f t="shared" si="43"/>
        <v>0</v>
      </c>
      <c r="Q725" s="169">
        <f t="shared" si="42"/>
        <v>0</v>
      </c>
      <c r="R725" s="169"/>
      <c r="S725" s="169"/>
      <c r="T725" s="169"/>
      <c r="U725" s="169"/>
      <c r="V725" s="167"/>
      <c r="W725" s="168">
        <f>SUMIFS('Transport DB'!Q:Q,'Transport DB'!C:C,"="&amp;'Work DB'!C725,'Transport DB'!F:F,"="&amp;'Work DB'!$W$4)</f>
        <v>0</v>
      </c>
      <c r="X725" s="169">
        <f>SUMIFS('Transport DB'!Q:Q,'Transport DB'!C:C,"="&amp;'Work DB'!C725,'Transport DB'!F:F,"="&amp;'Work DB'!$X$4)</f>
        <v>0</v>
      </c>
      <c r="Y725" s="169">
        <f>SUMIFS('Transport DB'!Q:Q,'Transport DB'!C:C,"="&amp;'Work DB'!C725,'Transport DB'!F:F,"="&amp;'Work DB'!$Y$4)</f>
        <v>0</v>
      </c>
      <c r="Z725" s="166">
        <f>SUMIFS('Transport DB'!Q:Q,'Transport DB'!C:C,"="&amp;'Work DB'!C725,'Transport DB'!F:F,"="&amp;'Work DB'!$Z$4)</f>
        <v>0</v>
      </c>
      <c r="AA725" s="166">
        <f>SUMIFS('Transport DB'!Q:Q,'Transport DB'!C:C,"="&amp;'Work DB'!C725,'Transport DB'!F:F,"="&amp;'Work DB'!$AA$4)</f>
        <v>0</v>
      </c>
      <c r="AB725" s="166"/>
      <c r="AC725" s="167"/>
      <c r="AD725" s="29"/>
      <c r="AE725" s="30"/>
      <c r="AF725" s="31"/>
      <c r="AG725" s="29"/>
      <c r="AH725" s="30"/>
      <c r="AI725" s="32"/>
      <c r="AJ725" s="29"/>
      <c r="AK725" s="30"/>
      <c r="AL725" s="30"/>
      <c r="AM725" s="31"/>
      <c r="AN725" s="29"/>
      <c r="AO725" s="30"/>
      <c r="AP725" s="31"/>
      <c r="AQ725" s="189"/>
      <c r="AR725" s="30"/>
      <c r="AS725" s="30"/>
      <c r="AT725" s="30"/>
      <c r="AU725" s="30"/>
      <c r="AV725" s="31"/>
      <c r="AW725" s="33"/>
      <c r="AX725" s="57"/>
    </row>
    <row r="726" spans="2:50" s="15" customFormat="1" ht="21" x14ac:dyDescent="0.25">
      <c r="B726" s="48"/>
      <c r="C726" s="20">
        <f t="shared" si="44"/>
        <v>46091</v>
      </c>
      <c r="D726" s="168">
        <f>SUMIFS('Transport DB'!P:P,'Transport DB'!C:C,"="&amp;'Work DB'!C726,'Transport DB'!F:F,"="&amp;'Work DB'!$D$4)</f>
        <v>0</v>
      </c>
      <c r="E726" s="169">
        <f>SUMIFS('Transport DB'!P:P,'Transport DB'!C:C,"="&amp;'Work DB'!C726,'Transport DB'!F:F,"="&amp;'Work DB'!$E$4)</f>
        <v>0</v>
      </c>
      <c r="F726" s="169">
        <f>SUMIFS('Transport DB'!P:P,'Transport DB'!C:C,"="&amp;'Work DB'!C726,'Transport DB'!F:F,"="&amp;'Work DB'!$F$4)</f>
        <v>0</v>
      </c>
      <c r="G726" s="169"/>
      <c r="H726" s="167"/>
      <c r="I726" s="168">
        <f>SUMIFS('Transport DB'!O:O,'Transport DB'!C:C,"="&amp;'Work DB'!C726,'Transport DB'!F:F,"="&amp;'Work DB'!$I$4)</f>
        <v>0</v>
      </c>
      <c r="J726" s="169">
        <f>SUMIFS('Transport DB'!O:O,'Transport DB'!C:C,"="&amp;'Work DB'!C726,'Transport DB'!F:F,"="&amp;'Work DB'!$J$4)</f>
        <v>0</v>
      </c>
      <c r="K726" s="169">
        <f>SUMIFS('Transport DB'!O:O,'Transport DB'!C:C,"="&amp;'Work DB'!C726,'Transport DB'!F:F,"="&amp;'Work DB'!$K$4)</f>
        <v>0</v>
      </c>
      <c r="L726" s="169">
        <f>SUMIFS('Transport DB'!O:O,'Transport DB'!C:C,"="&amp;'Work DB'!C726,'Transport DB'!F:F,"="&amp;'Work DB'!$L$4)</f>
        <v>0</v>
      </c>
      <c r="M726" s="169">
        <f>SUMIFS('Transport DB'!O:O,'Transport DB'!C:C,"="&amp;'Work DB'!C726,'Transport DB'!F:F,"="&amp;'Work DB'!$M$4)</f>
        <v>0</v>
      </c>
      <c r="N726" s="169"/>
      <c r="O726" s="167"/>
      <c r="P726" s="168">
        <f t="shared" si="43"/>
        <v>0</v>
      </c>
      <c r="Q726" s="169">
        <f t="shared" si="42"/>
        <v>0</v>
      </c>
      <c r="R726" s="169"/>
      <c r="S726" s="169"/>
      <c r="T726" s="169"/>
      <c r="U726" s="169"/>
      <c r="V726" s="167"/>
      <c r="W726" s="168">
        <f>SUMIFS('Transport DB'!Q:Q,'Transport DB'!C:C,"="&amp;'Work DB'!C726,'Transport DB'!F:F,"="&amp;'Work DB'!$W$4)</f>
        <v>0</v>
      </c>
      <c r="X726" s="169">
        <f>SUMIFS('Transport DB'!Q:Q,'Transport DB'!C:C,"="&amp;'Work DB'!C726,'Transport DB'!F:F,"="&amp;'Work DB'!$X$4)</f>
        <v>0</v>
      </c>
      <c r="Y726" s="169">
        <f>SUMIFS('Transport DB'!Q:Q,'Transport DB'!C:C,"="&amp;'Work DB'!C726,'Transport DB'!F:F,"="&amp;'Work DB'!$Y$4)</f>
        <v>0</v>
      </c>
      <c r="Z726" s="166">
        <f>SUMIFS('Transport DB'!Q:Q,'Transport DB'!C:C,"="&amp;'Work DB'!C726,'Transport DB'!F:F,"="&amp;'Work DB'!$Z$4)</f>
        <v>0</v>
      </c>
      <c r="AA726" s="166">
        <f>SUMIFS('Transport DB'!Q:Q,'Transport DB'!C:C,"="&amp;'Work DB'!C726,'Transport DB'!F:F,"="&amp;'Work DB'!$AA$4)</f>
        <v>0</v>
      </c>
      <c r="AB726" s="166"/>
      <c r="AC726" s="167"/>
      <c r="AD726" s="29"/>
      <c r="AE726" s="30"/>
      <c r="AF726" s="31"/>
      <c r="AG726" s="29"/>
      <c r="AH726" s="30"/>
      <c r="AI726" s="32"/>
      <c r="AJ726" s="29"/>
      <c r="AK726" s="30"/>
      <c r="AL726" s="30"/>
      <c r="AM726" s="31"/>
      <c r="AN726" s="29"/>
      <c r="AO726" s="30"/>
      <c r="AP726" s="31"/>
      <c r="AQ726" s="189"/>
      <c r="AR726" s="30"/>
      <c r="AS726" s="30"/>
      <c r="AT726" s="30"/>
      <c r="AU726" s="30"/>
      <c r="AV726" s="31"/>
      <c r="AW726" s="33"/>
      <c r="AX726" s="57"/>
    </row>
    <row r="727" spans="2:50" s="15" customFormat="1" ht="21" x14ac:dyDescent="0.25">
      <c r="B727" s="48"/>
      <c r="C727" s="20">
        <f t="shared" si="44"/>
        <v>46092</v>
      </c>
      <c r="D727" s="168">
        <f>SUMIFS('Transport DB'!P:P,'Transport DB'!C:C,"="&amp;'Work DB'!C727,'Transport DB'!F:F,"="&amp;'Work DB'!$D$4)</f>
        <v>0</v>
      </c>
      <c r="E727" s="169">
        <f>SUMIFS('Transport DB'!P:P,'Transport DB'!C:C,"="&amp;'Work DB'!C727,'Transport DB'!F:F,"="&amp;'Work DB'!$E$4)</f>
        <v>0</v>
      </c>
      <c r="F727" s="169">
        <f>SUMIFS('Transport DB'!P:P,'Transport DB'!C:C,"="&amp;'Work DB'!C727,'Transport DB'!F:F,"="&amp;'Work DB'!$F$4)</f>
        <v>0</v>
      </c>
      <c r="G727" s="169"/>
      <c r="H727" s="167"/>
      <c r="I727" s="168">
        <f>SUMIFS('Transport DB'!O:O,'Transport DB'!C:C,"="&amp;'Work DB'!C727,'Transport DB'!F:F,"="&amp;'Work DB'!$I$4)</f>
        <v>0</v>
      </c>
      <c r="J727" s="169">
        <f>SUMIFS('Transport DB'!O:O,'Transport DB'!C:C,"="&amp;'Work DB'!C727,'Transport DB'!F:F,"="&amp;'Work DB'!$J$4)</f>
        <v>0</v>
      </c>
      <c r="K727" s="169">
        <f>SUMIFS('Transport DB'!O:O,'Transport DB'!C:C,"="&amp;'Work DB'!C727,'Transport DB'!F:F,"="&amp;'Work DB'!$K$4)</f>
        <v>0</v>
      </c>
      <c r="L727" s="169">
        <f>SUMIFS('Transport DB'!O:O,'Transport DB'!C:C,"="&amp;'Work DB'!C727,'Transport DB'!F:F,"="&amp;'Work DB'!$L$4)</f>
        <v>0</v>
      </c>
      <c r="M727" s="169">
        <f>SUMIFS('Transport DB'!O:O,'Transport DB'!C:C,"="&amp;'Work DB'!C727,'Transport DB'!F:F,"="&amp;'Work DB'!$M$4)</f>
        <v>0</v>
      </c>
      <c r="N727" s="169"/>
      <c r="O727" s="167"/>
      <c r="P727" s="168">
        <f t="shared" si="43"/>
        <v>0</v>
      </c>
      <c r="Q727" s="169">
        <f t="shared" si="42"/>
        <v>0</v>
      </c>
      <c r="R727" s="169"/>
      <c r="S727" s="169"/>
      <c r="T727" s="169"/>
      <c r="U727" s="169"/>
      <c r="V727" s="167"/>
      <c r="W727" s="168">
        <f>SUMIFS('Transport DB'!Q:Q,'Transport DB'!C:C,"="&amp;'Work DB'!C727,'Transport DB'!F:F,"="&amp;'Work DB'!$W$4)</f>
        <v>0</v>
      </c>
      <c r="X727" s="169">
        <f>SUMIFS('Transport DB'!Q:Q,'Transport DB'!C:C,"="&amp;'Work DB'!C727,'Transport DB'!F:F,"="&amp;'Work DB'!$X$4)</f>
        <v>0</v>
      </c>
      <c r="Y727" s="169">
        <f>SUMIFS('Transport DB'!Q:Q,'Transport DB'!C:C,"="&amp;'Work DB'!C727,'Transport DB'!F:F,"="&amp;'Work DB'!$Y$4)</f>
        <v>0</v>
      </c>
      <c r="Z727" s="166">
        <f>SUMIFS('Transport DB'!Q:Q,'Transport DB'!C:C,"="&amp;'Work DB'!C727,'Transport DB'!F:F,"="&amp;'Work DB'!$Z$4)</f>
        <v>0</v>
      </c>
      <c r="AA727" s="166">
        <f>SUMIFS('Transport DB'!Q:Q,'Transport DB'!C:C,"="&amp;'Work DB'!C727,'Transport DB'!F:F,"="&amp;'Work DB'!$AA$4)</f>
        <v>0</v>
      </c>
      <c r="AB727" s="166"/>
      <c r="AC727" s="167"/>
      <c r="AD727" s="29"/>
      <c r="AE727" s="30"/>
      <c r="AF727" s="31"/>
      <c r="AG727" s="29"/>
      <c r="AH727" s="30"/>
      <c r="AI727" s="32"/>
      <c r="AJ727" s="29"/>
      <c r="AK727" s="30"/>
      <c r="AL727" s="30"/>
      <c r="AM727" s="31"/>
      <c r="AN727" s="29"/>
      <c r="AO727" s="30"/>
      <c r="AP727" s="31"/>
      <c r="AQ727" s="189"/>
      <c r="AR727" s="30"/>
      <c r="AS727" s="30"/>
      <c r="AT727" s="30"/>
      <c r="AU727" s="30"/>
      <c r="AV727" s="31"/>
      <c r="AW727" s="33"/>
      <c r="AX727" s="57"/>
    </row>
    <row r="728" spans="2:50" s="15" customFormat="1" ht="21" x14ac:dyDescent="0.25">
      <c r="B728" s="48"/>
      <c r="C728" s="20">
        <f t="shared" si="44"/>
        <v>46093</v>
      </c>
      <c r="D728" s="168">
        <f>SUMIFS('Transport DB'!P:P,'Transport DB'!C:C,"="&amp;'Work DB'!C728,'Transport DB'!F:F,"="&amp;'Work DB'!$D$4)</f>
        <v>0</v>
      </c>
      <c r="E728" s="169">
        <f>SUMIFS('Transport DB'!P:P,'Transport DB'!C:C,"="&amp;'Work DB'!C728,'Transport DB'!F:F,"="&amp;'Work DB'!$E$4)</f>
        <v>0</v>
      </c>
      <c r="F728" s="169">
        <f>SUMIFS('Transport DB'!P:P,'Transport DB'!C:C,"="&amp;'Work DB'!C728,'Transport DB'!F:F,"="&amp;'Work DB'!$F$4)</f>
        <v>0</v>
      </c>
      <c r="G728" s="169"/>
      <c r="H728" s="167"/>
      <c r="I728" s="168">
        <f>SUMIFS('Transport DB'!O:O,'Transport DB'!C:C,"="&amp;'Work DB'!C728,'Transport DB'!F:F,"="&amp;'Work DB'!$I$4)</f>
        <v>0</v>
      </c>
      <c r="J728" s="169">
        <f>SUMIFS('Transport DB'!O:O,'Transport DB'!C:C,"="&amp;'Work DB'!C728,'Transport DB'!F:F,"="&amp;'Work DB'!$J$4)</f>
        <v>0</v>
      </c>
      <c r="K728" s="169">
        <f>SUMIFS('Transport DB'!O:O,'Transport DB'!C:C,"="&amp;'Work DB'!C728,'Transport DB'!F:F,"="&amp;'Work DB'!$K$4)</f>
        <v>0</v>
      </c>
      <c r="L728" s="169">
        <f>SUMIFS('Transport DB'!O:O,'Transport DB'!C:C,"="&amp;'Work DB'!C728,'Transport DB'!F:F,"="&amp;'Work DB'!$L$4)</f>
        <v>0</v>
      </c>
      <c r="M728" s="169">
        <f>SUMIFS('Transport DB'!O:O,'Transport DB'!C:C,"="&amp;'Work DB'!C728,'Transport DB'!F:F,"="&amp;'Work DB'!$M$4)</f>
        <v>0</v>
      </c>
      <c r="N728" s="169"/>
      <c r="O728" s="167"/>
      <c r="P728" s="168">
        <f t="shared" si="43"/>
        <v>0</v>
      </c>
      <c r="Q728" s="169">
        <f t="shared" si="42"/>
        <v>0</v>
      </c>
      <c r="R728" s="169"/>
      <c r="S728" s="169"/>
      <c r="T728" s="169"/>
      <c r="U728" s="169"/>
      <c r="V728" s="167"/>
      <c r="W728" s="168">
        <f>SUMIFS('Transport DB'!Q:Q,'Transport DB'!C:C,"="&amp;'Work DB'!C728,'Transport DB'!F:F,"="&amp;'Work DB'!$W$4)</f>
        <v>0</v>
      </c>
      <c r="X728" s="169">
        <f>SUMIFS('Transport DB'!Q:Q,'Transport DB'!C:C,"="&amp;'Work DB'!C728,'Transport DB'!F:F,"="&amp;'Work DB'!$X$4)</f>
        <v>0</v>
      </c>
      <c r="Y728" s="169">
        <f>SUMIFS('Transport DB'!Q:Q,'Transport DB'!C:C,"="&amp;'Work DB'!C728,'Transport DB'!F:F,"="&amp;'Work DB'!$Y$4)</f>
        <v>0</v>
      </c>
      <c r="Z728" s="166">
        <f>SUMIFS('Transport DB'!Q:Q,'Transport DB'!C:C,"="&amp;'Work DB'!C728,'Transport DB'!F:F,"="&amp;'Work DB'!$Z$4)</f>
        <v>0</v>
      </c>
      <c r="AA728" s="166">
        <f>SUMIFS('Transport DB'!Q:Q,'Transport DB'!C:C,"="&amp;'Work DB'!C728,'Transport DB'!F:F,"="&amp;'Work DB'!$AA$4)</f>
        <v>0</v>
      </c>
      <c r="AB728" s="166"/>
      <c r="AC728" s="167"/>
      <c r="AD728" s="29"/>
      <c r="AE728" s="30"/>
      <c r="AF728" s="31"/>
      <c r="AG728" s="29"/>
      <c r="AH728" s="30"/>
      <c r="AI728" s="32"/>
      <c r="AJ728" s="29"/>
      <c r="AK728" s="30"/>
      <c r="AL728" s="30"/>
      <c r="AM728" s="31"/>
      <c r="AN728" s="29"/>
      <c r="AO728" s="30"/>
      <c r="AP728" s="31"/>
      <c r="AQ728" s="189"/>
      <c r="AR728" s="30"/>
      <c r="AS728" s="30"/>
      <c r="AT728" s="30"/>
      <c r="AU728" s="30"/>
      <c r="AV728" s="31"/>
      <c r="AW728" s="33"/>
      <c r="AX728" s="57"/>
    </row>
    <row r="729" spans="2:50" s="15" customFormat="1" ht="21" x14ac:dyDescent="0.25">
      <c r="B729" s="48"/>
      <c r="C729" s="20">
        <f t="shared" si="44"/>
        <v>46094</v>
      </c>
      <c r="D729" s="168">
        <f>SUMIFS('Transport DB'!P:P,'Transport DB'!C:C,"="&amp;'Work DB'!C729,'Transport DB'!F:F,"="&amp;'Work DB'!$D$4)</f>
        <v>0</v>
      </c>
      <c r="E729" s="169">
        <f>SUMIFS('Transport DB'!P:P,'Transport DB'!C:C,"="&amp;'Work DB'!C729,'Transport DB'!F:F,"="&amp;'Work DB'!$E$4)</f>
        <v>0</v>
      </c>
      <c r="F729" s="169">
        <f>SUMIFS('Transport DB'!P:P,'Transport DB'!C:C,"="&amp;'Work DB'!C729,'Transport DB'!F:F,"="&amp;'Work DB'!$F$4)</f>
        <v>0</v>
      </c>
      <c r="G729" s="169"/>
      <c r="H729" s="167"/>
      <c r="I729" s="168">
        <f>SUMIFS('Transport DB'!O:O,'Transport DB'!C:C,"="&amp;'Work DB'!C729,'Transport DB'!F:F,"="&amp;'Work DB'!$I$4)</f>
        <v>0</v>
      </c>
      <c r="J729" s="169">
        <f>SUMIFS('Transport DB'!O:O,'Transport DB'!C:C,"="&amp;'Work DB'!C729,'Transport DB'!F:F,"="&amp;'Work DB'!$J$4)</f>
        <v>0</v>
      </c>
      <c r="K729" s="169">
        <f>SUMIFS('Transport DB'!O:O,'Transport DB'!C:C,"="&amp;'Work DB'!C729,'Transport DB'!F:F,"="&amp;'Work DB'!$K$4)</f>
        <v>0</v>
      </c>
      <c r="L729" s="169">
        <f>SUMIFS('Transport DB'!O:O,'Transport DB'!C:C,"="&amp;'Work DB'!C729,'Transport DB'!F:F,"="&amp;'Work DB'!$L$4)</f>
        <v>0</v>
      </c>
      <c r="M729" s="169">
        <f>SUMIFS('Transport DB'!O:O,'Transport DB'!C:C,"="&amp;'Work DB'!C729,'Transport DB'!F:F,"="&amp;'Work DB'!$M$4)</f>
        <v>0</v>
      </c>
      <c r="N729" s="169"/>
      <c r="O729" s="167"/>
      <c r="P729" s="168">
        <f t="shared" si="43"/>
        <v>0</v>
      </c>
      <c r="Q729" s="169">
        <f t="shared" si="42"/>
        <v>0</v>
      </c>
      <c r="R729" s="169"/>
      <c r="S729" s="169"/>
      <c r="T729" s="169"/>
      <c r="U729" s="169"/>
      <c r="V729" s="167"/>
      <c r="W729" s="168">
        <f>SUMIFS('Transport DB'!Q:Q,'Transport DB'!C:C,"="&amp;'Work DB'!C729,'Transport DB'!F:F,"="&amp;'Work DB'!$W$4)</f>
        <v>0</v>
      </c>
      <c r="X729" s="169">
        <f>SUMIFS('Transport DB'!Q:Q,'Transport DB'!C:C,"="&amp;'Work DB'!C729,'Transport DB'!F:F,"="&amp;'Work DB'!$X$4)</f>
        <v>0</v>
      </c>
      <c r="Y729" s="169">
        <f>SUMIFS('Transport DB'!Q:Q,'Transport DB'!C:C,"="&amp;'Work DB'!C729,'Transport DB'!F:F,"="&amp;'Work DB'!$Y$4)</f>
        <v>0</v>
      </c>
      <c r="Z729" s="166">
        <f>SUMIFS('Transport DB'!Q:Q,'Transport DB'!C:C,"="&amp;'Work DB'!C729,'Transport DB'!F:F,"="&amp;'Work DB'!$Z$4)</f>
        <v>0</v>
      </c>
      <c r="AA729" s="166">
        <f>SUMIFS('Transport DB'!Q:Q,'Transport DB'!C:C,"="&amp;'Work DB'!C729,'Transport DB'!F:F,"="&amp;'Work DB'!$AA$4)</f>
        <v>0</v>
      </c>
      <c r="AB729" s="166"/>
      <c r="AC729" s="167"/>
      <c r="AD729" s="29"/>
      <c r="AE729" s="30"/>
      <c r="AF729" s="31"/>
      <c r="AG729" s="29"/>
      <c r="AH729" s="30"/>
      <c r="AI729" s="32"/>
      <c r="AJ729" s="29"/>
      <c r="AK729" s="30"/>
      <c r="AL729" s="30"/>
      <c r="AM729" s="31"/>
      <c r="AN729" s="29"/>
      <c r="AO729" s="30"/>
      <c r="AP729" s="31"/>
      <c r="AQ729" s="189"/>
      <c r="AR729" s="30"/>
      <c r="AS729" s="30"/>
      <c r="AT729" s="30"/>
      <c r="AU729" s="30"/>
      <c r="AV729" s="31"/>
      <c r="AW729" s="33"/>
      <c r="AX729" s="57"/>
    </row>
    <row r="730" spans="2:50" s="15" customFormat="1" ht="21" x14ac:dyDescent="0.25">
      <c r="B730" s="48"/>
      <c r="C730" s="20">
        <f t="shared" si="44"/>
        <v>46095</v>
      </c>
      <c r="D730" s="168">
        <f>SUMIFS('Transport DB'!P:P,'Transport DB'!C:C,"="&amp;'Work DB'!C730,'Transport DB'!F:F,"="&amp;'Work DB'!$D$4)</f>
        <v>0</v>
      </c>
      <c r="E730" s="169">
        <f>SUMIFS('Transport DB'!P:P,'Transport DB'!C:C,"="&amp;'Work DB'!C730,'Transport DB'!F:F,"="&amp;'Work DB'!$E$4)</f>
        <v>0</v>
      </c>
      <c r="F730" s="169">
        <f>SUMIFS('Transport DB'!P:P,'Transport DB'!C:C,"="&amp;'Work DB'!C730,'Transport DB'!F:F,"="&amp;'Work DB'!$F$4)</f>
        <v>0</v>
      </c>
      <c r="G730" s="169"/>
      <c r="H730" s="167"/>
      <c r="I730" s="168">
        <f>SUMIFS('Transport DB'!O:O,'Transport DB'!C:C,"="&amp;'Work DB'!C730,'Transport DB'!F:F,"="&amp;'Work DB'!$I$4)</f>
        <v>0</v>
      </c>
      <c r="J730" s="169">
        <f>SUMIFS('Transport DB'!O:O,'Transport DB'!C:C,"="&amp;'Work DB'!C730,'Transport DB'!F:F,"="&amp;'Work DB'!$J$4)</f>
        <v>0</v>
      </c>
      <c r="K730" s="169">
        <f>SUMIFS('Transport DB'!O:O,'Transport DB'!C:C,"="&amp;'Work DB'!C730,'Transport DB'!F:F,"="&amp;'Work DB'!$K$4)</f>
        <v>0</v>
      </c>
      <c r="L730" s="169">
        <f>SUMIFS('Transport DB'!O:O,'Transport DB'!C:C,"="&amp;'Work DB'!C730,'Transport DB'!F:F,"="&amp;'Work DB'!$L$4)</f>
        <v>0</v>
      </c>
      <c r="M730" s="169">
        <f>SUMIFS('Transport DB'!O:O,'Transport DB'!C:C,"="&amp;'Work DB'!C730,'Transport DB'!F:F,"="&amp;'Work DB'!$M$4)</f>
        <v>0</v>
      </c>
      <c r="N730" s="169"/>
      <c r="O730" s="167"/>
      <c r="P730" s="168">
        <f t="shared" si="43"/>
        <v>0</v>
      </c>
      <c r="Q730" s="169">
        <f t="shared" si="42"/>
        <v>0</v>
      </c>
      <c r="R730" s="169"/>
      <c r="S730" s="169"/>
      <c r="T730" s="169"/>
      <c r="U730" s="169"/>
      <c r="V730" s="167"/>
      <c r="W730" s="168">
        <f>SUMIFS('Transport DB'!Q:Q,'Transport DB'!C:C,"="&amp;'Work DB'!C730,'Transport DB'!F:F,"="&amp;'Work DB'!$W$4)</f>
        <v>0</v>
      </c>
      <c r="X730" s="169">
        <f>SUMIFS('Transport DB'!Q:Q,'Transport DB'!C:C,"="&amp;'Work DB'!C730,'Transport DB'!F:F,"="&amp;'Work DB'!$X$4)</f>
        <v>0</v>
      </c>
      <c r="Y730" s="169">
        <f>SUMIFS('Transport DB'!Q:Q,'Transport DB'!C:C,"="&amp;'Work DB'!C730,'Transport DB'!F:F,"="&amp;'Work DB'!$Y$4)</f>
        <v>0</v>
      </c>
      <c r="Z730" s="166">
        <f>SUMIFS('Transport DB'!Q:Q,'Transport DB'!C:C,"="&amp;'Work DB'!C730,'Transport DB'!F:F,"="&amp;'Work DB'!$Z$4)</f>
        <v>0</v>
      </c>
      <c r="AA730" s="166">
        <f>SUMIFS('Transport DB'!Q:Q,'Transport DB'!C:C,"="&amp;'Work DB'!C730,'Transport DB'!F:F,"="&amp;'Work DB'!$AA$4)</f>
        <v>0</v>
      </c>
      <c r="AB730" s="166"/>
      <c r="AC730" s="167"/>
      <c r="AD730" s="29"/>
      <c r="AE730" s="30"/>
      <c r="AF730" s="31"/>
      <c r="AG730" s="29"/>
      <c r="AH730" s="30"/>
      <c r="AI730" s="32"/>
      <c r="AJ730" s="29"/>
      <c r="AK730" s="30"/>
      <c r="AL730" s="30"/>
      <c r="AM730" s="31"/>
      <c r="AN730" s="29"/>
      <c r="AO730" s="30"/>
      <c r="AP730" s="31"/>
      <c r="AQ730" s="189"/>
      <c r="AR730" s="30"/>
      <c r="AS730" s="30"/>
      <c r="AT730" s="30"/>
      <c r="AU730" s="30"/>
      <c r="AV730" s="31"/>
      <c r="AW730" s="33"/>
      <c r="AX730" s="57"/>
    </row>
    <row r="731" spans="2:50" s="15" customFormat="1" ht="21" x14ac:dyDescent="0.25">
      <c r="B731" s="48"/>
      <c r="C731" s="20">
        <f t="shared" si="44"/>
        <v>46096</v>
      </c>
      <c r="D731" s="168">
        <f>SUMIFS('Transport DB'!P:P,'Transport DB'!C:C,"="&amp;'Work DB'!C731,'Transport DB'!F:F,"="&amp;'Work DB'!$D$4)</f>
        <v>0</v>
      </c>
      <c r="E731" s="169">
        <f>SUMIFS('Transport DB'!P:P,'Transport DB'!C:C,"="&amp;'Work DB'!C731,'Transport DB'!F:F,"="&amp;'Work DB'!$E$4)</f>
        <v>0</v>
      </c>
      <c r="F731" s="169">
        <f>SUMIFS('Transport DB'!P:P,'Transport DB'!C:C,"="&amp;'Work DB'!C731,'Transport DB'!F:F,"="&amp;'Work DB'!$F$4)</f>
        <v>0</v>
      </c>
      <c r="G731" s="169"/>
      <c r="H731" s="167"/>
      <c r="I731" s="168">
        <f>SUMIFS('Transport DB'!O:O,'Transport DB'!C:C,"="&amp;'Work DB'!C731,'Transport DB'!F:F,"="&amp;'Work DB'!$I$4)</f>
        <v>0</v>
      </c>
      <c r="J731" s="169">
        <f>SUMIFS('Transport DB'!O:O,'Transport DB'!C:C,"="&amp;'Work DB'!C731,'Transport DB'!F:F,"="&amp;'Work DB'!$J$4)</f>
        <v>0</v>
      </c>
      <c r="K731" s="169">
        <f>SUMIFS('Transport DB'!O:O,'Transport DB'!C:C,"="&amp;'Work DB'!C731,'Transport DB'!F:F,"="&amp;'Work DB'!$K$4)</f>
        <v>0</v>
      </c>
      <c r="L731" s="169">
        <f>SUMIFS('Transport DB'!O:O,'Transport DB'!C:C,"="&amp;'Work DB'!C731,'Transport DB'!F:F,"="&amp;'Work DB'!$L$4)</f>
        <v>0</v>
      </c>
      <c r="M731" s="169">
        <f>SUMIFS('Transport DB'!O:O,'Transport DB'!C:C,"="&amp;'Work DB'!C731,'Transport DB'!F:F,"="&amp;'Work DB'!$M$4)</f>
        <v>0</v>
      </c>
      <c r="N731" s="169"/>
      <c r="O731" s="167"/>
      <c r="P731" s="168">
        <f t="shared" si="43"/>
        <v>0</v>
      </c>
      <c r="Q731" s="169">
        <f t="shared" si="42"/>
        <v>0</v>
      </c>
      <c r="R731" s="169"/>
      <c r="S731" s="169"/>
      <c r="T731" s="169"/>
      <c r="U731" s="169"/>
      <c r="V731" s="167"/>
      <c r="W731" s="168">
        <f>SUMIFS('Transport DB'!Q:Q,'Transport DB'!C:C,"="&amp;'Work DB'!C731,'Transport DB'!F:F,"="&amp;'Work DB'!$W$4)</f>
        <v>0</v>
      </c>
      <c r="X731" s="169">
        <f>SUMIFS('Transport DB'!Q:Q,'Transport DB'!C:C,"="&amp;'Work DB'!C731,'Transport DB'!F:F,"="&amp;'Work DB'!$X$4)</f>
        <v>0</v>
      </c>
      <c r="Y731" s="169">
        <f>SUMIFS('Transport DB'!Q:Q,'Transport DB'!C:C,"="&amp;'Work DB'!C731,'Transport DB'!F:F,"="&amp;'Work DB'!$Y$4)</f>
        <v>0</v>
      </c>
      <c r="Z731" s="166">
        <f>SUMIFS('Transport DB'!Q:Q,'Transport DB'!C:C,"="&amp;'Work DB'!C731,'Transport DB'!F:F,"="&amp;'Work DB'!$Z$4)</f>
        <v>0</v>
      </c>
      <c r="AA731" s="166">
        <f>SUMIFS('Transport DB'!Q:Q,'Transport DB'!C:C,"="&amp;'Work DB'!C731,'Transport DB'!F:F,"="&amp;'Work DB'!$AA$4)</f>
        <v>0</v>
      </c>
      <c r="AB731" s="166"/>
      <c r="AC731" s="167"/>
      <c r="AD731" s="29"/>
      <c r="AE731" s="30"/>
      <c r="AF731" s="31"/>
      <c r="AG731" s="29"/>
      <c r="AH731" s="30"/>
      <c r="AI731" s="32"/>
      <c r="AJ731" s="29"/>
      <c r="AK731" s="30"/>
      <c r="AL731" s="30"/>
      <c r="AM731" s="31"/>
      <c r="AN731" s="29"/>
      <c r="AO731" s="30"/>
      <c r="AP731" s="31"/>
      <c r="AQ731" s="189"/>
      <c r="AR731" s="30"/>
      <c r="AS731" s="30"/>
      <c r="AT731" s="30"/>
      <c r="AU731" s="30"/>
      <c r="AV731" s="31"/>
      <c r="AW731" s="33"/>
      <c r="AX731" s="57"/>
    </row>
    <row r="732" spans="2:50" s="15" customFormat="1" ht="21" x14ac:dyDescent="0.25">
      <c r="B732" s="48"/>
      <c r="C732" s="20">
        <f t="shared" si="44"/>
        <v>46097</v>
      </c>
      <c r="D732" s="168">
        <f>SUMIFS('Transport DB'!P:P,'Transport DB'!C:C,"="&amp;'Work DB'!C732,'Transport DB'!F:F,"="&amp;'Work DB'!$D$4)</f>
        <v>0</v>
      </c>
      <c r="E732" s="169">
        <f>SUMIFS('Transport DB'!P:P,'Transport DB'!C:C,"="&amp;'Work DB'!C732,'Transport DB'!F:F,"="&amp;'Work DB'!$E$4)</f>
        <v>0</v>
      </c>
      <c r="F732" s="169">
        <f>SUMIFS('Transport DB'!P:P,'Transport DB'!C:C,"="&amp;'Work DB'!C732,'Transport DB'!F:F,"="&amp;'Work DB'!$F$4)</f>
        <v>0</v>
      </c>
      <c r="G732" s="169"/>
      <c r="H732" s="167"/>
      <c r="I732" s="168">
        <f>SUMIFS('Transport DB'!O:O,'Transport DB'!C:C,"="&amp;'Work DB'!C732,'Transport DB'!F:F,"="&amp;'Work DB'!$I$4)</f>
        <v>0</v>
      </c>
      <c r="J732" s="169">
        <f>SUMIFS('Transport DB'!O:O,'Transport DB'!C:C,"="&amp;'Work DB'!C732,'Transport DB'!F:F,"="&amp;'Work DB'!$J$4)</f>
        <v>0</v>
      </c>
      <c r="K732" s="169">
        <f>SUMIFS('Transport DB'!O:O,'Transport DB'!C:C,"="&amp;'Work DB'!C732,'Transport DB'!F:F,"="&amp;'Work DB'!$K$4)</f>
        <v>0</v>
      </c>
      <c r="L732" s="169">
        <f>SUMIFS('Transport DB'!O:O,'Transport DB'!C:C,"="&amp;'Work DB'!C732,'Transport DB'!F:F,"="&amp;'Work DB'!$L$4)</f>
        <v>0</v>
      </c>
      <c r="M732" s="169">
        <f>SUMIFS('Transport DB'!O:O,'Transport DB'!C:C,"="&amp;'Work DB'!C732,'Transport DB'!F:F,"="&amp;'Work DB'!$M$4)</f>
        <v>0</v>
      </c>
      <c r="N732" s="169"/>
      <c r="O732" s="167"/>
      <c r="P732" s="168">
        <f t="shared" si="43"/>
        <v>0</v>
      </c>
      <c r="Q732" s="169">
        <f t="shared" si="42"/>
        <v>0</v>
      </c>
      <c r="R732" s="169"/>
      <c r="S732" s="169"/>
      <c r="T732" s="169"/>
      <c r="U732" s="169"/>
      <c r="V732" s="167"/>
      <c r="W732" s="168">
        <f>SUMIFS('Transport DB'!Q:Q,'Transport DB'!C:C,"="&amp;'Work DB'!C732,'Transport DB'!F:F,"="&amp;'Work DB'!$W$4)</f>
        <v>0</v>
      </c>
      <c r="X732" s="169">
        <f>SUMIFS('Transport DB'!Q:Q,'Transport DB'!C:C,"="&amp;'Work DB'!C732,'Transport DB'!F:F,"="&amp;'Work DB'!$X$4)</f>
        <v>0</v>
      </c>
      <c r="Y732" s="169">
        <f>SUMIFS('Transport DB'!Q:Q,'Transport DB'!C:C,"="&amp;'Work DB'!C732,'Transport DB'!F:F,"="&amp;'Work DB'!$Y$4)</f>
        <v>0</v>
      </c>
      <c r="Z732" s="166">
        <f>SUMIFS('Transport DB'!Q:Q,'Transport DB'!C:C,"="&amp;'Work DB'!C732,'Transport DB'!F:F,"="&amp;'Work DB'!$Z$4)</f>
        <v>0</v>
      </c>
      <c r="AA732" s="166">
        <f>SUMIFS('Transport DB'!Q:Q,'Transport DB'!C:C,"="&amp;'Work DB'!C732,'Transport DB'!F:F,"="&amp;'Work DB'!$AA$4)</f>
        <v>0</v>
      </c>
      <c r="AB732" s="166"/>
      <c r="AC732" s="167"/>
      <c r="AD732" s="29"/>
      <c r="AE732" s="30"/>
      <c r="AF732" s="31"/>
      <c r="AG732" s="29"/>
      <c r="AH732" s="30"/>
      <c r="AI732" s="32"/>
      <c r="AJ732" s="29"/>
      <c r="AK732" s="30"/>
      <c r="AL732" s="30"/>
      <c r="AM732" s="31"/>
      <c r="AN732" s="29"/>
      <c r="AO732" s="30"/>
      <c r="AP732" s="31"/>
      <c r="AQ732" s="189"/>
      <c r="AR732" s="30"/>
      <c r="AS732" s="30"/>
      <c r="AT732" s="30"/>
      <c r="AU732" s="30"/>
      <c r="AV732" s="31"/>
      <c r="AW732" s="33"/>
      <c r="AX732" s="57"/>
    </row>
    <row r="733" spans="2:50" s="15" customFormat="1" ht="21" x14ac:dyDescent="0.25">
      <c r="B733" s="48"/>
      <c r="C733" s="20">
        <f t="shared" si="44"/>
        <v>46098</v>
      </c>
      <c r="D733" s="168">
        <f>SUMIFS('Transport DB'!P:P,'Transport DB'!C:C,"="&amp;'Work DB'!C733,'Transport DB'!F:F,"="&amp;'Work DB'!$D$4)</f>
        <v>0</v>
      </c>
      <c r="E733" s="169">
        <f>SUMIFS('Transport DB'!P:P,'Transport DB'!C:C,"="&amp;'Work DB'!C733,'Transport DB'!F:F,"="&amp;'Work DB'!$E$4)</f>
        <v>0</v>
      </c>
      <c r="F733" s="169">
        <f>SUMIFS('Transport DB'!P:P,'Transport DB'!C:C,"="&amp;'Work DB'!C733,'Transport DB'!F:F,"="&amp;'Work DB'!$F$4)</f>
        <v>0</v>
      </c>
      <c r="G733" s="169"/>
      <c r="H733" s="167"/>
      <c r="I733" s="168">
        <f>SUMIFS('Transport DB'!O:O,'Transport DB'!C:C,"="&amp;'Work DB'!C733,'Transport DB'!F:F,"="&amp;'Work DB'!$I$4)</f>
        <v>0</v>
      </c>
      <c r="J733" s="169">
        <f>SUMIFS('Transport DB'!O:O,'Transport DB'!C:C,"="&amp;'Work DB'!C733,'Transport DB'!F:F,"="&amp;'Work DB'!$J$4)</f>
        <v>0</v>
      </c>
      <c r="K733" s="169">
        <f>SUMIFS('Transport DB'!O:O,'Transport DB'!C:C,"="&amp;'Work DB'!C733,'Transport DB'!F:F,"="&amp;'Work DB'!$K$4)</f>
        <v>0</v>
      </c>
      <c r="L733" s="169">
        <f>SUMIFS('Transport DB'!O:O,'Transport DB'!C:C,"="&amp;'Work DB'!C733,'Transport DB'!F:F,"="&amp;'Work DB'!$L$4)</f>
        <v>0</v>
      </c>
      <c r="M733" s="169">
        <f>SUMIFS('Transport DB'!O:O,'Transport DB'!C:C,"="&amp;'Work DB'!C733,'Transport DB'!F:F,"="&amp;'Work DB'!$M$4)</f>
        <v>0</v>
      </c>
      <c r="N733" s="169"/>
      <c r="O733" s="167"/>
      <c r="P733" s="168">
        <f t="shared" si="43"/>
        <v>0</v>
      </c>
      <c r="Q733" s="169">
        <f t="shared" si="42"/>
        <v>0</v>
      </c>
      <c r="R733" s="169"/>
      <c r="S733" s="169"/>
      <c r="T733" s="169"/>
      <c r="U733" s="169"/>
      <c r="V733" s="167"/>
      <c r="W733" s="168">
        <f>SUMIFS('Transport DB'!Q:Q,'Transport DB'!C:C,"="&amp;'Work DB'!C733,'Transport DB'!F:F,"="&amp;'Work DB'!$W$4)</f>
        <v>0</v>
      </c>
      <c r="X733" s="169">
        <f>SUMIFS('Transport DB'!Q:Q,'Transport DB'!C:C,"="&amp;'Work DB'!C733,'Transport DB'!F:F,"="&amp;'Work DB'!$X$4)</f>
        <v>0</v>
      </c>
      <c r="Y733" s="169">
        <f>SUMIFS('Transport DB'!Q:Q,'Transport DB'!C:C,"="&amp;'Work DB'!C733,'Transport DB'!F:F,"="&amp;'Work DB'!$Y$4)</f>
        <v>0</v>
      </c>
      <c r="Z733" s="166">
        <f>SUMIFS('Transport DB'!Q:Q,'Transport DB'!C:C,"="&amp;'Work DB'!C733,'Transport DB'!F:F,"="&amp;'Work DB'!$Z$4)</f>
        <v>0</v>
      </c>
      <c r="AA733" s="166">
        <f>SUMIFS('Transport DB'!Q:Q,'Transport DB'!C:C,"="&amp;'Work DB'!C733,'Transport DB'!F:F,"="&amp;'Work DB'!$AA$4)</f>
        <v>0</v>
      </c>
      <c r="AB733" s="166"/>
      <c r="AC733" s="167"/>
      <c r="AD733" s="29"/>
      <c r="AE733" s="30"/>
      <c r="AF733" s="31"/>
      <c r="AG733" s="29"/>
      <c r="AH733" s="30"/>
      <c r="AI733" s="32"/>
      <c r="AJ733" s="29"/>
      <c r="AK733" s="30"/>
      <c r="AL733" s="30"/>
      <c r="AM733" s="31"/>
      <c r="AN733" s="29"/>
      <c r="AO733" s="30"/>
      <c r="AP733" s="31"/>
      <c r="AQ733" s="189"/>
      <c r="AR733" s="30"/>
      <c r="AS733" s="30"/>
      <c r="AT733" s="30"/>
      <c r="AU733" s="30"/>
      <c r="AV733" s="31"/>
      <c r="AW733" s="33"/>
      <c r="AX733" s="57"/>
    </row>
    <row r="734" spans="2:50" s="15" customFormat="1" ht="21" x14ac:dyDescent="0.25">
      <c r="B734" s="48"/>
      <c r="C734" s="20">
        <f t="shared" si="44"/>
        <v>46099</v>
      </c>
      <c r="D734" s="168">
        <f>SUMIFS('Transport DB'!P:P,'Transport DB'!C:C,"="&amp;'Work DB'!C734,'Transport DB'!F:F,"="&amp;'Work DB'!$D$4)</f>
        <v>0</v>
      </c>
      <c r="E734" s="169">
        <f>SUMIFS('Transport DB'!P:P,'Transport DB'!C:C,"="&amp;'Work DB'!C734,'Transport DB'!F:F,"="&amp;'Work DB'!$E$4)</f>
        <v>0</v>
      </c>
      <c r="F734" s="169">
        <f>SUMIFS('Transport DB'!P:P,'Transport DB'!C:C,"="&amp;'Work DB'!C734,'Transport DB'!F:F,"="&amp;'Work DB'!$F$4)</f>
        <v>0</v>
      </c>
      <c r="G734" s="169"/>
      <c r="H734" s="167"/>
      <c r="I734" s="168">
        <f>SUMIFS('Transport DB'!O:O,'Transport DB'!C:C,"="&amp;'Work DB'!C734,'Transport DB'!F:F,"="&amp;'Work DB'!$I$4)</f>
        <v>0</v>
      </c>
      <c r="J734" s="169">
        <f>SUMIFS('Transport DB'!O:O,'Transport DB'!C:C,"="&amp;'Work DB'!C734,'Transport DB'!F:F,"="&amp;'Work DB'!$J$4)</f>
        <v>0</v>
      </c>
      <c r="K734" s="169">
        <f>SUMIFS('Transport DB'!O:O,'Transport DB'!C:C,"="&amp;'Work DB'!C734,'Transport DB'!F:F,"="&amp;'Work DB'!$K$4)</f>
        <v>0</v>
      </c>
      <c r="L734" s="169">
        <f>SUMIFS('Transport DB'!O:O,'Transport DB'!C:C,"="&amp;'Work DB'!C734,'Transport DB'!F:F,"="&amp;'Work DB'!$L$4)</f>
        <v>0</v>
      </c>
      <c r="M734" s="169">
        <f>SUMIFS('Transport DB'!O:O,'Transport DB'!C:C,"="&amp;'Work DB'!C734,'Transport DB'!F:F,"="&amp;'Work DB'!$M$4)</f>
        <v>0</v>
      </c>
      <c r="N734" s="169"/>
      <c r="O734" s="167"/>
      <c r="P734" s="168">
        <f t="shared" si="43"/>
        <v>0</v>
      </c>
      <c r="Q734" s="169">
        <f t="shared" si="42"/>
        <v>0</v>
      </c>
      <c r="R734" s="169"/>
      <c r="S734" s="169"/>
      <c r="T734" s="169"/>
      <c r="U734" s="169"/>
      <c r="V734" s="167"/>
      <c r="W734" s="168">
        <f>SUMIFS('Transport DB'!Q:Q,'Transport DB'!C:C,"="&amp;'Work DB'!C734,'Transport DB'!F:F,"="&amp;'Work DB'!$W$4)</f>
        <v>0</v>
      </c>
      <c r="X734" s="169">
        <f>SUMIFS('Transport DB'!Q:Q,'Transport DB'!C:C,"="&amp;'Work DB'!C734,'Transport DB'!F:F,"="&amp;'Work DB'!$X$4)</f>
        <v>0</v>
      </c>
      <c r="Y734" s="169">
        <f>SUMIFS('Transport DB'!Q:Q,'Transport DB'!C:C,"="&amp;'Work DB'!C734,'Transport DB'!F:F,"="&amp;'Work DB'!$Y$4)</f>
        <v>0</v>
      </c>
      <c r="Z734" s="166">
        <f>SUMIFS('Transport DB'!Q:Q,'Transport DB'!C:C,"="&amp;'Work DB'!C734,'Transport DB'!F:F,"="&amp;'Work DB'!$Z$4)</f>
        <v>0</v>
      </c>
      <c r="AA734" s="166">
        <f>SUMIFS('Transport DB'!Q:Q,'Transport DB'!C:C,"="&amp;'Work DB'!C734,'Transport DB'!F:F,"="&amp;'Work DB'!$AA$4)</f>
        <v>0</v>
      </c>
      <c r="AB734" s="166"/>
      <c r="AC734" s="167"/>
      <c r="AD734" s="29"/>
      <c r="AE734" s="30"/>
      <c r="AF734" s="31"/>
      <c r="AG734" s="29"/>
      <c r="AH734" s="30"/>
      <c r="AI734" s="32"/>
      <c r="AJ734" s="29"/>
      <c r="AK734" s="30"/>
      <c r="AL734" s="30"/>
      <c r="AM734" s="31"/>
      <c r="AN734" s="29"/>
      <c r="AO734" s="30"/>
      <c r="AP734" s="31"/>
      <c r="AQ734" s="189"/>
      <c r="AR734" s="30"/>
      <c r="AS734" s="30"/>
      <c r="AT734" s="30"/>
      <c r="AU734" s="30"/>
      <c r="AV734" s="31"/>
      <c r="AW734" s="33"/>
      <c r="AX734" s="57"/>
    </row>
    <row r="735" spans="2:50" s="15" customFormat="1" ht="21" x14ac:dyDescent="0.25">
      <c r="B735" s="48"/>
      <c r="C735" s="20">
        <f t="shared" si="44"/>
        <v>46100</v>
      </c>
      <c r="D735" s="168">
        <f>SUMIFS('Transport DB'!P:P,'Transport DB'!C:C,"="&amp;'Work DB'!C735,'Transport DB'!F:F,"="&amp;'Work DB'!$D$4)</f>
        <v>0</v>
      </c>
      <c r="E735" s="169">
        <f>SUMIFS('Transport DB'!P:P,'Transport DB'!C:C,"="&amp;'Work DB'!C735,'Transport DB'!F:F,"="&amp;'Work DB'!$E$4)</f>
        <v>0</v>
      </c>
      <c r="F735" s="169">
        <f>SUMIFS('Transport DB'!P:P,'Transport DB'!C:C,"="&amp;'Work DB'!C735,'Transport DB'!F:F,"="&amp;'Work DB'!$F$4)</f>
        <v>0</v>
      </c>
      <c r="G735" s="169"/>
      <c r="H735" s="167"/>
      <c r="I735" s="168">
        <f>SUMIFS('Transport DB'!O:O,'Transport DB'!C:C,"="&amp;'Work DB'!C735,'Transport DB'!F:F,"="&amp;'Work DB'!$I$4)</f>
        <v>0</v>
      </c>
      <c r="J735" s="169">
        <f>SUMIFS('Transport DB'!O:O,'Transport DB'!C:C,"="&amp;'Work DB'!C735,'Transport DB'!F:F,"="&amp;'Work DB'!$J$4)</f>
        <v>0</v>
      </c>
      <c r="K735" s="169">
        <f>SUMIFS('Transport DB'!O:O,'Transport DB'!C:C,"="&amp;'Work DB'!C735,'Transport DB'!F:F,"="&amp;'Work DB'!$K$4)</f>
        <v>0</v>
      </c>
      <c r="L735" s="169">
        <f>SUMIFS('Transport DB'!O:O,'Transport DB'!C:C,"="&amp;'Work DB'!C735,'Transport DB'!F:F,"="&amp;'Work DB'!$L$4)</f>
        <v>0</v>
      </c>
      <c r="M735" s="169">
        <f>SUMIFS('Transport DB'!O:O,'Transport DB'!C:C,"="&amp;'Work DB'!C735,'Transport DB'!F:F,"="&amp;'Work DB'!$M$4)</f>
        <v>0</v>
      </c>
      <c r="N735" s="169"/>
      <c r="O735" s="167"/>
      <c r="P735" s="168">
        <f t="shared" si="43"/>
        <v>0</v>
      </c>
      <c r="Q735" s="169">
        <f t="shared" si="42"/>
        <v>0</v>
      </c>
      <c r="R735" s="169"/>
      <c r="S735" s="169"/>
      <c r="T735" s="169"/>
      <c r="U735" s="169"/>
      <c r="V735" s="167"/>
      <c r="W735" s="168">
        <f>SUMIFS('Transport DB'!Q:Q,'Transport DB'!C:C,"="&amp;'Work DB'!C735,'Transport DB'!F:F,"="&amp;'Work DB'!$W$4)</f>
        <v>0</v>
      </c>
      <c r="X735" s="169">
        <f>SUMIFS('Transport DB'!Q:Q,'Transport DB'!C:C,"="&amp;'Work DB'!C735,'Transport DB'!F:F,"="&amp;'Work DB'!$X$4)</f>
        <v>0</v>
      </c>
      <c r="Y735" s="169">
        <f>SUMIFS('Transport DB'!Q:Q,'Transport DB'!C:C,"="&amp;'Work DB'!C735,'Transport DB'!F:F,"="&amp;'Work DB'!$Y$4)</f>
        <v>0</v>
      </c>
      <c r="Z735" s="166">
        <f>SUMIFS('Transport DB'!Q:Q,'Transport DB'!C:C,"="&amp;'Work DB'!C735,'Transport DB'!F:F,"="&amp;'Work DB'!$Z$4)</f>
        <v>0</v>
      </c>
      <c r="AA735" s="166">
        <f>SUMIFS('Transport DB'!Q:Q,'Transport DB'!C:C,"="&amp;'Work DB'!C735,'Transport DB'!F:F,"="&amp;'Work DB'!$AA$4)</f>
        <v>0</v>
      </c>
      <c r="AB735" s="166"/>
      <c r="AC735" s="167"/>
      <c r="AD735" s="29"/>
      <c r="AE735" s="30"/>
      <c r="AF735" s="31"/>
      <c r="AG735" s="29"/>
      <c r="AH735" s="30"/>
      <c r="AI735" s="32"/>
      <c r="AJ735" s="29"/>
      <c r="AK735" s="30"/>
      <c r="AL735" s="30"/>
      <c r="AM735" s="31"/>
      <c r="AN735" s="29"/>
      <c r="AO735" s="30"/>
      <c r="AP735" s="31"/>
      <c r="AQ735" s="189"/>
      <c r="AR735" s="30"/>
      <c r="AS735" s="30"/>
      <c r="AT735" s="30"/>
      <c r="AU735" s="30"/>
      <c r="AV735" s="31"/>
      <c r="AW735" s="33"/>
      <c r="AX735" s="57"/>
    </row>
    <row r="736" spans="2:50" s="15" customFormat="1" ht="21" x14ac:dyDescent="0.25">
      <c r="B736" s="48"/>
      <c r="C736" s="20">
        <f t="shared" si="44"/>
        <v>46101</v>
      </c>
      <c r="D736" s="168">
        <f>SUMIFS('Transport DB'!P:P,'Transport DB'!C:C,"="&amp;'Work DB'!C736,'Transport DB'!F:F,"="&amp;'Work DB'!$D$4)</f>
        <v>0</v>
      </c>
      <c r="E736" s="169">
        <f>SUMIFS('Transport DB'!P:P,'Transport DB'!C:C,"="&amp;'Work DB'!C736,'Transport DB'!F:F,"="&amp;'Work DB'!$E$4)</f>
        <v>0</v>
      </c>
      <c r="F736" s="169">
        <f>SUMIFS('Transport DB'!P:P,'Transport DB'!C:C,"="&amp;'Work DB'!C736,'Transport DB'!F:F,"="&amp;'Work DB'!$F$4)</f>
        <v>0</v>
      </c>
      <c r="G736" s="169"/>
      <c r="H736" s="167"/>
      <c r="I736" s="168">
        <f>SUMIFS('Transport DB'!O:O,'Transport DB'!C:C,"="&amp;'Work DB'!C736,'Transport DB'!F:F,"="&amp;'Work DB'!$I$4)</f>
        <v>0</v>
      </c>
      <c r="J736" s="169">
        <f>SUMIFS('Transport DB'!O:O,'Transport DB'!C:C,"="&amp;'Work DB'!C736,'Transport DB'!F:F,"="&amp;'Work DB'!$J$4)</f>
        <v>0</v>
      </c>
      <c r="K736" s="169">
        <f>SUMIFS('Transport DB'!O:O,'Transport DB'!C:C,"="&amp;'Work DB'!C736,'Transport DB'!F:F,"="&amp;'Work DB'!$K$4)</f>
        <v>0</v>
      </c>
      <c r="L736" s="169">
        <f>SUMIFS('Transport DB'!O:O,'Transport DB'!C:C,"="&amp;'Work DB'!C736,'Transport DB'!F:F,"="&amp;'Work DB'!$L$4)</f>
        <v>0</v>
      </c>
      <c r="M736" s="169">
        <f>SUMIFS('Transport DB'!O:O,'Transport DB'!C:C,"="&amp;'Work DB'!C736,'Transport DB'!F:F,"="&amp;'Work DB'!$M$4)</f>
        <v>0</v>
      </c>
      <c r="N736" s="169"/>
      <c r="O736" s="167"/>
      <c r="P736" s="168">
        <f t="shared" si="43"/>
        <v>0</v>
      </c>
      <c r="Q736" s="169">
        <f t="shared" si="42"/>
        <v>0</v>
      </c>
      <c r="R736" s="169"/>
      <c r="S736" s="169"/>
      <c r="T736" s="169"/>
      <c r="U736" s="169"/>
      <c r="V736" s="167"/>
      <c r="W736" s="168">
        <f>SUMIFS('Transport DB'!Q:Q,'Transport DB'!C:C,"="&amp;'Work DB'!C736,'Transport DB'!F:F,"="&amp;'Work DB'!$W$4)</f>
        <v>0</v>
      </c>
      <c r="X736" s="169">
        <f>SUMIFS('Transport DB'!Q:Q,'Transport DB'!C:C,"="&amp;'Work DB'!C736,'Transport DB'!F:F,"="&amp;'Work DB'!$X$4)</f>
        <v>0</v>
      </c>
      <c r="Y736" s="169">
        <f>SUMIFS('Transport DB'!Q:Q,'Transport DB'!C:C,"="&amp;'Work DB'!C736,'Transport DB'!F:F,"="&amp;'Work DB'!$Y$4)</f>
        <v>0</v>
      </c>
      <c r="Z736" s="166">
        <f>SUMIFS('Transport DB'!Q:Q,'Transport DB'!C:C,"="&amp;'Work DB'!C736,'Transport DB'!F:F,"="&amp;'Work DB'!$Z$4)</f>
        <v>0</v>
      </c>
      <c r="AA736" s="166">
        <f>SUMIFS('Transport DB'!Q:Q,'Transport DB'!C:C,"="&amp;'Work DB'!C736,'Transport DB'!F:F,"="&amp;'Work DB'!$AA$4)</f>
        <v>0</v>
      </c>
      <c r="AB736" s="166"/>
      <c r="AC736" s="167"/>
      <c r="AD736" s="29"/>
      <c r="AE736" s="30"/>
      <c r="AF736" s="31"/>
      <c r="AG736" s="29"/>
      <c r="AH736" s="30"/>
      <c r="AI736" s="32"/>
      <c r="AJ736" s="29"/>
      <c r="AK736" s="30"/>
      <c r="AL736" s="30"/>
      <c r="AM736" s="31"/>
      <c r="AN736" s="29"/>
      <c r="AO736" s="30"/>
      <c r="AP736" s="31"/>
      <c r="AQ736" s="189"/>
      <c r="AR736" s="30"/>
      <c r="AS736" s="30"/>
      <c r="AT736" s="30"/>
      <c r="AU736" s="30"/>
      <c r="AV736" s="31"/>
      <c r="AW736" s="33"/>
      <c r="AX736" s="57"/>
    </row>
    <row r="737" spans="2:50" s="15" customFormat="1" ht="21" x14ac:dyDescent="0.25">
      <c r="B737" s="48"/>
      <c r="C737" s="20"/>
      <c r="D737" s="168"/>
      <c r="E737" s="169"/>
      <c r="F737" s="169"/>
      <c r="G737" s="169"/>
      <c r="H737" s="167"/>
      <c r="I737" s="168"/>
      <c r="J737" s="169"/>
      <c r="K737" s="169"/>
      <c r="L737" s="169"/>
      <c r="M737" s="169"/>
      <c r="N737" s="169"/>
      <c r="O737" s="167"/>
      <c r="P737" s="168"/>
      <c r="Q737" s="169"/>
      <c r="R737" s="169"/>
      <c r="S737" s="169"/>
      <c r="T737" s="169"/>
      <c r="U737" s="169"/>
      <c r="V737" s="167"/>
      <c r="W737" s="168"/>
      <c r="X737" s="169"/>
      <c r="Y737" s="169"/>
      <c r="Z737" s="166"/>
      <c r="AA737" s="165"/>
      <c r="AB737" s="166"/>
      <c r="AC737" s="167"/>
      <c r="AD737" s="29"/>
      <c r="AE737" s="30"/>
      <c r="AF737" s="31"/>
      <c r="AG737" s="29"/>
      <c r="AH737" s="30"/>
      <c r="AI737" s="32"/>
      <c r="AJ737" s="29"/>
      <c r="AK737" s="30"/>
      <c r="AL737" s="30"/>
      <c r="AM737" s="31"/>
      <c r="AN737" s="29"/>
      <c r="AO737" s="30"/>
      <c r="AP737" s="31"/>
      <c r="AQ737" s="29"/>
      <c r="AR737" s="30"/>
      <c r="AS737" s="30"/>
      <c r="AT737" s="30"/>
      <c r="AU737" s="30"/>
      <c r="AV737" s="31"/>
      <c r="AW737" s="33"/>
      <c r="AX737" s="57"/>
    </row>
    <row r="738" spans="2:50" s="15" customFormat="1" ht="21" x14ac:dyDescent="0.25">
      <c r="B738" s="48"/>
      <c r="C738" s="20"/>
      <c r="D738" s="168"/>
      <c r="E738" s="169"/>
      <c r="F738" s="169"/>
      <c r="G738" s="169"/>
      <c r="H738" s="167"/>
      <c r="I738" s="168"/>
      <c r="J738" s="169"/>
      <c r="K738" s="169"/>
      <c r="L738" s="169"/>
      <c r="M738" s="169"/>
      <c r="N738" s="169"/>
      <c r="O738" s="167"/>
      <c r="P738" s="168"/>
      <c r="Q738" s="169"/>
      <c r="R738" s="169"/>
      <c r="S738" s="169"/>
      <c r="T738" s="169"/>
      <c r="U738" s="169"/>
      <c r="V738" s="167"/>
      <c r="W738" s="168"/>
      <c r="X738" s="169"/>
      <c r="Y738" s="169"/>
      <c r="Z738" s="166"/>
      <c r="AA738" s="165"/>
      <c r="AB738" s="166"/>
      <c r="AC738" s="167"/>
      <c r="AD738" s="29"/>
      <c r="AE738" s="30"/>
      <c r="AF738" s="31"/>
      <c r="AG738" s="29"/>
      <c r="AH738" s="30"/>
      <c r="AI738" s="32"/>
      <c r="AJ738" s="29"/>
      <c r="AK738" s="30"/>
      <c r="AL738" s="30"/>
      <c r="AM738" s="31"/>
      <c r="AN738" s="29"/>
      <c r="AO738" s="30"/>
      <c r="AP738" s="31"/>
      <c r="AQ738" s="29"/>
      <c r="AR738" s="30"/>
      <c r="AS738" s="30"/>
      <c r="AT738" s="30"/>
      <c r="AU738" s="30"/>
      <c r="AV738" s="31"/>
      <c r="AW738" s="33"/>
      <c r="AX738" s="57"/>
    </row>
    <row r="739" spans="2:50" s="15" customFormat="1" ht="21.75" thickBot="1" x14ac:dyDescent="0.3">
      <c r="B739" s="48"/>
      <c r="C739" s="21"/>
      <c r="D739" s="168"/>
      <c r="E739" s="169"/>
      <c r="F739" s="169"/>
      <c r="G739" s="169"/>
      <c r="H739" s="167"/>
      <c r="I739" s="168"/>
      <c r="J739" s="169"/>
      <c r="K739" s="169"/>
      <c r="L739" s="169"/>
      <c r="M739" s="169"/>
      <c r="N739" s="169"/>
      <c r="O739" s="167"/>
      <c r="P739" s="168"/>
      <c r="Q739" s="169"/>
      <c r="R739" s="169"/>
      <c r="S739" s="169"/>
      <c r="T739" s="169"/>
      <c r="U739" s="169"/>
      <c r="V739" s="167"/>
      <c r="W739" s="168"/>
      <c r="X739" s="169"/>
      <c r="Y739" s="169"/>
      <c r="Z739" s="166"/>
      <c r="AA739" s="165"/>
      <c r="AB739" s="166"/>
      <c r="AC739" s="167"/>
      <c r="AD739" s="34"/>
      <c r="AE739" s="35"/>
      <c r="AF739" s="36"/>
      <c r="AG739" s="34"/>
      <c r="AH739" s="35"/>
      <c r="AI739" s="37"/>
      <c r="AJ739" s="34"/>
      <c r="AK739" s="35"/>
      <c r="AL739" s="35"/>
      <c r="AM739" s="36"/>
      <c r="AN739" s="34"/>
      <c r="AO739" s="35"/>
      <c r="AP739" s="36"/>
      <c r="AQ739" s="34"/>
      <c r="AR739" s="35"/>
      <c r="AS739" s="35"/>
      <c r="AT739" s="35"/>
      <c r="AU739" s="35"/>
      <c r="AV739" s="36"/>
      <c r="AW739" s="33"/>
      <c r="AX739" s="58"/>
    </row>
  </sheetData>
  <mergeCells count="9">
    <mergeCell ref="AN3:AP3"/>
    <mergeCell ref="AG3:AI3"/>
    <mergeCell ref="AQ3:AV3"/>
    <mergeCell ref="D3:H3"/>
    <mergeCell ref="P3:V3"/>
    <mergeCell ref="W3:AC3"/>
    <mergeCell ref="AD3:AF3"/>
    <mergeCell ref="I3:O3"/>
    <mergeCell ref="AJ3:AM3"/>
  </mergeCells>
  <conditionalFormatting sqref="C5:AX739">
    <cfRule type="expression" dxfId="8" priority="1">
      <formula>$C5=ROUNDDOWN(NOW(),0)-1</formula>
    </cfRule>
  </conditionalFormatting>
  <printOptions horizontalCentered="1"/>
  <pageMargins left="0.19685039370078741" right="0.19685039370078741" top="0.19685039370078741" bottom="0.19685039370078741" header="0.31496062992125984" footer="0.31496062992125984"/>
  <pageSetup paperSize="8" scale="4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FDDA-53D2-4846-AA07-E6F2842A8B4A}">
  <sheetPr codeName="Sheet7">
    <pageSetUpPr fitToPage="1"/>
  </sheetPr>
  <dimension ref="A1:BD91"/>
  <sheetViews>
    <sheetView rightToLeft="1" view="pageBreakPreview" zoomScale="25" zoomScaleNormal="100" zoomScaleSheetLayoutView="25" workbookViewId="0">
      <pane ySplit="7" topLeftCell="A35" activePane="bottomLeft" state="frozen"/>
      <selection pane="bottomLeft" activeCell="E42" sqref="E42:Q42"/>
    </sheetView>
  </sheetViews>
  <sheetFormatPr defaultRowHeight="15" x14ac:dyDescent="0.25"/>
  <cols>
    <col min="1" max="1" width="8.28515625" style="2" bestFit="1" customWidth="1"/>
    <col min="2" max="2" width="18.7109375" customWidth="1"/>
    <col min="3" max="4" width="18.7109375" style="11" customWidth="1"/>
    <col min="5" max="43" width="18.7109375" customWidth="1"/>
    <col min="46" max="46" width="17.28515625" style="2" customWidth="1"/>
  </cols>
  <sheetData>
    <row r="1" spans="1:56" x14ac:dyDescent="0.25">
      <c r="B1" s="2">
        <v>1</v>
      </c>
      <c r="C1" s="9">
        <f>B1+1</f>
        <v>2</v>
      </c>
      <c r="D1" s="9">
        <f t="shared" ref="D1:AQ1" si="0">C1+1</f>
        <v>3</v>
      </c>
      <c r="E1" s="9">
        <f t="shared" si="0"/>
        <v>4</v>
      </c>
      <c r="F1" s="9">
        <f t="shared" si="0"/>
        <v>5</v>
      </c>
      <c r="G1" s="9">
        <f t="shared" si="0"/>
        <v>6</v>
      </c>
      <c r="H1" s="9">
        <f t="shared" si="0"/>
        <v>7</v>
      </c>
      <c r="I1" s="9">
        <f t="shared" si="0"/>
        <v>8</v>
      </c>
      <c r="J1" s="9">
        <f t="shared" si="0"/>
        <v>9</v>
      </c>
      <c r="K1" s="9">
        <f t="shared" si="0"/>
        <v>10</v>
      </c>
      <c r="L1" s="9">
        <f t="shared" si="0"/>
        <v>11</v>
      </c>
      <c r="M1" s="9">
        <f t="shared" si="0"/>
        <v>12</v>
      </c>
      <c r="N1" s="9">
        <f t="shared" si="0"/>
        <v>13</v>
      </c>
      <c r="O1" s="9">
        <f t="shared" si="0"/>
        <v>14</v>
      </c>
      <c r="P1" s="9">
        <f t="shared" si="0"/>
        <v>15</v>
      </c>
      <c r="Q1" s="9">
        <f t="shared" si="0"/>
        <v>16</v>
      </c>
      <c r="R1" s="9">
        <f t="shared" si="0"/>
        <v>17</v>
      </c>
      <c r="S1" s="9">
        <f t="shared" si="0"/>
        <v>18</v>
      </c>
      <c r="T1" s="9">
        <f t="shared" si="0"/>
        <v>19</v>
      </c>
      <c r="U1" s="9">
        <f t="shared" si="0"/>
        <v>20</v>
      </c>
      <c r="V1" s="9">
        <f t="shared" si="0"/>
        <v>21</v>
      </c>
      <c r="W1" s="9">
        <f t="shared" si="0"/>
        <v>22</v>
      </c>
      <c r="X1" s="9">
        <f t="shared" si="0"/>
        <v>23</v>
      </c>
      <c r="Y1" s="9">
        <f t="shared" si="0"/>
        <v>24</v>
      </c>
      <c r="Z1" s="9">
        <f t="shared" si="0"/>
        <v>25</v>
      </c>
      <c r="AA1" s="9">
        <f t="shared" si="0"/>
        <v>26</v>
      </c>
      <c r="AB1" s="9">
        <f t="shared" si="0"/>
        <v>27</v>
      </c>
      <c r="AC1" s="9">
        <f t="shared" si="0"/>
        <v>28</v>
      </c>
      <c r="AD1" s="9">
        <f t="shared" si="0"/>
        <v>29</v>
      </c>
      <c r="AE1" s="9">
        <f t="shared" si="0"/>
        <v>30</v>
      </c>
      <c r="AF1" s="9">
        <f t="shared" si="0"/>
        <v>31</v>
      </c>
      <c r="AG1" s="9">
        <f t="shared" si="0"/>
        <v>32</v>
      </c>
      <c r="AH1" s="9">
        <f t="shared" si="0"/>
        <v>33</v>
      </c>
      <c r="AI1" s="9">
        <f t="shared" si="0"/>
        <v>34</v>
      </c>
      <c r="AJ1" s="9">
        <f t="shared" si="0"/>
        <v>35</v>
      </c>
      <c r="AK1" s="9">
        <f t="shared" si="0"/>
        <v>36</v>
      </c>
      <c r="AL1" s="9">
        <f t="shared" si="0"/>
        <v>37</v>
      </c>
      <c r="AM1" s="9">
        <f t="shared" si="0"/>
        <v>38</v>
      </c>
      <c r="AN1" s="9">
        <f t="shared" si="0"/>
        <v>39</v>
      </c>
      <c r="AO1" s="9">
        <f t="shared" si="0"/>
        <v>40</v>
      </c>
      <c r="AP1" s="9">
        <f t="shared" si="0"/>
        <v>41</v>
      </c>
      <c r="AQ1" s="9">
        <f t="shared" si="0"/>
        <v>42</v>
      </c>
    </row>
    <row r="3" spans="1:56" x14ac:dyDescent="0.25">
      <c r="E3" s="164">
        <f t="shared" ref="E3:N3" si="1">(E7-45457+28)/14</f>
        <v>2.5</v>
      </c>
      <c r="F3" s="164">
        <f t="shared" si="1"/>
        <v>2.5714285714285716</v>
      </c>
      <c r="G3" s="164">
        <f t="shared" si="1"/>
        <v>2.6428571428571428</v>
      </c>
      <c r="H3" s="164">
        <f t="shared" si="1"/>
        <v>2.7142857142857144</v>
      </c>
      <c r="I3" s="164">
        <f t="shared" si="1"/>
        <v>2.7857142857142856</v>
      </c>
      <c r="J3" s="164">
        <f t="shared" si="1"/>
        <v>2.8571428571428572</v>
      </c>
      <c r="K3" s="164">
        <f t="shared" si="1"/>
        <v>2.9285714285714284</v>
      </c>
      <c r="L3" s="164">
        <f t="shared" si="1"/>
        <v>3</v>
      </c>
      <c r="M3" s="164">
        <f t="shared" si="1"/>
        <v>3.0714285714285716</v>
      </c>
      <c r="N3" s="164">
        <f t="shared" si="1"/>
        <v>3.1428571428571428</v>
      </c>
      <c r="O3" s="164">
        <f>IF(ABS((O7-45457+28)/14)=(O7-45457+28)/14,1,0)</f>
        <v>1</v>
      </c>
      <c r="P3" s="164">
        <f>IF((ABS((P7-45457+28)/14))=((P7-45457+28)/14),1,0)</f>
        <v>1</v>
      </c>
      <c r="Q3" s="164">
        <f>IF((ABS((Q7-45457+28)/14))=((Q7-45457+28)/14),1,0)</f>
        <v>1</v>
      </c>
      <c r="R3" s="164">
        <f t="shared" ref="R3:AI3" si="2">(R7-45457+28)/14</f>
        <v>3.4285714285714284</v>
      </c>
      <c r="S3" s="164">
        <f t="shared" si="2"/>
        <v>3.5</v>
      </c>
      <c r="T3" s="164">
        <f t="shared" si="2"/>
        <v>3.5714285714285716</v>
      </c>
      <c r="U3" s="164">
        <f t="shared" si="2"/>
        <v>3.6428571428571428</v>
      </c>
      <c r="V3" s="164">
        <f t="shared" si="2"/>
        <v>3.7142857142857144</v>
      </c>
      <c r="W3" s="164">
        <f t="shared" si="2"/>
        <v>3.7857142857142856</v>
      </c>
      <c r="X3" s="164">
        <f t="shared" si="2"/>
        <v>3.8571428571428572</v>
      </c>
      <c r="Y3" s="164">
        <f t="shared" si="2"/>
        <v>3.9285714285714284</v>
      </c>
      <c r="Z3" s="164">
        <f t="shared" si="2"/>
        <v>4</v>
      </c>
      <c r="AA3" s="164">
        <f t="shared" si="2"/>
        <v>4.0714285714285712</v>
      </c>
      <c r="AB3" s="164">
        <f t="shared" si="2"/>
        <v>4.1428571428571432</v>
      </c>
      <c r="AC3" s="164">
        <f t="shared" si="2"/>
        <v>4.2142857142857144</v>
      </c>
      <c r="AD3" s="164">
        <f t="shared" si="2"/>
        <v>4.2857142857142856</v>
      </c>
      <c r="AE3" s="164">
        <f t="shared" si="2"/>
        <v>4.3571428571428568</v>
      </c>
      <c r="AF3" s="164">
        <f t="shared" si="2"/>
        <v>4.4285714285714288</v>
      </c>
      <c r="AG3" s="164">
        <f t="shared" si="2"/>
        <v>4.5</v>
      </c>
      <c r="AH3" s="164">
        <f t="shared" si="2"/>
        <v>4.5714285714285712</v>
      </c>
      <c r="AI3" s="164">
        <f t="shared" si="2"/>
        <v>4.6428571428571432</v>
      </c>
    </row>
    <row r="5" spans="1:56" ht="96.75" x14ac:dyDescent="0.25">
      <c r="A5" s="49">
        <f>'Work DB'!AX1</f>
        <v>48</v>
      </c>
      <c r="B5" s="359">
        <f ca="1">ROUNDDOWN(NOW(),0)-45452-12-1</f>
        <v>22</v>
      </c>
      <c r="C5" s="359"/>
      <c r="D5" s="359"/>
      <c r="E5" s="359"/>
      <c r="F5" s="359"/>
      <c r="G5" s="355" t="s">
        <v>5</v>
      </c>
      <c r="H5" s="355"/>
      <c r="I5" s="355"/>
      <c r="M5" s="54"/>
      <c r="N5" s="54"/>
      <c r="O5" s="54"/>
      <c r="P5" s="427" t="str">
        <f>"گزارش روزانه مدیریت - "&amp;VLOOKUP(E7,'Work DB'!C:AX,A5,FALSE)</f>
        <v>گزارش روزانه مدیریت - تیر 1403</v>
      </c>
      <c r="Q5" s="427"/>
      <c r="R5" s="427"/>
      <c r="S5" s="427"/>
      <c r="T5" s="427"/>
      <c r="U5" s="427"/>
      <c r="V5" s="427"/>
      <c r="W5" s="427"/>
      <c r="X5" s="427"/>
      <c r="Y5" s="427"/>
      <c r="Z5" s="427"/>
      <c r="AA5" s="427"/>
      <c r="AB5" s="427"/>
      <c r="AC5" s="427"/>
      <c r="AD5" s="427"/>
      <c r="AE5" s="427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1:56" ht="81.75" thickBot="1" x14ac:dyDescent="0.3">
      <c r="A6" s="50"/>
      <c r="B6" s="428">
        <f ca="1">ROUNDDOWN(NOW(),0)-1</f>
        <v>45486</v>
      </c>
      <c r="C6" s="428"/>
      <c r="D6" s="428"/>
      <c r="E6" s="428"/>
      <c r="F6" s="428"/>
      <c r="G6" s="355" t="s">
        <v>6</v>
      </c>
      <c r="H6" s="355"/>
      <c r="I6" s="355"/>
      <c r="M6" s="53"/>
      <c r="N6" s="53"/>
      <c r="O6" s="53"/>
      <c r="P6" s="355" t="s">
        <v>0</v>
      </c>
      <c r="Q6" s="355"/>
      <c r="R6" s="355"/>
      <c r="S6" s="355"/>
      <c r="T6" s="355"/>
      <c r="U6" s="355"/>
      <c r="V6" s="355"/>
      <c r="W6" s="355"/>
      <c r="X6" s="355"/>
      <c r="Y6" s="355"/>
      <c r="Z6" s="355"/>
      <c r="AA6" s="355"/>
      <c r="AB6" s="355"/>
      <c r="AC6" s="355"/>
      <c r="AD6" s="355"/>
      <c r="AE6" s="355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S6" s="172"/>
      <c r="AT6" s="172"/>
      <c r="AU6" s="172"/>
      <c r="AV6" s="172"/>
      <c r="AW6" s="172"/>
      <c r="AZ6" s="172"/>
      <c r="BA6" s="172"/>
      <c r="BB6" s="172"/>
      <c r="BC6" s="172"/>
      <c r="BD6" s="172"/>
    </row>
    <row r="7" spans="1:56" s="3" customFormat="1" ht="168.75" thickBot="1" x14ac:dyDescent="0.3">
      <c r="A7" s="47"/>
      <c r="B7" s="356" t="s">
        <v>15</v>
      </c>
      <c r="C7" s="357"/>
      <c r="D7" s="357"/>
      <c r="E7" s="91">
        <v>45464</v>
      </c>
      <c r="F7" s="91">
        <f>E7+1</f>
        <v>45465</v>
      </c>
      <c r="G7" s="91">
        <f>F7+1</f>
        <v>45466</v>
      </c>
      <c r="H7" s="91">
        <f>G7+1</f>
        <v>45467</v>
      </c>
      <c r="I7" s="91">
        <f>H7+1</f>
        <v>45468</v>
      </c>
      <c r="J7" s="91">
        <f>I7+1</f>
        <v>45469</v>
      </c>
      <c r="K7" s="91">
        <f t="shared" ref="K7:AI7" si="3">J7+1</f>
        <v>45470</v>
      </c>
      <c r="L7" s="92">
        <f t="shared" si="3"/>
        <v>45471</v>
      </c>
      <c r="M7" s="91">
        <f t="shared" si="3"/>
        <v>45472</v>
      </c>
      <c r="N7" s="91">
        <f t="shared" si="3"/>
        <v>45473</v>
      </c>
      <c r="O7" s="91">
        <f t="shared" si="3"/>
        <v>45474</v>
      </c>
      <c r="P7" s="91">
        <f t="shared" si="3"/>
        <v>45475</v>
      </c>
      <c r="Q7" s="91">
        <f t="shared" si="3"/>
        <v>45476</v>
      </c>
      <c r="R7" s="91">
        <f t="shared" si="3"/>
        <v>45477</v>
      </c>
      <c r="S7" s="91">
        <f t="shared" si="3"/>
        <v>45478</v>
      </c>
      <c r="T7" s="91">
        <f t="shared" si="3"/>
        <v>45479</v>
      </c>
      <c r="U7" s="91">
        <f t="shared" si="3"/>
        <v>45480</v>
      </c>
      <c r="V7" s="91">
        <f t="shared" si="3"/>
        <v>45481</v>
      </c>
      <c r="W7" s="91">
        <f t="shared" si="3"/>
        <v>45482</v>
      </c>
      <c r="X7" s="91">
        <f t="shared" si="3"/>
        <v>45483</v>
      </c>
      <c r="Y7" s="91">
        <f t="shared" si="3"/>
        <v>45484</v>
      </c>
      <c r="Z7" s="92">
        <f t="shared" si="3"/>
        <v>45485</v>
      </c>
      <c r="AA7" s="91">
        <f t="shared" si="3"/>
        <v>45486</v>
      </c>
      <c r="AB7" s="91">
        <f t="shared" si="3"/>
        <v>45487</v>
      </c>
      <c r="AC7" s="91">
        <f t="shared" si="3"/>
        <v>45488</v>
      </c>
      <c r="AD7" s="91">
        <f t="shared" si="3"/>
        <v>45489</v>
      </c>
      <c r="AE7" s="91">
        <f t="shared" si="3"/>
        <v>45490</v>
      </c>
      <c r="AF7" s="91">
        <f t="shared" si="3"/>
        <v>45491</v>
      </c>
      <c r="AG7" s="91">
        <f t="shared" si="3"/>
        <v>45492</v>
      </c>
      <c r="AH7" s="91">
        <f t="shared" si="3"/>
        <v>45493</v>
      </c>
      <c r="AI7" s="93">
        <f t="shared" si="3"/>
        <v>45494</v>
      </c>
      <c r="AJ7" s="358" t="s">
        <v>14</v>
      </c>
      <c r="AK7" s="341"/>
      <c r="AL7" s="341" t="s">
        <v>13</v>
      </c>
      <c r="AM7" s="341"/>
      <c r="AN7" s="341" t="s">
        <v>26</v>
      </c>
      <c r="AO7" s="341"/>
      <c r="AP7" s="341" t="s">
        <v>16</v>
      </c>
      <c r="AQ7" s="342"/>
    </row>
    <row r="8" spans="1:56" s="90" customFormat="1" ht="21.75" thickBot="1" x14ac:dyDescent="0.65">
      <c r="A8" s="83"/>
      <c r="B8" s="84"/>
      <c r="C8" s="85"/>
      <c r="D8" s="85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7"/>
      <c r="AK8" s="88"/>
      <c r="AL8" s="83"/>
      <c r="AM8" s="83"/>
      <c r="AN8" s="89"/>
      <c r="AO8" s="89"/>
      <c r="AT8" s="83">
        <v>1</v>
      </c>
    </row>
    <row r="9" spans="1:56" s="1" customFormat="1" ht="47.25" customHeight="1" x14ac:dyDescent="0.75">
      <c r="A9" s="94">
        <f>'Work DB'!D1</f>
        <v>2</v>
      </c>
      <c r="B9" s="343" t="s">
        <v>59</v>
      </c>
      <c r="C9" s="446" t="s">
        <v>1</v>
      </c>
      <c r="D9" s="346"/>
      <c r="E9" s="61" t="str">
        <f>IF(VLOOKUP(E7,'Work DB'!$C:$AW,'Daily Report'!$A$9,FALSE)=0,"",VLOOKUP(E7,'Work DB'!$C:$AW,'Daily Report'!$A$9,FALSE))</f>
        <v/>
      </c>
      <c r="F9" s="61" t="str">
        <f>IF(VLOOKUP(F7,'Work DB'!$C:$AW,'Daily Report'!$A$9,FALSE)=0,"",VLOOKUP(F7,'Work DB'!$C:$AW,'Daily Report'!$A$9,FALSE))</f>
        <v/>
      </c>
      <c r="G9" s="61">
        <f>IF(VLOOKUP(G7,'Work DB'!$C:$AW,'Daily Report'!$A$9,FALSE)=0,"",VLOOKUP(G7,'Work DB'!$C:$AW,'Daily Report'!$A$9,FALSE))</f>
        <v>642.3900000000001</v>
      </c>
      <c r="H9" s="61">
        <f>IF(VLOOKUP(H7,'Work DB'!$C:$AW,'Daily Report'!$A$9,FALSE)=0,"",VLOOKUP(H7,'Work DB'!$C:$AW,'Daily Report'!$A$9,FALSE))</f>
        <v>573.5625</v>
      </c>
      <c r="I9" s="61" t="str">
        <f>IF(VLOOKUP(I7,'Work DB'!$C:$AW,'Daily Report'!$A$9,FALSE)=0,"",VLOOKUP(I7,'Work DB'!$C:$AW,'Daily Report'!$A$9,FALSE))</f>
        <v/>
      </c>
      <c r="J9" s="61" t="str">
        <f>IF(VLOOKUP(J7,'Work DB'!$C:$AW,'Daily Report'!$A$9,FALSE)=0,"",VLOOKUP(J7,'Work DB'!$C:$AW,'Daily Report'!$A$9,FALSE))</f>
        <v/>
      </c>
      <c r="K9" s="61" t="str">
        <f>IF(VLOOKUP(K7,'Work DB'!$C:$AW,'Daily Report'!$A$9,FALSE)=0,"",VLOOKUP(K7,'Work DB'!$C:$AW,'Daily Report'!$A$9,FALSE))</f>
        <v/>
      </c>
      <c r="L9" s="61" t="str">
        <f>IF(VLOOKUP(L7,'Work DB'!$C:$AW,'Daily Report'!$A$9,FALSE)=0,"",VLOOKUP(L7,'Work DB'!$C:$AW,'Daily Report'!$A$9,FALSE))</f>
        <v/>
      </c>
      <c r="M9" s="61" t="str">
        <f>IF(VLOOKUP(M7,'Work DB'!$C:$AW,'Daily Report'!$A$9,FALSE)=0,"",VLOOKUP(M7,'Work DB'!$C:$AW,'Daily Report'!$A$9,FALSE))</f>
        <v/>
      </c>
      <c r="N9" s="61" t="str">
        <f>IF(VLOOKUP(N7,'Work DB'!$C:$AW,'Daily Report'!$A$9,FALSE)=0,"",VLOOKUP(N7,'Work DB'!$C:$AW,'Daily Report'!$A$9,FALSE))</f>
        <v/>
      </c>
      <c r="O9" s="61" t="str">
        <f>IF(VLOOKUP(O7,'Work DB'!$C:$AW,'Daily Report'!$A$9,FALSE)=0,"",VLOOKUP(O7,'Work DB'!$C:$AW,'Daily Report'!$A$9,FALSE))</f>
        <v/>
      </c>
      <c r="P9" s="61" t="str">
        <f>IF(VLOOKUP(P7,'Work DB'!$C:$AW,'Daily Report'!$A$9,FALSE)=0,"",VLOOKUP(P7,'Work DB'!$C:$AW,'Daily Report'!$A$9,FALSE))</f>
        <v/>
      </c>
      <c r="Q9" s="61" t="str">
        <f>IF(VLOOKUP(Q7,'Work DB'!$C:$AW,'Daily Report'!$A$9,FALSE)=0,"",VLOOKUP(Q7,'Work DB'!$C:$AW,'Daily Report'!$A$9,FALSE))</f>
        <v/>
      </c>
      <c r="R9" s="61" t="str">
        <f>IF(VLOOKUP(R7,'Work DB'!$C:$AW,'Daily Report'!$A$9,FALSE)=0,"",VLOOKUP(R7,'Work DB'!$C:$AW,'Daily Report'!$A$9,FALSE))</f>
        <v/>
      </c>
      <c r="S9" s="61">
        <f>IF(VLOOKUP(S7,'Work DB'!$C:$AW,'Daily Report'!$A$9,FALSE)=0,"",VLOOKUP(S7,'Work DB'!$C:$AW,'Daily Report'!$A$9,FALSE))</f>
        <v>175.89250000000001</v>
      </c>
      <c r="T9" s="61" t="str">
        <f>IF(VLOOKUP(T7,'Work DB'!$C:$AW,'Daily Report'!$A$9,FALSE)=0,"",VLOOKUP(T7,'Work DB'!$C:$AW,'Daily Report'!$A$9,FALSE))</f>
        <v/>
      </c>
      <c r="U9" s="61" t="str">
        <f>IF(VLOOKUP(U7,'Work DB'!$C:$AW,'Daily Report'!$A$9,FALSE)=0,"",VLOOKUP(U7,'Work DB'!$C:$AW,'Daily Report'!$A$9,FALSE))</f>
        <v/>
      </c>
      <c r="V9" s="61" t="str">
        <f>IF(VLOOKUP(V7,'Work DB'!$C:$AW,'Daily Report'!$A$9,FALSE)=0,"",VLOOKUP(V7,'Work DB'!$C:$AW,'Daily Report'!$A$9,FALSE))</f>
        <v/>
      </c>
      <c r="W9" s="61">
        <f>IF(VLOOKUP(W7,'Work DB'!$C:$AW,'Daily Report'!$A$9,FALSE)=0,"",VLOOKUP(W7,'Work DB'!$C:$AW,'Daily Report'!$A$9,FALSE))</f>
        <v>359.4325</v>
      </c>
      <c r="X9" s="61" t="str">
        <f>IF(VLOOKUP(X7,'Work DB'!$C:$AW,'Daily Report'!$A$9,FALSE)=0,"",VLOOKUP(X7,'Work DB'!$C:$AW,'Daily Report'!$A$9,FALSE))</f>
        <v/>
      </c>
      <c r="Y9" s="61" t="str">
        <f>IF(VLOOKUP(Y7,'Work DB'!$C:$AW,'Daily Report'!$A$9,FALSE)=0,"",VLOOKUP(Y7,'Work DB'!$C:$AW,'Daily Report'!$A$9,FALSE))</f>
        <v/>
      </c>
      <c r="Z9" s="61" t="str">
        <f>IF(VLOOKUP(Z7,'Work DB'!$C:$AW,'Daily Report'!$A$9,FALSE)=0,"",VLOOKUP(Z7,'Work DB'!$C:$AW,'Daily Report'!$A$9,FALSE))</f>
        <v/>
      </c>
      <c r="AA9" s="61" t="str">
        <f>IF(VLOOKUP(AA7,'Work DB'!$C:$AW,'Daily Report'!$A$9,FALSE)=0,"",VLOOKUP(AA7,'Work DB'!$C:$AW,'Daily Report'!$A$9,FALSE))</f>
        <v/>
      </c>
      <c r="AB9" s="61" t="str">
        <f>IF(VLOOKUP(AB7,'Work DB'!$C:$AW,'Daily Report'!$A$9,FALSE)=0,"",VLOOKUP(AB7,'Work DB'!$C:$AW,'Daily Report'!$A$9,FALSE))</f>
        <v/>
      </c>
      <c r="AC9" s="61" t="str">
        <f>IF(VLOOKUP(AC7,'Work DB'!$C:$AW,'Daily Report'!$A$9,FALSE)=0,"",VLOOKUP(AC7,'Work DB'!$C:$AW,'Daily Report'!$A$9,FALSE))</f>
        <v/>
      </c>
      <c r="AD9" s="61" t="str">
        <f>IF(VLOOKUP(AD7,'Work DB'!$C:$AW,'Daily Report'!$A$9,FALSE)=0,"",VLOOKUP(AD7,'Work DB'!$C:$AW,'Daily Report'!$A$9,FALSE))</f>
        <v/>
      </c>
      <c r="AE9" s="61" t="str">
        <f>IF(VLOOKUP(AE7,'Work DB'!$C:$AW,'Daily Report'!$A$9,FALSE)=0,"",VLOOKUP(AE7,'Work DB'!$C:$AW,'Daily Report'!$A$9,FALSE))</f>
        <v/>
      </c>
      <c r="AF9" s="61" t="str">
        <f>IF(VLOOKUP(AF7,'Work DB'!$C:$AW,'Daily Report'!$A$9,FALSE)=0,"",VLOOKUP(AF7,'Work DB'!$C:$AW,'Daily Report'!$A$9,FALSE))</f>
        <v/>
      </c>
      <c r="AG9" s="61" t="str">
        <f>IF(VLOOKUP(AG7,'Work DB'!$C:$AW,'Daily Report'!$A$9,FALSE)=0,"",VLOOKUP(AG7,'Work DB'!$C:$AW,'Daily Report'!$A$9,FALSE))</f>
        <v/>
      </c>
      <c r="AH9" s="61" t="str">
        <f>IF(VLOOKUP(AH7,'Work DB'!$C:$AW,'Daily Report'!$A$9,FALSE)=0,"",VLOOKUP(AH7,'Work DB'!$C:$AW,'Daily Report'!$A$9,FALSE))</f>
        <v/>
      </c>
      <c r="AI9" s="62" t="str">
        <f>IF(VLOOKUP(AI7,'Work DB'!$C:$AW,'Daily Report'!$A$9,FALSE)=0,"",VLOOKUP(AI7,'Work DB'!$C:$AW,'Daily Report'!$A$9,FALSE))</f>
        <v/>
      </c>
      <c r="AJ9" s="347">
        <f>1*SUM(E9:AI9)</f>
        <v>1751.2775000000001</v>
      </c>
      <c r="AK9" s="348"/>
      <c r="AL9" s="348">
        <f>HLOOKUP(A9,'Work DB'!$1:$2,2,FALSE)</f>
        <v>8603.4375000000018</v>
      </c>
      <c r="AM9" s="348"/>
      <c r="AN9" s="378">
        <v>1637043</v>
      </c>
      <c r="AO9" s="378"/>
      <c r="AP9" s="433">
        <f>AL14/AN9</f>
        <v>1.8003876501716816E-2</v>
      </c>
      <c r="AQ9" s="434"/>
      <c r="AT9" s="82">
        <f>AL9</f>
        <v>8603.4375000000018</v>
      </c>
    </row>
    <row r="10" spans="1:56" s="1" customFormat="1" ht="51" x14ac:dyDescent="0.75">
      <c r="A10" s="94">
        <f>'Work DB'!E1</f>
        <v>3</v>
      </c>
      <c r="B10" s="344"/>
      <c r="C10" s="363" t="s">
        <v>64</v>
      </c>
      <c r="D10" s="349"/>
      <c r="E10" s="63" t="str">
        <f>IF(VLOOKUP(E7,'Work DB'!$C:$AW,'Daily Report'!$A$10,FALSE)=0,"",VLOOKUP(E7,'Work DB'!$C:$AW,'Daily Report'!$A$10,FALSE))</f>
        <v/>
      </c>
      <c r="F10" s="63">
        <f>IF(VLOOKUP(F7,'Work DB'!$C:$AW,'Daily Report'!$A$10,FALSE)=0,"",VLOOKUP(F7,'Work DB'!$C:$AW,'Daily Report'!$A$10,FALSE))</f>
        <v>267.26</v>
      </c>
      <c r="G10" s="63">
        <f>IF(VLOOKUP(G7,'Work DB'!$C:$AW,'Daily Report'!$A$10,FALSE)=0,"",VLOOKUP(G7,'Work DB'!$C:$AW,'Daily Report'!$A$10,FALSE))</f>
        <v>458.16</v>
      </c>
      <c r="H10" s="63">
        <f>IF(VLOOKUP(H7,'Work DB'!$C:$AW,'Daily Report'!$A$10,FALSE)=0,"",VLOOKUP(H7,'Work DB'!$C:$AW,'Daily Report'!$A$10,FALSE))</f>
        <v>400.89</v>
      </c>
      <c r="I10" s="63">
        <f>IF(VLOOKUP(I7,'Work DB'!$C:$AW,'Daily Report'!$A$10,FALSE)=0,"",VLOOKUP(I7,'Work DB'!$C:$AW,'Daily Report'!$A$10,FALSE))</f>
        <v>329.30250000000001</v>
      </c>
      <c r="J10" s="63" t="str">
        <f>IF(VLOOKUP(J7,'Work DB'!$C:$AW,'Daily Report'!$A$10,FALSE)=0,"",VLOOKUP(J7,'Work DB'!$C:$AW,'Daily Report'!$A$10,FALSE))</f>
        <v/>
      </c>
      <c r="K10" s="63" t="str">
        <f>IF(VLOOKUP(K7,'Work DB'!$C:$AW,'Daily Report'!$A$10,FALSE)=0,"",VLOOKUP(K7,'Work DB'!$C:$AW,'Daily Report'!$A$10,FALSE))</f>
        <v/>
      </c>
      <c r="L10" s="63" t="str">
        <f>IF(VLOOKUP(L7,'Work DB'!$C:$AW,'Daily Report'!$A$10,FALSE)=0,"",VLOOKUP(L7,'Work DB'!$C:$AW,'Daily Report'!$A$10,FALSE))</f>
        <v/>
      </c>
      <c r="M10" s="63" t="str">
        <f>IF(VLOOKUP(M7,'Work DB'!$C:$AW,'Daily Report'!$A$10,FALSE)=0,"",VLOOKUP(M7,'Work DB'!$C:$AW,'Daily Report'!$A$10,FALSE))</f>
        <v/>
      </c>
      <c r="N10" s="63" t="str">
        <f>IF(VLOOKUP(N7,'Work DB'!$C:$AW,'Daily Report'!$A$10,FALSE)=0,"",VLOOKUP(N7,'Work DB'!$C:$AW,'Daily Report'!$A$10,FALSE))</f>
        <v/>
      </c>
      <c r="O10" s="63" t="str">
        <f>IF(VLOOKUP(O7,'Work DB'!$C:$AW,'Daily Report'!$A$10,FALSE)=0,"",VLOOKUP(O7,'Work DB'!$C:$AW,'Daily Report'!$A$10,FALSE))</f>
        <v/>
      </c>
      <c r="P10" s="63" t="str">
        <f>IF(VLOOKUP(P7,'Work DB'!$C:$AW,'Daily Report'!$A$10,FALSE)=0,"",VLOOKUP(P7,'Work DB'!$C:$AW,'Daily Report'!$A$10,FALSE))</f>
        <v/>
      </c>
      <c r="Q10" s="63" t="str">
        <f>IF(VLOOKUP(Q7,'Work DB'!$C:$AW,'Daily Report'!$A$10,FALSE)=0,"",VLOOKUP(Q7,'Work DB'!$C:$AW,'Daily Report'!$A$10,FALSE))</f>
        <v/>
      </c>
      <c r="R10" s="63" t="str">
        <f>IF(VLOOKUP(R7,'Work DB'!$C:$AW,'Daily Report'!$A$10,FALSE)=0,"",VLOOKUP(R7,'Work DB'!$C:$AW,'Daily Report'!$A$10,FALSE))</f>
        <v/>
      </c>
      <c r="S10" s="63" t="str">
        <f>IF(VLOOKUP(S7,'Work DB'!$C:$AW,'Daily Report'!$A$10,FALSE)=0,"",VLOOKUP(S7,'Work DB'!$C:$AW,'Daily Report'!$A$10,FALSE))</f>
        <v/>
      </c>
      <c r="T10" s="63" t="str">
        <f>IF(VLOOKUP(T7,'Work DB'!$C:$AW,'Daily Report'!$A$10,FALSE)=0,"",VLOOKUP(T7,'Work DB'!$C:$AW,'Daily Report'!$A$10,FALSE))</f>
        <v/>
      </c>
      <c r="U10" s="63" t="str">
        <f>IF(VLOOKUP(U7,'Work DB'!$C:$AW,'Daily Report'!$A$10,FALSE)=0,"",VLOOKUP(U7,'Work DB'!$C:$AW,'Daily Report'!$A$10,FALSE))</f>
        <v/>
      </c>
      <c r="V10" s="63" t="str">
        <f>IF(VLOOKUP(V7,'Work DB'!$C:$AW,'Daily Report'!$A$10,FALSE)=0,"",VLOOKUP(V7,'Work DB'!$C:$AW,'Daily Report'!$A$10,FALSE))</f>
        <v/>
      </c>
      <c r="W10" s="63" t="str">
        <f>IF(VLOOKUP(W7,'Work DB'!$C:$AW,'Daily Report'!$A$10,FALSE)=0,"",VLOOKUP(W7,'Work DB'!$C:$AW,'Daily Report'!$A$10,FALSE))</f>
        <v/>
      </c>
      <c r="X10" s="63" t="str">
        <f>IF(VLOOKUP(X7,'Work DB'!$C:$AW,'Daily Report'!$A$10,FALSE)=0,"",VLOOKUP(X7,'Work DB'!$C:$AW,'Daily Report'!$A$10,FALSE))</f>
        <v/>
      </c>
      <c r="Y10" s="63" t="str">
        <f>IF(VLOOKUP(Y7,'Work DB'!$C:$AW,'Daily Report'!$A$10,FALSE)=0,"",VLOOKUP(Y7,'Work DB'!$C:$AW,'Daily Report'!$A$10,FALSE))</f>
        <v/>
      </c>
      <c r="Z10" s="63" t="str">
        <f>IF(VLOOKUP(Z7,'Work DB'!$C:$AW,'Daily Report'!$A$10,FALSE)=0,"",VLOOKUP(Z7,'Work DB'!$C:$AW,'Daily Report'!$A$10,FALSE))</f>
        <v/>
      </c>
      <c r="AA10" s="63" t="str">
        <f>IF(VLOOKUP(AA7,'Work DB'!$C:$AW,'Daily Report'!$A$10,FALSE)=0,"",VLOOKUP(AA7,'Work DB'!$C:$AW,'Daily Report'!$A$10,FALSE))</f>
        <v/>
      </c>
      <c r="AB10" s="63" t="str">
        <f>IF(VLOOKUP(AB7,'Work DB'!$C:$AW,'Daily Report'!$A$10,FALSE)=0,"",VLOOKUP(AB7,'Work DB'!$C:$AW,'Daily Report'!$A$10,FALSE))</f>
        <v/>
      </c>
      <c r="AC10" s="63" t="str">
        <f>IF(VLOOKUP(AC7,'Work DB'!$C:$AW,'Daily Report'!$A$10,FALSE)=0,"",VLOOKUP(AC7,'Work DB'!$C:$AW,'Daily Report'!$A$10,FALSE))</f>
        <v/>
      </c>
      <c r="AD10" s="63" t="str">
        <f>IF(VLOOKUP(AD7,'Work DB'!$C:$AW,'Daily Report'!$A$10,FALSE)=0,"",VLOOKUP(AD7,'Work DB'!$C:$AW,'Daily Report'!$A$10,FALSE))</f>
        <v/>
      </c>
      <c r="AE10" s="63" t="str">
        <f>IF(VLOOKUP(AE7,'Work DB'!$C:$AW,'Daily Report'!$A$10,FALSE)=0,"",VLOOKUP(AE7,'Work DB'!$C:$AW,'Daily Report'!$A$10,FALSE))</f>
        <v/>
      </c>
      <c r="AF10" s="63" t="str">
        <f>IF(VLOOKUP(AF7,'Work DB'!$C:$AW,'Daily Report'!$A$10,FALSE)=0,"",VLOOKUP(AF7,'Work DB'!$C:$AW,'Daily Report'!$A$10,FALSE))</f>
        <v/>
      </c>
      <c r="AG10" s="63" t="str">
        <f>IF(VLOOKUP(AG7,'Work DB'!$C:$AW,'Daily Report'!$A$10,FALSE)=0,"",VLOOKUP(AG7,'Work DB'!$C:$AW,'Daily Report'!$A$10,FALSE))</f>
        <v/>
      </c>
      <c r="AH10" s="63" t="str">
        <f>IF(VLOOKUP(AH7,'Work DB'!$C:$AW,'Daily Report'!$A$10,FALSE)=0,"",VLOOKUP(AH7,'Work DB'!$C:$AW,'Daily Report'!$A$10,FALSE))</f>
        <v/>
      </c>
      <c r="AI10" s="64" t="str">
        <f>IF(VLOOKUP(AI7,'Work DB'!$C:$AW,'Daily Report'!$A$10,FALSE)=0,"",VLOOKUP(AI7,'Work DB'!$C:$AW,'Daily Report'!$A$10,FALSE))</f>
        <v/>
      </c>
      <c r="AJ10" s="351">
        <f>1*SUM(E10:AI10)</f>
        <v>1455.6125</v>
      </c>
      <c r="AK10" s="352"/>
      <c r="AL10" s="352">
        <f>HLOOKUP(A10,'Work DB'!$1:$2,2,FALSE)</f>
        <v>8127.5675000000001</v>
      </c>
      <c r="AM10" s="352"/>
      <c r="AN10" s="382"/>
      <c r="AO10" s="382"/>
      <c r="AP10" s="435"/>
      <c r="AQ10" s="436"/>
      <c r="AT10" s="82">
        <f>AL10</f>
        <v>8127.5675000000001</v>
      </c>
    </row>
    <row r="11" spans="1:56" s="1" customFormat="1" ht="51" x14ac:dyDescent="0.75">
      <c r="A11" s="94">
        <f>'Work DB'!F1</f>
        <v>4</v>
      </c>
      <c r="B11" s="426"/>
      <c r="C11" s="363" t="s">
        <v>65</v>
      </c>
      <c r="D11" s="349"/>
      <c r="E11" s="63" t="str">
        <f>IF(VLOOKUP(E7,'Work DB'!$C:$AW,'Daily Report'!$A$11,FALSE)=0,"",VLOOKUP(E7,'Work DB'!$C:$AW,'Daily Report'!$A$11,FALSE))</f>
        <v/>
      </c>
      <c r="F11" s="63">
        <f>IF(VLOOKUP(F7,'Work DB'!$C:$AW,'Daily Report'!$A$11,FALSE)=0,"",VLOOKUP(F7,'Work DB'!$C:$AW,'Daily Report'!$A$11,FALSE))</f>
        <v>592.1925</v>
      </c>
      <c r="G11" s="63">
        <f>IF(VLOOKUP(G7,'Work DB'!$C:$AW,'Daily Report'!$A$11,FALSE)=0,"",VLOOKUP(G7,'Work DB'!$C:$AW,'Daily Report'!$A$11,FALSE))</f>
        <v>572.125</v>
      </c>
      <c r="H11" s="63">
        <f>IF(VLOOKUP(H7,'Work DB'!$C:$AW,'Daily Report'!$A$11,FALSE)=0,"",VLOOKUP(H7,'Work DB'!$C:$AW,'Daily Report'!$A$11,FALSE))</f>
        <v>597.88499999999999</v>
      </c>
      <c r="I11" s="63">
        <f>IF(VLOOKUP(I7,'Work DB'!$C:$AW,'Daily Report'!$A$11,FALSE)=0,"",VLOOKUP(I7,'Work DB'!$C:$AW,'Daily Report'!$A$11,FALSE))</f>
        <v>700.12</v>
      </c>
      <c r="J11" s="63">
        <f>IF(VLOOKUP(J7,'Work DB'!$C:$AW,'Daily Report'!$A$11,FALSE)=0,"",VLOOKUP(J7,'Work DB'!$C:$AW,'Daily Report'!$A$11,FALSE))</f>
        <v>636.12249999999995</v>
      </c>
      <c r="K11" s="63">
        <f>IF(VLOOKUP(K7,'Work DB'!$C:$AW,'Daily Report'!$A$11,FALSE)=0,"",VLOOKUP(K7,'Work DB'!$C:$AW,'Daily Report'!$A$11,FALSE))</f>
        <v>660.96250000000009</v>
      </c>
      <c r="L11" s="63" t="str">
        <f>IF(VLOOKUP(L7,'Work DB'!$C:$AW,'Daily Report'!$A$11,FALSE)=0,"",VLOOKUP(L7,'Work DB'!$C:$AW,'Daily Report'!$A$11,FALSE))</f>
        <v/>
      </c>
      <c r="M11" s="63">
        <f>IF(VLOOKUP(M7,'Work DB'!$C:$AW,'Daily Report'!$A$11,FALSE)=0,"",VLOOKUP(M7,'Work DB'!$C:$AW,'Daily Report'!$A$11,FALSE))</f>
        <v>624.68000000000006</v>
      </c>
      <c r="N11" s="63">
        <f>IF(VLOOKUP(N7,'Work DB'!$C:$AW,'Daily Report'!$A$11,FALSE)=0,"",VLOOKUP(N7,'Work DB'!$C:$AW,'Daily Report'!$A$11,FALSE))</f>
        <v>511.0025</v>
      </c>
      <c r="O11" s="63">
        <f>IF(VLOOKUP(O7,'Work DB'!$C:$AW,'Daily Report'!$A$11,FALSE)=0,"",VLOOKUP(O7,'Work DB'!$C:$AW,'Daily Report'!$A$11,FALSE))</f>
        <v>451.71999999999997</v>
      </c>
      <c r="P11" s="63">
        <f>IF(VLOOKUP(P7,'Work DB'!$C:$AW,'Daily Report'!$A$11,FALSE)=0,"",VLOOKUP(P7,'Work DB'!$C:$AW,'Daily Report'!$A$11,FALSE))</f>
        <v>209.185</v>
      </c>
      <c r="Q11" s="63">
        <f>IF(VLOOKUP(Q7,'Work DB'!$C:$AW,'Daily Report'!$A$11,FALSE)=0,"",VLOOKUP(Q7,'Work DB'!$C:$AW,'Daily Report'!$A$11,FALSE))</f>
        <v>9.5449999999999999</v>
      </c>
      <c r="R11" s="63">
        <f>IF(VLOOKUP(R7,'Work DB'!$C:$AW,'Daily Report'!$A$11,FALSE)=0,"",VLOOKUP(R7,'Work DB'!$C:$AW,'Daily Report'!$A$11,FALSE))</f>
        <v>317.11249999999995</v>
      </c>
      <c r="S11" s="63" t="str">
        <f>IF(VLOOKUP(S7,'Work DB'!$C:$AW,'Daily Report'!$A$11,FALSE)=0,"",VLOOKUP(S7,'Work DB'!$C:$AW,'Daily Report'!$A$11,FALSE))</f>
        <v/>
      </c>
      <c r="T11" s="63">
        <f>IF(VLOOKUP(T7,'Work DB'!$C:$AW,'Daily Report'!$A$11,FALSE)=0,"",VLOOKUP(T7,'Work DB'!$C:$AW,'Daily Report'!$A$11,FALSE))</f>
        <v>417.39250000000004</v>
      </c>
      <c r="U11" s="63">
        <f>IF(VLOOKUP(U7,'Work DB'!$C:$AW,'Daily Report'!$A$11,FALSE)=0,"",VLOOKUP(U7,'Work DB'!$C:$AW,'Daily Report'!$A$11,FALSE))</f>
        <v>643.77</v>
      </c>
      <c r="V11" s="63">
        <f>IF(VLOOKUP(V7,'Work DB'!$C:$AW,'Daily Report'!$A$11,FALSE)=0,"",VLOOKUP(V7,'Work DB'!$C:$AW,'Daily Report'!$A$11,FALSE))</f>
        <v>528.19500000000005</v>
      </c>
      <c r="W11" s="63">
        <f>IF(VLOOKUP(W7,'Work DB'!$C:$AW,'Daily Report'!$A$11,FALSE)=0,"",VLOOKUP(W7,'Work DB'!$C:$AW,'Daily Report'!$A$11,FALSE))</f>
        <v>348.62249999999995</v>
      </c>
      <c r="X11" s="63">
        <f>IF(VLOOKUP(X7,'Work DB'!$C:$AW,'Daily Report'!$A$11,FALSE)=0,"",VLOOKUP(X7,'Work DB'!$C:$AW,'Daily Report'!$A$11,FALSE))</f>
        <v>288.47750000000002</v>
      </c>
      <c r="Y11" s="63">
        <f>IF(VLOOKUP(Y7,'Work DB'!$C:$AW,'Daily Report'!$A$11,FALSE)=0,"",VLOOKUP(Y7,'Work DB'!$C:$AW,'Daily Report'!$A$11,FALSE))</f>
        <v>248.39999999999998</v>
      </c>
      <c r="Z11" s="63" t="str">
        <f>IF(VLOOKUP(Z7,'Work DB'!$C:$AW,'Daily Report'!$A$11,FALSE)=0,"",VLOOKUP(Z7,'Work DB'!$C:$AW,'Daily Report'!$A$11,FALSE))</f>
        <v/>
      </c>
      <c r="AA11" s="63" t="str">
        <f>IF(VLOOKUP(AA7,'Work DB'!$C:$AW,'Daily Report'!$A$11,FALSE)=0,"",VLOOKUP(AA7,'Work DB'!$C:$AW,'Daily Report'!$A$11,FALSE))</f>
        <v/>
      </c>
      <c r="AB11" s="63" t="str">
        <f>IF(VLOOKUP(AB7,'Work DB'!$C:$AW,'Daily Report'!$A$11,FALSE)=0,"",VLOOKUP(AB7,'Work DB'!$C:$AW,'Daily Report'!$A$11,FALSE))</f>
        <v/>
      </c>
      <c r="AC11" s="63" t="str">
        <f>IF(VLOOKUP(AC7,'Work DB'!$C:$AW,'Daily Report'!$A$11,FALSE)=0,"",VLOOKUP(AC7,'Work DB'!$C:$AW,'Daily Report'!$A$11,FALSE))</f>
        <v/>
      </c>
      <c r="AD11" s="63" t="str">
        <f>IF(VLOOKUP(AD7,'Work DB'!$C:$AW,'Daily Report'!$A$11,FALSE)=0,"",VLOOKUP(AD7,'Work DB'!$C:$AW,'Daily Report'!$A$11,FALSE))</f>
        <v/>
      </c>
      <c r="AE11" s="63" t="str">
        <f>IF(VLOOKUP(AE7,'Work DB'!$C:$AW,'Daily Report'!$A$11,FALSE)=0,"",VLOOKUP(AE7,'Work DB'!$C:$AW,'Daily Report'!$A$11,FALSE))</f>
        <v/>
      </c>
      <c r="AF11" s="63" t="str">
        <f>IF(VLOOKUP(AF7,'Work DB'!$C:$AW,'Daily Report'!$A$11,FALSE)=0,"",VLOOKUP(AF7,'Work DB'!$C:$AW,'Daily Report'!$A$11,FALSE))</f>
        <v/>
      </c>
      <c r="AG11" s="63" t="str">
        <f>IF(VLOOKUP(AG7,'Work DB'!$C:$AW,'Daily Report'!$A$11,FALSE)=0,"",VLOOKUP(AG7,'Work DB'!$C:$AW,'Daily Report'!$A$11,FALSE))</f>
        <v/>
      </c>
      <c r="AH11" s="63" t="str">
        <f>IF(VLOOKUP(AH7,'Work DB'!$C:$AW,'Daily Report'!$A$11,FALSE)=0,"",VLOOKUP(AH7,'Work DB'!$C:$AW,'Daily Report'!$A$11,FALSE))</f>
        <v/>
      </c>
      <c r="AI11" s="64" t="str">
        <f>IF(VLOOKUP(AI7,'Work DB'!$C:$AW,'Daily Report'!$A$11,FALSE)=0,"",VLOOKUP(AI7,'Work DB'!$C:$AW,'Daily Report'!$A$11,FALSE))</f>
        <v/>
      </c>
      <c r="AJ11" s="351">
        <f>1*SUM(E11:AI11)</f>
        <v>8357.51</v>
      </c>
      <c r="AK11" s="352"/>
      <c r="AL11" s="352">
        <f>HLOOKUP(A11,'Work DB'!$1:$2,2,FALSE)</f>
        <v>12742.114999999998</v>
      </c>
      <c r="AM11" s="352"/>
      <c r="AN11" s="382"/>
      <c r="AO11" s="382"/>
      <c r="AP11" s="435"/>
      <c r="AQ11" s="436"/>
      <c r="AT11" s="82">
        <f>AL11</f>
        <v>12742.114999999998</v>
      </c>
    </row>
    <row r="12" spans="1:56" s="1" customFormat="1" ht="51" x14ac:dyDescent="0.75">
      <c r="A12" s="94">
        <f>'Work DB'!G1</f>
        <v>5</v>
      </c>
      <c r="B12" s="426"/>
      <c r="C12" s="439"/>
      <c r="D12" s="363"/>
      <c r="E12" s="63" t="str">
        <f>IF(VLOOKUP(E7,'Work DB'!$C:$AW,'Daily Report'!$A$12,FALSE)=0,"",VLOOKUP(E8,'Work DB'!$C:$AW,'Daily Report'!$A$12,FALSE))</f>
        <v/>
      </c>
      <c r="F12" s="63" t="str">
        <f>IF(VLOOKUP(F7,'Work DB'!$C:$AW,'Daily Report'!$A$12,FALSE)=0,"",VLOOKUP(F8,'Work DB'!$C:$AW,'Daily Report'!$A$12,FALSE))</f>
        <v/>
      </c>
      <c r="G12" s="63" t="str">
        <f>IF(VLOOKUP(G7,'Work DB'!$C:$AW,'Daily Report'!$A$12,FALSE)=0,"",VLOOKUP(G8,'Work DB'!$C:$AW,'Daily Report'!$A$12,FALSE))</f>
        <v/>
      </c>
      <c r="H12" s="63" t="str">
        <f>IF(VLOOKUP(H7,'Work DB'!$C:$AW,'Daily Report'!$A$12,FALSE)=0,"",VLOOKUP(H8,'Work DB'!$C:$AW,'Daily Report'!$A$12,FALSE))</f>
        <v/>
      </c>
      <c r="I12" s="63" t="str">
        <f>IF(VLOOKUP(I7,'Work DB'!$C:$AW,'Daily Report'!$A$12,FALSE)=0,"",VLOOKUP(I8,'Work DB'!$C:$AW,'Daily Report'!$A$12,FALSE))</f>
        <v/>
      </c>
      <c r="J12" s="63" t="str">
        <f>IF(VLOOKUP(J7,'Work DB'!$C:$AW,'Daily Report'!$A$12,FALSE)=0,"",VLOOKUP(J8,'Work DB'!$C:$AW,'Daily Report'!$A$12,FALSE))</f>
        <v/>
      </c>
      <c r="K12" s="63" t="str">
        <f>IF(VLOOKUP(K7,'Work DB'!$C:$AW,'Daily Report'!$A$12,FALSE)=0,"",VLOOKUP(K8,'Work DB'!$C:$AW,'Daily Report'!$A$12,FALSE))</f>
        <v/>
      </c>
      <c r="L12" s="63" t="str">
        <f>IF(VLOOKUP(L7,'Work DB'!$C:$AW,'Daily Report'!$A$12,FALSE)=0,"",VLOOKUP(L8,'Work DB'!$C:$AW,'Daily Report'!$A$12,FALSE))</f>
        <v/>
      </c>
      <c r="M12" s="63" t="str">
        <f>IF(VLOOKUP(M7,'Work DB'!$C:$AW,'Daily Report'!$A$12,FALSE)=0,"",VLOOKUP(M8,'Work DB'!$C:$AW,'Daily Report'!$A$12,FALSE))</f>
        <v/>
      </c>
      <c r="N12" s="63" t="str">
        <f>IF(VLOOKUP(N7,'Work DB'!$C:$AW,'Daily Report'!$A$12,FALSE)=0,"",VLOOKUP(N8,'Work DB'!$C:$AW,'Daily Report'!$A$12,FALSE))</f>
        <v/>
      </c>
      <c r="O12" s="63" t="str">
        <f>IF(VLOOKUP(O7,'Work DB'!$C:$AW,'Daily Report'!$A$12,FALSE)=0,"",VLOOKUP(O8,'Work DB'!$C:$AW,'Daily Report'!$A$12,FALSE))</f>
        <v/>
      </c>
      <c r="P12" s="63" t="str">
        <f>IF(VLOOKUP(P7,'Work DB'!$C:$AW,'Daily Report'!$A$12,FALSE)=0,"",VLOOKUP(P8,'Work DB'!$C:$AW,'Daily Report'!$A$12,FALSE))</f>
        <v/>
      </c>
      <c r="Q12" s="63" t="str">
        <f>IF(VLOOKUP(Q7,'Work DB'!$C:$AW,'Daily Report'!$A$12,FALSE)=0,"",VLOOKUP(Q8,'Work DB'!$C:$AW,'Daily Report'!$A$12,FALSE))</f>
        <v/>
      </c>
      <c r="R12" s="63" t="str">
        <f>IF(VLOOKUP(R7,'Work DB'!$C:$AW,'Daily Report'!$A$12,FALSE)=0,"",VLOOKUP(R8,'Work DB'!$C:$AW,'Daily Report'!$A$12,FALSE))</f>
        <v/>
      </c>
      <c r="S12" s="63" t="str">
        <f>IF(VLOOKUP(S7,'Work DB'!$C:$AW,'Daily Report'!$A$12,FALSE)=0,"",VLOOKUP(S8,'Work DB'!$C:$AW,'Daily Report'!$A$12,FALSE))</f>
        <v/>
      </c>
      <c r="T12" s="63" t="str">
        <f>IF(VLOOKUP(T7,'Work DB'!$C:$AW,'Daily Report'!$A$12,FALSE)=0,"",VLOOKUP(T8,'Work DB'!$C:$AW,'Daily Report'!$A$12,FALSE))</f>
        <v/>
      </c>
      <c r="U12" s="63" t="str">
        <f>IF(VLOOKUP(U7,'Work DB'!$C:$AW,'Daily Report'!$A$12,FALSE)=0,"",VLOOKUP(U8,'Work DB'!$C:$AW,'Daily Report'!$A$12,FALSE))</f>
        <v/>
      </c>
      <c r="V12" s="63" t="str">
        <f>IF(VLOOKUP(V7,'Work DB'!$C:$AW,'Daily Report'!$A$12,FALSE)=0,"",VLOOKUP(V8,'Work DB'!$C:$AW,'Daily Report'!$A$12,FALSE))</f>
        <v/>
      </c>
      <c r="W12" s="63" t="str">
        <f>IF(VLOOKUP(W7,'Work DB'!$C:$AW,'Daily Report'!$A$12,FALSE)=0,"",VLOOKUP(W8,'Work DB'!$C:$AW,'Daily Report'!$A$12,FALSE))</f>
        <v/>
      </c>
      <c r="X12" s="63" t="str">
        <f>IF(VLOOKUP(X7,'Work DB'!$C:$AW,'Daily Report'!$A$12,FALSE)=0,"",VLOOKUP(X8,'Work DB'!$C:$AW,'Daily Report'!$A$12,FALSE))</f>
        <v/>
      </c>
      <c r="Y12" s="63" t="str">
        <f>IF(VLOOKUP(Y7,'Work DB'!$C:$AW,'Daily Report'!$A$12,FALSE)=0,"",VLOOKUP(Y8,'Work DB'!$C:$AW,'Daily Report'!$A$12,FALSE))</f>
        <v/>
      </c>
      <c r="Z12" s="63" t="str">
        <f>IF(VLOOKUP(Z7,'Work DB'!$C:$AW,'Daily Report'!$A$12,FALSE)=0,"",VLOOKUP(Z8,'Work DB'!$C:$AW,'Daily Report'!$A$12,FALSE))</f>
        <v/>
      </c>
      <c r="AA12" s="63" t="str">
        <f>IF(VLOOKUP(AA7,'Work DB'!$C:$AW,'Daily Report'!$A$12,FALSE)=0,"",VLOOKUP(AA8,'Work DB'!$C:$AW,'Daily Report'!$A$12,FALSE))</f>
        <v/>
      </c>
      <c r="AB12" s="63" t="str">
        <f>IF(VLOOKUP(AB7,'Work DB'!$C:$AW,'Daily Report'!$A$12,FALSE)=0,"",VLOOKUP(AB8,'Work DB'!$C:$AW,'Daily Report'!$A$12,FALSE))</f>
        <v/>
      </c>
      <c r="AC12" s="63" t="str">
        <f>IF(VLOOKUP(AC7,'Work DB'!$C:$AW,'Daily Report'!$A$12,FALSE)=0,"",VLOOKUP(AC8,'Work DB'!$C:$AW,'Daily Report'!$A$12,FALSE))</f>
        <v/>
      </c>
      <c r="AD12" s="63" t="str">
        <f>IF(VLOOKUP(AD7,'Work DB'!$C:$AW,'Daily Report'!$A$12,FALSE)=0,"",VLOOKUP(AD8,'Work DB'!$C:$AW,'Daily Report'!$A$12,FALSE))</f>
        <v/>
      </c>
      <c r="AE12" s="63" t="str">
        <f>IF(VLOOKUP(AE7,'Work DB'!$C:$AW,'Daily Report'!$A$12,FALSE)=0,"",VLOOKUP(AE8,'Work DB'!$C:$AW,'Daily Report'!$A$12,FALSE))</f>
        <v/>
      </c>
      <c r="AF12" s="63" t="str">
        <f>IF(VLOOKUP(AF7,'Work DB'!$C:$AW,'Daily Report'!$A$12,FALSE)=0,"",VLOOKUP(AF8,'Work DB'!$C:$AW,'Daily Report'!$A$12,FALSE))</f>
        <v/>
      </c>
      <c r="AG12" s="63" t="str">
        <f>IF(VLOOKUP(AG7,'Work DB'!$C:$AW,'Daily Report'!$A$12,FALSE)=0,"",VLOOKUP(AG8,'Work DB'!$C:$AW,'Daily Report'!$A$12,FALSE))</f>
        <v/>
      </c>
      <c r="AH12" s="63" t="str">
        <f>IF(VLOOKUP(AH7,'Work DB'!$C:$AW,'Daily Report'!$A$12,FALSE)=0,"",VLOOKUP(AH8,'Work DB'!$C:$AW,'Daily Report'!$A$12,FALSE))</f>
        <v/>
      </c>
      <c r="AI12" s="64" t="str">
        <f>IF(VLOOKUP(AI7,'Work DB'!$C:$AW,'Daily Report'!$A$12,FALSE)=0,"",VLOOKUP(AI8,'Work DB'!$C:$AW,'Daily Report'!$A$12,FALSE))</f>
        <v/>
      </c>
      <c r="AJ12" s="351">
        <f>1*SUM(E12:AI12)</f>
        <v>0</v>
      </c>
      <c r="AK12" s="352"/>
      <c r="AL12" s="352">
        <f>HLOOKUP(A12,'Work DB'!$1:$2,2,FALSE)</f>
        <v>0</v>
      </c>
      <c r="AM12" s="352"/>
      <c r="AN12" s="382"/>
      <c r="AO12" s="382"/>
      <c r="AP12" s="435"/>
      <c r="AQ12" s="436"/>
      <c r="AT12" s="82">
        <f>AL12</f>
        <v>0</v>
      </c>
    </row>
    <row r="13" spans="1:56" s="1" customFormat="1" ht="51.75" thickBot="1" x14ac:dyDescent="0.8">
      <c r="A13" s="94">
        <f>'Work DB'!H1</f>
        <v>6</v>
      </c>
      <c r="B13" s="426"/>
      <c r="C13" s="440"/>
      <c r="D13" s="360"/>
      <c r="E13" s="65" t="str">
        <f>IF(VLOOKUP(E7,'Work DB'!$C:$AW,'Daily Report'!$A$13,FALSE)=0,"",VLOOKUP(E7,'Work DB'!$C:$AW,'Daily Report'!$A$13,FALSE))</f>
        <v/>
      </c>
      <c r="F13" s="65" t="str">
        <f>IF(VLOOKUP(F7,'Work DB'!$C:$AW,'Daily Report'!$A$13,FALSE)=0,"",VLOOKUP(F7,'Work DB'!$C:$AW,'Daily Report'!$A$13,FALSE))</f>
        <v/>
      </c>
      <c r="G13" s="65" t="str">
        <f>IF(VLOOKUP(G7,'Work DB'!$C:$AW,'Daily Report'!$A$13,FALSE)=0,"",VLOOKUP(G7,'Work DB'!$C:$AW,'Daily Report'!$A$13,FALSE))</f>
        <v/>
      </c>
      <c r="H13" s="65" t="str">
        <f>IF(VLOOKUP(H7,'Work DB'!$C:$AW,'Daily Report'!$A$13,FALSE)=0,"",VLOOKUP(H7,'Work DB'!$C:$AW,'Daily Report'!$A$13,FALSE))</f>
        <v/>
      </c>
      <c r="I13" s="65" t="str">
        <f>IF(VLOOKUP(I7,'Work DB'!$C:$AW,'Daily Report'!$A$13,FALSE)=0,"",VLOOKUP(I7,'Work DB'!$C:$AW,'Daily Report'!$A$13,FALSE))</f>
        <v/>
      </c>
      <c r="J13" s="65" t="str">
        <f>IF(VLOOKUP(J7,'Work DB'!$C:$AW,'Daily Report'!$A$13,FALSE)=0,"",VLOOKUP(J7,'Work DB'!$C:$AW,'Daily Report'!$A$13,FALSE))</f>
        <v/>
      </c>
      <c r="K13" s="65" t="str">
        <f>IF(VLOOKUP(K7,'Work DB'!$C:$AW,'Daily Report'!$A$13,FALSE)=0,"",VLOOKUP(K7,'Work DB'!$C:$AW,'Daily Report'!$A$13,FALSE))</f>
        <v/>
      </c>
      <c r="L13" s="65" t="str">
        <f>IF(VLOOKUP(L7,'Work DB'!$C:$AW,'Daily Report'!$A$13,FALSE)=0,"",VLOOKUP(L7,'Work DB'!$C:$AW,'Daily Report'!$A$13,FALSE))</f>
        <v/>
      </c>
      <c r="M13" s="65" t="str">
        <f>IF(VLOOKUP(M7,'Work DB'!$C:$AW,'Daily Report'!$A$13,FALSE)=0,"",VLOOKUP(M7,'Work DB'!$C:$AW,'Daily Report'!$A$13,FALSE))</f>
        <v/>
      </c>
      <c r="N13" s="65" t="str">
        <f>IF(VLOOKUP(N7,'Work DB'!$C:$AW,'Daily Report'!$A$13,FALSE)=0,"",VLOOKUP(N7,'Work DB'!$C:$AW,'Daily Report'!$A$13,FALSE))</f>
        <v/>
      </c>
      <c r="O13" s="65" t="str">
        <f>IF(VLOOKUP(O7,'Work DB'!$C:$AW,'Daily Report'!$A$13,FALSE)=0,"",VLOOKUP(O7,'Work DB'!$C:$AW,'Daily Report'!$A$13,FALSE))</f>
        <v/>
      </c>
      <c r="P13" s="65" t="str">
        <f>IF(VLOOKUP(P7,'Work DB'!$C:$AW,'Daily Report'!$A$13,FALSE)=0,"",VLOOKUP(P7,'Work DB'!$C:$AW,'Daily Report'!$A$13,FALSE))</f>
        <v/>
      </c>
      <c r="Q13" s="65" t="str">
        <f>IF(VLOOKUP(Q7,'Work DB'!$C:$AW,'Daily Report'!$A$13,FALSE)=0,"",VLOOKUP(Q7,'Work DB'!$C:$AW,'Daily Report'!$A$13,FALSE))</f>
        <v/>
      </c>
      <c r="R13" s="65" t="str">
        <f>IF(VLOOKUP(R7,'Work DB'!$C:$AW,'Daily Report'!$A$13,FALSE)=0,"",VLOOKUP(R7,'Work DB'!$C:$AW,'Daily Report'!$A$13,FALSE))</f>
        <v/>
      </c>
      <c r="S13" s="65" t="str">
        <f>IF(VLOOKUP(S7,'Work DB'!$C:$AW,'Daily Report'!$A$13,FALSE)=0,"",VLOOKUP(S7,'Work DB'!$C:$AW,'Daily Report'!$A$13,FALSE))</f>
        <v/>
      </c>
      <c r="T13" s="65" t="str">
        <f>IF(VLOOKUP(T7,'Work DB'!$C:$AW,'Daily Report'!$A$13,FALSE)=0,"",VLOOKUP(T7,'Work DB'!$C:$AW,'Daily Report'!$A$13,FALSE))</f>
        <v/>
      </c>
      <c r="U13" s="65" t="str">
        <f>IF(VLOOKUP(U7,'Work DB'!$C:$AW,'Daily Report'!$A$13,FALSE)=0,"",VLOOKUP(U7,'Work DB'!$C:$AW,'Daily Report'!$A$13,FALSE))</f>
        <v/>
      </c>
      <c r="V13" s="65" t="str">
        <f>IF(VLOOKUP(V7,'Work DB'!$C:$AW,'Daily Report'!$A$13,FALSE)=0,"",VLOOKUP(V7,'Work DB'!$C:$AW,'Daily Report'!$A$13,FALSE))</f>
        <v/>
      </c>
      <c r="W13" s="65" t="str">
        <f>IF(VLOOKUP(W7,'Work DB'!$C:$AW,'Daily Report'!$A$13,FALSE)=0,"",VLOOKUP(W7,'Work DB'!$C:$AW,'Daily Report'!$A$13,FALSE))</f>
        <v/>
      </c>
      <c r="X13" s="65" t="str">
        <f>IF(VLOOKUP(X7,'Work DB'!$C:$AW,'Daily Report'!$A$13,FALSE)=0,"",VLOOKUP(X7,'Work DB'!$C:$AW,'Daily Report'!$A$13,FALSE))</f>
        <v/>
      </c>
      <c r="Y13" s="65" t="str">
        <f>IF(VLOOKUP(Y7,'Work DB'!$C:$AW,'Daily Report'!$A$13,FALSE)=0,"",VLOOKUP(Y7,'Work DB'!$C:$AW,'Daily Report'!$A$13,FALSE))</f>
        <v/>
      </c>
      <c r="Z13" s="65" t="str">
        <f>IF(VLOOKUP(Z7,'Work DB'!$C:$AW,'Daily Report'!$A$13,FALSE)=0,"",VLOOKUP(Z7,'Work DB'!$C:$AW,'Daily Report'!$A$13,FALSE))</f>
        <v/>
      </c>
      <c r="AA13" s="65" t="str">
        <f>IF(VLOOKUP(AA7,'Work DB'!$C:$AW,'Daily Report'!$A$13,FALSE)=0,"",VLOOKUP(AA7,'Work DB'!$C:$AW,'Daily Report'!$A$13,FALSE))</f>
        <v/>
      </c>
      <c r="AB13" s="65" t="str">
        <f>IF(VLOOKUP(AB7,'Work DB'!$C:$AW,'Daily Report'!$A$13,FALSE)=0,"",VLOOKUP(AB7,'Work DB'!$C:$AW,'Daily Report'!$A$13,FALSE))</f>
        <v/>
      </c>
      <c r="AC13" s="65" t="str">
        <f>IF(VLOOKUP(AC7,'Work DB'!$C:$AW,'Daily Report'!$A$13,FALSE)=0,"",VLOOKUP(AC7,'Work DB'!$C:$AW,'Daily Report'!$A$13,FALSE))</f>
        <v/>
      </c>
      <c r="AD13" s="65" t="str">
        <f>IF(VLOOKUP(AD7,'Work DB'!$C:$AW,'Daily Report'!$A$13,FALSE)=0,"",VLOOKUP(AD7,'Work DB'!$C:$AW,'Daily Report'!$A$13,FALSE))</f>
        <v/>
      </c>
      <c r="AE13" s="65" t="str">
        <f>IF(VLOOKUP(AE7,'Work DB'!$C:$AW,'Daily Report'!$A$13,FALSE)=0,"",VLOOKUP(AE7,'Work DB'!$C:$AW,'Daily Report'!$A$13,FALSE))</f>
        <v/>
      </c>
      <c r="AF13" s="65" t="str">
        <f>IF(VLOOKUP(AF7,'Work DB'!$C:$AW,'Daily Report'!$A$13,FALSE)=0,"",VLOOKUP(AF7,'Work DB'!$C:$AW,'Daily Report'!$A$13,FALSE))</f>
        <v/>
      </c>
      <c r="AG13" s="65" t="str">
        <f>IF(VLOOKUP(AG7,'Work DB'!$C:$AW,'Daily Report'!$A$13,FALSE)=0,"",VLOOKUP(AG7,'Work DB'!$C:$AW,'Daily Report'!$A$13,FALSE))</f>
        <v/>
      </c>
      <c r="AH13" s="65" t="str">
        <f>IF(VLOOKUP(AH7,'Work DB'!$C:$AW,'Daily Report'!$A$13,FALSE)=0,"",VLOOKUP(AH7,'Work DB'!$C:$AW,'Daily Report'!$A$13,FALSE))</f>
        <v/>
      </c>
      <c r="AI13" s="66" t="str">
        <f>IF(VLOOKUP(AI7,'Work DB'!$C:$AW,'Daily Report'!$A$13,FALSE)=0,"",VLOOKUP(AI7,'Work DB'!$C:$AW,'Daily Report'!$A$13,FALSE))</f>
        <v/>
      </c>
      <c r="AJ13" s="441">
        <f>1*SUM(E13:AI13)</f>
        <v>0</v>
      </c>
      <c r="AK13" s="361"/>
      <c r="AL13" s="361">
        <f>HLOOKUP(A13,'Work DB'!$1:$2,2,FALSE)</f>
        <v>0</v>
      </c>
      <c r="AM13" s="361"/>
      <c r="AN13" s="382"/>
      <c r="AO13" s="382"/>
      <c r="AP13" s="435"/>
      <c r="AQ13" s="436"/>
      <c r="AT13" s="82">
        <v>1</v>
      </c>
    </row>
    <row r="14" spans="1:56" s="1" customFormat="1" ht="63" thickTop="1" thickBot="1" x14ac:dyDescent="0.8">
      <c r="A14" s="6"/>
      <c r="B14" s="345"/>
      <c r="C14" s="442" t="s">
        <v>4</v>
      </c>
      <c r="D14" s="350"/>
      <c r="E14" s="28" t="str">
        <f t="shared" ref="E14:AI14" si="4">IF(1*SUM(E9:E13)&gt;0,1*SUM(E9:E13),"")</f>
        <v/>
      </c>
      <c r="F14" s="28">
        <f t="shared" si="4"/>
        <v>859.45249999999999</v>
      </c>
      <c r="G14" s="28">
        <f t="shared" si="4"/>
        <v>1672.6750000000002</v>
      </c>
      <c r="H14" s="28">
        <f t="shared" si="4"/>
        <v>1572.3375000000001</v>
      </c>
      <c r="I14" s="28">
        <f t="shared" si="4"/>
        <v>1029.4225000000001</v>
      </c>
      <c r="J14" s="28">
        <f t="shared" si="4"/>
        <v>636.12249999999995</v>
      </c>
      <c r="K14" s="28">
        <f t="shared" si="4"/>
        <v>660.96250000000009</v>
      </c>
      <c r="L14" s="28" t="str">
        <f t="shared" si="4"/>
        <v/>
      </c>
      <c r="M14" s="28">
        <f t="shared" si="4"/>
        <v>624.68000000000006</v>
      </c>
      <c r="N14" s="28">
        <f t="shared" si="4"/>
        <v>511.0025</v>
      </c>
      <c r="O14" s="28">
        <f t="shared" si="4"/>
        <v>451.71999999999997</v>
      </c>
      <c r="P14" s="28">
        <f t="shared" si="4"/>
        <v>209.185</v>
      </c>
      <c r="Q14" s="28">
        <f t="shared" si="4"/>
        <v>9.5449999999999999</v>
      </c>
      <c r="R14" s="28">
        <f t="shared" si="4"/>
        <v>317.11249999999995</v>
      </c>
      <c r="S14" s="28">
        <f t="shared" si="4"/>
        <v>175.89250000000001</v>
      </c>
      <c r="T14" s="28">
        <f t="shared" si="4"/>
        <v>417.39250000000004</v>
      </c>
      <c r="U14" s="28">
        <f t="shared" si="4"/>
        <v>643.77</v>
      </c>
      <c r="V14" s="28">
        <f t="shared" si="4"/>
        <v>528.19500000000005</v>
      </c>
      <c r="W14" s="28">
        <f t="shared" si="4"/>
        <v>708.05499999999995</v>
      </c>
      <c r="X14" s="28">
        <f t="shared" si="4"/>
        <v>288.47750000000002</v>
      </c>
      <c r="Y14" s="28">
        <f t="shared" si="4"/>
        <v>248.39999999999998</v>
      </c>
      <c r="Z14" s="28" t="str">
        <f t="shared" si="4"/>
        <v/>
      </c>
      <c r="AA14" s="28" t="str">
        <f t="shared" si="4"/>
        <v/>
      </c>
      <c r="AB14" s="28" t="str">
        <f t="shared" si="4"/>
        <v/>
      </c>
      <c r="AC14" s="28" t="str">
        <f t="shared" si="4"/>
        <v/>
      </c>
      <c r="AD14" s="28" t="str">
        <f t="shared" si="4"/>
        <v/>
      </c>
      <c r="AE14" s="28" t="str">
        <f t="shared" si="4"/>
        <v/>
      </c>
      <c r="AF14" s="28" t="str">
        <f t="shared" si="4"/>
        <v/>
      </c>
      <c r="AG14" s="28" t="str">
        <f t="shared" si="4"/>
        <v/>
      </c>
      <c r="AH14" s="28" t="str">
        <f t="shared" si="4"/>
        <v/>
      </c>
      <c r="AI14" s="67" t="str">
        <f t="shared" si="4"/>
        <v/>
      </c>
      <c r="AJ14" s="443">
        <f>SUM(AJ9:AK13)</f>
        <v>11564.400000000001</v>
      </c>
      <c r="AK14" s="444"/>
      <c r="AL14" s="445">
        <f>SUM(AL9:AM13)</f>
        <v>29473.119999999999</v>
      </c>
      <c r="AM14" s="445"/>
      <c r="AN14" s="370"/>
      <c r="AO14" s="370"/>
      <c r="AP14" s="437"/>
      <c r="AQ14" s="438"/>
      <c r="AT14" s="82">
        <v>1</v>
      </c>
    </row>
    <row r="15" spans="1:56" s="46" customFormat="1" ht="15.75" thickBot="1" x14ac:dyDescent="0.45">
      <c r="A15" s="39"/>
      <c r="B15" s="40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3"/>
      <c r="AK15" s="44"/>
      <c r="AL15" s="39"/>
      <c r="AM15" s="39"/>
      <c r="AN15" s="45"/>
      <c r="AO15" s="45"/>
      <c r="AT15" s="39">
        <v>1</v>
      </c>
    </row>
    <row r="16" spans="1:56" s="1" customFormat="1" ht="47.25" customHeight="1" x14ac:dyDescent="0.75">
      <c r="A16" s="94">
        <f>'Work DB'!I1</f>
        <v>7</v>
      </c>
      <c r="B16" s="343" t="s">
        <v>60</v>
      </c>
      <c r="C16" s="446" t="s">
        <v>1</v>
      </c>
      <c r="D16" s="346"/>
      <c r="E16" s="61" t="str">
        <f>IF(VLOOKUP(E7,'Work DB'!$C:$AW,'Daily Report'!$A$16,FALSE)=0,"",VLOOKUP(E7,'Work DB'!$C:$AW,'Daily Report'!$A$16,FALSE))</f>
        <v/>
      </c>
      <c r="F16" s="61" t="str">
        <f>IF(VLOOKUP(F7,'Work DB'!$C:$AW,'Daily Report'!$A$16,FALSE)=0,"",VLOOKUP(F7,'Work DB'!$C:$AW,'Daily Report'!$A$16,FALSE))</f>
        <v/>
      </c>
      <c r="G16" s="61" t="str">
        <f>IF(VLOOKUP(G7,'Work DB'!$C:$AW,'Daily Report'!$A$16,FALSE)=0,"",VLOOKUP(G7,'Work DB'!$C:$AW,'Daily Report'!$A$16,FALSE))</f>
        <v/>
      </c>
      <c r="H16" s="61" t="str">
        <f>IF(VLOOKUP(H7,'Work DB'!$C:$AW,'Daily Report'!$A$16,FALSE)=0,"",VLOOKUP(H7,'Work DB'!$C:$AW,'Daily Report'!$A$16,FALSE))</f>
        <v/>
      </c>
      <c r="I16" s="61">
        <f>IF(VLOOKUP(I7,'Work DB'!$C:$AW,'Daily Report'!$A$16,FALSE)=0,"",VLOOKUP(I7,'Work DB'!$C:$AW,'Daily Report'!$A$16,FALSE))</f>
        <v>66.5</v>
      </c>
      <c r="J16" s="61" t="str">
        <f>IF(VLOOKUP(J7,'Work DB'!$C:$AW,'Daily Report'!$A$16,FALSE)=0,"",VLOOKUP(J7,'Work DB'!$C:$AW,'Daily Report'!$A$16,FALSE))</f>
        <v/>
      </c>
      <c r="K16" s="61" t="str">
        <f>IF(VLOOKUP(K7,'Work DB'!$C:$AW,'Daily Report'!$A$16,FALSE)=0,"",VLOOKUP(K7,'Work DB'!$C:$AW,'Daily Report'!$A$16,FALSE))</f>
        <v/>
      </c>
      <c r="L16" s="61" t="str">
        <f>IF(VLOOKUP(L7,'Work DB'!$C:$AW,'Daily Report'!$A$16,FALSE)=0,"",VLOOKUP(L7,'Work DB'!$C:$AW,'Daily Report'!$A$16,FALSE))</f>
        <v/>
      </c>
      <c r="M16" s="61" t="str">
        <f>IF(VLOOKUP(M7,'Work DB'!$C:$AW,'Daily Report'!$A$16,FALSE)=0,"",VLOOKUP(M7,'Work DB'!$C:$AW,'Daily Report'!$A$16,FALSE))</f>
        <v/>
      </c>
      <c r="N16" s="61">
        <f>IF(VLOOKUP(N7,'Work DB'!$C:$AW,'Daily Report'!$A$16,FALSE)=0,"",VLOOKUP(N7,'Work DB'!$C:$AW,'Daily Report'!$A$16,FALSE))</f>
        <v>39.900000000000006</v>
      </c>
      <c r="O16" s="61">
        <f>IF(VLOOKUP(O7,'Work DB'!$C:$AW,'Daily Report'!$A$16,FALSE)=0,"",VLOOKUP(O7,'Work DB'!$C:$AW,'Daily Report'!$A$16,FALSE))</f>
        <v>139.65</v>
      </c>
      <c r="P16" s="61">
        <f>IF(VLOOKUP(P7,'Work DB'!$C:$AW,'Daily Report'!$A$16,FALSE)=0,"",VLOOKUP(P7,'Work DB'!$C:$AW,'Daily Report'!$A$16,FALSE))</f>
        <v>186.20000000000002</v>
      </c>
      <c r="Q16" s="61">
        <f>IF(VLOOKUP(Q7,'Work DB'!$C:$AW,'Daily Report'!$A$16,FALSE)=0,"",VLOOKUP(Q7,'Work DB'!$C:$AW,'Daily Report'!$A$16,FALSE))</f>
        <v>232.75</v>
      </c>
      <c r="R16" s="61">
        <f>IF(VLOOKUP(R7,'Work DB'!$C:$AW,'Daily Report'!$A$16,FALSE)=0,"",VLOOKUP(R7,'Work DB'!$C:$AW,'Daily Report'!$A$16,FALSE))</f>
        <v>179.55</v>
      </c>
      <c r="S16" s="61" t="str">
        <f>IF(VLOOKUP(S7,'Work DB'!$C:$AW,'Daily Report'!$A$16,FALSE)=0,"",VLOOKUP(S7,'Work DB'!$C:$AW,'Daily Report'!$A$16,FALSE))</f>
        <v/>
      </c>
      <c r="T16" s="61">
        <f>IF(VLOOKUP(T7,'Work DB'!$C:$AW,'Daily Report'!$A$16,FALSE)=0,"",VLOOKUP(T7,'Work DB'!$C:$AW,'Daily Report'!$A$16,FALSE))</f>
        <v>325.85000000000002</v>
      </c>
      <c r="U16" s="61" t="str">
        <f>IF(VLOOKUP(U7,'Work DB'!$C:$AW,'Daily Report'!$A$16,FALSE)=0,"",VLOOKUP(U7,'Work DB'!$C:$AW,'Daily Report'!$A$16,FALSE))</f>
        <v/>
      </c>
      <c r="V16" s="61">
        <f>IF(VLOOKUP(V7,'Work DB'!$C:$AW,'Daily Report'!$A$16,FALSE)=0,"",VLOOKUP(V7,'Work DB'!$C:$AW,'Daily Report'!$A$16,FALSE))</f>
        <v>219.45</v>
      </c>
      <c r="W16" s="61" t="str">
        <f>IF(VLOOKUP(W7,'Work DB'!$C:$AW,'Daily Report'!$A$16,FALSE)=0,"",VLOOKUP(W7,'Work DB'!$C:$AW,'Daily Report'!$A$16,FALSE))</f>
        <v/>
      </c>
      <c r="X16" s="61">
        <f>IF(VLOOKUP(X7,'Work DB'!$C:$AW,'Daily Report'!$A$16,FALSE)=0,"",VLOOKUP(X7,'Work DB'!$C:$AW,'Daily Report'!$A$16,FALSE))</f>
        <v>166.25</v>
      </c>
      <c r="Y16" s="61">
        <f>IF(VLOOKUP(Y7,'Work DB'!$C:$AW,'Daily Report'!$A$16,FALSE)=0,"",VLOOKUP(Y7,'Work DB'!$C:$AW,'Daily Report'!$A$16,FALSE))</f>
        <v>199.5</v>
      </c>
      <c r="Z16" s="61" t="str">
        <f>IF(VLOOKUP(Z7,'Work DB'!$C:$AW,'Daily Report'!$A$16,FALSE)=0,"",VLOOKUP(Z7,'Work DB'!$C:$AW,'Daily Report'!$A$16,FALSE))</f>
        <v/>
      </c>
      <c r="AA16" s="61" t="str">
        <f>IF(VLOOKUP(AA7,'Work DB'!$C:$AW,'Daily Report'!$A$16,FALSE)=0,"",VLOOKUP(AA7,'Work DB'!$C:$AW,'Daily Report'!$A$16,FALSE))</f>
        <v/>
      </c>
      <c r="AB16" s="61" t="str">
        <f>IF(VLOOKUP(AB7,'Work DB'!$C:$AW,'Daily Report'!$A$16,FALSE)=0,"",VLOOKUP(AB7,'Work DB'!$C:$AW,'Daily Report'!$A$16,FALSE))</f>
        <v/>
      </c>
      <c r="AC16" s="61" t="str">
        <f>IF(VLOOKUP(AC7,'Work DB'!$C:$AW,'Daily Report'!$A$16,FALSE)=0,"",VLOOKUP(AC7,'Work DB'!$C:$AW,'Daily Report'!$A$16,FALSE))</f>
        <v/>
      </c>
      <c r="AD16" s="61" t="str">
        <f>IF(VLOOKUP(AD7,'Work DB'!$C:$AW,'Daily Report'!$A$16,FALSE)=0,"",VLOOKUP(AD7,'Work DB'!$C:$AW,'Daily Report'!$A$16,FALSE))</f>
        <v/>
      </c>
      <c r="AE16" s="61" t="str">
        <f>IF(VLOOKUP(AE7,'Work DB'!$C:$AW,'Daily Report'!$A$16,FALSE)=0,"",VLOOKUP(AE7,'Work DB'!$C:$AW,'Daily Report'!$A$16,FALSE))</f>
        <v/>
      </c>
      <c r="AF16" s="61" t="str">
        <f>IF(VLOOKUP(AF7,'Work DB'!$C:$AW,'Daily Report'!$A$16,FALSE)=0,"",VLOOKUP(AF7,'Work DB'!$C:$AW,'Daily Report'!$A$16,FALSE))</f>
        <v/>
      </c>
      <c r="AG16" s="61" t="str">
        <f>IF(VLOOKUP(AG7,'Work DB'!$C:$AW,'Daily Report'!$A$16,FALSE)=0,"",VLOOKUP(AG7,'Work DB'!$C:$AW,'Daily Report'!$A$16,FALSE))</f>
        <v/>
      </c>
      <c r="AH16" s="61" t="str">
        <f>IF(VLOOKUP(AH7,'Work DB'!$C:$AW,'Daily Report'!$A$16,FALSE)=0,"",VLOOKUP(AH7,'Work DB'!$C:$AW,'Daily Report'!$A$16,FALSE))</f>
        <v/>
      </c>
      <c r="AI16" s="62" t="str">
        <f>IF(VLOOKUP(AI7,'Work DB'!$C:$AW,'Daily Report'!$A$16,FALSE)=0,"",VLOOKUP(AI7,'Work DB'!$C:$AW,'Daily Report'!$A$16,FALSE))</f>
        <v/>
      </c>
      <c r="AJ16" s="347">
        <f t="shared" ref="AJ16:AJ22" si="5">1*SUM(E16:AI16)</f>
        <v>1755.6000000000001</v>
      </c>
      <c r="AK16" s="348"/>
      <c r="AL16" s="348">
        <f>HLOOKUP(A16,'Work DB'!$1:$2,2,FALSE)</f>
        <v>31680.600000000006</v>
      </c>
      <c r="AM16" s="348"/>
      <c r="AN16" s="378">
        <v>919106</v>
      </c>
      <c r="AO16" s="378"/>
      <c r="AP16" s="433">
        <f>AL23/AN16</f>
        <v>0.11751854519500472</v>
      </c>
      <c r="AQ16" s="434"/>
      <c r="AT16" s="82">
        <f t="shared" ref="AT16:AT21" si="6">AL16</f>
        <v>31680.600000000006</v>
      </c>
    </row>
    <row r="17" spans="1:46" s="1" customFormat="1" ht="51" x14ac:dyDescent="0.75">
      <c r="A17" s="94">
        <f>'Work DB'!J1</f>
        <v>8</v>
      </c>
      <c r="B17" s="344"/>
      <c r="C17" s="363" t="s">
        <v>2</v>
      </c>
      <c r="D17" s="349"/>
      <c r="E17" s="63">
        <f>IF(VLOOKUP(E7,'Work DB'!$C:$AW,'Daily Report'!$A$17,FALSE)=0,"",VLOOKUP(E7,'Work DB'!$C:$AW,'Daily Report'!$A$17,FALSE))</f>
        <v>462</v>
      </c>
      <c r="F17" s="63">
        <f>IF(VLOOKUP(F7,'Work DB'!$C:$AW,'Daily Report'!$A$17,FALSE)=0,"",VLOOKUP(F7,'Work DB'!$C:$AW,'Daily Report'!$A$17,FALSE))</f>
        <v>714</v>
      </c>
      <c r="G17" s="63">
        <f>IF(VLOOKUP(G7,'Work DB'!$C:$AW,'Daily Report'!$A$17,FALSE)=0,"",VLOOKUP(G7,'Work DB'!$C:$AW,'Daily Report'!$A$17,FALSE))</f>
        <v>413</v>
      </c>
      <c r="H17" s="63">
        <f>IF(VLOOKUP(H7,'Work DB'!$C:$AW,'Daily Report'!$A$17,FALSE)=0,"",VLOOKUP(H7,'Work DB'!$C:$AW,'Daily Report'!$A$17,FALSE))</f>
        <v>644</v>
      </c>
      <c r="I17" s="63">
        <f>IF(VLOOKUP(I7,'Work DB'!$C:$AW,'Daily Report'!$A$17,FALSE)=0,"",VLOOKUP(I7,'Work DB'!$C:$AW,'Daily Report'!$A$17,FALSE))</f>
        <v>630</v>
      </c>
      <c r="J17" s="63">
        <f>IF(VLOOKUP(J7,'Work DB'!$C:$AW,'Daily Report'!$A$17,FALSE)=0,"",VLOOKUP(J7,'Work DB'!$C:$AW,'Daily Report'!$A$17,FALSE))</f>
        <v>637</v>
      </c>
      <c r="K17" s="63">
        <f>IF(VLOOKUP(K7,'Work DB'!$C:$AW,'Daily Report'!$A$17,FALSE)=0,"",VLOOKUP(K7,'Work DB'!$C:$AW,'Daily Report'!$A$17,FALSE))</f>
        <v>630</v>
      </c>
      <c r="L17" s="63" t="str">
        <f>IF(VLOOKUP(L7,'Work DB'!$C:$AW,'Daily Report'!$A$17,FALSE)=0,"",VLOOKUP(L7,'Work DB'!$C:$AW,'Daily Report'!$A$17,FALSE))</f>
        <v/>
      </c>
      <c r="M17" s="63">
        <f>IF(VLOOKUP(M7,'Work DB'!$C:$AW,'Daily Report'!$A$17,FALSE)=0,"",VLOOKUP(M7,'Work DB'!$C:$AW,'Daily Report'!$A$17,FALSE))</f>
        <v>672</v>
      </c>
      <c r="N17" s="63">
        <f>IF(VLOOKUP(N7,'Work DB'!$C:$AW,'Daily Report'!$A$17,FALSE)=0,"",VLOOKUP(N7,'Work DB'!$C:$AW,'Daily Report'!$A$17,FALSE))</f>
        <v>609</v>
      </c>
      <c r="O17" s="63">
        <f>IF(VLOOKUP(O7,'Work DB'!$C:$AW,'Daily Report'!$A$17,FALSE)=0,"",VLOOKUP(O7,'Work DB'!$C:$AW,'Daily Report'!$A$17,FALSE))</f>
        <v>665</v>
      </c>
      <c r="P17" s="63">
        <f>IF(VLOOKUP(P7,'Work DB'!$C:$AW,'Daily Report'!$A$17,FALSE)=0,"",VLOOKUP(P7,'Work DB'!$C:$AW,'Daily Report'!$A$17,FALSE))</f>
        <v>812</v>
      </c>
      <c r="Q17" s="63">
        <f>IF(VLOOKUP(Q7,'Work DB'!$C:$AW,'Daily Report'!$A$17,FALSE)=0,"",VLOOKUP(Q7,'Work DB'!$C:$AW,'Daily Report'!$A$17,FALSE))</f>
        <v>637</v>
      </c>
      <c r="R17" s="63">
        <f>IF(VLOOKUP(R7,'Work DB'!$C:$AW,'Daily Report'!$A$17,FALSE)=0,"",VLOOKUP(R7,'Work DB'!$C:$AW,'Daily Report'!$A$17,FALSE))</f>
        <v>910</v>
      </c>
      <c r="S17" s="63">
        <f>IF(VLOOKUP(S7,'Work DB'!$C:$AW,'Daily Report'!$A$17,FALSE)=0,"",VLOOKUP(S7,'Work DB'!$C:$AW,'Daily Report'!$A$17,FALSE))</f>
        <v>945</v>
      </c>
      <c r="T17" s="63">
        <f>IF(VLOOKUP(T7,'Work DB'!$C:$AW,'Daily Report'!$A$17,FALSE)=0,"",VLOOKUP(T7,'Work DB'!$C:$AW,'Daily Report'!$A$17,FALSE))</f>
        <v>518</v>
      </c>
      <c r="U17" s="63">
        <f>IF(VLOOKUP(U7,'Work DB'!$C:$AW,'Daily Report'!$A$17,FALSE)=0,"",VLOOKUP(U7,'Work DB'!$C:$AW,'Daily Report'!$A$17,FALSE))</f>
        <v>490</v>
      </c>
      <c r="V17" s="63">
        <f>IF(VLOOKUP(V7,'Work DB'!$C:$AW,'Daily Report'!$A$17,FALSE)=0,"",VLOOKUP(V7,'Work DB'!$C:$AW,'Daily Report'!$A$17,FALSE))</f>
        <v>532</v>
      </c>
      <c r="W17" s="63">
        <f>IF(VLOOKUP(W7,'Work DB'!$C:$AW,'Daily Report'!$A$17,FALSE)=0,"",VLOOKUP(W7,'Work DB'!$C:$AW,'Daily Report'!$A$17,FALSE))</f>
        <v>630</v>
      </c>
      <c r="X17" s="63">
        <f>IF(VLOOKUP(X7,'Work DB'!$C:$AW,'Daily Report'!$A$17,FALSE)=0,"",VLOOKUP(X7,'Work DB'!$C:$AW,'Daily Report'!$A$17,FALSE))</f>
        <v>917</v>
      </c>
      <c r="Y17" s="63">
        <f>IF(VLOOKUP(Y7,'Work DB'!$C:$AW,'Daily Report'!$A$17,FALSE)=0,"",VLOOKUP(Y7,'Work DB'!$C:$AW,'Daily Report'!$A$17,FALSE))</f>
        <v>875</v>
      </c>
      <c r="Z17" s="63">
        <f>IF(VLOOKUP(Z7,'Work DB'!$C:$AW,'Daily Report'!$A$17,FALSE)=0,"",VLOOKUP(Z7,'Work DB'!$C:$AW,'Daily Report'!$A$17,FALSE))</f>
        <v>840</v>
      </c>
      <c r="AA17" s="63" t="str">
        <f>IF(VLOOKUP(AA7,'Work DB'!$C:$AW,'Daily Report'!$A$17,FALSE)=0,"",VLOOKUP(AA7,'Work DB'!$C:$AW,'Daily Report'!$A$17,FALSE))</f>
        <v/>
      </c>
      <c r="AB17" s="63" t="str">
        <f>IF(VLOOKUP(AB7,'Work DB'!$C:$AW,'Daily Report'!$A$17,FALSE)=0,"",VLOOKUP(AB7,'Work DB'!$C:$AW,'Daily Report'!$A$17,FALSE))</f>
        <v/>
      </c>
      <c r="AC17" s="63" t="str">
        <f>IF(VLOOKUP(AC7,'Work DB'!$C:$AW,'Daily Report'!$A$17,FALSE)=0,"",VLOOKUP(AC7,'Work DB'!$C:$AW,'Daily Report'!$A$17,FALSE))</f>
        <v/>
      </c>
      <c r="AD17" s="63" t="str">
        <f>IF(VLOOKUP(AD7,'Work DB'!$C:$AW,'Daily Report'!$A$17,FALSE)=0,"",VLOOKUP(AD7,'Work DB'!$C:$AW,'Daily Report'!$A$17,FALSE))</f>
        <v/>
      </c>
      <c r="AE17" s="63" t="str">
        <f>IF(VLOOKUP(AE7,'Work DB'!$C:$AW,'Daily Report'!$A$17,FALSE)=0,"",VLOOKUP(AE7,'Work DB'!$C:$AW,'Daily Report'!$A$17,FALSE))</f>
        <v/>
      </c>
      <c r="AF17" s="63" t="str">
        <f>IF(VLOOKUP(AF7,'Work DB'!$C:$AW,'Daily Report'!$A$17,FALSE)=0,"",VLOOKUP(AF7,'Work DB'!$C:$AW,'Daily Report'!$A$17,FALSE))</f>
        <v/>
      </c>
      <c r="AG17" s="63" t="str">
        <f>IF(VLOOKUP(AG7,'Work DB'!$C:$AW,'Daily Report'!$A$17,FALSE)=0,"",VLOOKUP(AG7,'Work DB'!$C:$AW,'Daily Report'!$A$17,FALSE))</f>
        <v/>
      </c>
      <c r="AH17" s="63" t="str">
        <f>IF(VLOOKUP(AH7,'Work DB'!$C:$AW,'Daily Report'!$A$17,FALSE)=0,"",VLOOKUP(AH7,'Work DB'!$C:$AW,'Daily Report'!$A$17,FALSE))</f>
        <v/>
      </c>
      <c r="AI17" s="64" t="str">
        <f>IF(VLOOKUP(AI7,'Work DB'!$C:$AW,'Daily Report'!$A$17,FALSE)=0,"",VLOOKUP(AI7,'Work DB'!$C:$AW,'Daily Report'!$A$17,FALSE))</f>
        <v/>
      </c>
      <c r="AJ17" s="351">
        <f t="shared" si="5"/>
        <v>14182</v>
      </c>
      <c r="AK17" s="352"/>
      <c r="AL17" s="352">
        <f>HLOOKUP(A17,'Work DB'!$1:$2,2,FALSE)</f>
        <v>31416</v>
      </c>
      <c r="AM17" s="352"/>
      <c r="AN17" s="382"/>
      <c r="AO17" s="382"/>
      <c r="AP17" s="435"/>
      <c r="AQ17" s="436"/>
      <c r="AT17" s="82">
        <f t="shared" si="6"/>
        <v>31416</v>
      </c>
    </row>
    <row r="18" spans="1:46" s="1" customFormat="1" ht="51" x14ac:dyDescent="0.75">
      <c r="A18" s="94">
        <f>'Work DB'!K1</f>
        <v>9</v>
      </c>
      <c r="B18" s="426"/>
      <c r="C18" s="363" t="s">
        <v>7</v>
      </c>
      <c r="D18" s="349"/>
      <c r="E18" s="63">
        <f>IF(VLOOKUP(E7,'Work DB'!$C:$AW,'Daily Report'!$A$18,FALSE)=0,"",VLOOKUP(E7,'Work DB'!$C:$AW,'Daily Report'!$A$18,FALSE))</f>
        <v>350</v>
      </c>
      <c r="F18" s="63" t="str">
        <f>IF(VLOOKUP(F7,'Work DB'!$C:$AW,'Daily Report'!$A$18,FALSE)=0,"",VLOOKUP(F7,'Work DB'!$C:$AW,'Daily Report'!$A$18,FALSE))</f>
        <v/>
      </c>
      <c r="G18" s="63">
        <f>IF(VLOOKUP(G7,'Work DB'!$C:$AW,'Daily Report'!$A$18,FALSE)=0,"",VLOOKUP(G7,'Work DB'!$C:$AW,'Daily Report'!$A$18,FALSE))</f>
        <v>322</v>
      </c>
      <c r="H18" s="63" t="str">
        <f>IF(VLOOKUP(H7,'Work DB'!$C:$AW,'Daily Report'!$A$18,FALSE)=0,"",VLOOKUP(H7,'Work DB'!$C:$AW,'Daily Report'!$A$18,FALSE))</f>
        <v/>
      </c>
      <c r="I18" s="63">
        <f>IF(VLOOKUP(I7,'Work DB'!$C:$AW,'Daily Report'!$A$18,FALSE)=0,"",VLOOKUP(I7,'Work DB'!$C:$AW,'Daily Report'!$A$18,FALSE))</f>
        <v>528</v>
      </c>
      <c r="J18" s="63">
        <f>IF(VLOOKUP(J7,'Work DB'!$C:$AW,'Daily Report'!$A$18,FALSE)=0,"",VLOOKUP(J7,'Work DB'!$C:$AW,'Daily Report'!$A$18,FALSE))</f>
        <v>500</v>
      </c>
      <c r="K18" s="63">
        <f>IF(VLOOKUP(K7,'Work DB'!$C:$AW,'Daily Report'!$A$18,FALSE)=0,"",VLOOKUP(K7,'Work DB'!$C:$AW,'Daily Report'!$A$18,FALSE))</f>
        <v>443</v>
      </c>
      <c r="L18" s="63" t="str">
        <f>IF(VLOOKUP(L7,'Work DB'!$C:$AW,'Daily Report'!$A$18,FALSE)=0,"",VLOOKUP(L7,'Work DB'!$C:$AW,'Daily Report'!$A$18,FALSE))</f>
        <v/>
      </c>
      <c r="M18" s="63">
        <f>IF(VLOOKUP(M7,'Work DB'!$C:$AW,'Daily Report'!$A$18,FALSE)=0,"",VLOOKUP(M7,'Work DB'!$C:$AW,'Daily Report'!$A$18,FALSE))</f>
        <v>450</v>
      </c>
      <c r="N18" s="63">
        <f>IF(VLOOKUP(N7,'Work DB'!$C:$AW,'Daily Report'!$A$18,FALSE)=0,"",VLOOKUP(N7,'Work DB'!$C:$AW,'Daily Report'!$A$18,FALSE))</f>
        <v>625</v>
      </c>
      <c r="O18" s="63">
        <f>IF(VLOOKUP(O7,'Work DB'!$C:$AW,'Daily Report'!$A$18,FALSE)=0,"",VLOOKUP(O7,'Work DB'!$C:$AW,'Daily Report'!$A$18,FALSE))</f>
        <v>554</v>
      </c>
      <c r="P18" s="63">
        <f>IF(VLOOKUP(P7,'Work DB'!$C:$AW,'Daily Report'!$A$18,FALSE)=0,"",VLOOKUP(P7,'Work DB'!$C:$AW,'Daily Report'!$A$18,FALSE))</f>
        <v>689</v>
      </c>
      <c r="Q18" s="63">
        <f>IF(VLOOKUP(Q7,'Work DB'!$C:$AW,'Daily Report'!$A$18,FALSE)=0,"",VLOOKUP(Q7,'Work DB'!$C:$AW,'Daily Report'!$A$18,FALSE))</f>
        <v>693</v>
      </c>
      <c r="R18" s="63">
        <f>IF(VLOOKUP(R7,'Work DB'!$C:$AW,'Daily Report'!$A$18,FALSE)=0,"",VLOOKUP(R7,'Work DB'!$C:$AW,'Daily Report'!$A$18,FALSE))</f>
        <v>1127</v>
      </c>
      <c r="S18" s="63">
        <f>IF(VLOOKUP(S7,'Work DB'!$C:$AW,'Daily Report'!$A$18,FALSE)=0,"",VLOOKUP(S7,'Work DB'!$C:$AW,'Daily Report'!$A$18,FALSE))</f>
        <v>945</v>
      </c>
      <c r="T18" s="63">
        <f>IF(VLOOKUP(T7,'Work DB'!$C:$AW,'Daily Report'!$A$18,FALSE)=0,"",VLOOKUP(T7,'Work DB'!$C:$AW,'Daily Report'!$A$18,FALSE))</f>
        <v>1111</v>
      </c>
      <c r="U18" s="63">
        <f>IF(VLOOKUP(U7,'Work DB'!$C:$AW,'Daily Report'!$A$18,FALSE)=0,"",VLOOKUP(U7,'Work DB'!$C:$AW,'Daily Report'!$A$18,FALSE))</f>
        <v>986</v>
      </c>
      <c r="V18" s="63">
        <f>IF(VLOOKUP(V7,'Work DB'!$C:$AW,'Daily Report'!$A$18,FALSE)=0,"",VLOOKUP(V7,'Work DB'!$C:$AW,'Daily Report'!$A$18,FALSE))</f>
        <v>1071</v>
      </c>
      <c r="W18" s="63">
        <f>IF(VLOOKUP(W7,'Work DB'!$C:$AW,'Daily Report'!$A$18,FALSE)=0,"",VLOOKUP(W7,'Work DB'!$C:$AW,'Daily Report'!$A$18,FALSE))</f>
        <v>1300</v>
      </c>
      <c r="X18" s="63">
        <f>IF(VLOOKUP(X7,'Work DB'!$C:$AW,'Daily Report'!$A$18,FALSE)=0,"",VLOOKUP(X7,'Work DB'!$C:$AW,'Daily Report'!$A$18,FALSE))</f>
        <v>1269</v>
      </c>
      <c r="Y18" s="63">
        <f>IF(VLOOKUP(Y7,'Work DB'!$C:$AW,'Daily Report'!$A$18,FALSE)=0,"",VLOOKUP(Y7,'Work DB'!$C:$AW,'Daily Report'!$A$18,FALSE))</f>
        <v>681</v>
      </c>
      <c r="Z18" s="63">
        <f>IF(VLOOKUP(Z7,'Work DB'!$C:$AW,'Daily Report'!$A$18,FALSE)=0,"",VLOOKUP(Z7,'Work DB'!$C:$AW,'Daily Report'!$A$18,FALSE))</f>
        <v>731</v>
      </c>
      <c r="AA18" s="63" t="str">
        <f>IF(VLOOKUP(AA7,'Work DB'!$C:$AW,'Daily Report'!$A$18,FALSE)=0,"",VLOOKUP(AA7,'Work DB'!$C:$AW,'Daily Report'!$A$18,FALSE))</f>
        <v/>
      </c>
      <c r="AB18" s="63" t="str">
        <f>IF(VLOOKUP(AB7,'Work DB'!$C:$AW,'Daily Report'!$A$18,FALSE)=0,"",VLOOKUP(AB7,'Work DB'!$C:$AW,'Daily Report'!$A$18,FALSE))</f>
        <v/>
      </c>
      <c r="AC18" s="63" t="str">
        <f>IF(VLOOKUP(AC7,'Work DB'!$C:$AW,'Daily Report'!$A$18,FALSE)=0,"",VLOOKUP(AC7,'Work DB'!$C:$AW,'Daily Report'!$A$18,FALSE))</f>
        <v/>
      </c>
      <c r="AD18" s="63" t="str">
        <f>IF(VLOOKUP(AD7,'Work DB'!$C:$AW,'Daily Report'!$A$18,FALSE)=0,"",VLOOKUP(AD7,'Work DB'!$C:$AW,'Daily Report'!$A$18,FALSE))</f>
        <v/>
      </c>
      <c r="AE18" s="63" t="str">
        <f>IF(VLOOKUP(AE7,'Work DB'!$C:$AW,'Daily Report'!$A$18,FALSE)=0,"",VLOOKUP(AE7,'Work DB'!$C:$AW,'Daily Report'!$A$18,FALSE))</f>
        <v/>
      </c>
      <c r="AF18" s="63" t="str">
        <f>IF(VLOOKUP(AF7,'Work DB'!$C:$AW,'Daily Report'!$A$18,FALSE)=0,"",VLOOKUP(AF7,'Work DB'!$C:$AW,'Daily Report'!$A$18,FALSE))</f>
        <v/>
      </c>
      <c r="AG18" s="63" t="str">
        <f>IF(VLOOKUP(AG7,'Work DB'!$C:$AW,'Daily Report'!$A$18,FALSE)=0,"",VLOOKUP(AG7,'Work DB'!$C:$AW,'Daily Report'!$A$18,FALSE))</f>
        <v/>
      </c>
      <c r="AH18" s="63" t="str">
        <f>IF(VLOOKUP(AH7,'Work DB'!$C:$AW,'Daily Report'!$A$18,FALSE)=0,"",VLOOKUP(AH7,'Work DB'!$C:$AW,'Daily Report'!$A$18,FALSE))</f>
        <v/>
      </c>
      <c r="AI18" s="64" t="str">
        <f>IF(VLOOKUP(AI7,'Work DB'!$C:$AW,'Daily Report'!$A$18,FALSE)=0,"",VLOOKUP(AI7,'Work DB'!$C:$AW,'Daily Report'!$A$18,FALSE))</f>
        <v/>
      </c>
      <c r="AJ18" s="351">
        <f t="shared" si="5"/>
        <v>14375</v>
      </c>
      <c r="AK18" s="352"/>
      <c r="AL18" s="352">
        <f>HLOOKUP(A18,'Work DB'!$1:$2,2,FALSE)</f>
        <v>14522</v>
      </c>
      <c r="AM18" s="352"/>
      <c r="AN18" s="382"/>
      <c r="AO18" s="382"/>
      <c r="AP18" s="435"/>
      <c r="AQ18" s="436"/>
      <c r="AT18" s="82">
        <f t="shared" si="6"/>
        <v>14522</v>
      </c>
    </row>
    <row r="19" spans="1:46" s="1" customFormat="1" ht="51" x14ac:dyDescent="0.75">
      <c r="A19" s="94">
        <f>'Work DB'!L1</f>
        <v>10</v>
      </c>
      <c r="B19" s="426"/>
      <c r="C19" s="363" t="s">
        <v>64</v>
      </c>
      <c r="D19" s="349"/>
      <c r="E19" s="63" t="str">
        <f>IF(VLOOKUP(E7,'Work DB'!$C:$AW,'Daily Report'!$A$19,FALSE)=0,"",VLOOKUP(E7,'Work DB'!$C:$AW,'Daily Report'!$A$19,FALSE))</f>
        <v/>
      </c>
      <c r="F19" s="63" t="str">
        <f>IF(VLOOKUP(F7,'Work DB'!$C:$AW,'Daily Report'!$A$19,FALSE)=0,"",VLOOKUP(F7,'Work DB'!$C:$AW,'Daily Report'!$A$19,FALSE))</f>
        <v/>
      </c>
      <c r="G19" s="63" t="str">
        <f>IF(VLOOKUP(G7,'Work DB'!$C:$AW,'Daily Report'!$A$19,FALSE)=0,"",VLOOKUP(G7,'Work DB'!$C:$AW,'Daily Report'!$A$19,FALSE))</f>
        <v/>
      </c>
      <c r="H19" s="63" t="str">
        <f>IF(VLOOKUP(H7,'Work DB'!$C:$AW,'Daily Report'!$A$19,FALSE)=0,"",VLOOKUP(H7,'Work DB'!$C:$AW,'Daily Report'!$A$19,FALSE))</f>
        <v/>
      </c>
      <c r="I19" s="63" t="str">
        <f>IF(VLOOKUP(I7,'Work DB'!$C:$AW,'Daily Report'!$A$19,FALSE)=0,"",VLOOKUP(I7,'Work DB'!$C:$AW,'Daily Report'!$A$19,FALSE))</f>
        <v/>
      </c>
      <c r="J19" s="63">
        <f>IF(VLOOKUP(J7,'Work DB'!$C:$AW,'Daily Report'!$A$19,FALSE)=0,"",VLOOKUP(J7,'Work DB'!$C:$AW,'Daily Report'!$A$19,FALSE))</f>
        <v>41.5</v>
      </c>
      <c r="K19" s="63">
        <f>IF(VLOOKUP(K7,'Work DB'!$C:$AW,'Daily Report'!$A$19,FALSE)=0,"",VLOOKUP(K7,'Work DB'!$C:$AW,'Daily Report'!$A$19,FALSE))</f>
        <v>481.40000000000003</v>
      </c>
      <c r="L19" s="63" t="str">
        <f>IF(VLOOKUP(L7,'Work DB'!$C:$AW,'Daily Report'!$A$19,FALSE)=0,"",VLOOKUP(L7,'Work DB'!$C:$AW,'Daily Report'!$A$19,FALSE))</f>
        <v/>
      </c>
      <c r="M19" s="63">
        <f>IF(VLOOKUP(M7,'Work DB'!$C:$AW,'Daily Report'!$A$19,FALSE)=0,"",VLOOKUP(M7,'Work DB'!$C:$AW,'Daily Report'!$A$19,FALSE))</f>
        <v>257.3</v>
      </c>
      <c r="N19" s="63">
        <f>IF(VLOOKUP(N7,'Work DB'!$C:$AW,'Daily Report'!$A$19,FALSE)=0,"",VLOOKUP(N7,'Work DB'!$C:$AW,'Daily Report'!$A$19,FALSE))</f>
        <v>415.00000000000006</v>
      </c>
      <c r="O19" s="63">
        <f>IF(VLOOKUP(O7,'Work DB'!$C:$AW,'Daily Report'!$A$19,FALSE)=0,"",VLOOKUP(O7,'Work DB'!$C:$AW,'Daily Report'!$A$19,FALSE))</f>
        <v>498.00000000000006</v>
      </c>
      <c r="P19" s="63">
        <f>IF(VLOOKUP(P7,'Work DB'!$C:$AW,'Daily Report'!$A$19,FALSE)=0,"",VLOOKUP(P7,'Work DB'!$C:$AW,'Daily Report'!$A$19,FALSE))</f>
        <v>332</v>
      </c>
      <c r="Q19" s="63">
        <f>IF(VLOOKUP(Q7,'Work DB'!$C:$AW,'Daily Report'!$A$19,FALSE)=0,"",VLOOKUP(Q7,'Work DB'!$C:$AW,'Daily Report'!$A$19,FALSE))</f>
        <v>348.6</v>
      </c>
      <c r="R19" s="63">
        <f>IF(VLOOKUP(R7,'Work DB'!$C:$AW,'Daily Report'!$A$19,FALSE)=0,"",VLOOKUP(R7,'Work DB'!$C:$AW,'Daily Report'!$A$19,FALSE))</f>
        <v>390.1</v>
      </c>
      <c r="S19" s="63" t="str">
        <f>IF(VLOOKUP(S7,'Work DB'!$C:$AW,'Daily Report'!$A$19,FALSE)=0,"",VLOOKUP(S7,'Work DB'!$C:$AW,'Daily Report'!$A$19,FALSE))</f>
        <v/>
      </c>
      <c r="T19" s="63">
        <f>IF(VLOOKUP(T7,'Work DB'!$C:$AW,'Daily Report'!$A$19,FALSE)=0,"",VLOOKUP(T7,'Work DB'!$C:$AW,'Daily Report'!$A$19,FALSE))</f>
        <v>423.3</v>
      </c>
      <c r="U19" s="63">
        <f>IF(VLOOKUP(U7,'Work DB'!$C:$AW,'Daily Report'!$A$19,FALSE)=0,"",VLOOKUP(U7,'Work DB'!$C:$AW,'Daily Report'!$A$19,FALSE))</f>
        <v>547.80000000000007</v>
      </c>
      <c r="V19" s="63">
        <f>IF(VLOOKUP(V7,'Work DB'!$C:$AW,'Daily Report'!$A$19,FALSE)=0,"",VLOOKUP(V7,'Work DB'!$C:$AW,'Daily Report'!$A$19,FALSE))</f>
        <v>398.40000000000003</v>
      </c>
      <c r="W19" s="63">
        <f>IF(VLOOKUP(W7,'Work DB'!$C:$AW,'Daily Report'!$A$19,FALSE)=0,"",VLOOKUP(W7,'Work DB'!$C:$AW,'Daily Report'!$A$19,FALSE))</f>
        <v>593.45000000000005</v>
      </c>
      <c r="X19" s="63">
        <f>IF(VLOOKUP(X7,'Work DB'!$C:$AW,'Daily Report'!$A$19,FALSE)=0,"",VLOOKUP(X7,'Work DB'!$C:$AW,'Daily Report'!$A$19,FALSE))</f>
        <v>605.90000000000009</v>
      </c>
      <c r="Y19" s="63">
        <f>IF(VLOOKUP(Y7,'Work DB'!$C:$AW,'Daily Report'!$A$19,FALSE)=0,"",VLOOKUP(Y7,'Work DB'!$C:$AW,'Daily Report'!$A$19,FALSE))</f>
        <v>610.05000000000007</v>
      </c>
      <c r="Z19" s="63" t="str">
        <f>IF(VLOOKUP(Z7,'Work DB'!$C:$AW,'Daily Report'!$A$19,FALSE)=0,"",VLOOKUP(Z7,'Work DB'!$C:$AW,'Daily Report'!$A$19,FALSE))</f>
        <v/>
      </c>
      <c r="AA19" s="63" t="str">
        <f>IF(VLOOKUP(AA7,'Work DB'!$C:$AW,'Daily Report'!$A$19,FALSE)=0,"",VLOOKUP(AA7,'Work DB'!$C:$AW,'Daily Report'!$A$19,FALSE))</f>
        <v/>
      </c>
      <c r="AB19" s="63" t="str">
        <f>IF(VLOOKUP(AB7,'Work DB'!$C:$AW,'Daily Report'!$A$19,FALSE)=0,"",VLOOKUP(AB7,'Work DB'!$C:$AW,'Daily Report'!$A$19,FALSE))</f>
        <v/>
      </c>
      <c r="AC19" s="63" t="str">
        <f>IF(VLOOKUP(AC7,'Work DB'!$C:$AW,'Daily Report'!$A$19,FALSE)=0,"",VLOOKUP(AC7,'Work DB'!$C:$AW,'Daily Report'!$A$19,FALSE))</f>
        <v/>
      </c>
      <c r="AD19" s="63" t="str">
        <f>IF(VLOOKUP(AD7,'Work DB'!$C:$AW,'Daily Report'!$A$19,FALSE)=0,"",VLOOKUP(AD7,'Work DB'!$C:$AW,'Daily Report'!$A$19,FALSE))</f>
        <v/>
      </c>
      <c r="AE19" s="63" t="str">
        <f>IF(VLOOKUP(AE7,'Work DB'!$C:$AW,'Daily Report'!$A$19,FALSE)=0,"",VLOOKUP(AE7,'Work DB'!$C:$AW,'Daily Report'!$A$19,FALSE))</f>
        <v/>
      </c>
      <c r="AF19" s="63" t="str">
        <f>IF(VLOOKUP(AF7,'Work DB'!$C:$AW,'Daily Report'!$A$19,FALSE)=0,"",VLOOKUP(AF7,'Work DB'!$C:$AW,'Daily Report'!$A$19,FALSE))</f>
        <v/>
      </c>
      <c r="AG19" s="63" t="str">
        <f>IF(VLOOKUP(AG7,'Work DB'!$C:$AW,'Daily Report'!$A$19,FALSE)=0,"",VLOOKUP(AG7,'Work DB'!$C:$AW,'Daily Report'!$A$19,FALSE))</f>
        <v/>
      </c>
      <c r="AH19" s="63" t="str">
        <f>IF(VLOOKUP(AH7,'Work DB'!$C:$AW,'Daily Report'!$A$19,FALSE)=0,"",VLOOKUP(AH7,'Work DB'!$C:$AW,'Daily Report'!$A$19,FALSE))</f>
        <v/>
      </c>
      <c r="AI19" s="64" t="str">
        <f>IF(VLOOKUP(AI7,'Work DB'!$C:$AW,'Daily Report'!$A$19,FALSE)=0,"",VLOOKUP(AI7,'Work DB'!$C:$AW,'Daily Report'!$A$19,FALSE))</f>
        <v/>
      </c>
      <c r="AJ19" s="351">
        <f t="shared" si="5"/>
        <v>5942.8</v>
      </c>
      <c r="AK19" s="352"/>
      <c r="AL19" s="352">
        <f>HLOOKUP(A19,'Work DB'!$1:$2,2,FALSE)</f>
        <v>7789.55</v>
      </c>
      <c r="AM19" s="352"/>
      <c r="AN19" s="382"/>
      <c r="AO19" s="382"/>
      <c r="AP19" s="435"/>
      <c r="AQ19" s="436"/>
      <c r="AT19" s="82">
        <f t="shared" si="6"/>
        <v>7789.55</v>
      </c>
    </row>
    <row r="20" spans="1:46" s="1" customFormat="1" ht="51" x14ac:dyDescent="0.75">
      <c r="A20" s="94">
        <f>'Work DB'!M1</f>
        <v>11</v>
      </c>
      <c r="B20" s="426"/>
      <c r="C20" s="363" t="s">
        <v>65</v>
      </c>
      <c r="D20" s="349"/>
      <c r="E20" s="63" t="str">
        <f>IF(VLOOKUP(E7,'Work DB'!$C:$AW,'Daily Report'!$A$20,FALSE)=0,"",VLOOKUP(E7,'Work DB'!$C:$AW,'Daily Report'!$A$20,FALSE))</f>
        <v/>
      </c>
      <c r="F20" s="63" t="str">
        <f>IF(VLOOKUP(F7,'Work DB'!$C:$AW,'Daily Report'!$A$20,FALSE)=0,"",VLOOKUP(F7,'Work DB'!$C:$AW,'Daily Report'!$A$20,FALSE))</f>
        <v/>
      </c>
      <c r="G20" s="63" t="str">
        <f>IF(VLOOKUP(G7,'Work DB'!$C:$AW,'Daily Report'!$A$20,FALSE)=0,"",VLOOKUP(G7,'Work DB'!$C:$AW,'Daily Report'!$A$20,FALSE))</f>
        <v/>
      </c>
      <c r="H20" s="63" t="str">
        <f>IF(VLOOKUP(H7,'Work DB'!$C:$AW,'Daily Report'!$A$20,FALSE)=0,"",VLOOKUP(H7,'Work DB'!$C:$AW,'Daily Report'!$A$20,FALSE))</f>
        <v/>
      </c>
      <c r="I20" s="63" t="str">
        <f>IF(VLOOKUP(I7,'Work DB'!$C:$AW,'Daily Report'!$A$20,FALSE)=0,"",VLOOKUP(I7,'Work DB'!$C:$AW,'Daily Report'!$A$20,FALSE))</f>
        <v/>
      </c>
      <c r="J20" s="63" t="str">
        <f>IF(VLOOKUP(J7,'Work DB'!$C:$AW,'Daily Report'!$A$20,FALSE)=0,"",VLOOKUP(J7,'Work DB'!$C:$AW,'Daily Report'!$A$20,FALSE))</f>
        <v/>
      </c>
      <c r="K20" s="63" t="str">
        <f>IF(VLOOKUP(K7,'Work DB'!$C:$AW,'Daily Report'!$A$20,FALSE)=0,"",VLOOKUP(K7,'Work DB'!$C:$AW,'Daily Report'!$A$20,FALSE))</f>
        <v/>
      </c>
      <c r="L20" s="63" t="str">
        <f>IF(VLOOKUP(L7,'Work DB'!$C:$AW,'Daily Report'!$A$20,FALSE)=0,"",VLOOKUP(L7,'Work DB'!$C:$AW,'Daily Report'!$A$20,FALSE))</f>
        <v/>
      </c>
      <c r="M20" s="63" t="str">
        <f>IF(VLOOKUP(M7,'Work DB'!$C:$AW,'Daily Report'!$A$20,FALSE)=0,"",VLOOKUP(M7,'Work DB'!$C:$AW,'Daily Report'!$A$20,FALSE))</f>
        <v/>
      </c>
      <c r="N20" s="63" t="str">
        <f>IF(VLOOKUP(N7,'Work DB'!$C:$AW,'Daily Report'!$A$20,FALSE)=0,"",VLOOKUP(N7,'Work DB'!$C:$AW,'Daily Report'!$A$20,FALSE))</f>
        <v/>
      </c>
      <c r="O20" s="63" t="str">
        <f>IF(VLOOKUP(O7,'Work DB'!$C:$AW,'Daily Report'!$A$20,FALSE)=0,"",VLOOKUP(O7,'Work DB'!$C:$AW,'Daily Report'!$A$20,FALSE))</f>
        <v/>
      </c>
      <c r="P20" s="63" t="str">
        <f>IF(VLOOKUP(P7,'Work DB'!$C:$AW,'Daily Report'!$A$20,FALSE)=0,"",VLOOKUP(P7,'Work DB'!$C:$AW,'Daily Report'!$A$20,FALSE))</f>
        <v/>
      </c>
      <c r="Q20" s="63" t="str">
        <f>IF(VLOOKUP(Q7,'Work DB'!$C:$AW,'Daily Report'!$A$20,FALSE)=0,"",VLOOKUP(Q7,'Work DB'!$C:$AW,'Daily Report'!$A$20,FALSE))</f>
        <v/>
      </c>
      <c r="R20" s="63" t="str">
        <f>IF(VLOOKUP(R7,'Work DB'!$C:$AW,'Daily Report'!$A$20,FALSE)=0,"",VLOOKUP(R7,'Work DB'!$C:$AW,'Daily Report'!$A$20,FALSE))</f>
        <v/>
      </c>
      <c r="S20" s="63" t="str">
        <f>IF(VLOOKUP(S7,'Work DB'!$C:$AW,'Daily Report'!$A$20,FALSE)=0,"",VLOOKUP(S7,'Work DB'!$C:$AW,'Daily Report'!$A$20,FALSE))</f>
        <v/>
      </c>
      <c r="T20" s="63" t="str">
        <f>IF(VLOOKUP(T7,'Work DB'!$C:$AW,'Daily Report'!$A$20,FALSE)=0,"",VLOOKUP(T7,'Work DB'!$C:$AW,'Daily Report'!$A$20,FALSE))</f>
        <v/>
      </c>
      <c r="U20" s="63" t="str">
        <f>IF(VLOOKUP(U7,'Work DB'!$C:$AW,'Daily Report'!$A$20,FALSE)=0,"",VLOOKUP(U7,'Work DB'!$C:$AW,'Daily Report'!$A$20,FALSE))</f>
        <v/>
      </c>
      <c r="V20" s="63" t="str">
        <f>IF(VLOOKUP(V7,'Work DB'!$C:$AW,'Daily Report'!$A$20,FALSE)=0,"",VLOOKUP(V7,'Work DB'!$C:$AW,'Daily Report'!$A$20,FALSE))</f>
        <v/>
      </c>
      <c r="W20" s="63" t="str">
        <f>IF(VLOOKUP(W7,'Work DB'!$C:$AW,'Daily Report'!$A$20,FALSE)=0,"",VLOOKUP(W7,'Work DB'!$C:$AW,'Daily Report'!$A$20,FALSE))</f>
        <v/>
      </c>
      <c r="X20" s="63" t="str">
        <f>IF(VLOOKUP(X7,'Work DB'!$C:$AW,'Daily Report'!$A$20,FALSE)=0,"",VLOOKUP(X7,'Work DB'!$C:$AW,'Daily Report'!$A$20,FALSE))</f>
        <v/>
      </c>
      <c r="Y20" s="63" t="str">
        <f>IF(VLOOKUP(Y7,'Work DB'!$C:$AW,'Daily Report'!$A$20,FALSE)=0,"",VLOOKUP(Y7,'Work DB'!$C:$AW,'Daily Report'!$A$20,FALSE))</f>
        <v/>
      </c>
      <c r="Z20" s="63" t="str">
        <f>IF(VLOOKUP(Z7,'Work DB'!$C:$AW,'Daily Report'!$A$20,FALSE)=0,"",VLOOKUP(Z7,'Work DB'!$C:$AW,'Daily Report'!$A$20,FALSE))</f>
        <v/>
      </c>
      <c r="AA20" s="63" t="str">
        <f>IF(VLOOKUP(AA7,'Work DB'!$C:$AW,'Daily Report'!$A$20,FALSE)=0,"",VLOOKUP(AA7,'Work DB'!$C:$AW,'Daily Report'!$A$20,FALSE))</f>
        <v/>
      </c>
      <c r="AB20" s="63" t="str">
        <f>IF(VLOOKUP(AB7,'Work DB'!$C:$AW,'Daily Report'!$A$20,FALSE)=0,"",VLOOKUP(AB7,'Work DB'!$C:$AW,'Daily Report'!$A$20,FALSE))</f>
        <v/>
      </c>
      <c r="AC20" s="63" t="str">
        <f>IF(VLOOKUP(AC7,'Work DB'!$C:$AW,'Daily Report'!$A$20,FALSE)=0,"",VLOOKUP(AC7,'Work DB'!$C:$AW,'Daily Report'!$A$20,FALSE))</f>
        <v/>
      </c>
      <c r="AD20" s="63" t="str">
        <f>IF(VLOOKUP(AD7,'Work DB'!$C:$AW,'Daily Report'!$A$20,FALSE)=0,"",VLOOKUP(AD7,'Work DB'!$C:$AW,'Daily Report'!$A$20,FALSE))</f>
        <v/>
      </c>
      <c r="AE20" s="63" t="str">
        <f>IF(VLOOKUP(AE7,'Work DB'!$C:$AW,'Daily Report'!$A$20,FALSE)=0,"",VLOOKUP(AE7,'Work DB'!$C:$AW,'Daily Report'!$A$20,FALSE))</f>
        <v/>
      </c>
      <c r="AF20" s="63" t="str">
        <f>IF(VLOOKUP(AF7,'Work DB'!$C:$AW,'Daily Report'!$A$20,FALSE)=0,"",VLOOKUP(AF7,'Work DB'!$C:$AW,'Daily Report'!$A$20,FALSE))</f>
        <v/>
      </c>
      <c r="AG20" s="63" t="str">
        <f>IF(VLOOKUP(AG7,'Work DB'!$C:$AW,'Daily Report'!$A$20,FALSE)=0,"",VLOOKUP(AG7,'Work DB'!$C:$AW,'Daily Report'!$A$20,FALSE))</f>
        <v/>
      </c>
      <c r="AH20" s="63" t="str">
        <f>IF(VLOOKUP(AH7,'Work DB'!$C:$AW,'Daily Report'!$A$20,FALSE)=0,"",VLOOKUP(AH7,'Work DB'!$C:$AW,'Daily Report'!$A$20,FALSE))</f>
        <v/>
      </c>
      <c r="AI20" s="64" t="str">
        <f>IF(VLOOKUP(AI7,'Work DB'!$C:$AW,'Daily Report'!$A$20,FALSE)=0,"",VLOOKUP(AI7,'Work DB'!$C:$AW,'Daily Report'!$A$20,FALSE))</f>
        <v/>
      </c>
      <c r="AJ20" s="351">
        <f t="shared" si="5"/>
        <v>0</v>
      </c>
      <c r="AK20" s="352"/>
      <c r="AL20" s="352">
        <f>HLOOKUP(A20,'Work DB'!$1:$2,2,FALSE)</f>
        <v>22603.850000000002</v>
      </c>
      <c r="AM20" s="352"/>
      <c r="AN20" s="382"/>
      <c r="AO20" s="382"/>
      <c r="AP20" s="435"/>
      <c r="AQ20" s="436"/>
      <c r="AT20" s="82">
        <f t="shared" si="6"/>
        <v>22603.850000000002</v>
      </c>
    </row>
    <row r="21" spans="1:46" s="1" customFormat="1" ht="51" x14ac:dyDescent="0.75">
      <c r="A21" s="94">
        <f>'Work DB'!N1</f>
        <v>12</v>
      </c>
      <c r="B21" s="426"/>
      <c r="C21" s="439"/>
      <c r="D21" s="363"/>
      <c r="E21" s="63" t="str">
        <f>IF(VLOOKUP(E7,'Work DB'!$C:$AW,'Daily Report'!$A$21,FALSE)=0,"",VLOOKUP(E7,'Work DB'!$C:$AW,'Daily Report'!$A$21,FALSE))</f>
        <v/>
      </c>
      <c r="F21" s="63" t="str">
        <f>IF(VLOOKUP(F7,'Work DB'!$C:$AW,'Daily Report'!$A$21,FALSE)=0,"",VLOOKUP(F7,'Work DB'!$C:$AW,'Daily Report'!$A$21,FALSE))</f>
        <v/>
      </c>
      <c r="G21" s="63" t="str">
        <f>IF(VLOOKUP(G7,'Work DB'!$C:$AW,'Daily Report'!$A$21,FALSE)=0,"",VLOOKUP(G7,'Work DB'!$C:$AW,'Daily Report'!$A$21,FALSE))</f>
        <v/>
      </c>
      <c r="H21" s="63" t="str">
        <f>IF(VLOOKUP(H7,'Work DB'!$C:$AW,'Daily Report'!$A$21,FALSE)=0,"",VLOOKUP(H7,'Work DB'!$C:$AW,'Daily Report'!$A$21,FALSE))</f>
        <v/>
      </c>
      <c r="I21" s="63" t="str">
        <f>IF(VLOOKUP(I7,'Work DB'!$C:$AW,'Daily Report'!$A$21,FALSE)=0,"",VLOOKUP(I7,'Work DB'!$C:$AW,'Daily Report'!$A$21,FALSE))</f>
        <v/>
      </c>
      <c r="J21" s="63" t="str">
        <f>IF(VLOOKUP(J7,'Work DB'!$C:$AW,'Daily Report'!$A$21,FALSE)=0,"",VLOOKUP(J7,'Work DB'!$C:$AW,'Daily Report'!$A$21,FALSE))</f>
        <v/>
      </c>
      <c r="K21" s="63" t="str">
        <f>IF(VLOOKUP(K7,'Work DB'!$C:$AW,'Daily Report'!$A$21,FALSE)=0,"",VLOOKUP(K7,'Work DB'!$C:$AW,'Daily Report'!$A$21,FALSE))</f>
        <v/>
      </c>
      <c r="L21" s="63" t="str">
        <f>IF(VLOOKUP(L7,'Work DB'!$C:$AW,'Daily Report'!$A$21,FALSE)=0,"",VLOOKUP(L7,'Work DB'!$C:$AW,'Daily Report'!$A$21,FALSE))</f>
        <v/>
      </c>
      <c r="M21" s="63" t="str">
        <f>IF(VLOOKUP(M7,'Work DB'!$C:$AW,'Daily Report'!$A$21,FALSE)=0,"",VLOOKUP(M7,'Work DB'!$C:$AW,'Daily Report'!$A$21,FALSE))</f>
        <v/>
      </c>
      <c r="N21" s="63" t="str">
        <f>IF(VLOOKUP(N7,'Work DB'!$C:$AW,'Daily Report'!$A$21,FALSE)=0,"",VLOOKUP(N7,'Work DB'!$C:$AW,'Daily Report'!$A$21,FALSE))</f>
        <v/>
      </c>
      <c r="O21" s="63" t="str">
        <f>IF(VLOOKUP(O7,'Work DB'!$C:$AW,'Daily Report'!$A$21,FALSE)=0,"",VLOOKUP(O7,'Work DB'!$C:$AW,'Daily Report'!$A$21,FALSE))</f>
        <v/>
      </c>
      <c r="P21" s="63" t="str">
        <f>IF(VLOOKUP(P7,'Work DB'!$C:$AW,'Daily Report'!$A$21,FALSE)=0,"",VLOOKUP(P7,'Work DB'!$C:$AW,'Daily Report'!$A$21,FALSE))</f>
        <v/>
      </c>
      <c r="Q21" s="63" t="str">
        <f>IF(VLOOKUP(Q7,'Work DB'!$C:$AW,'Daily Report'!$A$21,FALSE)=0,"",VLOOKUP(Q7,'Work DB'!$C:$AW,'Daily Report'!$A$21,FALSE))</f>
        <v/>
      </c>
      <c r="R21" s="63" t="str">
        <f>IF(VLOOKUP(R7,'Work DB'!$C:$AW,'Daily Report'!$A$21,FALSE)=0,"",VLOOKUP(R7,'Work DB'!$C:$AW,'Daily Report'!$A$21,FALSE))</f>
        <v/>
      </c>
      <c r="S21" s="63" t="str">
        <f>IF(VLOOKUP(S7,'Work DB'!$C:$AW,'Daily Report'!$A$21,FALSE)=0,"",VLOOKUP(S7,'Work DB'!$C:$AW,'Daily Report'!$A$21,FALSE))</f>
        <v/>
      </c>
      <c r="T21" s="63" t="str">
        <f>IF(VLOOKUP(T7,'Work DB'!$C:$AW,'Daily Report'!$A$21,FALSE)=0,"",VLOOKUP(T7,'Work DB'!$C:$AW,'Daily Report'!$A$21,FALSE))</f>
        <v/>
      </c>
      <c r="U21" s="63" t="str">
        <f>IF(VLOOKUP(U7,'Work DB'!$C:$AW,'Daily Report'!$A$21,FALSE)=0,"",VLOOKUP(U7,'Work DB'!$C:$AW,'Daily Report'!$A$21,FALSE))</f>
        <v/>
      </c>
      <c r="V21" s="63" t="str">
        <f>IF(VLOOKUP(V7,'Work DB'!$C:$AW,'Daily Report'!$A$21,FALSE)=0,"",VLOOKUP(V7,'Work DB'!$C:$AW,'Daily Report'!$A$21,FALSE))</f>
        <v/>
      </c>
      <c r="W21" s="63" t="str">
        <f>IF(VLOOKUP(W7,'Work DB'!$C:$AW,'Daily Report'!$A$21,FALSE)=0,"",VLOOKUP(W7,'Work DB'!$C:$AW,'Daily Report'!$A$21,FALSE))</f>
        <v/>
      </c>
      <c r="X21" s="63" t="str">
        <f>IF(VLOOKUP(X7,'Work DB'!$C:$AW,'Daily Report'!$A$21,FALSE)=0,"",VLOOKUP(X7,'Work DB'!$C:$AW,'Daily Report'!$A$21,FALSE))</f>
        <v/>
      </c>
      <c r="Y21" s="63" t="str">
        <f>IF(VLOOKUP(Y7,'Work DB'!$C:$AW,'Daily Report'!$A$21,FALSE)=0,"",VLOOKUP(Y7,'Work DB'!$C:$AW,'Daily Report'!$A$21,FALSE))</f>
        <v/>
      </c>
      <c r="Z21" s="63" t="str">
        <f>IF(VLOOKUP(Z7,'Work DB'!$C:$AW,'Daily Report'!$A$21,FALSE)=0,"",VLOOKUP(Z7,'Work DB'!$C:$AW,'Daily Report'!$A$21,FALSE))</f>
        <v/>
      </c>
      <c r="AA21" s="63" t="str">
        <f>IF(VLOOKUP(AA7,'Work DB'!$C:$AW,'Daily Report'!$A$21,FALSE)=0,"",VLOOKUP(AA7,'Work DB'!$C:$AW,'Daily Report'!$A$21,FALSE))</f>
        <v/>
      </c>
      <c r="AB21" s="63" t="str">
        <f>IF(VLOOKUP(AB7,'Work DB'!$C:$AW,'Daily Report'!$A$21,FALSE)=0,"",VLOOKUP(AB7,'Work DB'!$C:$AW,'Daily Report'!$A$21,FALSE))</f>
        <v/>
      </c>
      <c r="AC21" s="63" t="str">
        <f>IF(VLOOKUP(AC7,'Work DB'!$C:$AW,'Daily Report'!$A$21,FALSE)=0,"",VLOOKUP(AC7,'Work DB'!$C:$AW,'Daily Report'!$A$21,FALSE))</f>
        <v/>
      </c>
      <c r="AD21" s="63" t="str">
        <f>IF(VLOOKUP(AD7,'Work DB'!$C:$AW,'Daily Report'!$A$21,FALSE)=0,"",VLOOKUP(AD7,'Work DB'!$C:$AW,'Daily Report'!$A$21,FALSE))</f>
        <v/>
      </c>
      <c r="AE21" s="63" t="str">
        <f>IF(VLOOKUP(AE7,'Work DB'!$C:$AW,'Daily Report'!$A$21,FALSE)=0,"",VLOOKUP(AE7,'Work DB'!$C:$AW,'Daily Report'!$A$21,FALSE))</f>
        <v/>
      </c>
      <c r="AF21" s="63" t="str">
        <f>IF(VLOOKUP(AF7,'Work DB'!$C:$AW,'Daily Report'!$A$21,FALSE)=0,"",VLOOKUP(AF7,'Work DB'!$C:$AW,'Daily Report'!$A$21,FALSE))</f>
        <v/>
      </c>
      <c r="AG21" s="63" t="str">
        <f>IF(VLOOKUP(AG7,'Work DB'!$C:$AW,'Daily Report'!$A$21,FALSE)=0,"",VLOOKUP(AG7,'Work DB'!$C:$AW,'Daily Report'!$A$21,FALSE))</f>
        <v/>
      </c>
      <c r="AH21" s="63" t="str">
        <f>IF(VLOOKUP(AH7,'Work DB'!$C:$AW,'Daily Report'!$A$21,FALSE)=0,"",VLOOKUP(AH7,'Work DB'!$C:$AW,'Daily Report'!$A$21,FALSE))</f>
        <v/>
      </c>
      <c r="AI21" s="64" t="str">
        <f>IF(VLOOKUP(AI7,'Work DB'!$C:$AW,'Daily Report'!$A$21,FALSE)=0,"",VLOOKUP(AI7,'Work DB'!$C:$AW,'Daily Report'!$A$21,FALSE))</f>
        <v/>
      </c>
      <c r="AJ21" s="351">
        <f t="shared" si="5"/>
        <v>0</v>
      </c>
      <c r="AK21" s="352"/>
      <c r="AL21" s="352">
        <f>HLOOKUP(A21,'Work DB'!$1:$2,2,FALSE)</f>
        <v>0</v>
      </c>
      <c r="AM21" s="352"/>
      <c r="AN21" s="382"/>
      <c r="AO21" s="382"/>
      <c r="AP21" s="435"/>
      <c r="AQ21" s="436"/>
      <c r="AT21" s="82">
        <f t="shared" si="6"/>
        <v>0</v>
      </c>
    </row>
    <row r="22" spans="1:46" s="1" customFormat="1" ht="51.75" thickBot="1" x14ac:dyDescent="0.8">
      <c r="A22" s="94">
        <f>'Work DB'!O1</f>
        <v>13</v>
      </c>
      <c r="B22" s="426"/>
      <c r="C22" s="440"/>
      <c r="D22" s="360"/>
      <c r="E22" s="65" t="str">
        <f>IF(VLOOKUP(E7,'Work DB'!$C:$AW,'Daily Report'!$A$22,FALSE)=0,"",VLOOKUP(E7,'Work DB'!$C:$AW,'Daily Report'!$A$22,FALSE))</f>
        <v/>
      </c>
      <c r="F22" s="65" t="str">
        <f>IF(VLOOKUP(F7,'Work DB'!$C:$AW,'Daily Report'!$A$22,FALSE)=0,"",VLOOKUP(F7,'Work DB'!$C:$AW,'Daily Report'!$A$22,FALSE))</f>
        <v/>
      </c>
      <c r="G22" s="65" t="str">
        <f>IF(VLOOKUP(G7,'Work DB'!$C:$AW,'Daily Report'!$A$22,FALSE)=0,"",VLOOKUP(G7,'Work DB'!$C:$AW,'Daily Report'!$A$22,FALSE))</f>
        <v/>
      </c>
      <c r="H22" s="65" t="str">
        <f>IF(VLOOKUP(H7,'Work DB'!$C:$AW,'Daily Report'!$A$22,FALSE)=0,"",VLOOKUP(H7,'Work DB'!$C:$AW,'Daily Report'!$A$22,FALSE))</f>
        <v/>
      </c>
      <c r="I22" s="65" t="str">
        <f>IF(VLOOKUP(I7,'Work DB'!$C:$AW,'Daily Report'!$A$22,FALSE)=0,"",VLOOKUP(I7,'Work DB'!$C:$AW,'Daily Report'!$A$22,FALSE))</f>
        <v/>
      </c>
      <c r="J22" s="65" t="str">
        <f>IF(VLOOKUP(J7,'Work DB'!$C:$AW,'Daily Report'!$A$22,FALSE)=0,"",VLOOKUP(J7,'Work DB'!$C:$AW,'Daily Report'!$A$22,FALSE))</f>
        <v/>
      </c>
      <c r="K22" s="65" t="str">
        <f>IF(VLOOKUP(K7,'Work DB'!$C:$AW,'Daily Report'!$A$22,FALSE)=0,"",VLOOKUP(K7,'Work DB'!$C:$AW,'Daily Report'!$A$22,FALSE))</f>
        <v/>
      </c>
      <c r="L22" s="65" t="str">
        <f>IF(VLOOKUP(L7,'Work DB'!$C:$AW,'Daily Report'!$A$22,FALSE)=0,"",VLOOKUP(L7,'Work DB'!$C:$AW,'Daily Report'!$A$22,FALSE))</f>
        <v/>
      </c>
      <c r="M22" s="65" t="str">
        <f>IF(VLOOKUP(M7,'Work DB'!$C:$AW,'Daily Report'!$A$22,FALSE)=0,"",VLOOKUP(M7,'Work DB'!$C:$AW,'Daily Report'!$A$22,FALSE))</f>
        <v/>
      </c>
      <c r="N22" s="65" t="str">
        <f>IF(VLOOKUP(N7,'Work DB'!$C:$AW,'Daily Report'!$A$22,FALSE)=0,"",VLOOKUP(N7,'Work DB'!$C:$AW,'Daily Report'!$A$22,FALSE))</f>
        <v/>
      </c>
      <c r="O22" s="65" t="str">
        <f>IF(VLOOKUP(O7,'Work DB'!$C:$AW,'Daily Report'!$A$22,FALSE)=0,"",VLOOKUP(O7,'Work DB'!$C:$AW,'Daily Report'!$A$22,FALSE))</f>
        <v/>
      </c>
      <c r="P22" s="65" t="str">
        <f>IF(VLOOKUP(P7,'Work DB'!$C:$AW,'Daily Report'!$A$22,FALSE)=0,"",VLOOKUP(P7,'Work DB'!$C:$AW,'Daily Report'!$A$22,FALSE))</f>
        <v/>
      </c>
      <c r="Q22" s="65" t="str">
        <f>IF(VLOOKUP(Q7,'Work DB'!$C:$AW,'Daily Report'!$A$22,FALSE)=0,"",VLOOKUP(Q7,'Work DB'!$C:$AW,'Daily Report'!$A$22,FALSE))</f>
        <v/>
      </c>
      <c r="R22" s="65" t="str">
        <f>IF(VLOOKUP(R7,'Work DB'!$C:$AW,'Daily Report'!$A$22,FALSE)=0,"",VLOOKUP(R7,'Work DB'!$C:$AW,'Daily Report'!$A$22,FALSE))</f>
        <v/>
      </c>
      <c r="S22" s="65" t="str">
        <f>IF(VLOOKUP(S7,'Work DB'!$C:$AW,'Daily Report'!$A$22,FALSE)=0,"",VLOOKUP(S7,'Work DB'!$C:$AW,'Daily Report'!$A$22,FALSE))</f>
        <v/>
      </c>
      <c r="T22" s="65" t="str">
        <f>IF(VLOOKUP(T7,'Work DB'!$C:$AW,'Daily Report'!$A$22,FALSE)=0,"",VLOOKUP(T7,'Work DB'!$C:$AW,'Daily Report'!$A$22,FALSE))</f>
        <v/>
      </c>
      <c r="U22" s="65" t="str">
        <f>IF(VLOOKUP(U7,'Work DB'!$C:$AW,'Daily Report'!$A$22,FALSE)=0,"",VLOOKUP(U7,'Work DB'!$C:$AW,'Daily Report'!$A$22,FALSE))</f>
        <v/>
      </c>
      <c r="V22" s="65" t="str">
        <f>IF(VLOOKUP(V7,'Work DB'!$C:$AW,'Daily Report'!$A$22,FALSE)=0,"",VLOOKUP(V7,'Work DB'!$C:$AW,'Daily Report'!$A$22,FALSE))</f>
        <v/>
      </c>
      <c r="W22" s="65" t="str">
        <f>IF(VLOOKUP(W7,'Work DB'!$C:$AW,'Daily Report'!$A$22,FALSE)=0,"",VLOOKUP(W7,'Work DB'!$C:$AW,'Daily Report'!$A$22,FALSE))</f>
        <v/>
      </c>
      <c r="X22" s="65" t="str">
        <f>IF(VLOOKUP(X7,'Work DB'!$C:$AW,'Daily Report'!$A$22,FALSE)=0,"",VLOOKUP(X7,'Work DB'!$C:$AW,'Daily Report'!$A$22,FALSE))</f>
        <v/>
      </c>
      <c r="Y22" s="65" t="str">
        <f>IF(VLOOKUP(Y7,'Work DB'!$C:$AW,'Daily Report'!$A$22,FALSE)=0,"",VLOOKUP(Y7,'Work DB'!$C:$AW,'Daily Report'!$A$22,FALSE))</f>
        <v/>
      </c>
      <c r="Z22" s="65" t="str">
        <f>IF(VLOOKUP(Z7,'Work DB'!$C:$AW,'Daily Report'!$A$22,FALSE)=0,"",VLOOKUP(Z7,'Work DB'!$C:$AW,'Daily Report'!$A$22,FALSE))</f>
        <v/>
      </c>
      <c r="AA22" s="65" t="str">
        <f>IF(VLOOKUP(AA7,'Work DB'!$C:$AW,'Daily Report'!$A$22,FALSE)=0,"",VLOOKUP(AA7,'Work DB'!$C:$AW,'Daily Report'!$A$22,FALSE))</f>
        <v/>
      </c>
      <c r="AB22" s="65" t="str">
        <f>IF(VLOOKUP(AB7,'Work DB'!$C:$AW,'Daily Report'!$A$22,FALSE)=0,"",VLOOKUP(AB7,'Work DB'!$C:$AW,'Daily Report'!$A$22,FALSE))</f>
        <v/>
      </c>
      <c r="AC22" s="65" t="str">
        <f>IF(VLOOKUP(AC7,'Work DB'!$C:$AW,'Daily Report'!$A$22,FALSE)=0,"",VLOOKUP(AC7,'Work DB'!$C:$AW,'Daily Report'!$A$22,FALSE))</f>
        <v/>
      </c>
      <c r="AD22" s="65" t="str">
        <f>IF(VLOOKUP(AD7,'Work DB'!$C:$AW,'Daily Report'!$A$22,FALSE)=0,"",VLOOKUP(AD7,'Work DB'!$C:$AW,'Daily Report'!$A$22,FALSE))</f>
        <v/>
      </c>
      <c r="AE22" s="65" t="str">
        <f>IF(VLOOKUP(AE7,'Work DB'!$C:$AW,'Daily Report'!$A$22,FALSE)=0,"",VLOOKUP(AE7,'Work DB'!$C:$AW,'Daily Report'!$A$22,FALSE))</f>
        <v/>
      </c>
      <c r="AF22" s="65" t="str">
        <f>IF(VLOOKUP(AF7,'Work DB'!$C:$AW,'Daily Report'!$A$22,FALSE)=0,"",VLOOKUP(AF7,'Work DB'!$C:$AW,'Daily Report'!$A$22,FALSE))</f>
        <v/>
      </c>
      <c r="AG22" s="65" t="str">
        <f>IF(VLOOKUP(AG7,'Work DB'!$C:$AW,'Daily Report'!$A$22,FALSE)=0,"",VLOOKUP(AG7,'Work DB'!$C:$AW,'Daily Report'!$A$22,FALSE))</f>
        <v/>
      </c>
      <c r="AH22" s="65" t="str">
        <f>IF(VLOOKUP(AH7,'Work DB'!$C:$AW,'Daily Report'!$A$22,FALSE)=0,"",VLOOKUP(AH7,'Work DB'!$C:$AW,'Daily Report'!$A$22,FALSE))</f>
        <v/>
      </c>
      <c r="AI22" s="66" t="str">
        <f>IF(VLOOKUP(AI7,'Work DB'!$C:$AW,'Daily Report'!$A$22,FALSE)=0,"",VLOOKUP(AI7,'Work DB'!$C:$AW,'Daily Report'!$A$22,FALSE))</f>
        <v/>
      </c>
      <c r="AJ22" s="441">
        <f t="shared" si="5"/>
        <v>0</v>
      </c>
      <c r="AK22" s="361"/>
      <c r="AL22" s="361">
        <f>HLOOKUP(A22,'Work DB'!$1:$2,2,FALSE)</f>
        <v>0</v>
      </c>
      <c r="AM22" s="361"/>
      <c r="AN22" s="382"/>
      <c r="AO22" s="382"/>
      <c r="AP22" s="435"/>
      <c r="AQ22" s="436"/>
      <c r="AT22" s="82">
        <v>1</v>
      </c>
    </row>
    <row r="23" spans="1:46" s="1" customFormat="1" ht="63" thickTop="1" thickBot="1" x14ac:dyDescent="0.8">
      <c r="A23" s="6"/>
      <c r="B23" s="345"/>
      <c r="C23" s="442" t="s">
        <v>4</v>
      </c>
      <c r="D23" s="350"/>
      <c r="E23" s="28">
        <f t="shared" ref="E23:AI23" si="7">IF(1*SUM(E16:E22)&gt;0,1*SUM(E16:E22),"")</f>
        <v>812</v>
      </c>
      <c r="F23" s="28">
        <f t="shared" si="7"/>
        <v>714</v>
      </c>
      <c r="G23" s="28">
        <f t="shared" si="7"/>
        <v>735</v>
      </c>
      <c r="H23" s="28">
        <f t="shared" si="7"/>
        <v>644</v>
      </c>
      <c r="I23" s="28">
        <f t="shared" si="7"/>
        <v>1224.5</v>
      </c>
      <c r="J23" s="28">
        <f t="shared" si="7"/>
        <v>1178.5</v>
      </c>
      <c r="K23" s="28">
        <f t="shared" si="7"/>
        <v>1554.4</v>
      </c>
      <c r="L23" s="28" t="str">
        <f t="shared" si="7"/>
        <v/>
      </c>
      <c r="M23" s="28">
        <f t="shared" si="7"/>
        <v>1379.3</v>
      </c>
      <c r="N23" s="28">
        <f t="shared" si="7"/>
        <v>1688.9</v>
      </c>
      <c r="O23" s="28">
        <f t="shared" si="7"/>
        <v>1856.65</v>
      </c>
      <c r="P23" s="28">
        <f t="shared" si="7"/>
        <v>2019.2</v>
      </c>
      <c r="Q23" s="28">
        <f t="shared" si="7"/>
        <v>1911.35</v>
      </c>
      <c r="R23" s="28">
        <f t="shared" si="7"/>
        <v>2606.65</v>
      </c>
      <c r="S23" s="28">
        <f t="shared" si="7"/>
        <v>1890</v>
      </c>
      <c r="T23" s="28">
        <f t="shared" si="7"/>
        <v>2378.15</v>
      </c>
      <c r="U23" s="28">
        <f t="shared" si="7"/>
        <v>2023.8000000000002</v>
      </c>
      <c r="V23" s="28">
        <f t="shared" si="7"/>
        <v>2220.85</v>
      </c>
      <c r="W23" s="28">
        <f t="shared" si="7"/>
        <v>2523.4499999999998</v>
      </c>
      <c r="X23" s="28">
        <f t="shared" si="7"/>
        <v>2958.15</v>
      </c>
      <c r="Y23" s="28">
        <f t="shared" si="7"/>
        <v>2365.5500000000002</v>
      </c>
      <c r="Z23" s="28">
        <f t="shared" si="7"/>
        <v>1571</v>
      </c>
      <c r="AA23" s="28" t="str">
        <f t="shared" si="7"/>
        <v/>
      </c>
      <c r="AB23" s="28" t="str">
        <f t="shared" si="7"/>
        <v/>
      </c>
      <c r="AC23" s="28" t="str">
        <f t="shared" si="7"/>
        <v/>
      </c>
      <c r="AD23" s="28" t="str">
        <f t="shared" si="7"/>
        <v/>
      </c>
      <c r="AE23" s="28" t="str">
        <f t="shared" si="7"/>
        <v/>
      </c>
      <c r="AF23" s="28" t="str">
        <f t="shared" si="7"/>
        <v/>
      </c>
      <c r="AG23" s="28" t="str">
        <f t="shared" si="7"/>
        <v/>
      </c>
      <c r="AH23" s="28" t="str">
        <f t="shared" si="7"/>
        <v/>
      </c>
      <c r="AI23" s="67" t="str">
        <f t="shared" si="7"/>
        <v/>
      </c>
      <c r="AJ23" s="443">
        <f>SUM(AJ16:AK22)</f>
        <v>36255.4</v>
      </c>
      <c r="AK23" s="444"/>
      <c r="AL23" s="445">
        <f>SUM(AL16:AM22)</f>
        <v>108012.00000000001</v>
      </c>
      <c r="AM23" s="445"/>
      <c r="AN23" s="370"/>
      <c r="AO23" s="370"/>
      <c r="AP23" s="437"/>
      <c r="AQ23" s="438"/>
      <c r="AT23" s="82">
        <v>1</v>
      </c>
    </row>
    <row r="24" spans="1:46" s="46" customFormat="1" ht="15.75" thickBot="1" x14ac:dyDescent="0.45">
      <c r="A24" s="39"/>
      <c r="B24" s="40"/>
      <c r="C24" s="41"/>
      <c r="D24" s="4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3"/>
      <c r="AK24" s="44"/>
      <c r="AL24" s="39"/>
      <c r="AM24" s="39"/>
      <c r="AN24" s="45"/>
      <c r="AO24" s="45"/>
      <c r="AT24" s="39">
        <v>1</v>
      </c>
    </row>
    <row r="25" spans="1:46" s="1" customFormat="1" ht="47.25" customHeight="1" x14ac:dyDescent="0.75">
      <c r="A25" s="94">
        <f>'Work DB'!P1</f>
        <v>14</v>
      </c>
      <c r="B25" s="353" t="s">
        <v>9</v>
      </c>
      <c r="C25" s="346" t="s">
        <v>1</v>
      </c>
      <c r="D25" s="346"/>
      <c r="E25" s="61">
        <f>IF(VLOOKUP(E7,'Work DB'!$C:$AW,'Daily Report'!$A$25,FALSE)=0,"",VLOOKUP(E7,'Work DB'!$C:$AW,'Daily Report'!$A$25,FALSE))</f>
        <v>462</v>
      </c>
      <c r="F25" s="61">
        <f>IF(VLOOKUP(F7,'Work DB'!$C:$AW,'Daily Report'!$A$25,FALSE)=0,"",VLOOKUP(F7,'Work DB'!$C:$AW,'Daily Report'!$A$25,FALSE))</f>
        <v>1573.4524999999999</v>
      </c>
      <c r="G25" s="61">
        <f>IF(VLOOKUP(G7,'Work DB'!$C:$AW,'Daily Report'!$A$25,FALSE)=0,"",VLOOKUP(G7,'Work DB'!$C:$AW,'Daily Report'!$A$25,FALSE))</f>
        <v>2085.6750000000002</v>
      </c>
      <c r="H25" s="61">
        <f>IF(VLOOKUP(H7,'Work DB'!$C:$AW,'Daily Report'!$A$25,FALSE)=0,"",VLOOKUP(H7,'Work DB'!$C:$AW,'Daily Report'!$A$25,FALSE))</f>
        <v>2216.3375000000001</v>
      </c>
      <c r="I25" s="61">
        <f>IF(VLOOKUP(I7,'Work DB'!$C:$AW,'Daily Report'!$A$25,FALSE)=0,"",VLOOKUP(I7,'Work DB'!$C:$AW,'Daily Report'!$A$25,FALSE))</f>
        <v>1725.9225000000001</v>
      </c>
      <c r="J25" s="61">
        <f>IF(VLOOKUP(J7,'Work DB'!$C:$AW,'Daily Report'!$A$25,FALSE)=0,"",VLOOKUP(J7,'Work DB'!$C:$AW,'Daily Report'!$A$25,FALSE))</f>
        <v>1314.6224999999999</v>
      </c>
      <c r="K25" s="61">
        <f>IF(VLOOKUP(K7,'Work DB'!$C:$AW,'Daily Report'!$A$25,FALSE)=0,"",VLOOKUP(K7,'Work DB'!$C:$AW,'Daily Report'!$A$25,FALSE))</f>
        <v>1772.3625000000002</v>
      </c>
      <c r="L25" s="61" t="str">
        <f>IF(VLOOKUP(L7,'Work DB'!$C:$AW,'Daily Report'!$A$25,FALSE)=0,"",VLOOKUP(L7,'Work DB'!$C:$AW,'Daily Report'!$A$25,FALSE))</f>
        <v/>
      </c>
      <c r="M25" s="61">
        <f>IF(VLOOKUP(M7,'Work DB'!$C:$AW,'Daily Report'!$A$25,FALSE)=0,"",VLOOKUP(M7,'Work DB'!$C:$AW,'Daily Report'!$A$25,FALSE))</f>
        <v>1553.98</v>
      </c>
      <c r="N25" s="61">
        <f>IF(VLOOKUP(N7,'Work DB'!$C:$AW,'Daily Report'!$A$25,FALSE)=0,"",VLOOKUP(N7,'Work DB'!$C:$AW,'Daily Report'!$A$25,FALSE))</f>
        <v>1574.9025000000001</v>
      </c>
      <c r="O25" s="61">
        <f>IF(VLOOKUP(O7,'Work DB'!$C:$AW,'Daily Report'!$A$25,FALSE)=0,"",VLOOKUP(O7,'Work DB'!$C:$AW,'Daily Report'!$A$25,FALSE))</f>
        <v>1754.37</v>
      </c>
      <c r="P25" s="61">
        <f>IF(VLOOKUP(P7,'Work DB'!$C:$AW,'Daily Report'!$A$25,FALSE)=0,"",VLOOKUP(P7,'Work DB'!$C:$AW,'Daily Report'!$A$25,FALSE))</f>
        <v>1539.3850000000002</v>
      </c>
      <c r="Q25" s="61">
        <f>IF(VLOOKUP(Q7,'Work DB'!$C:$AW,'Daily Report'!$A$25,FALSE)=0,"",VLOOKUP(Q7,'Work DB'!$C:$AW,'Daily Report'!$A$25,FALSE))</f>
        <v>1227.895</v>
      </c>
      <c r="R25" s="61">
        <f>IF(VLOOKUP(R7,'Work DB'!$C:$AW,'Daily Report'!$A$25,FALSE)=0,"",VLOOKUP(R7,'Work DB'!$C:$AW,'Daily Report'!$A$25,FALSE))</f>
        <v>1796.7624999999998</v>
      </c>
      <c r="S25" s="61">
        <f>IF(VLOOKUP(S7,'Work DB'!$C:$AW,'Daily Report'!$A$25,FALSE)=0,"",VLOOKUP(S7,'Work DB'!$C:$AW,'Daily Report'!$A$25,FALSE))</f>
        <v>1120.8924999999999</v>
      </c>
      <c r="T25" s="61">
        <f>IF(VLOOKUP(T7,'Work DB'!$C:$AW,'Daily Report'!$A$25,FALSE)=0,"",VLOOKUP(T7,'Work DB'!$C:$AW,'Daily Report'!$A$25,FALSE))</f>
        <v>1684.5425</v>
      </c>
      <c r="U25" s="61">
        <f>IF(VLOOKUP(U7,'Work DB'!$C:$AW,'Daily Report'!$A$25,FALSE)=0,"",VLOOKUP(U7,'Work DB'!$C:$AW,'Daily Report'!$A$25,FALSE))</f>
        <v>1681.5700000000002</v>
      </c>
      <c r="V25" s="61">
        <f>IF(VLOOKUP(V7,'Work DB'!$C:$AW,'Daily Report'!$A$25,FALSE)=0,"",VLOOKUP(V7,'Work DB'!$C:$AW,'Daily Report'!$A$25,FALSE))</f>
        <v>1678.0450000000001</v>
      </c>
      <c r="W25" s="61">
        <f>IF(VLOOKUP(W7,'Work DB'!$C:$AW,'Daily Report'!$A$25,FALSE)=0,"",VLOOKUP(W7,'Work DB'!$C:$AW,'Daily Report'!$A$25,FALSE))</f>
        <v>1931.5049999999997</v>
      </c>
      <c r="X25" s="61">
        <f>IF(VLOOKUP(X7,'Work DB'!$C:$AW,'Daily Report'!$A$25,FALSE)=0,"",VLOOKUP(X7,'Work DB'!$C:$AW,'Daily Report'!$A$25,FALSE))</f>
        <v>1977.6275000000001</v>
      </c>
      <c r="Y25" s="61">
        <f>IF(VLOOKUP(Y7,'Work DB'!$C:$AW,'Daily Report'!$A$25,FALSE)=0,"",VLOOKUP(Y7,'Work DB'!$C:$AW,'Daily Report'!$A$25,FALSE))</f>
        <v>1932.9500000000003</v>
      </c>
      <c r="Z25" s="61">
        <f>IF(VLOOKUP(Z7,'Work DB'!$C:$AW,'Daily Report'!$A$25,FALSE)=0,"",VLOOKUP(Z7,'Work DB'!$C:$AW,'Daily Report'!$A$25,FALSE))</f>
        <v>840</v>
      </c>
      <c r="AA25" s="61" t="str">
        <f>IF(VLOOKUP(AA7,'Work DB'!$C:$AW,'Daily Report'!$A$25,FALSE)=0,"",VLOOKUP(AA7,'Work DB'!$C:$AW,'Daily Report'!$A$25,FALSE))</f>
        <v/>
      </c>
      <c r="AB25" s="61" t="str">
        <f>IF(VLOOKUP(AB7,'Work DB'!$C:$AW,'Daily Report'!$A$25,FALSE)=0,"",VLOOKUP(AB7,'Work DB'!$C:$AW,'Daily Report'!$A$25,FALSE))</f>
        <v/>
      </c>
      <c r="AC25" s="61" t="str">
        <f>IF(VLOOKUP(AC7,'Work DB'!$C:$AW,'Daily Report'!$A$25,FALSE)=0,"",VLOOKUP(AC7,'Work DB'!$C:$AW,'Daily Report'!$A$25,FALSE))</f>
        <v/>
      </c>
      <c r="AD25" s="61" t="str">
        <f>IF(VLOOKUP(AD7,'Work DB'!$C:$AW,'Daily Report'!$A$25,FALSE)=0,"",VLOOKUP(AD7,'Work DB'!$C:$AW,'Daily Report'!$A$25,FALSE))</f>
        <v/>
      </c>
      <c r="AE25" s="61" t="str">
        <f>IF(VLOOKUP(AE7,'Work DB'!$C:$AW,'Daily Report'!$A$25,FALSE)=0,"",VLOOKUP(AE7,'Work DB'!$C:$AW,'Daily Report'!$A$25,FALSE))</f>
        <v/>
      </c>
      <c r="AF25" s="61" t="str">
        <f>IF(VLOOKUP(AF7,'Work DB'!$C:$AW,'Daily Report'!$A$25,FALSE)=0,"",VLOOKUP(AF7,'Work DB'!$C:$AW,'Daily Report'!$A$25,FALSE))</f>
        <v/>
      </c>
      <c r="AG25" s="61" t="str">
        <f>IF(VLOOKUP(AG7,'Work DB'!$C:$AW,'Daily Report'!$A$25,FALSE)=0,"",VLOOKUP(AG7,'Work DB'!$C:$AW,'Daily Report'!$A$25,FALSE))</f>
        <v/>
      </c>
      <c r="AH25" s="61" t="str">
        <f>IF(VLOOKUP(AH7,'Work DB'!$C:$AW,'Daily Report'!$A$25,FALSE)=0,"",VLOOKUP(AH7,'Work DB'!$C:$AW,'Daily Report'!$A$25,FALSE))</f>
        <v/>
      </c>
      <c r="AI25" s="62" t="str">
        <f>IF(VLOOKUP(AI7,'Work DB'!$C:$AW,'Daily Report'!$A$25,FALSE)=0,"",VLOOKUP(AI7,'Work DB'!$C:$AW,'Daily Report'!$A$25,FALSE))</f>
        <v/>
      </c>
      <c r="AJ25" s="347">
        <f>1*SUM(E25:AI25)</f>
        <v>33444.800000000003</v>
      </c>
      <c r="AK25" s="348"/>
      <c r="AL25" s="348">
        <f>HLOOKUP(A25,'Work DB'!$1:$2,2,FALSE)</f>
        <v>122963.12000000002</v>
      </c>
      <c r="AM25" s="348"/>
      <c r="AN25" s="337">
        <v>1726771</v>
      </c>
      <c r="AO25" s="338"/>
      <c r="AP25" s="333">
        <f>AL32/AN25</f>
        <v>7.9619775870685819E-2</v>
      </c>
      <c r="AQ25" s="334"/>
      <c r="AT25" s="82">
        <f t="shared" ref="AT25:AT30" si="8">AL25</f>
        <v>122963.12000000002</v>
      </c>
    </row>
    <row r="26" spans="1:46" s="1" customFormat="1" ht="51" x14ac:dyDescent="0.75">
      <c r="A26" s="94">
        <f>'Work DB'!Q1</f>
        <v>15</v>
      </c>
      <c r="B26" s="354"/>
      <c r="C26" s="349" t="s">
        <v>7</v>
      </c>
      <c r="D26" s="349"/>
      <c r="E26" s="63">
        <f>IF(VLOOKUP(E7,'Work DB'!$C:$AW,'Daily Report'!$A$26,FALSE)=0,"",VLOOKUP(E7,'Work DB'!$C:$AW,'Daily Report'!$A$26,FALSE))</f>
        <v>350</v>
      </c>
      <c r="F26" s="63" t="str">
        <f>IF(VLOOKUP(F7,'Work DB'!$C:$AW,'Daily Report'!$A$26,FALSE)=0,"",VLOOKUP(F7,'Work DB'!$C:$AW,'Daily Report'!$A$26,FALSE))</f>
        <v/>
      </c>
      <c r="G26" s="63">
        <f>IF(VLOOKUP(G7,'Work DB'!$C:$AW,'Daily Report'!$A$26,FALSE)=0,"",VLOOKUP(G7,'Work DB'!$C:$AW,'Daily Report'!$A$26,FALSE))</f>
        <v>322</v>
      </c>
      <c r="H26" s="63" t="str">
        <f>IF(VLOOKUP(H7,'Work DB'!$C:$AW,'Daily Report'!$A$26,FALSE)=0,"",VLOOKUP(H7,'Work DB'!$C:$AW,'Daily Report'!$A$26,FALSE))</f>
        <v/>
      </c>
      <c r="I26" s="63">
        <f>IF(VLOOKUP(I7,'Work DB'!$C:$AW,'Daily Report'!$A$26,FALSE)=0,"",VLOOKUP(I7,'Work DB'!$C:$AW,'Daily Report'!$A$26,FALSE))</f>
        <v>528</v>
      </c>
      <c r="J26" s="63">
        <f>IF(VLOOKUP(J7,'Work DB'!$C:$AW,'Daily Report'!$A$26,FALSE)=0,"",VLOOKUP(J7,'Work DB'!$C:$AW,'Daily Report'!$A$26,FALSE))</f>
        <v>500</v>
      </c>
      <c r="K26" s="63">
        <f>IF(VLOOKUP(K7,'Work DB'!$C:$AW,'Daily Report'!$A$26,FALSE)=0,"",VLOOKUP(K7,'Work DB'!$C:$AW,'Daily Report'!$A$26,FALSE))</f>
        <v>443</v>
      </c>
      <c r="L26" s="63" t="str">
        <f>IF(VLOOKUP(L7,'Work DB'!$C:$AW,'Daily Report'!$A$26,FALSE)=0,"",VLOOKUP(L7,'Work DB'!$C:$AW,'Daily Report'!$A$26,FALSE))</f>
        <v/>
      </c>
      <c r="M26" s="63">
        <f>IF(VLOOKUP(M7,'Work DB'!$C:$AW,'Daily Report'!$A$26,FALSE)=0,"",VLOOKUP(M7,'Work DB'!$C:$AW,'Daily Report'!$A$26,FALSE))</f>
        <v>450</v>
      </c>
      <c r="N26" s="63">
        <f>IF(VLOOKUP(N7,'Work DB'!$C:$AW,'Daily Report'!$A$26,FALSE)=0,"",VLOOKUP(N7,'Work DB'!$C:$AW,'Daily Report'!$A$26,FALSE))</f>
        <v>625</v>
      </c>
      <c r="O26" s="63">
        <f>IF(VLOOKUP(O7,'Work DB'!$C:$AW,'Daily Report'!$A$26,FALSE)=0,"",VLOOKUP(O7,'Work DB'!$C:$AW,'Daily Report'!$A$26,FALSE))</f>
        <v>554</v>
      </c>
      <c r="P26" s="63">
        <f>IF(VLOOKUP(P7,'Work DB'!$C:$AW,'Daily Report'!$A$26,FALSE)=0,"",VLOOKUP(P7,'Work DB'!$C:$AW,'Daily Report'!$A$26,FALSE))</f>
        <v>689</v>
      </c>
      <c r="Q26" s="63">
        <f>IF(VLOOKUP(Q7,'Work DB'!$C:$AW,'Daily Report'!$A$26,FALSE)=0,"",VLOOKUP(Q7,'Work DB'!$C:$AW,'Daily Report'!$A$26,FALSE))</f>
        <v>693</v>
      </c>
      <c r="R26" s="63">
        <f>IF(VLOOKUP(R7,'Work DB'!$C:$AW,'Daily Report'!$A$26,FALSE)=0,"",VLOOKUP(R7,'Work DB'!$C:$AW,'Daily Report'!$A$26,FALSE))</f>
        <v>1127</v>
      </c>
      <c r="S26" s="63">
        <f>IF(VLOOKUP(S7,'Work DB'!$C:$AW,'Daily Report'!$A$26,FALSE)=0,"",VLOOKUP(S7,'Work DB'!$C:$AW,'Daily Report'!$A$26,FALSE))</f>
        <v>945</v>
      </c>
      <c r="T26" s="63">
        <f>IF(VLOOKUP(T7,'Work DB'!$C:$AW,'Daily Report'!$A$26,FALSE)=0,"",VLOOKUP(T7,'Work DB'!$C:$AW,'Daily Report'!$A$26,FALSE))</f>
        <v>1111</v>
      </c>
      <c r="U26" s="63">
        <f>IF(VLOOKUP(U7,'Work DB'!$C:$AW,'Daily Report'!$A$26,FALSE)=0,"",VLOOKUP(U7,'Work DB'!$C:$AW,'Daily Report'!$A$26,FALSE))</f>
        <v>986</v>
      </c>
      <c r="V26" s="63">
        <f>IF(VLOOKUP(V7,'Work DB'!$C:$AW,'Daily Report'!$A$26,FALSE)=0,"",VLOOKUP(V7,'Work DB'!$C:$AW,'Daily Report'!$A$26,FALSE))</f>
        <v>1071</v>
      </c>
      <c r="W26" s="63">
        <f>IF(VLOOKUP(W7,'Work DB'!$C:$AW,'Daily Report'!$A$26,FALSE)=0,"",VLOOKUP(W7,'Work DB'!$C:$AW,'Daily Report'!$A$26,FALSE))</f>
        <v>1300</v>
      </c>
      <c r="X26" s="63">
        <f>IF(VLOOKUP(X7,'Work DB'!$C:$AW,'Daily Report'!$A$26,FALSE)=0,"",VLOOKUP(X7,'Work DB'!$C:$AW,'Daily Report'!$A$26,FALSE))</f>
        <v>1269</v>
      </c>
      <c r="Y26" s="63">
        <f>IF(VLOOKUP(Y7,'Work DB'!$C:$AW,'Daily Report'!$A$26,FALSE)=0,"",VLOOKUP(Y7,'Work DB'!$C:$AW,'Daily Report'!$A$26,FALSE))</f>
        <v>681</v>
      </c>
      <c r="Z26" s="63">
        <f>IF(VLOOKUP(Z7,'Work DB'!$C:$AW,'Daily Report'!$A$26,FALSE)=0,"",VLOOKUP(Z7,'Work DB'!$C:$AW,'Daily Report'!$A$26,FALSE))</f>
        <v>731</v>
      </c>
      <c r="AA26" s="63" t="str">
        <f>IF(VLOOKUP(AA7,'Work DB'!$C:$AW,'Daily Report'!$A$26,FALSE)=0,"",VLOOKUP(AA7,'Work DB'!$C:$AW,'Daily Report'!$A$26,FALSE))</f>
        <v/>
      </c>
      <c r="AB26" s="63" t="str">
        <f>IF(VLOOKUP(AB7,'Work DB'!$C:$AW,'Daily Report'!$A$26,FALSE)=0,"",VLOOKUP(AB7,'Work DB'!$C:$AW,'Daily Report'!$A$26,FALSE))</f>
        <v/>
      </c>
      <c r="AC26" s="63" t="str">
        <f>IF(VLOOKUP(AC7,'Work DB'!$C:$AW,'Daily Report'!$A$26,FALSE)=0,"",VLOOKUP(AC7,'Work DB'!$C:$AW,'Daily Report'!$A$26,FALSE))</f>
        <v/>
      </c>
      <c r="AD26" s="63" t="str">
        <f>IF(VLOOKUP(AD7,'Work DB'!$C:$AW,'Daily Report'!$A$26,FALSE)=0,"",VLOOKUP(AD7,'Work DB'!$C:$AW,'Daily Report'!$A$26,FALSE))</f>
        <v/>
      </c>
      <c r="AE26" s="63" t="str">
        <f>IF(VLOOKUP(AE7,'Work DB'!$C:$AW,'Daily Report'!$A$26,FALSE)=0,"",VLOOKUP(AE7,'Work DB'!$C:$AW,'Daily Report'!$A$26,FALSE))</f>
        <v/>
      </c>
      <c r="AF26" s="63" t="str">
        <f>IF(VLOOKUP(AF7,'Work DB'!$C:$AW,'Daily Report'!$A$26,FALSE)=0,"",VLOOKUP(AF7,'Work DB'!$C:$AW,'Daily Report'!$A$26,FALSE))</f>
        <v/>
      </c>
      <c r="AG26" s="63" t="str">
        <f>IF(VLOOKUP(AG7,'Work DB'!$C:$AW,'Daily Report'!$A$26,FALSE)=0,"",VLOOKUP(AG7,'Work DB'!$C:$AW,'Daily Report'!$A$26,FALSE))</f>
        <v/>
      </c>
      <c r="AH26" s="63" t="str">
        <f>IF(VLOOKUP(AH7,'Work DB'!$C:$AW,'Daily Report'!$A$26,FALSE)=0,"",VLOOKUP(AH7,'Work DB'!$C:$AW,'Daily Report'!$A$26,FALSE))</f>
        <v/>
      </c>
      <c r="AI26" s="64" t="str">
        <f>IF(VLOOKUP(AI7,'Work DB'!$C:$AW,'Daily Report'!$A$26,FALSE)=0,"",VLOOKUP(AI7,'Work DB'!$C:$AW,'Daily Report'!$A$26,FALSE))</f>
        <v/>
      </c>
      <c r="AJ26" s="351">
        <f t="shared" ref="AJ26:AJ31" si="9">1*SUM(E26:AI26)</f>
        <v>14375</v>
      </c>
      <c r="AK26" s="352"/>
      <c r="AL26" s="352">
        <f>HLOOKUP(A26,'Work DB'!$1:$2,2,FALSE)</f>
        <v>14522</v>
      </c>
      <c r="AM26" s="352"/>
      <c r="AN26" s="339"/>
      <c r="AO26" s="340"/>
      <c r="AP26" s="335"/>
      <c r="AQ26" s="336"/>
      <c r="AT26" s="82">
        <f t="shared" si="8"/>
        <v>14522</v>
      </c>
    </row>
    <row r="27" spans="1:46" s="1" customFormat="1" ht="51" x14ac:dyDescent="0.75">
      <c r="A27" s="94">
        <f>'Work DB'!R1</f>
        <v>16</v>
      </c>
      <c r="B27" s="354"/>
      <c r="C27" s="349"/>
      <c r="D27" s="349"/>
      <c r="E27" s="63" t="str">
        <f>IF(VLOOKUP(E7,'Work DB'!$C:$AW,'Daily Report'!$A$27,FALSE)=0,"",VLOOKUP(E7,'Work DB'!$C:$AW,'Daily Report'!$A$27,FALSE))</f>
        <v/>
      </c>
      <c r="F27" s="63" t="str">
        <f>IF(VLOOKUP(F7,'Work DB'!$C:$AW,'Daily Report'!$A$27,FALSE)=0,"",VLOOKUP(F7,'Work DB'!$C:$AW,'Daily Report'!$A$27,FALSE))</f>
        <v/>
      </c>
      <c r="G27" s="63" t="str">
        <f>IF(VLOOKUP(G7,'Work DB'!$C:$AW,'Daily Report'!$A$27,FALSE)=0,"",VLOOKUP(G7,'Work DB'!$C:$AW,'Daily Report'!$A$27,FALSE))</f>
        <v/>
      </c>
      <c r="H27" s="63" t="str">
        <f>IF(VLOOKUP(H7,'Work DB'!$C:$AW,'Daily Report'!$A$27,FALSE)=0,"",VLOOKUP(H7,'Work DB'!$C:$AW,'Daily Report'!$A$27,FALSE))</f>
        <v/>
      </c>
      <c r="I27" s="63" t="str">
        <f>IF(VLOOKUP(I7,'Work DB'!$C:$AW,'Daily Report'!$A$27,FALSE)=0,"",VLOOKUP(I7,'Work DB'!$C:$AW,'Daily Report'!$A$27,FALSE))</f>
        <v/>
      </c>
      <c r="J27" s="63" t="str">
        <f>IF(VLOOKUP(J7,'Work DB'!$C:$AW,'Daily Report'!$A$27,FALSE)=0,"",VLOOKUP(J7,'Work DB'!$C:$AW,'Daily Report'!$A$27,FALSE))</f>
        <v/>
      </c>
      <c r="K27" s="63" t="str">
        <f>IF(VLOOKUP(K7,'Work DB'!$C:$AW,'Daily Report'!$A$27,FALSE)=0,"",VLOOKUP(K7,'Work DB'!$C:$AW,'Daily Report'!$A$27,FALSE))</f>
        <v/>
      </c>
      <c r="L27" s="63" t="str">
        <f>IF(VLOOKUP(L7,'Work DB'!$C:$AW,'Daily Report'!$A$27,FALSE)=0,"",VLOOKUP(L7,'Work DB'!$C:$AW,'Daily Report'!$A$27,FALSE))</f>
        <v/>
      </c>
      <c r="M27" s="63" t="str">
        <f>IF(VLOOKUP(M7,'Work DB'!$C:$AW,'Daily Report'!$A$27,FALSE)=0,"",VLOOKUP(M7,'Work DB'!$C:$AW,'Daily Report'!$A$27,FALSE))</f>
        <v/>
      </c>
      <c r="N27" s="63" t="str">
        <f>IF(VLOOKUP(N7,'Work DB'!$C:$AW,'Daily Report'!$A$27,FALSE)=0,"",VLOOKUP(N7,'Work DB'!$C:$AW,'Daily Report'!$A$27,FALSE))</f>
        <v/>
      </c>
      <c r="O27" s="63" t="str">
        <f>IF(VLOOKUP(O7,'Work DB'!$C:$AW,'Daily Report'!$A$27,FALSE)=0,"",VLOOKUP(O7,'Work DB'!$C:$AW,'Daily Report'!$A$27,FALSE))</f>
        <v/>
      </c>
      <c r="P27" s="63" t="str">
        <f>IF(VLOOKUP(P7,'Work DB'!$C:$AW,'Daily Report'!$A$27,FALSE)=0,"",VLOOKUP(P7,'Work DB'!$C:$AW,'Daily Report'!$A$27,FALSE))</f>
        <v/>
      </c>
      <c r="Q27" s="63" t="str">
        <f>IF(VLOOKUP(Q7,'Work DB'!$C:$AW,'Daily Report'!$A$27,FALSE)=0,"",VLOOKUP(Q7,'Work DB'!$C:$AW,'Daily Report'!$A$27,FALSE))</f>
        <v/>
      </c>
      <c r="R27" s="63" t="str">
        <f>IF(VLOOKUP(R7,'Work DB'!$C:$AW,'Daily Report'!$A$27,FALSE)=0,"",VLOOKUP(R7,'Work DB'!$C:$AW,'Daily Report'!$A$27,FALSE))</f>
        <v/>
      </c>
      <c r="S27" s="63" t="str">
        <f>IF(VLOOKUP(S7,'Work DB'!$C:$AW,'Daily Report'!$A$27,FALSE)=0,"",VLOOKUP(S7,'Work DB'!$C:$AW,'Daily Report'!$A$27,FALSE))</f>
        <v/>
      </c>
      <c r="T27" s="63" t="str">
        <f>IF(VLOOKUP(T7,'Work DB'!$C:$AW,'Daily Report'!$A$27,FALSE)=0,"",VLOOKUP(T7,'Work DB'!$C:$AW,'Daily Report'!$A$27,FALSE))</f>
        <v/>
      </c>
      <c r="U27" s="63" t="str">
        <f>IF(VLOOKUP(U7,'Work DB'!$C:$AW,'Daily Report'!$A$27,FALSE)=0,"",VLOOKUP(U7,'Work DB'!$C:$AW,'Daily Report'!$A$27,FALSE))</f>
        <v/>
      </c>
      <c r="V27" s="63" t="str">
        <f>IF(VLOOKUP(V7,'Work DB'!$C:$AW,'Daily Report'!$A$27,FALSE)=0,"",VLOOKUP(V7,'Work DB'!$C:$AW,'Daily Report'!$A$27,FALSE))</f>
        <v/>
      </c>
      <c r="W27" s="63" t="str">
        <f>IF(VLOOKUP(W7,'Work DB'!$C:$AW,'Daily Report'!$A$27,FALSE)=0,"",VLOOKUP(W7,'Work DB'!$C:$AW,'Daily Report'!$A$27,FALSE))</f>
        <v/>
      </c>
      <c r="X27" s="63" t="str">
        <f>IF(VLOOKUP(X7,'Work DB'!$C:$AW,'Daily Report'!$A$27,FALSE)=0,"",VLOOKUP(X7,'Work DB'!$C:$AW,'Daily Report'!$A$27,FALSE))</f>
        <v/>
      </c>
      <c r="Y27" s="63" t="str">
        <f>IF(VLOOKUP(Y7,'Work DB'!$C:$AW,'Daily Report'!$A$27,FALSE)=0,"",VLOOKUP(Y7,'Work DB'!$C:$AW,'Daily Report'!$A$27,FALSE))</f>
        <v/>
      </c>
      <c r="Z27" s="63" t="str">
        <f>IF(VLOOKUP(Z7,'Work DB'!$C:$AW,'Daily Report'!$A$27,FALSE)=0,"",VLOOKUP(Z7,'Work DB'!$C:$AW,'Daily Report'!$A$27,FALSE))</f>
        <v/>
      </c>
      <c r="AA27" s="63" t="str">
        <f>IF(VLOOKUP(AA7,'Work DB'!$C:$AW,'Daily Report'!$A$27,FALSE)=0,"",VLOOKUP(AA7,'Work DB'!$C:$AW,'Daily Report'!$A$27,FALSE))</f>
        <v/>
      </c>
      <c r="AB27" s="63" t="str">
        <f>IF(VLOOKUP(AB7,'Work DB'!$C:$AW,'Daily Report'!$A$27,FALSE)=0,"",VLOOKUP(AB7,'Work DB'!$C:$AW,'Daily Report'!$A$27,FALSE))</f>
        <v/>
      </c>
      <c r="AC27" s="63" t="str">
        <f>IF(VLOOKUP(AC7,'Work DB'!$C:$AW,'Daily Report'!$A$27,FALSE)=0,"",VLOOKUP(AC7,'Work DB'!$C:$AW,'Daily Report'!$A$27,FALSE))</f>
        <v/>
      </c>
      <c r="AD27" s="63" t="str">
        <f>IF(VLOOKUP(AD7,'Work DB'!$C:$AW,'Daily Report'!$A$27,FALSE)=0,"",VLOOKUP(AD7,'Work DB'!$C:$AW,'Daily Report'!$A$27,FALSE))</f>
        <v/>
      </c>
      <c r="AE27" s="63" t="str">
        <f>IF(VLOOKUP(AE7,'Work DB'!$C:$AW,'Daily Report'!$A$27,FALSE)=0,"",VLOOKUP(AE7,'Work DB'!$C:$AW,'Daily Report'!$A$27,FALSE))</f>
        <v/>
      </c>
      <c r="AF27" s="63" t="str">
        <f>IF(VLOOKUP(AF7,'Work DB'!$C:$AW,'Daily Report'!$A$27,FALSE)=0,"",VLOOKUP(AF7,'Work DB'!$C:$AW,'Daily Report'!$A$27,FALSE))</f>
        <v/>
      </c>
      <c r="AG27" s="63" t="str">
        <f>IF(VLOOKUP(AG7,'Work DB'!$C:$AW,'Daily Report'!$A$27,FALSE)=0,"",VLOOKUP(AG7,'Work DB'!$C:$AW,'Daily Report'!$A$27,FALSE))</f>
        <v/>
      </c>
      <c r="AH27" s="63" t="str">
        <f>IF(VLOOKUP(AH7,'Work DB'!$C:$AW,'Daily Report'!$A$27,FALSE)=0,"",VLOOKUP(AH7,'Work DB'!$C:$AW,'Daily Report'!$A$27,FALSE))</f>
        <v/>
      </c>
      <c r="AI27" s="64" t="str">
        <f>IF(VLOOKUP(AI7,'Work DB'!$C:$AW,'Daily Report'!$A$27,FALSE)=0,"",VLOOKUP(AI7,'Work DB'!$C:$AW,'Daily Report'!$A$27,FALSE))</f>
        <v/>
      </c>
      <c r="AJ27" s="351">
        <f t="shared" si="9"/>
        <v>0</v>
      </c>
      <c r="AK27" s="352"/>
      <c r="AL27" s="352">
        <f>HLOOKUP(A27,'Work DB'!$1:$2,2,FALSE)</f>
        <v>0</v>
      </c>
      <c r="AM27" s="352"/>
      <c r="AN27" s="339"/>
      <c r="AO27" s="340"/>
      <c r="AP27" s="335"/>
      <c r="AQ27" s="336"/>
      <c r="AT27" s="82">
        <f t="shared" si="8"/>
        <v>0</v>
      </c>
    </row>
    <row r="28" spans="1:46" s="1" customFormat="1" ht="51" x14ac:dyDescent="0.75">
      <c r="A28" s="94">
        <f>'Work DB'!S1</f>
        <v>17</v>
      </c>
      <c r="B28" s="354"/>
      <c r="C28" s="349"/>
      <c r="D28" s="349"/>
      <c r="E28" s="63" t="str">
        <f>IF(VLOOKUP(E7,'Work DB'!$C:$AW,'Daily Report'!$A$28,FALSE)=0,"",VLOOKUP(E7,'Work DB'!$C:$AW,'Daily Report'!$A$28,FALSE))</f>
        <v/>
      </c>
      <c r="F28" s="63" t="str">
        <f>IF(VLOOKUP(F7,'Work DB'!$C:$AW,'Daily Report'!$A$28,FALSE)=0,"",VLOOKUP(F7,'Work DB'!$C:$AW,'Daily Report'!$A$28,FALSE))</f>
        <v/>
      </c>
      <c r="G28" s="63" t="str">
        <f>IF(VLOOKUP(G7,'Work DB'!$C:$AW,'Daily Report'!$A$28,FALSE)=0,"",VLOOKUP(G7,'Work DB'!$C:$AW,'Daily Report'!$A$28,FALSE))</f>
        <v/>
      </c>
      <c r="H28" s="63" t="str">
        <f>IF(VLOOKUP(H7,'Work DB'!$C:$AW,'Daily Report'!$A$28,FALSE)=0,"",VLOOKUP(H7,'Work DB'!$C:$AW,'Daily Report'!$A$28,FALSE))</f>
        <v/>
      </c>
      <c r="I28" s="63" t="str">
        <f>IF(VLOOKUP(I7,'Work DB'!$C:$AW,'Daily Report'!$A$28,FALSE)=0,"",VLOOKUP(I7,'Work DB'!$C:$AW,'Daily Report'!$A$28,FALSE))</f>
        <v/>
      </c>
      <c r="J28" s="63" t="str">
        <f>IF(VLOOKUP(J7,'Work DB'!$C:$AW,'Daily Report'!$A$28,FALSE)=0,"",VLOOKUP(J7,'Work DB'!$C:$AW,'Daily Report'!$A$28,FALSE))</f>
        <v/>
      </c>
      <c r="K28" s="63" t="str">
        <f>IF(VLOOKUP(K7,'Work DB'!$C:$AW,'Daily Report'!$A$28,FALSE)=0,"",VLOOKUP(K7,'Work DB'!$C:$AW,'Daily Report'!$A$28,FALSE))</f>
        <v/>
      </c>
      <c r="L28" s="63" t="str">
        <f>IF(VLOOKUP(L7,'Work DB'!$C:$AW,'Daily Report'!$A$28,FALSE)=0,"",VLOOKUP(L7,'Work DB'!$C:$AW,'Daily Report'!$A$28,FALSE))</f>
        <v/>
      </c>
      <c r="M28" s="63" t="str">
        <f>IF(VLOOKUP(M7,'Work DB'!$C:$AW,'Daily Report'!$A$28,FALSE)=0,"",VLOOKUP(M7,'Work DB'!$C:$AW,'Daily Report'!$A$28,FALSE))</f>
        <v/>
      </c>
      <c r="N28" s="63" t="str">
        <f>IF(VLOOKUP(N7,'Work DB'!$C:$AW,'Daily Report'!$A$28,FALSE)=0,"",VLOOKUP(N7,'Work DB'!$C:$AW,'Daily Report'!$A$28,FALSE))</f>
        <v/>
      </c>
      <c r="O28" s="63" t="str">
        <f>IF(VLOOKUP(O7,'Work DB'!$C:$AW,'Daily Report'!$A$28,FALSE)=0,"",VLOOKUP(O7,'Work DB'!$C:$AW,'Daily Report'!$A$28,FALSE))</f>
        <v/>
      </c>
      <c r="P28" s="63" t="str">
        <f>IF(VLOOKUP(P7,'Work DB'!$C:$AW,'Daily Report'!$A$28,FALSE)=0,"",VLOOKUP(P7,'Work DB'!$C:$AW,'Daily Report'!$A$28,FALSE))</f>
        <v/>
      </c>
      <c r="Q28" s="63" t="str">
        <f>IF(VLOOKUP(Q7,'Work DB'!$C:$AW,'Daily Report'!$A$28,FALSE)=0,"",VLOOKUP(Q7,'Work DB'!$C:$AW,'Daily Report'!$A$28,FALSE))</f>
        <v/>
      </c>
      <c r="R28" s="63" t="str">
        <f>IF(VLOOKUP(R7,'Work DB'!$C:$AW,'Daily Report'!$A$28,FALSE)=0,"",VLOOKUP(R7,'Work DB'!$C:$AW,'Daily Report'!$A$28,FALSE))</f>
        <v/>
      </c>
      <c r="S28" s="63" t="str">
        <f>IF(VLOOKUP(S7,'Work DB'!$C:$AW,'Daily Report'!$A$28,FALSE)=0,"",VLOOKUP(S7,'Work DB'!$C:$AW,'Daily Report'!$A$28,FALSE))</f>
        <v/>
      </c>
      <c r="T28" s="63" t="str">
        <f>IF(VLOOKUP(T7,'Work DB'!$C:$AW,'Daily Report'!$A$28,FALSE)=0,"",VLOOKUP(T7,'Work DB'!$C:$AW,'Daily Report'!$A$28,FALSE))</f>
        <v/>
      </c>
      <c r="U28" s="63" t="str">
        <f>IF(VLOOKUP(U7,'Work DB'!$C:$AW,'Daily Report'!$A$28,FALSE)=0,"",VLOOKUP(U7,'Work DB'!$C:$AW,'Daily Report'!$A$28,FALSE))</f>
        <v/>
      </c>
      <c r="V28" s="63" t="str">
        <f>IF(VLOOKUP(V7,'Work DB'!$C:$AW,'Daily Report'!$A$28,FALSE)=0,"",VLOOKUP(V7,'Work DB'!$C:$AW,'Daily Report'!$A$28,FALSE))</f>
        <v/>
      </c>
      <c r="W28" s="63" t="str">
        <f>IF(VLOOKUP(W7,'Work DB'!$C:$AW,'Daily Report'!$A$28,FALSE)=0,"",VLOOKUP(W7,'Work DB'!$C:$AW,'Daily Report'!$A$28,FALSE))</f>
        <v/>
      </c>
      <c r="X28" s="63" t="str">
        <f>IF(VLOOKUP(X7,'Work DB'!$C:$AW,'Daily Report'!$A$28,FALSE)=0,"",VLOOKUP(X7,'Work DB'!$C:$AW,'Daily Report'!$A$28,FALSE))</f>
        <v/>
      </c>
      <c r="Y28" s="63" t="str">
        <f>IF(VLOOKUP(Y7,'Work DB'!$C:$AW,'Daily Report'!$A$28,FALSE)=0,"",VLOOKUP(Y7,'Work DB'!$C:$AW,'Daily Report'!$A$28,FALSE))</f>
        <v/>
      </c>
      <c r="Z28" s="63" t="str">
        <f>IF(VLOOKUP(Z7,'Work DB'!$C:$AW,'Daily Report'!$A$28,FALSE)=0,"",VLOOKUP(Z7,'Work DB'!$C:$AW,'Daily Report'!$A$28,FALSE))</f>
        <v/>
      </c>
      <c r="AA28" s="63" t="str">
        <f>IF(VLOOKUP(AA7,'Work DB'!$C:$AW,'Daily Report'!$A$28,FALSE)=0,"",VLOOKUP(AA7,'Work DB'!$C:$AW,'Daily Report'!$A$28,FALSE))</f>
        <v/>
      </c>
      <c r="AB28" s="63" t="str">
        <f>IF(VLOOKUP(AB7,'Work DB'!$C:$AW,'Daily Report'!$A$28,FALSE)=0,"",VLOOKUP(AB7,'Work DB'!$C:$AW,'Daily Report'!$A$28,FALSE))</f>
        <v/>
      </c>
      <c r="AC28" s="63" t="str">
        <f>IF(VLOOKUP(AC7,'Work DB'!$C:$AW,'Daily Report'!$A$28,FALSE)=0,"",VLOOKUP(AC7,'Work DB'!$C:$AW,'Daily Report'!$A$28,FALSE))</f>
        <v/>
      </c>
      <c r="AD28" s="63" t="str">
        <f>IF(VLOOKUP(AD7,'Work DB'!$C:$AW,'Daily Report'!$A$28,FALSE)=0,"",VLOOKUP(AD7,'Work DB'!$C:$AW,'Daily Report'!$A$28,FALSE))</f>
        <v/>
      </c>
      <c r="AE28" s="63" t="str">
        <f>IF(VLOOKUP(AE7,'Work DB'!$C:$AW,'Daily Report'!$A$28,FALSE)=0,"",VLOOKUP(AE7,'Work DB'!$C:$AW,'Daily Report'!$A$28,FALSE))</f>
        <v/>
      </c>
      <c r="AF28" s="63" t="str">
        <f>IF(VLOOKUP(AF7,'Work DB'!$C:$AW,'Daily Report'!$A$28,FALSE)=0,"",VLOOKUP(AF7,'Work DB'!$C:$AW,'Daily Report'!$A$28,FALSE))</f>
        <v/>
      </c>
      <c r="AG28" s="63" t="str">
        <f>IF(VLOOKUP(AG7,'Work DB'!$C:$AW,'Daily Report'!$A$28,FALSE)=0,"",VLOOKUP(AG7,'Work DB'!$C:$AW,'Daily Report'!$A$28,FALSE))</f>
        <v/>
      </c>
      <c r="AH28" s="63" t="str">
        <f>IF(VLOOKUP(AH7,'Work DB'!$C:$AW,'Daily Report'!$A$28,FALSE)=0,"",VLOOKUP(AH7,'Work DB'!$C:$AW,'Daily Report'!$A$28,FALSE))</f>
        <v/>
      </c>
      <c r="AI28" s="64" t="str">
        <f>IF(VLOOKUP(AI7,'Work DB'!$C:$AW,'Daily Report'!$A$28,FALSE)=0,"",VLOOKUP(AI7,'Work DB'!$C:$AW,'Daily Report'!$A$28,FALSE))</f>
        <v/>
      </c>
      <c r="AJ28" s="351">
        <f t="shared" si="9"/>
        <v>0</v>
      </c>
      <c r="AK28" s="352"/>
      <c r="AL28" s="352">
        <f>HLOOKUP(A28,'Work DB'!$1:$2,2,FALSE)</f>
        <v>0</v>
      </c>
      <c r="AM28" s="352"/>
      <c r="AN28" s="339"/>
      <c r="AO28" s="340"/>
      <c r="AP28" s="335"/>
      <c r="AQ28" s="336"/>
      <c r="AT28" s="82">
        <f t="shared" si="8"/>
        <v>0</v>
      </c>
    </row>
    <row r="29" spans="1:46" s="1" customFormat="1" ht="51" x14ac:dyDescent="0.75">
      <c r="A29" s="94">
        <f>'Work DB'!T1</f>
        <v>18</v>
      </c>
      <c r="B29" s="354"/>
      <c r="C29" s="349"/>
      <c r="D29" s="349"/>
      <c r="E29" s="63" t="str">
        <f>IF(VLOOKUP(E7,'Work DB'!$C:$AW,'Daily Report'!$A$29,FALSE)=0,"",VLOOKUP(E7,'Work DB'!$C:$AW,'Daily Report'!$A$29,FALSE))</f>
        <v/>
      </c>
      <c r="F29" s="63" t="str">
        <f>IF(VLOOKUP(F7,'Work DB'!$C:$AW,'Daily Report'!$A$29,FALSE)=0,"",VLOOKUP(F7,'Work DB'!$C:$AW,'Daily Report'!$A$29,FALSE))</f>
        <v/>
      </c>
      <c r="G29" s="63" t="str">
        <f>IF(VLOOKUP(G7,'Work DB'!$C:$AW,'Daily Report'!$A$29,FALSE)=0,"",VLOOKUP(G7,'Work DB'!$C:$AW,'Daily Report'!$A$29,FALSE))</f>
        <v/>
      </c>
      <c r="H29" s="63" t="str">
        <f>IF(VLOOKUP(H7,'Work DB'!$C:$AW,'Daily Report'!$A$29,FALSE)=0,"",VLOOKUP(H7,'Work DB'!$C:$AW,'Daily Report'!$A$29,FALSE))</f>
        <v/>
      </c>
      <c r="I29" s="63" t="str">
        <f>IF(VLOOKUP(I7,'Work DB'!$C:$AW,'Daily Report'!$A$29,FALSE)=0,"",VLOOKUP(I7,'Work DB'!$C:$AW,'Daily Report'!$A$29,FALSE))</f>
        <v/>
      </c>
      <c r="J29" s="63" t="str">
        <f>IF(VLOOKUP(J7,'Work DB'!$C:$AW,'Daily Report'!$A$29,FALSE)=0,"",VLOOKUP(J7,'Work DB'!$C:$AW,'Daily Report'!$A$29,FALSE))</f>
        <v/>
      </c>
      <c r="K29" s="63" t="str">
        <f>IF(VLOOKUP(K7,'Work DB'!$C:$AW,'Daily Report'!$A$29,FALSE)=0,"",VLOOKUP(K7,'Work DB'!$C:$AW,'Daily Report'!$A$29,FALSE))</f>
        <v/>
      </c>
      <c r="L29" s="63" t="str">
        <f>IF(VLOOKUP(L7,'Work DB'!$C:$AW,'Daily Report'!$A$29,FALSE)=0,"",VLOOKUP(L7,'Work DB'!$C:$AW,'Daily Report'!$A$29,FALSE))</f>
        <v/>
      </c>
      <c r="M29" s="63" t="str">
        <f>IF(VLOOKUP(M7,'Work DB'!$C:$AW,'Daily Report'!$A$29,FALSE)=0,"",VLOOKUP(M7,'Work DB'!$C:$AW,'Daily Report'!$A$29,FALSE))</f>
        <v/>
      </c>
      <c r="N29" s="63" t="str">
        <f>IF(VLOOKUP(N7,'Work DB'!$C:$AW,'Daily Report'!$A$29,FALSE)=0,"",VLOOKUP(N7,'Work DB'!$C:$AW,'Daily Report'!$A$29,FALSE))</f>
        <v/>
      </c>
      <c r="O29" s="63" t="str">
        <f>IF(VLOOKUP(O7,'Work DB'!$C:$AW,'Daily Report'!$A$29,FALSE)=0,"",VLOOKUP(O7,'Work DB'!$C:$AW,'Daily Report'!$A$29,FALSE))</f>
        <v/>
      </c>
      <c r="P29" s="63" t="str">
        <f>IF(VLOOKUP(P7,'Work DB'!$C:$AW,'Daily Report'!$A$29,FALSE)=0,"",VLOOKUP(P7,'Work DB'!$C:$AW,'Daily Report'!$A$29,FALSE))</f>
        <v/>
      </c>
      <c r="Q29" s="63" t="str">
        <f>IF(VLOOKUP(Q7,'Work DB'!$C:$AW,'Daily Report'!$A$29,FALSE)=0,"",VLOOKUP(Q7,'Work DB'!$C:$AW,'Daily Report'!$A$29,FALSE))</f>
        <v/>
      </c>
      <c r="R29" s="63" t="str">
        <f>IF(VLOOKUP(R7,'Work DB'!$C:$AW,'Daily Report'!$A$29,FALSE)=0,"",VLOOKUP(R7,'Work DB'!$C:$AW,'Daily Report'!$A$29,FALSE))</f>
        <v/>
      </c>
      <c r="S29" s="63" t="str">
        <f>IF(VLOOKUP(S7,'Work DB'!$C:$AW,'Daily Report'!$A$29,FALSE)=0,"",VLOOKUP(S7,'Work DB'!$C:$AW,'Daily Report'!$A$29,FALSE))</f>
        <v/>
      </c>
      <c r="T29" s="63" t="str">
        <f>IF(VLOOKUP(T7,'Work DB'!$C:$AW,'Daily Report'!$A$29,FALSE)=0,"",VLOOKUP(T7,'Work DB'!$C:$AW,'Daily Report'!$A$29,FALSE))</f>
        <v/>
      </c>
      <c r="U29" s="63" t="str">
        <f>IF(VLOOKUP(U7,'Work DB'!$C:$AW,'Daily Report'!$A$29,FALSE)=0,"",VLOOKUP(U7,'Work DB'!$C:$AW,'Daily Report'!$A$29,FALSE))</f>
        <v/>
      </c>
      <c r="V29" s="63" t="str">
        <f>IF(VLOOKUP(V7,'Work DB'!$C:$AW,'Daily Report'!$A$29,FALSE)=0,"",VLOOKUP(V7,'Work DB'!$C:$AW,'Daily Report'!$A$29,FALSE))</f>
        <v/>
      </c>
      <c r="W29" s="63" t="str">
        <f>IF(VLOOKUP(W7,'Work DB'!$C:$AW,'Daily Report'!$A$29,FALSE)=0,"",VLOOKUP(W7,'Work DB'!$C:$AW,'Daily Report'!$A$29,FALSE))</f>
        <v/>
      </c>
      <c r="X29" s="63" t="str">
        <f>IF(VLOOKUP(X7,'Work DB'!$C:$AW,'Daily Report'!$A$29,FALSE)=0,"",VLOOKUP(X7,'Work DB'!$C:$AW,'Daily Report'!$A$29,FALSE))</f>
        <v/>
      </c>
      <c r="Y29" s="63" t="str">
        <f>IF(VLOOKUP(Y7,'Work DB'!$C:$AW,'Daily Report'!$A$29,FALSE)=0,"",VLOOKUP(Y7,'Work DB'!$C:$AW,'Daily Report'!$A$29,FALSE))</f>
        <v/>
      </c>
      <c r="Z29" s="63" t="str">
        <f>IF(VLOOKUP(Z7,'Work DB'!$C:$AW,'Daily Report'!$A$29,FALSE)=0,"",VLOOKUP(Z7,'Work DB'!$C:$AW,'Daily Report'!$A$29,FALSE))</f>
        <v/>
      </c>
      <c r="AA29" s="63" t="str">
        <f>IF(VLOOKUP(AA7,'Work DB'!$C:$AW,'Daily Report'!$A$29,FALSE)=0,"",VLOOKUP(AA7,'Work DB'!$C:$AW,'Daily Report'!$A$29,FALSE))</f>
        <v/>
      </c>
      <c r="AB29" s="63" t="str">
        <f>IF(VLOOKUP(AB7,'Work DB'!$C:$AW,'Daily Report'!$A$29,FALSE)=0,"",VLOOKUP(AB7,'Work DB'!$C:$AW,'Daily Report'!$A$29,FALSE))</f>
        <v/>
      </c>
      <c r="AC29" s="63" t="str">
        <f>IF(VLOOKUP(AC7,'Work DB'!$C:$AW,'Daily Report'!$A$29,FALSE)=0,"",VLOOKUP(AC7,'Work DB'!$C:$AW,'Daily Report'!$A$29,FALSE))</f>
        <v/>
      </c>
      <c r="AD29" s="63" t="str">
        <f>IF(VLOOKUP(AD7,'Work DB'!$C:$AW,'Daily Report'!$A$29,FALSE)=0,"",VLOOKUP(AD7,'Work DB'!$C:$AW,'Daily Report'!$A$29,FALSE))</f>
        <v/>
      </c>
      <c r="AE29" s="63" t="str">
        <f>IF(VLOOKUP(AE7,'Work DB'!$C:$AW,'Daily Report'!$A$29,FALSE)=0,"",VLOOKUP(AE7,'Work DB'!$C:$AW,'Daily Report'!$A$29,FALSE))</f>
        <v/>
      </c>
      <c r="AF29" s="63" t="str">
        <f>IF(VLOOKUP(AF7,'Work DB'!$C:$AW,'Daily Report'!$A$29,FALSE)=0,"",VLOOKUP(AF7,'Work DB'!$C:$AW,'Daily Report'!$A$29,FALSE))</f>
        <v/>
      </c>
      <c r="AG29" s="63" t="str">
        <f>IF(VLOOKUP(AG7,'Work DB'!$C:$AW,'Daily Report'!$A$29,FALSE)=0,"",VLOOKUP(AG7,'Work DB'!$C:$AW,'Daily Report'!$A$29,FALSE))</f>
        <v/>
      </c>
      <c r="AH29" s="63" t="str">
        <f>IF(VLOOKUP(AH7,'Work DB'!$C:$AW,'Daily Report'!$A$29,FALSE)=0,"",VLOOKUP(AH7,'Work DB'!$C:$AW,'Daily Report'!$A$29,FALSE))</f>
        <v/>
      </c>
      <c r="AI29" s="64" t="str">
        <f>IF(VLOOKUP(AI7,'Work DB'!$C:$AW,'Daily Report'!$A$29,FALSE)=0,"",VLOOKUP(AI7,'Work DB'!$C:$AW,'Daily Report'!$A$29,FALSE))</f>
        <v/>
      </c>
      <c r="AJ29" s="351">
        <f t="shared" si="9"/>
        <v>0</v>
      </c>
      <c r="AK29" s="352"/>
      <c r="AL29" s="352">
        <f>HLOOKUP(A29,'Work DB'!$1:$2,2,FALSE)</f>
        <v>0</v>
      </c>
      <c r="AM29" s="352"/>
      <c r="AN29" s="339"/>
      <c r="AO29" s="340"/>
      <c r="AP29" s="335"/>
      <c r="AQ29" s="336"/>
      <c r="AT29" s="82">
        <f t="shared" si="8"/>
        <v>0</v>
      </c>
    </row>
    <row r="30" spans="1:46" s="1" customFormat="1" ht="51" x14ac:dyDescent="0.75">
      <c r="A30" s="94">
        <f>'Work DB'!U1</f>
        <v>19</v>
      </c>
      <c r="B30" s="354"/>
      <c r="C30" s="349"/>
      <c r="D30" s="349"/>
      <c r="E30" s="63" t="str">
        <f>IF(VLOOKUP(E7,'Work DB'!$C:$AW,'Daily Report'!$A$30,FALSE)=0,"",VLOOKUP(E7,'Work DB'!$C:$AW,'Daily Report'!$A$30,FALSE))</f>
        <v/>
      </c>
      <c r="F30" s="63" t="str">
        <f>IF(VLOOKUP(F7,'Work DB'!$C:$AW,'Daily Report'!$A$30,FALSE)=0,"",VLOOKUP(F7,'Work DB'!$C:$AW,'Daily Report'!$A$30,FALSE))</f>
        <v/>
      </c>
      <c r="G30" s="63" t="str">
        <f>IF(VLOOKUP(G7,'Work DB'!$C:$AW,'Daily Report'!$A$30,FALSE)=0,"",VLOOKUP(G7,'Work DB'!$C:$AW,'Daily Report'!$A$30,FALSE))</f>
        <v/>
      </c>
      <c r="H30" s="63" t="str">
        <f>IF(VLOOKUP(H7,'Work DB'!$C:$AW,'Daily Report'!$A$30,FALSE)=0,"",VLOOKUP(H7,'Work DB'!$C:$AW,'Daily Report'!$A$30,FALSE))</f>
        <v/>
      </c>
      <c r="I30" s="63" t="str">
        <f>IF(VLOOKUP(I7,'Work DB'!$C:$AW,'Daily Report'!$A$30,FALSE)=0,"",VLOOKUP(I7,'Work DB'!$C:$AW,'Daily Report'!$A$30,FALSE))</f>
        <v/>
      </c>
      <c r="J30" s="63" t="str">
        <f>IF(VLOOKUP(J7,'Work DB'!$C:$AW,'Daily Report'!$A$30,FALSE)=0,"",VLOOKUP(J7,'Work DB'!$C:$AW,'Daily Report'!$A$30,FALSE))</f>
        <v/>
      </c>
      <c r="K30" s="63" t="str">
        <f>IF(VLOOKUP(K7,'Work DB'!$C:$AW,'Daily Report'!$A$30,FALSE)=0,"",VLOOKUP(K7,'Work DB'!$C:$AW,'Daily Report'!$A$30,FALSE))</f>
        <v/>
      </c>
      <c r="L30" s="63" t="str">
        <f>IF(VLOOKUP(L7,'Work DB'!$C:$AW,'Daily Report'!$A$30,FALSE)=0,"",VLOOKUP(L7,'Work DB'!$C:$AW,'Daily Report'!$A$30,FALSE))</f>
        <v/>
      </c>
      <c r="M30" s="63" t="str">
        <f>IF(VLOOKUP(M7,'Work DB'!$C:$AW,'Daily Report'!$A$30,FALSE)=0,"",VLOOKUP(M7,'Work DB'!$C:$AW,'Daily Report'!$A$30,FALSE))</f>
        <v/>
      </c>
      <c r="N30" s="63" t="str">
        <f>IF(VLOOKUP(N7,'Work DB'!$C:$AW,'Daily Report'!$A$30,FALSE)=0,"",VLOOKUP(N7,'Work DB'!$C:$AW,'Daily Report'!$A$30,FALSE))</f>
        <v/>
      </c>
      <c r="O30" s="63" t="str">
        <f>IF(VLOOKUP(O7,'Work DB'!$C:$AW,'Daily Report'!$A$30,FALSE)=0,"",VLOOKUP(O7,'Work DB'!$C:$AW,'Daily Report'!$A$30,FALSE))</f>
        <v/>
      </c>
      <c r="P30" s="63" t="str">
        <f>IF(VLOOKUP(P7,'Work DB'!$C:$AW,'Daily Report'!$A$30,FALSE)=0,"",VLOOKUP(P7,'Work DB'!$C:$AW,'Daily Report'!$A$30,FALSE))</f>
        <v/>
      </c>
      <c r="Q30" s="63" t="str">
        <f>IF(VLOOKUP(Q7,'Work DB'!$C:$AW,'Daily Report'!$A$30,FALSE)=0,"",VLOOKUP(Q7,'Work DB'!$C:$AW,'Daily Report'!$A$30,FALSE))</f>
        <v/>
      </c>
      <c r="R30" s="63" t="str">
        <f>IF(VLOOKUP(R7,'Work DB'!$C:$AW,'Daily Report'!$A$30,FALSE)=0,"",VLOOKUP(R7,'Work DB'!$C:$AW,'Daily Report'!$A$30,FALSE))</f>
        <v/>
      </c>
      <c r="S30" s="63" t="str">
        <f>IF(VLOOKUP(S7,'Work DB'!$C:$AW,'Daily Report'!$A$30,FALSE)=0,"",VLOOKUP(S7,'Work DB'!$C:$AW,'Daily Report'!$A$30,FALSE))</f>
        <v/>
      </c>
      <c r="T30" s="63" t="str">
        <f>IF(VLOOKUP(T7,'Work DB'!$C:$AW,'Daily Report'!$A$30,FALSE)=0,"",VLOOKUP(T7,'Work DB'!$C:$AW,'Daily Report'!$A$30,FALSE))</f>
        <v/>
      </c>
      <c r="U30" s="63" t="str">
        <f>IF(VLOOKUP(U7,'Work DB'!$C:$AW,'Daily Report'!$A$30,FALSE)=0,"",VLOOKUP(U7,'Work DB'!$C:$AW,'Daily Report'!$A$30,FALSE))</f>
        <v/>
      </c>
      <c r="V30" s="63" t="str">
        <f>IF(VLOOKUP(V7,'Work DB'!$C:$AW,'Daily Report'!$A$30,FALSE)=0,"",VLOOKUP(V7,'Work DB'!$C:$AW,'Daily Report'!$A$30,FALSE))</f>
        <v/>
      </c>
      <c r="W30" s="63" t="str">
        <f>IF(VLOOKUP(W7,'Work DB'!$C:$AW,'Daily Report'!$A$30,FALSE)=0,"",VLOOKUP(W7,'Work DB'!$C:$AW,'Daily Report'!$A$30,FALSE))</f>
        <v/>
      </c>
      <c r="X30" s="63" t="str">
        <f>IF(VLOOKUP(X7,'Work DB'!$C:$AW,'Daily Report'!$A$30,FALSE)=0,"",VLOOKUP(X7,'Work DB'!$C:$AW,'Daily Report'!$A$30,FALSE))</f>
        <v/>
      </c>
      <c r="Y30" s="63" t="str">
        <f>IF(VLOOKUP(Y7,'Work DB'!$C:$AW,'Daily Report'!$A$30,FALSE)=0,"",VLOOKUP(Y7,'Work DB'!$C:$AW,'Daily Report'!$A$30,FALSE))</f>
        <v/>
      </c>
      <c r="Z30" s="63" t="str">
        <f>IF(VLOOKUP(Z7,'Work DB'!$C:$AW,'Daily Report'!$A$30,FALSE)=0,"",VLOOKUP(Z7,'Work DB'!$C:$AW,'Daily Report'!$A$30,FALSE))</f>
        <v/>
      </c>
      <c r="AA30" s="63" t="str">
        <f>IF(VLOOKUP(AA7,'Work DB'!$C:$AW,'Daily Report'!$A$30,FALSE)=0,"",VLOOKUP(AA7,'Work DB'!$C:$AW,'Daily Report'!$A$30,FALSE))</f>
        <v/>
      </c>
      <c r="AB30" s="63" t="str">
        <f>IF(VLOOKUP(AB7,'Work DB'!$C:$AW,'Daily Report'!$A$30,FALSE)=0,"",VLOOKUP(AB7,'Work DB'!$C:$AW,'Daily Report'!$A$30,FALSE))</f>
        <v/>
      </c>
      <c r="AC30" s="63" t="str">
        <f>IF(VLOOKUP(AC7,'Work DB'!$C:$AW,'Daily Report'!$A$30,FALSE)=0,"",VLOOKUP(AC7,'Work DB'!$C:$AW,'Daily Report'!$A$30,FALSE))</f>
        <v/>
      </c>
      <c r="AD30" s="63" t="str">
        <f>IF(VLOOKUP(AD7,'Work DB'!$C:$AW,'Daily Report'!$A$30,FALSE)=0,"",VLOOKUP(AD7,'Work DB'!$C:$AW,'Daily Report'!$A$30,FALSE))</f>
        <v/>
      </c>
      <c r="AE30" s="63" t="str">
        <f>IF(VLOOKUP(AE7,'Work DB'!$C:$AW,'Daily Report'!$A$30,FALSE)=0,"",VLOOKUP(AE7,'Work DB'!$C:$AW,'Daily Report'!$A$30,FALSE))</f>
        <v/>
      </c>
      <c r="AF30" s="63" t="str">
        <f>IF(VLOOKUP(AF7,'Work DB'!$C:$AW,'Daily Report'!$A$30,FALSE)=0,"",VLOOKUP(AF7,'Work DB'!$C:$AW,'Daily Report'!$A$30,FALSE))</f>
        <v/>
      </c>
      <c r="AG30" s="63" t="str">
        <f>IF(VLOOKUP(AG7,'Work DB'!$C:$AW,'Daily Report'!$A$30,FALSE)=0,"",VLOOKUP(AG7,'Work DB'!$C:$AW,'Daily Report'!$A$30,FALSE))</f>
        <v/>
      </c>
      <c r="AH30" s="63" t="str">
        <f>IF(VLOOKUP(AH7,'Work DB'!$C:$AW,'Daily Report'!$A$30,FALSE)=0,"",VLOOKUP(AH7,'Work DB'!$C:$AW,'Daily Report'!$A$30,FALSE))</f>
        <v/>
      </c>
      <c r="AI30" s="64" t="str">
        <f>IF(VLOOKUP(AI7,'Work DB'!$C:$AW,'Daily Report'!$A$30,FALSE)=0,"",VLOOKUP(AI7,'Work DB'!$C:$AW,'Daily Report'!$A$30,FALSE))</f>
        <v/>
      </c>
      <c r="AJ30" s="351">
        <f t="shared" si="9"/>
        <v>0</v>
      </c>
      <c r="AK30" s="352"/>
      <c r="AL30" s="352">
        <f>HLOOKUP(A30,'Work DB'!$1:$2,2,FALSE)</f>
        <v>0</v>
      </c>
      <c r="AM30" s="352"/>
      <c r="AN30" s="339"/>
      <c r="AO30" s="340"/>
      <c r="AP30" s="335"/>
      <c r="AQ30" s="336"/>
      <c r="AT30" s="82">
        <f t="shared" si="8"/>
        <v>0</v>
      </c>
    </row>
    <row r="31" spans="1:46" s="1" customFormat="1" ht="51.75" thickBot="1" x14ac:dyDescent="0.8">
      <c r="A31" s="94">
        <f>'Work DB'!V1</f>
        <v>20</v>
      </c>
      <c r="B31" s="354"/>
      <c r="C31" s="360"/>
      <c r="D31" s="360"/>
      <c r="E31" s="65" t="str">
        <f>IF(VLOOKUP(E7,'Work DB'!$C:$AW,'Daily Report'!$A$31,FALSE)=0,"",VLOOKUP(E7,'Work DB'!$C:$AW,'Daily Report'!$A$31,FALSE))</f>
        <v/>
      </c>
      <c r="F31" s="65" t="str">
        <f>IF(VLOOKUP(F7,'Work DB'!$C:$AW,'Daily Report'!$A$31,FALSE)=0,"",VLOOKUP(F7,'Work DB'!$C:$AW,'Daily Report'!$A$31,FALSE))</f>
        <v/>
      </c>
      <c r="G31" s="65" t="str">
        <f>IF(VLOOKUP(G7,'Work DB'!$C:$AW,'Daily Report'!$A$31,FALSE)=0,"",VLOOKUP(G7,'Work DB'!$C:$AW,'Daily Report'!$A$31,FALSE))</f>
        <v/>
      </c>
      <c r="H31" s="65" t="str">
        <f>IF(VLOOKUP(H7,'Work DB'!$C:$AW,'Daily Report'!$A$31,FALSE)=0,"",VLOOKUP(H7,'Work DB'!$C:$AW,'Daily Report'!$A$31,FALSE))</f>
        <v/>
      </c>
      <c r="I31" s="65" t="str">
        <f>IF(VLOOKUP(I7,'Work DB'!$C:$AW,'Daily Report'!$A$31,FALSE)=0,"",VLOOKUP(I7,'Work DB'!$C:$AW,'Daily Report'!$A$31,FALSE))</f>
        <v/>
      </c>
      <c r="J31" s="65" t="str">
        <f>IF(VLOOKUP(J7,'Work DB'!$C:$AW,'Daily Report'!$A$31,FALSE)=0,"",VLOOKUP(J7,'Work DB'!$C:$AW,'Daily Report'!$A$31,FALSE))</f>
        <v/>
      </c>
      <c r="K31" s="65" t="str">
        <f>IF(VLOOKUP(K7,'Work DB'!$C:$AW,'Daily Report'!$A$31,FALSE)=0,"",VLOOKUP(K7,'Work DB'!$C:$AW,'Daily Report'!$A$31,FALSE))</f>
        <v/>
      </c>
      <c r="L31" s="65" t="str">
        <f>IF(VLOOKUP(L7,'Work DB'!$C:$AW,'Daily Report'!$A$31,FALSE)=0,"",VLOOKUP(L7,'Work DB'!$C:$AW,'Daily Report'!$A$31,FALSE))</f>
        <v/>
      </c>
      <c r="M31" s="65" t="str">
        <f>IF(VLOOKUP(M7,'Work DB'!$C:$AW,'Daily Report'!$A$31,FALSE)=0,"",VLOOKUP(M7,'Work DB'!$C:$AW,'Daily Report'!$A$31,FALSE))</f>
        <v/>
      </c>
      <c r="N31" s="65" t="str">
        <f>IF(VLOOKUP(N7,'Work DB'!$C:$AW,'Daily Report'!$A$31,FALSE)=0,"",VLOOKUP(N7,'Work DB'!$C:$AW,'Daily Report'!$A$31,FALSE))</f>
        <v/>
      </c>
      <c r="O31" s="65" t="str">
        <f>IF(VLOOKUP(O7,'Work DB'!$C:$AW,'Daily Report'!$A$31,FALSE)=0,"",VLOOKUP(O7,'Work DB'!$C:$AW,'Daily Report'!$A$31,FALSE))</f>
        <v/>
      </c>
      <c r="P31" s="65" t="str">
        <f>IF(VLOOKUP(P7,'Work DB'!$C:$AW,'Daily Report'!$A$31,FALSE)=0,"",VLOOKUP(P7,'Work DB'!$C:$AW,'Daily Report'!$A$31,FALSE))</f>
        <v/>
      </c>
      <c r="Q31" s="65" t="str">
        <f>IF(VLOOKUP(Q7,'Work DB'!$C:$AW,'Daily Report'!$A$31,FALSE)=0,"",VLOOKUP(Q7,'Work DB'!$C:$AW,'Daily Report'!$A$31,FALSE))</f>
        <v/>
      </c>
      <c r="R31" s="65" t="str">
        <f>IF(VLOOKUP(R7,'Work DB'!$C:$AW,'Daily Report'!$A$31,FALSE)=0,"",VLOOKUP(R7,'Work DB'!$C:$AW,'Daily Report'!$A$31,FALSE))</f>
        <v/>
      </c>
      <c r="S31" s="65" t="str">
        <f>IF(VLOOKUP(S7,'Work DB'!$C:$AW,'Daily Report'!$A$31,FALSE)=0,"",VLOOKUP(S7,'Work DB'!$C:$AW,'Daily Report'!$A$31,FALSE))</f>
        <v/>
      </c>
      <c r="T31" s="65" t="str">
        <f>IF(VLOOKUP(T7,'Work DB'!$C:$AW,'Daily Report'!$A$31,FALSE)=0,"",VLOOKUP(T7,'Work DB'!$C:$AW,'Daily Report'!$A$31,FALSE))</f>
        <v/>
      </c>
      <c r="U31" s="65" t="str">
        <f>IF(VLOOKUP(U7,'Work DB'!$C:$AW,'Daily Report'!$A$31,FALSE)=0,"",VLOOKUP(U7,'Work DB'!$C:$AW,'Daily Report'!$A$31,FALSE))</f>
        <v/>
      </c>
      <c r="V31" s="65" t="str">
        <f>IF(VLOOKUP(V7,'Work DB'!$C:$AW,'Daily Report'!$A$31,FALSE)=0,"",VLOOKUP(V7,'Work DB'!$C:$AW,'Daily Report'!$A$31,FALSE))</f>
        <v/>
      </c>
      <c r="W31" s="65" t="str">
        <f>IF(VLOOKUP(W7,'Work DB'!$C:$AW,'Daily Report'!$A$31,FALSE)=0,"",VLOOKUP(W7,'Work DB'!$C:$AW,'Daily Report'!$A$31,FALSE))</f>
        <v/>
      </c>
      <c r="X31" s="65" t="str">
        <f>IF(VLOOKUP(X7,'Work DB'!$C:$AW,'Daily Report'!$A$31,FALSE)=0,"",VLOOKUP(X7,'Work DB'!$C:$AW,'Daily Report'!$A$31,FALSE))</f>
        <v/>
      </c>
      <c r="Y31" s="65" t="str">
        <f>IF(VLOOKUP(Y7,'Work DB'!$C:$AW,'Daily Report'!$A$31,FALSE)=0,"",VLOOKUP(Y7,'Work DB'!$C:$AW,'Daily Report'!$A$31,FALSE))</f>
        <v/>
      </c>
      <c r="Z31" s="65" t="str">
        <f>IF(VLOOKUP(Z7,'Work DB'!$C:$AW,'Daily Report'!$A$31,FALSE)=0,"",VLOOKUP(Z7,'Work DB'!$C:$AW,'Daily Report'!$A$31,FALSE))</f>
        <v/>
      </c>
      <c r="AA31" s="65" t="str">
        <f>IF(VLOOKUP(AA7,'Work DB'!$C:$AW,'Daily Report'!$A$31,FALSE)=0,"",VLOOKUP(AA7,'Work DB'!$C:$AW,'Daily Report'!$A$31,FALSE))</f>
        <v/>
      </c>
      <c r="AB31" s="65" t="str">
        <f>IF(VLOOKUP(AB7,'Work DB'!$C:$AW,'Daily Report'!$A$31,FALSE)=0,"",VLOOKUP(AB7,'Work DB'!$C:$AW,'Daily Report'!$A$31,FALSE))</f>
        <v/>
      </c>
      <c r="AC31" s="65" t="str">
        <f>IF(VLOOKUP(AC7,'Work DB'!$C:$AW,'Daily Report'!$A$31,FALSE)=0,"",VLOOKUP(AC7,'Work DB'!$C:$AW,'Daily Report'!$A$31,FALSE))</f>
        <v/>
      </c>
      <c r="AD31" s="65" t="str">
        <f>IF(VLOOKUP(AD7,'Work DB'!$C:$AW,'Daily Report'!$A$31,FALSE)=0,"",VLOOKUP(AD7,'Work DB'!$C:$AW,'Daily Report'!$A$31,FALSE))</f>
        <v/>
      </c>
      <c r="AE31" s="65" t="str">
        <f>IF(VLOOKUP(AE7,'Work DB'!$C:$AW,'Daily Report'!$A$31,FALSE)=0,"",VLOOKUP(AE7,'Work DB'!$C:$AW,'Daily Report'!$A$31,FALSE))</f>
        <v/>
      </c>
      <c r="AF31" s="65" t="str">
        <f>IF(VLOOKUP(AF7,'Work DB'!$C:$AW,'Daily Report'!$A$31,FALSE)=0,"",VLOOKUP(AF7,'Work DB'!$C:$AW,'Daily Report'!$A$31,FALSE))</f>
        <v/>
      </c>
      <c r="AG31" s="65" t="str">
        <f>IF(VLOOKUP(AG7,'Work DB'!$C:$AW,'Daily Report'!$A$31,FALSE)=0,"",VLOOKUP(AG7,'Work DB'!$C:$AW,'Daily Report'!$A$31,FALSE))</f>
        <v/>
      </c>
      <c r="AH31" s="65" t="str">
        <f>IF(VLOOKUP(AH7,'Work DB'!$C:$AW,'Daily Report'!$A$31,FALSE)=0,"",VLOOKUP(AH7,'Work DB'!$C:$AW,'Daily Report'!$A$31,FALSE))</f>
        <v/>
      </c>
      <c r="AI31" s="66" t="str">
        <f>IF(VLOOKUP(AI7,'Work DB'!$C:$AW,'Daily Report'!$A$31,FALSE)=0,"",VLOOKUP(AI7,'Work DB'!$C:$AW,'Daily Report'!$A$31,FALSE))</f>
        <v/>
      </c>
      <c r="AJ31" s="364">
        <f t="shared" si="9"/>
        <v>0</v>
      </c>
      <c r="AK31" s="365"/>
      <c r="AL31" s="365">
        <f>HLOOKUP(A31,'Work DB'!$1:$2,2,FALSE)</f>
        <v>0</v>
      </c>
      <c r="AM31" s="365"/>
      <c r="AN31" s="339"/>
      <c r="AO31" s="340"/>
      <c r="AP31" s="335"/>
      <c r="AQ31" s="336"/>
      <c r="AT31" s="82">
        <v>1</v>
      </c>
    </row>
    <row r="32" spans="1:46" s="1" customFormat="1" ht="62.25" thickTop="1" x14ac:dyDescent="0.75">
      <c r="A32" s="6"/>
      <c r="B32" s="354"/>
      <c r="C32" s="401" t="s">
        <v>4</v>
      </c>
      <c r="D32" s="401"/>
      <c r="E32" s="38">
        <f>IF(1*SUM(E25:E31)&gt;0,1*SUM(E25:E31),"")</f>
        <v>812</v>
      </c>
      <c r="F32" s="38">
        <f t="shared" ref="F32:AI32" si="10">IF(1*SUM(F25:F31)&gt;0,1*SUM(F25:F31),"")</f>
        <v>1573.4524999999999</v>
      </c>
      <c r="G32" s="38">
        <f t="shared" si="10"/>
        <v>2407.6750000000002</v>
      </c>
      <c r="H32" s="38">
        <f t="shared" si="10"/>
        <v>2216.3375000000001</v>
      </c>
      <c r="I32" s="38">
        <f t="shared" si="10"/>
        <v>2253.9225000000001</v>
      </c>
      <c r="J32" s="38">
        <f t="shared" si="10"/>
        <v>1814.6224999999999</v>
      </c>
      <c r="K32" s="38">
        <f t="shared" si="10"/>
        <v>2215.3625000000002</v>
      </c>
      <c r="L32" s="38" t="str">
        <f t="shared" si="10"/>
        <v/>
      </c>
      <c r="M32" s="38">
        <f t="shared" si="10"/>
        <v>2003.98</v>
      </c>
      <c r="N32" s="38">
        <f t="shared" si="10"/>
        <v>2199.9025000000001</v>
      </c>
      <c r="O32" s="38">
        <f t="shared" si="10"/>
        <v>2308.37</v>
      </c>
      <c r="P32" s="38">
        <f t="shared" si="10"/>
        <v>2228.3850000000002</v>
      </c>
      <c r="Q32" s="38">
        <f t="shared" si="10"/>
        <v>1920.895</v>
      </c>
      <c r="R32" s="38">
        <f t="shared" si="10"/>
        <v>2923.7624999999998</v>
      </c>
      <c r="S32" s="38">
        <f t="shared" si="10"/>
        <v>2065.8924999999999</v>
      </c>
      <c r="T32" s="38">
        <f t="shared" si="10"/>
        <v>2795.5425</v>
      </c>
      <c r="U32" s="38">
        <f t="shared" si="10"/>
        <v>2667.57</v>
      </c>
      <c r="V32" s="38">
        <f t="shared" si="10"/>
        <v>2749.0450000000001</v>
      </c>
      <c r="W32" s="38">
        <f t="shared" si="10"/>
        <v>3231.5049999999997</v>
      </c>
      <c r="X32" s="38">
        <f t="shared" si="10"/>
        <v>3246.6275000000001</v>
      </c>
      <c r="Y32" s="38">
        <f t="shared" si="10"/>
        <v>2613.9500000000003</v>
      </c>
      <c r="Z32" s="38">
        <f t="shared" si="10"/>
        <v>1571</v>
      </c>
      <c r="AA32" s="38" t="str">
        <f t="shared" si="10"/>
        <v/>
      </c>
      <c r="AB32" s="38" t="str">
        <f t="shared" si="10"/>
        <v/>
      </c>
      <c r="AC32" s="38" t="str">
        <f t="shared" si="10"/>
        <v/>
      </c>
      <c r="AD32" s="38" t="str">
        <f t="shared" si="10"/>
        <v/>
      </c>
      <c r="AE32" s="38" t="str">
        <f t="shared" si="10"/>
        <v/>
      </c>
      <c r="AF32" s="38" t="str">
        <f t="shared" si="10"/>
        <v/>
      </c>
      <c r="AG32" s="38" t="str">
        <f t="shared" si="10"/>
        <v/>
      </c>
      <c r="AH32" s="38" t="str">
        <f t="shared" si="10"/>
        <v/>
      </c>
      <c r="AI32" s="72" t="str">
        <f t="shared" si="10"/>
        <v/>
      </c>
      <c r="AJ32" s="451">
        <f>SUM(AJ25:AK31)</f>
        <v>47819.8</v>
      </c>
      <c r="AK32" s="452"/>
      <c r="AL32" s="452">
        <f>SUM(AL25:AM31)</f>
        <v>137485.12000000002</v>
      </c>
      <c r="AM32" s="452"/>
      <c r="AN32" s="339"/>
      <c r="AO32" s="340"/>
      <c r="AP32" s="335"/>
      <c r="AQ32" s="336"/>
      <c r="AT32" s="82">
        <v>1</v>
      </c>
    </row>
    <row r="33" spans="1:46" s="1" customFormat="1" ht="81.75" thickBot="1" x14ac:dyDescent="0.8">
      <c r="A33" s="52"/>
      <c r="B33" s="423"/>
      <c r="C33" s="432" t="s">
        <v>35</v>
      </c>
      <c r="D33" s="432"/>
      <c r="E33" s="73">
        <f>IF(1*SUM(E25:E31)&lt;=0,"",AVERAGEIFS($E$32:E32,$E$32:E32,"&gt;"&amp;0))</f>
        <v>812</v>
      </c>
      <c r="F33" s="73">
        <f>IF(1*SUM(F25:F31)&lt;=0,"",AVERAGEIFS($E$32:F32,$E$32:F32,"&gt;"&amp;0))</f>
        <v>1192.7262499999999</v>
      </c>
      <c r="G33" s="73">
        <f>IF(1*SUM(G25:G31)&lt;=0,"",AVERAGEIFS($E$32:G32,$E$32:G32,"&gt;"&amp;0))</f>
        <v>1597.7091666666668</v>
      </c>
      <c r="H33" s="73">
        <f>IF(1*SUM(H25:H31)&lt;=0,"",AVERAGEIFS($E$32:H32,$E$32:H32,"&gt;"&amp;0))</f>
        <v>1752.36625</v>
      </c>
      <c r="I33" s="73">
        <f>IF(1*SUM(I25:I31)&lt;=0,"",AVERAGEIFS($E$32:I32,$E$32:I32,"&gt;"&amp;0))</f>
        <v>1852.6775000000002</v>
      </c>
      <c r="J33" s="73">
        <f>IF(1*SUM(J25:J31)&lt;=0,"",AVERAGEIFS($E$32:J32,$E$32:J32,"&gt;"&amp;0))</f>
        <v>1846.335</v>
      </c>
      <c r="K33" s="73">
        <f>IF(1*SUM(K25:K31)&lt;=0,"",AVERAGEIFS($E$32:K32,$E$32:K32,"&gt;"&amp;0))</f>
        <v>1899.0532142857144</v>
      </c>
      <c r="L33" s="73" t="str">
        <f>IF(1*SUM(L25:L31)&lt;=0,"",AVERAGEIFS($E$32:L32,$E$32:L32,"&gt;"&amp;0))</f>
        <v/>
      </c>
      <c r="M33" s="73">
        <f>IF(1*SUM(M25:M31)&lt;=0,"",AVERAGEIFS($E$32:M32,$E$32:M32,"&gt;"&amp;0))</f>
        <v>1912.1690625000001</v>
      </c>
      <c r="N33" s="73">
        <f>IF(1*SUM(N25:N31)&lt;=0,"",AVERAGEIFS($E$32:N32,$E$32:N32,"&gt;"&amp;0))</f>
        <v>1944.1394444444445</v>
      </c>
      <c r="O33" s="73">
        <f>IF(1*SUM(O25:O31)&lt;=0,"",AVERAGEIFS($E$32:O32,$E$32:O32,"&gt;"&amp;0))</f>
        <v>1980.5625</v>
      </c>
      <c r="P33" s="73">
        <f>IF(1*SUM(P25:P31)&lt;=0,"",AVERAGEIFS($E$32:P32,$E$32:P32,"&gt;"&amp;0))</f>
        <v>2003.0918181818183</v>
      </c>
      <c r="Q33" s="73">
        <f>IF(1*SUM(Q25:Q31)&lt;=0,"",AVERAGEIFS($E$32:Q32,$E$32:Q32,"&gt;"&amp;0))</f>
        <v>1996.2420833333335</v>
      </c>
      <c r="R33" s="73">
        <f>IF(1*SUM(R25:R31)&lt;=0,"",AVERAGEIFS($E$32:R32,$E$32:R32,"&gt;"&amp;0))</f>
        <v>2067.5898076923081</v>
      </c>
      <c r="S33" s="73">
        <f>IF(1*SUM(S25:S31)&lt;=0,"",AVERAGEIFS($E$32:S32,$E$32:S32,"&gt;"&amp;0))</f>
        <v>2067.468571428572</v>
      </c>
      <c r="T33" s="73">
        <f>IF(1*SUM(T25:T31)&lt;=0,"",AVERAGEIFS($E$32:T32,$E$32:T32,"&gt;"&amp;0))</f>
        <v>2116.0068333333338</v>
      </c>
      <c r="U33" s="73">
        <f>IF(1*SUM(U25:U31)&lt;=0,"",AVERAGEIFS($E$32:U32,$E$32:U32,"&gt;"&amp;0))</f>
        <v>2150.4795312500005</v>
      </c>
      <c r="V33" s="73">
        <f>IF(1*SUM(V25:V31)&lt;=0,"",AVERAGEIFS($E$32:V32,$E$32:V32,"&gt;"&amp;0))</f>
        <v>2185.6892647058826</v>
      </c>
      <c r="W33" s="73">
        <f>IF(1*SUM(W25:W31)&lt;=0,"",AVERAGEIFS($E$32:W32,$E$32:W32,"&gt;"&amp;0))</f>
        <v>2243.790138888889</v>
      </c>
      <c r="X33" s="73">
        <f>IF(1*SUM(X25:X31)&lt;=0,"",AVERAGEIFS($E$32:X32,$E$32:X32,"&gt;"&amp;0))</f>
        <v>2296.5710526315793</v>
      </c>
      <c r="Y33" s="73">
        <f>IF(1*SUM(Y25:Y31)&lt;=0,"",AVERAGEIFS($E$32:Y32,$E$32:Y32,"&gt;"&amp;0))</f>
        <v>2312.44</v>
      </c>
      <c r="Z33" s="73">
        <f>IF(1*SUM(Z25:Z31)&lt;=0,"",AVERAGEIFS($E$32:Z32,$E$32:Z32,"&gt;"&amp;0))</f>
        <v>2277.1333333333337</v>
      </c>
      <c r="AA33" s="73" t="str">
        <f>IF(1*SUM(AA25:AA31)&lt;=0,"",AVERAGEIFS($E$32:AA32,$E$32:AA32,"&gt;"&amp;0))</f>
        <v/>
      </c>
      <c r="AB33" s="73" t="str">
        <f>IF(1*SUM(AB25:AB31)&lt;=0,"",AVERAGEIFS($E$32:AB32,$E$32:AB32,"&gt;"&amp;0))</f>
        <v/>
      </c>
      <c r="AC33" s="73" t="str">
        <f>IF(1*SUM(AC25:AC31)&lt;=0,"",AVERAGEIFS($E$32:AC32,$E$32:AC32,"&gt;"&amp;0))</f>
        <v/>
      </c>
      <c r="AD33" s="73" t="str">
        <f>IF(1*SUM(AD25:AD31)&lt;=0,"",AVERAGEIFS($E$32:AD32,$E$32:AD32,"&gt;"&amp;0))</f>
        <v/>
      </c>
      <c r="AE33" s="73" t="str">
        <f>IF(1*SUM(AE25:AE31)&lt;=0,"",AVERAGEIFS($E$32:AE32,$E$32:AE32,"&gt;"&amp;0))</f>
        <v/>
      </c>
      <c r="AF33" s="73" t="str">
        <f>IF(1*SUM(AF25:AF31)&lt;=0,"",AVERAGEIFS($E$32:AF32,$E$32:AF32,"&gt;"&amp;0))</f>
        <v/>
      </c>
      <c r="AG33" s="73" t="str">
        <f>IF(1*SUM(AG25:AG31)&lt;=0,"",AVERAGEIFS($E$32:AG32,$E$32:AG32,"&gt;"&amp;0))</f>
        <v/>
      </c>
      <c r="AH33" s="73" t="str">
        <f>IF(1*SUM(AH25:AH31)&lt;=0,"",AVERAGEIFS($E$32:AH32,$E$32:AH32,"&gt;"&amp;0))</f>
        <v/>
      </c>
      <c r="AI33" s="74" t="str">
        <f>IF(1*SUM(AI25:AI31)&lt;=0,"",AVERAGEIFS($E$32:AI32,$E$32:AI32,"&gt;"&amp;0))</f>
        <v/>
      </c>
      <c r="AJ33" s="431">
        <f>IF(AJ32=0,0,(AVERAGEIFS($E$32:AI32,$E$32:AI32,"&gt;"&amp;0)))</f>
        <v>2277.1333333333337</v>
      </c>
      <c r="AK33" s="430"/>
      <c r="AL33" s="429"/>
      <c r="AM33" s="430"/>
      <c r="AN33" s="424"/>
      <c r="AO33" s="425"/>
      <c r="AP33" s="421"/>
      <c r="AQ33" s="422"/>
      <c r="AT33" s="3">
        <v>1</v>
      </c>
    </row>
    <row r="34" spans="1:46" s="46" customFormat="1" ht="15.75" thickBot="1" x14ac:dyDescent="0.45">
      <c r="A34" s="39"/>
      <c r="B34" s="40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3"/>
      <c r="AK34" s="44"/>
      <c r="AL34" s="39"/>
      <c r="AM34" s="39"/>
      <c r="AN34" s="45"/>
      <c r="AO34" s="45"/>
      <c r="AT34" s="39">
        <v>1</v>
      </c>
    </row>
    <row r="35" spans="1:46" s="1" customFormat="1" ht="51" x14ac:dyDescent="0.75">
      <c r="A35" s="94">
        <f>'Work DB'!W1</f>
        <v>21</v>
      </c>
      <c r="B35" s="373" t="s">
        <v>196</v>
      </c>
      <c r="C35" s="346" t="s">
        <v>1</v>
      </c>
      <c r="D35" s="346"/>
      <c r="E35" s="61">
        <f>IF(VLOOKUP(E7,'Work DB'!$C:$AW,'Daily Report'!$A$35,FALSE)=0,"",VLOOKUP(E7,'Work DB'!$C:$AW,'Daily Report'!$A$35,FALSE))</f>
        <v>35.400000000000006</v>
      </c>
      <c r="F35" s="61">
        <f>IF(VLOOKUP(F7,'Work DB'!$C:$AW,'Daily Report'!$A$35,FALSE)=0,"",VLOOKUP(F7,'Work DB'!$C:$AW,'Daily Report'!$A$35,FALSE))</f>
        <v>47.2</v>
      </c>
      <c r="G35" s="61">
        <f>IF(VLOOKUP(G7,'Work DB'!$C:$AW,'Daily Report'!$A$35,FALSE)=0,"",VLOOKUP(G7,'Work DB'!$C:$AW,'Daily Report'!$A$35,FALSE))</f>
        <v>35.400000000000006</v>
      </c>
      <c r="H35" s="61">
        <f>IF(VLOOKUP(H7,'Work DB'!$C:$AW,'Daily Report'!$A$35,FALSE)=0,"",VLOOKUP(H7,'Work DB'!$C:$AW,'Daily Report'!$A$35,FALSE))</f>
        <v>47.2</v>
      </c>
      <c r="I35" s="61">
        <f>IF(VLOOKUP(I7,'Work DB'!$C:$AW,'Daily Report'!$A$35,FALSE)=0,"",VLOOKUP(I7,'Work DB'!$C:$AW,'Daily Report'!$A$35,FALSE))</f>
        <v>47.2</v>
      </c>
      <c r="J35" s="61">
        <f>IF(VLOOKUP(J7,'Work DB'!$C:$AW,'Daily Report'!$A$35,FALSE)=0,"",VLOOKUP(J7,'Work DB'!$C:$AW,'Daily Report'!$A$35,FALSE))</f>
        <v>47.2</v>
      </c>
      <c r="K35" s="61">
        <f>IF(VLOOKUP(K7,'Work DB'!$C:$AW,'Daily Report'!$A$35,FALSE)=0,"",VLOOKUP(K7,'Work DB'!$C:$AW,'Daily Report'!$A$35,FALSE))</f>
        <v>35.400000000000006</v>
      </c>
      <c r="L35" s="61" t="str">
        <f>IF(VLOOKUP(L7,'Work DB'!$C:$AW,'Daily Report'!$A$35,FALSE)=0,"",VLOOKUP(L7,'Work DB'!$C:$AW,'Daily Report'!$A$35,FALSE))</f>
        <v/>
      </c>
      <c r="M35" s="61">
        <f>IF(VLOOKUP(M7,'Work DB'!$C:$AW,'Daily Report'!$A$35,FALSE)=0,"",VLOOKUP(M7,'Work DB'!$C:$AW,'Daily Report'!$A$35,FALSE))</f>
        <v>59</v>
      </c>
      <c r="N35" s="61">
        <f>IF(VLOOKUP(N7,'Work DB'!$C:$AW,'Daily Report'!$A$35,FALSE)=0,"",VLOOKUP(N7,'Work DB'!$C:$AW,'Daily Report'!$A$35,FALSE))</f>
        <v>59</v>
      </c>
      <c r="O35" s="61">
        <f>IF(VLOOKUP(O7,'Work DB'!$C:$AW,'Daily Report'!$A$35,FALSE)=0,"",VLOOKUP(O7,'Work DB'!$C:$AW,'Daily Report'!$A$35,FALSE))</f>
        <v>82.600000000000009</v>
      </c>
      <c r="P35" s="61">
        <f>IF(VLOOKUP(P7,'Work DB'!$C:$AW,'Daily Report'!$A$35,FALSE)=0,"",VLOOKUP(P7,'Work DB'!$C:$AW,'Daily Report'!$A$35,FALSE))</f>
        <v>94.4</v>
      </c>
      <c r="Q35" s="61">
        <f>IF(VLOOKUP(Q7,'Work DB'!$C:$AW,'Daily Report'!$A$35,FALSE)=0,"",VLOOKUP(Q7,'Work DB'!$C:$AW,'Daily Report'!$A$35,FALSE))</f>
        <v>106.2</v>
      </c>
      <c r="R35" s="61">
        <f>IF(VLOOKUP(R7,'Work DB'!$C:$AW,'Daily Report'!$A$35,FALSE)=0,"",VLOOKUP(R7,'Work DB'!$C:$AW,'Daily Report'!$A$35,FALSE))</f>
        <v>59</v>
      </c>
      <c r="S35" s="61">
        <f>IF(VLOOKUP(S7,'Work DB'!$C:$AW,'Daily Report'!$A$35,FALSE)=0,"",VLOOKUP(S7,'Work DB'!$C:$AW,'Daily Report'!$A$35,FALSE))</f>
        <v>82.600000000000009</v>
      </c>
      <c r="T35" s="61">
        <f>IF(VLOOKUP(T7,'Work DB'!$C:$AW,'Daily Report'!$A$35,FALSE)=0,"",VLOOKUP(T7,'Work DB'!$C:$AW,'Daily Report'!$A$35,FALSE))</f>
        <v>35.400000000000006</v>
      </c>
      <c r="U35" s="61" t="str">
        <f>IF(VLOOKUP(U7,'Work DB'!$C:$AW,'Daily Report'!$A$35,FALSE)=0,"",VLOOKUP(U7,'Work DB'!$C:$AW,'Daily Report'!$A$35,FALSE))</f>
        <v/>
      </c>
      <c r="V35" s="61">
        <f>IF(VLOOKUP(V7,'Work DB'!$C:$AW,'Daily Report'!$A$35,FALSE)=0,"",VLOOKUP(V7,'Work DB'!$C:$AW,'Daily Report'!$A$35,FALSE))</f>
        <v>59.000000000000007</v>
      </c>
      <c r="W35" s="61">
        <f>IF(VLOOKUP(W7,'Work DB'!$C:$AW,'Daily Report'!$A$35,FALSE)=0,"",VLOOKUP(W7,'Work DB'!$C:$AW,'Daily Report'!$A$35,FALSE))</f>
        <v>47.2</v>
      </c>
      <c r="X35" s="61">
        <f>IF(VLOOKUP(X7,'Work DB'!$C:$AW,'Daily Report'!$A$35,FALSE)=0,"",VLOOKUP(X7,'Work DB'!$C:$AW,'Daily Report'!$A$35,FALSE))</f>
        <v>106.2</v>
      </c>
      <c r="Y35" s="61">
        <f>IF(VLOOKUP(Y7,'Work DB'!$C:$AW,'Daily Report'!$A$35,FALSE)=0,"",VLOOKUP(Y7,'Work DB'!$C:$AW,'Daily Report'!$A$35,FALSE))</f>
        <v>70.800000000000011</v>
      </c>
      <c r="Z35" s="61">
        <f>IF(VLOOKUP(Z7,'Work DB'!$C:$AW,'Daily Report'!$A$35,FALSE)=0,"",VLOOKUP(Z7,'Work DB'!$C:$AW,'Daily Report'!$A$35,FALSE))</f>
        <v>59.000000000000007</v>
      </c>
      <c r="AA35" s="61" t="str">
        <f>IF(VLOOKUP(AA7,'Work DB'!$C:$AW,'Daily Report'!$A$35,FALSE)=0,"",VLOOKUP(AA7,'Work DB'!$C:$AW,'Daily Report'!$A$35,FALSE))</f>
        <v/>
      </c>
      <c r="AB35" s="61" t="str">
        <f>IF(VLOOKUP(AB7,'Work DB'!$C:$AW,'Daily Report'!$A$35,FALSE)=0,"",VLOOKUP(AB7,'Work DB'!$C:$AW,'Daily Report'!$A$35,FALSE))</f>
        <v/>
      </c>
      <c r="AC35" s="61" t="str">
        <f>IF(VLOOKUP(AC7,'Work DB'!$C:$AW,'Daily Report'!$A$35,FALSE)=0,"",VLOOKUP(AC7,'Work DB'!$C:$AW,'Daily Report'!$A$35,FALSE))</f>
        <v/>
      </c>
      <c r="AD35" s="61" t="str">
        <f>IF(VLOOKUP(AD7,'Work DB'!$C:$AW,'Daily Report'!$A$35,FALSE)=0,"",VLOOKUP(AD7,'Work DB'!$C:$AW,'Daily Report'!$A$35,FALSE))</f>
        <v/>
      </c>
      <c r="AE35" s="61" t="str">
        <f>IF(VLOOKUP(AE7,'Work DB'!$C:$AW,'Daily Report'!$A$35,FALSE)=0,"",VLOOKUP(AE7,'Work DB'!$C:$AW,'Daily Report'!$A$35,FALSE))</f>
        <v/>
      </c>
      <c r="AF35" s="61" t="str">
        <f>IF(VLOOKUP(AF7,'Work DB'!$C:$AW,'Daily Report'!$A$35,FALSE)=0,"",VLOOKUP(AF7,'Work DB'!$C:$AW,'Daily Report'!$A$35,FALSE))</f>
        <v/>
      </c>
      <c r="AG35" s="61" t="str">
        <f>IF(VLOOKUP(AG7,'Work DB'!$C:$AW,'Daily Report'!$A$35,FALSE)=0,"",VLOOKUP(AG7,'Work DB'!$C:$AW,'Daily Report'!$A$35,FALSE))</f>
        <v/>
      </c>
      <c r="AH35" s="61" t="str">
        <f>IF(VLOOKUP(AH7,'Work DB'!$C:$AW,'Daily Report'!$A$35,FALSE)=0,"",VLOOKUP(AH7,'Work DB'!$C:$AW,'Daily Report'!$A$35,FALSE))</f>
        <v/>
      </c>
      <c r="AI35" s="68" t="str">
        <f>IF(VLOOKUP(AI7,'Work DB'!$C:$AW,'Daily Report'!$A$35,FALSE)=0,"",VLOOKUP(AI7,'Work DB'!$C:$AW,'Daily Report'!$A$35,FALSE))</f>
        <v/>
      </c>
      <c r="AJ35" s="383">
        <f t="shared" ref="AJ35:AJ41" si="11">SUM(E35:AI35)</f>
        <v>1215.4000000000001</v>
      </c>
      <c r="AK35" s="384"/>
      <c r="AL35" s="377">
        <f>HLOOKUP(A35,'Work DB'!$1:$2,2,FALSE)</f>
        <v>3197.7999999999997</v>
      </c>
      <c r="AM35" s="377"/>
      <c r="AN35" s="337">
        <v>205734</v>
      </c>
      <c r="AO35" s="338"/>
      <c r="AP35" s="333">
        <f>AL42/AN35</f>
        <v>4.7088473465737316E-2</v>
      </c>
      <c r="AQ35" s="334"/>
      <c r="AT35" s="82">
        <f t="shared" ref="AT35:AT40" si="12">AL35</f>
        <v>3197.7999999999997</v>
      </c>
    </row>
    <row r="36" spans="1:46" s="1" customFormat="1" ht="51" x14ac:dyDescent="0.75">
      <c r="A36" s="94">
        <f>'Work DB'!X1</f>
        <v>22</v>
      </c>
      <c r="B36" s="374"/>
      <c r="C36" s="349" t="s">
        <v>8</v>
      </c>
      <c r="D36" s="349"/>
      <c r="E36" s="63">
        <f>IF(VLOOKUP(E7,'Work DB'!$C:$AW,'Daily Report'!$A$36,FALSE)=0,"",VLOOKUP(E7,'Work DB'!$C:$AW,'Daily Report'!$A$36,FALSE))</f>
        <v>46.4</v>
      </c>
      <c r="F36" s="63">
        <f>IF(VLOOKUP(F7,'Work DB'!$C:$AW,'Daily Report'!$A$36,FALSE)=0,"",VLOOKUP(F7,'Work DB'!$C:$AW,'Daily Report'!$A$36,FALSE))</f>
        <v>69.599999999999994</v>
      </c>
      <c r="G36" s="63">
        <f>IF(VLOOKUP(G7,'Work DB'!$C:$AW,'Daily Report'!$A$36,FALSE)=0,"",VLOOKUP(G7,'Work DB'!$C:$AW,'Daily Report'!$A$36,FALSE))</f>
        <v>58</v>
      </c>
      <c r="H36" s="63">
        <f>IF(VLOOKUP(H7,'Work DB'!$C:$AW,'Daily Report'!$A$36,FALSE)=0,"",VLOOKUP(H7,'Work DB'!$C:$AW,'Daily Report'!$A$36,FALSE))</f>
        <v>46.4</v>
      </c>
      <c r="I36" s="63">
        <f>IF(VLOOKUP(I7,'Work DB'!$C:$AW,'Daily Report'!$A$36,FALSE)=0,"",VLOOKUP(I7,'Work DB'!$C:$AW,'Daily Report'!$A$36,FALSE))</f>
        <v>34.799999999999997</v>
      </c>
      <c r="J36" s="63">
        <f>IF(VLOOKUP(J7,'Work DB'!$C:$AW,'Daily Report'!$A$36,FALSE)=0,"",VLOOKUP(J7,'Work DB'!$C:$AW,'Daily Report'!$A$36,FALSE))</f>
        <v>69.599999999999994</v>
      </c>
      <c r="K36" s="63">
        <f>IF(VLOOKUP(K7,'Work DB'!$C:$AW,'Daily Report'!$A$36,FALSE)=0,"",VLOOKUP(K7,'Work DB'!$C:$AW,'Daily Report'!$A$36,FALSE))</f>
        <v>46.4</v>
      </c>
      <c r="L36" s="63" t="str">
        <f>IF(VLOOKUP(L7,'Work DB'!$C:$AW,'Daily Report'!$A$36,FALSE)=0,"",VLOOKUP(L7,'Work DB'!$C:$AW,'Daily Report'!$A$36,FALSE))</f>
        <v/>
      </c>
      <c r="M36" s="63">
        <f>IF(VLOOKUP(M7,'Work DB'!$C:$AW,'Daily Report'!$A$36,FALSE)=0,"",VLOOKUP(M7,'Work DB'!$C:$AW,'Daily Report'!$A$36,FALSE))</f>
        <v>69.599999999999994</v>
      </c>
      <c r="N36" s="63">
        <f>IF(VLOOKUP(N7,'Work DB'!$C:$AW,'Daily Report'!$A$36,FALSE)=0,"",VLOOKUP(N7,'Work DB'!$C:$AW,'Daily Report'!$A$36,FALSE))</f>
        <v>69.599999999999994</v>
      </c>
      <c r="O36" s="63">
        <f>IF(VLOOKUP(O7,'Work DB'!$C:$AW,'Daily Report'!$A$36,FALSE)=0,"",VLOOKUP(O7,'Work DB'!$C:$AW,'Daily Report'!$A$36,FALSE))</f>
        <v>58</v>
      </c>
      <c r="P36" s="63">
        <f>IF(VLOOKUP(P7,'Work DB'!$C:$AW,'Daily Report'!$A$36,FALSE)=0,"",VLOOKUP(P7,'Work DB'!$C:$AW,'Daily Report'!$A$36,FALSE))</f>
        <v>46.4</v>
      </c>
      <c r="Q36" s="63">
        <f>IF(VLOOKUP(Q7,'Work DB'!$C:$AW,'Daily Report'!$A$36,FALSE)=0,"",VLOOKUP(Q7,'Work DB'!$C:$AW,'Daily Report'!$A$36,FALSE))</f>
        <v>58</v>
      </c>
      <c r="R36" s="63">
        <f>IF(VLOOKUP(R7,'Work DB'!$C:$AW,'Daily Report'!$A$36,FALSE)=0,"",VLOOKUP(R7,'Work DB'!$C:$AW,'Daily Report'!$A$36,FALSE))</f>
        <v>69.599999999999994</v>
      </c>
      <c r="S36" s="63">
        <f>IF(VLOOKUP(S7,'Work DB'!$C:$AW,'Daily Report'!$A$36,FALSE)=0,"",VLOOKUP(S7,'Work DB'!$C:$AW,'Daily Report'!$A$36,FALSE))</f>
        <v>69.599999999999994</v>
      </c>
      <c r="T36" s="63" t="str">
        <f>IF(VLOOKUP(T7,'Work DB'!$C:$AW,'Daily Report'!$A$36,FALSE)=0,"",VLOOKUP(T7,'Work DB'!$C:$AW,'Daily Report'!$A$36,FALSE))</f>
        <v/>
      </c>
      <c r="U36" s="63">
        <f>IF(VLOOKUP(U7,'Work DB'!$C:$AW,'Daily Report'!$A$36,FALSE)=0,"",VLOOKUP(U7,'Work DB'!$C:$AW,'Daily Report'!$A$36,FALSE))</f>
        <v>34.799999999999997</v>
      </c>
      <c r="V36" s="63">
        <f>IF(VLOOKUP(V7,'Work DB'!$C:$AW,'Daily Report'!$A$36,FALSE)=0,"",VLOOKUP(V7,'Work DB'!$C:$AW,'Daily Report'!$A$36,FALSE))</f>
        <v>34.799999999999997</v>
      </c>
      <c r="W36" s="63">
        <f>IF(VLOOKUP(W7,'Work DB'!$C:$AW,'Daily Report'!$A$36,FALSE)=0,"",VLOOKUP(W7,'Work DB'!$C:$AW,'Daily Report'!$A$36,FALSE))</f>
        <v>58</v>
      </c>
      <c r="X36" s="63">
        <f>IF(VLOOKUP(X7,'Work DB'!$C:$AW,'Daily Report'!$A$36,FALSE)=0,"",VLOOKUP(X7,'Work DB'!$C:$AW,'Daily Report'!$A$36,FALSE))</f>
        <v>81.2</v>
      </c>
      <c r="Y36" s="63">
        <f>IF(VLOOKUP(Y7,'Work DB'!$C:$AW,'Daily Report'!$A$36,FALSE)=0,"",VLOOKUP(Y7,'Work DB'!$C:$AW,'Daily Report'!$A$36,FALSE))</f>
        <v>34.799999999999997</v>
      </c>
      <c r="Z36" s="63" t="str">
        <f>IF(VLOOKUP(Z7,'Work DB'!$C:$AW,'Daily Report'!$A$36,FALSE)=0,"",VLOOKUP(Z7,'Work DB'!$C:$AW,'Daily Report'!$A$36,FALSE))</f>
        <v/>
      </c>
      <c r="AA36" s="63" t="str">
        <f>IF(VLOOKUP(AA7,'Work DB'!$C:$AW,'Daily Report'!$A$36,FALSE)=0,"",VLOOKUP(AA7,'Work DB'!$C:$AW,'Daily Report'!$A$36,FALSE))</f>
        <v/>
      </c>
      <c r="AB36" s="63" t="str">
        <f>IF(VLOOKUP(AB7,'Work DB'!$C:$AW,'Daily Report'!$A$36,FALSE)=0,"",VLOOKUP(AB7,'Work DB'!$C:$AW,'Daily Report'!$A$36,FALSE))</f>
        <v/>
      </c>
      <c r="AC36" s="63" t="str">
        <f>IF(VLOOKUP(AC7,'Work DB'!$C:$AW,'Daily Report'!$A$36,FALSE)=0,"",VLOOKUP(AC7,'Work DB'!$C:$AW,'Daily Report'!$A$36,FALSE))</f>
        <v/>
      </c>
      <c r="AD36" s="63" t="str">
        <f>IF(VLOOKUP(AD7,'Work DB'!$C:$AW,'Daily Report'!$A$36,FALSE)=0,"",VLOOKUP(AD7,'Work DB'!$C:$AW,'Daily Report'!$A$36,FALSE))</f>
        <v/>
      </c>
      <c r="AE36" s="63" t="str">
        <f>IF(VLOOKUP(AE7,'Work DB'!$C:$AW,'Daily Report'!$A$36,FALSE)=0,"",VLOOKUP(AE7,'Work DB'!$C:$AW,'Daily Report'!$A$36,FALSE))</f>
        <v/>
      </c>
      <c r="AF36" s="63" t="str">
        <f>IF(VLOOKUP(AF7,'Work DB'!$C:$AW,'Daily Report'!$A$36,FALSE)=0,"",VLOOKUP(AF7,'Work DB'!$C:$AW,'Daily Report'!$A$36,FALSE))</f>
        <v/>
      </c>
      <c r="AG36" s="63" t="str">
        <f>IF(VLOOKUP(AG7,'Work DB'!$C:$AW,'Daily Report'!$A$36,FALSE)=0,"",VLOOKUP(AG7,'Work DB'!$C:$AW,'Daily Report'!$A$36,FALSE))</f>
        <v/>
      </c>
      <c r="AH36" s="63" t="str">
        <f>IF(VLOOKUP(AH7,'Work DB'!$C:$AW,'Daily Report'!$A$36,FALSE)=0,"",VLOOKUP(AH7,'Work DB'!$C:$AW,'Daily Report'!$A$36,FALSE))</f>
        <v/>
      </c>
      <c r="AI36" s="69" t="str">
        <f>IF(VLOOKUP(AI7,'Work DB'!$C:$AW,'Daily Report'!$A$36,FALSE)=0,"",VLOOKUP(AI7,'Work DB'!$C:$AW,'Daily Report'!$A$36,FALSE))</f>
        <v/>
      </c>
      <c r="AJ36" s="386">
        <f t="shared" si="11"/>
        <v>1055.5999999999999</v>
      </c>
      <c r="AK36" s="387"/>
      <c r="AL36" s="381">
        <f>HLOOKUP(A36,'Work DB'!$1:$2,2,FALSE)</f>
        <v>2029.9999999999995</v>
      </c>
      <c r="AM36" s="381"/>
      <c r="AN36" s="339"/>
      <c r="AO36" s="340"/>
      <c r="AP36" s="335"/>
      <c r="AQ36" s="336"/>
      <c r="AT36" s="82">
        <f t="shared" si="12"/>
        <v>2029.9999999999995</v>
      </c>
    </row>
    <row r="37" spans="1:46" s="1" customFormat="1" ht="51" x14ac:dyDescent="0.75">
      <c r="A37" s="94">
        <f>'Work DB'!Y1</f>
        <v>23</v>
      </c>
      <c r="B37" s="374"/>
      <c r="C37" s="349" t="s">
        <v>7</v>
      </c>
      <c r="D37" s="349"/>
      <c r="E37" s="63">
        <f>IF(VLOOKUP(E7,'Work DB'!$C:$AW,'Daily Report'!$A$37,FALSE)=0,"",VLOOKUP(E7,'Work DB'!$C:$AW,'Daily Report'!$A$37,FALSE))</f>
        <v>123.19999999999999</v>
      </c>
      <c r="F37" s="63">
        <f>IF(VLOOKUP(F7,'Work DB'!$C:$AW,'Daily Report'!$A$37,FALSE)=0,"",VLOOKUP(F7,'Work DB'!$C:$AW,'Daily Report'!$A$37,FALSE))</f>
        <v>169.6</v>
      </c>
      <c r="G37" s="63">
        <f>IF(VLOOKUP(G7,'Work DB'!$C:$AW,'Daily Report'!$A$37,FALSE)=0,"",VLOOKUP(G7,'Work DB'!$C:$AW,'Daily Report'!$A$37,FALSE))</f>
        <v>127.19999999999999</v>
      </c>
      <c r="H37" s="63">
        <f>IF(VLOOKUP(H7,'Work DB'!$C:$AW,'Daily Report'!$A$37,FALSE)=0,"",VLOOKUP(H7,'Work DB'!$C:$AW,'Daily Report'!$A$37,FALSE))</f>
        <v>84.8</v>
      </c>
      <c r="I37" s="63">
        <f>IF(VLOOKUP(I7,'Work DB'!$C:$AW,'Daily Report'!$A$37,FALSE)=0,"",VLOOKUP(I7,'Work DB'!$C:$AW,'Daily Report'!$A$37,FALSE))</f>
        <v>127.19999999999999</v>
      </c>
      <c r="J37" s="63">
        <f>IF(VLOOKUP(J7,'Work DB'!$C:$AW,'Daily Report'!$A$37,FALSE)=0,"",VLOOKUP(J7,'Work DB'!$C:$AW,'Daily Report'!$A$37,FALSE))</f>
        <v>78.399999999999991</v>
      </c>
      <c r="K37" s="63">
        <f>IF(VLOOKUP(K7,'Work DB'!$C:$AW,'Daily Report'!$A$37,FALSE)=0,"",VLOOKUP(K7,'Work DB'!$C:$AW,'Daily Report'!$A$37,FALSE))</f>
        <v>81.2</v>
      </c>
      <c r="L37" s="63" t="str">
        <f>IF(VLOOKUP(L7,'Work DB'!$C:$AW,'Daily Report'!$A$37,FALSE)=0,"",VLOOKUP(L7,'Work DB'!$C:$AW,'Daily Report'!$A$37,FALSE))</f>
        <v/>
      </c>
      <c r="M37" s="63">
        <f>IF(VLOOKUP(M7,'Work DB'!$C:$AW,'Daily Report'!$A$37,FALSE)=0,"",VLOOKUP(M7,'Work DB'!$C:$AW,'Daily Report'!$A$37,FALSE))</f>
        <v>89.6</v>
      </c>
      <c r="N37" s="63">
        <f>IF(VLOOKUP(N7,'Work DB'!$C:$AW,'Daily Report'!$A$37,FALSE)=0,"",VLOOKUP(N7,'Work DB'!$C:$AW,'Daily Report'!$A$37,FALSE))</f>
        <v>100.8</v>
      </c>
      <c r="O37" s="63">
        <f>IF(VLOOKUP(O7,'Work DB'!$C:$AW,'Daily Report'!$A$37,FALSE)=0,"",VLOOKUP(O7,'Work DB'!$C:$AW,'Daily Report'!$A$37,FALSE))</f>
        <v>67.199999999999989</v>
      </c>
      <c r="P37" s="63">
        <f>IF(VLOOKUP(P7,'Work DB'!$C:$AW,'Daily Report'!$A$37,FALSE)=0,"",VLOOKUP(P7,'Work DB'!$C:$AW,'Daily Report'!$A$37,FALSE))</f>
        <v>67.199999999999989</v>
      </c>
      <c r="Q37" s="63">
        <f>IF(VLOOKUP(Q7,'Work DB'!$C:$AW,'Daily Report'!$A$37,FALSE)=0,"",VLOOKUP(Q7,'Work DB'!$C:$AW,'Daily Report'!$A$37,FALSE))</f>
        <v>56</v>
      </c>
      <c r="R37" s="63">
        <f>IF(VLOOKUP(R7,'Work DB'!$C:$AW,'Daily Report'!$A$37,FALSE)=0,"",VLOOKUP(R7,'Work DB'!$C:$AW,'Daily Report'!$A$37,FALSE))</f>
        <v>22.4</v>
      </c>
      <c r="S37" s="63">
        <f>IF(VLOOKUP(S7,'Work DB'!$C:$AW,'Daily Report'!$A$37,FALSE)=0,"",VLOOKUP(S7,'Work DB'!$C:$AW,'Daily Report'!$A$37,FALSE))</f>
        <v>78.399999999999991</v>
      </c>
      <c r="T37" s="63">
        <f>IF(VLOOKUP(T7,'Work DB'!$C:$AW,'Daily Report'!$A$37,FALSE)=0,"",VLOOKUP(T7,'Work DB'!$C:$AW,'Daily Report'!$A$37,FALSE))</f>
        <v>44.8</v>
      </c>
      <c r="U37" s="63">
        <f>IF(VLOOKUP(U7,'Work DB'!$C:$AW,'Daily Report'!$A$37,FALSE)=0,"",VLOOKUP(U7,'Work DB'!$C:$AW,'Daily Report'!$A$37,FALSE))</f>
        <v>56</v>
      </c>
      <c r="V37" s="63">
        <f>IF(VLOOKUP(V7,'Work DB'!$C:$AW,'Daily Report'!$A$37,FALSE)=0,"",VLOOKUP(V7,'Work DB'!$C:$AW,'Daily Report'!$A$37,FALSE))</f>
        <v>67.199999999999989</v>
      </c>
      <c r="W37" s="63">
        <f>IF(VLOOKUP(W7,'Work DB'!$C:$AW,'Daily Report'!$A$37,FALSE)=0,"",VLOOKUP(W7,'Work DB'!$C:$AW,'Daily Report'!$A$37,FALSE))</f>
        <v>44.8</v>
      </c>
      <c r="X37" s="63">
        <f>IF(VLOOKUP(X7,'Work DB'!$C:$AW,'Daily Report'!$A$37,FALSE)=0,"",VLOOKUP(X7,'Work DB'!$C:$AW,'Daily Report'!$A$37,FALSE))</f>
        <v>78.399999999999991</v>
      </c>
      <c r="Y37" s="63">
        <f>IF(VLOOKUP(Y7,'Work DB'!$C:$AW,'Daily Report'!$A$37,FALSE)=0,"",VLOOKUP(Y7,'Work DB'!$C:$AW,'Daily Report'!$A$37,FALSE))</f>
        <v>44.8</v>
      </c>
      <c r="Z37" s="63">
        <f>IF(VLOOKUP(Z7,'Work DB'!$C:$AW,'Daily Report'!$A$37,FALSE)=0,"",VLOOKUP(Z7,'Work DB'!$C:$AW,'Daily Report'!$A$37,FALSE))</f>
        <v>44.8</v>
      </c>
      <c r="AA37" s="63" t="str">
        <f>IF(VLOOKUP(AA7,'Work DB'!$C:$AW,'Daily Report'!$A$37,FALSE)=0,"",VLOOKUP(AA7,'Work DB'!$C:$AW,'Daily Report'!$A$37,FALSE))</f>
        <v/>
      </c>
      <c r="AB37" s="63" t="str">
        <f>IF(VLOOKUP(AB7,'Work DB'!$C:$AW,'Daily Report'!$A$37,FALSE)=0,"",VLOOKUP(AB7,'Work DB'!$C:$AW,'Daily Report'!$A$37,FALSE))</f>
        <v/>
      </c>
      <c r="AC37" s="63" t="str">
        <f>IF(VLOOKUP(AC7,'Work DB'!$C:$AW,'Daily Report'!$A$37,FALSE)=0,"",VLOOKUP(AC7,'Work DB'!$C:$AW,'Daily Report'!$A$37,FALSE))</f>
        <v/>
      </c>
      <c r="AD37" s="63" t="str">
        <f>IF(VLOOKUP(AD7,'Work DB'!$C:$AW,'Daily Report'!$A$37,FALSE)=0,"",VLOOKUP(AD7,'Work DB'!$C:$AW,'Daily Report'!$A$37,FALSE))</f>
        <v/>
      </c>
      <c r="AE37" s="63" t="str">
        <f>IF(VLOOKUP(AE7,'Work DB'!$C:$AW,'Daily Report'!$A$37,FALSE)=0,"",VLOOKUP(AE7,'Work DB'!$C:$AW,'Daily Report'!$A$37,FALSE))</f>
        <v/>
      </c>
      <c r="AF37" s="63" t="str">
        <f>IF(VLOOKUP(AF7,'Work DB'!$C:$AW,'Daily Report'!$A$37,FALSE)=0,"",VLOOKUP(AF7,'Work DB'!$C:$AW,'Daily Report'!$A$37,FALSE))</f>
        <v/>
      </c>
      <c r="AG37" s="63" t="str">
        <f>IF(VLOOKUP(AG7,'Work DB'!$C:$AW,'Daily Report'!$A$37,FALSE)=0,"",VLOOKUP(AG7,'Work DB'!$C:$AW,'Daily Report'!$A$37,FALSE))</f>
        <v/>
      </c>
      <c r="AH37" s="63" t="str">
        <f>IF(VLOOKUP(AH7,'Work DB'!$C:$AW,'Daily Report'!$A$37,FALSE)=0,"",VLOOKUP(AH7,'Work DB'!$C:$AW,'Daily Report'!$A$37,FALSE))</f>
        <v/>
      </c>
      <c r="AI37" s="69" t="str">
        <f>IF(VLOOKUP(AI7,'Work DB'!$C:$AW,'Daily Report'!$A$37,FALSE)=0,"",VLOOKUP(AI7,'Work DB'!$C:$AW,'Daily Report'!$A$37,FALSE))</f>
        <v/>
      </c>
      <c r="AJ37" s="386">
        <f t="shared" si="11"/>
        <v>1654.0000000000002</v>
      </c>
      <c r="AK37" s="387"/>
      <c r="AL37" s="381">
        <f>HLOOKUP(A37,'Work DB'!$1:$2,2,FALSE)</f>
        <v>2404.4000000000005</v>
      </c>
      <c r="AM37" s="381"/>
      <c r="AN37" s="339"/>
      <c r="AO37" s="340"/>
      <c r="AP37" s="335"/>
      <c r="AQ37" s="336"/>
      <c r="AT37" s="82">
        <f t="shared" si="12"/>
        <v>2404.4000000000005</v>
      </c>
    </row>
    <row r="38" spans="1:46" s="1" customFormat="1" ht="51" x14ac:dyDescent="0.75">
      <c r="A38" s="94">
        <f>'Work DB'!Z1</f>
        <v>24</v>
      </c>
      <c r="B38" s="374"/>
      <c r="C38" s="349" t="s">
        <v>66</v>
      </c>
      <c r="D38" s="349"/>
      <c r="E38" s="63">
        <f>IF(VLOOKUP(E7,'Work DB'!$C:$AW,'Daily Report'!$A$38,FALSE)=0,"",VLOOKUP(E7,'Work DB'!$C:$AW,'Daily Report'!$A$38,FALSE))</f>
        <v>50</v>
      </c>
      <c r="F38" s="63">
        <f>IF(VLOOKUP(F7,'Work DB'!$C:$AW,'Daily Report'!$A$38,FALSE)=0,"",VLOOKUP(F7,'Work DB'!$C:$AW,'Daily Report'!$A$38,FALSE))</f>
        <v>50</v>
      </c>
      <c r="G38" s="63">
        <f>IF(VLOOKUP(G7,'Work DB'!$C:$AW,'Daily Report'!$A$38,FALSE)=0,"",VLOOKUP(G7,'Work DB'!$C:$AW,'Daily Report'!$A$38,FALSE))</f>
        <v>50</v>
      </c>
      <c r="H38" s="63">
        <f>IF(VLOOKUP(H7,'Work DB'!$C:$AW,'Daily Report'!$A$38,FALSE)=0,"",VLOOKUP(H7,'Work DB'!$C:$AW,'Daily Report'!$A$38,FALSE))</f>
        <v>40</v>
      </c>
      <c r="I38" s="63">
        <f>IF(VLOOKUP(I7,'Work DB'!$C:$AW,'Daily Report'!$A$38,FALSE)=0,"",VLOOKUP(I7,'Work DB'!$C:$AW,'Daily Report'!$A$38,FALSE))</f>
        <v>40</v>
      </c>
      <c r="J38" s="63">
        <f>IF(VLOOKUP(J7,'Work DB'!$C:$AW,'Daily Report'!$A$38,FALSE)=0,"",VLOOKUP(J7,'Work DB'!$C:$AW,'Daily Report'!$A$38,FALSE))</f>
        <v>50</v>
      </c>
      <c r="K38" s="63">
        <f>IF(VLOOKUP(K7,'Work DB'!$C:$AW,'Daily Report'!$A$38,FALSE)=0,"",VLOOKUP(K7,'Work DB'!$C:$AW,'Daily Report'!$A$38,FALSE))</f>
        <v>50</v>
      </c>
      <c r="L38" s="63" t="str">
        <f>IF(VLOOKUP(L7,'Work DB'!$C:$AW,'Daily Report'!$A$38,FALSE)=0,"",VLOOKUP(L7,'Work DB'!$C:$AW,'Daily Report'!$A$38,FALSE))</f>
        <v/>
      </c>
      <c r="M38" s="63">
        <f>IF(VLOOKUP(M7,'Work DB'!$C:$AW,'Daily Report'!$A$38,FALSE)=0,"",VLOOKUP(M7,'Work DB'!$C:$AW,'Daily Report'!$A$38,FALSE))</f>
        <v>50</v>
      </c>
      <c r="N38" s="63">
        <f>IF(VLOOKUP(N7,'Work DB'!$C:$AW,'Daily Report'!$A$38,FALSE)=0,"",VLOOKUP(N7,'Work DB'!$C:$AW,'Daily Report'!$A$38,FALSE))</f>
        <v>60</v>
      </c>
      <c r="O38" s="63" t="str">
        <f>IF(VLOOKUP(O7,'Work DB'!$C:$AW,'Daily Report'!$A$38,FALSE)=0,"",VLOOKUP(O7,'Work DB'!$C:$AW,'Daily Report'!$A$38,FALSE))</f>
        <v/>
      </c>
      <c r="P38" s="63">
        <f>IF(VLOOKUP(P7,'Work DB'!$C:$AW,'Daily Report'!$A$38,FALSE)=0,"",VLOOKUP(P7,'Work DB'!$C:$AW,'Daily Report'!$A$38,FALSE))</f>
        <v>40</v>
      </c>
      <c r="Q38" s="63">
        <f>IF(VLOOKUP(Q7,'Work DB'!$C:$AW,'Daily Report'!$A$38,FALSE)=0,"",VLOOKUP(Q7,'Work DB'!$C:$AW,'Daily Report'!$A$38,FALSE))</f>
        <v>50</v>
      </c>
      <c r="R38" s="63">
        <f>IF(VLOOKUP(R7,'Work DB'!$C:$AW,'Daily Report'!$A$38,FALSE)=0,"",VLOOKUP(R7,'Work DB'!$C:$AW,'Daily Report'!$A$38,FALSE))</f>
        <v>40</v>
      </c>
      <c r="S38" s="63" t="str">
        <f>IF(VLOOKUP(S7,'Work DB'!$C:$AW,'Daily Report'!$A$38,FALSE)=0,"",VLOOKUP(S7,'Work DB'!$C:$AW,'Daily Report'!$A$38,FALSE))</f>
        <v/>
      </c>
      <c r="T38" s="63">
        <f>IF(VLOOKUP(T7,'Work DB'!$C:$AW,'Daily Report'!$A$38,FALSE)=0,"",VLOOKUP(T7,'Work DB'!$C:$AW,'Daily Report'!$A$38,FALSE))</f>
        <v>40</v>
      </c>
      <c r="U38" s="63">
        <f>IF(VLOOKUP(U7,'Work DB'!$C:$AW,'Daily Report'!$A$38,FALSE)=0,"",VLOOKUP(U7,'Work DB'!$C:$AW,'Daily Report'!$A$38,FALSE))</f>
        <v>40</v>
      </c>
      <c r="V38" s="63">
        <f>IF(VLOOKUP(V7,'Work DB'!$C:$AW,'Daily Report'!$A$38,FALSE)=0,"",VLOOKUP(V7,'Work DB'!$C:$AW,'Daily Report'!$A$38,FALSE))</f>
        <v>40</v>
      </c>
      <c r="W38" s="63">
        <f>IF(VLOOKUP(W7,'Work DB'!$C:$AW,'Daily Report'!$A$38,FALSE)=0,"",VLOOKUP(W7,'Work DB'!$C:$AW,'Daily Report'!$A$38,FALSE))</f>
        <v>40</v>
      </c>
      <c r="X38" s="63">
        <f>IF(VLOOKUP(X7,'Work DB'!$C:$AW,'Daily Report'!$A$38,FALSE)=0,"",VLOOKUP(X7,'Work DB'!$C:$AW,'Daily Report'!$A$38,FALSE))</f>
        <v>40</v>
      </c>
      <c r="Y38" s="63">
        <f>IF(VLOOKUP(Y7,'Work DB'!$C:$AW,'Daily Report'!$A$38,FALSE)=0,"",VLOOKUP(Y7,'Work DB'!$C:$AW,'Daily Report'!$A$38,FALSE))</f>
        <v>30</v>
      </c>
      <c r="Z38" s="63" t="str">
        <f>IF(VLOOKUP(Z7,'Work DB'!$C:$AW,'Daily Report'!$A$38,FALSE)=0,"",VLOOKUP(Z7,'Work DB'!$C:$AW,'Daily Report'!$A$38,FALSE))</f>
        <v/>
      </c>
      <c r="AA38" s="63" t="str">
        <f>IF(VLOOKUP(AA7,'Work DB'!$C:$AW,'Daily Report'!$A$38,FALSE)=0,"",VLOOKUP(AA7,'Work DB'!$C:$AW,'Daily Report'!$A$38,FALSE))</f>
        <v/>
      </c>
      <c r="AB38" s="63" t="str">
        <f>IF(VLOOKUP(AB7,'Work DB'!$C:$AW,'Daily Report'!$A$38,FALSE)=0,"",VLOOKUP(AB7,'Work DB'!$C:$AW,'Daily Report'!$A$38,FALSE))</f>
        <v/>
      </c>
      <c r="AC38" s="63" t="str">
        <f>IF(VLOOKUP(AC7,'Work DB'!$C:$AW,'Daily Report'!$A$38,FALSE)=0,"",VLOOKUP(AC7,'Work DB'!$C:$AW,'Daily Report'!$A$38,FALSE))</f>
        <v/>
      </c>
      <c r="AD38" s="63" t="str">
        <f>IF(VLOOKUP(AD7,'Work DB'!$C:$AW,'Daily Report'!$A$38,FALSE)=0,"",VLOOKUP(AD7,'Work DB'!$C:$AW,'Daily Report'!$A$38,FALSE))</f>
        <v/>
      </c>
      <c r="AE38" s="63" t="str">
        <f>IF(VLOOKUP(AE7,'Work DB'!$C:$AW,'Daily Report'!$A$38,FALSE)=0,"",VLOOKUP(AE7,'Work DB'!$C:$AW,'Daily Report'!$A$38,FALSE))</f>
        <v/>
      </c>
      <c r="AF38" s="63" t="str">
        <f>IF(VLOOKUP(AF7,'Work DB'!$C:$AW,'Daily Report'!$A$38,FALSE)=0,"",VLOOKUP(AF7,'Work DB'!$C:$AW,'Daily Report'!$A$38,FALSE))</f>
        <v/>
      </c>
      <c r="AG38" s="63" t="str">
        <f>IF(VLOOKUP(AG7,'Work DB'!$C:$AW,'Daily Report'!$A$38,FALSE)=0,"",VLOOKUP(AG7,'Work DB'!$C:$AW,'Daily Report'!$A$38,FALSE))</f>
        <v/>
      </c>
      <c r="AH38" s="63" t="str">
        <f>IF(VLOOKUP(AH7,'Work DB'!$C:$AW,'Daily Report'!$A$38,FALSE)=0,"",VLOOKUP(AH7,'Work DB'!$C:$AW,'Daily Report'!$A$38,FALSE))</f>
        <v/>
      </c>
      <c r="AI38" s="69" t="str">
        <f>IF(VLOOKUP(AI7,'Work DB'!$C:$AW,'Daily Report'!$A$38,FALSE)=0,"",VLOOKUP(AI7,'Work DB'!$C:$AW,'Daily Report'!$A$38,FALSE))</f>
        <v/>
      </c>
      <c r="AJ38" s="386">
        <f t="shared" si="11"/>
        <v>800</v>
      </c>
      <c r="AK38" s="387"/>
      <c r="AL38" s="381">
        <f>HLOOKUP(A38,'Work DB'!$1:$2,2,FALSE)</f>
        <v>1720</v>
      </c>
      <c r="AM38" s="381"/>
      <c r="AN38" s="339"/>
      <c r="AO38" s="340"/>
      <c r="AP38" s="335"/>
      <c r="AQ38" s="336"/>
      <c r="AT38" s="82">
        <f t="shared" si="12"/>
        <v>1720</v>
      </c>
    </row>
    <row r="39" spans="1:46" s="1" customFormat="1" ht="51" x14ac:dyDescent="0.75">
      <c r="A39" s="94">
        <f>'Work DB'!AA1</f>
        <v>25</v>
      </c>
      <c r="B39" s="374"/>
      <c r="C39" s="349" t="s">
        <v>67</v>
      </c>
      <c r="D39" s="349"/>
      <c r="E39" s="63" t="str">
        <f>IF(VLOOKUP(E7,'Work DB'!$C:$AW,'Daily Report'!$A$39,FALSE)=0,"",VLOOKUP(E7,'Work DB'!$C:$AW,'Daily Report'!$A$39,FALSE))</f>
        <v/>
      </c>
      <c r="F39" s="63" t="str">
        <f>IF(VLOOKUP(F7,'Work DB'!$C:$AW,'Daily Report'!$A$39,FALSE)=0,"",VLOOKUP(F7,'Work DB'!$C:$AW,'Daily Report'!$A$39,FALSE))</f>
        <v/>
      </c>
      <c r="G39" s="63" t="str">
        <f>IF(VLOOKUP(G7,'Work DB'!$C:$AW,'Daily Report'!$A$39,FALSE)=0,"",VLOOKUP(G7,'Work DB'!$C:$AW,'Daily Report'!$A$39,FALSE))</f>
        <v/>
      </c>
      <c r="H39" s="63" t="str">
        <f>IF(VLOOKUP(H7,'Work DB'!$C:$AW,'Daily Report'!$A$39,FALSE)=0,"",VLOOKUP(H7,'Work DB'!$C:$AW,'Daily Report'!$A$39,FALSE))</f>
        <v/>
      </c>
      <c r="I39" s="63" t="str">
        <f>IF(VLOOKUP(I7,'Work DB'!$C:$AW,'Daily Report'!$A$39,FALSE)=0,"",VLOOKUP(I7,'Work DB'!$C:$AW,'Daily Report'!$A$39,FALSE))</f>
        <v/>
      </c>
      <c r="J39" s="63" t="str">
        <f>IF(VLOOKUP(J7,'Work DB'!$C:$AW,'Daily Report'!$A$39,FALSE)=0,"",VLOOKUP(J7,'Work DB'!$C:$AW,'Daily Report'!$A$39,FALSE))</f>
        <v/>
      </c>
      <c r="K39" s="63" t="str">
        <f>IF(VLOOKUP(K7,'Work DB'!$C:$AW,'Daily Report'!$A$39,FALSE)=0,"",VLOOKUP(K7,'Work DB'!$C:$AW,'Daily Report'!$A$39,FALSE))</f>
        <v/>
      </c>
      <c r="L39" s="63" t="str">
        <f>IF(VLOOKUP(L7,'Work DB'!$C:$AW,'Daily Report'!$A$39,FALSE)=0,"",VLOOKUP(L7,'Work DB'!$C:$AW,'Daily Report'!$A$39,FALSE))</f>
        <v/>
      </c>
      <c r="M39" s="63" t="str">
        <f>IF(VLOOKUP(M7,'Work DB'!$C:$AW,'Daily Report'!$A$39,FALSE)=0,"",VLOOKUP(M7,'Work DB'!$C:$AW,'Daily Report'!$A$39,FALSE))</f>
        <v/>
      </c>
      <c r="N39" s="63" t="str">
        <f>IF(VLOOKUP(N7,'Work DB'!$C:$AW,'Daily Report'!$A$39,FALSE)=0,"",VLOOKUP(N7,'Work DB'!$C:$AW,'Daily Report'!$A$39,FALSE))</f>
        <v/>
      </c>
      <c r="O39" s="63" t="str">
        <f>IF(VLOOKUP(O7,'Work DB'!$C:$AW,'Daily Report'!$A$39,FALSE)=0,"",VLOOKUP(O7,'Work DB'!$C:$AW,'Daily Report'!$A$39,FALSE))</f>
        <v/>
      </c>
      <c r="P39" s="63" t="str">
        <f>IF(VLOOKUP(P7,'Work DB'!$C:$AW,'Daily Report'!$A$39,FALSE)=0,"",VLOOKUP(P7,'Work DB'!$C:$AW,'Daily Report'!$A$39,FALSE))</f>
        <v/>
      </c>
      <c r="Q39" s="63" t="str">
        <f>IF(VLOOKUP(Q7,'Work DB'!$C:$AW,'Daily Report'!$A$39,FALSE)=0,"",VLOOKUP(Q7,'Work DB'!$C:$AW,'Daily Report'!$A$39,FALSE))</f>
        <v/>
      </c>
      <c r="R39" s="63" t="str">
        <f>IF(VLOOKUP(R7,'Work DB'!$C:$AW,'Daily Report'!$A$39,FALSE)=0,"",VLOOKUP(R7,'Work DB'!$C:$AW,'Daily Report'!$A$39,FALSE))</f>
        <v/>
      </c>
      <c r="S39" s="63" t="str">
        <f>IF(VLOOKUP(S7,'Work DB'!$C:$AW,'Daily Report'!$A$39,FALSE)=0,"",VLOOKUP(S7,'Work DB'!$C:$AW,'Daily Report'!$A$39,FALSE))</f>
        <v/>
      </c>
      <c r="T39" s="63" t="str">
        <f>IF(VLOOKUP(T7,'Work DB'!$C:$AW,'Daily Report'!$A$39,FALSE)=0,"",VLOOKUP(T7,'Work DB'!$C:$AW,'Daily Report'!$A$39,FALSE))</f>
        <v/>
      </c>
      <c r="U39" s="63" t="str">
        <f>IF(VLOOKUP(U7,'Work DB'!$C:$AW,'Daily Report'!$A$39,FALSE)=0,"",VLOOKUP(U7,'Work DB'!$C:$AW,'Daily Report'!$A$39,FALSE))</f>
        <v/>
      </c>
      <c r="V39" s="63" t="str">
        <f>IF(VLOOKUP(V7,'Work DB'!$C:$AW,'Daily Report'!$A$39,FALSE)=0,"",VLOOKUP(V7,'Work DB'!$C:$AW,'Daily Report'!$A$39,FALSE))</f>
        <v/>
      </c>
      <c r="W39" s="63" t="str">
        <f>IF(VLOOKUP(W7,'Work DB'!$C:$AW,'Daily Report'!$A$39,FALSE)=0,"",VLOOKUP(W7,'Work DB'!$C:$AW,'Daily Report'!$A$39,FALSE))</f>
        <v/>
      </c>
      <c r="X39" s="63" t="str">
        <f>IF(VLOOKUP(X7,'Work DB'!$C:$AW,'Daily Report'!$A$39,FALSE)=0,"",VLOOKUP(X7,'Work DB'!$C:$AW,'Daily Report'!$A$39,FALSE))</f>
        <v/>
      </c>
      <c r="Y39" s="63" t="str">
        <f>IF(VLOOKUP(Y7,'Work DB'!$C:$AW,'Daily Report'!$A$39,FALSE)=0,"",VLOOKUP(Y7,'Work DB'!$C:$AW,'Daily Report'!$A$39,FALSE))</f>
        <v/>
      </c>
      <c r="Z39" s="63" t="str">
        <f>IF(VLOOKUP(Z7,'Work DB'!$C:$AW,'Daily Report'!$A$39,FALSE)=0,"",VLOOKUP(Z7,'Work DB'!$C:$AW,'Daily Report'!$A$39,FALSE))</f>
        <v/>
      </c>
      <c r="AA39" s="63" t="str">
        <f>IF(VLOOKUP(AA7,'Work DB'!$C:$AW,'Daily Report'!$A$39,FALSE)=0,"",VLOOKUP(AA7,'Work DB'!$C:$AW,'Daily Report'!$A$39,FALSE))</f>
        <v/>
      </c>
      <c r="AB39" s="63" t="str">
        <f>IF(VLOOKUP(AB7,'Work DB'!$C:$AW,'Daily Report'!$A$39,FALSE)=0,"",VLOOKUP(AB7,'Work DB'!$C:$AW,'Daily Report'!$A$39,FALSE))</f>
        <v/>
      </c>
      <c r="AC39" s="63" t="str">
        <f>IF(VLOOKUP(AC7,'Work DB'!$C:$AW,'Daily Report'!$A$39,FALSE)=0,"",VLOOKUP(AC7,'Work DB'!$C:$AW,'Daily Report'!$A$39,FALSE))</f>
        <v/>
      </c>
      <c r="AD39" s="63" t="str">
        <f>IF(VLOOKUP(AD7,'Work DB'!$C:$AW,'Daily Report'!$A$39,FALSE)=0,"",VLOOKUP(AD7,'Work DB'!$C:$AW,'Daily Report'!$A$39,FALSE))</f>
        <v/>
      </c>
      <c r="AE39" s="63" t="str">
        <f>IF(VLOOKUP(AE7,'Work DB'!$C:$AW,'Daily Report'!$A$39,FALSE)=0,"",VLOOKUP(AE7,'Work DB'!$C:$AW,'Daily Report'!$A$39,FALSE))</f>
        <v/>
      </c>
      <c r="AF39" s="63" t="str">
        <f>IF(VLOOKUP(AF7,'Work DB'!$C:$AW,'Daily Report'!$A$39,FALSE)=0,"",VLOOKUP(AF7,'Work DB'!$C:$AW,'Daily Report'!$A$39,FALSE))</f>
        <v/>
      </c>
      <c r="AG39" s="63" t="str">
        <f>IF(VLOOKUP(AG7,'Work DB'!$C:$AW,'Daily Report'!$A$39,FALSE)=0,"",VLOOKUP(AG7,'Work DB'!$C:$AW,'Daily Report'!$A$39,FALSE))</f>
        <v/>
      </c>
      <c r="AH39" s="63" t="str">
        <f>IF(VLOOKUP(AH7,'Work DB'!$C:$AW,'Daily Report'!$A$39,FALSE)=0,"",VLOOKUP(AH7,'Work DB'!$C:$AW,'Daily Report'!$A$39,FALSE))</f>
        <v/>
      </c>
      <c r="AI39" s="69" t="str">
        <f>IF(VLOOKUP(AI7,'Work DB'!$C:$AW,'Daily Report'!$A$39,FALSE)=0,"",VLOOKUP(AI7,'Work DB'!$C:$AW,'Daily Report'!$A$39,FALSE))</f>
        <v/>
      </c>
      <c r="AJ39" s="386">
        <f t="shared" si="11"/>
        <v>0</v>
      </c>
      <c r="AK39" s="387"/>
      <c r="AL39" s="381">
        <f>HLOOKUP(A39,'Work DB'!$1:$2,2,FALSE)</f>
        <v>335.5</v>
      </c>
      <c r="AM39" s="381"/>
      <c r="AN39" s="339"/>
      <c r="AO39" s="340"/>
      <c r="AP39" s="335"/>
      <c r="AQ39" s="336"/>
      <c r="AT39" s="82">
        <f t="shared" si="12"/>
        <v>335.5</v>
      </c>
    </row>
    <row r="40" spans="1:46" s="1" customFormat="1" ht="51" x14ac:dyDescent="0.75">
      <c r="A40" s="94">
        <f>'Work DB'!AB1</f>
        <v>26</v>
      </c>
      <c r="B40" s="374"/>
      <c r="C40" s="349"/>
      <c r="D40" s="349"/>
      <c r="E40" s="63" t="str">
        <f>IF(VLOOKUP(E7,'Work DB'!$C:$AW,'Daily Report'!$A$40,FALSE)=0,"",VLOOKUP(E7,'Work DB'!$C:$AW,'Daily Report'!$A$40,FALSE))</f>
        <v/>
      </c>
      <c r="F40" s="63" t="str">
        <f>IF(VLOOKUP(F7,'Work DB'!$C:$AW,'Daily Report'!$A$40,FALSE)=0,"",VLOOKUP(F7,'Work DB'!$C:$AW,'Daily Report'!$A$40,FALSE))</f>
        <v/>
      </c>
      <c r="G40" s="63" t="str">
        <f>IF(VLOOKUP(G7,'Work DB'!$C:$AW,'Daily Report'!$A$40,FALSE)=0,"",VLOOKUP(G7,'Work DB'!$C:$AW,'Daily Report'!$A$40,FALSE))</f>
        <v/>
      </c>
      <c r="H40" s="63" t="str">
        <f>IF(VLOOKUP(H7,'Work DB'!$C:$AW,'Daily Report'!$A$40,FALSE)=0,"",VLOOKUP(H7,'Work DB'!$C:$AW,'Daily Report'!$A$40,FALSE))</f>
        <v/>
      </c>
      <c r="I40" s="63" t="str">
        <f>IF(VLOOKUP(I7,'Work DB'!$C:$AW,'Daily Report'!$A$40,FALSE)=0,"",VLOOKUP(I7,'Work DB'!$C:$AW,'Daily Report'!$A$40,FALSE))</f>
        <v/>
      </c>
      <c r="J40" s="63" t="str">
        <f>IF(VLOOKUP(J7,'Work DB'!$C:$AW,'Daily Report'!$A$40,FALSE)=0,"",VLOOKUP(J7,'Work DB'!$C:$AW,'Daily Report'!$A$40,FALSE))</f>
        <v/>
      </c>
      <c r="K40" s="63" t="str">
        <f>IF(VLOOKUP(K7,'Work DB'!$C:$AW,'Daily Report'!$A$40,FALSE)=0,"",VLOOKUP(K7,'Work DB'!$C:$AW,'Daily Report'!$A$40,FALSE))</f>
        <v/>
      </c>
      <c r="L40" s="63" t="str">
        <f>IF(VLOOKUP(L7,'Work DB'!$C:$AW,'Daily Report'!$A$40,FALSE)=0,"",VLOOKUP(L7,'Work DB'!$C:$AW,'Daily Report'!$A$40,FALSE))</f>
        <v/>
      </c>
      <c r="M40" s="63" t="str">
        <f>IF(VLOOKUP(M7,'Work DB'!$C:$AW,'Daily Report'!$A$40,FALSE)=0,"",VLOOKUP(M7,'Work DB'!$C:$AW,'Daily Report'!$A$40,FALSE))</f>
        <v/>
      </c>
      <c r="N40" s="63" t="str">
        <f>IF(VLOOKUP(N7,'Work DB'!$C:$AW,'Daily Report'!$A$40,FALSE)=0,"",VLOOKUP(N7,'Work DB'!$C:$AW,'Daily Report'!$A$40,FALSE))</f>
        <v/>
      </c>
      <c r="O40" s="63" t="str">
        <f>IF(VLOOKUP(O7,'Work DB'!$C:$AW,'Daily Report'!$A$40,FALSE)=0,"",VLOOKUP(O7,'Work DB'!$C:$AW,'Daily Report'!$A$40,FALSE))</f>
        <v/>
      </c>
      <c r="P40" s="63" t="str">
        <f>IF(VLOOKUP(P7,'Work DB'!$C:$AW,'Daily Report'!$A$40,FALSE)=0,"",VLOOKUP(P7,'Work DB'!$C:$AW,'Daily Report'!$A$40,FALSE))</f>
        <v/>
      </c>
      <c r="Q40" s="63" t="str">
        <f>IF(VLOOKUP(Q7,'Work DB'!$C:$AW,'Daily Report'!$A$40,FALSE)=0,"",VLOOKUP(Q7,'Work DB'!$C:$AW,'Daily Report'!$A$40,FALSE))</f>
        <v/>
      </c>
      <c r="R40" s="63" t="str">
        <f>IF(VLOOKUP(R7,'Work DB'!$C:$AW,'Daily Report'!$A$40,FALSE)=0,"",VLOOKUP(R7,'Work DB'!$C:$AW,'Daily Report'!$A$40,FALSE))</f>
        <v/>
      </c>
      <c r="S40" s="63" t="str">
        <f>IF(VLOOKUP(S7,'Work DB'!$C:$AW,'Daily Report'!$A$40,FALSE)=0,"",VLOOKUP(S7,'Work DB'!$C:$AW,'Daily Report'!$A$40,FALSE))</f>
        <v/>
      </c>
      <c r="T40" s="63" t="str">
        <f>IF(VLOOKUP(T7,'Work DB'!$C:$AW,'Daily Report'!$A$40,FALSE)=0,"",VLOOKUP(T7,'Work DB'!$C:$AW,'Daily Report'!$A$40,FALSE))</f>
        <v/>
      </c>
      <c r="U40" s="63" t="str">
        <f>IF(VLOOKUP(U7,'Work DB'!$C:$AW,'Daily Report'!$A$40,FALSE)=0,"",VLOOKUP(U7,'Work DB'!$C:$AW,'Daily Report'!$A$40,FALSE))</f>
        <v/>
      </c>
      <c r="V40" s="63" t="str">
        <f>IF(VLOOKUP(V7,'Work DB'!$C:$AW,'Daily Report'!$A$40,FALSE)=0,"",VLOOKUP(V7,'Work DB'!$C:$AW,'Daily Report'!$A$40,FALSE))</f>
        <v/>
      </c>
      <c r="W40" s="63" t="str">
        <f>IF(VLOOKUP(W7,'Work DB'!$C:$AW,'Daily Report'!$A$40,FALSE)=0,"",VLOOKUP(W7,'Work DB'!$C:$AW,'Daily Report'!$A$40,FALSE))</f>
        <v/>
      </c>
      <c r="X40" s="63" t="str">
        <f>IF(VLOOKUP(X7,'Work DB'!$C:$AW,'Daily Report'!$A$40,FALSE)=0,"",VLOOKUP(X7,'Work DB'!$C:$AW,'Daily Report'!$A$40,FALSE))</f>
        <v/>
      </c>
      <c r="Y40" s="63" t="str">
        <f>IF(VLOOKUP(Y7,'Work DB'!$C:$AW,'Daily Report'!$A$40,FALSE)=0,"",VLOOKUP(Y7,'Work DB'!$C:$AW,'Daily Report'!$A$40,FALSE))</f>
        <v/>
      </c>
      <c r="Z40" s="63" t="str">
        <f>IF(VLOOKUP(Z7,'Work DB'!$C:$AW,'Daily Report'!$A$40,FALSE)=0,"",VLOOKUP(Z7,'Work DB'!$C:$AW,'Daily Report'!$A$40,FALSE))</f>
        <v/>
      </c>
      <c r="AA40" s="63" t="str">
        <f>IF(VLOOKUP(AA7,'Work DB'!$C:$AW,'Daily Report'!$A$40,FALSE)=0,"",VLOOKUP(AA7,'Work DB'!$C:$AW,'Daily Report'!$A$40,FALSE))</f>
        <v/>
      </c>
      <c r="AB40" s="63" t="str">
        <f>IF(VLOOKUP(AB7,'Work DB'!$C:$AW,'Daily Report'!$A$40,FALSE)=0,"",VLOOKUP(AB7,'Work DB'!$C:$AW,'Daily Report'!$A$40,FALSE))</f>
        <v/>
      </c>
      <c r="AC40" s="63" t="str">
        <f>IF(VLOOKUP(AC7,'Work DB'!$C:$AW,'Daily Report'!$A$40,FALSE)=0,"",VLOOKUP(AC7,'Work DB'!$C:$AW,'Daily Report'!$A$40,FALSE))</f>
        <v/>
      </c>
      <c r="AD40" s="63" t="str">
        <f>IF(VLOOKUP(AD7,'Work DB'!$C:$AW,'Daily Report'!$A$40,FALSE)=0,"",VLOOKUP(AD7,'Work DB'!$C:$AW,'Daily Report'!$A$40,FALSE))</f>
        <v/>
      </c>
      <c r="AE40" s="63" t="str">
        <f>IF(VLOOKUP(AE7,'Work DB'!$C:$AW,'Daily Report'!$A$40,FALSE)=0,"",VLOOKUP(AE7,'Work DB'!$C:$AW,'Daily Report'!$A$40,FALSE))</f>
        <v/>
      </c>
      <c r="AF40" s="63" t="str">
        <f>IF(VLOOKUP(AF7,'Work DB'!$C:$AW,'Daily Report'!$A$40,FALSE)=0,"",VLOOKUP(AF7,'Work DB'!$C:$AW,'Daily Report'!$A$40,FALSE))</f>
        <v/>
      </c>
      <c r="AG40" s="63" t="str">
        <f>IF(VLOOKUP(AG7,'Work DB'!$C:$AW,'Daily Report'!$A$40,FALSE)=0,"",VLOOKUP(AG7,'Work DB'!$C:$AW,'Daily Report'!$A$40,FALSE))</f>
        <v/>
      </c>
      <c r="AH40" s="63" t="str">
        <f>IF(VLOOKUP(AH7,'Work DB'!$C:$AW,'Daily Report'!$A$40,FALSE)=0,"",VLOOKUP(AH7,'Work DB'!$C:$AW,'Daily Report'!$A$40,FALSE))</f>
        <v/>
      </c>
      <c r="AI40" s="69" t="str">
        <f>IF(VLOOKUP(AI7,'Work DB'!$C:$AW,'Daily Report'!$A$40,FALSE)=0,"",VLOOKUP(AI7,'Work DB'!$C:$AW,'Daily Report'!$A$40,FALSE))</f>
        <v/>
      </c>
      <c r="AJ40" s="386">
        <f t="shared" si="11"/>
        <v>0</v>
      </c>
      <c r="AK40" s="387"/>
      <c r="AL40" s="381">
        <f>HLOOKUP(A40,'Work DB'!$1:$2,2,FALSE)</f>
        <v>0</v>
      </c>
      <c r="AM40" s="381"/>
      <c r="AN40" s="339"/>
      <c r="AO40" s="340"/>
      <c r="AP40" s="335"/>
      <c r="AQ40" s="336"/>
      <c r="AT40" s="82">
        <f t="shared" si="12"/>
        <v>0</v>
      </c>
    </row>
    <row r="41" spans="1:46" s="1" customFormat="1" ht="51.75" thickBot="1" x14ac:dyDescent="0.8">
      <c r="A41" s="94">
        <f>'Work DB'!AC1</f>
        <v>27</v>
      </c>
      <c r="B41" s="374"/>
      <c r="C41" s="360"/>
      <c r="D41" s="360"/>
      <c r="E41" s="65" t="str">
        <f>IF(VLOOKUP(E7,'Work DB'!$C:$AW,'Daily Report'!$A$41,FALSE)=0,"",VLOOKUP(E7,'Work DB'!$C:$AW,'Daily Report'!$A$41,FALSE))</f>
        <v/>
      </c>
      <c r="F41" s="65" t="str">
        <f>IF(VLOOKUP(F7,'Work DB'!$C:$AW,'Daily Report'!$A$41,FALSE)=0,"",VLOOKUP(F7,'Work DB'!$C:$AW,'Daily Report'!$A$41,FALSE))</f>
        <v/>
      </c>
      <c r="G41" s="65" t="str">
        <f>IF(VLOOKUP(G7,'Work DB'!$C:$AW,'Daily Report'!$A$41,FALSE)=0,"",VLOOKUP(G7,'Work DB'!$C:$AW,'Daily Report'!$A$41,FALSE))</f>
        <v/>
      </c>
      <c r="H41" s="65" t="str">
        <f>IF(VLOOKUP(H7,'Work DB'!$C:$AW,'Daily Report'!$A$41,FALSE)=0,"",VLOOKUP(H7,'Work DB'!$C:$AW,'Daily Report'!$A$41,FALSE))</f>
        <v/>
      </c>
      <c r="I41" s="65" t="str">
        <f>IF(VLOOKUP(I7,'Work DB'!$C:$AW,'Daily Report'!$A$41,FALSE)=0,"",VLOOKUP(I7,'Work DB'!$C:$AW,'Daily Report'!$A$41,FALSE))</f>
        <v/>
      </c>
      <c r="J41" s="65" t="str">
        <f>IF(VLOOKUP(J7,'Work DB'!$C:$AW,'Daily Report'!$A$41,FALSE)=0,"",VLOOKUP(J7,'Work DB'!$C:$AW,'Daily Report'!$A$41,FALSE))</f>
        <v/>
      </c>
      <c r="K41" s="65" t="str">
        <f>IF(VLOOKUP(K7,'Work DB'!$C:$AW,'Daily Report'!$A$41,FALSE)=0,"",VLOOKUP(K7,'Work DB'!$C:$AW,'Daily Report'!$A$41,FALSE))</f>
        <v/>
      </c>
      <c r="L41" s="65" t="str">
        <f>IF(VLOOKUP(L7,'Work DB'!$C:$AW,'Daily Report'!$A$41,FALSE)=0,"",VLOOKUP(L7,'Work DB'!$C:$AW,'Daily Report'!$A$41,FALSE))</f>
        <v/>
      </c>
      <c r="M41" s="65" t="str">
        <f>IF(VLOOKUP(M7,'Work DB'!$C:$AW,'Daily Report'!$A$41,FALSE)=0,"",VLOOKUP(M7,'Work DB'!$C:$AW,'Daily Report'!$A$41,FALSE))</f>
        <v/>
      </c>
      <c r="N41" s="65" t="str">
        <f>IF(VLOOKUP(N7,'Work DB'!$C:$AW,'Daily Report'!$A$41,FALSE)=0,"",VLOOKUP(N7,'Work DB'!$C:$AW,'Daily Report'!$A$41,FALSE))</f>
        <v/>
      </c>
      <c r="O41" s="65" t="str">
        <f>IF(VLOOKUP(O7,'Work DB'!$C:$AW,'Daily Report'!$A$41,FALSE)=0,"",VLOOKUP(O7,'Work DB'!$C:$AW,'Daily Report'!$A$41,FALSE))</f>
        <v/>
      </c>
      <c r="P41" s="65" t="str">
        <f>IF(VLOOKUP(P7,'Work DB'!$C:$AW,'Daily Report'!$A$41,FALSE)=0,"",VLOOKUP(P7,'Work DB'!$C:$AW,'Daily Report'!$A$41,FALSE))</f>
        <v/>
      </c>
      <c r="Q41" s="65" t="str">
        <f>IF(VLOOKUP(Q7,'Work DB'!$C:$AW,'Daily Report'!$A$41,FALSE)=0,"",VLOOKUP(Q7,'Work DB'!$C:$AW,'Daily Report'!$A$41,FALSE))</f>
        <v/>
      </c>
      <c r="R41" s="65" t="str">
        <f>IF(VLOOKUP(R7,'Work DB'!$C:$AW,'Daily Report'!$A$41,FALSE)=0,"",VLOOKUP(R7,'Work DB'!$C:$AW,'Daily Report'!$A$41,FALSE))</f>
        <v/>
      </c>
      <c r="S41" s="65" t="str">
        <f>IF(VLOOKUP(S7,'Work DB'!$C:$AW,'Daily Report'!$A$41,FALSE)=0,"",VLOOKUP(S7,'Work DB'!$C:$AW,'Daily Report'!$A$41,FALSE))</f>
        <v/>
      </c>
      <c r="T41" s="65" t="str">
        <f>IF(VLOOKUP(T7,'Work DB'!$C:$AW,'Daily Report'!$A$41,FALSE)=0,"",VLOOKUP(T7,'Work DB'!$C:$AW,'Daily Report'!$A$41,FALSE))</f>
        <v/>
      </c>
      <c r="U41" s="65" t="str">
        <f>IF(VLOOKUP(U7,'Work DB'!$C:$AW,'Daily Report'!$A$41,FALSE)=0,"",VLOOKUP(U7,'Work DB'!$C:$AW,'Daily Report'!$A$41,FALSE))</f>
        <v/>
      </c>
      <c r="V41" s="65" t="str">
        <f>IF(VLOOKUP(V7,'Work DB'!$C:$AW,'Daily Report'!$A$41,FALSE)=0,"",VLOOKUP(V7,'Work DB'!$C:$AW,'Daily Report'!$A$41,FALSE))</f>
        <v/>
      </c>
      <c r="W41" s="65" t="str">
        <f>IF(VLOOKUP(W7,'Work DB'!$C:$AW,'Daily Report'!$A$41,FALSE)=0,"",VLOOKUP(W7,'Work DB'!$C:$AW,'Daily Report'!$A$41,FALSE))</f>
        <v/>
      </c>
      <c r="X41" s="65" t="str">
        <f>IF(VLOOKUP(X7,'Work DB'!$C:$AW,'Daily Report'!$A$41,FALSE)=0,"",VLOOKUP(X7,'Work DB'!$C:$AW,'Daily Report'!$A$41,FALSE))</f>
        <v/>
      </c>
      <c r="Y41" s="65" t="str">
        <f>IF(VLOOKUP(Y7,'Work DB'!$C:$AW,'Daily Report'!$A$41,FALSE)=0,"",VLOOKUP(Y7,'Work DB'!$C:$AW,'Daily Report'!$A$41,FALSE))</f>
        <v/>
      </c>
      <c r="Z41" s="65" t="str">
        <f>IF(VLOOKUP(Z7,'Work DB'!$C:$AW,'Daily Report'!$A$41,FALSE)=0,"",VLOOKUP(Z7,'Work DB'!$C:$AW,'Daily Report'!$A$41,FALSE))</f>
        <v/>
      </c>
      <c r="AA41" s="65" t="str">
        <f>IF(VLOOKUP(AA7,'Work DB'!$C:$AW,'Daily Report'!$A$41,FALSE)=0,"",VLOOKUP(AA7,'Work DB'!$C:$AW,'Daily Report'!$A$41,FALSE))</f>
        <v/>
      </c>
      <c r="AB41" s="65" t="str">
        <f>IF(VLOOKUP(AB7,'Work DB'!$C:$AW,'Daily Report'!$A$41,FALSE)=0,"",VLOOKUP(AB7,'Work DB'!$C:$AW,'Daily Report'!$A$41,FALSE))</f>
        <v/>
      </c>
      <c r="AC41" s="65" t="str">
        <f>IF(VLOOKUP(AC7,'Work DB'!$C:$AW,'Daily Report'!$A$41,FALSE)=0,"",VLOOKUP(AC7,'Work DB'!$C:$AW,'Daily Report'!$A$41,FALSE))</f>
        <v/>
      </c>
      <c r="AD41" s="65" t="str">
        <f>IF(VLOOKUP(AD7,'Work DB'!$C:$AW,'Daily Report'!$A$41,FALSE)=0,"",VLOOKUP(AD7,'Work DB'!$C:$AW,'Daily Report'!$A$41,FALSE))</f>
        <v/>
      </c>
      <c r="AE41" s="65" t="str">
        <f>IF(VLOOKUP(AE7,'Work DB'!$C:$AW,'Daily Report'!$A$41,FALSE)=0,"",VLOOKUP(AE7,'Work DB'!$C:$AW,'Daily Report'!$A$41,FALSE))</f>
        <v/>
      </c>
      <c r="AF41" s="65" t="str">
        <f>IF(VLOOKUP(AF7,'Work DB'!$C:$AW,'Daily Report'!$A$41,FALSE)=0,"",VLOOKUP(AF7,'Work DB'!$C:$AW,'Daily Report'!$A$41,FALSE))</f>
        <v/>
      </c>
      <c r="AG41" s="65" t="str">
        <f>IF(VLOOKUP(AG7,'Work DB'!$C:$AW,'Daily Report'!$A$41,FALSE)=0,"",VLOOKUP(AG7,'Work DB'!$C:$AW,'Daily Report'!$A$41,FALSE))</f>
        <v/>
      </c>
      <c r="AH41" s="65" t="str">
        <f>IF(VLOOKUP(AH7,'Work DB'!$C:$AW,'Daily Report'!$A$41,FALSE)=0,"",VLOOKUP(AH7,'Work DB'!$C:$AW,'Daily Report'!$A$41,FALSE))</f>
        <v/>
      </c>
      <c r="AI41" s="70" t="str">
        <f>IF(VLOOKUP(AI7,'Work DB'!$C:$AW,'Daily Report'!$A$41,FALSE)=0,"",VLOOKUP(AI7,'Work DB'!$C:$AW,'Daily Report'!$A$41,FALSE))</f>
        <v/>
      </c>
      <c r="AJ41" s="449">
        <f t="shared" si="11"/>
        <v>0</v>
      </c>
      <c r="AK41" s="450"/>
      <c r="AL41" s="400">
        <f>HLOOKUP(A41,'Work DB'!$1:$2,2,FALSE)</f>
        <v>0</v>
      </c>
      <c r="AM41" s="400"/>
      <c r="AN41" s="339"/>
      <c r="AO41" s="340"/>
      <c r="AP41" s="335"/>
      <c r="AQ41" s="336"/>
      <c r="AT41" s="82">
        <v>1</v>
      </c>
    </row>
    <row r="42" spans="1:46" s="1" customFormat="1" ht="63" thickTop="1" thickBot="1" x14ac:dyDescent="0.8">
      <c r="A42" s="6"/>
      <c r="B42" s="375"/>
      <c r="C42" s="350" t="s">
        <v>4</v>
      </c>
      <c r="D42" s="350"/>
      <c r="E42" s="28">
        <f>IF(1*SUM(E35:E41)&gt;0,1*SUM(E35:E41),"")</f>
        <v>255</v>
      </c>
      <c r="F42" s="28">
        <f t="shared" ref="F42:AI42" si="13">IF(1*SUM(F35:F41)&gt;0,1*SUM(F35:F41),"")</f>
        <v>336.4</v>
      </c>
      <c r="G42" s="28">
        <f t="shared" si="13"/>
        <v>270.60000000000002</v>
      </c>
      <c r="H42" s="28">
        <f t="shared" si="13"/>
        <v>218.39999999999998</v>
      </c>
      <c r="I42" s="28">
        <f t="shared" si="13"/>
        <v>249.2</v>
      </c>
      <c r="J42" s="28">
        <f t="shared" si="13"/>
        <v>245.2</v>
      </c>
      <c r="K42" s="28">
        <f t="shared" si="13"/>
        <v>213</v>
      </c>
      <c r="L42" s="28" t="str">
        <f t="shared" si="13"/>
        <v/>
      </c>
      <c r="M42" s="28">
        <f t="shared" si="13"/>
        <v>268.2</v>
      </c>
      <c r="N42" s="28">
        <f t="shared" si="13"/>
        <v>289.39999999999998</v>
      </c>
      <c r="O42" s="28">
        <f t="shared" si="13"/>
        <v>207.8</v>
      </c>
      <c r="P42" s="28">
        <f t="shared" si="13"/>
        <v>248</v>
      </c>
      <c r="Q42" s="28">
        <f t="shared" si="13"/>
        <v>270.2</v>
      </c>
      <c r="R42" s="28">
        <f t="shared" si="13"/>
        <v>191</v>
      </c>
      <c r="S42" s="28">
        <f t="shared" si="13"/>
        <v>230.59999999999997</v>
      </c>
      <c r="T42" s="28">
        <f t="shared" si="13"/>
        <v>120.2</v>
      </c>
      <c r="U42" s="28">
        <f t="shared" si="13"/>
        <v>130.80000000000001</v>
      </c>
      <c r="V42" s="28">
        <f t="shared" si="13"/>
        <v>201</v>
      </c>
      <c r="W42" s="28">
        <f t="shared" si="13"/>
        <v>190</v>
      </c>
      <c r="X42" s="28">
        <f t="shared" si="13"/>
        <v>305.8</v>
      </c>
      <c r="Y42" s="28">
        <f t="shared" si="13"/>
        <v>180.4</v>
      </c>
      <c r="Z42" s="28">
        <f t="shared" si="13"/>
        <v>103.80000000000001</v>
      </c>
      <c r="AA42" s="28" t="str">
        <f t="shared" si="13"/>
        <v/>
      </c>
      <c r="AB42" s="28" t="str">
        <f t="shared" si="13"/>
        <v/>
      </c>
      <c r="AC42" s="28" t="str">
        <f t="shared" si="13"/>
        <v/>
      </c>
      <c r="AD42" s="28" t="str">
        <f t="shared" si="13"/>
        <v/>
      </c>
      <c r="AE42" s="28" t="str">
        <f t="shared" si="13"/>
        <v/>
      </c>
      <c r="AF42" s="28" t="str">
        <f t="shared" si="13"/>
        <v/>
      </c>
      <c r="AG42" s="28" t="str">
        <f t="shared" si="13"/>
        <v/>
      </c>
      <c r="AH42" s="28" t="str">
        <f t="shared" si="13"/>
        <v/>
      </c>
      <c r="AI42" s="71" t="str">
        <f t="shared" si="13"/>
        <v/>
      </c>
      <c r="AJ42" s="454">
        <f>SUM(AJ35:AK41)</f>
        <v>4725</v>
      </c>
      <c r="AK42" s="455"/>
      <c r="AL42" s="453">
        <f>SUM(AL35:AM41)</f>
        <v>9687.7000000000007</v>
      </c>
      <c r="AM42" s="453"/>
      <c r="AN42" s="424"/>
      <c r="AO42" s="425"/>
      <c r="AP42" s="421"/>
      <c r="AQ42" s="422"/>
      <c r="AT42" s="82">
        <v>1</v>
      </c>
    </row>
    <row r="43" spans="1:46" s="46" customFormat="1" ht="15.75" thickBot="1" x14ac:dyDescent="0.45">
      <c r="A43" s="39"/>
      <c r="B43" s="40"/>
      <c r="C43" s="41"/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3"/>
      <c r="AK43" s="44"/>
      <c r="AL43" s="39"/>
      <c r="AM43" s="39"/>
      <c r="AN43" s="45"/>
      <c r="AO43" s="45"/>
      <c r="AT43" s="39">
        <f>1</f>
        <v>1</v>
      </c>
    </row>
    <row r="44" spans="1:46" s="1" customFormat="1" ht="51" x14ac:dyDescent="0.75">
      <c r="A44" s="94">
        <f>'Work DB'!AD1</f>
        <v>28</v>
      </c>
      <c r="B44" s="373" t="s">
        <v>10</v>
      </c>
      <c r="C44" s="346" t="s">
        <v>11</v>
      </c>
      <c r="D44" s="346"/>
      <c r="E44" s="61" t="str">
        <f>IF(VLOOKUP(E7,'Work DB'!$C:$AW,'Daily Report'!$A$44,FALSE)=0,"",VLOOKUP(E7,'Work DB'!$C:$AW,'Daily Report'!$A$44,FALSE))</f>
        <v/>
      </c>
      <c r="F44" s="61" t="str">
        <f>IF(VLOOKUP(F7,'Work DB'!$C:$AW,'Daily Report'!$A$44,FALSE)=0,"",VLOOKUP(F7,'Work DB'!$C:$AW,'Daily Report'!$A$44,FALSE))</f>
        <v/>
      </c>
      <c r="G44" s="61" t="str">
        <f>IF(VLOOKUP(G7,'Work DB'!$C:$AW,'Daily Report'!$A$44,FALSE)=0,"",VLOOKUP(G7,'Work DB'!$C:$AW,'Daily Report'!$A$44,FALSE))</f>
        <v/>
      </c>
      <c r="H44" s="61" t="str">
        <f>IF(VLOOKUP(H7,'Work DB'!$C:$AW,'Daily Report'!$A$44,FALSE)=0,"",VLOOKUP(H7,'Work DB'!$C:$AW,'Daily Report'!$A$44,FALSE))</f>
        <v/>
      </c>
      <c r="I44" s="61" t="str">
        <f>IF(VLOOKUP(I7,'Work DB'!$C:$AW,'Daily Report'!$A$44,FALSE)=0,"",VLOOKUP(I7,'Work DB'!$C:$AW,'Daily Report'!$A$44,FALSE))</f>
        <v/>
      </c>
      <c r="J44" s="61" t="str">
        <f>IF(VLOOKUP(J7,'Work DB'!$C:$AW,'Daily Report'!$A$44,FALSE)=0,"",VLOOKUP(J7,'Work DB'!$C:$AW,'Daily Report'!$A$44,FALSE))</f>
        <v/>
      </c>
      <c r="K44" s="61">
        <f>IF(VLOOKUP(K7,'Work DB'!$C:$AW,'Daily Report'!$A$44,FALSE)=0,"",VLOOKUP(K7,'Work DB'!$C:$AW,'Daily Report'!$A$44,FALSE))</f>
        <v>8</v>
      </c>
      <c r="L44" s="61" t="str">
        <f>IF(VLOOKUP(L7,'Work DB'!$C:$AW,'Daily Report'!$A$44,FALSE)=0,"",VLOOKUP(L7,'Work DB'!$C:$AW,'Daily Report'!$A$44,FALSE))</f>
        <v/>
      </c>
      <c r="M44" s="61">
        <f>IF(VLOOKUP(M7,'Work DB'!$C:$AW,'Daily Report'!$A$44,FALSE)=0,"",VLOOKUP(M7,'Work DB'!$C:$AW,'Daily Report'!$A$44,FALSE))</f>
        <v>20</v>
      </c>
      <c r="N44" s="61">
        <f>IF(VLOOKUP(N7,'Work DB'!$C:$AW,'Daily Report'!$A$44,FALSE)=0,"",VLOOKUP(N7,'Work DB'!$C:$AW,'Daily Report'!$A$44,FALSE))</f>
        <v>20</v>
      </c>
      <c r="O44" s="61" t="str">
        <f>IF(VLOOKUP(O7,'Work DB'!$C:$AW,'Daily Report'!$A$44,FALSE)=0,"",VLOOKUP(O7,'Work DB'!$C:$AW,'Daily Report'!$A$44,FALSE))</f>
        <v/>
      </c>
      <c r="P44" s="61" t="str">
        <f>IF(VLOOKUP(P7,'Work DB'!$C:$AW,'Daily Report'!$A$44,FALSE)=0,"",VLOOKUP(P7,'Work DB'!$C:$AW,'Daily Report'!$A$44,FALSE))</f>
        <v/>
      </c>
      <c r="Q44" s="61" t="str">
        <f>IF(VLOOKUP(Q7,'Work DB'!$C:$AW,'Daily Report'!$A$44,FALSE)=0,"",VLOOKUP(Q7,'Work DB'!$C:$AW,'Daily Report'!$A$44,FALSE))</f>
        <v/>
      </c>
      <c r="R44" s="61">
        <f>IF(VLOOKUP(R7,'Work DB'!$C:$AW,'Daily Report'!$A$44,FALSE)=0,"",VLOOKUP(R7,'Work DB'!$C:$AW,'Daily Report'!$A$44,FALSE))</f>
        <v>8</v>
      </c>
      <c r="S44" s="61" t="str">
        <f>IF(VLOOKUP(S7,'Work DB'!$C:$AW,'Daily Report'!$A$44,FALSE)=0,"",VLOOKUP(S7,'Work DB'!$C:$AW,'Daily Report'!$A$44,FALSE))</f>
        <v/>
      </c>
      <c r="T44" s="61" t="str">
        <f>IF(VLOOKUP(T7,'Work DB'!$C:$AW,'Daily Report'!$A$44,FALSE)=0,"",VLOOKUP(T7,'Work DB'!$C:$AW,'Daily Report'!$A$44,FALSE))</f>
        <v/>
      </c>
      <c r="U44" s="61" t="str">
        <f>IF(VLOOKUP(U7,'Work DB'!$C:$AW,'Daily Report'!$A$44,FALSE)=0,"",VLOOKUP(U7,'Work DB'!$C:$AW,'Daily Report'!$A$44,FALSE))</f>
        <v/>
      </c>
      <c r="V44" s="61" t="str">
        <f>IF(VLOOKUP(V7,'Work DB'!$C:$AW,'Daily Report'!$A$44,FALSE)=0,"",VLOOKUP(V7,'Work DB'!$C:$AW,'Daily Report'!$A$44,FALSE))</f>
        <v/>
      </c>
      <c r="W44" s="61" t="str">
        <f>IF(VLOOKUP(W7,'Work DB'!$C:$AW,'Daily Report'!$A$44,FALSE)=0,"",VLOOKUP(W7,'Work DB'!$C:$AW,'Daily Report'!$A$44,FALSE))</f>
        <v/>
      </c>
      <c r="X44" s="61" t="str">
        <f>IF(VLOOKUP(X7,'Work DB'!$C:$AW,'Daily Report'!$A$44,FALSE)=0,"",VLOOKUP(X7,'Work DB'!$C:$AW,'Daily Report'!$A$44,FALSE))</f>
        <v/>
      </c>
      <c r="Y44" s="61" t="str">
        <f>IF(VLOOKUP(Y7,'Work DB'!$C:$AW,'Daily Report'!$A$44,FALSE)=0,"",VLOOKUP(Y7,'Work DB'!$C:$AW,'Daily Report'!$A$44,FALSE))</f>
        <v/>
      </c>
      <c r="Z44" s="61" t="str">
        <f>IF(VLOOKUP(Z7,'Work DB'!$C:$AW,'Daily Report'!$A$44,FALSE)=0,"",VLOOKUP(Z7,'Work DB'!$C:$AW,'Daily Report'!$A$44,FALSE))</f>
        <v/>
      </c>
      <c r="AA44" s="61" t="str">
        <f>IF(VLOOKUP(AA7,'Work DB'!$C:$AW,'Daily Report'!$A$44,FALSE)=0,"",VLOOKUP(AA7,'Work DB'!$C:$AW,'Daily Report'!$A$44,FALSE))</f>
        <v/>
      </c>
      <c r="AB44" s="61" t="str">
        <f>IF(VLOOKUP(AB7,'Work DB'!$C:$AW,'Daily Report'!$A$44,FALSE)=0,"",VLOOKUP(AB7,'Work DB'!$C:$AW,'Daily Report'!$A$44,FALSE))</f>
        <v/>
      </c>
      <c r="AC44" s="61" t="str">
        <f>IF(VLOOKUP(AC7,'Work DB'!$C:$AW,'Daily Report'!$A$44,FALSE)=0,"",VLOOKUP(AC7,'Work DB'!$C:$AW,'Daily Report'!$A$44,FALSE))</f>
        <v/>
      </c>
      <c r="AD44" s="61" t="str">
        <f>IF(VLOOKUP(AD7,'Work DB'!$C:$AW,'Daily Report'!$A$44,FALSE)=0,"",VLOOKUP(AD7,'Work DB'!$C:$AW,'Daily Report'!$A$44,FALSE))</f>
        <v/>
      </c>
      <c r="AE44" s="61" t="str">
        <f>IF(VLOOKUP(AE7,'Work DB'!$C:$AW,'Daily Report'!$A$44,FALSE)=0,"",VLOOKUP(AE7,'Work DB'!$C:$AW,'Daily Report'!$A$44,FALSE))</f>
        <v/>
      </c>
      <c r="AF44" s="61" t="str">
        <f>IF(VLOOKUP(AF7,'Work DB'!$C:$AW,'Daily Report'!$A$44,FALSE)=0,"",VLOOKUP(AF7,'Work DB'!$C:$AW,'Daily Report'!$A$44,FALSE))</f>
        <v/>
      </c>
      <c r="AG44" s="61" t="str">
        <f>IF(VLOOKUP(AG7,'Work DB'!$C:$AW,'Daily Report'!$A$44,FALSE)=0,"",VLOOKUP(AG7,'Work DB'!$C:$AW,'Daily Report'!$A$44,FALSE))</f>
        <v/>
      </c>
      <c r="AH44" s="61" t="str">
        <f>IF(VLOOKUP(AH7,'Work DB'!$C:$AW,'Daily Report'!$A$44,FALSE)=0,"",VLOOKUP(AH7,'Work DB'!$C:$AW,'Daily Report'!$A$44,FALSE))</f>
        <v/>
      </c>
      <c r="AI44" s="68" t="str">
        <f>IF(VLOOKUP(AI7,'Work DB'!$C:$AW,'Daily Report'!$A$44,FALSE)=0,"",VLOOKUP(AI7,'Work DB'!$C:$AW,'Daily Report'!$A$44,FALSE))</f>
        <v/>
      </c>
      <c r="AJ44" s="383">
        <f>SUM(E44:AI44)</f>
        <v>56</v>
      </c>
      <c r="AK44" s="384"/>
      <c r="AL44" s="377">
        <f>HLOOKUP(A44,'Work DB'!$1:$2,2,FALSE)</f>
        <v>104</v>
      </c>
      <c r="AM44" s="377"/>
      <c r="AN44" s="378">
        <v>93822</v>
      </c>
      <c r="AO44" s="378"/>
      <c r="AP44" s="379">
        <f>AL44/AN44</f>
        <v>1.1084820191426318E-3</v>
      </c>
      <c r="AQ44" s="380"/>
      <c r="AT44" s="82">
        <v>1</v>
      </c>
    </row>
    <row r="45" spans="1:46" s="1" customFormat="1" ht="51" x14ac:dyDescent="0.75">
      <c r="A45" s="94">
        <f>'Work DB'!AE1</f>
        <v>29</v>
      </c>
      <c r="B45" s="374"/>
      <c r="C45" s="349" t="s">
        <v>12</v>
      </c>
      <c r="D45" s="349"/>
      <c r="E45" s="63" t="str">
        <f>IF(VLOOKUP(E7,'Work DB'!$C:$AW,'Daily Report'!$A$45,FALSE)=0,"",VLOOKUP(E7,'Work DB'!$C:$AW,'Daily Report'!$A$45,FALSE))</f>
        <v/>
      </c>
      <c r="F45" s="63" t="str">
        <f>IF(VLOOKUP(F7,'Work DB'!$C:$AW,'Daily Report'!$A$45,FALSE)=0,"",VLOOKUP(F7,'Work DB'!$C:$AW,'Daily Report'!$A$45,FALSE))</f>
        <v/>
      </c>
      <c r="G45" s="63" t="str">
        <f>IF(VLOOKUP(G7,'Work DB'!$C:$AW,'Daily Report'!$A$45,FALSE)=0,"",VLOOKUP(G7,'Work DB'!$C:$AW,'Daily Report'!$A$45,FALSE))</f>
        <v/>
      </c>
      <c r="H45" s="63" t="str">
        <f>IF(VLOOKUP(H7,'Work DB'!$C:$AW,'Daily Report'!$A$45,FALSE)=0,"",VLOOKUP(H7,'Work DB'!$C:$AW,'Daily Report'!$A$45,FALSE))</f>
        <v/>
      </c>
      <c r="I45" s="63" t="str">
        <f>IF(VLOOKUP(I7,'Work DB'!$C:$AW,'Daily Report'!$A$45,FALSE)=0,"",VLOOKUP(I7,'Work DB'!$C:$AW,'Daily Report'!$A$45,FALSE))</f>
        <v/>
      </c>
      <c r="J45" s="63" t="str">
        <f>IF(VLOOKUP(J7,'Work DB'!$C:$AW,'Daily Report'!$A$45,FALSE)=0,"",VLOOKUP(J7,'Work DB'!$C:$AW,'Daily Report'!$A$45,FALSE))</f>
        <v/>
      </c>
      <c r="K45" s="63" t="str">
        <f>IF(VLOOKUP(K7,'Work DB'!$C:$AW,'Daily Report'!$A$45,FALSE)=0,"",VLOOKUP(K7,'Work DB'!$C:$AW,'Daily Report'!$A$45,FALSE))</f>
        <v/>
      </c>
      <c r="L45" s="63" t="str">
        <f>IF(VLOOKUP(L7,'Work DB'!$C:$AW,'Daily Report'!$A$45,FALSE)=0,"",VLOOKUP(L7,'Work DB'!$C:$AW,'Daily Report'!$A$45,FALSE))</f>
        <v/>
      </c>
      <c r="M45" s="63" t="str">
        <f>IF(VLOOKUP(M7,'Work DB'!$C:$AW,'Daily Report'!$A$45,FALSE)=0,"",VLOOKUP(M7,'Work DB'!$C:$AW,'Daily Report'!$A$45,FALSE))</f>
        <v/>
      </c>
      <c r="N45" s="63" t="str">
        <f>IF(VLOOKUP(N7,'Work DB'!$C:$AW,'Daily Report'!$A$45,FALSE)=0,"",VLOOKUP(N7,'Work DB'!$C:$AW,'Daily Report'!$A$45,FALSE))</f>
        <v/>
      </c>
      <c r="O45" s="63" t="str">
        <f>IF(VLOOKUP(O7,'Work DB'!$C:$AW,'Daily Report'!$A$45,FALSE)=0,"",VLOOKUP(O7,'Work DB'!$C:$AW,'Daily Report'!$A$45,FALSE))</f>
        <v/>
      </c>
      <c r="P45" s="63" t="str">
        <f>IF(VLOOKUP(P7,'Work DB'!$C:$AW,'Daily Report'!$A$45,FALSE)=0,"",VLOOKUP(P7,'Work DB'!$C:$AW,'Daily Report'!$A$45,FALSE))</f>
        <v/>
      </c>
      <c r="Q45" s="63" t="str">
        <f>IF(VLOOKUP(Q7,'Work DB'!$C:$AW,'Daily Report'!$A$45,FALSE)=0,"",VLOOKUP(Q7,'Work DB'!$C:$AW,'Daily Report'!$A$45,FALSE))</f>
        <v/>
      </c>
      <c r="R45" s="63" t="str">
        <f>IF(VLOOKUP(R7,'Work DB'!$C:$AW,'Daily Report'!$A$45,FALSE)=0,"",VLOOKUP(R7,'Work DB'!$C:$AW,'Daily Report'!$A$45,FALSE))</f>
        <v/>
      </c>
      <c r="S45" s="63" t="str">
        <f>IF(VLOOKUP(S7,'Work DB'!$C:$AW,'Daily Report'!$A$45,FALSE)=0,"",VLOOKUP(S7,'Work DB'!$C:$AW,'Daily Report'!$A$45,FALSE))</f>
        <v/>
      </c>
      <c r="T45" s="63" t="str">
        <f>IF(VLOOKUP(T7,'Work DB'!$C:$AW,'Daily Report'!$A$45,FALSE)=0,"",VLOOKUP(T7,'Work DB'!$C:$AW,'Daily Report'!$A$45,FALSE))</f>
        <v/>
      </c>
      <c r="U45" s="63" t="str">
        <f>IF(VLOOKUP(U7,'Work DB'!$C:$AW,'Daily Report'!$A$45,FALSE)=0,"",VLOOKUP(U7,'Work DB'!$C:$AW,'Daily Report'!$A$45,FALSE))</f>
        <v/>
      </c>
      <c r="V45" s="63" t="str">
        <f>IF(VLOOKUP(V7,'Work DB'!$C:$AW,'Daily Report'!$A$45,FALSE)=0,"",VLOOKUP(V7,'Work DB'!$C:$AW,'Daily Report'!$A$45,FALSE))</f>
        <v/>
      </c>
      <c r="W45" s="63" t="str">
        <f>IF(VLOOKUP(W7,'Work DB'!$C:$AW,'Daily Report'!$A$45,FALSE)=0,"",VLOOKUP(W7,'Work DB'!$C:$AW,'Daily Report'!$A$45,FALSE))</f>
        <v/>
      </c>
      <c r="X45" s="63" t="str">
        <f>IF(VLOOKUP(X7,'Work DB'!$C:$AW,'Daily Report'!$A$45,FALSE)=0,"",VLOOKUP(X7,'Work DB'!$C:$AW,'Daily Report'!$A$45,FALSE))</f>
        <v/>
      </c>
      <c r="Y45" s="63" t="str">
        <f>IF(VLOOKUP(Y7,'Work DB'!$C:$AW,'Daily Report'!$A$45,FALSE)=0,"",VLOOKUP(Y7,'Work DB'!$C:$AW,'Daily Report'!$A$45,FALSE))</f>
        <v/>
      </c>
      <c r="Z45" s="63" t="str">
        <f>IF(VLOOKUP(Z7,'Work DB'!$C:$AW,'Daily Report'!$A$45,FALSE)=0,"",VLOOKUP(Z7,'Work DB'!$C:$AW,'Daily Report'!$A$45,FALSE))</f>
        <v/>
      </c>
      <c r="AA45" s="63" t="str">
        <f>IF(VLOOKUP(AA7,'Work DB'!$C:$AW,'Daily Report'!$A$45,FALSE)=0,"",VLOOKUP(AA7,'Work DB'!$C:$AW,'Daily Report'!$A$45,FALSE))</f>
        <v/>
      </c>
      <c r="AB45" s="63" t="str">
        <f>IF(VLOOKUP(AB7,'Work DB'!$C:$AW,'Daily Report'!$A$45,FALSE)=0,"",VLOOKUP(AB7,'Work DB'!$C:$AW,'Daily Report'!$A$45,FALSE))</f>
        <v/>
      </c>
      <c r="AC45" s="63" t="str">
        <f>IF(VLOOKUP(AC7,'Work DB'!$C:$AW,'Daily Report'!$A$45,FALSE)=0,"",VLOOKUP(AC7,'Work DB'!$C:$AW,'Daily Report'!$A$45,FALSE))</f>
        <v/>
      </c>
      <c r="AD45" s="63" t="str">
        <f>IF(VLOOKUP(AD7,'Work DB'!$C:$AW,'Daily Report'!$A$45,FALSE)=0,"",VLOOKUP(AD7,'Work DB'!$C:$AW,'Daily Report'!$A$45,FALSE))</f>
        <v/>
      </c>
      <c r="AE45" s="63" t="str">
        <f>IF(VLOOKUP(AE7,'Work DB'!$C:$AW,'Daily Report'!$A$45,FALSE)=0,"",VLOOKUP(AE7,'Work DB'!$C:$AW,'Daily Report'!$A$45,FALSE))</f>
        <v/>
      </c>
      <c r="AF45" s="63" t="str">
        <f>IF(VLOOKUP(AF7,'Work DB'!$C:$AW,'Daily Report'!$A$45,FALSE)=0,"",VLOOKUP(AF7,'Work DB'!$C:$AW,'Daily Report'!$A$45,FALSE))</f>
        <v/>
      </c>
      <c r="AG45" s="63" t="str">
        <f>IF(VLOOKUP(AG7,'Work DB'!$C:$AW,'Daily Report'!$A$45,FALSE)=0,"",VLOOKUP(AG7,'Work DB'!$C:$AW,'Daily Report'!$A$45,FALSE))</f>
        <v/>
      </c>
      <c r="AH45" s="63" t="str">
        <f>IF(VLOOKUP(AH7,'Work DB'!$C:$AW,'Daily Report'!$A$45,FALSE)=0,"",VLOOKUP(AH7,'Work DB'!$C:$AW,'Daily Report'!$A$45,FALSE))</f>
        <v/>
      </c>
      <c r="AI45" s="69" t="str">
        <f>IF(VLOOKUP(AI7,'Work DB'!$C:$AW,'Daily Report'!$A$45,FALSE)=0,"",VLOOKUP(AI7,'Work DB'!$C:$AW,'Daily Report'!$A$45,FALSE))</f>
        <v/>
      </c>
      <c r="AJ45" s="386">
        <f>SUM(E45:AI45)</f>
        <v>0</v>
      </c>
      <c r="AK45" s="387"/>
      <c r="AL45" s="381">
        <f>HLOOKUP(A45,'Work DB'!$1:$2,2,FALSE)</f>
        <v>0</v>
      </c>
      <c r="AM45" s="381"/>
      <c r="AN45" s="382">
        <v>2056</v>
      </c>
      <c r="AO45" s="382"/>
      <c r="AP45" s="366">
        <f>AL45/AN45</f>
        <v>0</v>
      </c>
      <c r="AQ45" s="367"/>
      <c r="AT45" s="3">
        <v>1</v>
      </c>
    </row>
    <row r="46" spans="1:46" s="1" customFormat="1" ht="51.75" thickBot="1" x14ac:dyDescent="0.8">
      <c r="A46" s="94">
        <f>'Work DB'!AF1</f>
        <v>30</v>
      </c>
      <c r="B46" s="375"/>
      <c r="C46" s="368" t="s">
        <v>10</v>
      </c>
      <c r="D46" s="368"/>
      <c r="E46" s="75" t="str">
        <f>IF(VLOOKUP(E7,'Work DB'!$C:$AW,'Daily Report'!$A$46,FALSE)=0,"",VLOOKUP(E7,'Work DB'!$C:$AW,'Daily Report'!$A$46,FALSE))</f>
        <v/>
      </c>
      <c r="F46" s="75" t="str">
        <f>IF(VLOOKUP(F7,'Work DB'!$C:$AW,'Daily Report'!$A$46,FALSE)=0,"",VLOOKUP(F7,'Work DB'!$C:$AW,'Daily Report'!$A$46,FALSE))</f>
        <v/>
      </c>
      <c r="G46" s="75" t="str">
        <f>IF(VLOOKUP(G7,'Work DB'!$C:$AW,'Daily Report'!$A$46,FALSE)=0,"",VLOOKUP(G7,'Work DB'!$C:$AW,'Daily Report'!$A$46,FALSE))</f>
        <v/>
      </c>
      <c r="H46" s="75" t="str">
        <f>IF(VLOOKUP(H7,'Work DB'!$C:$AW,'Daily Report'!$A$46,FALSE)=0,"",VLOOKUP(H7,'Work DB'!$C:$AW,'Daily Report'!$A$46,FALSE))</f>
        <v/>
      </c>
      <c r="I46" s="75" t="str">
        <f>IF(VLOOKUP(I7,'Work DB'!$C:$AW,'Daily Report'!$A$46,FALSE)=0,"",VLOOKUP(I7,'Work DB'!$C:$AW,'Daily Report'!$A$46,FALSE))</f>
        <v/>
      </c>
      <c r="J46" s="75" t="str">
        <f>IF(VLOOKUP(J7,'Work DB'!$C:$AW,'Daily Report'!$A$46,FALSE)=0,"",VLOOKUP(J7,'Work DB'!$C:$AW,'Daily Report'!$A$46,FALSE))</f>
        <v/>
      </c>
      <c r="K46" s="75" t="str">
        <f>IF(VLOOKUP(K7,'Work DB'!$C:$AW,'Daily Report'!$A$46,FALSE)=0,"",VLOOKUP(K7,'Work DB'!$C:$AW,'Daily Report'!$A$46,FALSE))</f>
        <v/>
      </c>
      <c r="L46" s="75" t="str">
        <f>IF(VLOOKUP(L7,'Work DB'!$C:$AW,'Daily Report'!$A$46,FALSE)=0,"",VLOOKUP(L7,'Work DB'!$C:$AW,'Daily Report'!$A$46,FALSE))</f>
        <v/>
      </c>
      <c r="M46" s="75" t="str">
        <f>IF(VLOOKUP(M7,'Work DB'!$C:$AW,'Daily Report'!$A$46,FALSE)=0,"",VLOOKUP(M7,'Work DB'!$C:$AW,'Daily Report'!$A$46,FALSE))</f>
        <v/>
      </c>
      <c r="N46" s="75" t="str">
        <f>IF(VLOOKUP(N7,'Work DB'!$C:$AW,'Daily Report'!$A$46,FALSE)=0,"",VLOOKUP(N7,'Work DB'!$C:$AW,'Daily Report'!$A$46,FALSE))</f>
        <v/>
      </c>
      <c r="O46" s="75" t="str">
        <f>IF(VLOOKUP(O7,'Work DB'!$C:$AW,'Daily Report'!$A$46,FALSE)=0,"",VLOOKUP(O7,'Work DB'!$C:$AW,'Daily Report'!$A$46,FALSE))</f>
        <v/>
      </c>
      <c r="P46" s="75" t="str">
        <f>IF(VLOOKUP(P7,'Work DB'!$C:$AW,'Daily Report'!$A$46,FALSE)=0,"",VLOOKUP(P7,'Work DB'!$C:$AW,'Daily Report'!$A$46,FALSE))</f>
        <v/>
      </c>
      <c r="Q46" s="75" t="str">
        <f>IF(VLOOKUP(Q7,'Work DB'!$C:$AW,'Daily Report'!$A$46,FALSE)=0,"",VLOOKUP(Q7,'Work DB'!$C:$AW,'Daily Report'!$A$46,FALSE))</f>
        <v/>
      </c>
      <c r="R46" s="75" t="str">
        <f>IF(VLOOKUP(R7,'Work DB'!$C:$AW,'Daily Report'!$A$46,FALSE)=0,"",VLOOKUP(R7,'Work DB'!$C:$AW,'Daily Report'!$A$46,FALSE))</f>
        <v/>
      </c>
      <c r="S46" s="75" t="str">
        <f>IF(VLOOKUP(S7,'Work DB'!$C:$AW,'Daily Report'!$A$46,FALSE)=0,"",VLOOKUP(S7,'Work DB'!$C:$AW,'Daily Report'!$A$46,FALSE))</f>
        <v/>
      </c>
      <c r="T46" s="75" t="str">
        <f>IF(VLOOKUP(T7,'Work DB'!$C:$AW,'Daily Report'!$A$46,FALSE)=0,"",VLOOKUP(T7,'Work DB'!$C:$AW,'Daily Report'!$A$46,FALSE))</f>
        <v/>
      </c>
      <c r="U46" s="75" t="str">
        <f>IF(VLOOKUP(U7,'Work DB'!$C:$AW,'Daily Report'!$A$46,FALSE)=0,"",VLOOKUP(U7,'Work DB'!$C:$AW,'Daily Report'!$A$46,FALSE))</f>
        <v/>
      </c>
      <c r="V46" s="75" t="str">
        <f>IF(VLOOKUP(V7,'Work DB'!$C:$AW,'Daily Report'!$A$46,FALSE)=0,"",VLOOKUP(V7,'Work DB'!$C:$AW,'Daily Report'!$A$46,FALSE))</f>
        <v/>
      </c>
      <c r="W46" s="75" t="str">
        <f>IF(VLOOKUP(W7,'Work DB'!$C:$AW,'Daily Report'!$A$46,FALSE)=0,"",VLOOKUP(W7,'Work DB'!$C:$AW,'Daily Report'!$A$46,FALSE))</f>
        <v/>
      </c>
      <c r="X46" s="75" t="str">
        <f>IF(VLOOKUP(X7,'Work DB'!$C:$AW,'Daily Report'!$A$46,FALSE)=0,"",VLOOKUP(X7,'Work DB'!$C:$AW,'Daily Report'!$A$46,FALSE))</f>
        <v/>
      </c>
      <c r="Y46" s="75">
        <f>IF(VLOOKUP(Y7,'Work DB'!$C:$AW,'Daily Report'!$A$46,FALSE)=0,"",VLOOKUP(Y7,'Work DB'!$C:$AW,'Daily Report'!$A$46,FALSE))</f>
        <v>45</v>
      </c>
      <c r="Z46" s="75" t="str">
        <f>IF(VLOOKUP(Z7,'Work DB'!$C:$AW,'Daily Report'!$A$46,FALSE)=0,"",VLOOKUP(Z7,'Work DB'!$C:$AW,'Daily Report'!$A$46,FALSE))</f>
        <v/>
      </c>
      <c r="AA46" s="75" t="str">
        <f>IF(VLOOKUP(AA7,'Work DB'!$C:$AW,'Daily Report'!$A$46,FALSE)=0,"",VLOOKUP(AA7,'Work DB'!$C:$AW,'Daily Report'!$A$46,FALSE))</f>
        <v/>
      </c>
      <c r="AB46" s="75" t="str">
        <f>IF(VLOOKUP(AB7,'Work DB'!$C:$AW,'Daily Report'!$A$46,FALSE)=0,"",VLOOKUP(AB7,'Work DB'!$C:$AW,'Daily Report'!$A$46,FALSE))</f>
        <v/>
      </c>
      <c r="AC46" s="75" t="str">
        <f>IF(VLOOKUP(AC7,'Work DB'!$C:$AW,'Daily Report'!$A$46,FALSE)=0,"",VLOOKUP(AC7,'Work DB'!$C:$AW,'Daily Report'!$A$46,FALSE))</f>
        <v/>
      </c>
      <c r="AD46" s="75" t="str">
        <f>IF(VLOOKUP(AD7,'Work DB'!$C:$AW,'Daily Report'!$A$46,FALSE)=0,"",VLOOKUP(AD7,'Work DB'!$C:$AW,'Daily Report'!$A$46,FALSE))</f>
        <v/>
      </c>
      <c r="AE46" s="75" t="str">
        <f>IF(VLOOKUP(AE7,'Work DB'!$C:$AW,'Daily Report'!$A$46,FALSE)=0,"",VLOOKUP(AE7,'Work DB'!$C:$AW,'Daily Report'!$A$46,FALSE))</f>
        <v/>
      </c>
      <c r="AF46" s="75" t="str">
        <f>IF(VLOOKUP(AF7,'Work DB'!$C:$AW,'Daily Report'!$A$46,FALSE)=0,"",VLOOKUP(AF7,'Work DB'!$C:$AW,'Daily Report'!$A$46,FALSE))</f>
        <v/>
      </c>
      <c r="AG46" s="75" t="str">
        <f>IF(VLOOKUP(AG7,'Work DB'!$C:$AW,'Daily Report'!$A$46,FALSE)=0,"",VLOOKUP(AG7,'Work DB'!$C:$AW,'Daily Report'!$A$46,FALSE))</f>
        <v/>
      </c>
      <c r="AH46" s="75" t="str">
        <f>IF(VLOOKUP(AH7,'Work DB'!$C:$AW,'Daily Report'!$A$46,FALSE)=0,"",VLOOKUP(AH7,'Work DB'!$C:$AW,'Daily Report'!$A$46,FALSE))</f>
        <v/>
      </c>
      <c r="AI46" s="76" t="str">
        <f>IF(VLOOKUP(AI7,'Work DB'!$C:$AW,'Daily Report'!$A$46,FALSE)=0,"",VLOOKUP(AI7,'Work DB'!$C:$AW,'Daily Report'!$A$46,FALSE))</f>
        <v/>
      </c>
      <c r="AJ46" s="419">
        <f>SUM(E46:AI46)</f>
        <v>45</v>
      </c>
      <c r="AK46" s="417"/>
      <c r="AL46" s="369">
        <f>HLOOKUP(A46,'Work DB'!$1:$2,2,FALSE)</f>
        <v>135</v>
      </c>
      <c r="AM46" s="369"/>
      <c r="AN46" s="370">
        <v>55259</v>
      </c>
      <c r="AO46" s="370"/>
      <c r="AP46" s="371">
        <f>AL46/AN46</f>
        <v>2.4430409526050053E-3</v>
      </c>
      <c r="AQ46" s="372"/>
      <c r="AT46" s="3">
        <v>1</v>
      </c>
    </row>
    <row r="47" spans="1:46" s="46" customFormat="1" ht="15.75" thickBot="1" x14ac:dyDescent="0.45">
      <c r="A47" s="39"/>
      <c r="B47" s="40"/>
      <c r="C47" s="41"/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3"/>
      <c r="AK47" s="44"/>
      <c r="AL47" s="39"/>
      <c r="AM47" s="39"/>
      <c r="AN47" s="45"/>
      <c r="AO47" s="45"/>
      <c r="AT47" s="39">
        <v>1</v>
      </c>
    </row>
    <row r="48" spans="1:46" s="7" customFormat="1" ht="51" x14ac:dyDescent="0.3">
      <c r="A48" s="94">
        <f>'Work DB'!AG1</f>
        <v>31</v>
      </c>
      <c r="B48" s="373" t="s">
        <v>27</v>
      </c>
      <c r="C48" s="346" t="s">
        <v>28</v>
      </c>
      <c r="D48" s="346"/>
      <c r="E48" s="61" t="str">
        <f>IF(VLOOKUP(E7,'Work DB'!$C:$AW,'Daily Report'!$A$48,FALSE)=0,"",VLOOKUP(E7,'Work DB'!$C:$AW,'Daily Report'!$A$48,FALSE))</f>
        <v/>
      </c>
      <c r="F48" s="61" t="str">
        <f>IF(VLOOKUP(F7,'Work DB'!$C:$AW,'Daily Report'!$A$48,FALSE)=0,"",VLOOKUP(F7,'Work DB'!$C:$AW,'Daily Report'!$A$48,FALSE))</f>
        <v/>
      </c>
      <c r="G48" s="61" t="str">
        <f>IF(VLOOKUP(G7,'Work DB'!$C:$AW,'Daily Report'!$A$48,FALSE)=0,"",VLOOKUP(G7,'Work DB'!$C:$AW,'Daily Report'!$A$48,FALSE))</f>
        <v/>
      </c>
      <c r="H48" s="61" t="str">
        <f>IF(VLOOKUP(H7,'Work DB'!$C:$AW,'Daily Report'!$A$48,FALSE)=0,"",VLOOKUP(H7,'Work DB'!$C:$AW,'Daily Report'!$A$48,FALSE))</f>
        <v/>
      </c>
      <c r="I48" s="61" t="str">
        <f>IF(VLOOKUP(I7,'Work DB'!$C:$AW,'Daily Report'!$A$48,FALSE)=0,"",VLOOKUP(I7,'Work DB'!$C:$AW,'Daily Report'!$A$48,FALSE))</f>
        <v/>
      </c>
      <c r="J48" s="61" t="str">
        <f>IF(VLOOKUP(J7,'Work DB'!$C:$AW,'Daily Report'!$A$48,FALSE)=0,"",VLOOKUP(J7,'Work DB'!$C:$AW,'Daily Report'!$A$48,FALSE))</f>
        <v/>
      </c>
      <c r="K48" s="61" t="str">
        <f>IF(VLOOKUP(K7,'Work DB'!$C:$AW,'Daily Report'!$A$48,FALSE)=0,"",VLOOKUP(K7,'Work DB'!$C:$AW,'Daily Report'!$A$48,FALSE))</f>
        <v/>
      </c>
      <c r="L48" s="61" t="str">
        <f>IF(VLOOKUP(L7,'Work DB'!$C:$AW,'Daily Report'!$A$48,FALSE)=0,"",VLOOKUP(L7,'Work DB'!$C:$AW,'Daily Report'!$A$48,FALSE))</f>
        <v/>
      </c>
      <c r="M48" s="61" t="str">
        <f>IF(VLOOKUP(M7,'Work DB'!$C:$AW,'Daily Report'!$A$48,FALSE)=0,"",VLOOKUP(M7,'Work DB'!$C:$AW,'Daily Report'!$A$48,FALSE))</f>
        <v/>
      </c>
      <c r="N48" s="61" t="str">
        <f>IF(VLOOKUP(N7,'Work DB'!$C:$AW,'Daily Report'!$A$48,FALSE)=0,"",VLOOKUP(N7,'Work DB'!$C:$AW,'Daily Report'!$A$48,FALSE))</f>
        <v/>
      </c>
      <c r="O48" s="61" t="str">
        <f>IF(VLOOKUP(O7,'Work DB'!$C:$AW,'Daily Report'!$A$48,FALSE)=0,"",VLOOKUP(O7,'Work DB'!$C:$AW,'Daily Report'!$A$48,FALSE))</f>
        <v/>
      </c>
      <c r="P48" s="61" t="str">
        <f>IF(VLOOKUP(P7,'Work DB'!$C:$AW,'Daily Report'!$A$48,FALSE)=0,"",VLOOKUP(P7,'Work DB'!$C:$AW,'Daily Report'!$A$48,FALSE))</f>
        <v/>
      </c>
      <c r="Q48" s="61" t="str">
        <f>IF(VLOOKUP(Q7,'Work DB'!$C:$AW,'Daily Report'!$A$48,FALSE)=0,"",VLOOKUP(Q7,'Work DB'!$C:$AW,'Daily Report'!$A$48,FALSE))</f>
        <v/>
      </c>
      <c r="R48" s="61" t="str">
        <f>IF(VLOOKUP(R7,'Work DB'!$C:$AW,'Daily Report'!$A$48,FALSE)=0,"",VLOOKUP(R7,'Work DB'!$C:$AW,'Daily Report'!$A$48,FALSE))</f>
        <v/>
      </c>
      <c r="S48" s="61" t="str">
        <f>IF(VLOOKUP(S7,'Work DB'!$C:$AW,'Daily Report'!$A$48,FALSE)=0,"",VLOOKUP(S7,'Work DB'!$C:$AW,'Daily Report'!$A$48,FALSE))</f>
        <v/>
      </c>
      <c r="T48" s="61" t="str">
        <f>IF(VLOOKUP(T7,'Work DB'!$C:$AW,'Daily Report'!$A$48,FALSE)=0,"",VLOOKUP(T7,'Work DB'!$C:$AW,'Daily Report'!$A$48,FALSE))</f>
        <v/>
      </c>
      <c r="U48" s="61" t="str">
        <f>IF(VLOOKUP(U7,'Work DB'!$C:$AW,'Daily Report'!$A$48,FALSE)=0,"",VLOOKUP(U7,'Work DB'!$C:$AW,'Daily Report'!$A$48,FALSE))</f>
        <v/>
      </c>
      <c r="V48" s="61" t="str">
        <f>IF(VLOOKUP(V7,'Work DB'!$C:$AW,'Daily Report'!$A$48,FALSE)=0,"",VLOOKUP(V7,'Work DB'!$C:$AW,'Daily Report'!$A$48,FALSE))</f>
        <v/>
      </c>
      <c r="W48" s="61" t="str">
        <f>IF(VLOOKUP(W7,'Work DB'!$C:$AW,'Daily Report'!$A$48,FALSE)=0,"",VLOOKUP(W7,'Work DB'!$C:$AW,'Daily Report'!$A$48,FALSE))</f>
        <v/>
      </c>
      <c r="X48" s="61" t="str">
        <f>IF(VLOOKUP(X7,'Work DB'!$C:$AW,'Daily Report'!$A$48,FALSE)=0,"",VLOOKUP(X7,'Work DB'!$C:$AW,'Daily Report'!$A$48,FALSE))</f>
        <v/>
      </c>
      <c r="Y48" s="61" t="str">
        <f>IF(VLOOKUP(Y7,'Work DB'!$C:$AW,'Daily Report'!$A$48,FALSE)=0,"",VLOOKUP(Y7,'Work DB'!$C:$AW,'Daily Report'!$A$48,FALSE))</f>
        <v/>
      </c>
      <c r="Z48" s="61" t="str">
        <f>IF(VLOOKUP(Z7,'Work DB'!$C:$AW,'Daily Report'!$A$48,FALSE)=0,"",VLOOKUP(Z7,'Work DB'!$C:$AW,'Daily Report'!$A$48,FALSE))</f>
        <v/>
      </c>
      <c r="AA48" s="61" t="str">
        <f>IF(VLOOKUP(AA7,'Work DB'!$C:$AW,'Daily Report'!$A$48,FALSE)=0,"",VLOOKUP(AA7,'Work DB'!$C:$AW,'Daily Report'!$A$48,FALSE))</f>
        <v/>
      </c>
      <c r="AB48" s="61" t="str">
        <f>IF(VLOOKUP(AB7,'Work DB'!$C:$AW,'Daily Report'!$A$48,FALSE)=0,"",VLOOKUP(AB7,'Work DB'!$C:$AW,'Daily Report'!$A$48,FALSE))</f>
        <v/>
      </c>
      <c r="AC48" s="61" t="str">
        <f>IF(VLOOKUP(AC7,'Work DB'!$C:$AW,'Daily Report'!$A$48,FALSE)=0,"",VLOOKUP(AC7,'Work DB'!$C:$AW,'Daily Report'!$A$48,FALSE))</f>
        <v/>
      </c>
      <c r="AD48" s="61" t="str">
        <f>IF(VLOOKUP(AD7,'Work DB'!$C:$AW,'Daily Report'!$A$48,FALSE)=0,"",VLOOKUP(AD7,'Work DB'!$C:$AW,'Daily Report'!$A$48,FALSE))</f>
        <v/>
      </c>
      <c r="AE48" s="61" t="str">
        <f>IF(VLOOKUP(AE7,'Work DB'!$C:$AW,'Daily Report'!$A$48,FALSE)=0,"",VLOOKUP(AE7,'Work DB'!$C:$AW,'Daily Report'!$A$48,FALSE))</f>
        <v/>
      </c>
      <c r="AF48" s="61" t="str">
        <f>IF(VLOOKUP(AF7,'Work DB'!$C:$AW,'Daily Report'!$A$48,FALSE)=0,"",VLOOKUP(AF7,'Work DB'!$C:$AW,'Daily Report'!$A$48,FALSE))</f>
        <v/>
      </c>
      <c r="AG48" s="61" t="str">
        <f>IF(VLOOKUP(AG7,'Work DB'!$C:$AW,'Daily Report'!$A$48,FALSE)=0,"",VLOOKUP(AG7,'Work DB'!$C:$AW,'Daily Report'!$A$48,FALSE))</f>
        <v/>
      </c>
      <c r="AH48" s="61" t="str">
        <f>IF(VLOOKUP(AH7,'Work DB'!$C:$AW,'Daily Report'!$A$48,FALSE)=0,"",VLOOKUP(AH7,'Work DB'!$C:$AW,'Daily Report'!$A$48,FALSE))</f>
        <v/>
      </c>
      <c r="AI48" s="68" t="str">
        <f>IF(VLOOKUP(AI7,'Work DB'!$C:$AW,'Daily Report'!$A$48,FALSE)=0,"",VLOOKUP(AI7,'Work DB'!$C:$AW,'Daily Report'!$A$48,FALSE))</f>
        <v/>
      </c>
      <c r="AJ48" s="383">
        <f>SUM(E48:AI48)</f>
        <v>0</v>
      </c>
      <c r="AK48" s="384"/>
      <c r="AL48" s="377">
        <f>HLOOKUP(A48,'Work DB'!$1:$2,2,FALSE)</f>
        <v>0</v>
      </c>
      <c r="AM48" s="377"/>
      <c r="AN48" s="385">
        <v>325.8</v>
      </c>
      <c r="AO48" s="385"/>
      <c r="AP48" s="379">
        <f>AL48/AN48</f>
        <v>0</v>
      </c>
      <c r="AQ48" s="380"/>
      <c r="AT48" s="8">
        <v>1</v>
      </c>
    </row>
    <row r="49" spans="1:46" s="7" customFormat="1" ht="51" x14ac:dyDescent="0.3">
      <c r="A49" s="94">
        <f>'Work DB'!AH1</f>
        <v>32</v>
      </c>
      <c r="B49" s="374"/>
      <c r="C49" s="349" t="s">
        <v>29</v>
      </c>
      <c r="D49" s="349"/>
      <c r="E49" s="63" t="str">
        <f>IF(VLOOKUP(E7,'Work DB'!$C:$AW,'Daily Report'!$A$49,FALSE)=0,"",VLOOKUP(E7,'Work DB'!$C:$AW,'Daily Report'!$A$49,FALSE))</f>
        <v/>
      </c>
      <c r="F49" s="63" t="str">
        <f>IF(VLOOKUP(F7,'Work DB'!$C:$AW,'Daily Report'!$A$49,FALSE)=0,"",VLOOKUP(F7,'Work DB'!$C:$AW,'Daily Report'!$A$49,FALSE))</f>
        <v/>
      </c>
      <c r="G49" s="63" t="str">
        <f>IF(VLOOKUP(G7,'Work DB'!$C:$AW,'Daily Report'!$A$49,FALSE)=0,"",VLOOKUP(G7,'Work DB'!$C:$AW,'Daily Report'!$A$49,FALSE))</f>
        <v/>
      </c>
      <c r="H49" s="63" t="str">
        <f>IF(VLOOKUP(H7,'Work DB'!$C:$AW,'Daily Report'!$A$49,FALSE)=0,"",VLOOKUP(H7,'Work DB'!$C:$AW,'Daily Report'!$A$49,FALSE))</f>
        <v/>
      </c>
      <c r="I49" s="63" t="str">
        <f>IF(VLOOKUP(I7,'Work DB'!$C:$AW,'Daily Report'!$A$49,FALSE)=0,"",VLOOKUP(I7,'Work DB'!$C:$AW,'Daily Report'!$A$49,FALSE))</f>
        <v/>
      </c>
      <c r="J49" s="63" t="str">
        <f>IF(VLOOKUP(J7,'Work DB'!$C:$AW,'Daily Report'!$A$49,FALSE)=0,"",VLOOKUP(J7,'Work DB'!$C:$AW,'Daily Report'!$A$49,FALSE))</f>
        <v/>
      </c>
      <c r="K49" s="63" t="str">
        <f>IF(VLOOKUP(K7,'Work DB'!$C:$AW,'Daily Report'!$A$49,FALSE)=0,"",VLOOKUP(K7,'Work DB'!$C:$AW,'Daily Report'!$A$49,FALSE))</f>
        <v/>
      </c>
      <c r="L49" s="63" t="str">
        <f>IF(VLOOKUP(L7,'Work DB'!$C:$AW,'Daily Report'!$A$49,FALSE)=0,"",VLOOKUP(L7,'Work DB'!$C:$AW,'Daily Report'!$A$49,FALSE))</f>
        <v/>
      </c>
      <c r="M49" s="63" t="str">
        <f>IF(VLOOKUP(M7,'Work DB'!$C:$AW,'Daily Report'!$A$49,FALSE)=0,"",VLOOKUP(M7,'Work DB'!$C:$AW,'Daily Report'!$A$49,FALSE))</f>
        <v/>
      </c>
      <c r="N49" s="63" t="str">
        <f>IF(VLOOKUP(N7,'Work DB'!$C:$AW,'Daily Report'!$A$49,FALSE)=0,"",VLOOKUP(N7,'Work DB'!$C:$AW,'Daily Report'!$A$49,FALSE))</f>
        <v/>
      </c>
      <c r="O49" s="63" t="str">
        <f>IF(VLOOKUP(O7,'Work DB'!$C:$AW,'Daily Report'!$A$49,FALSE)=0,"",VLOOKUP(O7,'Work DB'!$C:$AW,'Daily Report'!$A$49,FALSE))</f>
        <v/>
      </c>
      <c r="P49" s="63" t="str">
        <f>IF(VLOOKUP(P7,'Work DB'!$C:$AW,'Daily Report'!$A$49,FALSE)=0,"",VLOOKUP(P7,'Work DB'!$C:$AW,'Daily Report'!$A$49,FALSE))</f>
        <v/>
      </c>
      <c r="Q49" s="63" t="str">
        <f>IF(VLOOKUP(Q7,'Work DB'!$C:$AW,'Daily Report'!$A$49,FALSE)=0,"",VLOOKUP(Q7,'Work DB'!$C:$AW,'Daily Report'!$A$49,FALSE))</f>
        <v/>
      </c>
      <c r="R49" s="63" t="str">
        <f>IF(VLOOKUP(R7,'Work DB'!$C:$AW,'Daily Report'!$A$49,FALSE)=0,"",VLOOKUP(R7,'Work DB'!$C:$AW,'Daily Report'!$A$49,FALSE))</f>
        <v/>
      </c>
      <c r="S49" s="63" t="str">
        <f>IF(VLOOKUP(S7,'Work DB'!$C:$AW,'Daily Report'!$A$49,FALSE)=0,"",VLOOKUP(S7,'Work DB'!$C:$AW,'Daily Report'!$A$49,FALSE))</f>
        <v/>
      </c>
      <c r="T49" s="63" t="str">
        <f>IF(VLOOKUP(T7,'Work DB'!$C:$AW,'Daily Report'!$A$49,FALSE)=0,"",VLOOKUP(T7,'Work DB'!$C:$AW,'Daily Report'!$A$49,FALSE))</f>
        <v/>
      </c>
      <c r="U49" s="63" t="str">
        <f>IF(VLOOKUP(U7,'Work DB'!$C:$AW,'Daily Report'!$A$49,FALSE)=0,"",VLOOKUP(U7,'Work DB'!$C:$AW,'Daily Report'!$A$49,FALSE))</f>
        <v/>
      </c>
      <c r="V49" s="63" t="str">
        <f>IF(VLOOKUP(V7,'Work DB'!$C:$AW,'Daily Report'!$A$49,FALSE)=0,"",VLOOKUP(V7,'Work DB'!$C:$AW,'Daily Report'!$A$49,FALSE))</f>
        <v/>
      </c>
      <c r="W49" s="63" t="str">
        <f>IF(VLOOKUP(W7,'Work DB'!$C:$AW,'Daily Report'!$A$49,FALSE)=0,"",VLOOKUP(W7,'Work DB'!$C:$AW,'Daily Report'!$A$49,FALSE))</f>
        <v/>
      </c>
      <c r="X49" s="63" t="str">
        <f>IF(VLOOKUP(X7,'Work DB'!$C:$AW,'Daily Report'!$A$49,FALSE)=0,"",VLOOKUP(X7,'Work DB'!$C:$AW,'Daily Report'!$A$49,FALSE))</f>
        <v/>
      </c>
      <c r="Y49" s="63" t="str">
        <f>IF(VLOOKUP(Y7,'Work DB'!$C:$AW,'Daily Report'!$A$49,FALSE)=0,"",VLOOKUP(Y7,'Work DB'!$C:$AW,'Daily Report'!$A$49,FALSE))</f>
        <v/>
      </c>
      <c r="Z49" s="63" t="str">
        <f>IF(VLOOKUP(Z7,'Work DB'!$C:$AW,'Daily Report'!$A$49,FALSE)=0,"",VLOOKUP(Z7,'Work DB'!$C:$AW,'Daily Report'!$A$49,FALSE))</f>
        <v/>
      </c>
      <c r="AA49" s="63" t="str">
        <f>IF(VLOOKUP(AA7,'Work DB'!$C:$AW,'Daily Report'!$A$49,FALSE)=0,"",VLOOKUP(AA7,'Work DB'!$C:$AW,'Daily Report'!$A$49,FALSE))</f>
        <v/>
      </c>
      <c r="AB49" s="63" t="str">
        <f>IF(VLOOKUP(AB7,'Work DB'!$C:$AW,'Daily Report'!$A$49,FALSE)=0,"",VLOOKUP(AB7,'Work DB'!$C:$AW,'Daily Report'!$A$49,FALSE))</f>
        <v/>
      </c>
      <c r="AC49" s="63" t="str">
        <f>IF(VLOOKUP(AC7,'Work DB'!$C:$AW,'Daily Report'!$A$49,FALSE)=0,"",VLOOKUP(AC7,'Work DB'!$C:$AW,'Daily Report'!$A$49,FALSE))</f>
        <v/>
      </c>
      <c r="AD49" s="63" t="str">
        <f>IF(VLOOKUP(AD7,'Work DB'!$C:$AW,'Daily Report'!$A$49,FALSE)=0,"",VLOOKUP(AD7,'Work DB'!$C:$AW,'Daily Report'!$A$49,FALSE))</f>
        <v/>
      </c>
      <c r="AE49" s="63" t="str">
        <f>IF(VLOOKUP(AE7,'Work DB'!$C:$AW,'Daily Report'!$A$49,FALSE)=0,"",VLOOKUP(AE7,'Work DB'!$C:$AW,'Daily Report'!$A$49,FALSE))</f>
        <v/>
      </c>
      <c r="AF49" s="63" t="str">
        <f>IF(VLOOKUP(AF7,'Work DB'!$C:$AW,'Daily Report'!$A$49,FALSE)=0,"",VLOOKUP(AF7,'Work DB'!$C:$AW,'Daily Report'!$A$49,FALSE))</f>
        <v/>
      </c>
      <c r="AG49" s="63" t="str">
        <f>IF(VLOOKUP(AG7,'Work DB'!$C:$AW,'Daily Report'!$A$49,FALSE)=0,"",VLOOKUP(AG7,'Work DB'!$C:$AW,'Daily Report'!$A$49,FALSE))</f>
        <v/>
      </c>
      <c r="AH49" s="63" t="str">
        <f>IF(VLOOKUP(AH7,'Work DB'!$C:$AW,'Daily Report'!$A$49,FALSE)=0,"",VLOOKUP(AH7,'Work DB'!$C:$AW,'Daily Report'!$A$49,FALSE))</f>
        <v/>
      </c>
      <c r="AI49" s="69" t="str">
        <f>IF(VLOOKUP(AI7,'Work DB'!$C:$AW,'Daily Report'!$A$49,FALSE)=0,"",VLOOKUP(AI7,'Work DB'!$C:$AW,'Daily Report'!$A$49,FALSE))</f>
        <v/>
      </c>
      <c r="AJ49" s="386">
        <f>SUM(E49:AI49)</f>
        <v>0</v>
      </c>
      <c r="AK49" s="387"/>
      <c r="AL49" s="381">
        <f>HLOOKUP(A49,'Work DB'!$1:$2,2,FALSE)</f>
        <v>0</v>
      </c>
      <c r="AM49" s="381"/>
      <c r="AN49" s="388">
        <v>178.4</v>
      </c>
      <c r="AO49" s="388"/>
      <c r="AP49" s="366">
        <f>AL49/AN49</f>
        <v>0</v>
      </c>
      <c r="AQ49" s="367"/>
      <c r="AT49" s="8">
        <v>1</v>
      </c>
    </row>
    <row r="50" spans="1:46" s="7" customFormat="1" ht="51.75" thickBot="1" x14ac:dyDescent="0.35">
      <c r="A50" s="94">
        <f>'Work DB'!AI1</f>
        <v>33</v>
      </c>
      <c r="B50" s="375"/>
      <c r="C50" s="368" t="s">
        <v>30</v>
      </c>
      <c r="D50" s="368"/>
      <c r="E50" s="75" t="str">
        <f>IF(VLOOKUP(E7,'Work DB'!$C:$AW,'Daily Report'!$A$50,FALSE)=0,"",VLOOKUP(E7,'Work DB'!$C:$AW,'Daily Report'!$A$50,FALSE))</f>
        <v/>
      </c>
      <c r="F50" s="75" t="str">
        <f>IF(VLOOKUP(F7,'Work DB'!$C:$AW,'Daily Report'!$A$50,FALSE)=0,"",VLOOKUP(F7,'Work DB'!$C:$AW,'Daily Report'!$A$50,FALSE))</f>
        <v/>
      </c>
      <c r="G50" s="75" t="str">
        <f>IF(VLOOKUP(G7,'Work DB'!$C:$AW,'Daily Report'!$A$50,FALSE)=0,"",VLOOKUP(G7,'Work DB'!$C:$AW,'Daily Report'!$A$50,FALSE))</f>
        <v/>
      </c>
      <c r="H50" s="75" t="str">
        <f>IF(VLOOKUP(H7,'Work DB'!$C:$AW,'Daily Report'!$A$50,FALSE)=0,"",VLOOKUP(H7,'Work DB'!$C:$AW,'Daily Report'!$A$50,FALSE))</f>
        <v/>
      </c>
      <c r="I50" s="75" t="str">
        <f>IF(VLOOKUP(I7,'Work DB'!$C:$AW,'Daily Report'!$A$50,FALSE)=0,"",VLOOKUP(I7,'Work DB'!$C:$AW,'Daily Report'!$A$50,FALSE))</f>
        <v/>
      </c>
      <c r="J50" s="75" t="str">
        <f>IF(VLOOKUP(J7,'Work DB'!$C:$AW,'Daily Report'!$A$50,FALSE)=0,"",VLOOKUP(J7,'Work DB'!$C:$AW,'Daily Report'!$A$50,FALSE))</f>
        <v/>
      </c>
      <c r="K50" s="75" t="str">
        <f>IF(VLOOKUP(K7,'Work DB'!$C:$AW,'Daily Report'!$A$50,FALSE)=0,"",VLOOKUP(K7,'Work DB'!$C:$AW,'Daily Report'!$A$50,FALSE))</f>
        <v/>
      </c>
      <c r="L50" s="75" t="str">
        <f>IF(VLOOKUP(L7,'Work DB'!$C:$AW,'Daily Report'!$A$50,FALSE)=0,"",VLOOKUP(L7,'Work DB'!$C:$AW,'Daily Report'!$A$50,FALSE))</f>
        <v/>
      </c>
      <c r="M50" s="75" t="str">
        <f>IF(VLOOKUP(M7,'Work DB'!$C:$AW,'Daily Report'!$A$50,FALSE)=0,"",VLOOKUP(M7,'Work DB'!$C:$AW,'Daily Report'!$A$50,FALSE))</f>
        <v/>
      </c>
      <c r="N50" s="75" t="str">
        <f>IF(VLOOKUP(N7,'Work DB'!$C:$AW,'Daily Report'!$A$50,FALSE)=0,"",VLOOKUP(N7,'Work DB'!$C:$AW,'Daily Report'!$A$50,FALSE))</f>
        <v/>
      </c>
      <c r="O50" s="75" t="str">
        <f>IF(VLOOKUP(O7,'Work DB'!$C:$AW,'Daily Report'!$A$50,FALSE)=0,"",VLOOKUP(O7,'Work DB'!$C:$AW,'Daily Report'!$A$50,FALSE))</f>
        <v/>
      </c>
      <c r="P50" s="75" t="str">
        <f>IF(VLOOKUP(P7,'Work DB'!$C:$AW,'Daily Report'!$A$50,FALSE)=0,"",VLOOKUP(P7,'Work DB'!$C:$AW,'Daily Report'!$A$50,FALSE))</f>
        <v/>
      </c>
      <c r="Q50" s="75" t="str">
        <f>IF(VLOOKUP(Q7,'Work DB'!$C:$AW,'Daily Report'!$A$50,FALSE)=0,"",VLOOKUP(Q7,'Work DB'!$C:$AW,'Daily Report'!$A$50,FALSE))</f>
        <v/>
      </c>
      <c r="R50" s="75" t="str">
        <f>IF(VLOOKUP(R7,'Work DB'!$C:$AW,'Daily Report'!$A$50,FALSE)=0,"",VLOOKUP(R7,'Work DB'!$C:$AW,'Daily Report'!$A$50,FALSE))</f>
        <v/>
      </c>
      <c r="S50" s="75" t="str">
        <f>IF(VLOOKUP(S7,'Work DB'!$C:$AW,'Daily Report'!$A$50,FALSE)=0,"",VLOOKUP(S7,'Work DB'!$C:$AW,'Daily Report'!$A$50,FALSE))</f>
        <v/>
      </c>
      <c r="T50" s="75" t="str">
        <f>IF(VLOOKUP(T7,'Work DB'!$C:$AW,'Daily Report'!$A$50,FALSE)=0,"",VLOOKUP(T7,'Work DB'!$C:$AW,'Daily Report'!$A$50,FALSE))</f>
        <v/>
      </c>
      <c r="U50" s="75" t="str">
        <f>IF(VLOOKUP(U7,'Work DB'!$C:$AW,'Daily Report'!$A$50,FALSE)=0,"",VLOOKUP(U7,'Work DB'!$C:$AW,'Daily Report'!$A$50,FALSE))</f>
        <v/>
      </c>
      <c r="V50" s="75" t="str">
        <f>IF(VLOOKUP(V7,'Work DB'!$C:$AW,'Daily Report'!$A$50,FALSE)=0,"",VLOOKUP(V7,'Work DB'!$C:$AW,'Daily Report'!$A$50,FALSE))</f>
        <v/>
      </c>
      <c r="W50" s="75" t="str">
        <f>IF(VLOOKUP(W7,'Work DB'!$C:$AW,'Daily Report'!$A$50,FALSE)=0,"",VLOOKUP(W7,'Work DB'!$C:$AW,'Daily Report'!$A$50,FALSE))</f>
        <v/>
      </c>
      <c r="X50" s="75" t="str">
        <f>IF(VLOOKUP(X7,'Work DB'!$C:$AW,'Daily Report'!$A$50,FALSE)=0,"",VLOOKUP(X7,'Work DB'!$C:$AW,'Daily Report'!$A$50,FALSE))</f>
        <v/>
      </c>
      <c r="Y50" s="75" t="str">
        <f>IF(VLOOKUP(Y7,'Work DB'!$C:$AW,'Daily Report'!$A$50,FALSE)=0,"",VLOOKUP(Y7,'Work DB'!$C:$AW,'Daily Report'!$A$50,FALSE))</f>
        <v/>
      </c>
      <c r="Z50" s="75" t="str">
        <f>IF(VLOOKUP(Z7,'Work DB'!$C:$AW,'Daily Report'!$A$50,FALSE)=0,"",VLOOKUP(Z7,'Work DB'!$C:$AW,'Daily Report'!$A$50,FALSE))</f>
        <v/>
      </c>
      <c r="AA50" s="75" t="str">
        <f>IF(VLOOKUP(AA7,'Work DB'!$C:$AW,'Daily Report'!$A$50,FALSE)=0,"",VLOOKUP(AA7,'Work DB'!$C:$AW,'Daily Report'!$A$50,FALSE))</f>
        <v/>
      </c>
      <c r="AB50" s="75" t="str">
        <f>IF(VLOOKUP(AB7,'Work DB'!$C:$AW,'Daily Report'!$A$50,FALSE)=0,"",VLOOKUP(AB7,'Work DB'!$C:$AW,'Daily Report'!$A$50,FALSE))</f>
        <v/>
      </c>
      <c r="AC50" s="75" t="str">
        <f>IF(VLOOKUP(AC7,'Work DB'!$C:$AW,'Daily Report'!$A$50,FALSE)=0,"",VLOOKUP(AC7,'Work DB'!$C:$AW,'Daily Report'!$A$50,FALSE))</f>
        <v/>
      </c>
      <c r="AD50" s="75" t="str">
        <f>IF(VLOOKUP(AD7,'Work DB'!$C:$AW,'Daily Report'!$A$50,FALSE)=0,"",VLOOKUP(AD7,'Work DB'!$C:$AW,'Daily Report'!$A$50,FALSE))</f>
        <v/>
      </c>
      <c r="AE50" s="75" t="str">
        <f>IF(VLOOKUP(AE7,'Work DB'!$C:$AW,'Daily Report'!$A$50,FALSE)=0,"",VLOOKUP(AE7,'Work DB'!$C:$AW,'Daily Report'!$A$50,FALSE))</f>
        <v/>
      </c>
      <c r="AF50" s="75" t="str">
        <f>IF(VLOOKUP(AF7,'Work DB'!$C:$AW,'Daily Report'!$A$50,FALSE)=0,"",VLOOKUP(AF7,'Work DB'!$C:$AW,'Daily Report'!$A$50,FALSE))</f>
        <v/>
      </c>
      <c r="AG50" s="75" t="str">
        <f>IF(VLOOKUP(AG7,'Work DB'!$C:$AW,'Daily Report'!$A$50,FALSE)=0,"",VLOOKUP(AG7,'Work DB'!$C:$AW,'Daily Report'!$A$50,FALSE))</f>
        <v/>
      </c>
      <c r="AH50" s="75" t="str">
        <f>IF(VLOOKUP(AH7,'Work DB'!$C:$AW,'Daily Report'!$A$50,FALSE)=0,"",VLOOKUP(AH7,'Work DB'!$C:$AW,'Daily Report'!$A$50,FALSE))</f>
        <v/>
      </c>
      <c r="AI50" s="76" t="str">
        <f>IF(VLOOKUP(AI7,'Work DB'!$C:$AW,'Daily Report'!$A$50,FALSE)=0,"",VLOOKUP(AI7,'Work DB'!$C:$AW,'Daily Report'!$A$50,FALSE))</f>
        <v/>
      </c>
      <c r="AJ50" s="419">
        <f>SUM(E50:AI50)</f>
        <v>0</v>
      </c>
      <c r="AK50" s="417"/>
      <c r="AL50" s="369">
        <f>HLOOKUP(A50,'Work DB'!$1:$2,2,FALSE)</f>
        <v>0</v>
      </c>
      <c r="AM50" s="369"/>
      <c r="AN50" s="420">
        <v>79.2</v>
      </c>
      <c r="AO50" s="420"/>
      <c r="AP50" s="371">
        <f>AL50/AN50</f>
        <v>0</v>
      </c>
      <c r="AQ50" s="372"/>
      <c r="AT50" s="8">
        <v>1</v>
      </c>
    </row>
    <row r="51" spans="1:46" s="46" customFormat="1" ht="15.75" thickBot="1" x14ac:dyDescent="0.45">
      <c r="A51" s="39"/>
      <c r="B51" s="40"/>
      <c r="C51" s="41"/>
      <c r="D51" s="4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3"/>
      <c r="AK51" s="44"/>
      <c r="AL51" s="39"/>
      <c r="AM51" s="39"/>
      <c r="AN51" s="45"/>
      <c r="AO51" s="45"/>
      <c r="AT51" s="39">
        <v>1</v>
      </c>
    </row>
    <row r="52" spans="1:46" s="1" customFormat="1" ht="47.25" customHeight="1" x14ac:dyDescent="0.75">
      <c r="A52" s="94">
        <f>'Work DB'!AJ1</f>
        <v>34</v>
      </c>
      <c r="B52" s="373" t="s">
        <v>17</v>
      </c>
      <c r="C52" s="346" t="s">
        <v>1</v>
      </c>
      <c r="D52" s="346"/>
      <c r="E52" s="61">
        <f>IF(VLOOKUP(E7,'Work DB'!$C:$AW,'Daily Report'!$A$52,FALSE)=0,"",VLOOKUP(E7,'Work DB'!$C:$AW,'Daily Report'!$A$52,FALSE))</f>
        <v>57</v>
      </c>
      <c r="F52" s="61">
        <f>IF(VLOOKUP(F7,'Work DB'!$C:$AW,'Daily Report'!$A$52,FALSE)=0,"",VLOOKUP(F7,'Work DB'!$C:$AW,'Daily Report'!$A$52,FALSE))</f>
        <v>67</v>
      </c>
      <c r="G52" s="61">
        <f>IF(VLOOKUP(G7,'Work DB'!$C:$AW,'Daily Report'!$A$52,FALSE)=0,"",VLOOKUP(G7,'Work DB'!$C:$AW,'Daily Report'!$A$52,FALSE))</f>
        <v>65</v>
      </c>
      <c r="H52" s="61">
        <f>IF(VLOOKUP(H7,'Work DB'!$C:$AW,'Daily Report'!$A$52,FALSE)=0,"",VLOOKUP(H7,'Work DB'!$C:$AW,'Daily Report'!$A$52,FALSE))</f>
        <v>63</v>
      </c>
      <c r="I52" s="61">
        <f>IF(VLOOKUP(I7,'Work DB'!$C:$AW,'Daily Report'!$A$52,FALSE)=0,"",VLOOKUP(I7,'Work DB'!$C:$AW,'Daily Report'!$A$52,FALSE))</f>
        <v>63</v>
      </c>
      <c r="J52" s="61">
        <f>IF(VLOOKUP(J7,'Work DB'!$C:$AW,'Daily Report'!$A$52,FALSE)=0,"",VLOOKUP(J7,'Work DB'!$C:$AW,'Daily Report'!$A$52,FALSE))</f>
        <v>64</v>
      </c>
      <c r="K52" s="61">
        <f>IF(VLOOKUP(K7,'Work DB'!$C:$AW,'Daily Report'!$A$52,FALSE)=0,"",VLOOKUP(K7,'Work DB'!$C:$AW,'Daily Report'!$A$52,FALSE))</f>
        <v>65</v>
      </c>
      <c r="L52" s="61">
        <f>IF(VLOOKUP(L7,'Work DB'!$C:$AW,'Daily Report'!$A$52,FALSE)=0,"",VLOOKUP(L7,'Work DB'!$C:$AW,'Daily Report'!$A$52,FALSE))</f>
        <v>8</v>
      </c>
      <c r="M52" s="61">
        <f>IF(VLOOKUP(M7,'Work DB'!$C:$AW,'Daily Report'!$A$52,FALSE)=0,"",VLOOKUP(M7,'Work DB'!$C:$AW,'Daily Report'!$A$52,FALSE))</f>
        <v>55</v>
      </c>
      <c r="N52" s="61">
        <f>IF(VLOOKUP(N7,'Work DB'!$C:$AW,'Daily Report'!$A$52,FALSE)=0,"",VLOOKUP(N7,'Work DB'!$C:$AW,'Daily Report'!$A$52,FALSE))</f>
        <v>52</v>
      </c>
      <c r="O52" s="61">
        <f>IF(VLOOKUP(O7,'Work DB'!$C:$AW,'Daily Report'!$A$52,FALSE)=0,"",VLOOKUP(O7,'Work DB'!$C:$AW,'Daily Report'!$A$52,FALSE))</f>
        <v>56</v>
      </c>
      <c r="P52" s="61">
        <f>IF(VLOOKUP(P7,'Work DB'!$C:$AW,'Daily Report'!$A$52,FALSE)=0,"",VLOOKUP(P7,'Work DB'!$C:$AW,'Daily Report'!$A$52,FALSE))</f>
        <v>62</v>
      </c>
      <c r="Q52" s="61">
        <f>IF(VLOOKUP(Q7,'Work DB'!$C:$AW,'Daily Report'!$A$52,FALSE)=0,"",VLOOKUP(Q7,'Work DB'!$C:$AW,'Daily Report'!$A$52,FALSE))</f>
        <v>60</v>
      </c>
      <c r="R52" s="61">
        <f>IF(VLOOKUP(R7,'Work DB'!$C:$AW,'Daily Report'!$A$52,FALSE)=0,"",VLOOKUP(R7,'Work DB'!$C:$AW,'Daily Report'!$A$52,FALSE))</f>
        <v>62</v>
      </c>
      <c r="S52" s="61">
        <f>IF(VLOOKUP(S7,'Work DB'!$C:$AW,'Daily Report'!$A$52,FALSE)=0,"",VLOOKUP(S7,'Work DB'!$C:$AW,'Daily Report'!$A$52,FALSE))</f>
        <v>55</v>
      </c>
      <c r="T52" s="61">
        <f>IF(VLOOKUP(T7,'Work DB'!$C:$AW,'Daily Report'!$A$52,FALSE)=0,"",VLOOKUP(T7,'Work DB'!$C:$AW,'Daily Report'!$A$52,FALSE))</f>
        <v>61</v>
      </c>
      <c r="U52" s="61">
        <f>IF(VLOOKUP(U7,'Work DB'!$C:$AW,'Daily Report'!$A$52,FALSE)=0,"",VLOOKUP(U7,'Work DB'!$C:$AW,'Daily Report'!$A$52,FALSE))</f>
        <v>65</v>
      </c>
      <c r="V52" s="61">
        <f>IF(VLOOKUP(V7,'Work DB'!$C:$AW,'Daily Report'!$A$52,FALSE)=0,"",VLOOKUP(V7,'Work DB'!$C:$AW,'Daily Report'!$A$52,FALSE))</f>
        <v>65</v>
      </c>
      <c r="W52" s="61">
        <f>IF(VLOOKUP(W7,'Work DB'!$C:$AW,'Daily Report'!$A$52,FALSE)=0,"",VLOOKUP(W7,'Work DB'!$C:$AW,'Daily Report'!$A$52,FALSE))</f>
        <v>61</v>
      </c>
      <c r="X52" s="61">
        <f>IF(VLOOKUP(X7,'Work DB'!$C:$AW,'Daily Report'!$A$52,FALSE)=0,"",VLOOKUP(X7,'Work DB'!$C:$AW,'Daily Report'!$A$52,FALSE))</f>
        <v>66</v>
      </c>
      <c r="Y52" s="61">
        <f>IF(VLOOKUP(Y7,'Work DB'!$C:$AW,'Daily Report'!$A$52,FALSE)=0,"",VLOOKUP(Y7,'Work DB'!$C:$AW,'Daily Report'!$A$52,FALSE))</f>
        <v>67</v>
      </c>
      <c r="Z52" s="61">
        <f>IF(VLOOKUP(Z7,'Work DB'!$C:$AW,'Daily Report'!$A$52,FALSE)=0,"",VLOOKUP(Z7,'Work DB'!$C:$AW,'Daily Report'!$A$52,FALSE))</f>
        <v>58</v>
      </c>
      <c r="AA52" s="61" t="str">
        <f>IF(VLOOKUP(AA7,'Work DB'!$C:$AW,'Daily Report'!$A$52,FALSE)=0,"",VLOOKUP(AA7,'Work DB'!$C:$AW,'Daily Report'!$A$52,FALSE))</f>
        <v/>
      </c>
      <c r="AB52" s="61" t="str">
        <f>IF(VLOOKUP(AB7,'Work DB'!$C:$AW,'Daily Report'!$A$52,FALSE)=0,"",VLOOKUP(AB7,'Work DB'!$C:$AW,'Daily Report'!$A$52,FALSE))</f>
        <v/>
      </c>
      <c r="AC52" s="61" t="str">
        <f>IF(VLOOKUP(AC7,'Work DB'!$C:$AW,'Daily Report'!$A$52,FALSE)=0,"",VLOOKUP(AC7,'Work DB'!$C:$AW,'Daily Report'!$A$52,FALSE))</f>
        <v/>
      </c>
      <c r="AD52" s="61" t="str">
        <f>IF(VLOOKUP(AD7,'Work DB'!$C:$AW,'Daily Report'!$A$52,FALSE)=0,"",VLOOKUP(AD7,'Work DB'!$C:$AW,'Daily Report'!$A$52,FALSE))</f>
        <v/>
      </c>
      <c r="AE52" s="61" t="str">
        <f>IF(VLOOKUP(AE7,'Work DB'!$C:$AW,'Daily Report'!$A$52,FALSE)=0,"",VLOOKUP(AE7,'Work DB'!$C:$AW,'Daily Report'!$A$52,FALSE))</f>
        <v/>
      </c>
      <c r="AF52" s="61" t="str">
        <f>IF(VLOOKUP(AF7,'Work DB'!$C:$AW,'Daily Report'!$A$52,FALSE)=0,"",VLOOKUP(AF7,'Work DB'!$C:$AW,'Daily Report'!$A$52,FALSE))</f>
        <v/>
      </c>
      <c r="AG52" s="61" t="str">
        <f>IF(VLOOKUP(AG7,'Work DB'!$C:$AW,'Daily Report'!$A$52,FALSE)=0,"",VLOOKUP(AG7,'Work DB'!$C:$AW,'Daily Report'!$A$52,FALSE))</f>
        <v/>
      </c>
      <c r="AH52" s="61" t="str">
        <f>IF(VLOOKUP(AH7,'Work DB'!$C:$AW,'Daily Report'!$A$52,FALSE)=0,"",VLOOKUP(AH7,'Work DB'!$C:$AW,'Daily Report'!$A$52,FALSE))</f>
        <v/>
      </c>
      <c r="AI52" s="62" t="str">
        <f>IF(VLOOKUP(AI7,'Work DB'!$C:$AW,'Daily Report'!$A$52,FALSE)=0,"",VLOOKUP(AI7,'Work DB'!$C:$AW,'Daily Report'!$A$52,FALSE))</f>
        <v/>
      </c>
      <c r="AJ52" s="376">
        <f>SUM(E52:AI52)</f>
        <v>1297</v>
      </c>
      <c r="AK52" s="377"/>
      <c r="AL52" s="377">
        <f>HLOOKUP(A52,'Work DB'!$1:$2,2,FALSE)</f>
        <v>5114</v>
      </c>
      <c r="AM52" s="377"/>
      <c r="AN52" s="390"/>
      <c r="AO52" s="391"/>
      <c r="AP52" s="391"/>
      <c r="AQ52" s="392"/>
      <c r="AT52" s="3">
        <v>1</v>
      </c>
    </row>
    <row r="53" spans="1:46" s="1" customFormat="1" ht="51.75" thickBot="1" x14ac:dyDescent="0.8">
      <c r="A53" s="94">
        <f>'Work DB'!AK1</f>
        <v>35</v>
      </c>
      <c r="B53" s="374"/>
      <c r="C53" s="360" t="s">
        <v>18</v>
      </c>
      <c r="D53" s="360"/>
      <c r="E53" s="65">
        <f>IF(VLOOKUP(E7,'Work DB'!$C:$AW,'Daily Report'!$A$53,FALSE)=0,"",VLOOKUP(E7,'Work DB'!$C:$AW,'Daily Report'!$A$53,FALSE))</f>
        <v>39</v>
      </c>
      <c r="F53" s="65">
        <f>IF(VLOOKUP(F7,'Work DB'!$C:$AW,'Daily Report'!$A$53,FALSE)=0,"",VLOOKUP(F7,'Work DB'!$C:$AW,'Daily Report'!$A$53,FALSE))</f>
        <v>47</v>
      </c>
      <c r="G53" s="65">
        <f>IF(VLOOKUP(G7,'Work DB'!$C:$AW,'Daily Report'!$A$53,FALSE)=0,"",VLOOKUP(G7,'Work DB'!$C:$AW,'Daily Report'!$A$53,FALSE))</f>
        <v>37</v>
      </c>
      <c r="H53" s="65">
        <f>IF(VLOOKUP(H7,'Work DB'!$C:$AW,'Daily Report'!$A$53,FALSE)=0,"",VLOOKUP(H7,'Work DB'!$C:$AW,'Daily Report'!$A$53,FALSE))</f>
        <v>45</v>
      </c>
      <c r="I53" s="65">
        <f>IF(VLOOKUP(I7,'Work DB'!$C:$AW,'Daily Report'!$A$53,FALSE)=0,"",VLOOKUP(I7,'Work DB'!$C:$AW,'Daily Report'!$A$53,FALSE))</f>
        <v>35</v>
      </c>
      <c r="J53" s="65">
        <f>IF(VLOOKUP(J7,'Work DB'!$C:$AW,'Daily Report'!$A$53,FALSE)=0,"",VLOOKUP(J7,'Work DB'!$C:$AW,'Daily Report'!$A$53,FALSE))</f>
        <v>43</v>
      </c>
      <c r="K53" s="65">
        <f>IF(VLOOKUP(K7,'Work DB'!$C:$AW,'Daily Report'!$A$53,FALSE)=0,"",VLOOKUP(K7,'Work DB'!$C:$AW,'Daily Report'!$A$53,FALSE))</f>
        <v>43</v>
      </c>
      <c r="L53" s="65" t="str">
        <f>IF(VLOOKUP(L7,'Work DB'!$C:$AW,'Daily Report'!$A$53,FALSE)=0,"",VLOOKUP(L7,'Work DB'!$C:$AW,'Daily Report'!$A$53,FALSE))</f>
        <v/>
      </c>
      <c r="M53" s="65">
        <f>IF(VLOOKUP(M7,'Work DB'!$C:$AW,'Daily Report'!$A$53,FALSE)=0,"",VLOOKUP(M7,'Work DB'!$C:$AW,'Daily Report'!$A$53,FALSE))</f>
        <v>46</v>
      </c>
      <c r="N53" s="65">
        <f>IF(VLOOKUP(N7,'Work DB'!$C:$AW,'Daily Report'!$A$53,FALSE)=0,"",VLOOKUP(N7,'Work DB'!$C:$AW,'Daily Report'!$A$53,FALSE))</f>
        <v>49</v>
      </c>
      <c r="O53" s="65">
        <f>IF(VLOOKUP(O7,'Work DB'!$C:$AW,'Daily Report'!$A$53,FALSE)=0,"",VLOOKUP(O7,'Work DB'!$C:$AW,'Daily Report'!$A$53,FALSE))</f>
        <v>47</v>
      </c>
      <c r="P53" s="65">
        <f>IF(VLOOKUP(P7,'Work DB'!$C:$AW,'Daily Report'!$A$53,FALSE)=0,"",VLOOKUP(P7,'Work DB'!$C:$AW,'Daily Report'!$A$53,FALSE))</f>
        <v>39</v>
      </c>
      <c r="Q53" s="65">
        <f>IF(VLOOKUP(Q7,'Work DB'!$C:$AW,'Daily Report'!$A$53,FALSE)=0,"",VLOOKUP(Q7,'Work DB'!$C:$AW,'Daily Report'!$A$53,FALSE))</f>
        <v>49</v>
      </c>
      <c r="R53" s="65">
        <f>IF(VLOOKUP(R7,'Work DB'!$C:$AW,'Daily Report'!$A$53,FALSE)=0,"",VLOOKUP(R7,'Work DB'!$C:$AW,'Daily Report'!$A$53,FALSE))</f>
        <v>55</v>
      </c>
      <c r="S53" s="65">
        <f>IF(VLOOKUP(S7,'Work DB'!$C:$AW,'Daily Report'!$A$53,FALSE)=0,"",VLOOKUP(S7,'Work DB'!$C:$AW,'Daily Report'!$A$53,FALSE))</f>
        <v>42</v>
      </c>
      <c r="T53" s="65">
        <f>IF(VLOOKUP(T7,'Work DB'!$C:$AW,'Daily Report'!$A$53,FALSE)=0,"",VLOOKUP(T7,'Work DB'!$C:$AW,'Daily Report'!$A$53,FALSE))</f>
        <v>51</v>
      </c>
      <c r="U53" s="65">
        <f>IF(VLOOKUP(U7,'Work DB'!$C:$AW,'Daily Report'!$A$53,FALSE)=0,"",VLOOKUP(U7,'Work DB'!$C:$AW,'Daily Report'!$A$53,FALSE))</f>
        <v>56</v>
      </c>
      <c r="V53" s="65">
        <f>IF(VLOOKUP(V7,'Work DB'!$C:$AW,'Daily Report'!$A$53,FALSE)=0,"",VLOOKUP(V7,'Work DB'!$C:$AW,'Daily Report'!$A$53,FALSE))</f>
        <v>56</v>
      </c>
      <c r="W53" s="65">
        <f>IF(VLOOKUP(W7,'Work DB'!$C:$AW,'Daily Report'!$A$53,FALSE)=0,"",VLOOKUP(W7,'Work DB'!$C:$AW,'Daily Report'!$A$53,FALSE))</f>
        <v>55</v>
      </c>
      <c r="X53" s="65">
        <f>IF(VLOOKUP(X7,'Work DB'!$C:$AW,'Daily Report'!$A$53,FALSE)=0,"",VLOOKUP(X7,'Work DB'!$C:$AW,'Daily Report'!$A$53,FALSE))</f>
        <v>61</v>
      </c>
      <c r="Y53" s="65">
        <f>IF(VLOOKUP(Y7,'Work DB'!$C:$AW,'Daily Report'!$A$53,FALSE)=0,"",VLOOKUP(Y7,'Work DB'!$C:$AW,'Daily Report'!$A$53,FALSE))</f>
        <v>53</v>
      </c>
      <c r="Z53" s="65">
        <f>IF(VLOOKUP(Z7,'Work DB'!$C:$AW,'Daily Report'!$A$53,FALSE)=0,"",VLOOKUP(Z7,'Work DB'!$C:$AW,'Daily Report'!$A$53,FALSE))</f>
        <v>41</v>
      </c>
      <c r="AA53" s="65" t="str">
        <f>IF(VLOOKUP(AA7,'Work DB'!$C:$AW,'Daily Report'!$A$53,FALSE)=0,"",VLOOKUP(AA7,'Work DB'!$C:$AW,'Daily Report'!$A$53,FALSE))</f>
        <v/>
      </c>
      <c r="AB53" s="65" t="str">
        <f>IF(VLOOKUP(AB7,'Work DB'!$C:$AW,'Daily Report'!$A$53,FALSE)=0,"",VLOOKUP(AB7,'Work DB'!$C:$AW,'Daily Report'!$A$53,FALSE))</f>
        <v/>
      </c>
      <c r="AC53" s="65" t="str">
        <f>IF(VLOOKUP(AC7,'Work DB'!$C:$AW,'Daily Report'!$A$53,FALSE)=0,"",VLOOKUP(AC7,'Work DB'!$C:$AW,'Daily Report'!$A$53,FALSE))</f>
        <v/>
      </c>
      <c r="AD53" s="65" t="str">
        <f>IF(VLOOKUP(AD7,'Work DB'!$C:$AW,'Daily Report'!$A$53,FALSE)=0,"",VLOOKUP(AD7,'Work DB'!$C:$AW,'Daily Report'!$A$53,FALSE))</f>
        <v/>
      </c>
      <c r="AE53" s="65" t="str">
        <f>IF(VLOOKUP(AE7,'Work DB'!$C:$AW,'Daily Report'!$A$53,FALSE)=0,"",VLOOKUP(AE7,'Work DB'!$C:$AW,'Daily Report'!$A$53,FALSE))</f>
        <v/>
      </c>
      <c r="AF53" s="65" t="str">
        <f>IF(VLOOKUP(AF7,'Work DB'!$C:$AW,'Daily Report'!$A$53,FALSE)=0,"",VLOOKUP(AF7,'Work DB'!$C:$AW,'Daily Report'!$A$53,FALSE))</f>
        <v/>
      </c>
      <c r="AG53" s="65" t="str">
        <f>IF(VLOOKUP(AG7,'Work DB'!$C:$AW,'Daily Report'!$A$53,FALSE)=0,"",VLOOKUP(AG7,'Work DB'!$C:$AW,'Daily Report'!$A$53,FALSE))</f>
        <v/>
      </c>
      <c r="AH53" s="65" t="str">
        <f>IF(VLOOKUP(AH7,'Work DB'!$C:$AW,'Daily Report'!$A$53,FALSE)=0,"",VLOOKUP(AH7,'Work DB'!$C:$AW,'Daily Report'!$A$53,FALSE))</f>
        <v/>
      </c>
      <c r="AI53" s="66" t="str">
        <f>IF(VLOOKUP(AI7,'Work DB'!$C:$AW,'Daily Report'!$A$53,FALSE)=0,"",VLOOKUP(AI7,'Work DB'!$C:$AW,'Daily Report'!$A$53,FALSE))</f>
        <v/>
      </c>
      <c r="AJ53" s="399">
        <f>SUM(E53:AI53)</f>
        <v>989</v>
      </c>
      <c r="AK53" s="400"/>
      <c r="AL53" s="400">
        <f>HLOOKUP(A53,'Work DB'!$1:$2,2,FALSE)</f>
        <v>2058</v>
      </c>
      <c r="AM53" s="400"/>
      <c r="AN53" s="393"/>
      <c r="AO53" s="394"/>
      <c r="AP53" s="394"/>
      <c r="AQ53" s="395"/>
      <c r="AT53" s="3">
        <v>1</v>
      </c>
    </row>
    <row r="54" spans="1:46" s="1" customFormat="1" ht="62.25" thickTop="1" x14ac:dyDescent="0.75">
      <c r="A54" s="6"/>
      <c r="B54" s="374"/>
      <c r="C54" s="401" t="s">
        <v>4</v>
      </c>
      <c r="D54" s="401"/>
      <c r="E54" s="77">
        <f>IF(1*SUM(E52:E53)&gt;0,1*SUM(E52:E53),"")</f>
        <v>96</v>
      </c>
      <c r="F54" s="77">
        <f t="shared" ref="F54:AI54" si="14">IF(1*SUM(F52:F53)&gt;0,1*SUM(F52:F53),"")</f>
        <v>114</v>
      </c>
      <c r="G54" s="77">
        <f t="shared" si="14"/>
        <v>102</v>
      </c>
      <c r="H54" s="77">
        <f t="shared" si="14"/>
        <v>108</v>
      </c>
      <c r="I54" s="77">
        <f t="shared" si="14"/>
        <v>98</v>
      </c>
      <c r="J54" s="77">
        <f t="shared" si="14"/>
        <v>107</v>
      </c>
      <c r="K54" s="77">
        <f t="shared" si="14"/>
        <v>108</v>
      </c>
      <c r="L54" s="77">
        <f t="shared" si="14"/>
        <v>8</v>
      </c>
      <c r="M54" s="77">
        <f t="shared" si="14"/>
        <v>101</v>
      </c>
      <c r="N54" s="77">
        <f t="shared" si="14"/>
        <v>101</v>
      </c>
      <c r="O54" s="77">
        <f t="shared" si="14"/>
        <v>103</v>
      </c>
      <c r="P54" s="77">
        <f t="shared" si="14"/>
        <v>101</v>
      </c>
      <c r="Q54" s="77">
        <f t="shared" si="14"/>
        <v>109</v>
      </c>
      <c r="R54" s="77">
        <f t="shared" si="14"/>
        <v>117</v>
      </c>
      <c r="S54" s="77">
        <f t="shared" si="14"/>
        <v>97</v>
      </c>
      <c r="T54" s="77">
        <f t="shared" si="14"/>
        <v>112</v>
      </c>
      <c r="U54" s="77">
        <f t="shared" si="14"/>
        <v>121</v>
      </c>
      <c r="V54" s="77">
        <f t="shared" si="14"/>
        <v>121</v>
      </c>
      <c r="W54" s="77">
        <f t="shared" si="14"/>
        <v>116</v>
      </c>
      <c r="X54" s="77">
        <f t="shared" si="14"/>
        <v>127</v>
      </c>
      <c r="Y54" s="77">
        <f t="shared" si="14"/>
        <v>120</v>
      </c>
      <c r="Z54" s="77">
        <f t="shared" si="14"/>
        <v>99</v>
      </c>
      <c r="AA54" s="77" t="str">
        <f t="shared" si="14"/>
        <v/>
      </c>
      <c r="AB54" s="77" t="str">
        <f t="shared" si="14"/>
        <v/>
      </c>
      <c r="AC54" s="77" t="str">
        <f t="shared" si="14"/>
        <v/>
      </c>
      <c r="AD54" s="77" t="str">
        <f t="shared" si="14"/>
        <v/>
      </c>
      <c r="AE54" s="77" t="str">
        <f t="shared" si="14"/>
        <v/>
      </c>
      <c r="AF54" s="77" t="str">
        <f t="shared" si="14"/>
        <v/>
      </c>
      <c r="AG54" s="77" t="str">
        <f t="shared" si="14"/>
        <v/>
      </c>
      <c r="AH54" s="77" t="str">
        <f t="shared" si="14"/>
        <v/>
      </c>
      <c r="AI54" s="95" t="str">
        <f t="shared" si="14"/>
        <v/>
      </c>
      <c r="AJ54" s="402">
        <f>SUM(E54:AI54)</f>
        <v>2286</v>
      </c>
      <c r="AK54" s="403"/>
      <c r="AL54" s="403">
        <f>SUM(AL52:AM53)</f>
        <v>7172</v>
      </c>
      <c r="AM54" s="403"/>
      <c r="AN54" s="393"/>
      <c r="AO54" s="394"/>
      <c r="AP54" s="394"/>
      <c r="AQ54" s="395"/>
      <c r="AT54" s="3">
        <v>1</v>
      </c>
    </row>
    <row r="55" spans="1:46" s="1" customFormat="1" ht="51" x14ac:dyDescent="0.75">
      <c r="A55" s="94">
        <f>'Work DB'!AM1</f>
        <v>37</v>
      </c>
      <c r="B55" s="389"/>
      <c r="C55" s="362" t="s">
        <v>63</v>
      </c>
      <c r="D55" s="363"/>
      <c r="E55" s="97">
        <f>IF(VLOOKUP(E7,'Work DB'!$C:$AW,'Daily Report'!$A$55,FALSE)=0,"",VLOOKUP(E7,'Work DB'!$C:$AW,'Daily Report'!$A$55,FALSE))</f>
        <v>12</v>
      </c>
      <c r="F55" s="97">
        <f>IF(VLOOKUP(F7,'Work DB'!$C:$AW,'Daily Report'!$A$55,FALSE)=0,"",VLOOKUP(F7,'Work DB'!$C:$AW,'Daily Report'!$A$55,FALSE))</f>
        <v>12</v>
      </c>
      <c r="G55" s="97">
        <f>IF(VLOOKUP(G7,'Work DB'!$C:$AW,'Daily Report'!$A$55,FALSE)=0,"",VLOOKUP(G7,'Work DB'!$C:$AW,'Daily Report'!$A$55,FALSE))</f>
        <v>12</v>
      </c>
      <c r="H55" s="97">
        <f>IF(VLOOKUP(H7,'Work DB'!$C:$AW,'Daily Report'!$A$55,FALSE)=0,"",VLOOKUP(H7,'Work DB'!$C:$AW,'Daily Report'!$A$55,FALSE))</f>
        <v>12</v>
      </c>
      <c r="I55" s="97">
        <f>IF(VLOOKUP(I7,'Work DB'!$C:$AW,'Daily Report'!$A$55,FALSE)=0,"",VLOOKUP(I7,'Work DB'!$C:$AW,'Daily Report'!$A$55,FALSE))</f>
        <v>12</v>
      </c>
      <c r="J55" s="97">
        <f>IF(VLOOKUP(J7,'Work DB'!$C:$AW,'Daily Report'!$A$55,FALSE)=0,"",VLOOKUP(J7,'Work DB'!$C:$AW,'Daily Report'!$A$55,FALSE))</f>
        <v>12</v>
      </c>
      <c r="K55" s="97">
        <f>IF(VLOOKUP(K7,'Work DB'!$C:$AW,'Daily Report'!$A$55,FALSE)=0,"",VLOOKUP(K7,'Work DB'!$C:$AW,'Daily Report'!$A$55,FALSE))</f>
        <v>12</v>
      </c>
      <c r="L55" s="97" t="str">
        <f>IF(VLOOKUP(L7,'Work DB'!$C:$AW,'Daily Report'!$A$55,FALSE)=0,"",VLOOKUP(L7,'Work DB'!$C:$AW,'Daily Report'!$A$55,FALSE))</f>
        <v/>
      </c>
      <c r="M55" s="97">
        <f>IF(VLOOKUP(M7,'Work DB'!$C:$AW,'Daily Report'!$A$55,FALSE)=0,"",VLOOKUP(M7,'Work DB'!$C:$AW,'Daily Report'!$A$55,FALSE))</f>
        <v>12</v>
      </c>
      <c r="N55" s="97">
        <f>IF(VLOOKUP(N7,'Work DB'!$C:$AW,'Daily Report'!$A$55,FALSE)=0,"",VLOOKUP(N7,'Work DB'!$C:$AW,'Daily Report'!$A$55,FALSE))</f>
        <v>12</v>
      </c>
      <c r="O55" s="97">
        <f>IF(VLOOKUP(O7,'Work DB'!$C:$AW,'Daily Report'!$A$55,FALSE)=0,"",VLOOKUP(O7,'Work DB'!$C:$AW,'Daily Report'!$A$55,FALSE))</f>
        <v>12</v>
      </c>
      <c r="P55" s="97">
        <f>IF(VLOOKUP(P7,'Work DB'!$C:$AW,'Daily Report'!$A$55,FALSE)=0,"",VLOOKUP(P7,'Work DB'!$C:$AW,'Daily Report'!$A$55,FALSE))</f>
        <v>10</v>
      </c>
      <c r="Q55" s="97">
        <f>IF(VLOOKUP(Q7,'Work DB'!$C:$AW,'Daily Report'!$A$55,FALSE)=0,"",VLOOKUP(Q7,'Work DB'!$C:$AW,'Daily Report'!$A$55,FALSE))</f>
        <v>10</v>
      </c>
      <c r="R55" s="97">
        <f>IF(VLOOKUP(R7,'Work DB'!$C:$AW,'Daily Report'!$A$55,FALSE)=0,"",VLOOKUP(R7,'Work DB'!$C:$AW,'Daily Report'!$A$55,FALSE))</f>
        <v>10</v>
      </c>
      <c r="S55" s="97">
        <f>IF(VLOOKUP(S7,'Work DB'!$C:$AW,'Daily Report'!$A$55,FALSE)=0,"",VLOOKUP(S7,'Work DB'!$C:$AW,'Daily Report'!$A$55,FALSE))</f>
        <v>10</v>
      </c>
      <c r="T55" s="97">
        <f>IF(VLOOKUP(T7,'Work DB'!$C:$AW,'Daily Report'!$A$55,FALSE)=0,"",VLOOKUP(T7,'Work DB'!$C:$AW,'Daily Report'!$A$55,FALSE))</f>
        <v>10</v>
      </c>
      <c r="U55" s="97">
        <f>IF(VLOOKUP(U7,'Work DB'!$C:$AW,'Daily Report'!$A$55,FALSE)=0,"",VLOOKUP(U7,'Work DB'!$C:$AW,'Daily Report'!$A$55,FALSE))</f>
        <v>10</v>
      </c>
      <c r="V55" s="97">
        <f>IF(VLOOKUP(V7,'Work DB'!$C:$AW,'Daily Report'!$A$55,FALSE)=0,"",VLOOKUP(V7,'Work DB'!$C:$AW,'Daily Report'!$A$55,FALSE))</f>
        <v>10</v>
      </c>
      <c r="W55" s="97">
        <f>IF(VLOOKUP(W7,'Work DB'!$C:$AW,'Daily Report'!$A$55,FALSE)=0,"",VLOOKUP(W7,'Work DB'!$C:$AW,'Daily Report'!$A$55,FALSE))</f>
        <v>10</v>
      </c>
      <c r="X55" s="97">
        <f>IF(VLOOKUP(X7,'Work DB'!$C:$AW,'Daily Report'!$A$55,FALSE)=0,"",VLOOKUP(X7,'Work DB'!$C:$AW,'Daily Report'!$A$55,FALSE))</f>
        <v>10</v>
      </c>
      <c r="Y55" s="97">
        <f>IF(VLOOKUP(Y7,'Work DB'!$C:$AW,'Daily Report'!$A$55,FALSE)=0,"",VLOOKUP(Y7,'Work DB'!$C:$AW,'Daily Report'!$A$55,FALSE))</f>
        <v>10</v>
      </c>
      <c r="Z55" s="97">
        <f>IF(VLOOKUP(Z7,'Work DB'!$C:$AW,'Daily Report'!$A$55,FALSE)=0,"",VLOOKUP(Z7,'Work DB'!$C:$AW,'Daily Report'!$A$55,FALSE))</f>
        <v>10</v>
      </c>
      <c r="AA55" s="97" t="str">
        <f>IF(VLOOKUP(AA7,'Work DB'!$C:$AW,'Daily Report'!$A$55,FALSE)=0,"",VLOOKUP(AA7,'Work DB'!$C:$AW,'Daily Report'!$A$55,FALSE))</f>
        <v/>
      </c>
      <c r="AB55" s="97" t="str">
        <f>IF(VLOOKUP(AB7,'Work DB'!$C:$AW,'Daily Report'!$A$55,FALSE)=0,"",VLOOKUP(AB7,'Work DB'!$C:$AW,'Daily Report'!$A$55,FALSE))</f>
        <v/>
      </c>
      <c r="AC55" s="97" t="str">
        <f>IF(VLOOKUP(AC7,'Work DB'!$C:$AW,'Daily Report'!$A$55,FALSE)=0,"",VLOOKUP(AC7,'Work DB'!$C:$AW,'Daily Report'!$A$55,FALSE))</f>
        <v/>
      </c>
      <c r="AD55" s="97" t="str">
        <f>IF(VLOOKUP(AD7,'Work DB'!$C:$AW,'Daily Report'!$A$55,FALSE)=0,"",VLOOKUP(AD7,'Work DB'!$C:$AW,'Daily Report'!$A$55,FALSE))</f>
        <v/>
      </c>
      <c r="AE55" s="97" t="str">
        <f>IF(VLOOKUP(AE7,'Work DB'!$C:$AW,'Daily Report'!$A$55,FALSE)=0,"",VLOOKUP(AE7,'Work DB'!$C:$AW,'Daily Report'!$A$55,FALSE))</f>
        <v/>
      </c>
      <c r="AF55" s="97" t="str">
        <f>IF(VLOOKUP(AF7,'Work DB'!$C:$AW,'Daily Report'!$A$55,FALSE)=0,"",VLOOKUP(AF7,'Work DB'!$C:$AW,'Daily Report'!$A$55,FALSE))</f>
        <v/>
      </c>
      <c r="AG55" s="97" t="str">
        <f>IF(VLOOKUP(AG7,'Work DB'!$C:$AW,'Daily Report'!$A$55,FALSE)=0,"",VLOOKUP(AG7,'Work DB'!$C:$AW,'Daily Report'!$A$55,FALSE))</f>
        <v/>
      </c>
      <c r="AH55" s="97" t="str">
        <f>IF(VLOOKUP(AH7,'Work DB'!$C:$AW,'Daily Report'!$A$55,FALSE)=0,"",VLOOKUP(AH7,'Work DB'!$C:$AW,'Daily Report'!$A$55,FALSE))</f>
        <v/>
      </c>
      <c r="AI55" s="98" t="str">
        <f>IF(VLOOKUP(AI7,'Work DB'!$C:$AW,'Daily Report'!$A$55,FALSE)=0,"",VLOOKUP(AI7,'Work DB'!$C:$AW,'Daily Report'!$A$55,FALSE))</f>
        <v/>
      </c>
      <c r="AJ55" s="414">
        <f>SUM(E55:AI55)</f>
        <v>230</v>
      </c>
      <c r="AK55" s="387"/>
      <c r="AL55" s="415">
        <f>HLOOKUP(A55,'Work DB'!$1:$2,2,FALSE)</f>
        <v>1007</v>
      </c>
      <c r="AM55" s="387"/>
      <c r="AN55" s="393"/>
      <c r="AO55" s="394"/>
      <c r="AP55" s="394"/>
      <c r="AQ55" s="395"/>
      <c r="AT55" s="3"/>
    </row>
    <row r="56" spans="1:46" s="1" customFormat="1" ht="51.75" thickBot="1" x14ac:dyDescent="0.8">
      <c r="A56" s="94">
        <f>'Work DB'!AL1</f>
        <v>36</v>
      </c>
      <c r="B56" s="375"/>
      <c r="C56" s="368" t="s">
        <v>61</v>
      </c>
      <c r="D56" s="368"/>
      <c r="E56" s="75">
        <f>IF(VLOOKUP(E7,'Work DB'!$C:$AW,'Daily Report'!$A$56,FALSE)=0,"",VLOOKUP(E7,'Work DB'!$C:$AW,'Daily Report'!$A$56,FALSE))</f>
        <v>93</v>
      </c>
      <c r="F56" s="75">
        <f>IF(VLOOKUP(F7,'Work DB'!$C:$AW,'Daily Report'!$A$56,FALSE)=0,"",VLOOKUP(F7,'Work DB'!$C:$AW,'Daily Report'!$A$56,FALSE))</f>
        <v>112</v>
      </c>
      <c r="G56" s="75">
        <f>IF(VLOOKUP(G7,'Work DB'!$C:$AW,'Daily Report'!$A$56,FALSE)=0,"",VLOOKUP(G7,'Work DB'!$C:$AW,'Daily Report'!$A$56,FALSE))</f>
        <v>110</v>
      </c>
      <c r="H56" s="75">
        <f>IF(VLOOKUP(H7,'Work DB'!$C:$AW,'Daily Report'!$A$56,FALSE)=0,"",VLOOKUP(H7,'Work DB'!$C:$AW,'Daily Report'!$A$56,FALSE))</f>
        <v>111</v>
      </c>
      <c r="I56" s="75">
        <f>IF(VLOOKUP(I7,'Work DB'!$C:$AW,'Daily Report'!$A$56,FALSE)=0,"",VLOOKUP(I7,'Work DB'!$C:$AW,'Daily Report'!$A$56,FALSE))</f>
        <v>103</v>
      </c>
      <c r="J56" s="75">
        <f>IF(VLOOKUP(J7,'Work DB'!$C:$AW,'Daily Report'!$A$56,FALSE)=0,"",VLOOKUP(J7,'Work DB'!$C:$AW,'Daily Report'!$A$56,FALSE))</f>
        <v>108</v>
      </c>
      <c r="K56" s="75">
        <f>IF(VLOOKUP(K7,'Work DB'!$C:$AW,'Daily Report'!$A$56,FALSE)=0,"",VLOOKUP(K7,'Work DB'!$C:$AW,'Daily Report'!$A$56,FALSE))</f>
        <v>110</v>
      </c>
      <c r="L56" s="75">
        <f>IF(VLOOKUP(L7,'Work DB'!$C:$AW,'Daily Report'!$A$56,FALSE)=0,"",VLOOKUP(L7,'Work DB'!$C:$AW,'Daily Report'!$A$56,FALSE))</f>
        <v>32</v>
      </c>
      <c r="M56" s="75">
        <f>IF(VLOOKUP(M7,'Work DB'!$C:$AW,'Daily Report'!$A$56,FALSE)=0,"",VLOOKUP(M7,'Work DB'!$C:$AW,'Daily Report'!$A$56,FALSE))</f>
        <v>104</v>
      </c>
      <c r="N56" s="75">
        <f>IF(VLOOKUP(N7,'Work DB'!$C:$AW,'Daily Report'!$A$56,FALSE)=0,"",VLOOKUP(N7,'Work DB'!$C:$AW,'Daily Report'!$A$56,FALSE))</f>
        <v>103</v>
      </c>
      <c r="O56" s="75">
        <f>IF(VLOOKUP(O7,'Work DB'!$C:$AW,'Daily Report'!$A$56,FALSE)=0,"",VLOOKUP(O7,'Work DB'!$C:$AW,'Daily Report'!$A$56,FALSE))</f>
        <v>109</v>
      </c>
      <c r="P56" s="75">
        <f>IF(VLOOKUP(P7,'Work DB'!$C:$AW,'Daily Report'!$A$56,FALSE)=0,"",VLOOKUP(P7,'Work DB'!$C:$AW,'Daily Report'!$A$56,FALSE))</f>
        <v>105</v>
      </c>
      <c r="Q56" s="75">
        <f>IF(VLOOKUP(Q7,'Work DB'!$C:$AW,'Daily Report'!$A$56,FALSE)=0,"",VLOOKUP(Q7,'Work DB'!$C:$AW,'Daily Report'!$A$56,FALSE))</f>
        <v>118</v>
      </c>
      <c r="R56" s="75">
        <f>IF(VLOOKUP(R7,'Work DB'!$C:$AW,'Daily Report'!$A$56,FALSE)=0,"",VLOOKUP(R7,'Work DB'!$C:$AW,'Daily Report'!$A$56,FALSE))</f>
        <v>120</v>
      </c>
      <c r="S56" s="75">
        <f>IF(VLOOKUP(S7,'Work DB'!$C:$AW,'Daily Report'!$A$56,FALSE)=0,"",VLOOKUP(S7,'Work DB'!$C:$AW,'Daily Report'!$A$56,FALSE))</f>
        <v>101</v>
      </c>
      <c r="T56" s="75">
        <f>IF(VLOOKUP(T7,'Work DB'!$C:$AW,'Daily Report'!$A$56,FALSE)=0,"",VLOOKUP(T7,'Work DB'!$C:$AW,'Daily Report'!$A$56,FALSE))</f>
        <v>117</v>
      </c>
      <c r="U56" s="75" t="str">
        <f>IF(VLOOKUP(U7,'Work DB'!$C:$AW,'Daily Report'!$A$56,FALSE)=0,"",VLOOKUP(U7,'Work DB'!$C:$AW,'Daily Report'!$A$56,FALSE))</f>
        <v/>
      </c>
      <c r="V56" s="75" t="str">
        <f>IF(VLOOKUP(V7,'Work DB'!$C:$AW,'Daily Report'!$A$56,FALSE)=0,"",VLOOKUP(V7,'Work DB'!$C:$AW,'Daily Report'!$A$56,FALSE))</f>
        <v/>
      </c>
      <c r="W56" s="75" t="str">
        <f>IF(VLOOKUP(W7,'Work DB'!$C:$AW,'Daily Report'!$A$56,FALSE)=0,"",VLOOKUP(W7,'Work DB'!$C:$AW,'Daily Report'!$A$56,FALSE))</f>
        <v/>
      </c>
      <c r="X56" s="75">
        <f>IF(VLOOKUP(X7,'Work DB'!$C:$AW,'Daily Report'!$A$56,FALSE)=0,"",VLOOKUP(X7,'Work DB'!$C:$AW,'Daily Report'!$A$56,FALSE))</f>
        <v>128</v>
      </c>
      <c r="Y56" s="75">
        <f>IF(VLOOKUP(Y7,'Work DB'!$C:$AW,'Daily Report'!$A$56,FALSE)=0,"",VLOOKUP(Y7,'Work DB'!$C:$AW,'Daily Report'!$A$56,FALSE))</f>
        <v>129</v>
      </c>
      <c r="Z56" s="75">
        <f>IF(VLOOKUP(Z7,'Work DB'!$C:$AW,'Daily Report'!$A$56,FALSE)=0,"",VLOOKUP(Z7,'Work DB'!$C:$AW,'Daily Report'!$A$56,FALSE))</f>
        <v>102</v>
      </c>
      <c r="AA56" s="75" t="str">
        <f>IF(VLOOKUP(AA7,'Work DB'!$C:$AW,'Daily Report'!$A$56,FALSE)=0,"",VLOOKUP(AA7,'Work DB'!$C:$AW,'Daily Report'!$A$56,FALSE))</f>
        <v/>
      </c>
      <c r="AB56" s="75" t="str">
        <f>IF(VLOOKUP(AB7,'Work DB'!$C:$AW,'Daily Report'!$A$56,FALSE)=0,"",VLOOKUP(AB7,'Work DB'!$C:$AW,'Daily Report'!$A$56,FALSE))</f>
        <v/>
      </c>
      <c r="AC56" s="75" t="str">
        <f>IF(VLOOKUP(AC7,'Work DB'!$C:$AW,'Daily Report'!$A$56,FALSE)=0,"",VLOOKUP(AC7,'Work DB'!$C:$AW,'Daily Report'!$A$56,FALSE))</f>
        <v/>
      </c>
      <c r="AD56" s="75" t="str">
        <f>IF(VLOOKUP(AD7,'Work DB'!$C:$AW,'Daily Report'!$A$56,FALSE)=0,"",VLOOKUP(AD7,'Work DB'!$C:$AW,'Daily Report'!$A$56,FALSE))</f>
        <v/>
      </c>
      <c r="AE56" s="75" t="str">
        <f>IF(VLOOKUP(AE7,'Work DB'!$C:$AW,'Daily Report'!$A$56,FALSE)=0,"",VLOOKUP(AE7,'Work DB'!$C:$AW,'Daily Report'!$A$56,FALSE))</f>
        <v/>
      </c>
      <c r="AF56" s="75" t="str">
        <f>IF(VLOOKUP(AF7,'Work DB'!$C:$AW,'Daily Report'!$A$56,FALSE)=0,"",VLOOKUP(AF7,'Work DB'!$C:$AW,'Daily Report'!$A$56,FALSE))</f>
        <v/>
      </c>
      <c r="AG56" s="75" t="str">
        <f>IF(VLOOKUP(AG7,'Work DB'!$C:$AW,'Daily Report'!$A$56,FALSE)=0,"",VLOOKUP(AG7,'Work DB'!$C:$AW,'Daily Report'!$A$56,FALSE))</f>
        <v/>
      </c>
      <c r="AH56" s="75" t="str">
        <f>IF(VLOOKUP(AH7,'Work DB'!$C:$AW,'Daily Report'!$A$56,FALSE)=0,"",VLOOKUP(AH7,'Work DB'!$C:$AW,'Daily Report'!$A$56,FALSE))</f>
        <v/>
      </c>
      <c r="AI56" s="96" t="str">
        <f>IF(VLOOKUP(AI7,'Work DB'!$C:$AW,'Daily Report'!$A$56,FALSE)=0,"",VLOOKUP(AI7,'Work DB'!$C:$AW,'Daily Report'!$A$56,FALSE))</f>
        <v/>
      </c>
      <c r="AJ56" s="416">
        <f>SUM(E56:AI56)</f>
        <v>2015</v>
      </c>
      <c r="AK56" s="417"/>
      <c r="AL56" s="418">
        <f>HLOOKUP(A56,'Work DB'!$1:$2,2,FALSE)</f>
        <v>7044</v>
      </c>
      <c r="AM56" s="417"/>
      <c r="AN56" s="396"/>
      <c r="AO56" s="397"/>
      <c r="AP56" s="397"/>
      <c r="AQ56" s="398"/>
      <c r="AT56" s="3"/>
    </row>
    <row r="57" spans="1:46" s="46" customFormat="1" ht="15.75" thickBot="1" x14ac:dyDescent="0.45">
      <c r="A57" s="39"/>
      <c r="B57" s="40"/>
      <c r="C57" s="41"/>
      <c r="D57" s="41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3"/>
      <c r="AK57" s="44"/>
      <c r="AL57" s="39"/>
      <c r="AM57" s="39"/>
      <c r="AN57" s="45"/>
      <c r="AO57" s="45"/>
      <c r="AT57" s="39">
        <v>1</v>
      </c>
    </row>
    <row r="58" spans="1:46" s="1" customFormat="1" ht="51" x14ac:dyDescent="0.75">
      <c r="A58" s="94">
        <f>'Work DB'!AN1</f>
        <v>38</v>
      </c>
      <c r="B58" s="373" t="s">
        <v>19</v>
      </c>
      <c r="C58" s="346" t="s">
        <v>1</v>
      </c>
      <c r="D58" s="346"/>
      <c r="E58" s="61">
        <f>IF(VLOOKUP(E7,'Work DB'!$C:$AW,'Daily Report'!$A$58,FALSE)=0,"",VLOOKUP(E7,'Work DB'!$C:$AW,'Daily Report'!$A$58,FALSE))</f>
        <v>8</v>
      </c>
      <c r="F58" s="61">
        <f>IF(VLOOKUP(F7,'Work DB'!$C:$AW,'Daily Report'!$A$58,FALSE)=0,"",VLOOKUP(F7,'Work DB'!$C:$AW,'Daily Report'!$A$58,FALSE))</f>
        <v>8</v>
      </c>
      <c r="G58" s="61">
        <f>IF(VLOOKUP(G7,'Work DB'!$C:$AW,'Daily Report'!$A$58,FALSE)=0,"",VLOOKUP(G7,'Work DB'!$C:$AW,'Daily Report'!$A$58,FALSE))</f>
        <v>8</v>
      </c>
      <c r="H58" s="61">
        <f>IF(VLOOKUP(H7,'Work DB'!$C:$AW,'Daily Report'!$A$58,FALSE)=0,"",VLOOKUP(H7,'Work DB'!$C:$AW,'Daily Report'!$A$58,FALSE))</f>
        <v>9</v>
      </c>
      <c r="I58" s="61">
        <f>IF(VLOOKUP(I7,'Work DB'!$C:$AW,'Daily Report'!$A$58,FALSE)=0,"",VLOOKUP(I7,'Work DB'!$C:$AW,'Daily Report'!$A$58,FALSE))</f>
        <v>9</v>
      </c>
      <c r="J58" s="61">
        <f>IF(VLOOKUP(J7,'Work DB'!$C:$AW,'Daily Report'!$A$58,FALSE)=0,"",VLOOKUP(J7,'Work DB'!$C:$AW,'Daily Report'!$A$58,FALSE))</f>
        <v>8</v>
      </c>
      <c r="K58" s="61">
        <f>IF(VLOOKUP(K7,'Work DB'!$C:$AW,'Daily Report'!$A$58,FALSE)=0,"",VLOOKUP(K7,'Work DB'!$C:$AW,'Daily Report'!$A$58,FALSE))</f>
        <v>9</v>
      </c>
      <c r="L58" s="61" t="str">
        <f>IF(VLOOKUP(L7,'Work DB'!$C:$AW,'Daily Report'!$A$58,FALSE)=0,"",VLOOKUP(L7,'Work DB'!$C:$AW,'Daily Report'!$A$58,FALSE))</f>
        <v/>
      </c>
      <c r="M58" s="61">
        <f>IF(VLOOKUP(M7,'Work DB'!$C:$AW,'Daily Report'!$A$58,FALSE)=0,"",VLOOKUP(M7,'Work DB'!$C:$AW,'Daily Report'!$A$58,FALSE))</f>
        <v>7</v>
      </c>
      <c r="N58" s="61">
        <f>IF(VLOOKUP(N7,'Work DB'!$C:$AW,'Daily Report'!$A$58,FALSE)=0,"",VLOOKUP(N7,'Work DB'!$C:$AW,'Daily Report'!$A$58,FALSE))</f>
        <v>8</v>
      </c>
      <c r="O58" s="61">
        <f>IF(VLOOKUP(O7,'Work DB'!$C:$AW,'Daily Report'!$A$58,FALSE)=0,"",VLOOKUP(O7,'Work DB'!$C:$AW,'Daily Report'!$A$58,FALSE))</f>
        <v>9</v>
      </c>
      <c r="P58" s="61">
        <f>IF(VLOOKUP(P7,'Work DB'!$C:$AW,'Daily Report'!$A$58,FALSE)=0,"",VLOOKUP(P7,'Work DB'!$C:$AW,'Daily Report'!$A$58,FALSE))</f>
        <v>9</v>
      </c>
      <c r="Q58" s="61">
        <f>IF(VLOOKUP(Q7,'Work DB'!$C:$AW,'Daily Report'!$A$58,FALSE)=0,"",VLOOKUP(Q7,'Work DB'!$C:$AW,'Daily Report'!$A$58,FALSE))</f>
        <v>10</v>
      </c>
      <c r="R58" s="61">
        <f>IF(VLOOKUP(R7,'Work DB'!$C:$AW,'Daily Report'!$A$58,FALSE)=0,"",VLOOKUP(R7,'Work DB'!$C:$AW,'Daily Report'!$A$58,FALSE))</f>
        <v>9</v>
      </c>
      <c r="S58" s="61">
        <f>IF(VLOOKUP(S7,'Work DB'!$C:$AW,'Daily Report'!$A$58,FALSE)=0,"",VLOOKUP(S7,'Work DB'!$C:$AW,'Daily Report'!$A$58,FALSE))</f>
        <v>9</v>
      </c>
      <c r="T58" s="61">
        <f>IF(VLOOKUP(T7,'Work DB'!$C:$AW,'Daily Report'!$A$58,FALSE)=0,"",VLOOKUP(T7,'Work DB'!$C:$AW,'Daily Report'!$A$58,FALSE))</f>
        <v>7</v>
      </c>
      <c r="U58" s="61">
        <f>IF(VLOOKUP(U7,'Work DB'!$C:$AW,'Daily Report'!$A$58,FALSE)=0,"",VLOOKUP(U7,'Work DB'!$C:$AW,'Daily Report'!$A$58,FALSE))</f>
        <v>8</v>
      </c>
      <c r="V58" s="61">
        <f>IF(VLOOKUP(V7,'Work DB'!$C:$AW,'Daily Report'!$A$58,FALSE)=0,"",VLOOKUP(V7,'Work DB'!$C:$AW,'Daily Report'!$A$58,FALSE))</f>
        <v>9</v>
      </c>
      <c r="W58" s="61">
        <f>IF(VLOOKUP(W7,'Work DB'!$C:$AW,'Daily Report'!$A$58,FALSE)=0,"",VLOOKUP(W7,'Work DB'!$C:$AW,'Daily Report'!$A$58,FALSE))</f>
        <v>9</v>
      </c>
      <c r="X58" s="61">
        <f>IF(VLOOKUP(X7,'Work DB'!$C:$AW,'Daily Report'!$A$58,FALSE)=0,"",VLOOKUP(X7,'Work DB'!$C:$AW,'Daily Report'!$A$58,FALSE))</f>
        <v>9</v>
      </c>
      <c r="Y58" s="61">
        <f>IF(VLOOKUP(Y7,'Work DB'!$C:$AW,'Daily Report'!$A$58,FALSE)=0,"",VLOOKUP(Y7,'Work DB'!$C:$AW,'Daily Report'!$A$58,FALSE))</f>
        <v>10</v>
      </c>
      <c r="Z58" s="61">
        <f>IF(VLOOKUP(Z7,'Work DB'!$C:$AW,'Daily Report'!$A$58,FALSE)=0,"",VLOOKUP(Z7,'Work DB'!$C:$AW,'Daily Report'!$A$58,FALSE))</f>
        <v>7</v>
      </c>
      <c r="AA58" s="61" t="str">
        <f>IF(VLOOKUP(AA7,'Work DB'!$C:$AW,'Daily Report'!$A$58,FALSE)=0,"",VLOOKUP(AA7,'Work DB'!$C:$AW,'Daily Report'!$A$58,FALSE))</f>
        <v/>
      </c>
      <c r="AB58" s="61" t="str">
        <f>IF(VLOOKUP(AB7,'Work DB'!$C:$AW,'Daily Report'!$A$58,FALSE)=0,"",VLOOKUP(AB7,'Work DB'!$C:$AW,'Daily Report'!$A$58,FALSE))</f>
        <v/>
      </c>
      <c r="AC58" s="61" t="str">
        <f>IF(VLOOKUP(AC7,'Work DB'!$C:$AW,'Daily Report'!$A$58,FALSE)=0,"",VLOOKUP(AC7,'Work DB'!$C:$AW,'Daily Report'!$A$58,FALSE))</f>
        <v/>
      </c>
      <c r="AD58" s="61" t="str">
        <f>IF(VLOOKUP(AD7,'Work DB'!$C:$AW,'Daily Report'!$A$58,FALSE)=0,"",VLOOKUP(AD7,'Work DB'!$C:$AW,'Daily Report'!$A$58,FALSE))</f>
        <v/>
      </c>
      <c r="AE58" s="61" t="str">
        <f>IF(VLOOKUP(AE7,'Work DB'!$C:$AW,'Daily Report'!$A$58,FALSE)=0,"",VLOOKUP(AE7,'Work DB'!$C:$AW,'Daily Report'!$A$58,FALSE))</f>
        <v/>
      </c>
      <c r="AF58" s="61" t="str">
        <f>IF(VLOOKUP(AF7,'Work DB'!$C:$AW,'Daily Report'!$A$58,FALSE)=0,"",VLOOKUP(AF7,'Work DB'!$C:$AW,'Daily Report'!$A$58,FALSE))</f>
        <v/>
      </c>
      <c r="AG58" s="61" t="str">
        <f>IF(VLOOKUP(AG7,'Work DB'!$C:$AW,'Daily Report'!$A$58,FALSE)=0,"",VLOOKUP(AG7,'Work DB'!$C:$AW,'Daily Report'!$A$58,FALSE))</f>
        <v/>
      </c>
      <c r="AH58" s="61" t="str">
        <f>IF(VLOOKUP(AH7,'Work DB'!$C:$AW,'Daily Report'!$A$58,FALSE)=0,"",VLOOKUP(AH7,'Work DB'!$C:$AW,'Daily Report'!$A$58,FALSE))</f>
        <v/>
      </c>
      <c r="AI58" s="68" t="str">
        <f>IF(VLOOKUP(AI7,'Work DB'!$C:$AW,'Daily Report'!$A$58,FALSE)=0,"",VLOOKUP(AI7,'Work DB'!$C:$AW,'Daily Report'!$A$58,FALSE))</f>
        <v/>
      </c>
      <c r="AJ58" s="383">
        <f>SUM(E58:AI58)</f>
        <v>179</v>
      </c>
      <c r="AK58" s="384"/>
      <c r="AL58" s="377">
        <f>HLOOKUP(A58,'Work DB'!$1:$2,2,FALSE)</f>
        <v>854</v>
      </c>
      <c r="AM58" s="377"/>
      <c r="AN58" s="390"/>
      <c r="AO58" s="391"/>
      <c r="AP58" s="391"/>
      <c r="AQ58" s="392"/>
      <c r="AT58" s="3">
        <v>1</v>
      </c>
    </row>
    <row r="59" spans="1:46" s="1" customFormat="1" ht="51.75" thickBot="1" x14ac:dyDescent="0.8">
      <c r="A59" s="94">
        <f>'Work DB'!AO1</f>
        <v>39</v>
      </c>
      <c r="B59" s="374"/>
      <c r="C59" s="360" t="s">
        <v>18</v>
      </c>
      <c r="D59" s="360"/>
      <c r="E59" s="65">
        <f>IF(VLOOKUP(E7,'Work DB'!$C:$AW,'Daily Report'!$A$59,FALSE)=0,"",VLOOKUP(E7,'Work DB'!$C:$AW,'Daily Report'!$A$59,FALSE))</f>
        <v>19</v>
      </c>
      <c r="F59" s="65">
        <f>IF(VLOOKUP(F7,'Work DB'!$C:$AW,'Daily Report'!$A$59,FALSE)=0,"",VLOOKUP(F7,'Work DB'!$C:$AW,'Daily Report'!$A$59,FALSE))</f>
        <v>27</v>
      </c>
      <c r="G59" s="65">
        <f>IF(VLOOKUP(G7,'Work DB'!$C:$AW,'Daily Report'!$A$59,FALSE)=0,"",VLOOKUP(G7,'Work DB'!$C:$AW,'Daily Report'!$A$59,FALSE))</f>
        <v>25</v>
      </c>
      <c r="H59" s="65">
        <f>IF(VLOOKUP(H7,'Work DB'!$C:$AW,'Daily Report'!$A$59,FALSE)=0,"",VLOOKUP(H7,'Work DB'!$C:$AW,'Daily Report'!$A$59,FALSE))</f>
        <v>24</v>
      </c>
      <c r="I59" s="65">
        <f>IF(VLOOKUP(I7,'Work DB'!$C:$AW,'Daily Report'!$A$59,FALSE)=0,"",VLOOKUP(I7,'Work DB'!$C:$AW,'Daily Report'!$A$59,FALSE))</f>
        <v>24</v>
      </c>
      <c r="J59" s="65">
        <f>IF(VLOOKUP(J7,'Work DB'!$C:$AW,'Daily Report'!$A$59,FALSE)=0,"",VLOOKUP(J7,'Work DB'!$C:$AW,'Daily Report'!$A$59,FALSE))</f>
        <v>23</v>
      </c>
      <c r="K59" s="65">
        <f>IF(VLOOKUP(K7,'Work DB'!$C:$AW,'Daily Report'!$A$59,FALSE)=0,"",VLOOKUP(K7,'Work DB'!$C:$AW,'Daily Report'!$A$59,FALSE))</f>
        <v>24</v>
      </c>
      <c r="L59" s="65" t="str">
        <f>IF(VLOOKUP(L7,'Work DB'!$C:$AW,'Daily Report'!$A$59,FALSE)=0,"",VLOOKUP(L7,'Work DB'!$C:$AW,'Daily Report'!$A$59,FALSE))</f>
        <v/>
      </c>
      <c r="M59" s="65">
        <f>IF(VLOOKUP(M7,'Work DB'!$C:$AW,'Daily Report'!$A$59,FALSE)=0,"",VLOOKUP(M7,'Work DB'!$C:$AW,'Daily Report'!$A$59,FALSE))</f>
        <v>24</v>
      </c>
      <c r="N59" s="65">
        <f>IF(VLOOKUP(N7,'Work DB'!$C:$AW,'Daily Report'!$A$59,FALSE)=0,"",VLOOKUP(N7,'Work DB'!$C:$AW,'Daily Report'!$A$59,FALSE))</f>
        <v>22</v>
      </c>
      <c r="O59" s="65">
        <f>IF(VLOOKUP(O7,'Work DB'!$C:$AW,'Daily Report'!$A$59,FALSE)=0,"",VLOOKUP(O7,'Work DB'!$C:$AW,'Daily Report'!$A$59,FALSE))</f>
        <v>25</v>
      </c>
      <c r="P59" s="65">
        <f>IF(VLOOKUP(P7,'Work DB'!$C:$AW,'Daily Report'!$A$59,FALSE)=0,"",VLOOKUP(P7,'Work DB'!$C:$AW,'Daily Report'!$A$59,FALSE))</f>
        <v>25</v>
      </c>
      <c r="Q59" s="65">
        <f>IF(VLOOKUP(Q7,'Work DB'!$C:$AW,'Daily Report'!$A$59,FALSE)=0,"",VLOOKUP(Q7,'Work DB'!$C:$AW,'Daily Report'!$A$59,FALSE))</f>
        <v>22</v>
      </c>
      <c r="R59" s="65">
        <f>IF(VLOOKUP(R7,'Work DB'!$C:$AW,'Daily Report'!$A$59,FALSE)=0,"",VLOOKUP(R7,'Work DB'!$C:$AW,'Daily Report'!$A$59,FALSE))</f>
        <v>24</v>
      </c>
      <c r="S59" s="65">
        <f>IF(VLOOKUP(S7,'Work DB'!$C:$AW,'Daily Report'!$A$59,FALSE)=0,"",VLOOKUP(S7,'Work DB'!$C:$AW,'Daily Report'!$A$59,FALSE))</f>
        <v>17</v>
      </c>
      <c r="T59" s="65">
        <f>IF(VLOOKUP(T7,'Work DB'!$C:$AW,'Daily Report'!$A$59,FALSE)=0,"",VLOOKUP(T7,'Work DB'!$C:$AW,'Daily Report'!$A$59,FALSE))</f>
        <v>23</v>
      </c>
      <c r="U59" s="65">
        <f>IF(VLOOKUP(U7,'Work DB'!$C:$AW,'Daily Report'!$A$59,FALSE)=0,"",VLOOKUP(U7,'Work DB'!$C:$AW,'Daily Report'!$A$59,FALSE))</f>
        <v>26</v>
      </c>
      <c r="V59" s="65">
        <f>IF(VLOOKUP(V7,'Work DB'!$C:$AW,'Daily Report'!$A$59,FALSE)=0,"",VLOOKUP(V7,'Work DB'!$C:$AW,'Daily Report'!$A$59,FALSE))</f>
        <v>23</v>
      </c>
      <c r="W59" s="65">
        <f>IF(VLOOKUP(W7,'Work DB'!$C:$AW,'Daily Report'!$A$59,FALSE)=0,"",VLOOKUP(W7,'Work DB'!$C:$AW,'Daily Report'!$A$59,FALSE))</f>
        <v>28</v>
      </c>
      <c r="X59" s="65">
        <f>IF(VLOOKUP(X7,'Work DB'!$C:$AW,'Daily Report'!$A$59,FALSE)=0,"",VLOOKUP(X7,'Work DB'!$C:$AW,'Daily Report'!$A$59,FALSE))</f>
        <v>28</v>
      </c>
      <c r="Y59" s="65">
        <f>IF(VLOOKUP(Y7,'Work DB'!$C:$AW,'Daily Report'!$A$59,FALSE)=0,"",VLOOKUP(Y7,'Work DB'!$C:$AW,'Daily Report'!$A$59,FALSE))</f>
        <v>28</v>
      </c>
      <c r="Z59" s="65">
        <f>IF(VLOOKUP(Z7,'Work DB'!$C:$AW,'Daily Report'!$A$59,FALSE)=0,"",VLOOKUP(Z7,'Work DB'!$C:$AW,'Daily Report'!$A$59,FALSE))</f>
        <v>21</v>
      </c>
      <c r="AA59" s="65" t="str">
        <f>IF(VLOOKUP(AA7,'Work DB'!$C:$AW,'Daily Report'!$A$59,FALSE)=0,"",VLOOKUP(AA7,'Work DB'!$C:$AW,'Daily Report'!$A$59,FALSE))</f>
        <v/>
      </c>
      <c r="AB59" s="65" t="str">
        <f>IF(VLOOKUP(AB7,'Work DB'!$C:$AW,'Daily Report'!$A$59,FALSE)=0,"",VLOOKUP(AB7,'Work DB'!$C:$AW,'Daily Report'!$A$59,FALSE))</f>
        <v/>
      </c>
      <c r="AC59" s="65" t="str">
        <f>IF(VLOOKUP(AC7,'Work DB'!$C:$AW,'Daily Report'!$A$59,FALSE)=0,"",VLOOKUP(AC7,'Work DB'!$C:$AW,'Daily Report'!$A$59,FALSE))</f>
        <v/>
      </c>
      <c r="AD59" s="65" t="str">
        <f>IF(VLOOKUP(AD7,'Work DB'!$C:$AW,'Daily Report'!$A$59,FALSE)=0,"",VLOOKUP(AD7,'Work DB'!$C:$AW,'Daily Report'!$A$59,FALSE))</f>
        <v/>
      </c>
      <c r="AE59" s="65" t="str">
        <f>IF(VLOOKUP(AE7,'Work DB'!$C:$AW,'Daily Report'!$A$59,FALSE)=0,"",VLOOKUP(AE7,'Work DB'!$C:$AW,'Daily Report'!$A$59,FALSE))</f>
        <v/>
      </c>
      <c r="AF59" s="65" t="str">
        <f>IF(VLOOKUP(AF7,'Work DB'!$C:$AW,'Daily Report'!$A$59,FALSE)=0,"",VLOOKUP(AF7,'Work DB'!$C:$AW,'Daily Report'!$A$59,FALSE))</f>
        <v/>
      </c>
      <c r="AG59" s="65" t="str">
        <f>IF(VLOOKUP(AG7,'Work DB'!$C:$AW,'Daily Report'!$A$59,FALSE)=0,"",VLOOKUP(AG7,'Work DB'!$C:$AW,'Daily Report'!$A$59,FALSE))</f>
        <v/>
      </c>
      <c r="AH59" s="65" t="str">
        <f>IF(VLOOKUP(AH7,'Work DB'!$C:$AW,'Daily Report'!$A$59,FALSE)=0,"",VLOOKUP(AH7,'Work DB'!$C:$AW,'Daily Report'!$A$59,FALSE))</f>
        <v/>
      </c>
      <c r="AI59" s="70" t="str">
        <f>IF(VLOOKUP(AI7,'Work DB'!$C:$AW,'Daily Report'!$A$59,FALSE)=0,"",VLOOKUP(AI7,'Work DB'!$C:$AW,'Daily Report'!$A$59,FALSE))</f>
        <v/>
      </c>
      <c r="AJ59" s="449">
        <f>SUM(E59:AI59)</f>
        <v>502</v>
      </c>
      <c r="AK59" s="450"/>
      <c r="AL59" s="400">
        <f>HLOOKUP(A59,'Work DB'!$1:$2,2,FALSE)</f>
        <v>1101</v>
      </c>
      <c r="AM59" s="400"/>
      <c r="AN59" s="393"/>
      <c r="AO59" s="394"/>
      <c r="AP59" s="394"/>
      <c r="AQ59" s="395"/>
      <c r="AT59" s="3">
        <v>1</v>
      </c>
    </row>
    <row r="60" spans="1:46" s="1" customFormat="1" ht="47.25" thickTop="1" x14ac:dyDescent="0.75">
      <c r="A60" s="3"/>
      <c r="B60" s="374"/>
      <c r="C60" s="401" t="s">
        <v>4</v>
      </c>
      <c r="D60" s="401"/>
      <c r="E60" s="77">
        <f>IF(1*SUM(E58:E59)&gt;0,1*SUM(E58:E59),"")</f>
        <v>27</v>
      </c>
      <c r="F60" s="77">
        <f t="shared" ref="F60:AI60" si="15">IF(1*SUM(F58:F59)&gt;0,1*SUM(F58:F59),"")</f>
        <v>35</v>
      </c>
      <c r="G60" s="77">
        <f t="shared" si="15"/>
        <v>33</v>
      </c>
      <c r="H60" s="77">
        <f t="shared" si="15"/>
        <v>33</v>
      </c>
      <c r="I60" s="77">
        <f t="shared" si="15"/>
        <v>33</v>
      </c>
      <c r="J60" s="77">
        <f t="shared" si="15"/>
        <v>31</v>
      </c>
      <c r="K60" s="77">
        <f t="shared" si="15"/>
        <v>33</v>
      </c>
      <c r="L60" s="77" t="str">
        <f t="shared" si="15"/>
        <v/>
      </c>
      <c r="M60" s="77">
        <f t="shared" si="15"/>
        <v>31</v>
      </c>
      <c r="N60" s="77">
        <f t="shared" si="15"/>
        <v>30</v>
      </c>
      <c r="O60" s="77">
        <f t="shared" si="15"/>
        <v>34</v>
      </c>
      <c r="P60" s="77">
        <f t="shared" si="15"/>
        <v>34</v>
      </c>
      <c r="Q60" s="77">
        <f t="shared" si="15"/>
        <v>32</v>
      </c>
      <c r="R60" s="77">
        <f t="shared" si="15"/>
        <v>33</v>
      </c>
      <c r="S60" s="77">
        <f t="shared" si="15"/>
        <v>26</v>
      </c>
      <c r="T60" s="77">
        <f t="shared" si="15"/>
        <v>30</v>
      </c>
      <c r="U60" s="77">
        <f t="shared" si="15"/>
        <v>34</v>
      </c>
      <c r="V60" s="77">
        <f t="shared" si="15"/>
        <v>32</v>
      </c>
      <c r="W60" s="77">
        <f t="shared" si="15"/>
        <v>37</v>
      </c>
      <c r="X60" s="77">
        <f t="shared" si="15"/>
        <v>37</v>
      </c>
      <c r="Y60" s="77">
        <f t="shared" si="15"/>
        <v>38</v>
      </c>
      <c r="Z60" s="77">
        <f t="shared" si="15"/>
        <v>28</v>
      </c>
      <c r="AA60" s="77" t="str">
        <f t="shared" si="15"/>
        <v/>
      </c>
      <c r="AB60" s="77" t="str">
        <f t="shared" si="15"/>
        <v/>
      </c>
      <c r="AC60" s="77" t="str">
        <f t="shared" si="15"/>
        <v/>
      </c>
      <c r="AD60" s="77" t="str">
        <f t="shared" si="15"/>
        <v/>
      </c>
      <c r="AE60" s="77" t="str">
        <f t="shared" si="15"/>
        <v/>
      </c>
      <c r="AF60" s="77" t="str">
        <f t="shared" si="15"/>
        <v/>
      </c>
      <c r="AG60" s="77" t="str">
        <f t="shared" si="15"/>
        <v/>
      </c>
      <c r="AH60" s="77" t="str">
        <f t="shared" si="15"/>
        <v/>
      </c>
      <c r="AI60" s="78" t="str">
        <f t="shared" si="15"/>
        <v/>
      </c>
      <c r="AJ60" s="447">
        <f>SUM(E60:AI60)</f>
        <v>681</v>
      </c>
      <c r="AK60" s="448"/>
      <c r="AL60" s="403">
        <f>SUM(AL58:AM59)</f>
        <v>1955</v>
      </c>
      <c r="AM60" s="403"/>
      <c r="AN60" s="393"/>
      <c r="AO60" s="394"/>
      <c r="AP60" s="394"/>
      <c r="AQ60" s="395"/>
      <c r="AT60" s="3">
        <v>1</v>
      </c>
    </row>
    <row r="61" spans="1:46" s="1" customFormat="1" ht="51.75" thickBot="1" x14ac:dyDescent="0.8">
      <c r="A61" s="94">
        <f>'Work DB'!AP1</f>
        <v>40</v>
      </c>
      <c r="B61" s="375"/>
      <c r="C61" s="368" t="s">
        <v>20</v>
      </c>
      <c r="D61" s="368"/>
      <c r="E61" s="75" t="e">
        <f>IF(VLOOKUP(E7,'Work DB'!$C:$AW,'Daily Report'!$A$61,FALSE)=0,"",VLOOKUP(E7,'Work DB'!$C:$AW,'Daily Report'!$A$61,FALSE))</f>
        <v>#REF!</v>
      </c>
      <c r="F61" s="75" t="e">
        <f>IF(VLOOKUP(F7,'Work DB'!$C:$AW,'Daily Report'!$A$61,FALSE)=0,"",VLOOKUP(F7,'Work DB'!$C:$AW,'Daily Report'!$A$61,FALSE))</f>
        <v>#REF!</v>
      </c>
      <c r="G61" s="75" t="e">
        <f>IF(VLOOKUP(G7,'Work DB'!$C:$AW,'Daily Report'!$A$61,FALSE)=0,"",VLOOKUP(G7,'Work DB'!$C:$AW,'Daily Report'!$A$61,FALSE))</f>
        <v>#REF!</v>
      </c>
      <c r="H61" s="75" t="e">
        <f>IF(VLOOKUP(H7,'Work DB'!$C:$AW,'Daily Report'!$A$61,FALSE)=0,"",VLOOKUP(H7,'Work DB'!$C:$AW,'Daily Report'!$A$61,FALSE))</f>
        <v>#REF!</v>
      </c>
      <c r="I61" s="75" t="e">
        <f>IF(VLOOKUP(I7,'Work DB'!$C:$AW,'Daily Report'!$A$61,FALSE)=0,"",VLOOKUP(I7,'Work DB'!$C:$AW,'Daily Report'!$A$61,FALSE))</f>
        <v>#REF!</v>
      </c>
      <c r="J61" s="75" t="e">
        <f>IF(VLOOKUP(J7,'Work DB'!$C:$AW,'Daily Report'!$A$61,FALSE)=0,"",VLOOKUP(J7,'Work DB'!$C:$AW,'Daily Report'!$A$61,FALSE))</f>
        <v>#REF!</v>
      </c>
      <c r="K61" s="75" t="e">
        <f>IF(VLOOKUP(K7,'Work DB'!$C:$AW,'Daily Report'!$A$61,FALSE)=0,"",VLOOKUP(K7,'Work DB'!$C:$AW,'Daily Report'!$A$61,FALSE))</f>
        <v>#REF!</v>
      </c>
      <c r="L61" s="75" t="e">
        <f>IF(VLOOKUP(L7,'Work DB'!$C:$AW,'Daily Report'!$A$61,FALSE)=0,"",VLOOKUP(L7,'Work DB'!$C:$AW,'Daily Report'!$A$61,FALSE))</f>
        <v>#REF!</v>
      </c>
      <c r="M61" s="75" t="e">
        <f>IF(VLOOKUP(M7,'Work DB'!$C:$AW,'Daily Report'!$A$61,FALSE)=0,"",VLOOKUP(M7,'Work DB'!$C:$AW,'Daily Report'!$A$61,FALSE))</f>
        <v>#REF!</v>
      </c>
      <c r="N61" s="75" t="e">
        <f>IF(VLOOKUP(N7,'Work DB'!$C:$AW,'Daily Report'!$A$61,FALSE)=0,"",VLOOKUP(N7,'Work DB'!$C:$AW,'Daily Report'!$A$61,FALSE))</f>
        <v>#REF!</v>
      </c>
      <c r="O61" s="75" t="e">
        <f>IF(VLOOKUP(O7,'Work DB'!$C:$AW,'Daily Report'!$A$61,FALSE)=0,"",VLOOKUP(O7,'Work DB'!$C:$AW,'Daily Report'!$A$61,FALSE))</f>
        <v>#REF!</v>
      </c>
      <c r="P61" s="75" t="e">
        <f>IF(VLOOKUP(P7,'Work DB'!$C:$AW,'Daily Report'!$A$61,FALSE)=0,"",VLOOKUP(P7,'Work DB'!$C:$AW,'Daily Report'!$A$61,FALSE))</f>
        <v>#REF!</v>
      </c>
      <c r="Q61" s="75" t="e">
        <f>IF(VLOOKUP(Q7,'Work DB'!$C:$AW,'Daily Report'!$A$61,FALSE)=0,"",VLOOKUP(Q7,'Work DB'!$C:$AW,'Daily Report'!$A$61,FALSE))</f>
        <v>#REF!</v>
      </c>
      <c r="R61" s="75" t="e">
        <f>IF(VLOOKUP(R7,'Work DB'!$C:$AW,'Daily Report'!$A$61,FALSE)=0,"",VLOOKUP(R7,'Work DB'!$C:$AW,'Daily Report'!$A$61,FALSE))</f>
        <v>#REF!</v>
      </c>
      <c r="S61" s="75" t="e">
        <f>IF(VLOOKUP(S7,'Work DB'!$C:$AW,'Daily Report'!$A$61,FALSE)=0,"",VLOOKUP(S7,'Work DB'!$C:$AW,'Daily Report'!$A$61,FALSE))</f>
        <v>#REF!</v>
      </c>
      <c r="T61" s="75" t="e">
        <f>IF(VLOOKUP(T7,'Work DB'!$C:$AW,'Daily Report'!$A$61,FALSE)=0,"",VLOOKUP(T7,'Work DB'!$C:$AW,'Daily Report'!$A$61,FALSE))</f>
        <v>#REF!</v>
      </c>
      <c r="U61" s="75" t="e">
        <f>IF(VLOOKUP(U7,'Work DB'!$C:$AW,'Daily Report'!$A$61,FALSE)=0,"",VLOOKUP(U7,'Work DB'!$C:$AW,'Daily Report'!$A$61,FALSE))</f>
        <v>#REF!</v>
      </c>
      <c r="V61" s="75" t="e">
        <f>IF(VLOOKUP(V7,'Work DB'!$C:$AW,'Daily Report'!$A$61,FALSE)=0,"",VLOOKUP(V7,'Work DB'!$C:$AW,'Daily Report'!$A$61,FALSE))</f>
        <v>#REF!</v>
      </c>
      <c r="W61" s="75" t="e">
        <f>IF(VLOOKUP(W7,'Work DB'!$C:$AW,'Daily Report'!$A$61,FALSE)=0,"",VLOOKUP(W7,'Work DB'!$C:$AW,'Daily Report'!$A$61,FALSE))</f>
        <v>#REF!</v>
      </c>
      <c r="X61" s="75" t="e">
        <f>IF(VLOOKUP(X7,'Work DB'!$C:$AW,'Daily Report'!$A$61,FALSE)=0,"",VLOOKUP(X7,'Work DB'!$C:$AW,'Daily Report'!$A$61,FALSE))</f>
        <v>#REF!</v>
      </c>
      <c r="Y61" s="75" t="e">
        <f>IF(VLOOKUP(Y7,'Work DB'!$C:$AW,'Daily Report'!$A$61,FALSE)=0,"",VLOOKUP(Y7,'Work DB'!$C:$AW,'Daily Report'!$A$61,FALSE))</f>
        <v>#REF!</v>
      </c>
      <c r="Z61" s="75" t="e">
        <f>IF(VLOOKUP(Z7,'Work DB'!$C:$AW,'Daily Report'!$A$61,FALSE)=0,"",VLOOKUP(Z7,'Work DB'!$C:$AW,'Daily Report'!$A$61,FALSE))</f>
        <v>#REF!</v>
      </c>
      <c r="AA61" s="75" t="str">
        <f>IF(VLOOKUP(AA7,'Work DB'!$C:$AW,'Daily Report'!$A$61,FALSE)=0,"",VLOOKUP(AA7,'Work DB'!$C:$AW,'Daily Report'!$A$61,FALSE))</f>
        <v/>
      </c>
      <c r="AB61" s="75" t="str">
        <f>IF(VLOOKUP(AB7,'Work DB'!$C:$AW,'Daily Report'!$A$61,FALSE)=0,"",VLOOKUP(AB7,'Work DB'!$C:$AW,'Daily Report'!$A$61,FALSE))</f>
        <v/>
      </c>
      <c r="AC61" s="75" t="str">
        <f>IF(VLOOKUP(AC7,'Work DB'!$C:$AW,'Daily Report'!$A$61,FALSE)=0,"",VLOOKUP(AC7,'Work DB'!$C:$AW,'Daily Report'!$A$61,FALSE))</f>
        <v/>
      </c>
      <c r="AD61" s="75" t="str">
        <f>IF(VLOOKUP(AD7,'Work DB'!$C:$AW,'Daily Report'!$A$61,FALSE)=0,"",VLOOKUP(AD7,'Work DB'!$C:$AW,'Daily Report'!$A$61,FALSE))</f>
        <v/>
      </c>
      <c r="AE61" s="75" t="str">
        <f>IF(VLOOKUP(AE7,'Work DB'!$C:$AW,'Daily Report'!$A$61,FALSE)=0,"",VLOOKUP(AE7,'Work DB'!$C:$AW,'Daily Report'!$A$61,FALSE))</f>
        <v/>
      </c>
      <c r="AF61" s="75" t="str">
        <f>IF(VLOOKUP(AF7,'Work DB'!$C:$AW,'Daily Report'!$A$61,FALSE)=0,"",VLOOKUP(AF7,'Work DB'!$C:$AW,'Daily Report'!$A$61,FALSE))</f>
        <v/>
      </c>
      <c r="AG61" s="75" t="str">
        <f>IF(VLOOKUP(AG7,'Work DB'!$C:$AW,'Daily Report'!$A$61,FALSE)=0,"",VLOOKUP(AG7,'Work DB'!$C:$AW,'Daily Report'!$A$61,FALSE))</f>
        <v/>
      </c>
      <c r="AH61" s="75" t="str">
        <f>IF(VLOOKUP(AH7,'Work DB'!$C:$AW,'Daily Report'!$A$61,FALSE)=0,"",VLOOKUP(AH7,'Work DB'!$C:$AW,'Daily Report'!$A$61,FALSE))</f>
        <v/>
      </c>
      <c r="AI61" s="76" t="str">
        <f>IF(VLOOKUP(AI7,'Work DB'!$C:$AW,'Daily Report'!$A$61,FALSE)=0,"",VLOOKUP(AI7,'Work DB'!$C:$AW,'Daily Report'!$A$61,FALSE))</f>
        <v/>
      </c>
      <c r="AJ61" s="419" t="e">
        <f>SUM(E61:AI61)</f>
        <v>#REF!</v>
      </c>
      <c r="AK61" s="417"/>
      <c r="AL61" s="369" t="e">
        <f>HLOOKUP(A61,'Work DB'!$1:$2,2,FALSE)</f>
        <v>#REF!</v>
      </c>
      <c r="AM61" s="369"/>
      <c r="AN61" s="396"/>
      <c r="AO61" s="397"/>
      <c r="AP61" s="397"/>
      <c r="AQ61" s="398"/>
      <c r="AT61" s="3">
        <v>1</v>
      </c>
    </row>
    <row r="62" spans="1:46" s="46" customFormat="1" ht="15.75" thickBot="1" x14ac:dyDescent="0.45">
      <c r="A62" s="39"/>
      <c r="B62" s="40"/>
      <c r="C62" s="41"/>
      <c r="D62" s="41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3"/>
      <c r="AK62" s="44"/>
      <c r="AL62" s="39"/>
      <c r="AM62" s="39"/>
      <c r="AN62" s="45"/>
      <c r="AO62" s="45"/>
      <c r="AT62" s="39">
        <v>1</v>
      </c>
    </row>
    <row r="63" spans="1:46" s="1" customFormat="1" ht="47.25" customHeight="1" x14ac:dyDescent="0.75">
      <c r="A63" s="94">
        <f>'Work DB'!AQ1</f>
        <v>41</v>
      </c>
      <c r="B63" s="373" t="s">
        <v>21</v>
      </c>
      <c r="C63" s="346" t="s">
        <v>22</v>
      </c>
      <c r="D63" s="346"/>
      <c r="E63" s="61" t="e">
        <f>IF(VLOOKUP(E7,'Work DB'!$C:$AW,'Daily Report'!$A$63,FALSE)=0,"",VLOOKUP(E7,'Work DB'!$C:$AW,'Daily Report'!$A$63,FALSE))</f>
        <v>#REF!</v>
      </c>
      <c r="F63" s="61" t="e">
        <f>IF(VLOOKUP(F7,'Work DB'!$C:$AW,'Daily Report'!$A$63,FALSE)=0,"",VLOOKUP(F7,'Work DB'!$C:$AW,'Daily Report'!$A$63,FALSE))</f>
        <v>#REF!</v>
      </c>
      <c r="G63" s="61" t="e">
        <f>IF(VLOOKUP(G7,'Work DB'!$C:$AW,'Daily Report'!$A$63,FALSE)=0,"",VLOOKUP(G7,'Work DB'!$C:$AW,'Daily Report'!$A$63,FALSE))</f>
        <v>#REF!</v>
      </c>
      <c r="H63" s="61" t="e">
        <f>IF(VLOOKUP(H7,'Work DB'!$C:$AW,'Daily Report'!$A$63,FALSE)=0,"",VLOOKUP(H7,'Work DB'!$C:$AW,'Daily Report'!$A$63,FALSE))</f>
        <v>#REF!</v>
      </c>
      <c r="I63" s="61" t="e">
        <f>IF(VLOOKUP(I7,'Work DB'!$C:$AW,'Daily Report'!$A$63,FALSE)=0,"",VLOOKUP(I7,'Work DB'!$C:$AW,'Daily Report'!$A$63,FALSE))</f>
        <v>#REF!</v>
      </c>
      <c r="J63" s="61" t="e">
        <f>IF(VLOOKUP(J7,'Work DB'!$C:$AW,'Daily Report'!$A$63,FALSE)=0,"",VLOOKUP(J7,'Work DB'!$C:$AW,'Daily Report'!$A$63,FALSE))</f>
        <v>#REF!</v>
      </c>
      <c r="K63" s="61" t="e">
        <f>IF(VLOOKUP(K7,'Work DB'!$C:$AW,'Daily Report'!$A$63,FALSE)=0,"",VLOOKUP(K7,'Work DB'!$C:$AW,'Daily Report'!$A$63,FALSE))</f>
        <v>#REF!</v>
      </c>
      <c r="L63" s="61" t="e">
        <f>IF(VLOOKUP(L7,'Work DB'!$C:$AW,'Daily Report'!$A$63,FALSE)=0,"",VLOOKUP(L7,'Work DB'!$C:$AW,'Daily Report'!$A$63,FALSE))</f>
        <v>#REF!</v>
      </c>
      <c r="M63" s="61" t="e">
        <f>IF(VLOOKUP(M7,'Work DB'!$C:$AW,'Daily Report'!$A$63,FALSE)=0,"",VLOOKUP(M7,'Work DB'!$C:$AW,'Daily Report'!$A$63,FALSE))</f>
        <v>#REF!</v>
      </c>
      <c r="N63" s="61" t="e">
        <f>IF(VLOOKUP(N7,'Work DB'!$C:$AW,'Daily Report'!$A$63,FALSE)=0,"",VLOOKUP(N7,'Work DB'!$C:$AW,'Daily Report'!$A$63,FALSE))</f>
        <v>#REF!</v>
      </c>
      <c r="O63" s="61" t="e">
        <f>IF(VLOOKUP(O7,'Work DB'!$C:$AW,'Daily Report'!$A$63,FALSE)=0,"",VLOOKUP(O7,'Work DB'!$C:$AW,'Daily Report'!$A$63,FALSE))</f>
        <v>#REF!</v>
      </c>
      <c r="P63" s="61" t="e">
        <f>IF(VLOOKUP(P7,'Work DB'!$C:$AW,'Daily Report'!$A$63,FALSE)=0,"",VLOOKUP(P7,'Work DB'!$C:$AW,'Daily Report'!$A$63,FALSE))</f>
        <v>#REF!</v>
      </c>
      <c r="Q63" s="61" t="e">
        <f>IF(VLOOKUP(Q7,'Work DB'!$C:$AW,'Daily Report'!$A$63,FALSE)=0,"",VLOOKUP(Q7,'Work DB'!$C:$AW,'Daily Report'!$A$63,FALSE))</f>
        <v>#REF!</v>
      </c>
      <c r="R63" s="61" t="e">
        <f>IF(VLOOKUP(R7,'Work DB'!$C:$AW,'Daily Report'!$A$63,FALSE)=0,"",VLOOKUP(R7,'Work DB'!$C:$AW,'Daily Report'!$A$63,FALSE))</f>
        <v>#REF!</v>
      </c>
      <c r="S63" s="61" t="e">
        <f>IF(VLOOKUP(S7,'Work DB'!$C:$AW,'Daily Report'!$A$63,FALSE)=0,"",VLOOKUP(S7,'Work DB'!$C:$AW,'Daily Report'!$A$63,FALSE))</f>
        <v>#REF!</v>
      </c>
      <c r="T63" s="61" t="e">
        <f>IF(VLOOKUP(T7,'Work DB'!$C:$AW,'Daily Report'!$A$63,FALSE)=0,"",VLOOKUP(T7,'Work DB'!$C:$AW,'Daily Report'!$A$63,FALSE))</f>
        <v>#REF!</v>
      </c>
      <c r="U63" s="61" t="e">
        <f>IF(VLOOKUP(U7,'Work DB'!$C:$AW,'Daily Report'!$A$63,FALSE)=0,"",VLOOKUP(U7,'Work DB'!$C:$AW,'Daily Report'!$A$63,FALSE))</f>
        <v>#REF!</v>
      </c>
      <c r="V63" s="61" t="e">
        <f>IF(VLOOKUP(V7,'Work DB'!$C:$AW,'Daily Report'!$A$63,FALSE)=0,"",VLOOKUP(V7,'Work DB'!$C:$AW,'Daily Report'!$A$63,FALSE))</f>
        <v>#REF!</v>
      </c>
      <c r="W63" s="61" t="e">
        <f>IF(VLOOKUP(W7,'Work DB'!$C:$AW,'Daily Report'!$A$63,FALSE)=0,"",VLOOKUP(W7,'Work DB'!$C:$AW,'Daily Report'!$A$63,FALSE))</f>
        <v>#REF!</v>
      </c>
      <c r="X63" s="61" t="e">
        <f>IF(VLOOKUP(X7,'Work DB'!$C:$AW,'Daily Report'!$A$63,FALSE)=0,"",VLOOKUP(X7,'Work DB'!$C:$AW,'Daily Report'!$A$63,FALSE))</f>
        <v>#REF!</v>
      </c>
      <c r="Y63" s="61" t="e">
        <f>IF(VLOOKUP(Y7,'Work DB'!$C:$AW,'Daily Report'!$A$63,FALSE)=0,"",VLOOKUP(Y7,'Work DB'!$C:$AW,'Daily Report'!$A$63,FALSE))</f>
        <v>#REF!</v>
      </c>
      <c r="Z63" s="61" t="e">
        <f>IF(VLOOKUP(Z7,'Work DB'!$C:$AW,'Daily Report'!$A$63,FALSE)=0,"",VLOOKUP(Z7,'Work DB'!$C:$AW,'Daily Report'!$A$63,FALSE))</f>
        <v>#REF!</v>
      </c>
      <c r="AA63" s="61" t="str">
        <f>IF(VLOOKUP(AA7,'Work DB'!$C:$AW,'Daily Report'!$A$63,FALSE)=0,"",VLOOKUP(AA7,'Work DB'!$C:$AW,'Daily Report'!$A$63,FALSE))</f>
        <v/>
      </c>
      <c r="AB63" s="61" t="str">
        <f>IF(VLOOKUP(AB7,'Work DB'!$C:$AW,'Daily Report'!$A$63,FALSE)=0,"",VLOOKUP(AB7,'Work DB'!$C:$AW,'Daily Report'!$A$63,FALSE))</f>
        <v/>
      </c>
      <c r="AC63" s="61" t="str">
        <f>IF(VLOOKUP(AC7,'Work DB'!$C:$AW,'Daily Report'!$A$63,FALSE)=0,"",VLOOKUP(AC7,'Work DB'!$C:$AW,'Daily Report'!$A$63,FALSE))</f>
        <v/>
      </c>
      <c r="AD63" s="61" t="str">
        <f>IF(VLOOKUP(AD7,'Work DB'!$C:$AW,'Daily Report'!$A$63,FALSE)=0,"",VLOOKUP(AD7,'Work DB'!$C:$AW,'Daily Report'!$A$63,FALSE))</f>
        <v/>
      </c>
      <c r="AE63" s="61" t="str">
        <f>IF(VLOOKUP(AE7,'Work DB'!$C:$AW,'Daily Report'!$A$63,FALSE)=0,"",VLOOKUP(AE7,'Work DB'!$C:$AW,'Daily Report'!$A$63,FALSE))</f>
        <v/>
      </c>
      <c r="AF63" s="61" t="str">
        <f>IF(VLOOKUP(AF7,'Work DB'!$C:$AW,'Daily Report'!$A$63,FALSE)=0,"",VLOOKUP(AF7,'Work DB'!$C:$AW,'Daily Report'!$A$63,FALSE))</f>
        <v/>
      </c>
      <c r="AG63" s="61" t="str">
        <f>IF(VLOOKUP(AG7,'Work DB'!$C:$AW,'Daily Report'!$A$63,FALSE)=0,"",VLOOKUP(AG7,'Work DB'!$C:$AW,'Daily Report'!$A$63,FALSE))</f>
        <v/>
      </c>
      <c r="AH63" s="61" t="str">
        <f>IF(VLOOKUP(AH7,'Work DB'!$C:$AW,'Daily Report'!$A$63,FALSE)=0,"",VLOOKUP(AH7,'Work DB'!$C:$AW,'Daily Report'!$A$63,FALSE))</f>
        <v/>
      </c>
      <c r="AI63" s="79" t="str">
        <f>IF(VLOOKUP(AI7,'Work DB'!$C:$AW,'Daily Report'!$A$63,FALSE)=0,"",VLOOKUP(AI7,'Work DB'!$C:$AW,'Daily Report'!$A$63,FALSE))</f>
        <v/>
      </c>
      <c r="AJ63" s="404" t="s">
        <v>34</v>
      </c>
      <c r="AK63" s="405"/>
      <c r="AL63" s="405"/>
      <c r="AM63" s="405"/>
      <c r="AN63" s="405"/>
      <c r="AO63" s="405"/>
      <c r="AP63" s="405"/>
      <c r="AQ63" s="406"/>
      <c r="AT63" s="3">
        <v>1</v>
      </c>
    </row>
    <row r="64" spans="1:46" s="1" customFormat="1" ht="51" x14ac:dyDescent="0.75">
      <c r="A64" s="94">
        <f>'Work DB'!AR1</f>
        <v>42</v>
      </c>
      <c r="B64" s="374"/>
      <c r="C64" s="349" t="s">
        <v>23</v>
      </c>
      <c r="D64" s="349"/>
      <c r="E64" s="63">
        <f>IF(VLOOKUP(E7,'Work DB'!$C:$AW,'Daily Report'!$A$64,FALSE)=0,"",VLOOKUP(E7,'Work DB'!$C:$AW,'Daily Report'!$A$64,FALSE))</f>
        <v>28.91</v>
      </c>
      <c r="F64" s="63">
        <f>IF(VLOOKUP(F7,'Work DB'!$C:$AW,'Daily Report'!$A$64,FALSE)=0,"",VLOOKUP(F7,'Work DB'!$C:$AW,'Daily Report'!$A$64,FALSE))</f>
        <v>28.91</v>
      </c>
      <c r="G64" s="63">
        <f>IF(VLOOKUP(G7,'Work DB'!$C:$AW,'Daily Report'!$A$64,FALSE)=0,"",VLOOKUP(G7,'Work DB'!$C:$AW,'Daily Report'!$A$64,FALSE))</f>
        <v>28.91</v>
      </c>
      <c r="H64" s="63">
        <f>IF(VLOOKUP(H7,'Work DB'!$C:$AW,'Daily Report'!$A$64,FALSE)=0,"",VLOOKUP(H7,'Work DB'!$C:$AW,'Daily Report'!$A$64,FALSE))</f>
        <v>28.91</v>
      </c>
      <c r="I64" s="63">
        <f>IF(VLOOKUP(I7,'Work DB'!$C:$AW,'Daily Report'!$A$64,FALSE)=0,"",VLOOKUP(I7,'Work DB'!$C:$AW,'Daily Report'!$A$64,FALSE))</f>
        <v>28.91</v>
      </c>
      <c r="J64" s="63">
        <f>IF(VLOOKUP(J7,'Work DB'!$C:$AW,'Daily Report'!$A$64,FALSE)=0,"",VLOOKUP(J7,'Work DB'!$C:$AW,'Daily Report'!$A$64,FALSE))</f>
        <v>28.91</v>
      </c>
      <c r="K64" s="63">
        <f>IF(VLOOKUP(K7,'Work DB'!$C:$AW,'Daily Report'!$A$64,FALSE)=0,"",VLOOKUP(K7,'Work DB'!$C:$AW,'Daily Report'!$A$64,FALSE))</f>
        <v>28.91</v>
      </c>
      <c r="L64" s="63">
        <f>IF(VLOOKUP(L7,'Work DB'!$C:$AW,'Daily Report'!$A$64,FALSE)=0,"",VLOOKUP(L7,'Work DB'!$C:$AW,'Daily Report'!$A$64,FALSE))</f>
        <v>28.91</v>
      </c>
      <c r="M64" s="63">
        <f>IF(VLOOKUP(M7,'Work DB'!$C:$AW,'Daily Report'!$A$64,FALSE)=0,"",VLOOKUP(M7,'Work DB'!$C:$AW,'Daily Report'!$A$64,FALSE))</f>
        <v>28.91</v>
      </c>
      <c r="N64" s="63">
        <f>IF(VLOOKUP(N7,'Work DB'!$C:$AW,'Daily Report'!$A$64,FALSE)=0,"",VLOOKUP(N7,'Work DB'!$C:$AW,'Daily Report'!$A$64,FALSE))</f>
        <v>28.91</v>
      </c>
      <c r="O64" s="63">
        <f>IF(VLOOKUP(O7,'Work DB'!$C:$AW,'Daily Report'!$A$64,FALSE)=0,"",VLOOKUP(O7,'Work DB'!$C:$AW,'Daily Report'!$A$64,FALSE))</f>
        <v>28.91</v>
      </c>
      <c r="P64" s="63">
        <f>IF(VLOOKUP(P7,'Work DB'!$C:$AW,'Daily Report'!$A$64,FALSE)=0,"",VLOOKUP(P7,'Work DB'!$C:$AW,'Daily Report'!$A$64,FALSE))</f>
        <v>28.91</v>
      </c>
      <c r="Q64" s="63">
        <f>IF(VLOOKUP(Q7,'Work DB'!$C:$AW,'Daily Report'!$A$64,FALSE)=0,"",VLOOKUP(Q7,'Work DB'!$C:$AW,'Daily Report'!$A$64,FALSE))</f>
        <v>28.91</v>
      </c>
      <c r="R64" s="63">
        <f>IF(VLOOKUP(R7,'Work DB'!$C:$AW,'Daily Report'!$A$64,FALSE)=0,"",VLOOKUP(R7,'Work DB'!$C:$AW,'Daily Report'!$A$64,FALSE))</f>
        <v>28.91</v>
      </c>
      <c r="S64" s="63">
        <f>IF(VLOOKUP(S7,'Work DB'!$C:$AW,'Daily Report'!$A$64,FALSE)=0,"",VLOOKUP(S7,'Work DB'!$C:$AW,'Daily Report'!$A$64,FALSE))</f>
        <v>58</v>
      </c>
      <c r="T64" s="63">
        <f>IF(VLOOKUP(T7,'Work DB'!$C:$AW,'Daily Report'!$A$64,FALSE)=0,"",VLOOKUP(T7,'Work DB'!$C:$AW,'Daily Report'!$A$64,FALSE))</f>
        <v>58</v>
      </c>
      <c r="U64" s="63">
        <f>IF(VLOOKUP(U7,'Work DB'!$C:$AW,'Daily Report'!$A$64,FALSE)=0,"",VLOOKUP(U7,'Work DB'!$C:$AW,'Daily Report'!$A$64,FALSE))</f>
        <v>58</v>
      </c>
      <c r="V64" s="63">
        <f>IF(VLOOKUP(V7,'Work DB'!$C:$AW,'Daily Report'!$A$64,FALSE)=0,"",VLOOKUP(V7,'Work DB'!$C:$AW,'Daily Report'!$A$64,FALSE))</f>
        <v>58</v>
      </c>
      <c r="W64" s="63">
        <f>IF(VLOOKUP(W7,'Work DB'!$C:$AW,'Daily Report'!$A$64,FALSE)=0,"",VLOOKUP(W7,'Work DB'!$C:$AW,'Daily Report'!$A$64,FALSE))</f>
        <v>58</v>
      </c>
      <c r="X64" s="63">
        <f>IF(VLOOKUP(X7,'Work DB'!$C:$AW,'Daily Report'!$A$64,FALSE)=0,"",VLOOKUP(X7,'Work DB'!$C:$AW,'Daily Report'!$A$64,FALSE))</f>
        <v>58</v>
      </c>
      <c r="Y64" s="63">
        <f>IF(VLOOKUP(Y7,'Work DB'!$C:$AW,'Daily Report'!$A$64,FALSE)=0,"",VLOOKUP(Y7,'Work DB'!$C:$AW,'Daily Report'!$A$64,FALSE))</f>
        <v>84</v>
      </c>
      <c r="Z64" s="63">
        <f>IF(VLOOKUP(Z7,'Work DB'!$C:$AW,'Daily Report'!$A$64,FALSE)=0,"",VLOOKUP(Z7,'Work DB'!$C:$AW,'Daily Report'!$A$64,FALSE))</f>
        <v>84</v>
      </c>
      <c r="AA64" s="63" t="str">
        <f>IF(VLOOKUP(AA7,'Work DB'!$C:$AW,'Daily Report'!$A$64,FALSE)=0,"",VLOOKUP(AA7,'Work DB'!$C:$AW,'Daily Report'!$A$64,FALSE))</f>
        <v/>
      </c>
      <c r="AB64" s="63" t="str">
        <f>IF(VLOOKUP(AB7,'Work DB'!$C:$AW,'Daily Report'!$A$64,FALSE)=0,"",VLOOKUP(AB7,'Work DB'!$C:$AW,'Daily Report'!$A$64,FALSE))</f>
        <v/>
      </c>
      <c r="AC64" s="63" t="str">
        <f>IF(VLOOKUP(AC7,'Work DB'!$C:$AW,'Daily Report'!$A$64,FALSE)=0,"",VLOOKUP(AC7,'Work DB'!$C:$AW,'Daily Report'!$A$64,FALSE))</f>
        <v/>
      </c>
      <c r="AD64" s="63" t="str">
        <f>IF(VLOOKUP(AD7,'Work DB'!$C:$AW,'Daily Report'!$A$64,FALSE)=0,"",VLOOKUP(AD7,'Work DB'!$C:$AW,'Daily Report'!$A$64,FALSE))</f>
        <v/>
      </c>
      <c r="AE64" s="63" t="str">
        <f>IF(VLOOKUP(AE7,'Work DB'!$C:$AW,'Daily Report'!$A$64,FALSE)=0,"",VLOOKUP(AE7,'Work DB'!$C:$AW,'Daily Report'!$A$64,FALSE))</f>
        <v/>
      </c>
      <c r="AF64" s="63" t="str">
        <f>IF(VLOOKUP(AF7,'Work DB'!$C:$AW,'Daily Report'!$A$64,FALSE)=0,"",VLOOKUP(AF7,'Work DB'!$C:$AW,'Daily Report'!$A$64,FALSE))</f>
        <v/>
      </c>
      <c r="AG64" s="63" t="str">
        <f>IF(VLOOKUP(AG7,'Work DB'!$C:$AW,'Daily Report'!$A$64,FALSE)=0,"",VLOOKUP(AG7,'Work DB'!$C:$AW,'Daily Report'!$A$64,FALSE))</f>
        <v/>
      </c>
      <c r="AH64" s="63" t="str">
        <f>IF(VLOOKUP(AH7,'Work DB'!$C:$AW,'Daily Report'!$A$64,FALSE)=0,"",VLOOKUP(AH7,'Work DB'!$C:$AW,'Daily Report'!$A$64,FALSE))</f>
        <v/>
      </c>
      <c r="AI64" s="80" t="str">
        <f>IF(VLOOKUP(AI7,'Work DB'!$C:$AW,'Daily Report'!$A$64,FALSE)=0,"",VLOOKUP(AI7,'Work DB'!$C:$AW,'Daily Report'!$A$64,FALSE))</f>
        <v/>
      </c>
      <c r="AJ64" s="407"/>
      <c r="AK64" s="408"/>
      <c r="AL64" s="408"/>
      <c r="AM64" s="408"/>
      <c r="AN64" s="408"/>
      <c r="AO64" s="408"/>
      <c r="AP64" s="408"/>
      <c r="AQ64" s="409"/>
      <c r="AT64" s="3">
        <v>1</v>
      </c>
    </row>
    <row r="65" spans="1:46" s="1" customFormat="1" ht="51" x14ac:dyDescent="0.75">
      <c r="A65" s="94">
        <f>'Work DB'!AS1</f>
        <v>43</v>
      </c>
      <c r="B65" s="374"/>
      <c r="C65" s="349" t="s">
        <v>24</v>
      </c>
      <c r="D65" s="349"/>
      <c r="E65" s="63" t="str">
        <f>IF(VLOOKUP(E7,'Work DB'!$C:$AW,'Daily Report'!$A$65,FALSE)=0,"",VLOOKUP(E7,'Work DB'!$C:$AW,'Daily Report'!$A$65,FALSE))</f>
        <v/>
      </c>
      <c r="F65" s="63" t="str">
        <f>IF(VLOOKUP(F7,'Work DB'!$C:$AW,'Daily Report'!$A$65,FALSE)=0,"",VLOOKUP(F7,'Work DB'!$C:$AW,'Daily Report'!$A$65,FALSE))</f>
        <v/>
      </c>
      <c r="G65" s="63" t="str">
        <f>IF(VLOOKUP(G7,'Work DB'!$C:$AW,'Daily Report'!$A$65,FALSE)=0,"",VLOOKUP(G7,'Work DB'!$C:$AW,'Daily Report'!$A$65,FALSE))</f>
        <v/>
      </c>
      <c r="H65" s="63" t="str">
        <f>IF(VLOOKUP(H7,'Work DB'!$C:$AW,'Daily Report'!$A$65,FALSE)=0,"",VLOOKUP(H7,'Work DB'!$C:$AW,'Daily Report'!$A$65,FALSE))</f>
        <v/>
      </c>
      <c r="I65" s="63" t="str">
        <f>IF(VLOOKUP(I7,'Work DB'!$C:$AW,'Daily Report'!$A$65,FALSE)=0,"",VLOOKUP(I7,'Work DB'!$C:$AW,'Daily Report'!$A$65,FALSE))</f>
        <v/>
      </c>
      <c r="J65" s="63" t="str">
        <f>IF(VLOOKUP(J7,'Work DB'!$C:$AW,'Daily Report'!$A$65,FALSE)=0,"",VLOOKUP(J7,'Work DB'!$C:$AW,'Daily Report'!$A$65,FALSE))</f>
        <v/>
      </c>
      <c r="K65" s="63" t="str">
        <f>IF(VLOOKUP(K7,'Work DB'!$C:$AW,'Daily Report'!$A$65,FALSE)=0,"",VLOOKUP(K7,'Work DB'!$C:$AW,'Daily Report'!$A$65,FALSE))</f>
        <v/>
      </c>
      <c r="L65" s="63" t="str">
        <f>IF(VLOOKUP(L7,'Work DB'!$C:$AW,'Daily Report'!$A$65,FALSE)=0,"",VLOOKUP(L7,'Work DB'!$C:$AW,'Daily Report'!$A$65,FALSE))</f>
        <v/>
      </c>
      <c r="M65" s="63" t="str">
        <f>IF(VLOOKUP(M7,'Work DB'!$C:$AW,'Daily Report'!$A$65,FALSE)=0,"",VLOOKUP(M7,'Work DB'!$C:$AW,'Daily Report'!$A$65,FALSE))</f>
        <v/>
      </c>
      <c r="N65" s="63" t="str">
        <f>IF(VLOOKUP(N7,'Work DB'!$C:$AW,'Daily Report'!$A$65,FALSE)=0,"",VLOOKUP(N7,'Work DB'!$C:$AW,'Daily Report'!$A$65,FALSE))</f>
        <v/>
      </c>
      <c r="O65" s="63" t="str">
        <f>IF(VLOOKUP(O7,'Work DB'!$C:$AW,'Daily Report'!$A$65,FALSE)=0,"",VLOOKUP(O7,'Work DB'!$C:$AW,'Daily Report'!$A$65,FALSE))</f>
        <v/>
      </c>
      <c r="P65" s="63" t="str">
        <f>IF(VLOOKUP(P7,'Work DB'!$C:$AW,'Daily Report'!$A$65,FALSE)=0,"",VLOOKUP(P7,'Work DB'!$C:$AW,'Daily Report'!$A$65,FALSE))</f>
        <v/>
      </c>
      <c r="Q65" s="63" t="str">
        <f>IF(VLOOKUP(Q7,'Work DB'!$C:$AW,'Daily Report'!$A$65,FALSE)=0,"",VLOOKUP(Q7,'Work DB'!$C:$AW,'Daily Report'!$A$65,FALSE))</f>
        <v/>
      </c>
      <c r="R65" s="63" t="str">
        <f>IF(VLOOKUP(R7,'Work DB'!$C:$AW,'Daily Report'!$A$65,FALSE)=0,"",VLOOKUP(R7,'Work DB'!$C:$AW,'Daily Report'!$A$65,FALSE))</f>
        <v/>
      </c>
      <c r="S65" s="63" t="str">
        <f>IF(VLOOKUP(S7,'Work DB'!$C:$AW,'Daily Report'!$A$65,FALSE)=0,"",VLOOKUP(S7,'Work DB'!$C:$AW,'Daily Report'!$A$65,FALSE))</f>
        <v/>
      </c>
      <c r="T65" s="63" t="str">
        <f>IF(VLOOKUP(T7,'Work DB'!$C:$AW,'Daily Report'!$A$65,FALSE)=0,"",VLOOKUP(T7,'Work DB'!$C:$AW,'Daily Report'!$A$65,FALSE))</f>
        <v/>
      </c>
      <c r="U65" s="63" t="str">
        <f>IF(VLOOKUP(U7,'Work DB'!$C:$AW,'Daily Report'!$A$65,FALSE)=0,"",VLOOKUP(U7,'Work DB'!$C:$AW,'Daily Report'!$A$65,FALSE))</f>
        <v/>
      </c>
      <c r="V65" s="63" t="str">
        <f>IF(VLOOKUP(V7,'Work DB'!$C:$AW,'Daily Report'!$A$65,FALSE)=0,"",VLOOKUP(V7,'Work DB'!$C:$AW,'Daily Report'!$A$65,FALSE))</f>
        <v/>
      </c>
      <c r="W65" s="63" t="str">
        <f>IF(VLOOKUP(W7,'Work DB'!$C:$AW,'Daily Report'!$A$65,FALSE)=0,"",VLOOKUP(W7,'Work DB'!$C:$AW,'Daily Report'!$A$65,FALSE))</f>
        <v/>
      </c>
      <c r="X65" s="63" t="str">
        <f>IF(VLOOKUP(X7,'Work DB'!$C:$AW,'Daily Report'!$A$65,FALSE)=0,"",VLOOKUP(X7,'Work DB'!$C:$AW,'Daily Report'!$A$65,FALSE))</f>
        <v/>
      </c>
      <c r="Y65" s="63" t="str">
        <f>IF(VLOOKUP(Y7,'Work DB'!$C:$AW,'Daily Report'!$A$65,FALSE)=0,"",VLOOKUP(Y7,'Work DB'!$C:$AW,'Daily Report'!$A$65,FALSE))</f>
        <v/>
      </c>
      <c r="Z65" s="63" t="str">
        <f>IF(VLOOKUP(Z7,'Work DB'!$C:$AW,'Daily Report'!$A$65,FALSE)=0,"",VLOOKUP(Z7,'Work DB'!$C:$AW,'Daily Report'!$A$65,FALSE))</f>
        <v/>
      </c>
      <c r="AA65" s="63" t="str">
        <f>IF(VLOOKUP(AA7,'Work DB'!$C:$AW,'Daily Report'!$A$65,FALSE)=0,"",VLOOKUP(AA7,'Work DB'!$C:$AW,'Daily Report'!$A$65,FALSE))</f>
        <v/>
      </c>
      <c r="AB65" s="63" t="str">
        <f>IF(VLOOKUP(AB7,'Work DB'!$C:$AW,'Daily Report'!$A$65,FALSE)=0,"",VLOOKUP(AB7,'Work DB'!$C:$AW,'Daily Report'!$A$65,FALSE))</f>
        <v/>
      </c>
      <c r="AC65" s="63" t="str">
        <f>IF(VLOOKUP(AC7,'Work DB'!$C:$AW,'Daily Report'!$A$65,FALSE)=0,"",VLOOKUP(AC7,'Work DB'!$C:$AW,'Daily Report'!$A$65,FALSE))</f>
        <v/>
      </c>
      <c r="AD65" s="63" t="str">
        <f>IF(VLOOKUP(AD7,'Work DB'!$C:$AW,'Daily Report'!$A$65,FALSE)=0,"",VLOOKUP(AD7,'Work DB'!$C:$AW,'Daily Report'!$A$65,FALSE))</f>
        <v/>
      </c>
      <c r="AE65" s="63" t="str">
        <f>IF(VLOOKUP(AE7,'Work DB'!$C:$AW,'Daily Report'!$A$65,FALSE)=0,"",VLOOKUP(AE7,'Work DB'!$C:$AW,'Daily Report'!$A$65,FALSE))</f>
        <v/>
      </c>
      <c r="AF65" s="63" t="str">
        <f>IF(VLOOKUP(AF7,'Work DB'!$C:$AW,'Daily Report'!$A$65,FALSE)=0,"",VLOOKUP(AF7,'Work DB'!$C:$AW,'Daily Report'!$A$65,FALSE))</f>
        <v/>
      </c>
      <c r="AG65" s="63" t="str">
        <f>IF(VLOOKUP(AG7,'Work DB'!$C:$AW,'Daily Report'!$A$65,FALSE)=0,"",VLOOKUP(AG7,'Work DB'!$C:$AW,'Daily Report'!$A$65,FALSE))</f>
        <v/>
      </c>
      <c r="AH65" s="63" t="str">
        <f>IF(VLOOKUP(AH7,'Work DB'!$C:$AW,'Daily Report'!$A$65,FALSE)=0,"",VLOOKUP(AH7,'Work DB'!$C:$AW,'Daily Report'!$A$65,FALSE))</f>
        <v/>
      </c>
      <c r="AI65" s="80" t="str">
        <f>IF(VLOOKUP(AI7,'Work DB'!$C:$AW,'Daily Report'!$A$65,FALSE)=0,"",VLOOKUP(AI7,'Work DB'!$C:$AW,'Daily Report'!$A$65,FALSE))</f>
        <v/>
      </c>
      <c r="AJ65" s="410"/>
      <c r="AK65" s="408"/>
      <c r="AL65" s="408"/>
      <c r="AM65" s="408"/>
      <c r="AN65" s="408"/>
      <c r="AO65" s="408"/>
      <c r="AP65" s="408"/>
      <c r="AQ65" s="409"/>
      <c r="AT65" s="3">
        <v>1</v>
      </c>
    </row>
    <row r="66" spans="1:46" s="1" customFormat="1" ht="51" x14ac:dyDescent="0.75">
      <c r="A66" s="94">
        <f>'Work DB'!AT1</f>
        <v>44</v>
      </c>
      <c r="B66" s="374"/>
      <c r="C66" s="349" t="s">
        <v>25</v>
      </c>
      <c r="D66" s="349"/>
      <c r="E66" s="63">
        <f>IF(VLOOKUP(E7,'Work DB'!$C:$AW,'Daily Report'!$A$66,FALSE)=0,"",VLOOKUP(E7,'Work DB'!$C:$AW,'Daily Report'!$A$66,FALSE))</f>
        <v>340</v>
      </c>
      <c r="F66" s="63">
        <f>IF(VLOOKUP(F7,'Work DB'!$C:$AW,'Daily Report'!$A$66,FALSE)=0,"",VLOOKUP(F7,'Work DB'!$C:$AW,'Daily Report'!$A$66,FALSE))</f>
        <v>340</v>
      </c>
      <c r="G66" s="63">
        <f>IF(VLOOKUP(G7,'Work DB'!$C:$AW,'Daily Report'!$A$66,FALSE)=0,"",VLOOKUP(G7,'Work DB'!$C:$AW,'Daily Report'!$A$66,FALSE))</f>
        <v>340</v>
      </c>
      <c r="H66" s="63">
        <f>IF(VLOOKUP(H7,'Work DB'!$C:$AW,'Daily Report'!$A$66,FALSE)=0,"",VLOOKUP(H7,'Work DB'!$C:$AW,'Daily Report'!$A$66,FALSE))</f>
        <v>340</v>
      </c>
      <c r="I66" s="63">
        <f>IF(VLOOKUP(I7,'Work DB'!$C:$AW,'Daily Report'!$A$66,FALSE)=0,"",VLOOKUP(I7,'Work DB'!$C:$AW,'Daily Report'!$A$66,FALSE))</f>
        <v>340</v>
      </c>
      <c r="J66" s="63">
        <f>IF(VLOOKUP(J7,'Work DB'!$C:$AW,'Daily Report'!$A$66,FALSE)=0,"",VLOOKUP(J7,'Work DB'!$C:$AW,'Daily Report'!$A$66,FALSE))</f>
        <v>340</v>
      </c>
      <c r="K66" s="63">
        <f>IF(VLOOKUP(K7,'Work DB'!$C:$AW,'Daily Report'!$A$66,FALSE)=0,"",VLOOKUP(K7,'Work DB'!$C:$AW,'Daily Report'!$A$66,FALSE))</f>
        <v>340</v>
      </c>
      <c r="L66" s="63">
        <f>IF(VLOOKUP(L7,'Work DB'!$C:$AW,'Daily Report'!$A$66,FALSE)=0,"",VLOOKUP(L7,'Work DB'!$C:$AW,'Daily Report'!$A$66,FALSE))</f>
        <v>340</v>
      </c>
      <c r="M66" s="63">
        <f>IF(VLOOKUP(M7,'Work DB'!$C:$AW,'Daily Report'!$A$66,FALSE)=0,"",VLOOKUP(M7,'Work DB'!$C:$AW,'Daily Report'!$A$66,FALSE))</f>
        <v>340</v>
      </c>
      <c r="N66" s="63">
        <f>IF(VLOOKUP(N7,'Work DB'!$C:$AW,'Daily Report'!$A$66,FALSE)=0,"",VLOOKUP(N7,'Work DB'!$C:$AW,'Daily Report'!$A$66,FALSE))</f>
        <v>340</v>
      </c>
      <c r="O66" s="63">
        <f>IF(VLOOKUP(O7,'Work DB'!$C:$AW,'Daily Report'!$A$66,FALSE)=0,"",VLOOKUP(O7,'Work DB'!$C:$AW,'Daily Report'!$A$66,FALSE))</f>
        <v>340</v>
      </c>
      <c r="P66" s="63">
        <f>IF(VLOOKUP(P7,'Work DB'!$C:$AW,'Daily Report'!$A$66,FALSE)=0,"",VLOOKUP(P7,'Work DB'!$C:$AW,'Daily Report'!$A$66,FALSE))</f>
        <v>340</v>
      </c>
      <c r="Q66" s="63">
        <f>IF(VLOOKUP(Q7,'Work DB'!$C:$AW,'Daily Report'!$A$66,FALSE)=0,"",VLOOKUP(Q7,'Work DB'!$C:$AW,'Daily Report'!$A$66,FALSE))</f>
        <v>340</v>
      </c>
      <c r="R66" s="63">
        <f>IF(VLOOKUP(R7,'Work DB'!$C:$AW,'Daily Report'!$A$66,FALSE)=0,"",VLOOKUP(R7,'Work DB'!$C:$AW,'Daily Report'!$A$66,FALSE))</f>
        <v>340</v>
      </c>
      <c r="S66" s="63">
        <f>IF(VLOOKUP(S7,'Work DB'!$C:$AW,'Daily Report'!$A$66,FALSE)=0,"",VLOOKUP(S7,'Work DB'!$C:$AW,'Daily Report'!$A$66,FALSE))</f>
        <v>340</v>
      </c>
      <c r="T66" s="63">
        <f>IF(VLOOKUP(T7,'Work DB'!$C:$AW,'Daily Report'!$A$66,FALSE)=0,"",VLOOKUP(T7,'Work DB'!$C:$AW,'Daily Report'!$A$66,FALSE))</f>
        <v>340</v>
      </c>
      <c r="U66" s="63">
        <f>IF(VLOOKUP(U7,'Work DB'!$C:$AW,'Daily Report'!$A$66,FALSE)=0,"",VLOOKUP(U7,'Work DB'!$C:$AW,'Daily Report'!$A$66,FALSE))</f>
        <v>340</v>
      </c>
      <c r="V66" s="63">
        <f>IF(VLOOKUP(V7,'Work DB'!$C:$AW,'Daily Report'!$A$66,FALSE)=0,"",VLOOKUP(V7,'Work DB'!$C:$AW,'Daily Report'!$A$66,FALSE))</f>
        <v>340</v>
      </c>
      <c r="W66" s="63">
        <f>IF(VLOOKUP(W7,'Work DB'!$C:$AW,'Daily Report'!$A$66,FALSE)=0,"",VLOOKUP(W7,'Work DB'!$C:$AW,'Daily Report'!$A$66,FALSE))</f>
        <v>340</v>
      </c>
      <c r="X66" s="63">
        <f>IF(VLOOKUP(X7,'Work DB'!$C:$AW,'Daily Report'!$A$66,FALSE)=0,"",VLOOKUP(X7,'Work DB'!$C:$AW,'Daily Report'!$A$66,FALSE))</f>
        <v>340</v>
      </c>
      <c r="Y66" s="63">
        <f>IF(VLOOKUP(Y7,'Work DB'!$C:$AW,'Daily Report'!$A$66,FALSE)=0,"",VLOOKUP(Y7,'Work DB'!$C:$AW,'Daily Report'!$A$66,FALSE))</f>
        <v>340</v>
      </c>
      <c r="Z66" s="63">
        <f>IF(VLOOKUP(Z7,'Work DB'!$C:$AW,'Daily Report'!$A$66,FALSE)=0,"",VLOOKUP(Z7,'Work DB'!$C:$AW,'Daily Report'!$A$66,FALSE))</f>
        <v>300</v>
      </c>
      <c r="AA66" s="63" t="str">
        <f>IF(VLOOKUP(AA7,'Work DB'!$C:$AW,'Daily Report'!$A$66,FALSE)=0,"",VLOOKUP(AA7,'Work DB'!$C:$AW,'Daily Report'!$A$66,FALSE))</f>
        <v/>
      </c>
      <c r="AB66" s="63" t="str">
        <f>IF(VLOOKUP(AB7,'Work DB'!$C:$AW,'Daily Report'!$A$66,FALSE)=0,"",VLOOKUP(AB7,'Work DB'!$C:$AW,'Daily Report'!$A$66,FALSE))</f>
        <v/>
      </c>
      <c r="AC66" s="63" t="str">
        <f>IF(VLOOKUP(AC7,'Work DB'!$C:$AW,'Daily Report'!$A$66,FALSE)=0,"",VLOOKUP(AC7,'Work DB'!$C:$AW,'Daily Report'!$A$66,FALSE))</f>
        <v/>
      </c>
      <c r="AD66" s="63" t="str">
        <f>IF(VLOOKUP(AD7,'Work DB'!$C:$AW,'Daily Report'!$A$66,FALSE)=0,"",VLOOKUP(AD7,'Work DB'!$C:$AW,'Daily Report'!$A$66,FALSE))</f>
        <v/>
      </c>
      <c r="AE66" s="63" t="str">
        <f>IF(VLOOKUP(AE7,'Work DB'!$C:$AW,'Daily Report'!$A$66,FALSE)=0,"",VLOOKUP(AE7,'Work DB'!$C:$AW,'Daily Report'!$A$66,FALSE))</f>
        <v/>
      </c>
      <c r="AF66" s="63" t="str">
        <f>IF(VLOOKUP(AF7,'Work DB'!$C:$AW,'Daily Report'!$A$66,FALSE)=0,"",VLOOKUP(AF7,'Work DB'!$C:$AW,'Daily Report'!$A$66,FALSE))</f>
        <v/>
      </c>
      <c r="AG66" s="63" t="str">
        <f>IF(VLOOKUP(AG7,'Work DB'!$C:$AW,'Daily Report'!$A$66,FALSE)=0,"",VLOOKUP(AG7,'Work DB'!$C:$AW,'Daily Report'!$A$66,FALSE))</f>
        <v/>
      </c>
      <c r="AH66" s="63" t="str">
        <f>IF(VLOOKUP(AH7,'Work DB'!$C:$AW,'Daily Report'!$A$66,FALSE)=0,"",VLOOKUP(AH7,'Work DB'!$C:$AW,'Daily Report'!$A$66,FALSE))</f>
        <v/>
      </c>
      <c r="AI66" s="80" t="str">
        <f>IF(VLOOKUP(AI7,'Work DB'!$C:$AW,'Daily Report'!$A$66,FALSE)=0,"",VLOOKUP(AI7,'Work DB'!$C:$AW,'Daily Report'!$A$66,FALSE))</f>
        <v/>
      </c>
      <c r="AJ66" s="410"/>
      <c r="AK66" s="408"/>
      <c r="AL66" s="408"/>
      <c r="AM66" s="408"/>
      <c r="AN66" s="408"/>
      <c r="AO66" s="408"/>
      <c r="AP66" s="408"/>
      <c r="AQ66" s="409"/>
      <c r="AT66" s="3">
        <v>1</v>
      </c>
    </row>
    <row r="67" spans="1:46" s="1" customFormat="1" ht="51" x14ac:dyDescent="0.75">
      <c r="A67" s="94">
        <f>'Work DB'!AU1</f>
        <v>45</v>
      </c>
      <c r="B67" s="374"/>
      <c r="C67" s="349" t="s">
        <v>32</v>
      </c>
      <c r="D67" s="349"/>
      <c r="E67" s="63" t="str">
        <f>IF(VLOOKUP(E7,'Work DB'!$C:$AW,'Daily Report'!$A$67,FALSE)=0,"",VLOOKUP(E7,'Work DB'!$C:$AW,'Daily Report'!$A$67,FALSE))</f>
        <v/>
      </c>
      <c r="F67" s="63" t="str">
        <f>IF(VLOOKUP(F7,'Work DB'!$C:$AW,'Daily Report'!$A$67,FALSE)=0,"",VLOOKUP(F7,'Work DB'!$C:$AW,'Daily Report'!$A$67,FALSE))</f>
        <v/>
      </c>
      <c r="G67" s="63" t="str">
        <f>IF(VLOOKUP(G7,'Work DB'!$C:$AW,'Daily Report'!$A$67,FALSE)=0,"",VLOOKUP(G7,'Work DB'!$C:$AW,'Daily Report'!$A$67,FALSE))</f>
        <v/>
      </c>
      <c r="H67" s="63" t="str">
        <f>IF(VLOOKUP(H7,'Work DB'!$C:$AW,'Daily Report'!$A$67,FALSE)=0,"",VLOOKUP(H7,'Work DB'!$C:$AW,'Daily Report'!$A$67,FALSE))</f>
        <v/>
      </c>
      <c r="I67" s="63" t="str">
        <f>IF(VLOOKUP(I7,'Work DB'!$C:$AW,'Daily Report'!$A$67,FALSE)=0,"",VLOOKUP(I7,'Work DB'!$C:$AW,'Daily Report'!$A$67,FALSE))</f>
        <v/>
      </c>
      <c r="J67" s="63" t="str">
        <f>IF(VLOOKUP(J7,'Work DB'!$C:$AW,'Daily Report'!$A$67,FALSE)=0,"",VLOOKUP(J7,'Work DB'!$C:$AW,'Daily Report'!$A$67,FALSE))</f>
        <v/>
      </c>
      <c r="K67" s="63" t="str">
        <f>IF(VLOOKUP(K7,'Work DB'!$C:$AW,'Daily Report'!$A$67,FALSE)=0,"",VLOOKUP(K7,'Work DB'!$C:$AW,'Daily Report'!$A$67,FALSE))</f>
        <v/>
      </c>
      <c r="L67" s="63" t="str">
        <f>IF(VLOOKUP(L7,'Work DB'!$C:$AW,'Daily Report'!$A$67,FALSE)=0,"",VLOOKUP(L7,'Work DB'!$C:$AW,'Daily Report'!$A$67,FALSE))</f>
        <v/>
      </c>
      <c r="M67" s="63" t="str">
        <f>IF(VLOOKUP(M7,'Work DB'!$C:$AW,'Daily Report'!$A$67,FALSE)=0,"",VLOOKUP(M7,'Work DB'!$C:$AW,'Daily Report'!$A$67,FALSE))</f>
        <v/>
      </c>
      <c r="N67" s="63" t="str">
        <f>IF(VLOOKUP(N7,'Work DB'!$C:$AW,'Daily Report'!$A$67,FALSE)=0,"",VLOOKUP(N7,'Work DB'!$C:$AW,'Daily Report'!$A$67,FALSE))</f>
        <v/>
      </c>
      <c r="O67" s="63" t="str">
        <f>IF(VLOOKUP(O7,'Work DB'!$C:$AW,'Daily Report'!$A$67,FALSE)=0,"",VLOOKUP(O7,'Work DB'!$C:$AW,'Daily Report'!$A$67,FALSE))</f>
        <v/>
      </c>
      <c r="P67" s="63" t="str">
        <f>IF(VLOOKUP(P7,'Work DB'!$C:$AW,'Daily Report'!$A$67,FALSE)=0,"",VLOOKUP(P7,'Work DB'!$C:$AW,'Daily Report'!$A$67,FALSE))</f>
        <v/>
      </c>
      <c r="Q67" s="63" t="str">
        <f>IF(VLOOKUP(Q7,'Work DB'!$C:$AW,'Daily Report'!$A$67,FALSE)=0,"",VLOOKUP(Q7,'Work DB'!$C:$AW,'Daily Report'!$A$67,FALSE))</f>
        <v/>
      </c>
      <c r="R67" s="63" t="str">
        <f>IF(VLOOKUP(R7,'Work DB'!$C:$AW,'Daily Report'!$A$67,FALSE)=0,"",VLOOKUP(R7,'Work DB'!$C:$AW,'Daily Report'!$A$67,FALSE))</f>
        <v/>
      </c>
      <c r="S67" s="63" t="str">
        <f>IF(VLOOKUP(S7,'Work DB'!$C:$AW,'Daily Report'!$A$67,FALSE)=0,"",VLOOKUP(S7,'Work DB'!$C:$AW,'Daily Report'!$A$67,FALSE))</f>
        <v/>
      </c>
      <c r="T67" s="63" t="str">
        <f>IF(VLOOKUP(T7,'Work DB'!$C:$AW,'Daily Report'!$A$67,FALSE)=0,"",VLOOKUP(T7,'Work DB'!$C:$AW,'Daily Report'!$A$67,FALSE))</f>
        <v/>
      </c>
      <c r="U67" s="63" t="str">
        <f>IF(VLOOKUP(U7,'Work DB'!$C:$AW,'Daily Report'!$A$67,FALSE)=0,"",VLOOKUP(U7,'Work DB'!$C:$AW,'Daily Report'!$A$67,FALSE))</f>
        <v/>
      </c>
      <c r="V67" s="63" t="str">
        <f>IF(VLOOKUP(V7,'Work DB'!$C:$AW,'Daily Report'!$A$67,FALSE)=0,"",VLOOKUP(V7,'Work DB'!$C:$AW,'Daily Report'!$A$67,FALSE))</f>
        <v/>
      </c>
      <c r="W67" s="63" t="str">
        <f>IF(VLOOKUP(W7,'Work DB'!$C:$AW,'Daily Report'!$A$67,FALSE)=0,"",VLOOKUP(W7,'Work DB'!$C:$AW,'Daily Report'!$A$67,FALSE))</f>
        <v/>
      </c>
      <c r="X67" s="63" t="str">
        <f>IF(VLOOKUP(X7,'Work DB'!$C:$AW,'Daily Report'!$A$67,FALSE)=0,"",VLOOKUP(X7,'Work DB'!$C:$AW,'Daily Report'!$A$67,FALSE))</f>
        <v/>
      </c>
      <c r="Y67" s="63" t="str">
        <f>IF(VLOOKUP(Y7,'Work DB'!$C:$AW,'Daily Report'!$A$67,FALSE)=0,"",VLOOKUP(Y7,'Work DB'!$C:$AW,'Daily Report'!$A$67,FALSE))</f>
        <v/>
      </c>
      <c r="Z67" s="63" t="str">
        <f>IF(VLOOKUP(Z7,'Work DB'!$C:$AW,'Daily Report'!$A$67,FALSE)=0,"",VLOOKUP(Z7,'Work DB'!$C:$AW,'Daily Report'!$A$67,FALSE))</f>
        <v/>
      </c>
      <c r="AA67" s="63" t="str">
        <f>IF(VLOOKUP(AA7,'Work DB'!$C:$AW,'Daily Report'!$A$67,FALSE)=0,"",VLOOKUP(AA7,'Work DB'!$C:$AW,'Daily Report'!$A$67,FALSE))</f>
        <v/>
      </c>
      <c r="AB67" s="63" t="str">
        <f>IF(VLOOKUP(AB7,'Work DB'!$C:$AW,'Daily Report'!$A$67,FALSE)=0,"",VLOOKUP(AB7,'Work DB'!$C:$AW,'Daily Report'!$A$67,FALSE))</f>
        <v/>
      </c>
      <c r="AC67" s="63" t="str">
        <f>IF(VLOOKUP(AC7,'Work DB'!$C:$AW,'Daily Report'!$A$67,FALSE)=0,"",VLOOKUP(AC7,'Work DB'!$C:$AW,'Daily Report'!$A$67,FALSE))</f>
        <v/>
      </c>
      <c r="AD67" s="63" t="str">
        <f>IF(VLOOKUP(AD7,'Work DB'!$C:$AW,'Daily Report'!$A$67,FALSE)=0,"",VLOOKUP(AD7,'Work DB'!$C:$AW,'Daily Report'!$A$67,FALSE))</f>
        <v/>
      </c>
      <c r="AE67" s="63" t="str">
        <f>IF(VLOOKUP(AE7,'Work DB'!$C:$AW,'Daily Report'!$A$67,FALSE)=0,"",VLOOKUP(AE7,'Work DB'!$C:$AW,'Daily Report'!$A$67,FALSE))</f>
        <v/>
      </c>
      <c r="AF67" s="63" t="str">
        <f>IF(VLOOKUP(AF7,'Work DB'!$C:$AW,'Daily Report'!$A$67,FALSE)=0,"",VLOOKUP(AF7,'Work DB'!$C:$AW,'Daily Report'!$A$67,FALSE))</f>
        <v/>
      </c>
      <c r="AG67" s="63" t="str">
        <f>IF(VLOOKUP(AG7,'Work DB'!$C:$AW,'Daily Report'!$A$67,FALSE)=0,"",VLOOKUP(AG7,'Work DB'!$C:$AW,'Daily Report'!$A$67,FALSE))</f>
        <v/>
      </c>
      <c r="AH67" s="63" t="str">
        <f>IF(VLOOKUP(AH7,'Work DB'!$C:$AW,'Daily Report'!$A$67,FALSE)=0,"",VLOOKUP(AH7,'Work DB'!$C:$AW,'Daily Report'!$A$67,FALSE))</f>
        <v/>
      </c>
      <c r="AI67" s="80" t="str">
        <f>IF(VLOOKUP(AI7,'Work DB'!$C:$AW,'Daily Report'!$A$67,FALSE)=0,"",VLOOKUP(AI7,'Work DB'!$C:$AW,'Daily Report'!$A$67,FALSE))</f>
        <v/>
      </c>
      <c r="AJ67" s="410"/>
      <c r="AK67" s="408"/>
      <c r="AL67" s="408"/>
      <c r="AM67" s="408"/>
      <c r="AN67" s="408"/>
      <c r="AO67" s="408"/>
      <c r="AP67" s="408"/>
      <c r="AQ67" s="409"/>
      <c r="AT67" s="3">
        <v>1</v>
      </c>
    </row>
    <row r="68" spans="1:46" s="1" customFormat="1" ht="51.75" thickBot="1" x14ac:dyDescent="0.8">
      <c r="A68" s="94">
        <f>'Work DB'!AV1</f>
        <v>46</v>
      </c>
      <c r="B68" s="375"/>
      <c r="C68" s="368" t="s">
        <v>33</v>
      </c>
      <c r="D68" s="368"/>
      <c r="E68" s="75" t="str">
        <f>IF(VLOOKUP(E7,'Work DB'!$C:$AW,'Daily Report'!$A$68,FALSE)=0,"",VLOOKUP(E7,'Work DB'!$C:$AW,'Daily Report'!$A$68,FALSE))</f>
        <v/>
      </c>
      <c r="F68" s="75" t="str">
        <f>IF(VLOOKUP(F7,'Work DB'!$C:$AW,'Daily Report'!$A$68,FALSE)=0,"",VLOOKUP(F7,'Work DB'!$C:$AW,'Daily Report'!$A$68,FALSE))</f>
        <v/>
      </c>
      <c r="G68" s="75" t="str">
        <f>IF(VLOOKUP(G7,'Work DB'!$C:$AW,'Daily Report'!$A$68,FALSE)=0,"",VLOOKUP(G7,'Work DB'!$C:$AW,'Daily Report'!$A$68,FALSE))</f>
        <v/>
      </c>
      <c r="H68" s="75" t="str">
        <f>IF(VLOOKUP(H7,'Work DB'!$C:$AW,'Daily Report'!$A$68,FALSE)=0,"",VLOOKUP(H7,'Work DB'!$C:$AW,'Daily Report'!$A$68,FALSE))</f>
        <v/>
      </c>
      <c r="I68" s="75" t="str">
        <f>IF(VLOOKUP(I7,'Work DB'!$C:$AW,'Daily Report'!$A$68,FALSE)=0,"",VLOOKUP(I7,'Work DB'!$C:$AW,'Daily Report'!$A$68,FALSE))</f>
        <v/>
      </c>
      <c r="J68" s="75" t="str">
        <f>IF(VLOOKUP(J7,'Work DB'!$C:$AW,'Daily Report'!$A$68,FALSE)=0,"",VLOOKUP(J7,'Work DB'!$C:$AW,'Daily Report'!$A$68,FALSE))</f>
        <v/>
      </c>
      <c r="K68" s="75" t="str">
        <f>IF(VLOOKUP(K7,'Work DB'!$C:$AW,'Daily Report'!$A$68,FALSE)=0,"",VLOOKUP(K7,'Work DB'!$C:$AW,'Daily Report'!$A$68,FALSE))</f>
        <v/>
      </c>
      <c r="L68" s="75" t="str">
        <f>IF(VLOOKUP(L7,'Work DB'!$C:$AW,'Daily Report'!$A$68,FALSE)=0,"",VLOOKUP(L7,'Work DB'!$C:$AW,'Daily Report'!$A$68,FALSE))</f>
        <v/>
      </c>
      <c r="M68" s="75" t="str">
        <f>IF(VLOOKUP(M7,'Work DB'!$C:$AW,'Daily Report'!$A$68,FALSE)=0,"",VLOOKUP(M7,'Work DB'!$C:$AW,'Daily Report'!$A$68,FALSE))</f>
        <v/>
      </c>
      <c r="N68" s="75" t="str">
        <f>IF(VLOOKUP(N7,'Work DB'!$C:$AW,'Daily Report'!$A$68,FALSE)=0,"",VLOOKUP(N7,'Work DB'!$C:$AW,'Daily Report'!$A$68,FALSE))</f>
        <v/>
      </c>
      <c r="O68" s="75" t="str">
        <f>IF(VLOOKUP(O7,'Work DB'!$C:$AW,'Daily Report'!$A$68,FALSE)=0,"",VLOOKUP(O7,'Work DB'!$C:$AW,'Daily Report'!$A$68,FALSE))</f>
        <v/>
      </c>
      <c r="P68" s="75" t="str">
        <f>IF(VLOOKUP(P7,'Work DB'!$C:$AW,'Daily Report'!$A$68,FALSE)=0,"",VLOOKUP(P7,'Work DB'!$C:$AW,'Daily Report'!$A$68,FALSE))</f>
        <v/>
      </c>
      <c r="Q68" s="75" t="str">
        <f>IF(VLOOKUP(Q7,'Work DB'!$C:$AW,'Daily Report'!$A$68,FALSE)=0,"",VLOOKUP(Q7,'Work DB'!$C:$AW,'Daily Report'!$A$68,FALSE))</f>
        <v/>
      </c>
      <c r="R68" s="75" t="str">
        <f>IF(VLOOKUP(R7,'Work DB'!$C:$AW,'Daily Report'!$A$68,FALSE)=0,"",VLOOKUP(R7,'Work DB'!$C:$AW,'Daily Report'!$A$68,FALSE))</f>
        <v/>
      </c>
      <c r="S68" s="75" t="str">
        <f>IF(VLOOKUP(S7,'Work DB'!$C:$AW,'Daily Report'!$A$68,FALSE)=0,"",VLOOKUP(S7,'Work DB'!$C:$AW,'Daily Report'!$A$68,FALSE))</f>
        <v/>
      </c>
      <c r="T68" s="75" t="str">
        <f>IF(VLOOKUP(T7,'Work DB'!$C:$AW,'Daily Report'!$A$68,FALSE)=0,"",VLOOKUP(T7,'Work DB'!$C:$AW,'Daily Report'!$A$68,FALSE))</f>
        <v/>
      </c>
      <c r="U68" s="75" t="str">
        <f>IF(VLOOKUP(U7,'Work DB'!$C:$AW,'Daily Report'!$A$68,FALSE)=0,"",VLOOKUP(U7,'Work DB'!$C:$AW,'Daily Report'!$A$68,FALSE))</f>
        <v/>
      </c>
      <c r="V68" s="75" t="str">
        <f>IF(VLOOKUP(V7,'Work DB'!$C:$AW,'Daily Report'!$A$68,FALSE)=0,"",VLOOKUP(V7,'Work DB'!$C:$AW,'Daily Report'!$A$68,FALSE))</f>
        <v/>
      </c>
      <c r="W68" s="75" t="str">
        <f>IF(VLOOKUP(W7,'Work DB'!$C:$AW,'Daily Report'!$A$68,FALSE)=0,"",VLOOKUP(W7,'Work DB'!$C:$AW,'Daily Report'!$A$68,FALSE))</f>
        <v/>
      </c>
      <c r="X68" s="75" t="str">
        <f>IF(VLOOKUP(X7,'Work DB'!$C:$AW,'Daily Report'!$A$68,FALSE)=0,"",VLOOKUP(X7,'Work DB'!$C:$AW,'Daily Report'!$A$68,FALSE))</f>
        <v/>
      </c>
      <c r="Y68" s="75" t="str">
        <f>IF(VLOOKUP(Y7,'Work DB'!$C:$AW,'Daily Report'!$A$68,FALSE)=0,"",VLOOKUP(Y7,'Work DB'!$C:$AW,'Daily Report'!$A$68,FALSE))</f>
        <v/>
      </c>
      <c r="Z68" s="75" t="str">
        <f>IF(VLOOKUP(Z7,'Work DB'!$C:$AW,'Daily Report'!$A$68,FALSE)=0,"",VLOOKUP(Z7,'Work DB'!$C:$AW,'Daily Report'!$A$68,FALSE))</f>
        <v/>
      </c>
      <c r="AA68" s="75" t="str">
        <f>IF(VLOOKUP(AA7,'Work DB'!$C:$AW,'Daily Report'!$A$68,FALSE)=0,"",VLOOKUP(AA7,'Work DB'!$C:$AW,'Daily Report'!$A$68,FALSE))</f>
        <v/>
      </c>
      <c r="AB68" s="75" t="str">
        <f>IF(VLOOKUP(AB7,'Work DB'!$C:$AW,'Daily Report'!$A$68,FALSE)=0,"",VLOOKUP(AB7,'Work DB'!$C:$AW,'Daily Report'!$A$68,FALSE))</f>
        <v/>
      </c>
      <c r="AC68" s="75" t="str">
        <f>IF(VLOOKUP(AC7,'Work DB'!$C:$AW,'Daily Report'!$A$68,FALSE)=0,"",VLOOKUP(AC7,'Work DB'!$C:$AW,'Daily Report'!$A$68,FALSE))</f>
        <v/>
      </c>
      <c r="AD68" s="75" t="str">
        <f>IF(VLOOKUP(AD7,'Work DB'!$C:$AW,'Daily Report'!$A$68,FALSE)=0,"",VLOOKUP(AD7,'Work DB'!$C:$AW,'Daily Report'!$A$68,FALSE))</f>
        <v/>
      </c>
      <c r="AE68" s="75" t="str">
        <f>IF(VLOOKUP(AE7,'Work DB'!$C:$AW,'Daily Report'!$A$68,FALSE)=0,"",VLOOKUP(AE7,'Work DB'!$C:$AW,'Daily Report'!$A$68,FALSE))</f>
        <v/>
      </c>
      <c r="AF68" s="75" t="str">
        <f>IF(VLOOKUP(AF7,'Work DB'!$C:$AW,'Daily Report'!$A$68,FALSE)=0,"",VLOOKUP(AF7,'Work DB'!$C:$AW,'Daily Report'!$A$68,FALSE))</f>
        <v/>
      </c>
      <c r="AG68" s="75" t="str">
        <f>IF(VLOOKUP(AG7,'Work DB'!$C:$AW,'Daily Report'!$A$68,FALSE)=0,"",VLOOKUP(AG7,'Work DB'!$C:$AW,'Daily Report'!$A$68,FALSE))</f>
        <v/>
      </c>
      <c r="AH68" s="75" t="str">
        <f>IF(VLOOKUP(AH7,'Work DB'!$C:$AW,'Daily Report'!$A$68,FALSE)=0,"",VLOOKUP(AH7,'Work DB'!$C:$AW,'Daily Report'!$A$68,FALSE))</f>
        <v/>
      </c>
      <c r="AI68" s="81" t="str">
        <f>IF(VLOOKUP(AI7,'Work DB'!$C:$AW,'Daily Report'!$A$68,FALSE)=0,"",VLOOKUP(AI7,'Work DB'!$C:$AW,'Daily Report'!$A$68,FALSE))</f>
        <v/>
      </c>
      <c r="AJ68" s="411"/>
      <c r="AK68" s="412"/>
      <c r="AL68" s="412"/>
      <c r="AM68" s="412"/>
      <c r="AN68" s="412"/>
      <c r="AO68" s="412"/>
      <c r="AP68" s="412"/>
      <c r="AQ68" s="413"/>
      <c r="AT68" s="3">
        <v>1</v>
      </c>
    </row>
    <row r="69" spans="1:46" s="1" customFormat="1" ht="27" x14ac:dyDescent="0.75">
      <c r="A69" s="3"/>
      <c r="C69" s="10"/>
      <c r="D69" s="10"/>
      <c r="AT69" s="3"/>
    </row>
    <row r="70" spans="1:46" s="1" customFormat="1" ht="27" x14ac:dyDescent="0.75">
      <c r="A70" s="3"/>
      <c r="C70" s="10"/>
      <c r="D70" s="10"/>
      <c r="AT70" s="3"/>
    </row>
    <row r="71" spans="1:46" s="1" customFormat="1" ht="27" x14ac:dyDescent="0.75">
      <c r="A71" s="3"/>
      <c r="C71" s="10"/>
      <c r="D71" s="10"/>
      <c r="AT71" s="3"/>
    </row>
    <row r="72" spans="1:46" s="1" customFormat="1" ht="27" x14ac:dyDescent="0.75">
      <c r="A72" s="3"/>
      <c r="C72" s="10"/>
      <c r="D72" s="10"/>
      <c r="AT72" s="3"/>
    </row>
    <row r="73" spans="1:46" s="1" customFormat="1" ht="27" x14ac:dyDescent="0.75">
      <c r="A73" s="3"/>
      <c r="C73" s="10"/>
      <c r="D73" s="10"/>
      <c r="AT73" s="3"/>
    </row>
    <row r="74" spans="1:46" s="1" customFormat="1" ht="27" x14ac:dyDescent="0.75">
      <c r="A74" s="3"/>
      <c r="C74" s="10"/>
      <c r="D74" s="10"/>
      <c r="AT74" s="3"/>
    </row>
    <row r="75" spans="1:46" s="1" customFormat="1" ht="27" x14ac:dyDescent="0.75">
      <c r="A75" s="3"/>
      <c r="C75" s="10"/>
      <c r="D75" s="10"/>
      <c r="AT75" s="3"/>
    </row>
    <row r="76" spans="1:46" s="1" customFormat="1" ht="27" x14ac:dyDescent="0.75">
      <c r="A76" s="3"/>
      <c r="C76" s="10"/>
      <c r="D76" s="10"/>
      <c r="AT76" s="3"/>
    </row>
    <row r="77" spans="1:46" s="1" customFormat="1" ht="27" x14ac:dyDescent="0.75">
      <c r="A77" s="3"/>
      <c r="C77" s="10"/>
      <c r="D77" s="10"/>
      <c r="AT77" s="3"/>
    </row>
    <row r="78" spans="1:46" s="1" customFormat="1" ht="27" x14ac:dyDescent="0.75">
      <c r="A78" s="3"/>
      <c r="C78" s="10"/>
      <c r="D78" s="10"/>
      <c r="AT78" s="3"/>
    </row>
    <row r="79" spans="1:46" s="1" customFormat="1" ht="27" x14ac:dyDescent="0.75">
      <c r="A79" s="3"/>
      <c r="C79" s="10"/>
      <c r="D79" s="10"/>
      <c r="AT79" s="3"/>
    </row>
    <row r="80" spans="1:46" s="1" customFormat="1" ht="27" x14ac:dyDescent="0.75">
      <c r="A80" s="3"/>
      <c r="C80" s="10"/>
      <c r="D80" s="10"/>
      <c r="AT80" s="3"/>
    </row>
    <row r="81" spans="1:46" s="1" customFormat="1" ht="27" x14ac:dyDescent="0.75">
      <c r="A81" s="3"/>
      <c r="C81" s="10"/>
      <c r="D81" s="10"/>
      <c r="AT81" s="3"/>
    </row>
    <row r="82" spans="1:46" s="1" customFormat="1" ht="27" x14ac:dyDescent="0.75">
      <c r="A82" s="3"/>
      <c r="C82" s="10"/>
      <c r="D82" s="10"/>
      <c r="AT82" s="3"/>
    </row>
    <row r="83" spans="1:46" s="1" customFormat="1" ht="27" x14ac:dyDescent="0.75">
      <c r="A83" s="3"/>
      <c r="C83" s="10"/>
      <c r="D83" s="10"/>
      <c r="AT83" s="3"/>
    </row>
    <row r="84" spans="1:46" s="1" customFormat="1" ht="27" x14ac:dyDescent="0.75">
      <c r="A84" s="3"/>
      <c r="C84" s="10"/>
      <c r="D84" s="10"/>
      <c r="AT84" s="3"/>
    </row>
    <row r="85" spans="1:46" s="1" customFormat="1" ht="27" x14ac:dyDescent="0.75">
      <c r="A85" s="3"/>
      <c r="C85" s="10"/>
      <c r="D85" s="10"/>
      <c r="AT85" s="3"/>
    </row>
    <row r="86" spans="1:46" s="1" customFormat="1" ht="27" x14ac:dyDescent="0.75">
      <c r="A86" s="3"/>
      <c r="C86" s="10"/>
      <c r="D86" s="10"/>
      <c r="AT86" s="3"/>
    </row>
    <row r="87" spans="1:46" s="1" customFormat="1" ht="27" x14ac:dyDescent="0.75">
      <c r="A87" s="3"/>
      <c r="C87" s="10"/>
      <c r="D87" s="10"/>
      <c r="AT87" s="3"/>
    </row>
    <row r="88" spans="1:46" s="1" customFormat="1" ht="27" x14ac:dyDescent="0.75">
      <c r="A88" s="3"/>
      <c r="C88" s="10"/>
      <c r="D88" s="10"/>
      <c r="AT88" s="3"/>
    </row>
    <row r="89" spans="1:46" s="1" customFormat="1" ht="27" x14ac:dyDescent="0.75">
      <c r="A89" s="3"/>
      <c r="C89" s="10"/>
      <c r="D89" s="10"/>
      <c r="AT89" s="3"/>
    </row>
    <row r="90" spans="1:46" s="1" customFormat="1" ht="27" x14ac:dyDescent="0.75">
      <c r="A90" s="3"/>
      <c r="C90" s="10"/>
      <c r="D90" s="10"/>
      <c r="AT90" s="3"/>
    </row>
    <row r="91" spans="1:46" s="1" customFormat="1" ht="27" x14ac:dyDescent="0.75">
      <c r="A91" s="3"/>
      <c r="C91" s="10"/>
      <c r="D91" s="10"/>
      <c r="AT91" s="3"/>
    </row>
  </sheetData>
  <autoFilter ref="AT8:AT68" xr:uid="{4649FDDA-53D2-4846-AA07-E6F2842A8B4A}"/>
  <mergeCells count="188">
    <mergeCell ref="B9:B14"/>
    <mergeCell ref="AN9:AO14"/>
    <mergeCell ref="AP9:AQ14"/>
    <mergeCell ref="AJ16:AK16"/>
    <mergeCell ref="AL16:AM16"/>
    <mergeCell ref="C12:D12"/>
    <mergeCell ref="P6:AE6"/>
    <mergeCell ref="AL25:AM25"/>
    <mergeCell ref="AJ25:AK25"/>
    <mergeCell ref="AJ14:AK14"/>
    <mergeCell ref="AL14:AM14"/>
    <mergeCell ref="AJ13:AK13"/>
    <mergeCell ref="AL13:AM13"/>
    <mergeCell ref="AL9:AM9"/>
    <mergeCell ref="AJ10:AK10"/>
    <mergeCell ref="AL10:AM10"/>
    <mergeCell ref="AP7:AQ7"/>
    <mergeCell ref="C10:D10"/>
    <mergeCell ref="C13:D13"/>
    <mergeCell ref="C14:D14"/>
    <mergeCell ref="C11:D11"/>
    <mergeCell ref="B7:D7"/>
    <mergeCell ref="AJ7:AK7"/>
    <mergeCell ref="AL7:AM7"/>
    <mergeCell ref="B35:B42"/>
    <mergeCell ref="AL35:AM35"/>
    <mergeCell ref="AJ32:AK32"/>
    <mergeCell ref="AL32:AM32"/>
    <mergeCell ref="AJ31:AK31"/>
    <mergeCell ref="AL31:AM31"/>
    <mergeCell ref="AJ30:AK30"/>
    <mergeCell ref="AL30:AM30"/>
    <mergeCell ref="AJ26:AK26"/>
    <mergeCell ref="AL26:AM26"/>
    <mergeCell ref="AL42:AM42"/>
    <mergeCell ref="AJ42:AK42"/>
    <mergeCell ref="AL41:AM41"/>
    <mergeCell ref="AJ41:AK41"/>
    <mergeCell ref="AL40:AM40"/>
    <mergeCell ref="AJ40:AK40"/>
    <mergeCell ref="AL36:AM36"/>
    <mergeCell ref="AJ36:AK36"/>
    <mergeCell ref="C41:D41"/>
    <mergeCell ref="C42:D42"/>
    <mergeCell ref="AN7:AO7"/>
    <mergeCell ref="AJ9:AK9"/>
    <mergeCell ref="C9:D9"/>
    <mergeCell ref="B58:B61"/>
    <mergeCell ref="AN48:AO48"/>
    <mergeCell ref="AP48:AQ48"/>
    <mergeCell ref="AL53:AM53"/>
    <mergeCell ref="AN49:AO49"/>
    <mergeCell ref="AP49:AQ49"/>
    <mergeCell ref="AP46:AQ46"/>
    <mergeCell ref="AL52:AM52"/>
    <mergeCell ref="AL11:AM11"/>
    <mergeCell ref="AJ11:AK11"/>
    <mergeCell ref="C54:D54"/>
    <mergeCell ref="B44:B46"/>
    <mergeCell ref="C46:D46"/>
    <mergeCell ref="C26:D26"/>
    <mergeCell ref="C30:D30"/>
    <mergeCell ref="C31:D31"/>
    <mergeCell ref="C32:D32"/>
    <mergeCell ref="C35:D35"/>
    <mergeCell ref="C36:D36"/>
    <mergeCell ref="C40:D40"/>
    <mergeCell ref="C25:D25"/>
    <mergeCell ref="AP44:AQ44"/>
    <mergeCell ref="AP45:AQ45"/>
    <mergeCell ref="AJ35:AK35"/>
    <mergeCell ref="AJ46:AK46"/>
    <mergeCell ref="C65:D65"/>
    <mergeCell ref="C66:D66"/>
    <mergeCell ref="C67:D67"/>
    <mergeCell ref="C63:D63"/>
    <mergeCell ref="C64:D64"/>
    <mergeCell ref="AL60:AM60"/>
    <mergeCell ref="AL61:AM61"/>
    <mergeCell ref="AN58:AQ61"/>
    <mergeCell ref="AL58:AM58"/>
    <mergeCell ref="AL59:AM59"/>
    <mergeCell ref="C58:D58"/>
    <mergeCell ref="C59:D59"/>
    <mergeCell ref="C60:D60"/>
    <mergeCell ref="C61:D61"/>
    <mergeCell ref="C45:D45"/>
    <mergeCell ref="AJ45:AK45"/>
    <mergeCell ref="AJ44:AK44"/>
    <mergeCell ref="AN52:AQ56"/>
    <mergeCell ref="AL56:AM56"/>
    <mergeCell ref="C55:D55"/>
    <mergeCell ref="B63:B68"/>
    <mergeCell ref="AJ64:AQ68"/>
    <mergeCell ref="AJ63:AQ63"/>
    <mergeCell ref="C68:D68"/>
    <mergeCell ref="B48:B50"/>
    <mergeCell ref="C48:D48"/>
    <mergeCell ref="AJ48:AK48"/>
    <mergeCell ref="AL48:AM48"/>
    <mergeCell ref="C49:D49"/>
    <mergeCell ref="AJ49:AK49"/>
    <mergeCell ref="AL49:AM49"/>
    <mergeCell ref="C50:D50"/>
    <mergeCell ref="AJ50:AK50"/>
    <mergeCell ref="AL50:AM50"/>
    <mergeCell ref="AJ52:AK52"/>
    <mergeCell ref="AJ61:AK61"/>
    <mergeCell ref="AJ60:AK60"/>
    <mergeCell ref="AJ59:AK59"/>
    <mergeCell ref="AJ58:AK58"/>
    <mergeCell ref="AJ54:AK54"/>
    <mergeCell ref="AJ53:AK53"/>
    <mergeCell ref="AL54:AM54"/>
    <mergeCell ref="AN50:AO50"/>
    <mergeCell ref="AP50:AQ50"/>
    <mergeCell ref="AN16:AO23"/>
    <mergeCell ref="AP16:AQ23"/>
    <mergeCell ref="C17:D17"/>
    <mergeCell ref="AJ17:AK17"/>
    <mergeCell ref="AL17:AM17"/>
    <mergeCell ref="C18:D18"/>
    <mergeCell ref="AJ18:AK18"/>
    <mergeCell ref="AL18:AM18"/>
    <mergeCell ref="C21:D21"/>
    <mergeCell ref="AJ21:AK21"/>
    <mergeCell ref="AL21:AM21"/>
    <mergeCell ref="C22:D22"/>
    <mergeCell ref="AJ22:AK22"/>
    <mergeCell ref="AL22:AM22"/>
    <mergeCell ref="C23:D23"/>
    <mergeCell ref="AJ23:AK23"/>
    <mergeCell ref="AL23:AM23"/>
    <mergeCell ref="C19:D19"/>
    <mergeCell ref="C20:D20"/>
    <mergeCell ref="AL19:AM19"/>
    <mergeCell ref="AL20:AM20"/>
    <mergeCell ref="AJ19:AK19"/>
    <mergeCell ref="AJ20:AK20"/>
    <mergeCell ref="C16:D16"/>
    <mergeCell ref="AL55:AM55"/>
    <mergeCell ref="P5:AE5"/>
    <mergeCell ref="B6:F6"/>
    <mergeCell ref="AJ37:AK37"/>
    <mergeCell ref="AJ38:AK38"/>
    <mergeCell ref="AJ39:AK39"/>
    <mergeCell ref="C56:D56"/>
    <mergeCell ref="AJ12:AK12"/>
    <mergeCell ref="AL12:AM12"/>
    <mergeCell ref="AJ56:AK56"/>
    <mergeCell ref="AL33:AM33"/>
    <mergeCell ref="AJ33:AK33"/>
    <mergeCell ref="C37:D37"/>
    <mergeCell ref="C38:D38"/>
    <mergeCell ref="C39:D39"/>
    <mergeCell ref="AL37:AM37"/>
    <mergeCell ref="AL38:AM38"/>
    <mergeCell ref="AL39:AM39"/>
    <mergeCell ref="C33:D33"/>
    <mergeCell ref="C27:D27"/>
    <mergeCell ref="C28:D28"/>
    <mergeCell ref="C29:D29"/>
    <mergeCell ref="C44:D44"/>
    <mergeCell ref="AJ55:AK55"/>
    <mergeCell ref="AP35:AQ42"/>
    <mergeCell ref="G5:I5"/>
    <mergeCell ref="B5:F5"/>
    <mergeCell ref="G6:I6"/>
    <mergeCell ref="C52:D52"/>
    <mergeCell ref="C53:D53"/>
    <mergeCell ref="AL44:AM44"/>
    <mergeCell ref="AN44:AO44"/>
    <mergeCell ref="AL45:AM45"/>
    <mergeCell ref="AN45:AO45"/>
    <mergeCell ref="AL46:AM46"/>
    <mergeCell ref="AN46:AO46"/>
    <mergeCell ref="B52:B56"/>
    <mergeCell ref="B25:B33"/>
    <mergeCell ref="AN25:AO33"/>
    <mergeCell ref="AP25:AQ33"/>
    <mergeCell ref="AL27:AM27"/>
    <mergeCell ref="AL28:AM28"/>
    <mergeCell ref="AL29:AM29"/>
    <mergeCell ref="AJ27:AK27"/>
    <mergeCell ref="AJ28:AK28"/>
    <mergeCell ref="AJ29:AK29"/>
    <mergeCell ref="AN35:AO42"/>
    <mergeCell ref="B16:B23"/>
  </mergeCells>
  <conditionalFormatting sqref="E7:AI7 E9:AI14 E16:AI23 E44:AI46 E52:AI56 E58:AI61">
    <cfRule type="expression" dxfId="7" priority="9">
      <formula>E$7=ROUNDDOWN(NOW(),0)-1</formula>
    </cfRule>
  </conditionalFormatting>
  <conditionalFormatting sqref="E25:AI33">
    <cfRule type="expression" dxfId="6" priority="1">
      <formula>E$7=ROUNDDOWN(NOW(),0)-1</formula>
    </cfRule>
  </conditionalFormatting>
  <conditionalFormatting sqref="E35:AI42">
    <cfRule type="expression" dxfId="5" priority="11">
      <formula>E$7=ROUNDDOWN(NOW(),0)-1</formula>
    </cfRule>
  </conditionalFormatting>
  <conditionalFormatting sqref="E48:AI50">
    <cfRule type="expression" dxfId="4" priority="6">
      <formula>E$7=ROUNDDOWN(NOW(),0)-1</formula>
    </cfRule>
  </conditionalFormatting>
  <conditionalFormatting sqref="E63:AI68">
    <cfRule type="expression" dxfId="3" priority="5">
      <formula>E$7=ROUNDDOWN(NOW(),0)-1</formula>
    </cfRule>
  </conditionalFormatting>
  <printOptions horizontalCentered="1"/>
  <pageMargins left="0.19685039370078741" right="0.19685039370078741" top="0.19685039370078741" bottom="0.19685039370078741" header="0.31496062992125984" footer="0.31496062992125984"/>
  <pageSetup paperSize="8" scale="2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6FA1-D181-4424-AD0F-B625F050D6D2}">
  <sheetPr codeName="Sheet10"/>
  <dimension ref="A2:AI33"/>
  <sheetViews>
    <sheetView rightToLeft="1" view="pageBreakPreview" zoomScale="70" zoomScaleNormal="70" zoomScaleSheetLayoutView="70" workbookViewId="0">
      <pane ySplit="5" topLeftCell="A6" activePane="bottomLeft" state="frozen"/>
      <selection pane="bottomLeft" activeCell="E11" sqref="E11"/>
    </sheetView>
  </sheetViews>
  <sheetFormatPr defaultRowHeight="15" x14ac:dyDescent="0.25"/>
  <cols>
    <col min="1" max="1" width="5.42578125" customWidth="1"/>
    <col min="3" max="4" width="15.5703125" customWidth="1"/>
    <col min="5" max="5" width="15.7109375" customWidth="1"/>
    <col min="6" max="7" width="15.7109375" hidden="1" customWidth="1"/>
    <col min="8" max="13" width="15.7109375" customWidth="1"/>
    <col min="14" max="19" width="15.5703125" customWidth="1"/>
    <col min="20" max="21" width="15.7109375" hidden="1" customWidth="1"/>
    <col min="22" max="31" width="15.5703125" hidden="1" customWidth="1"/>
  </cols>
  <sheetData>
    <row r="2" spans="1:35" ht="48.75" thickBot="1" x14ac:dyDescent="0.3">
      <c r="B2" s="458" t="s">
        <v>233</v>
      </c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</row>
    <row r="3" spans="1:35" ht="36" x14ac:dyDescent="0.25">
      <c r="B3" s="459" t="s">
        <v>75</v>
      </c>
      <c r="C3" s="461" t="s">
        <v>188</v>
      </c>
      <c r="D3" s="461" t="s">
        <v>200</v>
      </c>
      <c r="E3" s="463" t="s">
        <v>206</v>
      </c>
      <c r="F3" s="456" t="s">
        <v>223</v>
      </c>
      <c r="G3" s="457"/>
      <c r="H3" s="456" t="s">
        <v>224</v>
      </c>
      <c r="I3" s="457"/>
      <c r="J3" s="456" t="s">
        <v>225</v>
      </c>
      <c r="K3" s="457"/>
      <c r="L3" s="456" t="s">
        <v>220</v>
      </c>
      <c r="M3" s="457"/>
      <c r="N3" s="456" t="s">
        <v>222</v>
      </c>
      <c r="O3" s="457"/>
      <c r="P3" s="456" t="s">
        <v>226</v>
      </c>
      <c r="Q3" s="457"/>
      <c r="R3" s="456" t="s">
        <v>227</v>
      </c>
      <c r="S3" s="457"/>
      <c r="T3" s="456" t="s">
        <v>228</v>
      </c>
      <c r="U3" s="457"/>
      <c r="V3" s="456" t="s">
        <v>229</v>
      </c>
      <c r="W3" s="457"/>
      <c r="X3" s="456" t="s">
        <v>230</v>
      </c>
      <c r="Y3" s="457"/>
      <c r="Z3" s="456" t="s">
        <v>231</v>
      </c>
      <c r="AA3" s="457"/>
      <c r="AB3" s="456" t="s">
        <v>232</v>
      </c>
      <c r="AC3" s="457"/>
      <c r="AD3" s="456" t="s">
        <v>223</v>
      </c>
      <c r="AE3" s="457"/>
    </row>
    <row r="4" spans="1:35" s="196" customFormat="1" ht="24.75" x14ac:dyDescent="0.3">
      <c r="B4" s="460"/>
      <c r="C4" s="462"/>
      <c r="D4" s="462"/>
      <c r="E4" s="464"/>
      <c r="F4" s="194">
        <v>45342</v>
      </c>
      <c r="G4" s="195">
        <v>45370</v>
      </c>
      <c r="H4" s="247">
        <v>45371</v>
      </c>
      <c r="I4" s="248">
        <v>45401</v>
      </c>
      <c r="J4" s="247">
        <v>45402</v>
      </c>
      <c r="K4" s="248">
        <v>45432</v>
      </c>
      <c r="L4" s="247">
        <v>45433</v>
      </c>
      <c r="M4" s="248">
        <v>45463</v>
      </c>
      <c r="N4" s="247">
        <v>45464</v>
      </c>
      <c r="O4" s="248">
        <v>45494</v>
      </c>
      <c r="P4" s="194">
        <v>45495</v>
      </c>
      <c r="Q4" s="195">
        <v>45525</v>
      </c>
      <c r="R4" s="194">
        <v>45526</v>
      </c>
      <c r="S4" s="195">
        <v>45556</v>
      </c>
      <c r="T4" s="194">
        <v>45557</v>
      </c>
      <c r="U4" s="195">
        <v>45586</v>
      </c>
      <c r="V4" s="194">
        <v>45587</v>
      </c>
      <c r="W4" s="195">
        <v>45616</v>
      </c>
      <c r="X4" s="194">
        <v>45617</v>
      </c>
      <c r="Y4" s="195">
        <v>45646</v>
      </c>
      <c r="Z4" s="194">
        <v>45647</v>
      </c>
      <c r="AA4" s="195">
        <v>45676</v>
      </c>
      <c r="AB4" s="194">
        <v>45677</v>
      </c>
      <c r="AC4" s="195">
        <v>45706</v>
      </c>
      <c r="AD4" s="194">
        <v>45707</v>
      </c>
      <c r="AE4" s="195">
        <v>45736</v>
      </c>
    </row>
    <row r="5" spans="1:35" ht="25.5" x14ac:dyDescent="0.25">
      <c r="B5" s="460"/>
      <c r="C5" s="462"/>
      <c r="D5" s="462"/>
      <c r="E5" s="464"/>
      <c r="F5" s="191" t="s">
        <v>82</v>
      </c>
      <c r="G5" s="192" t="s">
        <v>221</v>
      </c>
      <c r="H5" s="191" t="s">
        <v>82</v>
      </c>
      <c r="I5" s="192" t="s">
        <v>221</v>
      </c>
      <c r="J5" s="191" t="s">
        <v>82</v>
      </c>
      <c r="K5" s="192" t="s">
        <v>221</v>
      </c>
      <c r="L5" s="191" t="s">
        <v>82</v>
      </c>
      <c r="M5" s="192" t="s">
        <v>221</v>
      </c>
      <c r="N5" s="191" t="s">
        <v>82</v>
      </c>
      <c r="O5" s="192" t="s">
        <v>221</v>
      </c>
      <c r="P5" s="191" t="s">
        <v>82</v>
      </c>
      <c r="Q5" s="192" t="s">
        <v>221</v>
      </c>
      <c r="R5" s="191" t="s">
        <v>82</v>
      </c>
      <c r="S5" s="192" t="s">
        <v>221</v>
      </c>
      <c r="T5" s="191" t="s">
        <v>82</v>
      </c>
      <c r="U5" s="192" t="s">
        <v>221</v>
      </c>
      <c r="V5" s="191" t="s">
        <v>82</v>
      </c>
      <c r="W5" s="192" t="s">
        <v>221</v>
      </c>
      <c r="X5" s="191" t="s">
        <v>82</v>
      </c>
      <c r="Y5" s="192" t="s">
        <v>221</v>
      </c>
      <c r="Z5" s="191" t="s">
        <v>82</v>
      </c>
      <c r="AA5" s="192" t="s">
        <v>221</v>
      </c>
      <c r="AB5" s="191" t="s">
        <v>82</v>
      </c>
      <c r="AC5" s="192" t="s">
        <v>221</v>
      </c>
      <c r="AD5" s="191" t="s">
        <v>82</v>
      </c>
      <c r="AE5" s="192" t="s">
        <v>221</v>
      </c>
    </row>
    <row r="6" spans="1:35" ht="28.5" x14ac:dyDescent="0.45">
      <c r="A6" s="157"/>
      <c r="B6" s="178">
        <v>1</v>
      </c>
      <c r="C6" s="162" t="s">
        <v>93</v>
      </c>
      <c r="D6" s="174" t="str">
        <f>VLOOKUP(C6,'Transport DB'!T:X,3,FALSE)</f>
        <v>شرکتی</v>
      </c>
      <c r="E6" s="193" t="str">
        <f>VLOOKUP(C6,'Transport DB'!T:X,2,FALSE)</f>
        <v>کامیون کمپرسی</v>
      </c>
      <c r="F6" s="175">
        <f>SUMIFS('Transport DB'!$J:$J,'Transport DB'!$D:$D,"="&amp;'Backfill Report'!C6,'Transport DB'!$C:$C,"&gt;="&amp;'Backfill Report'!$F$4,'Transport DB'!C:C,"&lt;="&amp;'Backfill Report'!$G$4)</f>
        <v>160</v>
      </c>
      <c r="G6" s="163">
        <f>SUMIFS('Transport DB'!O:O,'Transport DB'!$D:$D,"="&amp;'Backfill Report'!C6,'Transport DB'!$C:$C,"&gt;="&amp;'Backfill Report'!$F$4,'Transport DB'!C:C,"&lt;="&amp;'Backfill Report'!$G$4)+SUMIFS('Transport DB'!P:P,'Transport DB'!$D:$D,"="&amp;'Backfill Report'!C6,'Transport DB'!$C:$C,"&gt;="&amp;'Backfill Report'!$F$4,'Transport DB'!C:C,"&lt;="&amp;'Backfill Report'!$G$4)+SUMIFS('Transport DB'!Q:Q,'Transport DB'!$D:$D,"="&amp;'Backfill Report'!C6,'Transport DB'!$C:$C,"&gt;="&amp;'Backfill Report'!$F$4,'Transport DB'!C:C,"&lt;="&amp;'Backfill Report'!$G$4)</f>
        <v>1064</v>
      </c>
      <c r="H6" s="175">
        <f>SUMIFS('Transport DB'!$J:$J,'Transport DB'!$D:$D,"="&amp;'Backfill Report'!C6,'Transport DB'!$C:$C,"&gt;="&amp;'Backfill Report'!$H$4,'Transport DB'!C:C,"&lt;="&amp;'Backfill Report'!$I$4)</f>
        <v>506</v>
      </c>
      <c r="I6" s="163">
        <f>SUMIFS('Transport DB'!O:O,'Transport DB'!$D:$D,"="&amp;'Backfill Report'!C6,'Transport DB'!$C:$C,"&gt;="&amp;'Backfill Report'!$H$4,'Transport DB'!C:C,"&lt;="&amp;'Backfill Report'!$I$4)+SUMIFS('Transport DB'!P:P,'Transport DB'!$D:$D,"="&amp;'Backfill Report'!C6,'Transport DB'!$C:$C,"&gt;="&amp;'Backfill Report'!$H$4,'Transport DB'!C:C,"&lt;="&amp;'Backfill Report'!$I$4)+SUMIFS('Transport DB'!Q:Q,'Transport DB'!$D:$D,"="&amp;'Backfill Report'!C6,'Transport DB'!$C:$C,"&gt;="&amp;'Backfill Report'!$H$4,'Transport DB'!C:C,"&lt;="&amp;'Backfill Report'!$I$4)</f>
        <v>3364.8999999999996</v>
      </c>
      <c r="J6" s="175">
        <f>SUMIFS('Transport DB'!$J:$J,'Transport DB'!$D:$D,"="&amp;'Backfill Report'!C6,'Transport DB'!$C:$C,"&gt;="&amp;'Backfill Report'!$J$4,'Transport DB'!C:C,"&lt;="&amp;'Backfill Report'!$K$4)</f>
        <v>729</v>
      </c>
      <c r="K6" s="163">
        <f>SUMIFS('Transport DB'!O:O,'Transport DB'!$D:$D,"="&amp;'Backfill Report'!C6,'Transport DB'!$C:$C,"&gt;="&amp;'Backfill Report'!$J$4,'Transport DB'!C:C,"&lt;="&amp;'Backfill Report'!$K$4)+SUMIFS('Transport DB'!P:P,'Transport DB'!$D:$D,"="&amp;'Backfill Report'!C6,'Transport DB'!$C:$C,"&gt;="&amp;'Backfill Report'!$J$4,'Transport DB'!C:C,"&lt;="&amp;'Backfill Report'!$K$4)+SUMIFS('Transport DB'!Q:Q,'Transport DB'!$D:$D,"="&amp;'Backfill Report'!C6,'Transport DB'!$C:$C,"&gt;="&amp;'Backfill Report'!$J$4,'Transport DB'!C:C,"&lt;="&amp;'Backfill Report'!$K$4)</f>
        <v>4847.8500000000004</v>
      </c>
      <c r="L6" s="175">
        <f>SUMIFS('Transport DB'!$J:$J,'Transport DB'!$D:$D,"="&amp;'Backfill Report'!C6,'Transport DB'!$C:$C,"&gt;="&amp;'Backfill Report'!$L$4,'Transport DB'!C:C,"&lt;="&amp;'Backfill Report'!$M$4)</f>
        <v>635</v>
      </c>
      <c r="M6" s="163">
        <f>SUMIFS('Transport DB'!O:O,'Transport DB'!$D:$D,"="&amp;'Backfill Report'!C6,'Transport DB'!$C:$C,"&gt;="&amp;'Backfill Report'!$L$4,'Transport DB'!C:C,"&lt;="&amp;'Backfill Report'!$M$4)+SUMIFS('Transport DB'!P:P,'Transport DB'!$D:$D,"="&amp;'Backfill Report'!C6,'Transport DB'!$C:$C,"&gt;="&amp;'Backfill Report'!$L$4,'Transport DB'!C:C,"&lt;="&amp;'Backfill Report'!$M$4)+SUMIFS('Transport DB'!Q:Q,'Transport DB'!$D:$D,"="&amp;'Backfill Report'!C6,'Transport DB'!$C:$C,"&gt;="&amp;'Backfill Report'!$L$4,'Transport DB'!C:C,"&lt;="&amp;'Backfill Report'!$M$4)</f>
        <v>1759.2574999999999</v>
      </c>
      <c r="N6" s="175">
        <f>SUMIFS('Transport DB'!$J:$J,'Transport DB'!$D:$D,"="&amp;'Backfill Report'!C6,'Transport DB'!$C:$C,"&gt;="&amp;'Backfill Report'!$N$4,'Transport DB'!C:C,"&lt;="&amp;'Backfill Report'!$O$4)</f>
        <v>461</v>
      </c>
      <c r="O6" s="163">
        <f>SUMIFS('Transport DB'!O:O,'Transport DB'!$D:$D,"="&amp;'Backfill Report'!C6,'Transport DB'!$C:$C,"&gt;="&amp;'Backfill Report'!$N$4,'Transport DB'!C:C,"&lt;="&amp;'Backfill Report'!$O$4)+SUMIFS('Transport DB'!P:P,'Transport DB'!$D:$D,"="&amp;'Backfill Report'!C6,'Transport DB'!$C:$C,"&gt;="&amp;'Backfill Report'!$N$4,'Transport DB'!C:C,"&lt;="&amp;'Backfill Report'!$O$4)+SUMIFS('Transport DB'!Q:Q,'Transport DB'!$D:$D,"="&amp;'Backfill Report'!C6,'Transport DB'!$C:$C,"&gt;="&amp;'Backfill Report'!$N$4,'Transport DB'!C:C,"&lt;="&amp;'Backfill Report'!$O$4)</f>
        <v>1522.85</v>
      </c>
      <c r="P6" s="175">
        <f>SUMIFS('Transport DB'!$J:$J,'Transport DB'!$D:$D,"="&amp;'Backfill Report'!C6,'Transport DB'!$C:$C,"&gt;="&amp;'Backfill Report'!$P$4,'Transport DB'!C:C,"&lt;="&amp;'Backfill Report'!$Q$4)</f>
        <v>0</v>
      </c>
      <c r="Q6" s="163">
        <f>SUMIFS('Transport DB'!O:O,'Transport DB'!$D:$D,"="&amp;'Backfill Report'!C6,'Transport DB'!$C:$C,"&gt;="&amp;'Backfill Report'!$P$4,'Transport DB'!C:C,"&lt;="&amp;'Backfill Report'!$Q$4)+SUMIFS('Transport DB'!P:P,'Transport DB'!$D:$D,"="&amp;'Backfill Report'!C6,'Transport DB'!$C:$C,"&gt;="&amp;'Backfill Report'!$P$4,'Transport DB'!C:C,"&lt;="&amp;'Backfill Report'!$Q$4)+SUMIFS('Transport DB'!Q:Q,'Transport DB'!$D:$D,"="&amp;'Backfill Report'!C6,'Transport DB'!$C:$C,"&gt;="&amp;'Backfill Report'!$P$4,'Transport DB'!C:C,"&lt;="&amp;'Backfill Report'!$Q$4)</f>
        <v>0</v>
      </c>
      <c r="R6" s="175">
        <f>SUMIFS('Transport DB'!$J:$J,'Transport DB'!$D:$D,"="&amp;'Backfill Report'!C6,'Transport DB'!$C:$C,"&gt;="&amp;'Backfill Report'!$R$4,'Transport DB'!C:C,"&lt;="&amp;'Backfill Report'!$S$4)</f>
        <v>0</v>
      </c>
      <c r="S6" s="163">
        <f>SUMIFS('Transport DB'!O:O,'Transport DB'!$D:$D,"="&amp;'Backfill Report'!C6,'Transport DB'!$C:$C,"&gt;="&amp;'Backfill Report'!$R$4,'Transport DB'!C:C,"&lt;="&amp;'Backfill Report'!$S$4)+SUMIFS('Transport DB'!P:P,'Transport DB'!$D:$D,"="&amp;'Backfill Report'!C6,'Transport DB'!$C:$C,"&gt;="&amp;'Backfill Report'!$R$4,'Transport DB'!C:C,"&lt;="&amp;'Backfill Report'!$S$4)+SUMIFS('Transport DB'!Q:Q,'Transport DB'!$D:$D,"="&amp;'Backfill Report'!C6,'Transport DB'!$C:$C,"&gt;="&amp;'Backfill Report'!$R$4,'Transport DB'!C:C,"&lt;="&amp;'Backfill Report'!$S$4)</f>
        <v>0</v>
      </c>
      <c r="T6" s="175">
        <f>SUMIFS('Transport DB'!$J:$J,'Transport DB'!$D:$D,"="&amp;'Backfill Report'!C6,'Transport DB'!$C:$C,"&gt;="&amp;'Backfill Report'!$T$4,'Transport DB'!C:C,"&lt;="&amp;'Backfill Report'!$U$4)</f>
        <v>0</v>
      </c>
      <c r="U6" s="163">
        <f>SUMIFS('Transport DB'!O:O,'Transport DB'!$D:$D,"="&amp;'Backfill Report'!C6,'Transport DB'!$C:$C,"&gt;="&amp;'Backfill Report'!$T$4,'Transport DB'!C:C,"&lt;="&amp;'Backfill Report'!$U$4)+SUMIFS('Transport DB'!P:P,'Transport DB'!$D:$D,"="&amp;'Backfill Report'!C6,'Transport DB'!$C:$C,"&gt;="&amp;'Backfill Report'!$T$4,'Transport DB'!C:C,"&lt;="&amp;'Backfill Report'!$U$4)+SUMIFS('Transport DB'!Q:Q,'Transport DB'!$D:$D,"="&amp;'Backfill Report'!C6,'Transport DB'!$C:$C,"&gt;="&amp;'Backfill Report'!$T$4,'Transport DB'!C:C,"&lt;="&amp;'Backfill Report'!$U$4)</f>
        <v>0</v>
      </c>
      <c r="V6" s="175">
        <f>SUMIFS('Transport DB'!$J:$J,'Transport DB'!$D:$D,"="&amp;'Backfill Report'!C6,'Transport DB'!$C:$C,"&gt;="&amp;'Backfill Report'!$V$4,'Transport DB'!C:C,"&lt;="&amp;'Backfill Report'!$W$4)</f>
        <v>0</v>
      </c>
      <c r="W6" s="163">
        <f>SUMIFS('Transport DB'!O:O,'Transport DB'!$D:$D,"="&amp;'Backfill Report'!C6,'Transport DB'!$C:$C,"&gt;="&amp;'Backfill Report'!$V$4,'Transport DB'!C:C,"&lt;="&amp;'Backfill Report'!$W$4)+SUMIFS('Transport DB'!P:P,'Transport DB'!$D:$D,"="&amp;'Backfill Report'!C6,'Transport DB'!$C:$C,"&gt;="&amp;'Backfill Report'!$V$4,'Transport DB'!C:C,"&lt;="&amp;'Backfill Report'!$W$4)+SUMIFS('Transport DB'!Q:Q,'Transport DB'!$D:$D,"="&amp;'Backfill Report'!C6,'Transport DB'!$C:$C,"&gt;="&amp;'Backfill Report'!$V$4,'Transport DB'!C:C,"&lt;="&amp;'Backfill Report'!$W$4)</f>
        <v>0</v>
      </c>
      <c r="X6" s="175">
        <f>SUMIFS('Transport DB'!$J:$J,'Transport DB'!$D:$D,"="&amp;'Backfill Report'!C6,'Transport DB'!$C:$C,"&gt;="&amp;'Backfill Report'!$X$4,'Transport DB'!C:C,"&lt;="&amp;'Backfill Report'!$Y$4)</f>
        <v>0</v>
      </c>
      <c r="Y6" s="163">
        <f>SUMIFS('Transport DB'!O:O,'Transport DB'!$D:$D,"="&amp;'Backfill Report'!C6,'Transport DB'!$C:$C,"&gt;="&amp;'Backfill Report'!$X$4,'Transport DB'!C:C,"&lt;="&amp;'Backfill Report'!$Y$4)+SUMIFS('Transport DB'!P:P,'Transport DB'!$D:$D,"="&amp;'Backfill Report'!C6,'Transport DB'!$C:$C,"&gt;="&amp;'Backfill Report'!$X$4,'Transport DB'!C:C,"&lt;="&amp;'Backfill Report'!$Y$4)+SUMIFS('Transport DB'!Q:Q,'Transport DB'!$D:$D,"="&amp;'Backfill Report'!C6,'Transport DB'!$C:$C,"&gt;="&amp;'Backfill Report'!$X$4,'Transport DB'!C:C,"&lt;="&amp;'Backfill Report'!$Y$4)</f>
        <v>0</v>
      </c>
      <c r="Z6" s="175">
        <f>SUMIFS('Transport DB'!$J:$J,'Transport DB'!$D:$D,"="&amp;'Backfill Report'!C6,'Transport DB'!$C:$C,"&gt;="&amp;'Backfill Report'!$Z$4,'Transport DB'!C:C,"&lt;="&amp;'Backfill Report'!$AA$4)</f>
        <v>0</v>
      </c>
      <c r="AA6" s="163">
        <f>SUMIFS('Transport DB'!O:O,'Transport DB'!$D:$D,"="&amp;'Backfill Report'!C6,'Transport DB'!$C:$C,"&gt;="&amp;'Backfill Report'!$Z$4,'Transport DB'!C:C,"&lt;="&amp;'Backfill Report'!$AA$4)+SUMIFS('Transport DB'!P:P,'Transport DB'!$D:$D,"="&amp;'Backfill Report'!C6,'Transport DB'!$C:$C,"&gt;="&amp;'Backfill Report'!$Z$4,'Transport DB'!C:C,"&lt;="&amp;'Backfill Report'!$AA$4)+SUMIFS('Transport DB'!Q:Q,'Transport DB'!$D:$D,"="&amp;'Backfill Report'!C6,'Transport DB'!$C:$C,"&gt;="&amp;'Backfill Report'!$Z$4,'Transport DB'!C:C,"&lt;="&amp;'Backfill Report'!$AA$4)</f>
        <v>0</v>
      </c>
      <c r="AB6" s="175">
        <f>SUMIFS('Transport DB'!$J:$J,'Transport DB'!$D:$D,"="&amp;'Backfill Report'!C6,'Transport DB'!$C:$C,"&gt;="&amp;'Backfill Report'!$AB$4,'Transport DB'!C:C,"&lt;="&amp;'Backfill Report'!$AC$4)</f>
        <v>0</v>
      </c>
      <c r="AC6" s="163">
        <f>SUMIFS('Transport DB'!O:O,'Transport DB'!$D:$D,"="&amp;'Backfill Report'!C6,'Transport DB'!$C:$C,"&gt;="&amp;'Backfill Report'!$AB$4,'Transport DB'!C:C,"&lt;="&amp;'Backfill Report'!$AC$4)+SUMIFS('Transport DB'!P:P,'Transport DB'!$D:$D,"="&amp;'Backfill Report'!C6,'Transport DB'!$C:$C,"&gt;="&amp;'Backfill Report'!$AB$4,'Transport DB'!C:C,"&lt;="&amp;'Backfill Report'!$AC$4)+SUMIFS('Transport DB'!Q:Q,'Transport DB'!$D:$D,"="&amp;'Backfill Report'!C6,'Transport DB'!$C:$C,"&gt;="&amp;'Backfill Report'!$AB$4,'Transport DB'!C:C,"&lt;="&amp;'Backfill Report'!$AC$4)</f>
        <v>0</v>
      </c>
      <c r="AD6" s="175">
        <f>SUMIFS('Transport DB'!$J:$J,'Transport DB'!$D:$D,"="&amp;'Backfill Report'!C6,'Transport DB'!$C:$C,"&gt;="&amp;'Backfill Report'!$AD$4,'Transport DB'!C:C,"&lt;="&amp;'Backfill Report'!$AE$4)</f>
        <v>0</v>
      </c>
      <c r="AE6" s="163">
        <f>SUMIFS('Transport DB'!O:O,'Transport DB'!$D:$D,"="&amp;'Backfill Report'!C6,'Transport DB'!$C:$C,"&gt;="&amp;'Backfill Report'!$AD$4,'Transport DB'!C:C,"&lt;="&amp;'Backfill Report'!$AE$4)+SUMIFS('Transport DB'!P:P,'Transport DB'!$D:$D,"="&amp;'Backfill Report'!C6,'Transport DB'!$C:$C,"&gt;="&amp;'Backfill Report'!$AD$4,'Transport DB'!C:C,"&lt;="&amp;'Backfill Report'!$AE$4)+SUMIFS('Transport DB'!Q:Q,'Transport DB'!$D:$D,"="&amp;'Backfill Report'!C6,'Transport DB'!$C:$C,"&gt;="&amp;'Backfill Report'!$AD$4,'Transport DB'!C:C,"&lt;="&amp;'Backfill Report'!$AE$4)</f>
        <v>0</v>
      </c>
    </row>
    <row r="7" spans="1:35" ht="28.5" x14ac:dyDescent="0.45">
      <c r="A7" s="157"/>
      <c r="B7" s="178">
        <v>2</v>
      </c>
      <c r="C7" s="162" t="s">
        <v>96</v>
      </c>
      <c r="D7" s="174" t="str">
        <f>VLOOKUP(C7,'Transport DB'!T:X,3,FALSE)</f>
        <v>شرکتی</v>
      </c>
      <c r="E7" s="193" t="str">
        <f>VLOOKUP(C7,'Transport DB'!T:X,2,FALSE)</f>
        <v>کامیون کمپرسی</v>
      </c>
      <c r="F7" s="175">
        <f>SUMIFS('Transport DB'!$J:$J,'Transport DB'!$D:$D,"="&amp;'Backfill Report'!C7,'Transport DB'!$C:$C,"&gt;="&amp;'Backfill Report'!$F$4,'Transport DB'!C:C,"&lt;="&amp;'Backfill Report'!$G$4)</f>
        <v>160</v>
      </c>
      <c r="G7" s="163">
        <f>SUMIFS('Transport DB'!O:O,'Transport DB'!$D:$D,"="&amp;'Backfill Report'!C7,'Transport DB'!$C:$C,"&gt;="&amp;'Backfill Report'!$F$4,'Transport DB'!C:C,"&lt;="&amp;'Backfill Report'!$G$4)+SUMIFS('Transport DB'!P:P,'Transport DB'!$D:$D,"="&amp;'Backfill Report'!C7,'Transport DB'!$C:$C,"&gt;="&amp;'Backfill Report'!$F$4,'Transport DB'!C:C,"&lt;="&amp;'Backfill Report'!$G$4)+SUMIFS('Transport DB'!Q:Q,'Transport DB'!$D:$D,"="&amp;'Backfill Report'!C7,'Transport DB'!$C:$C,"&gt;="&amp;'Backfill Report'!$F$4,'Transport DB'!C:C,"&lt;="&amp;'Backfill Report'!$G$4)</f>
        <v>1064</v>
      </c>
      <c r="H7" s="175">
        <f>SUMIFS('Transport DB'!$J:$J,'Transport DB'!$D:$D,"="&amp;'Backfill Report'!C7,'Transport DB'!$C:$C,"&gt;="&amp;'Backfill Report'!$H$4,'Transport DB'!C:C,"&lt;="&amp;'Backfill Report'!$I$4)</f>
        <v>559</v>
      </c>
      <c r="I7" s="163">
        <f>SUMIFS('Transport DB'!O:O,'Transport DB'!$D:$D,"="&amp;'Backfill Report'!C7,'Transport DB'!$C:$C,"&gt;="&amp;'Backfill Report'!$H$4,'Transport DB'!C:C,"&lt;="&amp;'Backfill Report'!$I$4)+SUMIFS('Transport DB'!P:P,'Transport DB'!$D:$D,"="&amp;'Backfill Report'!C7,'Transport DB'!$C:$C,"&gt;="&amp;'Backfill Report'!$H$4,'Transport DB'!C:C,"&lt;="&amp;'Backfill Report'!$I$4)+SUMIFS('Transport DB'!Q:Q,'Transport DB'!$D:$D,"="&amp;'Backfill Report'!C7,'Transport DB'!$C:$C,"&gt;="&amp;'Backfill Report'!$H$4,'Transport DB'!C:C,"&lt;="&amp;'Backfill Report'!$I$4)</f>
        <v>3717.3499999999995</v>
      </c>
      <c r="J7" s="175">
        <f>SUMIFS('Transport DB'!$J:$J,'Transport DB'!$D:$D,"="&amp;'Backfill Report'!C7,'Transport DB'!$C:$C,"&gt;="&amp;'Backfill Report'!$J$4,'Transport DB'!C:C,"&lt;="&amp;'Backfill Report'!$K$4)</f>
        <v>666</v>
      </c>
      <c r="K7" s="163">
        <f>SUMIFS('Transport DB'!O:O,'Transport DB'!$D:$D,"="&amp;'Backfill Report'!C7,'Transport DB'!$C:$C,"&gt;="&amp;'Backfill Report'!$J$4,'Transport DB'!C:C,"&lt;="&amp;'Backfill Report'!$K$4)+SUMIFS('Transport DB'!P:P,'Transport DB'!$D:$D,"="&amp;'Backfill Report'!C7,'Transport DB'!$C:$C,"&gt;="&amp;'Backfill Report'!$J$4,'Transport DB'!C:C,"&lt;="&amp;'Backfill Report'!$K$4)+SUMIFS('Transport DB'!Q:Q,'Transport DB'!$D:$D,"="&amp;'Backfill Report'!C7,'Transport DB'!$C:$C,"&gt;="&amp;'Backfill Report'!$J$4,'Transport DB'!C:C,"&lt;="&amp;'Backfill Report'!$K$4)</f>
        <v>4428.8999999999996</v>
      </c>
      <c r="L7" s="175">
        <f>SUMIFS('Transport DB'!J:J,'Transport DB'!D:D,"="&amp;'Backfill Report'!C7,'Transport DB'!C:C,"&gt;="&amp;'Backfill Report'!$L$4,'Transport DB'!C:C,"&lt;="&amp;'Backfill Report'!$M$4)</f>
        <v>398</v>
      </c>
      <c r="M7" s="163">
        <f>SUMIFS('Transport DB'!O:O,'Transport DB'!$D:$D,"="&amp;'Backfill Report'!C7,'Transport DB'!$C:$C,"&gt;="&amp;'Backfill Report'!$L$4,'Transport DB'!C:C,"&lt;="&amp;'Backfill Report'!$M$4)+SUMIFS('Transport DB'!P:P,'Transport DB'!$D:$D,"="&amp;'Backfill Report'!C7,'Transport DB'!$C:$C,"&gt;="&amp;'Backfill Report'!$L$4,'Transport DB'!C:C,"&lt;="&amp;'Backfill Report'!$M$4)+SUMIFS('Transport DB'!Q:Q,'Transport DB'!$D:$D,"="&amp;'Backfill Report'!C7,'Transport DB'!$C:$C,"&gt;="&amp;'Backfill Report'!$L$4,'Transport DB'!C:C,"&lt;="&amp;'Backfill Report'!$M$4)</f>
        <v>2377.7075</v>
      </c>
      <c r="N7" s="175">
        <f>SUMIFS('Transport DB'!$J:$J,'Transport DB'!$D:$D,"="&amp;'Backfill Report'!C7,'Transport DB'!$C:$C,"&gt;="&amp;'Backfill Report'!$N$4,'Transport DB'!C:C,"&lt;="&amp;'Backfill Report'!$O$4)</f>
        <v>259</v>
      </c>
      <c r="O7" s="163">
        <f>SUMIFS('Transport DB'!O:O,'Transport DB'!$D:$D,"="&amp;'Backfill Report'!C7,'Transport DB'!$C:$C,"&gt;="&amp;'Backfill Report'!$N$4,'Transport DB'!C:C,"&lt;="&amp;'Backfill Report'!$O$4)+SUMIFS('Transport DB'!P:P,'Transport DB'!$D:$D,"="&amp;'Backfill Report'!C7,'Transport DB'!$C:$C,"&gt;="&amp;'Backfill Report'!$N$4,'Transport DB'!C:C,"&lt;="&amp;'Backfill Report'!$O$4)+SUMIFS('Transport DB'!Q:Q,'Transport DB'!$D:$D,"="&amp;'Backfill Report'!C7,'Transport DB'!$C:$C,"&gt;="&amp;'Backfill Report'!$N$4,'Transport DB'!C:C,"&lt;="&amp;'Backfill Report'!$O$4)</f>
        <v>1301.7375000000002</v>
      </c>
      <c r="P7" s="175">
        <f>SUMIFS('Transport DB'!$J:$J,'Transport DB'!$D:$D,"="&amp;'Backfill Report'!C7,'Transport DB'!$C:$C,"&gt;="&amp;'Backfill Report'!$P$4,'Transport DB'!C:C,"&lt;="&amp;'Backfill Report'!$Q$4)</f>
        <v>0</v>
      </c>
      <c r="Q7" s="163">
        <f>SUMIFS('Transport DB'!O:O,'Transport DB'!$D:$D,"="&amp;'Backfill Report'!C7,'Transport DB'!$C:$C,"&gt;="&amp;'Backfill Report'!$P$4,'Transport DB'!C:C,"&lt;="&amp;'Backfill Report'!$Q$4)+SUMIFS('Transport DB'!P:P,'Transport DB'!$D:$D,"="&amp;'Backfill Report'!C7,'Transport DB'!$C:$C,"&gt;="&amp;'Backfill Report'!$P$4,'Transport DB'!C:C,"&lt;="&amp;'Backfill Report'!$Q$4)+SUMIFS('Transport DB'!Q:Q,'Transport DB'!$D:$D,"="&amp;'Backfill Report'!C7,'Transport DB'!$C:$C,"&gt;="&amp;'Backfill Report'!$P$4,'Transport DB'!C:C,"&lt;="&amp;'Backfill Report'!$Q$4)</f>
        <v>0</v>
      </c>
      <c r="R7" s="175">
        <f>SUMIFS('Transport DB'!$J:$J,'Transport DB'!$D:$D,"="&amp;'Backfill Report'!C7,'Transport DB'!$C:$C,"&gt;="&amp;'Backfill Report'!$R$4,'Transport DB'!C:C,"&lt;="&amp;'Backfill Report'!$S$4)</f>
        <v>0</v>
      </c>
      <c r="S7" s="163">
        <f>SUMIFS('Transport DB'!O:O,'Transport DB'!$D:$D,"="&amp;'Backfill Report'!C7,'Transport DB'!$C:$C,"&gt;="&amp;'Backfill Report'!$R$4,'Transport DB'!C:C,"&lt;="&amp;'Backfill Report'!$S$4)+SUMIFS('Transport DB'!P:P,'Transport DB'!$D:$D,"="&amp;'Backfill Report'!C7,'Transport DB'!$C:$C,"&gt;="&amp;'Backfill Report'!$R$4,'Transport DB'!C:C,"&lt;="&amp;'Backfill Report'!$S$4)+SUMIFS('Transport DB'!Q:Q,'Transport DB'!$D:$D,"="&amp;'Backfill Report'!C7,'Transport DB'!$C:$C,"&gt;="&amp;'Backfill Report'!$R$4,'Transport DB'!C:C,"&lt;="&amp;'Backfill Report'!$S$4)</f>
        <v>0</v>
      </c>
      <c r="T7" s="175">
        <f>SUMIFS('Transport DB'!$J:$J,'Transport DB'!$D:$D,"="&amp;'Backfill Report'!C7,'Transport DB'!$C:$C,"&gt;="&amp;'Backfill Report'!$T$4,'Transport DB'!C:C,"&lt;="&amp;'Backfill Report'!$U$4)</f>
        <v>0</v>
      </c>
      <c r="U7" s="163">
        <f>SUMIFS('Transport DB'!O:O,'Transport DB'!$D:$D,"="&amp;'Backfill Report'!C7,'Transport DB'!$C:$C,"&gt;="&amp;'Backfill Report'!$T$4,'Transport DB'!C:C,"&lt;="&amp;'Backfill Report'!$U$4)+SUMIFS('Transport DB'!P:P,'Transport DB'!$D:$D,"="&amp;'Backfill Report'!C7,'Transport DB'!$C:$C,"&gt;="&amp;'Backfill Report'!$T$4,'Transport DB'!C:C,"&lt;="&amp;'Backfill Report'!$U$4)+SUMIFS('Transport DB'!Q:Q,'Transport DB'!$D:$D,"="&amp;'Backfill Report'!C7,'Transport DB'!$C:$C,"&gt;="&amp;'Backfill Report'!$T$4,'Transport DB'!C:C,"&lt;="&amp;'Backfill Report'!$U$4)</f>
        <v>0</v>
      </c>
      <c r="V7" s="175">
        <f>SUMIFS('Transport DB'!$J:$J,'Transport DB'!$D:$D,"="&amp;'Backfill Report'!C7,'Transport DB'!$C:$C,"&gt;="&amp;'Backfill Report'!$V$4,'Transport DB'!C:C,"&lt;="&amp;'Backfill Report'!$W$4)</f>
        <v>0</v>
      </c>
      <c r="W7" s="163">
        <f>SUMIFS('Transport DB'!O:O,'Transport DB'!$D:$D,"="&amp;'Backfill Report'!C7,'Transport DB'!$C:$C,"&gt;="&amp;'Backfill Report'!$V$4,'Transport DB'!C:C,"&lt;="&amp;'Backfill Report'!$W$4)+SUMIFS('Transport DB'!P:P,'Transport DB'!$D:$D,"="&amp;'Backfill Report'!C7,'Transport DB'!$C:$C,"&gt;="&amp;'Backfill Report'!$V$4,'Transport DB'!C:C,"&lt;="&amp;'Backfill Report'!$W$4)+SUMIFS('Transport DB'!Q:Q,'Transport DB'!$D:$D,"="&amp;'Backfill Report'!C7,'Transport DB'!$C:$C,"&gt;="&amp;'Backfill Report'!$V$4,'Transport DB'!C:C,"&lt;="&amp;'Backfill Report'!$W$4)</f>
        <v>0</v>
      </c>
      <c r="X7" s="175">
        <f>SUMIFS('Transport DB'!$J:$J,'Transport DB'!$D:$D,"="&amp;'Backfill Report'!C7,'Transport DB'!$C:$C,"&gt;="&amp;'Backfill Report'!$X$4,'Transport DB'!C:C,"&lt;="&amp;'Backfill Report'!$Y$4)</f>
        <v>0</v>
      </c>
      <c r="Y7" s="163">
        <f>SUMIFS('Transport DB'!O:O,'Transport DB'!$D:$D,"="&amp;'Backfill Report'!C7,'Transport DB'!$C:$C,"&gt;="&amp;'Backfill Report'!$X$4,'Transport DB'!C:C,"&lt;="&amp;'Backfill Report'!$Y$4)+SUMIFS('Transport DB'!P:P,'Transport DB'!$D:$D,"="&amp;'Backfill Report'!C7,'Transport DB'!$C:$C,"&gt;="&amp;'Backfill Report'!$X$4,'Transport DB'!C:C,"&lt;="&amp;'Backfill Report'!$Y$4)+SUMIFS('Transport DB'!Q:Q,'Transport DB'!$D:$D,"="&amp;'Backfill Report'!C7,'Transport DB'!$C:$C,"&gt;="&amp;'Backfill Report'!$X$4,'Transport DB'!C:C,"&lt;="&amp;'Backfill Report'!$Y$4)</f>
        <v>0</v>
      </c>
      <c r="Z7" s="175">
        <f>SUMIFS('Transport DB'!$J:$J,'Transport DB'!$D:$D,"="&amp;'Backfill Report'!C7,'Transport DB'!$C:$C,"&gt;="&amp;'Backfill Report'!$Z$4,'Transport DB'!C:C,"&lt;="&amp;'Backfill Report'!$AA$4)</f>
        <v>0</v>
      </c>
      <c r="AA7" s="163">
        <f>SUMIFS('Transport DB'!O:O,'Transport DB'!$D:$D,"="&amp;'Backfill Report'!C7,'Transport DB'!$C:$C,"&gt;="&amp;'Backfill Report'!$Z$4,'Transport DB'!C:C,"&lt;="&amp;'Backfill Report'!$AA$4)+SUMIFS('Transport DB'!P:P,'Transport DB'!$D:$D,"="&amp;'Backfill Report'!C7,'Transport DB'!$C:$C,"&gt;="&amp;'Backfill Report'!$Z$4,'Transport DB'!C:C,"&lt;="&amp;'Backfill Report'!$AA$4)+SUMIFS('Transport DB'!Q:Q,'Transport DB'!$D:$D,"="&amp;'Backfill Report'!C7,'Transport DB'!$C:$C,"&gt;="&amp;'Backfill Report'!$Z$4,'Transport DB'!C:C,"&lt;="&amp;'Backfill Report'!$AA$4)</f>
        <v>0</v>
      </c>
      <c r="AB7" s="175">
        <f>SUMIFS('Transport DB'!$J:$J,'Transport DB'!$D:$D,"="&amp;'Backfill Report'!C7,'Transport DB'!$C:$C,"&gt;="&amp;'Backfill Report'!$AB$4,'Transport DB'!C:C,"&lt;="&amp;'Backfill Report'!$AC$4)</f>
        <v>0</v>
      </c>
      <c r="AC7" s="163">
        <f>SUMIFS('Transport DB'!O:O,'Transport DB'!$D:$D,"="&amp;'Backfill Report'!C7,'Transport DB'!$C:$C,"&gt;="&amp;'Backfill Report'!$AB$4,'Transport DB'!C:C,"&lt;="&amp;'Backfill Report'!$AC$4)+SUMIFS('Transport DB'!P:P,'Transport DB'!$D:$D,"="&amp;'Backfill Report'!C7,'Transport DB'!$C:$C,"&gt;="&amp;'Backfill Report'!$AB$4,'Transport DB'!C:C,"&lt;="&amp;'Backfill Report'!$AC$4)+SUMIFS('Transport DB'!Q:Q,'Transport DB'!$D:$D,"="&amp;'Backfill Report'!C7,'Transport DB'!$C:$C,"&gt;="&amp;'Backfill Report'!$AB$4,'Transport DB'!C:C,"&lt;="&amp;'Backfill Report'!$AC$4)</f>
        <v>0</v>
      </c>
      <c r="AD7" s="175">
        <f>SUMIFS('Transport DB'!$J:$J,'Transport DB'!$D:$D,"="&amp;'Backfill Report'!C7,'Transport DB'!$C:$C,"&gt;="&amp;'Backfill Report'!$AD$4,'Transport DB'!C:C,"&lt;="&amp;'Backfill Report'!$AE$4)</f>
        <v>0</v>
      </c>
      <c r="AE7" s="163">
        <f>SUMIFS('Transport DB'!O:O,'Transport DB'!$D:$D,"="&amp;'Backfill Report'!C7,'Transport DB'!$C:$C,"&gt;="&amp;'Backfill Report'!$AD$4,'Transport DB'!C:C,"&lt;="&amp;'Backfill Report'!$AE$4)+SUMIFS('Transport DB'!P:P,'Transport DB'!$D:$D,"="&amp;'Backfill Report'!C7,'Transport DB'!$C:$C,"&gt;="&amp;'Backfill Report'!$AD$4,'Transport DB'!C:C,"&lt;="&amp;'Backfill Report'!$AE$4)+SUMIFS('Transport DB'!Q:Q,'Transport DB'!$D:$D,"="&amp;'Backfill Report'!C7,'Transport DB'!$C:$C,"&gt;="&amp;'Backfill Report'!$AD$4,'Transport DB'!C:C,"&lt;="&amp;'Backfill Report'!$AE$4)</f>
        <v>0</v>
      </c>
    </row>
    <row r="8" spans="1:35" ht="28.5" x14ac:dyDescent="0.45">
      <c r="A8" s="157"/>
      <c r="B8" s="178">
        <v>3</v>
      </c>
      <c r="C8" s="162" t="s">
        <v>119</v>
      </c>
      <c r="D8" s="174" t="str">
        <f>VLOOKUP(C8,'Transport DB'!T:X,3,FALSE)</f>
        <v>شرکتی</v>
      </c>
      <c r="E8" s="193" t="str">
        <f>VLOOKUP(C8,'Transport DB'!T:X,2,FALSE)</f>
        <v>کامیون کمپرسی</v>
      </c>
      <c r="F8" s="175">
        <f>SUMIFS('Transport DB'!$J:$J,'Transport DB'!$D:$D,"="&amp;'Backfill Report'!C8,'Transport DB'!$C:$C,"&gt;="&amp;'Backfill Report'!$F$4,'Transport DB'!C:C,"&lt;="&amp;'Backfill Report'!$G$4)</f>
        <v>92</v>
      </c>
      <c r="G8" s="163">
        <f>SUMIFS('Transport DB'!O:O,'Transport DB'!$D:$D,"="&amp;'Backfill Report'!C8,'Transport DB'!$C:$C,"&gt;="&amp;'Backfill Report'!$F$4,'Transport DB'!C:C,"&lt;="&amp;'Backfill Report'!$G$4)+SUMIFS('Transport DB'!P:P,'Transport DB'!$D:$D,"="&amp;'Backfill Report'!C8,'Transport DB'!$C:$C,"&gt;="&amp;'Backfill Report'!$F$4,'Transport DB'!C:C,"&lt;="&amp;'Backfill Report'!$G$4)+SUMIFS('Transport DB'!Q:Q,'Transport DB'!$D:$D,"="&amp;'Backfill Report'!C8,'Transport DB'!$C:$C,"&gt;="&amp;'Backfill Report'!$F$4,'Transport DB'!C:C,"&lt;="&amp;'Backfill Report'!$G$4)</f>
        <v>611.80000000000007</v>
      </c>
      <c r="H8" s="175">
        <f>SUMIFS('Transport DB'!$J:$J,'Transport DB'!$D:$D,"="&amp;'Backfill Report'!C8,'Transport DB'!$C:$C,"&gt;="&amp;'Backfill Report'!$H$4,'Transport DB'!C:C,"&lt;="&amp;'Backfill Report'!$I$4)</f>
        <v>522</v>
      </c>
      <c r="I8" s="163">
        <f>SUMIFS('Transport DB'!O:O,'Transport DB'!$D:$D,"="&amp;'Backfill Report'!C8,'Transport DB'!$C:$C,"&gt;="&amp;'Backfill Report'!$H$4,'Transport DB'!C:C,"&lt;="&amp;'Backfill Report'!$I$4)+SUMIFS('Transport DB'!P:P,'Transport DB'!$D:$D,"="&amp;'Backfill Report'!C8,'Transport DB'!$C:$C,"&gt;="&amp;'Backfill Report'!$H$4,'Transport DB'!C:C,"&lt;="&amp;'Backfill Report'!$I$4)+SUMIFS('Transport DB'!Q:Q,'Transport DB'!$D:$D,"="&amp;'Backfill Report'!C8,'Transport DB'!$C:$C,"&gt;="&amp;'Backfill Report'!$H$4,'Transport DB'!C:C,"&lt;="&amp;'Backfill Report'!$I$4)</f>
        <v>3471.2999999999997</v>
      </c>
      <c r="J8" s="175">
        <f>SUMIFS('Transport DB'!$J:$J,'Transport DB'!$D:$D,"="&amp;'Backfill Report'!C8,'Transport DB'!$C:$C,"&gt;="&amp;'Backfill Report'!$J$4,'Transport DB'!C:C,"&lt;="&amp;'Backfill Report'!$K$4)</f>
        <v>820</v>
      </c>
      <c r="K8" s="163">
        <f>SUMIFS('Transport DB'!O:O,'Transport DB'!$D:$D,"="&amp;'Backfill Report'!C8,'Transport DB'!$C:$C,"&gt;="&amp;'Backfill Report'!$J$4,'Transport DB'!C:C,"&lt;="&amp;'Backfill Report'!$K$4)+SUMIFS('Transport DB'!P:P,'Transport DB'!$D:$D,"="&amp;'Backfill Report'!C8,'Transport DB'!$C:$C,"&gt;="&amp;'Backfill Report'!$J$4,'Transport DB'!C:C,"&lt;="&amp;'Backfill Report'!$K$4)+SUMIFS('Transport DB'!Q:Q,'Transport DB'!$D:$D,"="&amp;'Backfill Report'!C8,'Transport DB'!$C:$C,"&gt;="&amp;'Backfill Report'!$J$4,'Transport DB'!C:C,"&lt;="&amp;'Backfill Report'!$K$4)</f>
        <v>5453</v>
      </c>
      <c r="L8" s="175">
        <f>SUMIFS('Transport DB'!J:J,'Transport DB'!D:D,"="&amp;'Backfill Report'!C8,'Transport DB'!C:C,"&gt;="&amp;'Backfill Report'!$L$4,'Transport DB'!C:C,"&lt;="&amp;'Backfill Report'!$M$4)</f>
        <v>790</v>
      </c>
      <c r="M8" s="163">
        <f>SUMIFS('Transport DB'!O:O,'Transport DB'!$D:$D,"="&amp;'Backfill Report'!C8,'Transport DB'!$C:$C,"&gt;="&amp;'Backfill Report'!$L$4,'Transport DB'!C:C,"&lt;="&amp;'Backfill Report'!$M$4)+SUMIFS('Transport DB'!P:P,'Transport DB'!$D:$D,"="&amp;'Backfill Report'!C8,'Transport DB'!$C:$C,"&gt;="&amp;'Backfill Report'!$L$4,'Transport DB'!C:C,"&lt;="&amp;'Backfill Report'!$M$4)+SUMIFS('Transport DB'!Q:Q,'Transport DB'!$D:$D,"="&amp;'Backfill Report'!C8,'Transport DB'!$C:$C,"&gt;="&amp;'Backfill Report'!$L$4,'Transport DB'!C:C,"&lt;="&amp;'Backfill Report'!$M$4)</f>
        <v>4617.0950000000012</v>
      </c>
      <c r="N8" s="175">
        <f>SUMIFS('Transport DB'!$J:$J,'Transport DB'!$D:$D,"="&amp;'Backfill Report'!C8,'Transport DB'!$C:$C,"&gt;="&amp;'Backfill Report'!$N$4,'Transport DB'!C:C,"&lt;="&amp;'Backfill Report'!$O$4)</f>
        <v>342</v>
      </c>
      <c r="O8" s="163">
        <f>SUMIFS('Transport DB'!O:O,'Transport DB'!$D:$D,"="&amp;'Backfill Report'!C8,'Transport DB'!$C:$C,"&gt;="&amp;'Backfill Report'!$N$4,'Transport DB'!C:C,"&lt;="&amp;'Backfill Report'!$O$4)+SUMIFS('Transport DB'!P:P,'Transport DB'!$D:$D,"="&amp;'Backfill Report'!C8,'Transport DB'!$C:$C,"&gt;="&amp;'Backfill Report'!$N$4,'Transport DB'!C:C,"&lt;="&amp;'Backfill Report'!$O$4)+SUMIFS('Transport DB'!Q:Q,'Transport DB'!$D:$D,"="&amp;'Backfill Report'!C8,'Transport DB'!$C:$C,"&gt;="&amp;'Backfill Report'!$N$4,'Transport DB'!C:C,"&lt;="&amp;'Backfill Report'!$O$4)</f>
        <v>682.29000000000008</v>
      </c>
      <c r="P8" s="175">
        <f>SUMIFS('Transport DB'!$J:$J,'Transport DB'!$D:$D,"="&amp;'Backfill Report'!C8,'Transport DB'!$C:$C,"&gt;="&amp;'Backfill Report'!$P$4,'Transport DB'!C:C,"&lt;="&amp;'Backfill Report'!$Q$4)</f>
        <v>0</v>
      </c>
      <c r="Q8" s="163">
        <f>SUMIFS('Transport DB'!O:O,'Transport DB'!$D:$D,"="&amp;'Backfill Report'!C8,'Transport DB'!$C:$C,"&gt;="&amp;'Backfill Report'!$P$4,'Transport DB'!C:C,"&lt;="&amp;'Backfill Report'!$Q$4)+SUMIFS('Transport DB'!P:P,'Transport DB'!$D:$D,"="&amp;'Backfill Report'!C8,'Transport DB'!$C:$C,"&gt;="&amp;'Backfill Report'!$P$4,'Transport DB'!C:C,"&lt;="&amp;'Backfill Report'!$Q$4)+SUMIFS('Transport DB'!Q:Q,'Transport DB'!$D:$D,"="&amp;'Backfill Report'!C8,'Transport DB'!$C:$C,"&gt;="&amp;'Backfill Report'!$P$4,'Transport DB'!C:C,"&lt;="&amp;'Backfill Report'!$Q$4)</f>
        <v>0</v>
      </c>
      <c r="R8" s="175">
        <f>SUMIFS('Transport DB'!$J:$J,'Transport DB'!$D:$D,"="&amp;'Backfill Report'!C8,'Transport DB'!$C:$C,"&gt;="&amp;'Backfill Report'!$R$4,'Transport DB'!C:C,"&lt;="&amp;'Backfill Report'!$S$4)</f>
        <v>0</v>
      </c>
      <c r="S8" s="163">
        <f>SUMIFS('Transport DB'!O:O,'Transport DB'!$D:$D,"="&amp;'Backfill Report'!C8,'Transport DB'!$C:$C,"&gt;="&amp;'Backfill Report'!$R$4,'Transport DB'!C:C,"&lt;="&amp;'Backfill Report'!$S$4)+SUMIFS('Transport DB'!P:P,'Transport DB'!$D:$D,"="&amp;'Backfill Report'!C8,'Transport DB'!$C:$C,"&gt;="&amp;'Backfill Report'!$R$4,'Transport DB'!C:C,"&lt;="&amp;'Backfill Report'!$S$4)+SUMIFS('Transport DB'!Q:Q,'Transport DB'!$D:$D,"="&amp;'Backfill Report'!C8,'Transport DB'!$C:$C,"&gt;="&amp;'Backfill Report'!$R$4,'Transport DB'!C:C,"&lt;="&amp;'Backfill Report'!$S$4)</f>
        <v>0</v>
      </c>
      <c r="T8" s="175">
        <f>SUMIFS('Transport DB'!$J:$J,'Transport DB'!$D:$D,"="&amp;'Backfill Report'!C8,'Transport DB'!$C:$C,"&gt;="&amp;'Backfill Report'!$T$4,'Transport DB'!C:C,"&lt;="&amp;'Backfill Report'!$U$4)</f>
        <v>0</v>
      </c>
      <c r="U8" s="163">
        <f>SUMIFS('Transport DB'!O:O,'Transport DB'!$D:$D,"="&amp;'Backfill Report'!C8,'Transport DB'!$C:$C,"&gt;="&amp;'Backfill Report'!$T$4,'Transport DB'!C:C,"&lt;="&amp;'Backfill Report'!$U$4)+SUMIFS('Transport DB'!P:P,'Transport DB'!$D:$D,"="&amp;'Backfill Report'!C8,'Transport DB'!$C:$C,"&gt;="&amp;'Backfill Report'!$T$4,'Transport DB'!C:C,"&lt;="&amp;'Backfill Report'!$U$4)+SUMIFS('Transport DB'!Q:Q,'Transport DB'!$D:$D,"="&amp;'Backfill Report'!C8,'Transport DB'!$C:$C,"&gt;="&amp;'Backfill Report'!$T$4,'Transport DB'!C:C,"&lt;="&amp;'Backfill Report'!$U$4)</f>
        <v>0</v>
      </c>
      <c r="V8" s="175">
        <f>SUMIFS('Transport DB'!$J:$J,'Transport DB'!$D:$D,"="&amp;'Backfill Report'!C8,'Transport DB'!$C:$C,"&gt;="&amp;'Backfill Report'!$V$4,'Transport DB'!C:C,"&lt;="&amp;'Backfill Report'!$W$4)</f>
        <v>0</v>
      </c>
      <c r="W8" s="163">
        <f>SUMIFS('Transport DB'!O:O,'Transport DB'!$D:$D,"="&amp;'Backfill Report'!C8,'Transport DB'!$C:$C,"&gt;="&amp;'Backfill Report'!$V$4,'Transport DB'!C:C,"&lt;="&amp;'Backfill Report'!$W$4)+SUMIFS('Transport DB'!P:P,'Transport DB'!$D:$D,"="&amp;'Backfill Report'!C8,'Transport DB'!$C:$C,"&gt;="&amp;'Backfill Report'!$V$4,'Transport DB'!C:C,"&lt;="&amp;'Backfill Report'!$W$4)+SUMIFS('Transport DB'!Q:Q,'Transport DB'!$D:$D,"="&amp;'Backfill Report'!C8,'Transport DB'!$C:$C,"&gt;="&amp;'Backfill Report'!$V$4,'Transport DB'!C:C,"&lt;="&amp;'Backfill Report'!$W$4)</f>
        <v>0</v>
      </c>
      <c r="X8" s="175">
        <f>SUMIFS('Transport DB'!$J:$J,'Transport DB'!$D:$D,"="&amp;'Backfill Report'!C8,'Transport DB'!$C:$C,"&gt;="&amp;'Backfill Report'!$X$4,'Transport DB'!C:C,"&lt;="&amp;'Backfill Report'!$Y$4)</f>
        <v>0</v>
      </c>
      <c r="Y8" s="163">
        <f>SUMIFS('Transport DB'!O:O,'Transport DB'!$D:$D,"="&amp;'Backfill Report'!C8,'Transport DB'!$C:$C,"&gt;="&amp;'Backfill Report'!$X$4,'Transport DB'!C:C,"&lt;="&amp;'Backfill Report'!$Y$4)+SUMIFS('Transport DB'!P:P,'Transport DB'!$D:$D,"="&amp;'Backfill Report'!C8,'Transport DB'!$C:$C,"&gt;="&amp;'Backfill Report'!$X$4,'Transport DB'!C:C,"&lt;="&amp;'Backfill Report'!$Y$4)+SUMIFS('Transport DB'!Q:Q,'Transport DB'!$D:$D,"="&amp;'Backfill Report'!C8,'Transport DB'!$C:$C,"&gt;="&amp;'Backfill Report'!$X$4,'Transport DB'!C:C,"&lt;="&amp;'Backfill Report'!$Y$4)</f>
        <v>0</v>
      </c>
      <c r="Z8" s="175">
        <f>SUMIFS('Transport DB'!$J:$J,'Transport DB'!$D:$D,"="&amp;'Backfill Report'!C8,'Transport DB'!$C:$C,"&gt;="&amp;'Backfill Report'!$Z$4,'Transport DB'!C:C,"&lt;="&amp;'Backfill Report'!$AA$4)</f>
        <v>0</v>
      </c>
      <c r="AA8" s="163">
        <f>SUMIFS('Transport DB'!O:O,'Transport DB'!$D:$D,"="&amp;'Backfill Report'!C8,'Transport DB'!$C:$C,"&gt;="&amp;'Backfill Report'!$Z$4,'Transport DB'!C:C,"&lt;="&amp;'Backfill Report'!$AA$4)+SUMIFS('Transport DB'!P:P,'Transport DB'!$D:$D,"="&amp;'Backfill Report'!C8,'Transport DB'!$C:$C,"&gt;="&amp;'Backfill Report'!$Z$4,'Transport DB'!C:C,"&lt;="&amp;'Backfill Report'!$AA$4)+SUMIFS('Transport DB'!Q:Q,'Transport DB'!$D:$D,"="&amp;'Backfill Report'!C8,'Transport DB'!$C:$C,"&gt;="&amp;'Backfill Report'!$Z$4,'Transport DB'!C:C,"&lt;="&amp;'Backfill Report'!$AA$4)</f>
        <v>0</v>
      </c>
      <c r="AB8" s="175">
        <f>SUMIFS('Transport DB'!$J:$J,'Transport DB'!$D:$D,"="&amp;'Backfill Report'!C8,'Transport DB'!$C:$C,"&gt;="&amp;'Backfill Report'!$AB$4,'Transport DB'!C:C,"&lt;="&amp;'Backfill Report'!$AC$4)</f>
        <v>0</v>
      </c>
      <c r="AC8" s="163">
        <f>SUMIFS('Transport DB'!O:O,'Transport DB'!$D:$D,"="&amp;'Backfill Report'!C8,'Transport DB'!$C:$C,"&gt;="&amp;'Backfill Report'!$AB$4,'Transport DB'!C:C,"&lt;="&amp;'Backfill Report'!$AC$4)+SUMIFS('Transport DB'!P:P,'Transport DB'!$D:$D,"="&amp;'Backfill Report'!C8,'Transport DB'!$C:$C,"&gt;="&amp;'Backfill Report'!$AB$4,'Transport DB'!C:C,"&lt;="&amp;'Backfill Report'!$AC$4)+SUMIFS('Transport DB'!Q:Q,'Transport DB'!$D:$D,"="&amp;'Backfill Report'!C8,'Transport DB'!$C:$C,"&gt;="&amp;'Backfill Report'!$AB$4,'Transport DB'!C:C,"&lt;="&amp;'Backfill Report'!$AC$4)</f>
        <v>0</v>
      </c>
      <c r="AD8" s="175">
        <f>SUMIFS('Transport DB'!$J:$J,'Transport DB'!$D:$D,"="&amp;'Backfill Report'!C8,'Transport DB'!$C:$C,"&gt;="&amp;'Backfill Report'!$AD$4,'Transport DB'!C:C,"&lt;="&amp;'Backfill Report'!$AE$4)</f>
        <v>0</v>
      </c>
      <c r="AE8" s="163">
        <f>SUMIFS('Transport DB'!O:O,'Transport DB'!$D:$D,"="&amp;'Backfill Report'!C8,'Transport DB'!$C:$C,"&gt;="&amp;'Backfill Report'!$AD$4,'Transport DB'!C:C,"&lt;="&amp;'Backfill Report'!$AE$4)+SUMIFS('Transport DB'!P:P,'Transport DB'!$D:$D,"="&amp;'Backfill Report'!C8,'Transport DB'!$C:$C,"&gt;="&amp;'Backfill Report'!$AD$4,'Transport DB'!C:C,"&lt;="&amp;'Backfill Report'!$AE$4)+SUMIFS('Transport DB'!Q:Q,'Transport DB'!$D:$D,"="&amp;'Backfill Report'!C8,'Transport DB'!$C:$C,"&gt;="&amp;'Backfill Report'!$AD$4,'Transport DB'!C:C,"&lt;="&amp;'Backfill Report'!$AE$4)</f>
        <v>0</v>
      </c>
    </row>
    <row r="9" spans="1:35" ht="28.5" x14ac:dyDescent="0.45">
      <c r="A9" s="157"/>
      <c r="B9" s="178">
        <v>4</v>
      </c>
      <c r="C9" s="162" t="s">
        <v>132</v>
      </c>
      <c r="D9" s="174" t="str">
        <f>VLOOKUP(C9,'Transport DB'!T:X,3,FALSE)</f>
        <v>شرکتی</v>
      </c>
      <c r="E9" s="193" t="str">
        <f>VLOOKUP(C9,'Transport DB'!T:X,2,FALSE)</f>
        <v>تانکر آب</v>
      </c>
      <c r="F9" s="175">
        <f>SUMIFS('Transport DB'!$J:$J,'Transport DB'!$D:$D,"="&amp;'Backfill Report'!C9,'Transport DB'!$C:$C,"&gt;="&amp;'Backfill Report'!$F$4,'Transport DB'!C:C,"&lt;="&amp;'Backfill Report'!$G$4)</f>
        <v>0</v>
      </c>
      <c r="G9" s="163">
        <f>SUMIFS('Transport DB'!O:O,'Transport DB'!$D:$D,"="&amp;'Backfill Report'!C9,'Transport DB'!$C:$C,"&gt;="&amp;'Backfill Report'!$F$4,'Transport DB'!C:C,"&lt;="&amp;'Backfill Report'!$G$4)+SUMIFS('Transport DB'!P:P,'Transport DB'!$D:$D,"="&amp;'Backfill Report'!C9,'Transport DB'!$C:$C,"&gt;="&amp;'Backfill Report'!$F$4,'Transport DB'!C:C,"&lt;="&amp;'Backfill Report'!$G$4)+SUMIFS('Transport DB'!Q:Q,'Transport DB'!$D:$D,"="&amp;'Backfill Report'!C9,'Transport DB'!$C:$C,"&gt;="&amp;'Backfill Report'!$F$4,'Transport DB'!C:C,"&lt;="&amp;'Backfill Report'!$G$4)</f>
        <v>0</v>
      </c>
      <c r="H9" s="175">
        <f>SUMIFS('Transport DB'!$J:$J,'Transport DB'!$D:$D,"="&amp;'Backfill Report'!C9,'Transport DB'!$C:$C,"&gt;="&amp;'Backfill Report'!$H$4,'Transport DB'!C:C,"&lt;="&amp;'Backfill Report'!$I$4)</f>
        <v>0</v>
      </c>
      <c r="I9" s="163">
        <f>SUMIFS('Transport DB'!O:O,'Transport DB'!$D:$D,"="&amp;'Backfill Report'!C9,'Transport DB'!$C:$C,"&gt;="&amp;'Backfill Report'!$H$4,'Transport DB'!C:C,"&lt;="&amp;'Backfill Report'!$I$4)+SUMIFS('Transport DB'!P:P,'Transport DB'!$D:$D,"="&amp;'Backfill Report'!C9,'Transport DB'!$C:$C,"&gt;="&amp;'Backfill Report'!$H$4,'Transport DB'!C:C,"&lt;="&amp;'Backfill Report'!$I$4)+SUMIFS('Transport DB'!Q:Q,'Transport DB'!$D:$D,"="&amp;'Backfill Report'!C9,'Transport DB'!$C:$C,"&gt;="&amp;'Backfill Report'!$H$4,'Transport DB'!C:C,"&lt;="&amp;'Backfill Report'!$I$4)</f>
        <v>0</v>
      </c>
      <c r="J9" s="175">
        <f>SUMIFS('Transport DB'!$J:$J,'Transport DB'!$D:$D,"="&amp;'Backfill Report'!C9,'Transport DB'!$C:$C,"&gt;="&amp;'Backfill Report'!$J$4,'Transport DB'!C:C,"&lt;="&amp;'Backfill Report'!$K$4)</f>
        <v>28</v>
      </c>
      <c r="K9" s="163">
        <f>SUMIFS('Transport DB'!O:O,'Transport DB'!$D:$D,"="&amp;'Backfill Report'!C9,'Transport DB'!$C:$C,"&gt;="&amp;'Backfill Report'!$J$4,'Transport DB'!C:C,"&lt;="&amp;'Backfill Report'!$K$4)+SUMIFS('Transport DB'!P:P,'Transport DB'!$D:$D,"="&amp;'Backfill Report'!C9,'Transport DB'!$C:$C,"&gt;="&amp;'Backfill Report'!$J$4,'Transport DB'!C:C,"&lt;="&amp;'Backfill Report'!$K$4)+SUMIFS('Transport DB'!Q:Q,'Transport DB'!$D:$D,"="&amp;'Backfill Report'!C9,'Transport DB'!$C:$C,"&gt;="&amp;'Backfill Report'!$J$4,'Transport DB'!C:C,"&lt;="&amp;'Backfill Report'!$K$4)</f>
        <v>330.40000000000003</v>
      </c>
      <c r="L9" s="175">
        <f>SUMIFS('Transport DB'!J:J,'Transport DB'!D:D,"="&amp;'Backfill Report'!C9,'Transport DB'!C:C,"&gt;="&amp;'Backfill Report'!$L$4,'Transport DB'!C:C,"&lt;="&amp;'Backfill Report'!$M$4)</f>
        <v>33</v>
      </c>
      <c r="M9" s="163">
        <f>SUMIFS('Transport DB'!O:O,'Transport DB'!$D:$D,"="&amp;'Backfill Report'!C9,'Transport DB'!$C:$C,"&gt;="&amp;'Backfill Report'!$L$4,'Transport DB'!C:C,"&lt;="&amp;'Backfill Report'!$M$4)+SUMIFS('Transport DB'!P:P,'Transport DB'!$D:$D,"="&amp;'Backfill Report'!C9,'Transport DB'!$C:$C,"&gt;="&amp;'Backfill Report'!$L$4,'Transport DB'!C:C,"&lt;="&amp;'Backfill Report'!$M$4)+SUMIFS('Transport DB'!Q:Q,'Transport DB'!$D:$D,"="&amp;'Backfill Report'!C9,'Transport DB'!$C:$C,"&gt;="&amp;'Backfill Report'!$L$4,'Transport DB'!C:C,"&lt;="&amp;'Backfill Report'!$M$4)</f>
        <v>389.40000000000003</v>
      </c>
      <c r="N9" s="175">
        <f>SUMIFS('Transport DB'!$J:$J,'Transport DB'!$D:$D,"="&amp;'Backfill Report'!C9,'Transport DB'!$C:$C,"&gt;="&amp;'Backfill Report'!$N$4,'Transport DB'!C:C,"&lt;="&amp;'Backfill Report'!$O$4)</f>
        <v>62</v>
      </c>
      <c r="O9" s="163">
        <f>SUMIFS('Transport DB'!O:O,'Transport DB'!$D:$D,"="&amp;'Backfill Report'!C9,'Transport DB'!$C:$C,"&gt;="&amp;'Backfill Report'!$N$4,'Transport DB'!C:C,"&lt;="&amp;'Backfill Report'!$O$4)+SUMIFS('Transport DB'!P:P,'Transport DB'!$D:$D,"="&amp;'Backfill Report'!C9,'Transport DB'!$C:$C,"&gt;="&amp;'Backfill Report'!$N$4,'Transport DB'!C:C,"&lt;="&amp;'Backfill Report'!$O$4)+SUMIFS('Transport DB'!Q:Q,'Transport DB'!$D:$D,"="&amp;'Backfill Report'!C9,'Transport DB'!$C:$C,"&gt;="&amp;'Backfill Report'!$N$4,'Transport DB'!C:C,"&lt;="&amp;'Backfill Report'!$O$4)</f>
        <v>731.6</v>
      </c>
      <c r="P9" s="175">
        <f>SUMIFS('Transport DB'!$J:$J,'Transport DB'!$D:$D,"="&amp;'Backfill Report'!C9,'Transport DB'!$C:$C,"&gt;="&amp;'Backfill Report'!$P$4,'Transport DB'!C:C,"&lt;="&amp;'Backfill Report'!$Q$4)</f>
        <v>0</v>
      </c>
      <c r="Q9" s="163">
        <f>SUMIFS('Transport DB'!O:O,'Transport DB'!$D:$D,"="&amp;'Backfill Report'!C9,'Transport DB'!$C:$C,"&gt;="&amp;'Backfill Report'!$P$4,'Transport DB'!C:C,"&lt;="&amp;'Backfill Report'!$Q$4)+SUMIFS('Transport DB'!P:P,'Transport DB'!$D:$D,"="&amp;'Backfill Report'!C9,'Transport DB'!$C:$C,"&gt;="&amp;'Backfill Report'!$P$4,'Transport DB'!C:C,"&lt;="&amp;'Backfill Report'!$Q$4)+SUMIFS('Transport DB'!Q:Q,'Transport DB'!$D:$D,"="&amp;'Backfill Report'!C9,'Transport DB'!$C:$C,"&gt;="&amp;'Backfill Report'!$P$4,'Transport DB'!C:C,"&lt;="&amp;'Backfill Report'!$Q$4)</f>
        <v>0</v>
      </c>
      <c r="R9" s="175">
        <f>SUMIFS('Transport DB'!$J:$J,'Transport DB'!$D:$D,"="&amp;'Backfill Report'!C9,'Transport DB'!$C:$C,"&gt;="&amp;'Backfill Report'!$R$4,'Transport DB'!C:C,"&lt;="&amp;'Backfill Report'!$S$4)</f>
        <v>0</v>
      </c>
      <c r="S9" s="163">
        <f>SUMIFS('Transport DB'!O:O,'Transport DB'!$D:$D,"="&amp;'Backfill Report'!C9,'Transport DB'!$C:$C,"&gt;="&amp;'Backfill Report'!$R$4,'Transport DB'!C:C,"&lt;="&amp;'Backfill Report'!$S$4)+SUMIFS('Transport DB'!P:P,'Transport DB'!$D:$D,"="&amp;'Backfill Report'!C9,'Transport DB'!$C:$C,"&gt;="&amp;'Backfill Report'!$R$4,'Transport DB'!C:C,"&lt;="&amp;'Backfill Report'!$S$4)+SUMIFS('Transport DB'!Q:Q,'Transport DB'!$D:$D,"="&amp;'Backfill Report'!C9,'Transport DB'!$C:$C,"&gt;="&amp;'Backfill Report'!$R$4,'Transport DB'!C:C,"&lt;="&amp;'Backfill Report'!$S$4)</f>
        <v>0</v>
      </c>
      <c r="T9" s="175">
        <f>SUMIFS('Transport DB'!$J:$J,'Transport DB'!$D:$D,"="&amp;'Backfill Report'!C9,'Transport DB'!$C:$C,"&gt;="&amp;'Backfill Report'!$T$4,'Transport DB'!C:C,"&lt;="&amp;'Backfill Report'!$U$4)</f>
        <v>0</v>
      </c>
      <c r="U9" s="163">
        <f>SUMIFS('Transport DB'!O:O,'Transport DB'!$D:$D,"="&amp;'Backfill Report'!C9,'Transport DB'!$C:$C,"&gt;="&amp;'Backfill Report'!$T$4,'Transport DB'!C:C,"&lt;="&amp;'Backfill Report'!$U$4)+SUMIFS('Transport DB'!P:P,'Transport DB'!$D:$D,"="&amp;'Backfill Report'!C9,'Transport DB'!$C:$C,"&gt;="&amp;'Backfill Report'!$T$4,'Transport DB'!C:C,"&lt;="&amp;'Backfill Report'!$U$4)+SUMIFS('Transport DB'!Q:Q,'Transport DB'!$D:$D,"="&amp;'Backfill Report'!C9,'Transport DB'!$C:$C,"&gt;="&amp;'Backfill Report'!$T$4,'Transport DB'!C:C,"&lt;="&amp;'Backfill Report'!$U$4)</f>
        <v>0</v>
      </c>
      <c r="V9" s="175">
        <f>SUMIFS('Transport DB'!$J:$J,'Transport DB'!$D:$D,"="&amp;'Backfill Report'!C9,'Transport DB'!$C:$C,"&gt;="&amp;'Backfill Report'!$V$4,'Transport DB'!C:C,"&lt;="&amp;'Backfill Report'!$W$4)</f>
        <v>0</v>
      </c>
      <c r="W9" s="163">
        <f>SUMIFS('Transport DB'!O:O,'Transport DB'!$D:$D,"="&amp;'Backfill Report'!C9,'Transport DB'!$C:$C,"&gt;="&amp;'Backfill Report'!$V$4,'Transport DB'!C:C,"&lt;="&amp;'Backfill Report'!$W$4)+SUMIFS('Transport DB'!P:P,'Transport DB'!$D:$D,"="&amp;'Backfill Report'!C9,'Transport DB'!$C:$C,"&gt;="&amp;'Backfill Report'!$V$4,'Transport DB'!C:C,"&lt;="&amp;'Backfill Report'!$W$4)+SUMIFS('Transport DB'!Q:Q,'Transport DB'!$D:$D,"="&amp;'Backfill Report'!C9,'Transport DB'!$C:$C,"&gt;="&amp;'Backfill Report'!$V$4,'Transport DB'!C:C,"&lt;="&amp;'Backfill Report'!$W$4)</f>
        <v>0</v>
      </c>
      <c r="X9" s="175">
        <f>SUMIFS('Transport DB'!$J:$J,'Transport DB'!$D:$D,"="&amp;'Backfill Report'!C9,'Transport DB'!$C:$C,"&gt;="&amp;'Backfill Report'!$X$4,'Transport DB'!C:C,"&lt;="&amp;'Backfill Report'!$Y$4)</f>
        <v>0</v>
      </c>
      <c r="Y9" s="163">
        <f>SUMIFS('Transport DB'!O:O,'Transport DB'!$D:$D,"="&amp;'Backfill Report'!C9,'Transport DB'!$C:$C,"&gt;="&amp;'Backfill Report'!$X$4,'Transport DB'!C:C,"&lt;="&amp;'Backfill Report'!$Y$4)+SUMIFS('Transport DB'!P:P,'Transport DB'!$D:$D,"="&amp;'Backfill Report'!C9,'Transport DB'!$C:$C,"&gt;="&amp;'Backfill Report'!$X$4,'Transport DB'!C:C,"&lt;="&amp;'Backfill Report'!$Y$4)+SUMIFS('Transport DB'!Q:Q,'Transport DB'!$D:$D,"="&amp;'Backfill Report'!C9,'Transport DB'!$C:$C,"&gt;="&amp;'Backfill Report'!$X$4,'Transport DB'!C:C,"&lt;="&amp;'Backfill Report'!$Y$4)</f>
        <v>0</v>
      </c>
      <c r="Z9" s="175">
        <f>SUMIFS('Transport DB'!$J:$J,'Transport DB'!$D:$D,"="&amp;'Backfill Report'!C9,'Transport DB'!$C:$C,"&gt;="&amp;'Backfill Report'!$Z$4,'Transport DB'!C:C,"&lt;="&amp;'Backfill Report'!$AA$4)</f>
        <v>0</v>
      </c>
      <c r="AA9" s="163">
        <f>SUMIFS('Transport DB'!O:O,'Transport DB'!$D:$D,"="&amp;'Backfill Report'!C9,'Transport DB'!$C:$C,"&gt;="&amp;'Backfill Report'!$Z$4,'Transport DB'!C:C,"&lt;="&amp;'Backfill Report'!$AA$4)+SUMIFS('Transport DB'!P:P,'Transport DB'!$D:$D,"="&amp;'Backfill Report'!C9,'Transport DB'!$C:$C,"&gt;="&amp;'Backfill Report'!$Z$4,'Transport DB'!C:C,"&lt;="&amp;'Backfill Report'!$AA$4)+SUMIFS('Transport DB'!Q:Q,'Transport DB'!$D:$D,"="&amp;'Backfill Report'!C9,'Transport DB'!$C:$C,"&gt;="&amp;'Backfill Report'!$Z$4,'Transport DB'!C:C,"&lt;="&amp;'Backfill Report'!$AA$4)</f>
        <v>0</v>
      </c>
      <c r="AB9" s="175">
        <f>SUMIFS('Transport DB'!$J:$J,'Transport DB'!$D:$D,"="&amp;'Backfill Report'!C9,'Transport DB'!$C:$C,"&gt;="&amp;'Backfill Report'!$AB$4,'Transport DB'!C:C,"&lt;="&amp;'Backfill Report'!$AC$4)</f>
        <v>0</v>
      </c>
      <c r="AC9" s="163">
        <f>SUMIFS('Transport DB'!O:O,'Transport DB'!$D:$D,"="&amp;'Backfill Report'!C9,'Transport DB'!$C:$C,"&gt;="&amp;'Backfill Report'!$AB$4,'Transport DB'!C:C,"&lt;="&amp;'Backfill Report'!$AC$4)+SUMIFS('Transport DB'!P:P,'Transport DB'!$D:$D,"="&amp;'Backfill Report'!C9,'Transport DB'!$C:$C,"&gt;="&amp;'Backfill Report'!$AB$4,'Transport DB'!C:C,"&lt;="&amp;'Backfill Report'!$AC$4)+SUMIFS('Transport DB'!Q:Q,'Transport DB'!$D:$D,"="&amp;'Backfill Report'!C9,'Transport DB'!$C:$C,"&gt;="&amp;'Backfill Report'!$AB$4,'Transport DB'!C:C,"&lt;="&amp;'Backfill Report'!$AC$4)</f>
        <v>0</v>
      </c>
      <c r="AD9" s="175">
        <f>SUMIFS('Transport DB'!$J:$J,'Transport DB'!$D:$D,"="&amp;'Backfill Report'!C9,'Transport DB'!$C:$C,"&gt;="&amp;'Backfill Report'!$AD$4,'Transport DB'!C:C,"&lt;="&amp;'Backfill Report'!$AE$4)</f>
        <v>0</v>
      </c>
      <c r="AE9" s="163">
        <f>SUMIFS('Transport DB'!O:O,'Transport DB'!$D:$D,"="&amp;'Backfill Report'!C9,'Transport DB'!$C:$C,"&gt;="&amp;'Backfill Report'!$AD$4,'Transport DB'!C:C,"&lt;="&amp;'Backfill Report'!$AE$4)+SUMIFS('Transport DB'!P:P,'Transport DB'!$D:$D,"="&amp;'Backfill Report'!C9,'Transport DB'!$C:$C,"&gt;="&amp;'Backfill Report'!$AD$4,'Transport DB'!C:C,"&lt;="&amp;'Backfill Report'!$AE$4)+SUMIFS('Transport DB'!Q:Q,'Transport DB'!$D:$D,"="&amp;'Backfill Report'!C9,'Transport DB'!$C:$C,"&gt;="&amp;'Backfill Report'!$AD$4,'Transport DB'!C:C,"&lt;="&amp;'Backfill Report'!$AE$4)</f>
        <v>0</v>
      </c>
      <c r="AI9" s="208" t="s">
        <v>143</v>
      </c>
    </row>
    <row r="10" spans="1:35" ht="28.5" x14ac:dyDescent="0.45">
      <c r="A10" s="157"/>
      <c r="B10" s="178">
        <v>5</v>
      </c>
      <c r="C10" s="162" t="s">
        <v>98</v>
      </c>
      <c r="D10" s="174" t="str">
        <f>VLOOKUP(C10,'Transport DB'!T:X,3,FALSE)</f>
        <v>شرکتی</v>
      </c>
      <c r="E10" s="193" t="str">
        <f>VLOOKUP(C10,'Transport DB'!T:X,2,FALSE)</f>
        <v>تانکر آب</v>
      </c>
      <c r="F10" s="175">
        <f>SUMIFS('Transport DB'!$J:$J,'Transport DB'!$D:$D,"="&amp;'Backfill Report'!C10,'Transport DB'!$C:$C,"&gt;="&amp;'Backfill Report'!$F$4,'Transport DB'!C:C,"&lt;="&amp;'Backfill Report'!$G$4)</f>
        <v>0</v>
      </c>
      <c r="G10" s="163">
        <f>SUMIFS('Transport DB'!O:O,'Transport DB'!$D:$D,"="&amp;'Backfill Report'!C10,'Transport DB'!$C:$C,"&gt;="&amp;'Backfill Report'!$F$4,'Transport DB'!C:C,"&lt;="&amp;'Backfill Report'!$G$4)+SUMIFS('Transport DB'!P:P,'Transport DB'!$D:$D,"="&amp;'Backfill Report'!C10,'Transport DB'!$C:$C,"&gt;="&amp;'Backfill Report'!$F$4,'Transport DB'!C:C,"&lt;="&amp;'Backfill Report'!$G$4)+SUMIFS('Transport DB'!Q:Q,'Transport DB'!$D:$D,"="&amp;'Backfill Report'!C10,'Transport DB'!$C:$C,"&gt;="&amp;'Backfill Report'!$F$4,'Transport DB'!C:C,"&lt;="&amp;'Backfill Report'!$G$4)</f>
        <v>0</v>
      </c>
      <c r="H10" s="175">
        <f>SUMIFS('Transport DB'!$J:$J,'Transport DB'!$D:$D,"="&amp;'Backfill Report'!C10,'Transport DB'!$C:$C,"&gt;="&amp;'Backfill Report'!$H$4,'Transport DB'!C:C,"&lt;="&amp;'Backfill Report'!$I$4)</f>
        <v>0</v>
      </c>
      <c r="I10" s="163">
        <f>SUMIFS('Transport DB'!O:O,'Transport DB'!$D:$D,"="&amp;'Backfill Report'!C10,'Transport DB'!$C:$C,"&gt;="&amp;'Backfill Report'!$H$4,'Transport DB'!C:C,"&lt;="&amp;'Backfill Report'!$I$4)+SUMIFS('Transport DB'!P:P,'Transport DB'!$D:$D,"="&amp;'Backfill Report'!C10,'Transport DB'!$C:$C,"&gt;="&amp;'Backfill Report'!$H$4,'Transport DB'!C:C,"&lt;="&amp;'Backfill Report'!$I$4)+SUMIFS('Transport DB'!Q:Q,'Transport DB'!$D:$D,"="&amp;'Backfill Report'!C10,'Transport DB'!$C:$C,"&gt;="&amp;'Backfill Report'!$H$4,'Transport DB'!C:C,"&lt;="&amp;'Backfill Report'!$I$4)</f>
        <v>0</v>
      </c>
      <c r="J10" s="175">
        <f>SUMIFS('Transport DB'!$J:$J,'Transport DB'!$D:$D,"="&amp;'Backfill Report'!C10,'Transport DB'!$C:$C,"&gt;="&amp;'Backfill Report'!$J$4,'Transport DB'!C:C,"&lt;="&amp;'Backfill Report'!$K$4)</f>
        <v>29</v>
      </c>
      <c r="K10" s="163">
        <f>SUMIFS('Transport DB'!O:O,'Transport DB'!$D:$D,"="&amp;'Backfill Report'!C10,'Transport DB'!$C:$C,"&gt;="&amp;'Backfill Report'!$J$4,'Transport DB'!C:C,"&lt;="&amp;'Backfill Report'!$K$4)+SUMIFS('Transport DB'!P:P,'Transport DB'!$D:$D,"="&amp;'Backfill Report'!C10,'Transport DB'!$C:$C,"&gt;="&amp;'Backfill Report'!$J$4,'Transport DB'!C:C,"&lt;="&amp;'Backfill Report'!$K$4)+SUMIFS('Transport DB'!Q:Q,'Transport DB'!$D:$D,"="&amp;'Backfill Report'!C10,'Transport DB'!$C:$C,"&gt;="&amp;'Backfill Report'!$J$4,'Transport DB'!C:C,"&lt;="&amp;'Backfill Report'!$K$4)</f>
        <v>342.20000000000005</v>
      </c>
      <c r="L10" s="175">
        <f>SUMIFS('Transport DB'!J:J,'Transport DB'!D:D,"="&amp;'Backfill Report'!C10,'Transport DB'!C:C,"&gt;="&amp;'Backfill Report'!$L$4,'Transport DB'!C:C,"&lt;="&amp;'Backfill Report'!$M$4)</f>
        <v>78</v>
      </c>
      <c r="M10" s="163">
        <f>SUMIFS('Transport DB'!O:O,'Transport DB'!$D:$D,"="&amp;'Backfill Report'!C10,'Transport DB'!$C:$C,"&gt;="&amp;'Backfill Report'!$L$4,'Transport DB'!C:C,"&lt;="&amp;'Backfill Report'!$M$4)+SUMIFS('Transport DB'!P:P,'Transport DB'!$D:$D,"="&amp;'Backfill Report'!C10,'Transport DB'!$C:$C,"&gt;="&amp;'Backfill Report'!$L$4,'Transport DB'!C:C,"&lt;="&amp;'Backfill Report'!$M$4)+SUMIFS('Transport DB'!Q:Q,'Transport DB'!$D:$D,"="&amp;'Backfill Report'!C10,'Transport DB'!$C:$C,"&gt;="&amp;'Backfill Report'!$L$4,'Transport DB'!C:C,"&lt;="&amp;'Backfill Report'!$M$4)</f>
        <v>920.39999999999986</v>
      </c>
      <c r="N10" s="175">
        <f>SUMIFS('Transport DB'!$J:$J,'Transport DB'!$D:$D,"="&amp;'Backfill Report'!C10,'Transport DB'!$C:$C,"&gt;="&amp;'Backfill Report'!$N$4,'Transport DB'!C:C,"&lt;="&amp;'Backfill Report'!$O$4)</f>
        <v>41</v>
      </c>
      <c r="O10" s="163">
        <f>SUMIFS('Transport DB'!O:O,'Transport DB'!$D:$D,"="&amp;'Backfill Report'!C10,'Transport DB'!$C:$C,"&gt;="&amp;'Backfill Report'!$N$4,'Transport DB'!C:C,"&lt;="&amp;'Backfill Report'!$O$4)+SUMIFS('Transport DB'!P:P,'Transport DB'!$D:$D,"="&amp;'Backfill Report'!C10,'Transport DB'!$C:$C,"&gt;="&amp;'Backfill Report'!$N$4,'Transport DB'!C:C,"&lt;="&amp;'Backfill Report'!$O$4)+SUMIFS('Transport DB'!Q:Q,'Transport DB'!$D:$D,"="&amp;'Backfill Report'!C10,'Transport DB'!$C:$C,"&gt;="&amp;'Backfill Report'!$N$4,'Transport DB'!C:C,"&lt;="&amp;'Backfill Report'!$O$4)</f>
        <v>483.79999999999995</v>
      </c>
      <c r="P10" s="175">
        <f>SUMIFS('Transport DB'!$J:$J,'Transport DB'!$D:$D,"="&amp;'Backfill Report'!C10,'Transport DB'!$C:$C,"&gt;="&amp;'Backfill Report'!$P$4,'Transport DB'!C:C,"&lt;="&amp;'Backfill Report'!$Q$4)</f>
        <v>0</v>
      </c>
      <c r="Q10" s="163">
        <f>SUMIFS('Transport DB'!O:O,'Transport DB'!$D:$D,"="&amp;'Backfill Report'!C10,'Transport DB'!$C:$C,"&gt;="&amp;'Backfill Report'!$P$4,'Transport DB'!C:C,"&lt;="&amp;'Backfill Report'!$Q$4)+SUMIFS('Transport DB'!P:P,'Transport DB'!$D:$D,"="&amp;'Backfill Report'!C10,'Transport DB'!$C:$C,"&gt;="&amp;'Backfill Report'!$P$4,'Transport DB'!C:C,"&lt;="&amp;'Backfill Report'!$Q$4)+SUMIFS('Transport DB'!Q:Q,'Transport DB'!$D:$D,"="&amp;'Backfill Report'!C10,'Transport DB'!$C:$C,"&gt;="&amp;'Backfill Report'!$P$4,'Transport DB'!C:C,"&lt;="&amp;'Backfill Report'!$Q$4)</f>
        <v>0</v>
      </c>
      <c r="R10" s="175">
        <f>SUMIFS('Transport DB'!$J:$J,'Transport DB'!$D:$D,"="&amp;'Backfill Report'!C10,'Transport DB'!$C:$C,"&gt;="&amp;'Backfill Report'!$R$4,'Transport DB'!C:C,"&lt;="&amp;'Backfill Report'!$S$4)</f>
        <v>0</v>
      </c>
      <c r="S10" s="163">
        <f>SUMIFS('Transport DB'!O:O,'Transport DB'!$D:$D,"="&amp;'Backfill Report'!C10,'Transport DB'!$C:$C,"&gt;="&amp;'Backfill Report'!$R$4,'Transport DB'!C:C,"&lt;="&amp;'Backfill Report'!$S$4)+SUMIFS('Transport DB'!P:P,'Transport DB'!$D:$D,"="&amp;'Backfill Report'!C10,'Transport DB'!$C:$C,"&gt;="&amp;'Backfill Report'!$R$4,'Transport DB'!C:C,"&lt;="&amp;'Backfill Report'!$S$4)+SUMIFS('Transport DB'!Q:Q,'Transport DB'!$D:$D,"="&amp;'Backfill Report'!C10,'Transport DB'!$C:$C,"&gt;="&amp;'Backfill Report'!$R$4,'Transport DB'!C:C,"&lt;="&amp;'Backfill Report'!$S$4)</f>
        <v>0</v>
      </c>
      <c r="T10" s="175">
        <f>SUMIFS('Transport DB'!$J:$J,'Transport DB'!$D:$D,"="&amp;'Backfill Report'!C10,'Transport DB'!$C:$C,"&gt;="&amp;'Backfill Report'!$T$4,'Transport DB'!C:C,"&lt;="&amp;'Backfill Report'!$U$4)</f>
        <v>0</v>
      </c>
      <c r="U10" s="163">
        <f>SUMIFS('Transport DB'!O:O,'Transport DB'!$D:$D,"="&amp;'Backfill Report'!C10,'Transport DB'!$C:$C,"&gt;="&amp;'Backfill Report'!$T$4,'Transport DB'!C:C,"&lt;="&amp;'Backfill Report'!$U$4)+SUMIFS('Transport DB'!P:P,'Transport DB'!$D:$D,"="&amp;'Backfill Report'!C10,'Transport DB'!$C:$C,"&gt;="&amp;'Backfill Report'!$T$4,'Transport DB'!C:C,"&lt;="&amp;'Backfill Report'!$U$4)+SUMIFS('Transport DB'!Q:Q,'Transport DB'!$D:$D,"="&amp;'Backfill Report'!C10,'Transport DB'!$C:$C,"&gt;="&amp;'Backfill Report'!$T$4,'Transport DB'!C:C,"&lt;="&amp;'Backfill Report'!$U$4)</f>
        <v>0</v>
      </c>
      <c r="V10" s="175">
        <f>SUMIFS('Transport DB'!$J:$J,'Transport DB'!$D:$D,"="&amp;'Backfill Report'!C10,'Transport DB'!$C:$C,"&gt;="&amp;'Backfill Report'!$V$4,'Transport DB'!C:C,"&lt;="&amp;'Backfill Report'!$W$4)</f>
        <v>0</v>
      </c>
      <c r="W10" s="163">
        <f>SUMIFS('Transport DB'!O:O,'Transport DB'!$D:$D,"="&amp;'Backfill Report'!C10,'Transport DB'!$C:$C,"&gt;="&amp;'Backfill Report'!$V$4,'Transport DB'!C:C,"&lt;="&amp;'Backfill Report'!$W$4)+SUMIFS('Transport DB'!P:P,'Transport DB'!$D:$D,"="&amp;'Backfill Report'!C10,'Transport DB'!$C:$C,"&gt;="&amp;'Backfill Report'!$V$4,'Transport DB'!C:C,"&lt;="&amp;'Backfill Report'!$W$4)+SUMIFS('Transport DB'!Q:Q,'Transport DB'!$D:$D,"="&amp;'Backfill Report'!C10,'Transport DB'!$C:$C,"&gt;="&amp;'Backfill Report'!$V$4,'Transport DB'!C:C,"&lt;="&amp;'Backfill Report'!$W$4)</f>
        <v>0</v>
      </c>
      <c r="X10" s="175">
        <f>SUMIFS('Transport DB'!$J:$J,'Transport DB'!$D:$D,"="&amp;'Backfill Report'!C10,'Transport DB'!$C:$C,"&gt;="&amp;'Backfill Report'!$X$4,'Transport DB'!C:C,"&lt;="&amp;'Backfill Report'!$Y$4)</f>
        <v>0</v>
      </c>
      <c r="Y10" s="163">
        <f>SUMIFS('Transport DB'!O:O,'Transport DB'!$D:$D,"="&amp;'Backfill Report'!C10,'Transport DB'!$C:$C,"&gt;="&amp;'Backfill Report'!$X$4,'Transport DB'!C:C,"&lt;="&amp;'Backfill Report'!$Y$4)+SUMIFS('Transport DB'!P:P,'Transport DB'!$D:$D,"="&amp;'Backfill Report'!C10,'Transport DB'!$C:$C,"&gt;="&amp;'Backfill Report'!$X$4,'Transport DB'!C:C,"&lt;="&amp;'Backfill Report'!$Y$4)+SUMIFS('Transport DB'!Q:Q,'Transport DB'!$D:$D,"="&amp;'Backfill Report'!C10,'Transport DB'!$C:$C,"&gt;="&amp;'Backfill Report'!$X$4,'Transport DB'!C:C,"&lt;="&amp;'Backfill Report'!$Y$4)</f>
        <v>0</v>
      </c>
      <c r="Z10" s="175">
        <f>SUMIFS('Transport DB'!$J:$J,'Transport DB'!$D:$D,"="&amp;'Backfill Report'!C10,'Transport DB'!$C:$C,"&gt;="&amp;'Backfill Report'!$Z$4,'Transport DB'!C:C,"&lt;="&amp;'Backfill Report'!$AA$4)</f>
        <v>0</v>
      </c>
      <c r="AA10" s="163">
        <f>SUMIFS('Transport DB'!O:O,'Transport DB'!$D:$D,"="&amp;'Backfill Report'!C10,'Transport DB'!$C:$C,"&gt;="&amp;'Backfill Report'!$Z$4,'Transport DB'!C:C,"&lt;="&amp;'Backfill Report'!$AA$4)+SUMIFS('Transport DB'!P:P,'Transport DB'!$D:$D,"="&amp;'Backfill Report'!C10,'Transport DB'!$C:$C,"&gt;="&amp;'Backfill Report'!$Z$4,'Transport DB'!C:C,"&lt;="&amp;'Backfill Report'!$AA$4)+SUMIFS('Transport DB'!Q:Q,'Transport DB'!$D:$D,"="&amp;'Backfill Report'!C10,'Transport DB'!$C:$C,"&gt;="&amp;'Backfill Report'!$Z$4,'Transport DB'!C:C,"&lt;="&amp;'Backfill Report'!$AA$4)</f>
        <v>0</v>
      </c>
      <c r="AB10" s="175">
        <f>SUMIFS('Transport DB'!$J:$J,'Transport DB'!$D:$D,"="&amp;'Backfill Report'!C10,'Transport DB'!$C:$C,"&gt;="&amp;'Backfill Report'!$AB$4,'Transport DB'!C:C,"&lt;="&amp;'Backfill Report'!$AC$4)</f>
        <v>0</v>
      </c>
      <c r="AC10" s="163">
        <f>SUMIFS('Transport DB'!O:O,'Transport DB'!$D:$D,"="&amp;'Backfill Report'!C10,'Transport DB'!$C:$C,"&gt;="&amp;'Backfill Report'!$AB$4,'Transport DB'!C:C,"&lt;="&amp;'Backfill Report'!$AC$4)+SUMIFS('Transport DB'!P:P,'Transport DB'!$D:$D,"="&amp;'Backfill Report'!C10,'Transport DB'!$C:$C,"&gt;="&amp;'Backfill Report'!$AB$4,'Transport DB'!C:C,"&lt;="&amp;'Backfill Report'!$AC$4)+SUMIFS('Transport DB'!Q:Q,'Transport DB'!$D:$D,"="&amp;'Backfill Report'!C10,'Transport DB'!$C:$C,"&gt;="&amp;'Backfill Report'!$AB$4,'Transport DB'!C:C,"&lt;="&amp;'Backfill Report'!$AC$4)</f>
        <v>0</v>
      </c>
      <c r="AD10" s="175">
        <f>SUMIFS('Transport DB'!$J:$J,'Transport DB'!$D:$D,"="&amp;'Backfill Report'!C10,'Transport DB'!$C:$C,"&gt;="&amp;'Backfill Report'!$AD$4,'Transport DB'!C:C,"&lt;="&amp;'Backfill Report'!$AE$4)</f>
        <v>0</v>
      </c>
      <c r="AE10" s="163">
        <f>SUMIFS('Transport DB'!O:O,'Transport DB'!$D:$D,"="&amp;'Backfill Report'!C10,'Transport DB'!$C:$C,"&gt;="&amp;'Backfill Report'!$AD$4,'Transport DB'!C:C,"&lt;="&amp;'Backfill Report'!$AE$4)+SUMIFS('Transport DB'!P:P,'Transport DB'!$D:$D,"="&amp;'Backfill Report'!C10,'Transport DB'!$C:$C,"&gt;="&amp;'Backfill Report'!$AD$4,'Transport DB'!C:C,"&lt;="&amp;'Backfill Report'!$AE$4)+SUMIFS('Transport DB'!Q:Q,'Transport DB'!$D:$D,"="&amp;'Backfill Report'!C10,'Transport DB'!$C:$C,"&gt;="&amp;'Backfill Report'!$AD$4,'Transport DB'!C:C,"&lt;="&amp;'Backfill Report'!$AE$4)</f>
        <v>0</v>
      </c>
      <c r="AI10" s="208" t="s">
        <v>144</v>
      </c>
    </row>
    <row r="11" spans="1:35" ht="28.5" x14ac:dyDescent="0.45">
      <c r="A11" s="157"/>
      <c r="B11" s="178">
        <v>6</v>
      </c>
      <c r="C11" s="162" t="s">
        <v>143</v>
      </c>
      <c r="D11" s="174" t="str">
        <f>VLOOKUP(C11,'Transport DB'!T:X,3,FALSE)</f>
        <v>انصاری</v>
      </c>
      <c r="E11" s="193" t="str">
        <f>VLOOKUP(C11,'Transport DB'!T:X,2,FALSE)</f>
        <v>کامیون کمپرسی</v>
      </c>
      <c r="F11" s="175">
        <f>SUMIFS('Transport DB'!$J:$J,'Transport DB'!$D:$D,"="&amp;'Backfill Report'!C11,'Transport DB'!$C:$C,"&gt;="&amp;'Backfill Report'!$F$4,'Transport DB'!C:C,"&lt;="&amp;'Backfill Report'!$G$4)</f>
        <v>0</v>
      </c>
      <c r="G11" s="163">
        <f>SUMIFS('Transport DB'!O:O,'Transport DB'!$D:$D,"="&amp;'Backfill Report'!C11,'Transport DB'!$C:$C,"&gt;="&amp;'Backfill Report'!$F$4,'Transport DB'!C:C,"&lt;="&amp;'Backfill Report'!$G$4)+SUMIFS('Transport DB'!P:P,'Transport DB'!$D:$D,"="&amp;'Backfill Report'!C11,'Transport DB'!$C:$C,"&gt;="&amp;'Backfill Report'!$F$4,'Transport DB'!C:C,"&lt;="&amp;'Backfill Report'!$G$4)+SUMIFS('Transport DB'!Q:Q,'Transport DB'!$D:$D,"="&amp;'Backfill Report'!C11,'Transport DB'!$C:$C,"&gt;="&amp;'Backfill Report'!$F$4,'Transport DB'!C:C,"&lt;="&amp;'Backfill Report'!$G$4)</f>
        <v>0</v>
      </c>
      <c r="H11" s="175">
        <f>SUMIFS('Transport DB'!$J:$J,'Transport DB'!$D:$D,"="&amp;'Backfill Report'!C11,'Transport DB'!$C:$C,"&gt;="&amp;'Backfill Report'!$H$4,'Transport DB'!C:C,"&lt;="&amp;'Backfill Report'!$I$4)</f>
        <v>0</v>
      </c>
      <c r="I11" s="163">
        <f>SUMIFS('Transport DB'!O:O,'Transport DB'!$D:$D,"="&amp;'Backfill Report'!C11,'Transport DB'!$C:$C,"&gt;="&amp;'Backfill Report'!$H$4,'Transport DB'!C:C,"&lt;="&amp;'Backfill Report'!$I$4)+SUMIFS('Transport DB'!P:P,'Transport DB'!$D:$D,"="&amp;'Backfill Report'!C11,'Transport DB'!$C:$C,"&gt;="&amp;'Backfill Report'!$H$4,'Transport DB'!C:C,"&lt;="&amp;'Backfill Report'!$I$4)+SUMIFS('Transport DB'!Q:Q,'Transport DB'!$D:$D,"="&amp;'Backfill Report'!C11,'Transport DB'!$C:$C,"&gt;="&amp;'Backfill Report'!$H$4,'Transport DB'!C:C,"&lt;="&amp;'Backfill Report'!$I$4)</f>
        <v>0</v>
      </c>
      <c r="J11" s="175">
        <f>SUMIFS('Transport DB'!$J:$J,'Transport DB'!$D:$D,"="&amp;'Backfill Report'!C11,'Transport DB'!$C:$C,"&gt;="&amp;'Backfill Report'!$J$4,'Transport DB'!C:C,"&lt;="&amp;'Backfill Report'!$K$4)</f>
        <v>0</v>
      </c>
      <c r="K11" s="163">
        <f>SUMIFS('Transport DB'!O:O,'Transport DB'!$D:$D,"="&amp;'Backfill Report'!C11,'Transport DB'!$C:$C,"&gt;="&amp;'Backfill Report'!$J$4,'Transport DB'!C:C,"&lt;="&amp;'Backfill Report'!$K$4)+SUMIFS('Transport DB'!P:P,'Transport DB'!$D:$D,"="&amp;'Backfill Report'!C11,'Transport DB'!$C:$C,"&gt;="&amp;'Backfill Report'!$J$4,'Transport DB'!C:C,"&lt;="&amp;'Backfill Report'!$K$4)+SUMIFS('Transport DB'!Q:Q,'Transport DB'!$D:$D,"="&amp;'Backfill Report'!C11,'Transport DB'!$C:$C,"&gt;="&amp;'Backfill Report'!$J$4,'Transport DB'!C:C,"&lt;="&amp;'Backfill Report'!$K$4)</f>
        <v>0</v>
      </c>
      <c r="L11" s="175">
        <f>SUMIFS('Transport DB'!J:J,'Transport DB'!D:D,"="&amp;'Backfill Report'!C11,'Transport DB'!C:C,"&gt;="&amp;'Backfill Report'!$L$4,'Transport DB'!C:C,"&lt;="&amp;'Backfill Report'!$M$4)</f>
        <v>807</v>
      </c>
      <c r="M11" s="163">
        <f>SUMIFS('Transport DB'!O:O,'Transport DB'!$D:$D,"="&amp;'Backfill Report'!C11,'Transport DB'!$C:$C,"&gt;="&amp;'Backfill Report'!$L$4,'Transport DB'!C:C,"&lt;="&amp;'Backfill Report'!$M$4)+SUMIFS('Transport DB'!P:P,'Transport DB'!$D:$D,"="&amp;'Backfill Report'!C11,'Transport DB'!$C:$C,"&gt;="&amp;'Backfill Report'!$L$4,'Transport DB'!C:C,"&lt;="&amp;'Backfill Report'!$M$4)+SUMIFS('Transport DB'!Q:Q,'Transport DB'!$D:$D,"="&amp;'Backfill Report'!C11,'Transport DB'!$C:$C,"&gt;="&amp;'Backfill Report'!$L$4,'Transport DB'!C:C,"&lt;="&amp;'Backfill Report'!$M$4)</f>
        <v>5649</v>
      </c>
      <c r="N11" s="175">
        <f>SUMIFS('Transport DB'!$J:$J,'Transport DB'!$D:$D,"="&amp;'Backfill Report'!C11,'Transport DB'!$C:$C,"&gt;="&amp;'Backfill Report'!$N$4,'Transport DB'!C:C,"&lt;="&amp;'Backfill Report'!$O$4)</f>
        <v>427</v>
      </c>
      <c r="O11" s="163">
        <f>SUMIFS('Transport DB'!O:O,'Transport DB'!$D:$D,"="&amp;'Backfill Report'!C11,'Transport DB'!$C:$C,"&gt;="&amp;'Backfill Report'!$N$4,'Transport DB'!C:C,"&lt;="&amp;'Backfill Report'!$O$4)+SUMIFS('Transport DB'!P:P,'Transport DB'!$D:$D,"="&amp;'Backfill Report'!C11,'Transport DB'!$C:$C,"&gt;="&amp;'Backfill Report'!$N$4,'Transport DB'!C:C,"&lt;="&amp;'Backfill Report'!$O$4)+SUMIFS('Transport DB'!Q:Q,'Transport DB'!$D:$D,"="&amp;'Backfill Report'!C11,'Transport DB'!$C:$C,"&gt;="&amp;'Backfill Report'!$N$4,'Transport DB'!C:C,"&lt;="&amp;'Backfill Report'!$O$4)</f>
        <v>2989</v>
      </c>
      <c r="P11" s="175">
        <f>SUMIFS('Transport DB'!$J:$J,'Transport DB'!$D:$D,"="&amp;'Backfill Report'!C11,'Transport DB'!$C:$C,"&gt;="&amp;'Backfill Report'!$P$4,'Transport DB'!C:C,"&lt;="&amp;'Backfill Report'!$Q$4)</f>
        <v>0</v>
      </c>
      <c r="Q11" s="163">
        <f>SUMIFS('Transport DB'!O:O,'Transport DB'!$D:$D,"="&amp;'Backfill Report'!C11,'Transport DB'!$C:$C,"&gt;="&amp;'Backfill Report'!$P$4,'Transport DB'!C:C,"&lt;="&amp;'Backfill Report'!$Q$4)+SUMIFS('Transport DB'!P:P,'Transport DB'!$D:$D,"="&amp;'Backfill Report'!C11,'Transport DB'!$C:$C,"&gt;="&amp;'Backfill Report'!$P$4,'Transport DB'!C:C,"&lt;="&amp;'Backfill Report'!$Q$4)+SUMIFS('Transport DB'!Q:Q,'Transport DB'!$D:$D,"="&amp;'Backfill Report'!C11,'Transport DB'!$C:$C,"&gt;="&amp;'Backfill Report'!$P$4,'Transport DB'!C:C,"&lt;="&amp;'Backfill Report'!$Q$4)</f>
        <v>0</v>
      </c>
      <c r="R11" s="175">
        <f>SUMIFS('Transport DB'!$J:$J,'Transport DB'!$D:$D,"="&amp;'Backfill Report'!C11,'Transport DB'!$C:$C,"&gt;="&amp;'Backfill Report'!$R$4,'Transport DB'!C:C,"&lt;="&amp;'Backfill Report'!$S$4)</f>
        <v>0</v>
      </c>
      <c r="S11" s="163">
        <f>SUMIFS('Transport DB'!O:O,'Transport DB'!$D:$D,"="&amp;'Backfill Report'!C11,'Transport DB'!$C:$C,"&gt;="&amp;'Backfill Report'!$R$4,'Transport DB'!C:C,"&lt;="&amp;'Backfill Report'!$S$4)+SUMIFS('Transport DB'!P:P,'Transport DB'!$D:$D,"="&amp;'Backfill Report'!C11,'Transport DB'!$C:$C,"&gt;="&amp;'Backfill Report'!$R$4,'Transport DB'!C:C,"&lt;="&amp;'Backfill Report'!$S$4)+SUMIFS('Transport DB'!Q:Q,'Transport DB'!$D:$D,"="&amp;'Backfill Report'!C11,'Transport DB'!$C:$C,"&gt;="&amp;'Backfill Report'!$R$4,'Transport DB'!C:C,"&lt;="&amp;'Backfill Report'!$S$4)</f>
        <v>0</v>
      </c>
      <c r="T11" s="175">
        <f>SUMIFS('Transport DB'!$J:$J,'Transport DB'!$D:$D,"="&amp;'Backfill Report'!C11,'Transport DB'!$C:$C,"&gt;="&amp;'Backfill Report'!$T$4,'Transport DB'!C:C,"&lt;="&amp;'Backfill Report'!$U$4)</f>
        <v>0</v>
      </c>
      <c r="U11" s="163">
        <f>SUMIFS('Transport DB'!O:O,'Transport DB'!$D:$D,"="&amp;'Backfill Report'!C11,'Transport DB'!$C:$C,"&gt;="&amp;'Backfill Report'!$T$4,'Transport DB'!C:C,"&lt;="&amp;'Backfill Report'!$U$4)+SUMIFS('Transport DB'!P:P,'Transport DB'!$D:$D,"="&amp;'Backfill Report'!C11,'Transport DB'!$C:$C,"&gt;="&amp;'Backfill Report'!$T$4,'Transport DB'!C:C,"&lt;="&amp;'Backfill Report'!$U$4)+SUMIFS('Transport DB'!Q:Q,'Transport DB'!$D:$D,"="&amp;'Backfill Report'!C11,'Transport DB'!$C:$C,"&gt;="&amp;'Backfill Report'!$T$4,'Transport DB'!C:C,"&lt;="&amp;'Backfill Report'!$U$4)</f>
        <v>0</v>
      </c>
      <c r="V11" s="175">
        <f>SUMIFS('Transport DB'!$J:$J,'Transport DB'!$D:$D,"="&amp;'Backfill Report'!C11,'Transport DB'!$C:$C,"&gt;="&amp;'Backfill Report'!$V$4,'Transport DB'!C:C,"&lt;="&amp;'Backfill Report'!$W$4)</f>
        <v>0</v>
      </c>
      <c r="W11" s="163">
        <f>SUMIFS('Transport DB'!O:O,'Transport DB'!$D:$D,"="&amp;'Backfill Report'!C11,'Transport DB'!$C:$C,"&gt;="&amp;'Backfill Report'!$V$4,'Transport DB'!C:C,"&lt;="&amp;'Backfill Report'!$W$4)+SUMIFS('Transport DB'!P:P,'Transport DB'!$D:$D,"="&amp;'Backfill Report'!C11,'Transport DB'!$C:$C,"&gt;="&amp;'Backfill Report'!$V$4,'Transport DB'!C:C,"&lt;="&amp;'Backfill Report'!$W$4)+SUMIFS('Transport DB'!Q:Q,'Transport DB'!$D:$D,"="&amp;'Backfill Report'!C11,'Transport DB'!$C:$C,"&gt;="&amp;'Backfill Report'!$V$4,'Transport DB'!C:C,"&lt;="&amp;'Backfill Report'!$W$4)</f>
        <v>0</v>
      </c>
      <c r="X11" s="175">
        <f>SUMIFS('Transport DB'!$J:$J,'Transport DB'!$D:$D,"="&amp;'Backfill Report'!C11,'Transport DB'!$C:$C,"&gt;="&amp;'Backfill Report'!$X$4,'Transport DB'!C:C,"&lt;="&amp;'Backfill Report'!$Y$4)</f>
        <v>0</v>
      </c>
      <c r="Y11" s="163">
        <f>SUMIFS('Transport DB'!O:O,'Transport DB'!$D:$D,"="&amp;'Backfill Report'!C11,'Transport DB'!$C:$C,"&gt;="&amp;'Backfill Report'!$X$4,'Transport DB'!C:C,"&lt;="&amp;'Backfill Report'!$Y$4)+SUMIFS('Transport DB'!P:P,'Transport DB'!$D:$D,"="&amp;'Backfill Report'!C11,'Transport DB'!$C:$C,"&gt;="&amp;'Backfill Report'!$X$4,'Transport DB'!C:C,"&lt;="&amp;'Backfill Report'!$Y$4)+SUMIFS('Transport DB'!Q:Q,'Transport DB'!$D:$D,"="&amp;'Backfill Report'!C11,'Transport DB'!$C:$C,"&gt;="&amp;'Backfill Report'!$X$4,'Transport DB'!C:C,"&lt;="&amp;'Backfill Report'!$Y$4)</f>
        <v>0</v>
      </c>
      <c r="Z11" s="175">
        <f>SUMIFS('Transport DB'!$J:$J,'Transport DB'!$D:$D,"="&amp;'Backfill Report'!C11,'Transport DB'!$C:$C,"&gt;="&amp;'Backfill Report'!$Z$4,'Transport DB'!C:C,"&lt;="&amp;'Backfill Report'!$AA$4)</f>
        <v>0</v>
      </c>
      <c r="AA11" s="163">
        <f>SUMIFS('Transport DB'!O:O,'Transport DB'!$D:$D,"="&amp;'Backfill Report'!C11,'Transport DB'!$C:$C,"&gt;="&amp;'Backfill Report'!$Z$4,'Transport DB'!C:C,"&lt;="&amp;'Backfill Report'!$AA$4)+SUMIFS('Transport DB'!P:P,'Transport DB'!$D:$D,"="&amp;'Backfill Report'!C11,'Transport DB'!$C:$C,"&gt;="&amp;'Backfill Report'!$Z$4,'Transport DB'!C:C,"&lt;="&amp;'Backfill Report'!$AA$4)+SUMIFS('Transport DB'!Q:Q,'Transport DB'!$D:$D,"="&amp;'Backfill Report'!C11,'Transport DB'!$C:$C,"&gt;="&amp;'Backfill Report'!$Z$4,'Transport DB'!C:C,"&lt;="&amp;'Backfill Report'!$AA$4)</f>
        <v>0</v>
      </c>
      <c r="AB11" s="175">
        <f>SUMIFS('Transport DB'!$J:$J,'Transport DB'!$D:$D,"="&amp;'Backfill Report'!C11,'Transport DB'!$C:$C,"&gt;="&amp;'Backfill Report'!$AB$4,'Transport DB'!C:C,"&lt;="&amp;'Backfill Report'!$AC$4)</f>
        <v>0</v>
      </c>
      <c r="AC11" s="163">
        <f>SUMIFS('Transport DB'!O:O,'Transport DB'!$D:$D,"="&amp;'Backfill Report'!C11,'Transport DB'!$C:$C,"&gt;="&amp;'Backfill Report'!$AB$4,'Transport DB'!C:C,"&lt;="&amp;'Backfill Report'!$AC$4)+SUMIFS('Transport DB'!P:P,'Transport DB'!$D:$D,"="&amp;'Backfill Report'!C11,'Transport DB'!$C:$C,"&gt;="&amp;'Backfill Report'!$AB$4,'Transport DB'!C:C,"&lt;="&amp;'Backfill Report'!$AC$4)+SUMIFS('Transport DB'!Q:Q,'Transport DB'!$D:$D,"="&amp;'Backfill Report'!C11,'Transport DB'!$C:$C,"&gt;="&amp;'Backfill Report'!$AB$4,'Transport DB'!C:C,"&lt;="&amp;'Backfill Report'!$AC$4)</f>
        <v>0</v>
      </c>
      <c r="AD11" s="175">
        <f>SUMIFS('Transport DB'!$J:$J,'Transport DB'!$D:$D,"="&amp;'Backfill Report'!C11,'Transport DB'!$C:$C,"&gt;="&amp;'Backfill Report'!$AD$4,'Transport DB'!C:C,"&lt;="&amp;'Backfill Report'!$AE$4)</f>
        <v>0</v>
      </c>
      <c r="AE11" s="163">
        <f>SUMIFS('Transport DB'!O:O,'Transport DB'!$D:$D,"="&amp;'Backfill Report'!C11,'Transport DB'!$C:$C,"&gt;="&amp;'Backfill Report'!$AD$4,'Transport DB'!C:C,"&lt;="&amp;'Backfill Report'!$AE$4)+SUMIFS('Transport DB'!P:P,'Transport DB'!$D:$D,"="&amp;'Backfill Report'!C11,'Transport DB'!$C:$C,"&gt;="&amp;'Backfill Report'!$AD$4,'Transport DB'!C:C,"&lt;="&amp;'Backfill Report'!$AE$4)+SUMIFS('Transport DB'!Q:Q,'Transport DB'!$D:$D,"="&amp;'Backfill Report'!C11,'Transport DB'!$C:$C,"&gt;="&amp;'Backfill Report'!$AD$4,'Transport DB'!C:C,"&lt;="&amp;'Backfill Report'!$AE$4)</f>
        <v>0</v>
      </c>
      <c r="AI11" s="208" t="s">
        <v>145</v>
      </c>
    </row>
    <row r="12" spans="1:35" ht="28.5" x14ac:dyDescent="0.45">
      <c r="A12" s="157"/>
      <c r="B12" s="178">
        <v>7</v>
      </c>
      <c r="C12" s="162" t="s">
        <v>144</v>
      </c>
      <c r="D12" s="174" t="str">
        <f>VLOOKUP(C12,'Transport DB'!T:X,3,FALSE)</f>
        <v>انصاری</v>
      </c>
      <c r="E12" s="193" t="str">
        <f>VLOOKUP(C12,'Transport DB'!T:X,2,FALSE)</f>
        <v>کامیون کمپرسی</v>
      </c>
      <c r="F12" s="175">
        <f>SUMIFS('Transport DB'!$J:$J,'Transport DB'!$D:$D,"="&amp;'Backfill Report'!C12,'Transport DB'!$C:$C,"&gt;="&amp;'Backfill Report'!$F$4,'Transport DB'!C:C,"&lt;="&amp;'Backfill Report'!$G$4)</f>
        <v>0</v>
      </c>
      <c r="G12" s="163">
        <f>SUMIFS('Transport DB'!O:O,'Transport DB'!$D:$D,"="&amp;'Backfill Report'!C12,'Transport DB'!$C:$C,"&gt;="&amp;'Backfill Report'!$F$4,'Transport DB'!C:C,"&lt;="&amp;'Backfill Report'!$G$4)+SUMIFS('Transport DB'!P:P,'Transport DB'!$D:$D,"="&amp;'Backfill Report'!C12,'Transport DB'!$C:$C,"&gt;="&amp;'Backfill Report'!$F$4,'Transport DB'!C:C,"&lt;="&amp;'Backfill Report'!$G$4)+SUMIFS('Transport DB'!Q:Q,'Transport DB'!$D:$D,"="&amp;'Backfill Report'!C12,'Transport DB'!$C:$C,"&gt;="&amp;'Backfill Report'!$F$4,'Transport DB'!C:C,"&lt;="&amp;'Backfill Report'!$G$4)</f>
        <v>0</v>
      </c>
      <c r="H12" s="175">
        <f>SUMIFS('Transport DB'!$J:$J,'Transport DB'!$D:$D,"="&amp;'Backfill Report'!C12,'Transport DB'!$C:$C,"&gt;="&amp;'Backfill Report'!$H$4,'Transport DB'!C:C,"&lt;="&amp;'Backfill Report'!$I$4)</f>
        <v>0</v>
      </c>
      <c r="I12" s="163">
        <f>SUMIFS('Transport DB'!O:O,'Transport DB'!$D:$D,"="&amp;'Backfill Report'!C12,'Transport DB'!$C:$C,"&gt;="&amp;'Backfill Report'!$H$4,'Transport DB'!C:C,"&lt;="&amp;'Backfill Report'!$I$4)+SUMIFS('Transport DB'!P:P,'Transport DB'!$D:$D,"="&amp;'Backfill Report'!C12,'Transport DB'!$C:$C,"&gt;="&amp;'Backfill Report'!$H$4,'Transport DB'!C:C,"&lt;="&amp;'Backfill Report'!$I$4)+SUMIFS('Transport DB'!Q:Q,'Transport DB'!$D:$D,"="&amp;'Backfill Report'!C12,'Transport DB'!$C:$C,"&gt;="&amp;'Backfill Report'!$H$4,'Transport DB'!C:C,"&lt;="&amp;'Backfill Report'!$I$4)</f>
        <v>0</v>
      </c>
      <c r="J12" s="175">
        <f>SUMIFS('Transport DB'!$J:$J,'Transport DB'!$D:$D,"="&amp;'Backfill Report'!C12,'Transport DB'!$C:$C,"&gt;="&amp;'Backfill Report'!$J$4,'Transport DB'!C:C,"&lt;="&amp;'Backfill Report'!$K$4)</f>
        <v>0</v>
      </c>
      <c r="K12" s="163">
        <f>SUMIFS('Transport DB'!O:O,'Transport DB'!$D:$D,"="&amp;'Backfill Report'!C12,'Transport DB'!$C:$C,"&gt;="&amp;'Backfill Report'!$J$4,'Transport DB'!C:C,"&lt;="&amp;'Backfill Report'!$K$4)+SUMIFS('Transport DB'!P:P,'Transport DB'!$D:$D,"="&amp;'Backfill Report'!C12,'Transport DB'!$C:$C,"&gt;="&amp;'Backfill Report'!$J$4,'Transport DB'!C:C,"&lt;="&amp;'Backfill Report'!$K$4)+SUMIFS('Transport DB'!Q:Q,'Transport DB'!$D:$D,"="&amp;'Backfill Report'!C12,'Transport DB'!$C:$C,"&gt;="&amp;'Backfill Report'!$J$4,'Transport DB'!C:C,"&lt;="&amp;'Backfill Report'!$K$4)</f>
        <v>0</v>
      </c>
      <c r="L12" s="175">
        <f>SUMIFS('Transport DB'!J:J,'Transport DB'!D:D,"="&amp;'Backfill Report'!C12,'Transport DB'!C:C,"&gt;="&amp;'Backfill Report'!$L$4,'Transport DB'!C:C,"&lt;="&amp;'Backfill Report'!$M$4)</f>
        <v>817</v>
      </c>
      <c r="M12" s="163">
        <f>SUMIFS('Transport DB'!O:O,'Transport DB'!$D:$D,"="&amp;'Backfill Report'!C12,'Transport DB'!$C:$C,"&gt;="&amp;'Backfill Report'!$L$4,'Transport DB'!C:C,"&lt;="&amp;'Backfill Report'!$M$4)+SUMIFS('Transport DB'!P:P,'Transport DB'!$D:$D,"="&amp;'Backfill Report'!C12,'Transport DB'!$C:$C,"&gt;="&amp;'Backfill Report'!$L$4,'Transport DB'!C:C,"&lt;="&amp;'Backfill Report'!$M$4)+SUMIFS('Transport DB'!Q:Q,'Transport DB'!$D:$D,"="&amp;'Backfill Report'!C12,'Transport DB'!$C:$C,"&gt;="&amp;'Backfill Report'!$L$4,'Transport DB'!C:C,"&lt;="&amp;'Backfill Report'!$M$4)</f>
        <v>5719</v>
      </c>
      <c r="N12" s="175">
        <f>SUMIFS('Transport DB'!$J:$J,'Transport DB'!$D:$D,"="&amp;'Backfill Report'!C12,'Transport DB'!$C:$C,"&gt;="&amp;'Backfill Report'!$N$4,'Transport DB'!C:C,"&lt;="&amp;'Backfill Report'!$O$4)</f>
        <v>417</v>
      </c>
      <c r="O12" s="163">
        <f>SUMIFS('Transport DB'!O:O,'Transport DB'!$D:$D,"="&amp;'Backfill Report'!C12,'Transport DB'!$C:$C,"&gt;="&amp;'Backfill Report'!$N$4,'Transport DB'!C:C,"&lt;="&amp;'Backfill Report'!$O$4)+SUMIFS('Transport DB'!P:P,'Transport DB'!$D:$D,"="&amp;'Backfill Report'!C12,'Transport DB'!$C:$C,"&gt;="&amp;'Backfill Report'!$N$4,'Transport DB'!C:C,"&lt;="&amp;'Backfill Report'!$O$4)+SUMIFS('Transport DB'!Q:Q,'Transport DB'!$D:$D,"="&amp;'Backfill Report'!C12,'Transport DB'!$C:$C,"&gt;="&amp;'Backfill Report'!$N$4,'Transport DB'!C:C,"&lt;="&amp;'Backfill Report'!$O$4)</f>
        <v>2919</v>
      </c>
      <c r="P12" s="175">
        <f>SUMIFS('Transport DB'!$J:$J,'Transport DB'!$D:$D,"="&amp;'Backfill Report'!C12,'Transport DB'!$C:$C,"&gt;="&amp;'Backfill Report'!$P$4,'Transport DB'!C:C,"&lt;="&amp;'Backfill Report'!$Q$4)</f>
        <v>0</v>
      </c>
      <c r="Q12" s="163">
        <f>SUMIFS('Transport DB'!O:O,'Transport DB'!$D:$D,"="&amp;'Backfill Report'!C12,'Transport DB'!$C:$C,"&gt;="&amp;'Backfill Report'!$P$4,'Transport DB'!C:C,"&lt;="&amp;'Backfill Report'!$Q$4)+SUMIFS('Transport DB'!P:P,'Transport DB'!$D:$D,"="&amp;'Backfill Report'!C12,'Transport DB'!$C:$C,"&gt;="&amp;'Backfill Report'!$P$4,'Transport DB'!C:C,"&lt;="&amp;'Backfill Report'!$Q$4)+SUMIFS('Transport DB'!Q:Q,'Transport DB'!$D:$D,"="&amp;'Backfill Report'!C12,'Transport DB'!$C:$C,"&gt;="&amp;'Backfill Report'!$P$4,'Transport DB'!C:C,"&lt;="&amp;'Backfill Report'!$Q$4)</f>
        <v>0</v>
      </c>
      <c r="R12" s="175">
        <f>SUMIFS('Transport DB'!$J:$J,'Transport DB'!$D:$D,"="&amp;'Backfill Report'!C12,'Transport DB'!$C:$C,"&gt;="&amp;'Backfill Report'!$R$4,'Transport DB'!C:C,"&lt;="&amp;'Backfill Report'!$S$4)</f>
        <v>0</v>
      </c>
      <c r="S12" s="163">
        <f>SUMIFS('Transport DB'!O:O,'Transport DB'!$D:$D,"="&amp;'Backfill Report'!C12,'Transport DB'!$C:$C,"&gt;="&amp;'Backfill Report'!$R$4,'Transport DB'!C:C,"&lt;="&amp;'Backfill Report'!$S$4)+SUMIFS('Transport DB'!P:P,'Transport DB'!$D:$D,"="&amp;'Backfill Report'!C12,'Transport DB'!$C:$C,"&gt;="&amp;'Backfill Report'!$R$4,'Transport DB'!C:C,"&lt;="&amp;'Backfill Report'!$S$4)+SUMIFS('Transport DB'!Q:Q,'Transport DB'!$D:$D,"="&amp;'Backfill Report'!C12,'Transport DB'!$C:$C,"&gt;="&amp;'Backfill Report'!$R$4,'Transport DB'!C:C,"&lt;="&amp;'Backfill Report'!$S$4)</f>
        <v>0</v>
      </c>
      <c r="T12" s="175">
        <f>SUMIFS('Transport DB'!$J:$J,'Transport DB'!$D:$D,"="&amp;'Backfill Report'!C12,'Transport DB'!$C:$C,"&gt;="&amp;'Backfill Report'!$T$4,'Transport DB'!C:C,"&lt;="&amp;'Backfill Report'!$U$4)</f>
        <v>0</v>
      </c>
      <c r="U12" s="163">
        <f>SUMIFS('Transport DB'!O:O,'Transport DB'!$D:$D,"="&amp;'Backfill Report'!C12,'Transport DB'!$C:$C,"&gt;="&amp;'Backfill Report'!$T$4,'Transport DB'!C:C,"&lt;="&amp;'Backfill Report'!$U$4)+SUMIFS('Transport DB'!P:P,'Transport DB'!$D:$D,"="&amp;'Backfill Report'!C12,'Transport DB'!$C:$C,"&gt;="&amp;'Backfill Report'!$T$4,'Transport DB'!C:C,"&lt;="&amp;'Backfill Report'!$U$4)+SUMIFS('Transport DB'!Q:Q,'Transport DB'!$D:$D,"="&amp;'Backfill Report'!C12,'Transport DB'!$C:$C,"&gt;="&amp;'Backfill Report'!$T$4,'Transport DB'!C:C,"&lt;="&amp;'Backfill Report'!$U$4)</f>
        <v>0</v>
      </c>
      <c r="V12" s="175">
        <f>SUMIFS('Transport DB'!$J:$J,'Transport DB'!$D:$D,"="&amp;'Backfill Report'!C12,'Transport DB'!$C:$C,"&gt;="&amp;'Backfill Report'!$V$4,'Transport DB'!C:C,"&lt;="&amp;'Backfill Report'!$W$4)</f>
        <v>0</v>
      </c>
      <c r="W12" s="163">
        <f>SUMIFS('Transport DB'!O:O,'Transport DB'!$D:$D,"="&amp;'Backfill Report'!C12,'Transport DB'!$C:$C,"&gt;="&amp;'Backfill Report'!$V$4,'Transport DB'!C:C,"&lt;="&amp;'Backfill Report'!$W$4)+SUMIFS('Transport DB'!P:P,'Transport DB'!$D:$D,"="&amp;'Backfill Report'!C12,'Transport DB'!$C:$C,"&gt;="&amp;'Backfill Report'!$V$4,'Transport DB'!C:C,"&lt;="&amp;'Backfill Report'!$W$4)+SUMIFS('Transport DB'!Q:Q,'Transport DB'!$D:$D,"="&amp;'Backfill Report'!C12,'Transport DB'!$C:$C,"&gt;="&amp;'Backfill Report'!$V$4,'Transport DB'!C:C,"&lt;="&amp;'Backfill Report'!$W$4)</f>
        <v>0</v>
      </c>
      <c r="X12" s="175">
        <f>SUMIFS('Transport DB'!$J:$J,'Transport DB'!$D:$D,"="&amp;'Backfill Report'!C12,'Transport DB'!$C:$C,"&gt;="&amp;'Backfill Report'!$X$4,'Transport DB'!C:C,"&lt;="&amp;'Backfill Report'!$Y$4)</f>
        <v>0</v>
      </c>
      <c r="Y12" s="163">
        <f>SUMIFS('Transport DB'!O:O,'Transport DB'!$D:$D,"="&amp;'Backfill Report'!C12,'Transport DB'!$C:$C,"&gt;="&amp;'Backfill Report'!$X$4,'Transport DB'!C:C,"&lt;="&amp;'Backfill Report'!$Y$4)+SUMIFS('Transport DB'!P:P,'Transport DB'!$D:$D,"="&amp;'Backfill Report'!C12,'Transport DB'!$C:$C,"&gt;="&amp;'Backfill Report'!$X$4,'Transport DB'!C:C,"&lt;="&amp;'Backfill Report'!$Y$4)+SUMIFS('Transport DB'!Q:Q,'Transport DB'!$D:$D,"="&amp;'Backfill Report'!C12,'Transport DB'!$C:$C,"&gt;="&amp;'Backfill Report'!$X$4,'Transport DB'!C:C,"&lt;="&amp;'Backfill Report'!$Y$4)</f>
        <v>0</v>
      </c>
      <c r="Z12" s="175">
        <f>SUMIFS('Transport DB'!$J:$J,'Transport DB'!$D:$D,"="&amp;'Backfill Report'!C12,'Transport DB'!$C:$C,"&gt;="&amp;'Backfill Report'!$Z$4,'Transport DB'!C:C,"&lt;="&amp;'Backfill Report'!$AA$4)</f>
        <v>0</v>
      </c>
      <c r="AA12" s="163">
        <f>SUMIFS('Transport DB'!O:O,'Transport DB'!$D:$D,"="&amp;'Backfill Report'!C12,'Transport DB'!$C:$C,"&gt;="&amp;'Backfill Report'!$Z$4,'Transport DB'!C:C,"&lt;="&amp;'Backfill Report'!$AA$4)+SUMIFS('Transport DB'!P:P,'Transport DB'!$D:$D,"="&amp;'Backfill Report'!C12,'Transport DB'!$C:$C,"&gt;="&amp;'Backfill Report'!$Z$4,'Transport DB'!C:C,"&lt;="&amp;'Backfill Report'!$AA$4)+SUMIFS('Transport DB'!Q:Q,'Transport DB'!$D:$D,"="&amp;'Backfill Report'!C12,'Transport DB'!$C:$C,"&gt;="&amp;'Backfill Report'!$Z$4,'Transport DB'!C:C,"&lt;="&amp;'Backfill Report'!$AA$4)</f>
        <v>0</v>
      </c>
      <c r="AB12" s="175">
        <f>SUMIFS('Transport DB'!$J:$J,'Transport DB'!$D:$D,"="&amp;'Backfill Report'!C12,'Transport DB'!$C:$C,"&gt;="&amp;'Backfill Report'!$AB$4,'Transport DB'!C:C,"&lt;="&amp;'Backfill Report'!$AC$4)</f>
        <v>0</v>
      </c>
      <c r="AC12" s="163">
        <f>SUMIFS('Transport DB'!O:O,'Transport DB'!$D:$D,"="&amp;'Backfill Report'!C12,'Transport DB'!$C:$C,"&gt;="&amp;'Backfill Report'!$AB$4,'Transport DB'!C:C,"&lt;="&amp;'Backfill Report'!$AC$4)+SUMIFS('Transport DB'!P:P,'Transport DB'!$D:$D,"="&amp;'Backfill Report'!C12,'Transport DB'!$C:$C,"&gt;="&amp;'Backfill Report'!$AB$4,'Transport DB'!C:C,"&lt;="&amp;'Backfill Report'!$AC$4)+SUMIFS('Transport DB'!Q:Q,'Transport DB'!$D:$D,"="&amp;'Backfill Report'!C12,'Transport DB'!$C:$C,"&gt;="&amp;'Backfill Report'!$AB$4,'Transport DB'!C:C,"&lt;="&amp;'Backfill Report'!$AC$4)</f>
        <v>0</v>
      </c>
      <c r="AD12" s="175">
        <f>SUMIFS('Transport DB'!$J:$J,'Transport DB'!$D:$D,"="&amp;'Backfill Report'!C12,'Transport DB'!$C:$C,"&gt;="&amp;'Backfill Report'!$AD$4,'Transport DB'!C:C,"&lt;="&amp;'Backfill Report'!$AE$4)</f>
        <v>0</v>
      </c>
      <c r="AE12" s="163">
        <f>SUMIFS('Transport DB'!O:O,'Transport DB'!$D:$D,"="&amp;'Backfill Report'!C12,'Transport DB'!$C:$C,"&gt;="&amp;'Backfill Report'!$AD$4,'Transport DB'!C:C,"&lt;="&amp;'Backfill Report'!$AE$4)+SUMIFS('Transport DB'!P:P,'Transport DB'!$D:$D,"="&amp;'Backfill Report'!C12,'Transport DB'!$C:$C,"&gt;="&amp;'Backfill Report'!$AD$4,'Transport DB'!C:C,"&lt;="&amp;'Backfill Report'!$AE$4)+SUMIFS('Transport DB'!Q:Q,'Transport DB'!$D:$D,"="&amp;'Backfill Report'!C12,'Transport DB'!$C:$C,"&gt;="&amp;'Backfill Report'!$AD$4,'Transport DB'!C:C,"&lt;="&amp;'Backfill Report'!$AE$4)</f>
        <v>0</v>
      </c>
    </row>
    <row r="13" spans="1:35" ht="28.5" x14ac:dyDescent="0.45">
      <c r="A13" s="157"/>
      <c r="B13" s="178">
        <v>8</v>
      </c>
      <c r="C13" s="162" t="s">
        <v>145</v>
      </c>
      <c r="D13" s="174" t="str">
        <f>VLOOKUP(C13,'Transport DB'!T:X,3,FALSE)</f>
        <v>انصاری</v>
      </c>
      <c r="E13" s="193" t="str">
        <f>VLOOKUP(C13,'Transport DB'!T:X,2,FALSE)</f>
        <v>کامیون کمپرسی</v>
      </c>
      <c r="F13" s="175">
        <f>SUMIFS('Transport DB'!$J:$J,'Transport DB'!$D:$D,"="&amp;'Backfill Report'!C13,'Transport DB'!$C:$C,"&gt;="&amp;'Backfill Report'!$F$4,'Transport DB'!C:C,"&lt;="&amp;'Backfill Report'!$G$4)</f>
        <v>0</v>
      </c>
      <c r="G13" s="163">
        <f>SUMIFS('Transport DB'!O:O,'Transport DB'!$D:$D,"="&amp;'Backfill Report'!C13,'Transport DB'!$C:$C,"&gt;="&amp;'Backfill Report'!$F$4,'Transport DB'!C:C,"&lt;="&amp;'Backfill Report'!$G$4)+SUMIFS('Transport DB'!P:P,'Transport DB'!$D:$D,"="&amp;'Backfill Report'!C13,'Transport DB'!$C:$C,"&gt;="&amp;'Backfill Report'!$F$4,'Transport DB'!C:C,"&lt;="&amp;'Backfill Report'!$G$4)+SUMIFS('Transport DB'!Q:Q,'Transport DB'!$D:$D,"="&amp;'Backfill Report'!C13,'Transport DB'!$C:$C,"&gt;="&amp;'Backfill Report'!$F$4,'Transport DB'!C:C,"&lt;="&amp;'Backfill Report'!$G$4)</f>
        <v>0</v>
      </c>
      <c r="H13" s="175">
        <f>SUMIFS('Transport DB'!$J:$J,'Transport DB'!$D:$D,"="&amp;'Backfill Report'!C13,'Transport DB'!$C:$C,"&gt;="&amp;'Backfill Report'!$H$4,'Transport DB'!C:C,"&lt;="&amp;'Backfill Report'!$I$4)</f>
        <v>0</v>
      </c>
      <c r="I13" s="163">
        <f>SUMIFS('Transport DB'!O:O,'Transport DB'!$D:$D,"="&amp;'Backfill Report'!C13,'Transport DB'!$C:$C,"&gt;="&amp;'Backfill Report'!$H$4,'Transport DB'!C:C,"&lt;="&amp;'Backfill Report'!$I$4)+SUMIFS('Transport DB'!P:P,'Transport DB'!$D:$D,"="&amp;'Backfill Report'!C13,'Transport DB'!$C:$C,"&gt;="&amp;'Backfill Report'!$H$4,'Transport DB'!C:C,"&lt;="&amp;'Backfill Report'!$I$4)+SUMIFS('Transport DB'!Q:Q,'Transport DB'!$D:$D,"="&amp;'Backfill Report'!C13,'Transport DB'!$C:$C,"&gt;="&amp;'Backfill Report'!$H$4,'Transport DB'!C:C,"&lt;="&amp;'Backfill Report'!$I$4)</f>
        <v>0</v>
      </c>
      <c r="J13" s="175">
        <f>SUMIFS('Transport DB'!$J:$J,'Transport DB'!$D:$D,"="&amp;'Backfill Report'!C13,'Transport DB'!$C:$C,"&gt;="&amp;'Backfill Report'!$J$4,'Transport DB'!C:C,"&lt;="&amp;'Backfill Report'!$K$4)</f>
        <v>0</v>
      </c>
      <c r="K13" s="163">
        <f>SUMIFS('Transport DB'!O:O,'Transport DB'!$D:$D,"="&amp;'Backfill Report'!C13,'Transport DB'!$C:$C,"&gt;="&amp;'Backfill Report'!$J$4,'Transport DB'!C:C,"&lt;="&amp;'Backfill Report'!$K$4)+SUMIFS('Transport DB'!P:P,'Transport DB'!$D:$D,"="&amp;'Backfill Report'!C13,'Transport DB'!$C:$C,"&gt;="&amp;'Backfill Report'!$J$4,'Transport DB'!C:C,"&lt;="&amp;'Backfill Report'!$K$4)+SUMIFS('Transport DB'!Q:Q,'Transport DB'!$D:$D,"="&amp;'Backfill Report'!C13,'Transport DB'!$C:$C,"&gt;="&amp;'Backfill Report'!$J$4,'Transport DB'!C:C,"&lt;="&amp;'Backfill Report'!$K$4)</f>
        <v>0</v>
      </c>
      <c r="L13" s="175">
        <f>SUMIFS('Transport DB'!J:J,'Transport DB'!D:D,"="&amp;'Backfill Report'!C13,'Transport DB'!C:C,"&gt;="&amp;'Backfill Report'!$L$4,'Transport DB'!C:C,"&lt;="&amp;'Backfill Report'!$M$4)</f>
        <v>838</v>
      </c>
      <c r="M13" s="163">
        <f>SUMIFS('Transport DB'!O:O,'Transport DB'!$D:$D,"="&amp;'Backfill Report'!C13,'Transport DB'!$C:$C,"&gt;="&amp;'Backfill Report'!$L$4,'Transport DB'!C:C,"&lt;="&amp;'Backfill Report'!$M$4)+SUMIFS('Transport DB'!P:P,'Transport DB'!$D:$D,"="&amp;'Backfill Report'!C13,'Transport DB'!$C:$C,"&gt;="&amp;'Backfill Report'!$L$4,'Transport DB'!C:C,"&lt;="&amp;'Backfill Report'!$M$4)+SUMIFS('Transport DB'!Q:Q,'Transport DB'!$D:$D,"="&amp;'Backfill Report'!C13,'Transport DB'!$C:$C,"&gt;="&amp;'Backfill Report'!$L$4,'Transport DB'!C:C,"&lt;="&amp;'Backfill Report'!$M$4)</f>
        <v>5866</v>
      </c>
      <c r="N13" s="175">
        <f>SUMIFS('Transport DB'!$J:$J,'Transport DB'!$D:$D,"="&amp;'Backfill Report'!C13,'Transport DB'!$C:$C,"&gt;="&amp;'Backfill Report'!$N$4,'Transport DB'!C:C,"&lt;="&amp;'Backfill Report'!$O$4)</f>
        <v>387</v>
      </c>
      <c r="O13" s="163">
        <f>SUMIFS('Transport DB'!O:O,'Transport DB'!$D:$D,"="&amp;'Backfill Report'!C13,'Transport DB'!$C:$C,"&gt;="&amp;'Backfill Report'!$N$4,'Transport DB'!C:C,"&lt;="&amp;'Backfill Report'!$O$4)+SUMIFS('Transport DB'!P:P,'Transport DB'!$D:$D,"="&amp;'Backfill Report'!C13,'Transport DB'!$C:$C,"&gt;="&amp;'Backfill Report'!$N$4,'Transport DB'!C:C,"&lt;="&amp;'Backfill Report'!$O$4)+SUMIFS('Transport DB'!Q:Q,'Transport DB'!$D:$D,"="&amp;'Backfill Report'!C13,'Transport DB'!$C:$C,"&gt;="&amp;'Backfill Report'!$N$4,'Transport DB'!C:C,"&lt;="&amp;'Backfill Report'!$O$4)</f>
        <v>2709</v>
      </c>
      <c r="P13" s="175">
        <f>SUMIFS('Transport DB'!$J:$J,'Transport DB'!$D:$D,"="&amp;'Backfill Report'!C13,'Transport DB'!$C:$C,"&gt;="&amp;'Backfill Report'!$P$4,'Transport DB'!C:C,"&lt;="&amp;'Backfill Report'!$Q$4)</f>
        <v>0</v>
      </c>
      <c r="Q13" s="163">
        <f>SUMIFS('Transport DB'!O:O,'Transport DB'!$D:$D,"="&amp;'Backfill Report'!C13,'Transport DB'!$C:$C,"&gt;="&amp;'Backfill Report'!$P$4,'Transport DB'!C:C,"&lt;="&amp;'Backfill Report'!$Q$4)+SUMIFS('Transport DB'!P:P,'Transport DB'!$D:$D,"="&amp;'Backfill Report'!C13,'Transport DB'!$C:$C,"&gt;="&amp;'Backfill Report'!$P$4,'Transport DB'!C:C,"&lt;="&amp;'Backfill Report'!$Q$4)+SUMIFS('Transport DB'!Q:Q,'Transport DB'!$D:$D,"="&amp;'Backfill Report'!C13,'Transport DB'!$C:$C,"&gt;="&amp;'Backfill Report'!$P$4,'Transport DB'!C:C,"&lt;="&amp;'Backfill Report'!$Q$4)</f>
        <v>0</v>
      </c>
      <c r="R13" s="175">
        <f>SUMIFS('Transport DB'!$J:$J,'Transport DB'!$D:$D,"="&amp;'Backfill Report'!C13,'Transport DB'!$C:$C,"&gt;="&amp;'Backfill Report'!$R$4,'Transport DB'!C:C,"&lt;="&amp;'Backfill Report'!$S$4)</f>
        <v>0</v>
      </c>
      <c r="S13" s="163">
        <f>SUMIFS('Transport DB'!O:O,'Transport DB'!$D:$D,"="&amp;'Backfill Report'!C13,'Transport DB'!$C:$C,"&gt;="&amp;'Backfill Report'!$R$4,'Transport DB'!C:C,"&lt;="&amp;'Backfill Report'!$S$4)+SUMIFS('Transport DB'!P:P,'Transport DB'!$D:$D,"="&amp;'Backfill Report'!C13,'Transport DB'!$C:$C,"&gt;="&amp;'Backfill Report'!$R$4,'Transport DB'!C:C,"&lt;="&amp;'Backfill Report'!$S$4)+SUMIFS('Transport DB'!Q:Q,'Transport DB'!$D:$D,"="&amp;'Backfill Report'!C13,'Transport DB'!$C:$C,"&gt;="&amp;'Backfill Report'!$R$4,'Transport DB'!C:C,"&lt;="&amp;'Backfill Report'!$S$4)</f>
        <v>0</v>
      </c>
      <c r="T13" s="175">
        <f>SUMIFS('Transport DB'!$J:$J,'Transport DB'!$D:$D,"="&amp;'Backfill Report'!C13,'Transport DB'!$C:$C,"&gt;="&amp;'Backfill Report'!$T$4,'Transport DB'!C:C,"&lt;="&amp;'Backfill Report'!$U$4)</f>
        <v>0</v>
      </c>
      <c r="U13" s="163">
        <f>SUMIFS('Transport DB'!O:O,'Transport DB'!$D:$D,"="&amp;'Backfill Report'!C13,'Transport DB'!$C:$C,"&gt;="&amp;'Backfill Report'!$T$4,'Transport DB'!C:C,"&lt;="&amp;'Backfill Report'!$U$4)+SUMIFS('Transport DB'!P:P,'Transport DB'!$D:$D,"="&amp;'Backfill Report'!C13,'Transport DB'!$C:$C,"&gt;="&amp;'Backfill Report'!$T$4,'Transport DB'!C:C,"&lt;="&amp;'Backfill Report'!$U$4)+SUMIFS('Transport DB'!Q:Q,'Transport DB'!$D:$D,"="&amp;'Backfill Report'!C13,'Transport DB'!$C:$C,"&gt;="&amp;'Backfill Report'!$T$4,'Transport DB'!C:C,"&lt;="&amp;'Backfill Report'!$U$4)</f>
        <v>0</v>
      </c>
      <c r="V13" s="175">
        <f>SUMIFS('Transport DB'!$J:$J,'Transport DB'!$D:$D,"="&amp;'Backfill Report'!C13,'Transport DB'!$C:$C,"&gt;="&amp;'Backfill Report'!$V$4,'Transport DB'!C:C,"&lt;="&amp;'Backfill Report'!$W$4)</f>
        <v>0</v>
      </c>
      <c r="W13" s="163">
        <f>SUMIFS('Transport DB'!O:O,'Transport DB'!$D:$D,"="&amp;'Backfill Report'!C13,'Transport DB'!$C:$C,"&gt;="&amp;'Backfill Report'!$V$4,'Transport DB'!C:C,"&lt;="&amp;'Backfill Report'!$W$4)+SUMIFS('Transport DB'!P:P,'Transport DB'!$D:$D,"="&amp;'Backfill Report'!C13,'Transport DB'!$C:$C,"&gt;="&amp;'Backfill Report'!$V$4,'Transport DB'!C:C,"&lt;="&amp;'Backfill Report'!$W$4)+SUMIFS('Transport DB'!Q:Q,'Transport DB'!$D:$D,"="&amp;'Backfill Report'!C13,'Transport DB'!$C:$C,"&gt;="&amp;'Backfill Report'!$V$4,'Transport DB'!C:C,"&lt;="&amp;'Backfill Report'!$W$4)</f>
        <v>0</v>
      </c>
      <c r="X13" s="175">
        <f>SUMIFS('Transport DB'!$J:$J,'Transport DB'!$D:$D,"="&amp;'Backfill Report'!C13,'Transport DB'!$C:$C,"&gt;="&amp;'Backfill Report'!$X$4,'Transport DB'!C:C,"&lt;="&amp;'Backfill Report'!$Y$4)</f>
        <v>0</v>
      </c>
      <c r="Y13" s="163">
        <f>SUMIFS('Transport DB'!O:O,'Transport DB'!$D:$D,"="&amp;'Backfill Report'!C13,'Transport DB'!$C:$C,"&gt;="&amp;'Backfill Report'!$X$4,'Transport DB'!C:C,"&lt;="&amp;'Backfill Report'!$Y$4)+SUMIFS('Transport DB'!P:P,'Transport DB'!$D:$D,"="&amp;'Backfill Report'!C13,'Transport DB'!$C:$C,"&gt;="&amp;'Backfill Report'!$X$4,'Transport DB'!C:C,"&lt;="&amp;'Backfill Report'!$Y$4)+SUMIFS('Transport DB'!Q:Q,'Transport DB'!$D:$D,"="&amp;'Backfill Report'!C13,'Transport DB'!$C:$C,"&gt;="&amp;'Backfill Report'!$X$4,'Transport DB'!C:C,"&lt;="&amp;'Backfill Report'!$Y$4)</f>
        <v>0</v>
      </c>
      <c r="Z13" s="175">
        <f>SUMIFS('Transport DB'!$J:$J,'Transport DB'!$D:$D,"="&amp;'Backfill Report'!C13,'Transport DB'!$C:$C,"&gt;="&amp;'Backfill Report'!$Z$4,'Transport DB'!C:C,"&lt;="&amp;'Backfill Report'!$AA$4)</f>
        <v>0</v>
      </c>
      <c r="AA13" s="163">
        <f>SUMIFS('Transport DB'!O:O,'Transport DB'!$D:$D,"="&amp;'Backfill Report'!C13,'Transport DB'!$C:$C,"&gt;="&amp;'Backfill Report'!$Z$4,'Transport DB'!C:C,"&lt;="&amp;'Backfill Report'!$AA$4)+SUMIFS('Transport DB'!P:P,'Transport DB'!$D:$D,"="&amp;'Backfill Report'!C13,'Transport DB'!$C:$C,"&gt;="&amp;'Backfill Report'!$Z$4,'Transport DB'!C:C,"&lt;="&amp;'Backfill Report'!$AA$4)+SUMIFS('Transport DB'!Q:Q,'Transport DB'!$D:$D,"="&amp;'Backfill Report'!C13,'Transport DB'!$C:$C,"&gt;="&amp;'Backfill Report'!$Z$4,'Transport DB'!C:C,"&lt;="&amp;'Backfill Report'!$AA$4)</f>
        <v>0</v>
      </c>
      <c r="AB13" s="175">
        <f>SUMIFS('Transport DB'!$J:$J,'Transport DB'!$D:$D,"="&amp;'Backfill Report'!C13,'Transport DB'!$C:$C,"&gt;="&amp;'Backfill Report'!$AB$4,'Transport DB'!C:C,"&lt;="&amp;'Backfill Report'!$AC$4)</f>
        <v>0</v>
      </c>
      <c r="AC13" s="163">
        <f>SUMIFS('Transport DB'!O:O,'Transport DB'!$D:$D,"="&amp;'Backfill Report'!C13,'Transport DB'!$C:$C,"&gt;="&amp;'Backfill Report'!$AB$4,'Transport DB'!C:C,"&lt;="&amp;'Backfill Report'!$AC$4)+SUMIFS('Transport DB'!P:P,'Transport DB'!$D:$D,"="&amp;'Backfill Report'!C13,'Transport DB'!$C:$C,"&gt;="&amp;'Backfill Report'!$AB$4,'Transport DB'!C:C,"&lt;="&amp;'Backfill Report'!$AC$4)+SUMIFS('Transport DB'!Q:Q,'Transport DB'!$D:$D,"="&amp;'Backfill Report'!C13,'Transport DB'!$C:$C,"&gt;="&amp;'Backfill Report'!$AB$4,'Transport DB'!C:C,"&lt;="&amp;'Backfill Report'!$AC$4)</f>
        <v>0</v>
      </c>
      <c r="AD13" s="175">
        <f>SUMIFS('Transport DB'!$J:$J,'Transport DB'!$D:$D,"="&amp;'Backfill Report'!C13,'Transport DB'!$C:$C,"&gt;="&amp;'Backfill Report'!$AD$4,'Transport DB'!C:C,"&lt;="&amp;'Backfill Report'!$AE$4)</f>
        <v>0</v>
      </c>
      <c r="AE13" s="163">
        <f>SUMIFS('Transport DB'!O:O,'Transport DB'!$D:$D,"="&amp;'Backfill Report'!C13,'Transport DB'!$C:$C,"&gt;="&amp;'Backfill Report'!$AD$4,'Transport DB'!C:C,"&lt;="&amp;'Backfill Report'!$AE$4)+SUMIFS('Transport DB'!P:P,'Transport DB'!$D:$D,"="&amp;'Backfill Report'!C13,'Transport DB'!$C:$C,"&gt;="&amp;'Backfill Report'!$AD$4,'Transport DB'!C:C,"&lt;="&amp;'Backfill Report'!$AE$4)+SUMIFS('Transport DB'!Q:Q,'Transport DB'!$D:$D,"="&amp;'Backfill Report'!C13,'Transport DB'!$C:$C,"&gt;="&amp;'Backfill Report'!$AD$4,'Transport DB'!C:C,"&lt;="&amp;'Backfill Report'!$AE$4)</f>
        <v>0</v>
      </c>
    </row>
    <row r="14" spans="1:35" ht="28.5" x14ac:dyDescent="0.45">
      <c r="A14" s="157"/>
      <c r="B14" s="178">
        <v>9</v>
      </c>
      <c r="C14" s="162" t="s">
        <v>252</v>
      </c>
      <c r="D14" s="174" t="str">
        <f>VLOOKUP(C14,'Transport DB'!T:X,3,FALSE)</f>
        <v>انصاری</v>
      </c>
      <c r="E14" s="193" t="str">
        <f>VLOOKUP(C14,'Transport DB'!T:X,2,FALSE)</f>
        <v>کامیون کمپرسی</v>
      </c>
      <c r="F14" s="175">
        <f>SUMIFS('Transport DB'!$J:$J,'Transport DB'!$D:$D,"="&amp;'Backfill Report'!C14,'Transport DB'!$C:$C,"&gt;="&amp;'Backfill Report'!$F$4,'Transport DB'!C:C,"&lt;="&amp;'Backfill Report'!$G$4)</f>
        <v>0</v>
      </c>
      <c r="G14" s="163">
        <f>SUMIFS('Transport DB'!O:O,'Transport DB'!$D:$D,"="&amp;'Backfill Report'!C14,'Transport DB'!$C:$C,"&gt;="&amp;'Backfill Report'!$F$4,'Transport DB'!C:C,"&lt;="&amp;'Backfill Report'!$G$4)+SUMIFS('Transport DB'!P:P,'Transport DB'!$D:$D,"="&amp;'Backfill Report'!C14,'Transport DB'!$C:$C,"&gt;="&amp;'Backfill Report'!$F$4,'Transport DB'!C:C,"&lt;="&amp;'Backfill Report'!$G$4)+SUMIFS('Transport DB'!Q:Q,'Transport DB'!$D:$D,"="&amp;'Backfill Report'!C14,'Transport DB'!$C:$C,"&gt;="&amp;'Backfill Report'!$F$4,'Transport DB'!C:C,"&lt;="&amp;'Backfill Report'!$G$4)</f>
        <v>0</v>
      </c>
      <c r="H14" s="175">
        <f>SUMIFS('Transport DB'!$J:$J,'Transport DB'!$D:$D,"="&amp;'Backfill Report'!C14,'Transport DB'!$C:$C,"&gt;="&amp;'Backfill Report'!$H$4,'Transport DB'!C:C,"&lt;="&amp;'Backfill Report'!$I$4)</f>
        <v>0</v>
      </c>
      <c r="I14" s="163">
        <f>SUMIFS('Transport DB'!O:O,'Transport DB'!$D:$D,"="&amp;'Backfill Report'!C14,'Transport DB'!$C:$C,"&gt;="&amp;'Backfill Report'!$H$4,'Transport DB'!C:C,"&lt;="&amp;'Backfill Report'!$I$4)+SUMIFS('Transport DB'!P:P,'Transport DB'!$D:$D,"="&amp;'Backfill Report'!C14,'Transport DB'!$C:$C,"&gt;="&amp;'Backfill Report'!$H$4,'Transport DB'!C:C,"&lt;="&amp;'Backfill Report'!$I$4)+SUMIFS('Transport DB'!Q:Q,'Transport DB'!$D:$D,"="&amp;'Backfill Report'!C14,'Transport DB'!$C:$C,"&gt;="&amp;'Backfill Report'!$H$4,'Transport DB'!C:C,"&lt;="&amp;'Backfill Report'!$I$4)</f>
        <v>0</v>
      </c>
      <c r="J14" s="175">
        <f>SUMIFS('Transport DB'!$J:$J,'Transport DB'!$D:$D,"="&amp;'Backfill Report'!C14,'Transport DB'!$C:$C,"&gt;="&amp;'Backfill Report'!$J$4,'Transport DB'!C:C,"&lt;="&amp;'Backfill Report'!$K$4)</f>
        <v>0</v>
      </c>
      <c r="K14" s="163">
        <f>SUMIFS('Transport DB'!O:O,'Transport DB'!$D:$D,"="&amp;'Backfill Report'!C14,'Transport DB'!$C:$C,"&gt;="&amp;'Backfill Report'!$J$4,'Transport DB'!C:C,"&lt;="&amp;'Backfill Report'!$K$4)+SUMIFS('Transport DB'!P:P,'Transport DB'!$D:$D,"="&amp;'Backfill Report'!C14,'Transport DB'!$C:$C,"&gt;="&amp;'Backfill Report'!$J$4,'Transport DB'!C:C,"&lt;="&amp;'Backfill Report'!$K$4)+SUMIFS('Transport DB'!Q:Q,'Transport DB'!$D:$D,"="&amp;'Backfill Report'!C14,'Transport DB'!$C:$C,"&gt;="&amp;'Backfill Report'!$J$4,'Transport DB'!C:C,"&lt;="&amp;'Backfill Report'!$K$4)</f>
        <v>0</v>
      </c>
      <c r="L14" s="175">
        <f>SUMIFS('Transport DB'!J:J,'Transport DB'!D:D,"="&amp;'Backfill Report'!C14,'Transport DB'!C:C,"&gt;="&amp;'Backfill Report'!$L$4,'Transport DB'!C:C,"&lt;="&amp;'Backfill Report'!$M$4)</f>
        <v>0</v>
      </c>
      <c r="M14" s="163">
        <f>SUMIFS('Transport DB'!O:O,'Transport DB'!$D:$D,"="&amp;'Backfill Report'!C14,'Transport DB'!$C:$C,"&gt;="&amp;'Backfill Report'!$L$4,'Transport DB'!C:C,"&lt;="&amp;'Backfill Report'!$M$4)+SUMIFS('Transport DB'!P:P,'Transport DB'!$D:$D,"="&amp;'Backfill Report'!C14,'Transport DB'!$C:$C,"&gt;="&amp;'Backfill Report'!$L$4,'Transport DB'!C:C,"&lt;="&amp;'Backfill Report'!$M$4)+SUMIFS('Transport DB'!Q:Q,'Transport DB'!$D:$D,"="&amp;'Backfill Report'!C14,'Transport DB'!$C:$C,"&gt;="&amp;'Backfill Report'!$L$4,'Transport DB'!C:C,"&lt;="&amp;'Backfill Report'!$M$4)</f>
        <v>0</v>
      </c>
      <c r="N14" s="175">
        <f>SUMIFS('Transport DB'!$J:$J,'Transport DB'!$D:$D,"="&amp;'Backfill Report'!C14,'Transport DB'!$C:$C,"&gt;="&amp;'Backfill Report'!$N$4,'Transport DB'!C:C,"&lt;="&amp;'Backfill Report'!$O$4)</f>
        <v>277</v>
      </c>
      <c r="O14" s="163">
        <f>SUMIFS('Transport DB'!O:O,'Transport DB'!$D:$D,"="&amp;'Backfill Report'!C14,'Transport DB'!$C:$C,"&gt;="&amp;'Backfill Report'!$N$4,'Transport DB'!C:C,"&lt;="&amp;'Backfill Report'!$O$4)+SUMIFS('Transport DB'!P:P,'Transport DB'!$D:$D,"="&amp;'Backfill Report'!C14,'Transport DB'!$C:$C,"&gt;="&amp;'Backfill Report'!$N$4,'Transport DB'!C:C,"&lt;="&amp;'Backfill Report'!$O$4)+SUMIFS('Transport DB'!Q:Q,'Transport DB'!$D:$D,"="&amp;'Backfill Report'!C14,'Transport DB'!$C:$C,"&gt;="&amp;'Backfill Report'!$N$4,'Transport DB'!C:C,"&lt;="&amp;'Backfill Report'!$O$4)</f>
        <v>1939</v>
      </c>
      <c r="P14" s="175">
        <f>SUMIFS('Transport DB'!$J:$J,'Transport DB'!$D:$D,"="&amp;'Backfill Report'!C14,'Transport DB'!$C:$C,"&gt;="&amp;'Backfill Report'!$P$4,'Transport DB'!C:C,"&lt;="&amp;'Backfill Report'!$Q$4)</f>
        <v>0</v>
      </c>
      <c r="Q14" s="163">
        <f>SUMIFS('Transport DB'!O:O,'Transport DB'!$D:$D,"="&amp;'Backfill Report'!C14,'Transport DB'!$C:$C,"&gt;="&amp;'Backfill Report'!$P$4,'Transport DB'!C:C,"&lt;="&amp;'Backfill Report'!$Q$4)+SUMIFS('Transport DB'!P:P,'Transport DB'!$D:$D,"="&amp;'Backfill Report'!C14,'Transport DB'!$C:$C,"&gt;="&amp;'Backfill Report'!$P$4,'Transport DB'!C:C,"&lt;="&amp;'Backfill Report'!$Q$4)+SUMIFS('Transport DB'!Q:Q,'Transport DB'!$D:$D,"="&amp;'Backfill Report'!C14,'Transport DB'!$C:$C,"&gt;="&amp;'Backfill Report'!$P$4,'Transport DB'!C:C,"&lt;="&amp;'Backfill Report'!$Q$4)</f>
        <v>0</v>
      </c>
      <c r="R14" s="175">
        <f>SUMIFS('Transport DB'!$J:$J,'Transport DB'!$D:$D,"="&amp;'Backfill Report'!C14,'Transport DB'!$C:$C,"&gt;="&amp;'Backfill Report'!$R$4,'Transport DB'!C:C,"&lt;="&amp;'Backfill Report'!$S$4)</f>
        <v>0</v>
      </c>
      <c r="S14" s="163">
        <f>SUMIFS('Transport DB'!O:O,'Transport DB'!$D:$D,"="&amp;'Backfill Report'!C14,'Transport DB'!$C:$C,"&gt;="&amp;'Backfill Report'!$R$4,'Transport DB'!C:C,"&lt;="&amp;'Backfill Report'!$S$4)+SUMIFS('Transport DB'!P:P,'Transport DB'!$D:$D,"="&amp;'Backfill Report'!C14,'Transport DB'!$C:$C,"&gt;="&amp;'Backfill Report'!$R$4,'Transport DB'!C:C,"&lt;="&amp;'Backfill Report'!$S$4)+SUMIFS('Transport DB'!Q:Q,'Transport DB'!$D:$D,"="&amp;'Backfill Report'!C14,'Transport DB'!$C:$C,"&gt;="&amp;'Backfill Report'!$R$4,'Transport DB'!C:C,"&lt;="&amp;'Backfill Report'!$S$4)</f>
        <v>0</v>
      </c>
      <c r="T14" s="175">
        <f>SUMIFS('Transport DB'!$J:$J,'Transport DB'!$D:$D,"="&amp;'Backfill Report'!C14,'Transport DB'!$C:$C,"&gt;="&amp;'Backfill Report'!$T$4,'Transport DB'!C:C,"&lt;="&amp;'Backfill Report'!$U$4)</f>
        <v>0</v>
      </c>
      <c r="U14" s="163">
        <f>SUMIFS('Transport DB'!O:O,'Transport DB'!$D:$D,"="&amp;'Backfill Report'!C14,'Transport DB'!$C:$C,"&gt;="&amp;'Backfill Report'!$T$4,'Transport DB'!C:C,"&lt;="&amp;'Backfill Report'!$U$4)+SUMIFS('Transport DB'!P:P,'Transport DB'!$D:$D,"="&amp;'Backfill Report'!C14,'Transport DB'!$C:$C,"&gt;="&amp;'Backfill Report'!$T$4,'Transport DB'!C:C,"&lt;="&amp;'Backfill Report'!$U$4)+SUMIFS('Transport DB'!Q:Q,'Transport DB'!$D:$D,"="&amp;'Backfill Report'!C14,'Transport DB'!$C:$C,"&gt;="&amp;'Backfill Report'!$T$4,'Transport DB'!C:C,"&lt;="&amp;'Backfill Report'!$U$4)</f>
        <v>0</v>
      </c>
      <c r="V14" s="175">
        <f>SUMIFS('Transport DB'!$J:$J,'Transport DB'!$D:$D,"="&amp;'Backfill Report'!C14,'Transport DB'!$C:$C,"&gt;="&amp;'Backfill Report'!$V$4,'Transport DB'!C:C,"&lt;="&amp;'Backfill Report'!$W$4)</f>
        <v>0</v>
      </c>
      <c r="W14" s="163">
        <f>SUMIFS('Transport DB'!O:O,'Transport DB'!$D:$D,"="&amp;'Backfill Report'!C14,'Transport DB'!$C:$C,"&gt;="&amp;'Backfill Report'!$V$4,'Transport DB'!C:C,"&lt;="&amp;'Backfill Report'!$W$4)+SUMIFS('Transport DB'!P:P,'Transport DB'!$D:$D,"="&amp;'Backfill Report'!C14,'Transport DB'!$C:$C,"&gt;="&amp;'Backfill Report'!$V$4,'Transport DB'!C:C,"&lt;="&amp;'Backfill Report'!$W$4)+SUMIFS('Transport DB'!Q:Q,'Transport DB'!$D:$D,"="&amp;'Backfill Report'!C14,'Transport DB'!$C:$C,"&gt;="&amp;'Backfill Report'!$V$4,'Transport DB'!C:C,"&lt;="&amp;'Backfill Report'!$W$4)</f>
        <v>0</v>
      </c>
      <c r="X14" s="175">
        <f>SUMIFS('Transport DB'!$J:$J,'Transport DB'!$D:$D,"="&amp;'Backfill Report'!C14,'Transport DB'!$C:$C,"&gt;="&amp;'Backfill Report'!$X$4,'Transport DB'!C:C,"&lt;="&amp;'Backfill Report'!$Y$4)</f>
        <v>0</v>
      </c>
      <c r="Y14" s="163">
        <f>SUMIFS('Transport DB'!O:O,'Transport DB'!$D:$D,"="&amp;'Backfill Report'!C14,'Transport DB'!$C:$C,"&gt;="&amp;'Backfill Report'!$X$4,'Transport DB'!C:C,"&lt;="&amp;'Backfill Report'!$Y$4)+SUMIFS('Transport DB'!P:P,'Transport DB'!$D:$D,"="&amp;'Backfill Report'!C14,'Transport DB'!$C:$C,"&gt;="&amp;'Backfill Report'!$X$4,'Transport DB'!C:C,"&lt;="&amp;'Backfill Report'!$Y$4)+SUMIFS('Transport DB'!Q:Q,'Transport DB'!$D:$D,"="&amp;'Backfill Report'!C14,'Transport DB'!$C:$C,"&gt;="&amp;'Backfill Report'!$X$4,'Transport DB'!C:C,"&lt;="&amp;'Backfill Report'!$Y$4)</f>
        <v>0</v>
      </c>
      <c r="Z14" s="175">
        <f>SUMIFS('Transport DB'!$J:$J,'Transport DB'!$D:$D,"="&amp;'Backfill Report'!C14,'Transport DB'!$C:$C,"&gt;="&amp;'Backfill Report'!$Z$4,'Transport DB'!C:C,"&lt;="&amp;'Backfill Report'!$AA$4)</f>
        <v>0</v>
      </c>
      <c r="AA14" s="163">
        <f>SUMIFS('Transport DB'!O:O,'Transport DB'!$D:$D,"="&amp;'Backfill Report'!C14,'Transport DB'!$C:$C,"&gt;="&amp;'Backfill Report'!$Z$4,'Transport DB'!C:C,"&lt;="&amp;'Backfill Report'!$AA$4)+SUMIFS('Transport DB'!P:P,'Transport DB'!$D:$D,"="&amp;'Backfill Report'!C14,'Transport DB'!$C:$C,"&gt;="&amp;'Backfill Report'!$Z$4,'Transport DB'!C:C,"&lt;="&amp;'Backfill Report'!$AA$4)+SUMIFS('Transport DB'!Q:Q,'Transport DB'!$D:$D,"="&amp;'Backfill Report'!C14,'Transport DB'!$C:$C,"&gt;="&amp;'Backfill Report'!$Z$4,'Transport DB'!C:C,"&lt;="&amp;'Backfill Report'!$AA$4)</f>
        <v>0</v>
      </c>
      <c r="AB14" s="175">
        <f>SUMIFS('Transport DB'!$J:$J,'Transport DB'!$D:$D,"="&amp;'Backfill Report'!C14,'Transport DB'!$C:$C,"&gt;="&amp;'Backfill Report'!$AB$4,'Transport DB'!C:C,"&lt;="&amp;'Backfill Report'!$AC$4)</f>
        <v>0</v>
      </c>
      <c r="AC14" s="163">
        <f>SUMIFS('Transport DB'!O:O,'Transport DB'!$D:$D,"="&amp;'Backfill Report'!C14,'Transport DB'!$C:$C,"&gt;="&amp;'Backfill Report'!$AB$4,'Transport DB'!C:C,"&lt;="&amp;'Backfill Report'!$AC$4)+SUMIFS('Transport DB'!P:P,'Transport DB'!$D:$D,"="&amp;'Backfill Report'!C14,'Transport DB'!$C:$C,"&gt;="&amp;'Backfill Report'!$AB$4,'Transport DB'!C:C,"&lt;="&amp;'Backfill Report'!$AC$4)+SUMIFS('Transport DB'!Q:Q,'Transport DB'!$D:$D,"="&amp;'Backfill Report'!C14,'Transport DB'!$C:$C,"&gt;="&amp;'Backfill Report'!$AB$4,'Transport DB'!C:C,"&lt;="&amp;'Backfill Report'!$AC$4)</f>
        <v>0</v>
      </c>
      <c r="AD14" s="175">
        <f>SUMIFS('Transport DB'!$J:$J,'Transport DB'!$D:$D,"="&amp;'Backfill Report'!C14,'Transport DB'!$C:$C,"&gt;="&amp;'Backfill Report'!$AD$4,'Transport DB'!C:C,"&lt;="&amp;'Backfill Report'!$AE$4)</f>
        <v>0</v>
      </c>
      <c r="AE14" s="163">
        <f>SUMIFS('Transport DB'!O:O,'Transport DB'!$D:$D,"="&amp;'Backfill Report'!C14,'Transport DB'!$C:$C,"&gt;="&amp;'Backfill Report'!$AD$4,'Transport DB'!C:C,"&lt;="&amp;'Backfill Report'!$AE$4)+SUMIFS('Transport DB'!P:P,'Transport DB'!$D:$D,"="&amp;'Backfill Report'!C14,'Transport DB'!$C:$C,"&gt;="&amp;'Backfill Report'!$AD$4,'Transport DB'!C:C,"&lt;="&amp;'Backfill Report'!$AE$4)+SUMIFS('Transport DB'!Q:Q,'Transport DB'!$D:$D,"="&amp;'Backfill Report'!C14,'Transport DB'!$C:$C,"&gt;="&amp;'Backfill Report'!$AD$4,'Transport DB'!C:C,"&lt;="&amp;'Backfill Report'!$AE$4)</f>
        <v>0</v>
      </c>
    </row>
    <row r="15" spans="1:35" ht="28.5" x14ac:dyDescent="0.45">
      <c r="A15" s="157"/>
      <c r="B15" s="178">
        <v>10</v>
      </c>
      <c r="C15" s="162" t="s">
        <v>251</v>
      </c>
      <c r="D15" s="174" t="str">
        <f>VLOOKUP(C15,'Transport DB'!T:X,3,FALSE)</f>
        <v>انصاری</v>
      </c>
      <c r="E15" s="193" t="str">
        <f>VLOOKUP(C15,'Transport DB'!T:X,2,FALSE)</f>
        <v>کامیون کمپرسی</v>
      </c>
      <c r="F15" s="175">
        <f>SUMIFS('Transport DB'!$J:$J,'Transport DB'!$D:$D,"="&amp;'Backfill Report'!C15,'Transport DB'!$C:$C,"&gt;="&amp;'Backfill Report'!$F$4,'Transport DB'!C:C,"&lt;="&amp;'Backfill Report'!$G$4)</f>
        <v>0</v>
      </c>
      <c r="G15" s="163">
        <f>SUMIFS('Transport DB'!O:O,'Transport DB'!$D:$D,"="&amp;'Backfill Report'!C15,'Transport DB'!$C:$C,"&gt;="&amp;'Backfill Report'!$F$4,'Transport DB'!C:C,"&lt;="&amp;'Backfill Report'!$G$4)+SUMIFS('Transport DB'!P:P,'Transport DB'!$D:$D,"="&amp;'Backfill Report'!C15,'Transport DB'!$C:$C,"&gt;="&amp;'Backfill Report'!$F$4,'Transport DB'!C:C,"&lt;="&amp;'Backfill Report'!$G$4)+SUMIFS('Transport DB'!Q:Q,'Transport DB'!$D:$D,"="&amp;'Backfill Report'!C15,'Transport DB'!$C:$C,"&gt;="&amp;'Backfill Report'!$F$4,'Transport DB'!C:C,"&lt;="&amp;'Backfill Report'!$G$4)</f>
        <v>0</v>
      </c>
      <c r="H15" s="175">
        <f>SUMIFS('Transport DB'!$J:$J,'Transport DB'!$D:$D,"="&amp;'Backfill Report'!C15,'Transport DB'!$C:$C,"&gt;="&amp;'Backfill Report'!$H$4,'Transport DB'!C:C,"&lt;="&amp;'Backfill Report'!$I$4)</f>
        <v>0</v>
      </c>
      <c r="I15" s="163">
        <f>SUMIFS('Transport DB'!O:O,'Transport DB'!$D:$D,"="&amp;'Backfill Report'!C15,'Transport DB'!$C:$C,"&gt;="&amp;'Backfill Report'!$H$4,'Transport DB'!C:C,"&lt;="&amp;'Backfill Report'!$I$4)+SUMIFS('Transport DB'!P:P,'Transport DB'!$D:$D,"="&amp;'Backfill Report'!C15,'Transport DB'!$C:$C,"&gt;="&amp;'Backfill Report'!$H$4,'Transport DB'!C:C,"&lt;="&amp;'Backfill Report'!$I$4)+SUMIFS('Transport DB'!Q:Q,'Transport DB'!$D:$D,"="&amp;'Backfill Report'!C15,'Transport DB'!$C:$C,"&gt;="&amp;'Backfill Report'!$H$4,'Transport DB'!C:C,"&lt;="&amp;'Backfill Report'!$I$4)</f>
        <v>0</v>
      </c>
      <c r="J15" s="175">
        <f>SUMIFS('Transport DB'!$J:$J,'Transport DB'!$D:$D,"="&amp;'Backfill Report'!C15,'Transport DB'!$C:$C,"&gt;="&amp;'Backfill Report'!$J$4,'Transport DB'!C:C,"&lt;="&amp;'Backfill Report'!$K$4)</f>
        <v>0</v>
      </c>
      <c r="K15" s="163">
        <f>SUMIFS('Transport DB'!O:O,'Transport DB'!$D:$D,"="&amp;'Backfill Report'!C15,'Transport DB'!$C:$C,"&gt;="&amp;'Backfill Report'!$J$4,'Transport DB'!C:C,"&lt;="&amp;'Backfill Report'!$K$4)+SUMIFS('Transport DB'!P:P,'Transport DB'!$D:$D,"="&amp;'Backfill Report'!C15,'Transport DB'!$C:$C,"&gt;="&amp;'Backfill Report'!$J$4,'Transport DB'!C:C,"&lt;="&amp;'Backfill Report'!$K$4)+SUMIFS('Transport DB'!Q:Q,'Transport DB'!$D:$D,"="&amp;'Backfill Report'!C15,'Transport DB'!$C:$C,"&gt;="&amp;'Backfill Report'!$J$4,'Transport DB'!C:C,"&lt;="&amp;'Backfill Report'!$K$4)</f>
        <v>0</v>
      </c>
      <c r="L15" s="175">
        <f>SUMIFS('Transport DB'!J:J,'Transport DB'!D:D,"="&amp;'Backfill Report'!C15,'Transport DB'!C:C,"&gt;="&amp;'Backfill Report'!$L$4,'Transport DB'!C:C,"&lt;="&amp;'Backfill Report'!$M$4)</f>
        <v>0</v>
      </c>
      <c r="M15" s="163">
        <f>SUMIFS('Transport DB'!O:O,'Transport DB'!$D:$D,"="&amp;'Backfill Report'!C15,'Transport DB'!$C:$C,"&gt;="&amp;'Backfill Report'!$L$4,'Transport DB'!C:C,"&lt;="&amp;'Backfill Report'!$M$4)+SUMIFS('Transport DB'!P:P,'Transport DB'!$D:$D,"="&amp;'Backfill Report'!C15,'Transport DB'!$C:$C,"&gt;="&amp;'Backfill Report'!$L$4,'Transport DB'!C:C,"&lt;="&amp;'Backfill Report'!$M$4)+SUMIFS('Transport DB'!Q:Q,'Transport DB'!$D:$D,"="&amp;'Backfill Report'!C15,'Transport DB'!$C:$C,"&gt;="&amp;'Backfill Report'!$L$4,'Transport DB'!C:C,"&lt;="&amp;'Backfill Report'!$M$4)</f>
        <v>0</v>
      </c>
      <c r="N15" s="175">
        <f>SUMIFS('Transport DB'!$J:$J,'Transport DB'!$D:$D,"="&amp;'Backfill Report'!C15,'Transport DB'!$C:$C,"&gt;="&amp;'Backfill Report'!$N$4,'Transport DB'!C:C,"&lt;="&amp;'Backfill Report'!$O$4)</f>
        <v>278</v>
      </c>
      <c r="O15" s="163">
        <f>SUMIFS('Transport DB'!O:O,'Transport DB'!$D:$D,"="&amp;'Backfill Report'!C15,'Transport DB'!$C:$C,"&gt;="&amp;'Backfill Report'!$N$4,'Transport DB'!C:C,"&lt;="&amp;'Backfill Report'!$O$4)+SUMIFS('Transport DB'!P:P,'Transport DB'!$D:$D,"="&amp;'Backfill Report'!C15,'Transport DB'!$C:$C,"&gt;="&amp;'Backfill Report'!$N$4,'Transport DB'!C:C,"&lt;="&amp;'Backfill Report'!$O$4)+SUMIFS('Transport DB'!Q:Q,'Transport DB'!$D:$D,"="&amp;'Backfill Report'!C15,'Transport DB'!$C:$C,"&gt;="&amp;'Backfill Report'!$N$4,'Transport DB'!C:C,"&lt;="&amp;'Backfill Report'!$O$4)</f>
        <v>1946</v>
      </c>
      <c r="P15" s="175">
        <f>SUMIFS('Transport DB'!$J:$J,'Transport DB'!$D:$D,"="&amp;'Backfill Report'!C15,'Transport DB'!$C:$C,"&gt;="&amp;'Backfill Report'!$P$4,'Transport DB'!C:C,"&lt;="&amp;'Backfill Report'!$Q$4)</f>
        <v>0</v>
      </c>
      <c r="Q15" s="163">
        <f>SUMIFS('Transport DB'!O:O,'Transport DB'!$D:$D,"="&amp;'Backfill Report'!C15,'Transport DB'!$C:$C,"&gt;="&amp;'Backfill Report'!$P$4,'Transport DB'!C:C,"&lt;="&amp;'Backfill Report'!$Q$4)+SUMIFS('Transport DB'!P:P,'Transport DB'!$D:$D,"="&amp;'Backfill Report'!C15,'Transport DB'!$C:$C,"&gt;="&amp;'Backfill Report'!$P$4,'Transport DB'!C:C,"&lt;="&amp;'Backfill Report'!$Q$4)+SUMIFS('Transport DB'!Q:Q,'Transport DB'!$D:$D,"="&amp;'Backfill Report'!C15,'Transport DB'!$C:$C,"&gt;="&amp;'Backfill Report'!$P$4,'Transport DB'!C:C,"&lt;="&amp;'Backfill Report'!$Q$4)</f>
        <v>0</v>
      </c>
      <c r="R15" s="175">
        <f>SUMIFS('Transport DB'!$J:$J,'Transport DB'!$D:$D,"="&amp;'Backfill Report'!C15,'Transport DB'!$C:$C,"&gt;="&amp;'Backfill Report'!$R$4,'Transport DB'!C:C,"&lt;="&amp;'Backfill Report'!$S$4)</f>
        <v>0</v>
      </c>
      <c r="S15" s="163">
        <f>SUMIFS('Transport DB'!O:O,'Transport DB'!$D:$D,"="&amp;'Backfill Report'!C15,'Transport DB'!$C:$C,"&gt;="&amp;'Backfill Report'!$R$4,'Transport DB'!C:C,"&lt;="&amp;'Backfill Report'!$S$4)+SUMIFS('Transport DB'!P:P,'Transport DB'!$D:$D,"="&amp;'Backfill Report'!C15,'Transport DB'!$C:$C,"&gt;="&amp;'Backfill Report'!$R$4,'Transport DB'!C:C,"&lt;="&amp;'Backfill Report'!$S$4)+SUMIFS('Transport DB'!Q:Q,'Transport DB'!$D:$D,"="&amp;'Backfill Report'!C15,'Transport DB'!$C:$C,"&gt;="&amp;'Backfill Report'!$R$4,'Transport DB'!C:C,"&lt;="&amp;'Backfill Report'!$S$4)</f>
        <v>0</v>
      </c>
      <c r="T15" s="175">
        <f>SUMIFS('Transport DB'!$J:$J,'Transport DB'!$D:$D,"="&amp;'Backfill Report'!C15,'Transport DB'!$C:$C,"&gt;="&amp;'Backfill Report'!$T$4,'Transport DB'!C:C,"&lt;="&amp;'Backfill Report'!$U$4)</f>
        <v>0</v>
      </c>
      <c r="U15" s="163">
        <f>SUMIFS('Transport DB'!O:O,'Transport DB'!$D:$D,"="&amp;'Backfill Report'!C15,'Transport DB'!$C:$C,"&gt;="&amp;'Backfill Report'!$T$4,'Transport DB'!C:C,"&lt;="&amp;'Backfill Report'!$U$4)+SUMIFS('Transport DB'!P:P,'Transport DB'!$D:$D,"="&amp;'Backfill Report'!C15,'Transport DB'!$C:$C,"&gt;="&amp;'Backfill Report'!$T$4,'Transport DB'!C:C,"&lt;="&amp;'Backfill Report'!$U$4)+SUMIFS('Transport DB'!Q:Q,'Transport DB'!$D:$D,"="&amp;'Backfill Report'!C15,'Transport DB'!$C:$C,"&gt;="&amp;'Backfill Report'!$T$4,'Transport DB'!C:C,"&lt;="&amp;'Backfill Report'!$U$4)</f>
        <v>0</v>
      </c>
      <c r="V15" s="175">
        <f>SUMIFS('Transport DB'!$J:$J,'Transport DB'!$D:$D,"="&amp;'Backfill Report'!C15,'Transport DB'!$C:$C,"&gt;="&amp;'Backfill Report'!$V$4,'Transport DB'!C:C,"&lt;="&amp;'Backfill Report'!$W$4)</f>
        <v>0</v>
      </c>
      <c r="W15" s="163">
        <f>SUMIFS('Transport DB'!O:O,'Transport DB'!$D:$D,"="&amp;'Backfill Report'!C15,'Transport DB'!$C:$C,"&gt;="&amp;'Backfill Report'!$V$4,'Transport DB'!C:C,"&lt;="&amp;'Backfill Report'!$W$4)+SUMIFS('Transport DB'!P:P,'Transport DB'!$D:$D,"="&amp;'Backfill Report'!C15,'Transport DB'!$C:$C,"&gt;="&amp;'Backfill Report'!$V$4,'Transport DB'!C:C,"&lt;="&amp;'Backfill Report'!$W$4)+SUMIFS('Transport DB'!Q:Q,'Transport DB'!$D:$D,"="&amp;'Backfill Report'!C15,'Transport DB'!$C:$C,"&gt;="&amp;'Backfill Report'!$V$4,'Transport DB'!C:C,"&lt;="&amp;'Backfill Report'!$W$4)</f>
        <v>0</v>
      </c>
      <c r="X15" s="175">
        <f>SUMIFS('Transport DB'!$J:$J,'Transport DB'!$D:$D,"="&amp;'Backfill Report'!C15,'Transport DB'!$C:$C,"&gt;="&amp;'Backfill Report'!$X$4,'Transport DB'!C:C,"&lt;="&amp;'Backfill Report'!$Y$4)</f>
        <v>0</v>
      </c>
      <c r="Y15" s="163">
        <f>SUMIFS('Transport DB'!O:O,'Transport DB'!$D:$D,"="&amp;'Backfill Report'!C15,'Transport DB'!$C:$C,"&gt;="&amp;'Backfill Report'!$X$4,'Transport DB'!C:C,"&lt;="&amp;'Backfill Report'!$Y$4)+SUMIFS('Transport DB'!P:P,'Transport DB'!$D:$D,"="&amp;'Backfill Report'!C15,'Transport DB'!$C:$C,"&gt;="&amp;'Backfill Report'!$X$4,'Transport DB'!C:C,"&lt;="&amp;'Backfill Report'!$Y$4)+SUMIFS('Transport DB'!Q:Q,'Transport DB'!$D:$D,"="&amp;'Backfill Report'!C15,'Transport DB'!$C:$C,"&gt;="&amp;'Backfill Report'!$X$4,'Transport DB'!C:C,"&lt;="&amp;'Backfill Report'!$Y$4)</f>
        <v>0</v>
      </c>
      <c r="Z15" s="175">
        <f>SUMIFS('Transport DB'!$J:$J,'Transport DB'!$D:$D,"="&amp;'Backfill Report'!C15,'Transport DB'!$C:$C,"&gt;="&amp;'Backfill Report'!$Z$4,'Transport DB'!C:C,"&lt;="&amp;'Backfill Report'!$AA$4)</f>
        <v>0</v>
      </c>
      <c r="AA15" s="163">
        <f>SUMIFS('Transport DB'!O:O,'Transport DB'!$D:$D,"="&amp;'Backfill Report'!C15,'Transport DB'!$C:$C,"&gt;="&amp;'Backfill Report'!$Z$4,'Transport DB'!C:C,"&lt;="&amp;'Backfill Report'!$AA$4)+SUMIFS('Transport DB'!P:P,'Transport DB'!$D:$D,"="&amp;'Backfill Report'!C15,'Transport DB'!$C:$C,"&gt;="&amp;'Backfill Report'!$Z$4,'Transport DB'!C:C,"&lt;="&amp;'Backfill Report'!$AA$4)+SUMIFS('Transport DB'!Q:Q,'Transport DB'!$D:$D,"="&amp;'Backfill Report'!C15,'Transport DB'!$C:$C,"&gt;="&amp;'Backfill Report'!$Z$4,'Transport DB'!C:C,"&lt;="&amp;'Backfill Report'!$AA$4)</f>
        <v>0</v>
      </c>
      <c r="AB15" s="175">
        <f>SUMIFS('Transport DB'!$J:$J,'Transport DB'!$D:$D,"="&amp;'Backfill Report'!C15,'Transport DB'!$C:$C,"&gt;="&amp;'Backfill Report'!$AB$4,'Transport DB'!C:C,"&lt;="&amp;'Backfill Report'!$AC$4)</f>
        <v>0</v>
      </c>
      <c r="AC15" s="163">
        <f>SUMIFS('Transport DB'!O:O,'Transport DB'!$D:$D,"="&amp;'Backfill Report'!C15,'Transport DB'!$C:$C,"&gt;="&amp;'Backfill Report'!$AB$4,'Transport DB'!C:C,"&lt;="&amp;'Backfill Report'!$AC$4)+SUMIFS('Transport DB'!P:P,'Transport DB'!$D:$D,"="&amp;'Backfill Report'!C15,'Transport DB'!$C:$C,"&gt;="&amp;'Backfill Report'!$AB$4,'Transport DB'!C:C,"&lt;="&amp;'Backfill Report'!$AC$4)+SUMIFS('Transport DB'!Q:Q,'Transport DB'!$D:$D,"="&amp;'Backfill Report'!C15,'Transport DB'!$C:$C,"&gt;="&amp;'Backfill Report'!$AB$4,'Transport DB'!C:C,"&lt;="&amp;'Backfill Report'!$AC$4)</f>
        <v>0</v>
      </c>
      <c r="AD15" s="175">
        <f>SUMIFS('Transport DB'!$J:$J,'Transport DB'!$D:$D,"="&amp;'Backfill Report'!C15,'Transport DB'!$C:$C,"&gt;="&amp;'Backfill Report'!$AD$4,'Transport DB'!C:C,"&lt;="&amp;'Backfill Report'!$AE$4)</f>
        <v>0</v>
      </c>
      <c r="AE15" s="163">
        <f>SUMIFS('Transport DB'!O:O,'Transport DB'!$D:$D,"="&amp;'Backfill Report'!C15,'Transport DB'!$C:$C,"&gt;="&amp;'Backfill Report'!$AD$4,'Transport DB'!C:C,"&lt;="&amp;'Backfill Report'!$AE$4)+SUMIFS('Transport DB'!P:P,'Transport DB'!$D:$D,"="&amp;'Backfill Report'!C15,'Transport DB'!$C:$C,"&gt;="&amp;'Backfill Report'!$AD$4,'Transport DB'!C:C,"&lt;="&amp;'Backfill Report'!$AE$4)+SUMIFS('Transport DB'!Q:Q,'Transport DB'!$D:$D,"="&amp;'Backfill Report'!C15,'Transport DB'!$C:$C,"&gt;="&amp;'Backfill Report'!$AD$4,'Transport DB'!C:C,"&lt;="&amp;'Backfill Report'!$AE$4)</f>
        <v>0</v>
      </c>
    </row>
    <row r="16" spans="1:35" ht="28.5" x14ac:dyDescent="0.45">
      <c r="A16" s="157"/>
      <c r="B16" s="178">
        <v>11</v>
      </c>
      <c r="C16" s="162" t="s">
        <v>242</v>
      </c>
      <c r="D16" s="174" t="str">
        <f>VLOOKUP(C16,'Transport DB'!T:X,3,FALSE)</f>
        <v>انصاری</v>
      </c>
      <c r="E16" s="193" t="str">
        <f>VLOOKUP(C16,'Transport DB'!T:X,2,FALSE)</f>
        <v>کامیون کمپرسی</v>
      </c>
      <c r="F16" s="175">
        <f>SUMIFS('Transport DB'!$J:$J,'Transport DB'!$D:$D,"="&amp;'Backfill Report'!C16,'Transport DB'!$C:$C,"&gt;="&amp;'Backfill Report'!$F$4,'Transport DB'!C:C,"&lt;="&amp;'Backfill Report'!$G$4)</f>
        <v>0</v>
      </c>
      <c r="G16" s="163">
        <f>SUMIFS('Transport DB'!O:O,'Transport DB'!$D:$D,"="&amp;'Backfill Report'!C16,'Transport DB'!$C:$C,"&gt;="&amp;'Backfill Report'!$F$4,'Transport DB'!C:C,"&lt;="&amp;'Backfill Report'!$G$4)+SUMIFS('Transport DB'!P:P,'Transport DB'!$D:$D,"="&amp;'Backfill Report'!C16,'Transport DB'!$C:$C,"&gt;="&amp;'Backfill Report'!$F$4,'Transport DB'!C:C,"&lt;="&amp;'Backfill Report'!$G$4)+SUMIFS('Transport DB'!Q:Q,'Transport DB'!$D:$D,"="&amp;'Backfill Report'!C16,'Transport DB'!$C:$C,"&gt;="&amp;'Backfill Report'!$F$4,'Transport DB'!C:C,"&lt;="&amp;'Backfill Report'!$G$4)</f>
        <v>0</v>
      </c>
      <c r="H16" s="175">
        <f>SUMIFS('Transport DB'!$J:$J,'Transport DB'!$D:$D,"="&amp;'Backfill Report'!C16,'Transport DB'!$C:$C,"&gt;="&amp;'Backfill Report'!$H$4,'Transport DB'!C:C,"&lt;="&amp;'Backfill Report'!$I$4)</f>
        <v>0</v>
      </c>
      <c r="I16" s="163">
        <f>SUMIFS('Transport DB'!O:O,'Transport DB'!$D:$D,"="&amp;'Backfill Report'!C16,'Transport DB'!$C:$C,"&gt;="&amp;'Backfill Report'!$H$4,'Transport DB'!C:C,"&lt;="&amp;'Backfill Report'!$I$4)+SUMIFS('Transport DB'!P:P,'Transport DB'!$D:$D,"="&amp;'Backfill Report'!C16,'Transport DB'!$C:$C,"&gt;="&amp;'Backfill Report'!$H$4,'Transport DB'!C:C,"&lt;="&amp;'Backfill Report'!$I$4)+SUMIFS('Transport DB'!Q:Q,'Transport DB'!$D:$D,"="&amp;'Backfill Report'!C16,'Transport DB'!$C:$C,"&gt;="&amp;'Backfill Report'!$H$4,'Transport DB'!C:C,"&lt;="&amp;'Backfill Report'!$I$4)</f>
        <v>0</v>
      </c>
      <c r="J16" s="175">
        <f>SUMIFS('Transport DB'!$J:$J,'Transport DB'!$D:$D,"="&amp;'Backfill Report'!C16,'Transport DB'!$C:$C,"&gt;="&amp;'Backfill Report'!$J$4,'Transport DB'!C:C,"&lt;="&amp;'Backfill Report'!$K$4)</f>
        <v>0</v>
      </c>
      <c r="K16" s="163">
        <f>SUMIFS('Transport DB'!O:O,'Transport DB'!$D:$D,"="&amp;'Backfill Report'!C16,'Transport DB'!$C:$C,"&gt;="&amp;'Backfill Report'!$J$4,'Transport DB'!C:C,"&lt;="&amp;'Backfill Report'!$K$4)+SUMIFS('Transport DB'!P:P,'Transport DB'!$D:$D,"="&amp;'Backfill Report'!C16,'Transport DB'!$C:$C,"&gt;="&amp;'Backfill Report'!$J$4,'Transport DB'!C:C,"&lt;="&amp;'Backfill Report'!$K$4)+SUMIFS('Transport DB'!Q:Q,'Transport DB'!$D:$D,"="&amp;'Backfill Report'!C16,'Transport DB'!$C:$C,"&gt;="&amp;'Backfill Report'!$J$4,'Transport DB'!C:C,"&lt;="&amp;'Backfill Report'!$K$4)</f>
        <v>0</v>
      </c>
      <c r="L16" s="175">
        <f>SUMIFS('Transport DB'!J:J,'Transport DB'!D:D,"="&amp;'Backfill Report'!C16,'Transport DB'!C:C,"&gt;="&amp;'Backfill Report'!$L$4,'Transport DB'!C:C,"&lt;="&amp;'Backfill Report'!$M$4)</f>
        <v>0</v>
      </c>
      <c r="M16" s="163">
        <f>SUMIFS('Transport DB'!O:O,'Transport DB'!$D:$D,"="&amp;'Backfill Report'!C16,'Transport DB'!$C:$C,"&gt;="&amp;'Backfill Report'!$L$4,'Transport DB'!C:C,"&lt;="&amp;'Backfill Report'!$M$4)+SUMIFS('Transport DB'!P:P,'Transport DB'!$D:$D,"="&amp;'Backfill Report'!C16,'Transport DB'!$C:$C,"&gt;="&amp;'Backfill Report'!$L$4,'Transport DB'!C:C,"&lt;="&amp;'Backfill Report'!$M$4)+SUMIFS('Transport DB'!Q:Q,'Transport DB'!$D:$D,"="&amp;'Backfill Report'!C16,'Transport DB'!$C:$C,"&gt;="&amp;'Backfill Report'!$L$4,'Transport DB'!C:C,"&lt;="&amp;'Backfill Report'!$M$4)</f>
        <v>0</v>
      </c>
      <c r="N16" s="175">
        <f>SUMIFS('Transport DB'!$J:$J,'Transport DB'!$D:$D,"="&amp;'Backfill Report'!C16,'Transport DB'!$C:$C,"&gt;="&amp;'Backfill Report'!$N$4,'Transport DB'!C:C,"&lt;="&amp;'Backfill Report'!$O$4)</f>
        <v>240</v>
      </c>
      <c r="O16" s="163">
        <f>SUMIFS('Transport DB'!O:O,'Transport DB'!$D:$D,"="&amp;'Backfill Report'!C16,'Transport DB'!$C:$C,"&gt;="&amp;'Backfill Report'!$N$4,'Transport DB'!C:C,"&lt;="&amp;'Backfill Report'!$O$4)+SUMIFS('Transport DB'!P:P,'Transport DB'!$D:$D,"="&amp;'Backfill Report'!C16,'Transport DB'!$C:$C,"&gt;="&amp;'Backfill Report'!$N$4,'Transport DB'!C:C,"&lt;="&amp;'Backfill Report'!$O$4)+SUMIFS('Transport DB'!Q:Q,'Transport DB'!$D:$D,"="&amp;'Backfill Report'!C16,'Transport DB'!$C:$C,"&gt;="&amp;'Backfill Report'!$N$4,'Transport DB'!C:C,"&lt;="&amp;'Backfill Report'!$O$4)</f>
        <v>1680</v>
      </c>
      <c r="P16" s="175">
        <f>SUMIFS('Transport DB'!$J:$J,'Transport DB'!$D:$D,"="&amp;'Backfill Report'!C16,'Transport DB'!$C:$C,"&gt;="&amp;'Backfill Report'!$P$4,'Transport DB'!C:C,"&lt;="&amp;'Backfill Report'!$Q$4)</f>
        <v>0</v>
      </c>
      <c r="Q16" s="163">
        <f>SUMIFS('Transport DB'!O:O,'Transport DB'!$D:$D,"="&amp;'Backfill Report'!C16,'Transport DB'!$C:$C,"&gt;="&amp;'Backfill Report'!$P$4,'Transport DB'!C:C,"&lt;="&amp;'Backfill Report'!$Q$4)+SUMIFS('Transport DB'!P:P,'Transport DB'!$D:$D,"="&amp;'Backfill Report'!C16,'Transport DB'!$C:$C,"&gt;="&amp;'Backfill Report'!$P$4,'Transport DB'!C:C,"&lt;="&amp;'Backfill Report'!$Q$4)+SUMIFS('Transport DB'!Q:Q,'Transport DB'!$D:$D,"="&amp;'Backfill Report'!C16,'Transport DB'!$C:$C,"&gt;="&amp;'Backfill Report'!$P$4,'Transport DB'!C:C,"&lt;="&amp;'Backfill Report'!$Q$4)</f>
        <v>0</v>
      </c>
      <c r="R16" s="175">
        <f>SUMIFS('Transport DB'!$J:$J,'Transport DB'!$D:$D,"="&amp;'Backfill Report'!C16,'Transport DB'!$C:$C,"&gt;="&amp;'Backfill Report'!$R$4,'Transport DB'!C:C,"&lt;="&amp;'Backfill Report'!$S$4)</f>
        <v>0</v>
      </c>
      <c r="S16" s="163">
        <f>SUMIFS('Transport DB'!O:O,'Transport DB'!$D:$D,"="&amp;'Backfill Report'!C16,'Transport DB'!$C:$C,"&gt;="&amp;'Backfill Report'!$R$4,'Transport DB'!C:C,"&lt;="&amp;'Backfill Report'!$S$4)+SUMIFS('Transport DB'!P:P,'Transport DB'!$D:$D,"="&amp;'Backfill Report'!C16,'Transport DB'!$C:$C,"&gt;="&amp;'Backfill Report'!$R$4,'Transport DB'!C:C,"&lt;="&amp;'Backfill Report'!$S$4)+SUMIFS('Transport DB'!Q:Q,'Transport DB'!$D:$D,"="&amp;'Backfill Report'!C16,'Transport DB'!$C:$C,"&gt;="&amp;'Backfill Report'!$R$4,'Transport DB'!C:C,"&lt;="&amp;'Backfill Report'!$S$4)</f>
        <v>0</v>
      </c>
      <c r="T16" s="175">
        <f>SUMIFS('Transport DB'!$J:$J,'Transport DB'!$D:$D,"="&amp;'Backfill Report'!C16,'Transport DB'!$C:$C,"&gt;="&amp;'Backfill Report'!$T$4,'Transport DB'!C:C,"&lt;="&amp;'Backfill Report'!$U$4)</f>
        <v>0</v>
      </c>
      <c r="U16" s="163">
        <f>SUMIFS('Transport DB'!O:O,'Transport DB'!$D:$D,"="&amp;'Backfill Report'!C16,'Transport DB'!$C:$C,"&gt;="&amp;'Backfill Report'!$T$4,'Transport DB'!C:C,"&lt;="&amp;'Backfill Report'!$U$4)+SUMIFS('Transport DB'!P:P,'Transport DB'!$D:$D,"="&amp;'Backfill Report'!C16,'Transport DB'!$C:$C,"&gt;="&amp;'Backfill Report'!$T$4,'Transport DB'!C:C,"&lt;="&amp;'Backfill Report'!$U$4)+SUMIFS('Transport DB'!Q:Q,'Transport DB'!$D:$D,"="&amp;'Backfill Report'!C16,'Transport DB'!$C:$C,"&gt;="&amp;'Backfill Report'!$T$4,'Transport DB'!C:C,"&lt;="&amp;'Backfill Report'!$U$4)</f>
        <v>0</v>
      </c>
      <c r="V16" s="175">
        <f>SUMIFS('Transport DB'!$J:$J,'Transport DB'!$D:$D,"="&amp;'Backfill Report'!C16,'Transport DB'!$C:$C,"&gt;="&amp;'Backfill Report'!$V$4,'Transport DB'!C:C,"&lt;="&amp;'Backfill Report'!$W$4)</f>
        <v>0</v>
      </c>
      <c r="W16" s="163">
        <f>SUMIFS('Transport DB'!O:O,'Transport DB'!$D:$D,"="&amp;'Backfill Report'!C16,'Transport DB'!$C:$C,"&gt;="&amp;'Backfill Report'!$V$4,'Transport DB'!C:C,"&lt;="&amp;'Backfill Report'!$W$4)+SUMIFS('Transport DB'!P:P,'Transport DB'!$D:$D,"="&amp;'Backfill Report'!C16,'Transport DB'!$C:$C,"&gt;="&amp;'Backfill Report'!$V$4,'Transport DB'!C:C,"&lt;="&amp;'Backfill Report'!$W$4)+SUMIFS('Transport DB'!Q:Q,'Transport DB'!$D:$D,"="&amp;'Backfill Report'!C16,'Transport DB'!$C:$C,"&gt;="&amp;'Backfill Report'!$V$4,'Transport DB'!C:C,"&lt;="&amp;'Backfill Report'!$W$4)</f>
        <v>0</v>
      </c>
      <c r="X16" s="175">
        <f>SUMIFS('Transport DB'!$J:$J,'Transport DB'!$D:$D,"="&amp;'Backfill Report'!C16,'Transport DB'!$C:$C,"&gt;="&amp;'Backfill Report'!$X$4,'Transport DB'!C:C,"&lt;="&amp;'Backfill Report'!$Y$4)</f>
        <v>0</v>
      </c>
      <c r="Y16" s="163">
        <f>SUMIFS('Transport DB'!O:O,'Transport DB'!$D:$D,"="&amp;'Backfill Report'!C16,'Transport DB'!$C:$C,"&gt;="&amp;'Backfill Report'!$X$4,'Transport DB'!C:C,"&lt;="&amp;'Backfill Report'!$Y$4)+SUMIFS('Transport DB'!P:P,'Transport DB'!$D:$D,"="&amp;'Backfill Report'!C16,'Transport DB'!$C:$C,"&gt;="&amp;'Backfill Report'!$X$4,'Transport DB'!C:C,"&lt;="&amp;'Backfill Report'!$Y$4)+SUMIFS('Transport DB'!Q:Q,'Transport DB'!$D:$D,"="&amp;'Backfill Report'!C16,'Transport DB'!$C:$C,"&gt;="&amp;'Backfill Report'!$X$4,'Transport DB'!C:C,"&lt;="&amp;'Backfill Report'!$Y$4)</f>
        <v>0</v>
      </c>
      <c r="Z16" s="175">
        <f>SUMIFS('Transport DB'!$J:$J,'Transport DB'!$D:$D,"="&amp;'Backfill Report'!C16,'Transport DB'!$C:$C,"&gt;="&amp;'Backfill Report'!$Z$4,'Transport DB'!C:C,"&lt;="&amp;'Backfill Report'!$AA$4)</f>
        <v>0</v>
      </c>
      <c r="AA16" s="163">
        <f>SUMIFS('Transport DB'!O:O,'Transport DB'!$D:$D,"="&amp;'Backfill Report'!C16,'Transport DB'!$C:$C,"&gt;="&amp;'Backfill Report'!$Z$4,'Transport DB'!C:C,"&lt;="&amp;'Backfill Report'!$AA$4)+SUMIFS('Transport DB'!P:P,'Transport DB'!$D:$D,"="&amp;'Backfill Report'!C16,'Transport DB'!$C:$C,"&gt;="&amp;'Backfill Report'!$Z$4,'Transport DB'!C:C,"&lt;="&amp;'Backfill Report'!$AA$4)+SUMIFS('Transport DB'!Q:Q,'Transport DB'!$D:$D,"="&amp;'Backfill Report'!C16,'Transport DB'!$C:$C,"&gt;="&amp;'Backfill Report'!$Z$4,'Transport DB'!C:C,"&lt;="&amp;'Backfill Report'!$AA$4)</f>
        <v>0</v>
      </c>
      <c r="AB16" s="175">
        <f>SUMIFS('Transport DB'!$J:$J,'Transport DB'!$D:$D,"="&amp;'Backfill Report'!C16,'Transport DB'!$C:$C,"&gt;="&amp;'Backfill Report'!$AB$4,'Transport DB'!C:C,"&lt;="&amp;'Backfill Report'!$AC$4)</f>
        <v>0</v>
      </c>
      <c r="AC16" s="163">
        <f>SUMIFS('Transport DB'!O:O,'Transport DB'!$D:$D,"="&amp;'Backfill Report'!C16,'Transport DB'!$C:$C,"&gt;="&amp;'Backfill Report'!$AB$4,'Transport DB'!C:C,"&lt;="&amp;'Backfill Report'!$AC$4)+SUMIFS('Transport DB'!P:P,'Transport DB'!$D:$D,"="&amp;'Backfill Report'!C16,'Transport DB'!$C:$C,"&gt;="&amp;'Backfill Report'!$AB$4,'Transport DB'!C:C,"&lt;="&amp;'Backfill Report'!$AC$4)+SUMIFS('Transport DB'!Q:Q,'Transport DB'!$D:$D,"="&amp;'Backfill Report'!C16,'Transport DB'!$C:$C,"&gt;="&amp;'Backfill Report'!$AB$4,'Transport DB'!C:C,"&lt;="&amp;'Backfill Report'!$AC$4)</f>
        <v>0</v>
      </c>
      <c r="AD16" s="175">
        <f>SUMIFS('Transport DB'!$J:$J,'Transport DB'!$D:$D,"="&amp;'Backfill Report'!C16,'Transport DB'!$C:$C,"&gt;="&amp;'Backfill Report'!$AD$4,'Transport DB'!C:C,"&lt;="&amp;'Backfill Report'!$AE$4)</f>
        <v>0</v>
      </c>
      <c r="AE16" s="163">
        <f>SUMIFS('Transport DB'!O:O,'Transport DB'!$D:$D,"="&amp;'Backfill Report'!C16,'Transport DB'!$C:$C,"&gt;="&amp;'Backfill Report'!$AD$4,'Transport DB'!C:C,"&lt;="&amp;'Backfill Report'!$AE$4)+SUMIFS('Transport DB'!P:P,'Transport DB'!$D:$D,"="&amp;'Backfill Report'!C16,'Transport DB'!$C:$C,"&gt;="&amp;'Backfill Report'!$AD$4,'Transport DB'!C:C,"&lt;="&amp;'Backfill Report'!$AE$4)+SUMIFS('Transport DB'!Q:Q,'Transport DB'!$D:$D,"="&amp;'Backfill Report'!C16,'Transport DB'!$C:$C,"&gt;="&amp;'Backfill Report'!$AD$4,'Transport DB'!C:C,"&lt;="&amp;'Backfill Report'!$AE$4)</f>
        <v>0</v>
      </c>
    </row>
    <row r="17" spans="1:31" ht="28.5" x14ac:dyDescent="0.45">
      <c r="A17" s="157"/>
      <c r="B17" s="178">
        <v>12</v>
      </c>
      <c r="C17" s="162" t="s">
        <v>152</v>
      </c>
      <c r="D17" s="174" t="str">
        <f>VLOOKUP(C17,'Transport DB'!T:X,3,FALSE)</f>
        <v>میرزایی</v>
      </c>
      <c r="E17" s="193" t="str">
        <f>VLOOKUP(C17,'Transport DB'!T:X,2,FALSE)</f>
        <v>کامیون کمپرسی</v>
      </c>
      <c r="F17" s="175">
        <f>SUMIFS('Transport DB'!$J:$J,'Transport DB'!$D:$D,"="&amp;'Backfill Report'!C17,'Transport DB'!$C:$C,"&gt;="&amp;'Backfill Report'!$F$4,'Transport DB'!C:C,"&lt;="&amp;'Backfill Report'!$G$4)</f>
        <v>0</v>
      </c>
      <c r="G17" s="163">
        <f>SUMIFS('Transport DB'!O:O,'Transport DB'!$D:$D,"="&amp;'Backfill Report'!C17,'Transport DB'!$C:$C,"&gt;="&amp;'Backfill Report'!$F$4,'Transport DB'!C:C,"&lt;="&amp;'Backfill Report'!$G$4)+SUMIFS('Transport DB'!P:P,'Transport DB'!$D:$D,"="&amp;'Backfill Report'!C17,'Transport DB'!$C:$C,"&gt;="&amp;'Backfill Report'!$F$4,'Transport DB'!C:C,"&lt;="&amp;'Backfill Report'!$G$4)+SUMIFS('Transport DB'!Q:Q,'Transport DB'!$D:$D,"="&amp;'Backfill Report'!C17,'Transport DB'!$C:$C,"&gt;="&amp;'Backfill Report'!$F$4,'Transport DB'!C:C,"&lt;="&amp;'Backfill Report'!$G$4)</f>
        <v>0</v>
      </c>
      <c r="H17" s="175">
        <f>SUMIFS('Transport DB'!$J:$J,'Transport DB'!$D:$D,"="&amp;'Backfill Report'!C17,'Transport DB'!$C:$C,"&gt;="&amp;'Backfill Report'!$H$4,'Transport DB'!C:C,"&lt;="&amp;'Backfill Report'!$I$4)</f>
        <v>262</v>
      </c>
      <c r="I17" s="163">
        <f>SUMIFS('Transport DB'!O:O,'Transport DB'!$D:$D,"="&amp;'Backfill Report'!C17,'Transport DB'!$C:$C,"&gt;="&amp;'Backfill Report'!$H$4,'Transport DB'!C:C,"&lt;="&amp;'Backfill Report'!$I$4)+SUMIFS('Transport DB'!P:P,'Transport DB'!$D:$D,"="&amp;'Backfill Report'!C17,'Transport DB'!$C:$C,"&gt;="&amp;'Backfill Report'!$H$4,'Transport DB'!C:C,"&lt;="&amp;'Backfill Report'!$I$4)+SUMIFS('Transport DB'!Q:Q,'Transport DB'!$D:$D,"="&amp;'Backfill Report'!C17,'Transport DB'!$C:$C,"&gt;="&amp;'Backfill Report'!$H$4,'Transport DB'!C:C,"&lt;="&amp;'Backfill Report'!$I$4)</f>
        <v>1087.3</v>
      </c>
      <c r="J17" s="175">
        <f>SUMIFS('Transport DB'!$J:$J,'Transport DB'!$D:$D,"="&amp;'Backfill Report'!C17,'Transport DB'!$C:$C,"&gt;="&amp;'Backfill Report'!$J$4,'Transport DB'!C:C,"&lt;="&amp;'Backfill Report'!$K$4)</f>
        <v>793</v>
      </c>
      <c r="K17" s="163">
        <f>SUMIFS('Transport DB'!O:O,'Transport DB'!$D:$D,"="&amp;'Backfill Report'!C17,'Transport DB'!$C:$C,"&gt;="&amp;'Backfill Report'!$J$4,'Transport DB'!C:C,"&lt;="&amp;'Backfill Report'!$K$4)+SUMIFS('Transport DB'!P:P,'Transport DB'!$D:$D,"="&amp;'Backfill Report'!C17,'Transport DB'!$C:$C,"&gt;="&amp;'Backfill Report'!$J$4,'Transport DB'!C:C,"&lt;="&amp;'Backfill Report'!$K$4)+SUMIFS('Transport DB'!Q:Q,'Transport DB'!$D:$D,"="&amp;'Backfill Report'!C17,'Transport DB'!$C:$C,"&gt;="&amp;'Backfill Report'!$J$4,'Transport DB'!C:C,"&lt;="&amp;'Backfill Report'!$K$4)</f>
        <v>3290.9500000000003</v>
      </c>
      <c r="L17" s="175">
        <f>SUMIFS('Transport DB'!J:J,'Transport DB'!D:D,"="&amp;'Backfill Report'!C17,'Transport DB'!C:C,"&gt;="&amp;'Backfill Report'!$L$4,'Transport DB'!C:C,"&lt;="&amp;'Backfill Report'!$M$4)</f>
        <v>873</v>
      </c>
      <c r="M17" s="163">
        <f>SUMIFS('Transport DB'!O:O,'Transport DB'!$D:$D,"="&amp;'Backfill Report'!C17,'Transport DB'!$C:$C,"&gt;="&amp;'Backfill Report'!$L$4,'Transport DB'!C:C,"&lt;="&amp;'Backfill Report'!$M$4)+SUMIFS('Transport DB'!P:P,'Transport DB'!$D:$D,"="&amp;'Backfill Report'!C17,'Transport DB'!$C:$C,"&gt;="&amp;'Backfill Report'!$L$4,'Transport DB'!C:C,"&lt;="&amp;'Backfill Report'!$M$4)+SUMIFS('Transport DB'!Q:Q,'Transport DB'!$D:$D,"="&amp;'Backfill Report'!C17,'Transport DB'!$C:$C,"&gt;="&amp;'Backfill Report'!$L$4,'Transport DB'!C:C,"&lt;="&amp;'Backfill Report'!$M$4)</f>
        <v>3792.2700000000004</v>
      </c>
      <c r="N17" s="175">
        <f>SUMIFS('Transport DB'!$J:$J,'Transport DB'!$D:$D,"="&amp;'Backfill Report'!C17,'Transport DB'!$C:$C,"&gt;="&amp;'Backfill Report'!$N$4,'Transport DB'!C:C,"&lt;="&amp;'Backfill Report'!$O$4)</f>
        <v>474</v>
      </c>
      <c r="O17" s="163">
        <f>SUMIFS('Transport DB'!O:O,'Transport DB'!$D:$D,"="&amp;'Backfill Report'!C17,'Transport DB'!$C:$C,"&gt;="&amp;'Backfill Report'!$N$4,'Transport DB'!C:C,"&lt;="&amp;'Backfill Report'!$O$4)+SUMIFS('Transport DB'!P:P,'Transport DB'!$D:$D,"="&amp;'Backfill Report'!C17,'Transport DB'!$C:$C,"&gt;="&amp;'Backfill Report'!$N$4,'Transport DB'!C:C,"&lt;="&amp;'Backfill Report'!$O$4)+SUMIFS('Transport DB'!Q:Q,'Transport DB'!$D:$D,"="&amp;'Backfill Report'!C17,'Transport DB'!$C:$C,"&gt;="&amp;'Backfill Report'!$N$4,'Transport DB'!C:C,"&lt;="&amp;'Backfill Report'!$O$4)</f>
        <v>2262.1649999999995</v>
      </c>
      <c r="P17" s="175">
        <f>SUMIFS('Transport DB'!$J:$J,'Transport DB'!$D:$D,"="&amp;'Backfill Report'!C17,'Transport DB'!$C:$C,"&gt;="&amp;'Backfill Report'!$P$4,'Transport DB'!C:C,"&lt;="&amp;'Backfill Report'!$Q$4)</f>
        <v>0</v>
      </c>
      <c r="Q17" s="163">
        <f>SUMIFS('Transport DB'!O:O,'Transport DB'!$D:$D,"="&amp;'Backfill Report'!C17,'Transport DB'!$C:$C,"&gt;="&amp;'Backfill Report'!$P$4,'Transport DB'!C:C,"&lt;="&amp;'Backfill Report'!$Q$4)+SUMIFS('Transport DB'!P:P,'Transport DB'!$D:$D,"="&amp;'Backfill Report'!C17,'Transport DB'!$C:$C,"&gt;="&amp;'Backfill Report'!$P$4,'Transport DB'!C:C,"&lt;="&amp;'Backfill Report'!$Q$4)+SUMIFS('Transport DB'!Q:Q,'Transport DB'!$D:$D,"="&amp;'Backfill Report'!C17,'Transport DB'!$C:$C,"&gt;="&amp;'Backfill Report'!$P$4,'Transport DB'!C:C,"&lt;="&amp;'Backfill Report'!$Q$4)</f>
        <v>0</v>
      </c>
      <c r="R17" s="175">
        <f>SUMIFS('Transport DB'!$J:$J,'Transport DB'!$D:$D,"="&amp;'Backfill Report'!C17,'Transport DB'!$C:$C,"&gt;="&amp;'Backfill Report'!$R$4,'Transport DB'!C:C,"&lt;="&amp;'Backfill Report'!$S$4)</f>
        <v>0</v>
      </c>
      <c r="S17" s="163">
        <f>SUMIFS('Transport DB'!O:O,'Transport DB'!$D:$D,"="&amp;'Backfill Report'!C17,'Transport DB'!$C:$C,"&gt;="&amp;'Backfill Report'!$R$4,'Transport DB'!C:C,"&lt;="&amp;'Backfill Report'!$S$4)+SUMIFS('Transport DB'!P:P,'Transport DB'!$D:$D,"="&amp;'Backfill Report'!C17,'Transport DB'!$C:$C,"&gt;="&amp;'Backfill Report'!$R$4,'Transport DB'!C:C,"&lt;="&amp;'Backfill Report'!$S$4)+SUMIFS('Transport DB'!Q:Q,'Transport DB'!$D:$D,"="&amp;'Backfill Report'!C17,'Transport DB'!$C:$C,"&gt;="&amp;'Backfill Report'!$R$4,'Transport DB'!C:C,"&lt;="&amp;'Backfill Report'!$S$4)</f>
        <v>0</v>
      </c>
      <c r="T17" s="175">
        <f>SUMIFS('Transport DB'!$J:$J,'Transport DB'!$D:$D,"="&amp;'Backfill Report'!C17,'Transport DB'!$C:$C,"&gt;="&amp;'Backfill Report'!$T$4,'Transport DB'!C:C,"&lt;="&amp;'Backfill Report'!$U$4)</f>
        <v>0</v>
      </c>
      <c r="U17" s="163">
        <f>SUMIFS('Transport DB'!O:O,'Transport DB'!$D:$D,"="&amp;'Backfill Report'!C17,'Transport DB'!$C:$C,"&gt;="&amp;'Backfill Report'!$T$4,'Transport DB'!C:C,"&lt;="&amp;'Backfill Report'!$U$4)+SUMIFS('Transport DB'!P:P,'Transport DB'!$D:$D,"="&amp;'Backfill Report'!C17,'Transport DB'!$C:$C,"&gt;="&amp;'Backfill Report'!$T$4,'Transport DB'!C:C,"&lt;="&amp;'Backfill Report'!$U$4)+SUMIFS('Transport DB'!Q:Q,'Transport DB'!$D:$D,"="&amp;'Backfill Report'!C17,'Transport DB'!$C:$C,"&gt;="&amp;'Backfill Report'!$T$4,'Transport DB'!C:C,"&lt;="&amp;'Backfill Report'!$U$4)</f>
        <v>0</v>
      </c>
      <c r="V17" s="175">
        <f>SUMIFS('Transport DB'!$J:$J,'Transport DB'!$D:$D,"="&amp;'Backfill Report'!C17,'Transport DB'!$C:$C,"&gt;="&amp;'Backfill Report'!$V$4,'Transport DB'!C:C,"&lt;="&amp;'Backfill Report'!$W$4)</f>
        <v>0</v>
      </c>
      <c r="W17" s="163">
        <f>SUMIFS('Transport DB'!O:O,'Transport DB'!$D:$D,"="&amp;'Backfill Report'!C17,'Transport DB'!$C:$C,"&gt;="&amp;'Backfill Report'!$V$4,'Transport DB'!C:C,"&lt;="&amp;'Backfill Report'!$W$4)+SUMIFS('Transport DB'!P:P,'Transport DB'!$D:$D,"="&amp;'Backfill Report'!C17,'Transport DB'!$C:$C,"&gt;="&amp;'Backfill Report'!$V$4,'Transport DB'!C:C,"&lt;="&amp;'Backfill Report'!$W$4)+SUMIFS('Transport DB'!Q:Q,'Transport DB'!$D:$D,"="&amp;'Backfill Report'!C17,'Transport DB'!$C:$C,"&gt;="&amp;'Backfill Report'!$V$4,'Transport DB'!C:C,"&lt;="&amp;'Backfill Report'!$W$4)</f>
        <v>0</v>
      </c>
      <c r="X17" s="175">
        <f>SUMIFS('Transport DB'!$J:$J,'Transport DB'!$D:$D,"="&amp;'Backfill Report'!C17,'Transport DB'!$C:$C,"&gt;="&amp;'Backfill Report'!$X$4,'Transport DB'!C:C,"&lt;="&amp;'Backfill Report'!$Y$4)</f>
        <v>0</v>
      </c>
      <c r="Y17" s="163">
        <f>SUMIFS('Transport DB'!O:O,'Transport DB'!$D:$D,"="&amp;'Backfill Report'!C17,'Transport DB'!$C:$C,"&gt;="&amp;'Backfill Report'!$X$4,'Transport DB'!C:C,"&lt;="&amp;'Backfill Report'!$Y$4)+SUMIFS('Transport DB'!P:P,'Transport DB'!$D:$D,"="&amp;'Backfill Report'!C17,'Transport DB'!$C:$C,"&gt;="&amp;'Backfill Report'!$X$4,'Transport DB'!C:C,"&lt;="&amp;'Backfill Report'!$Y$4)+SUMIFS('Transport DB'!Q:Q,'Transport DB'!$D:$D,"="&amp;'Backfill Report'!C17,'Transport DB'!$C:$C,"&gt;="&amp;'Backfill Report'!$X$4,'Transport DB'!C:C,"&lt;="&amp;'Backfill Report'!$Y$4)</f>
        <v>0</v>
      </c>
      <c r="Z17" s="175">
        <f>SUMIFS('Transport DB'!$J:$J,'Transport DB'!$D:$D,"="&amp;'Backfill Report'!C17,'Transport DB'!$C:$C,"&gt;="&amp;'Backfill Report'!$Z$4,'Transport DB'!C:C,"&lt;="&amp;'Backfill Report'!$AA$4)</f>
        <v>0</v>
      </c>
      <c r="AA17" s="163">
        <f>SUMIFS('Transport DB'!O:O,'Transport DB'!$D:$D,"="&amp;'Backfill Report'!C17,'Transport DB'!$C:$C,"&gt;="&amp;'Backfill Report'!$Z$4,'Transport DB'!C:C,"&lt;="&amp;'Backfill Report'!$AA$4)+SUMIFS('Transport DB'!P:P,'Transport DB'!$D:$D,"="&amp;'Backfill Report'!C17,'Transport DB'!$C:$C,"&gt;="&amp;'Backfill Report'!$Z$4,'Transport DB'!C:C,"&lt;="&amp;'Backfill Report'!$AA$4)+SUMIFS('Transport DB'!Q:Q,'Transport DB'!$D:$D,"="&amp;'Backfill Report'!C17,'Transport DB'!$C:$C,"&gt;="&amp;'Backfill Report'!$Z$4,'Transport DB'!C:C,"&lt;="&amp;'Backfill Report'!$AA$4)</f>
        <v>0</v>
      </c>
      <c r="AB17" s="175">
        <f>SUMIFS('Transport DB'!$J:$J,'Transport DB'!$D:$D,"="&amp;'Backfill Report'!C17,'Transport DB'!$C:$C,"&gt;="&amp;'Backfill Report'!$AB$4,'Transport DB'!C:C,"&lt;="&amp;'Backfill Report'!$AC$4)</f>
        <v>0</v>
      </c>
      <c r="AC17" s="163">
        <f>SUMIFS('Transport DB'!O:O,'Transport DB'!$D:$D,"="&amp;'Backfill Report'!C17,'Transport DB'!$C:$C,"&gt;="&amp;'Backfill Report'!$AB$4,'Transport DB'!C:C,"&lt;="&amp;'Backfill Report'!$AC$4)+SUMIFS('Transport DB'!P:P,'Transport DB'!$D:$D,"="&amp;'Backfill Report'!C17,'Transport DB'!$C:$C,"&gt;="&amp;'Backfill Report'!$AB$4,'Transport DB'!C:C,"&lt;="&amp;'Backfill Report'!$AC$4)+SUMIFS('Transport DB'!Q:Q,'Transport DB'!$D:$D,"="&amp;'Backfill Report'!C17,'Transport DB'!$C:$C,"&gt;="&amp;'Backfill Report'!$AB$4,'Transport DB'!C:C,"&lt;="&amp;'Backfill Report'!$AC$4)</f>
        <v>0</v>
      </c>
      <c r="AD17" s="175">
        <f>SUMIFS('Transport DB'!$J:$J,'Transport DB'!$D:$D,"="&amp;'Backfill Report'!C17,'Transport DB'!$C:$C,"&gt;="&amp;'Backfill Report'!$AD$4,'Transport DB'!C:C,"&lt;="&amp;'Backfill Report'!$AE$4)</f>
        <v>0</v>
      </c>
      <c r="AE17" s="163">
        <f>SUMIFS('Transport DB'!O:O,'Transport DB'!$D:$D,"="&amp;'Backfill Report'!C17,'Transport DB'!$C:$C,"&gt;="&amp;'Backfill Report'!$AD$4,'Transport DB'!C:C,"&lt;="&amp;'Backfill Report'!$AE$4)+SUMIFS('Transport DB'!P:P,'Transport DB'!$D:$D,"="&amp;'Backfill Report'!C17,'Transport DB'!$C:$C,"&gt;="&amp;'Backfill Report'!$AD$4,'Transport DB'!C:C,"&lt;="&amp;'Backfill Report'!$AE$4)+SUMIFS('Transport DB'!Q:Q,'Transport DB'!$D:$D,"="&amp;'Backfill Report'!C17,'Transport DB'!$C:$C,"&gt;="&amp;'Backfill Report'!$AD$4,'Transport DB'!C:C,"&lt;="&amp;'Backfill Report'!$AE$4)</f>
        <v>0</v>
      </c>
    </row>
    <row r="18" spans="1:31" ht="28.5" x14ac:dyDescent="0.45">
      <c r="A18" s="157"/>
      <c r="B18" s="178">
        <v>13</v>
      </c>
      <c r="C18" s="162" t="s">
        <v>154</v>
      </c>
      <c r="D18" s="174" t="str">
        <f>VLOOKUP(C18,'Transport DB'!T:X,3,FALSE)</f>
        <v>میرزایی</v>
      </c>
      <c r="E18" s="193" t="str">
        <f>VLOOKUP(C18,'Transport DB'!T:X,2,FALSE)</f>
        <v>کامیون کمپرسی</v>
      </c>
      <c r="F18" s="175">
        <f>SUMIFS('Transport DB'!$J:$J,'Transport DB'!$D:$D,"="&amp;'Backfill Report'!C18,'Transport DB'!$C:$C,"&gt;="&amp;'Backfill Report'!$F$4,'Transport DB'!C:C,"&lt;="&amp;'Backfill Report'!$G$4)</f>
        <v>0</v>
      </c>
      <c r="G18" s="163">
        <f>SUMIFS('Transport DB'!O:O,'Transport DB'!$D:$D,"="&amp;'Backfill Report'!C18,'Transport DB'!$C:$C,"&gt;="&amp;'Backfill Report'!$F$4,'Transport DB'!C:C,"&lt;="&amp;'Backfill Report'!$G$4)+SUMIFS('Transport DB'!P:P,'Transport DB'!$D:$D,"="&amp;'Backfill Report'!C18,'Transport DB'!$C:$C,"&gt;="&amp;'Backfill Report'!$F$4,'Transport DB'!C:C,"&lt;="&amp;'Backfill Report'!$G$4)+SUMIFS('Transport DB'!Q:Q,'Transport DB'!$D:$D,"="&amp;'Backfill Report'!C18,'Transport DB'!$C:$C,"&gt;="&amp;'Backfill Report'!$F$4,'Transport DB'!C:C,"&lt;="&amp;'Backfill Report'!$G$4)</f>
        <v>0</v>
      </c>
      <c r="H18" s="175">
        <f>SUMIFS('Transport DB'!$J:$J,'Transport DB'!$D:$D,"="&amp;'Backfill Report'!C18,'Transport DB'!$C:$C,"&gt;="&amp;'Backfill Report'!$H$4,'Transport DB'!C:C,"&lt;="&amp;'Backfill Report'!$I$4)</f>
        <v>302</v>
      </c>
      <c r="I18" s="163">
        <f>SUMIFS('Transport DB'!O:O,'Transport DB'!$D:$D,"="&amp;'Backfill Report'!C18,'Transport DB'!$C:$C,"&gt;="&amp;'Backfill Report'!$H$4,'Transport DB'!C:C,"&lt;="&amp;'Backfill Report'!$I$4)+SUMIFS('Transport DB'!P:P,'Transport DB'!$D:$D,"="&amp;'Backfill Report'!C18,'Transport DB'!$C:$C,"&gt;="&amp;'Backfill Report'!$H$4,'Transport DB'!C:C,"&lt;="&amp;'Backfill Report'!$I$4)+SUMIFS('Transport DB'!Q:Q,'Transport DB'!$D:$D,"="&amp;'Backfill Report'!C18,'Transport DB'!$C:$C,"&gt;="&amp;'Backfill Report'!$H$4,'Transport DB'!C:C,"&lt;="&amp;'Backfill Report'!$I$4)</f>
        <v>1253.2999999999997</v>
      </c>
      <c r="J18" s="175">
        <f>SUMIFS('Transport DB'!$J:$J,'Transport DB'!$D:$D,"="&amp;'Backfill Report'!C18,'Transport DB'!$C:$C,"&gt;="&amp;'Backfill Report'!$J$4,'Transport DB'!C:C,"&lt;="&amp;'Backfill Report'!$K$4)</f>
        <v>602</v>
      </c>
      <c r="K18" s="163">
        <f>SUMIFS('Transport DB'!O:O,'Transport DB'!$D:$D,"="&amp;'Backfill Report'!C18,'Transport DB'!$C:$C,"&gt;="&amp;'Backfill Report'!$J$4,'Transport DB'!C:C,"&lt;="&amp;'Backfill Report'!$K$4)+SUMIFS('Transport DB'!P:P,'Transport DB'!$D:$D,"="&amp;'Backfill Report'!C18,'Transport DB'!$C:$C,"&gt;="&amp;'Backfill Report'!$J$4,'Transport DB'!C:C,"&lt;="&amp;'Backfill Report'!$K$4)+SUMIFS('Transport DB'!Q:Q,'Transport DB'!$D:$D,"="&amp;'Backfill Report'!C18,'Transport DB'!$C:$C,"&gt;="&amp;'Backfill Report'!$J$4,'Transport DB'!C:C,"&lt;="&amp;'Backfill Report'!$K$4)</f>
        <v>2498.3000000000002</v>
      </c>
      <c r="L18" s="175">
        <f>SUMIFS('Transport DB'!J:J,'Transport DB'!D:D,"="&amp;'Backfill Report'!C18,'Transport DB'!C:C,"&gt;="&amp;'Backfill Report'!$L$4,'Transport DB'!C:C,"&lt;="&amp;'Backfill Report'!$M$4)</f>
        <v>866</v>
      </c>
      <c r="M18" s="163">
        <f>SUMIFS('Transport DB'!O:O,'Transport DB'!$D:$D,"="&amp;'Backfill Report'!C18,'Transport DB'!$C:$C,"&gt;="&amp;'Backfill Report'!$L$4,'Transport DB'!C:C,"&lt;="&amp;'Backfill Report'!$M$4)+SUMIFS('Transport DB'!P:P,'Transport DB'!$D:$D,"="&amp;'Backfill Report'!C18,'Transport DB'!$C:$C,"&gt;="&amp;'Backfill Report'!$L$4,'Transport DB'!C:C,"&lt;="&amp;'Backfill Report'!$M$4)+SUMIFS('Transport DB'!Q:Q,'Transport DB'!$D:$D,"="&amp;'Backfill Report'!C18,'Transport DB'!$C:$C,"&gt;="&amp;'Backfill Report'!$L$4,'Transport DB'!C:C,"&lt;="&amp;'Backfill Report'!$M$4)</f>
        <v>3800.57</v>
      </c>
      <c r="N18" s="175">
        <f>SUMIFS('Transport DB'!$J:$J,'Transport DB'!$D:$D,"="&amp;'Backfill Report'!C18,'Transport DB'!$C:$C,"&gt;="&amp;'Backfill Report'!$N$4,'Transport DB'!C:C,"&lt;="&amp;'Backfill Report'!$O$4)</f>
        <v>492</v>
      </c>
      <c r="O18" s="163">
        <f>SUMIFS('Transport DB'!O:O,'Transport DB'!$D:$D,"="&amp;'Backfill Report'!C18,'Transport DB'!$C:$C,"&gt;="&amp;'Backfill Report'!$N$4,'Transport DB'!C:C,"&lt;="&amp;'Backfill Report'!$O$4)+SUMIFS('Transport DB'!P:P,'Transport DB'!$D:$D,"="&amp;'Backfill Report'!C18,'Transport DB'!$C:$C,"&gt;="&amp;'Backfill Report'!$N$4,'Transport DB'!C:C,"&lt;="&amp;'Backfill Report'!$O$4)+SUMIFS('Transport DB'!Q:Q,'Transport DB'!$D:$D,"="&amp;'Backfill Report'!C18,'Transport DB'!$C:$C,"&gt;="&amp;'Backfill Report'!$N$4,'Transport DB'!C:C,"&lt;="&amp;'Backfill Report'!$O$4)</f>
        <v>2348.0699999999993</v>
      </c>
      <c r="P18" s="175">
        <f>SUMIFS('Transport DB'!$J:$J,'Transport DB'!$D:$D,"="&amp;'Backfill Report'!C18,'Transport DB'!$C:$C,"&gt;="&amp;'Backfill Report'!$P$4,'Transport DB'!C:C,"&lt;="&amp;'Backfill Report'!$Q$4)</f>
        <v>0</v>
      </c>
      <c r="Q18" s="163">
        <f>SUMIFS('Transport DB'!O:O,'Transport DB'!$D:$D,"="&amp;'Backfill Report'!C18,'Transport DB'!$C:$C,"&gt;="&amp;'Backfill Report'!$P$4,'Transport DB'!C:C,"&lt;="&amp;'Backfill Report'!$Q$4)+SUMIFS('Transport DB'!P:P,'Transport DB'!$D:$D,"="&amp;'Backfill Report'!C18,'Transport DB'!$C:$C,"&gt;="&amp;'Backfill Report'!$P$4,'Transport DB'!C:C,"&lt;="&amp;'Backfill Report'!$Q$4)+SUMIFS('Transport DB'!Q:Q,'Transport DB'!$D:$D,"="&amp;'Backfill Report'!C18,'Transport DB'!$C:$C,"&gt;="&amp;'Backfill Report'!$P$4,'Transport DB'!C:C,"&lt;="&amp;'Backfill Report'!$Q$4)</f>
        <v>0</v>
      </c>
      <c r="R18" s="175">
        <f>SUMIFS('Transport DB'!$J:$J,'Transport DB'!$D:$D,"="&amp;'Backfill Report'!C18,'Transport DB'!$C:$C,"&gt;="&amp;'Backfill Report'!$R$4,'Transport DB'!C:C,"&lt;="&amp;'Backfill Report'!$S$4)</f>
        <v>0</v>
      </c>
      <c r="S18" s="163">
        <f>SUMIFS('Transport DB'!O:O,'Transport DB'!$D:$D,"="&amp;'Backfill Report'!C18,'Transport DB'!$C:$C,"&gt;="&amp;'Backfill Report'!$R$4,'Transport DB'!C:C,"&lt;="&amp;'Backfill Report'!$S$4)+SUMIFS('Transport DB'!P:P,'Transport DB'!$D:$D,"="&amp;'Backfill Report'!C18,'Transport DB'!$C:$C,"&gt;="&amp;'Backfill Report'!$R$4,'Transport DB'!C:C,"&lt;="&amp;'Backfill Report'!$S$4)+SUMIFS('Transport DB'!Q:Q,'Transport DB'!$D:$D,"="&amp;'Backfill Report'!C18,'Transport DB'!$C:$C,"&gt;="&amp;'Backfill Report'!$R$4,'Transport DB'!C:C,"&lt;="&amp;'Backfill Report'!$S$4)</f>
        <v>0</v>
      </c>
      <c r="T18" s="175">
        <f>SUMIFS('Transport DB'!$J:$J,'Transport DB'!$D:$D,"="&amp;'Backfill Report'!C18,'Transport DB'!$C:$C,"&gt;="&amp;'Backfill Report'!$T$4,'Transport DB'!C:C,"&lt;="&amp;'Backfill Report'!$U$4)</f>
        <v>0</v>
      </c>
      <c r="U18" s="163">
        <f>SUMIFS('Transport DB'!O:O,'Transport DB'!$D:$D,"="&amp;'Backfill Report'!C18,'Transport DB'!$C:$C,"&gt;="&amp;'Backfill Report'!$T$4,'Transport DB'!C:C,"&lt;="&amp;'Backfill Report'!$U$4)+SUMIFS('Transport DB'!P:P,'Transport DB'!$D:$D,"="&amp;'Backfill Report'!C18,'Transport DB'!$C:$C,"&gt;="&amp;'Backfill Report'!$T$4,'Transport DB'!C:C,"&lt;="&amp;'Backfill Report'!$U$4)+SUMIFS('Transport DB'!Q:Q,'Transport DB'!$D:$D,"="&amp;'Backfill Report'!C18,'Transport DB'!$C:$C,"&gt;="&amp;'Backfill Report'!$T$4,'Transport DB'!C:C,"&lt;="&amp;'Backfill Report'!$U$4)</f>
        <v>0</v>
      </c>
      <c r="V18" s="175">
        <f>SUMIFS('Transport DB'!$J:$J,'Transport DB'!$D:$D,"="&amp;'Backfill Report'!C18,'Transport DB'!$C:$C,"&gt;="&amp;'Backfill Report'!$V$4,'Transport DB'!C:C,"&lt;="&amp;'Backfill Report'!$W$4)</f>
        <v>0</v>
      </c>
      <c r="W18" s="163">
        <f>SUMIFS('Transport DB'!O:O,'Transport DB'!$D:$D,"="&amp;'Backfill Report'!C18,'Transport DB'!$C:$C,"&gt;="&amp;'Backfill Report'!$V$4,'Transport DB'!C:C,"&lt;="&amp;'Backfill Report'!$W$4)+SUMIFS('Transport DB'!P:P,'Transport DB'!$D:$D,"="&amp;'Backfill Report'!C18,'Transport DB'!$C:$C,"&gt;="&amp;'Backfill Report'!$V$4,'Transport DB'!C:C,"&lt;="&amp;'Backfill Report'!$W$4)+SUMIFS('Transport DB'!Q:Q,'Transport DB'!$D:$D,"="&amp;'Backfill Report'!C18,'Transport DB'!$C:$C,"&gt;="&amp;'Backfill Report'!$V$4,'Transport DB'!C:C,"&lt;="&amp;'Backfill Report'!$W$4)</f>
        <v>0</v>
      </c>
      <c r="X18" s="175">
        <f>SUMIFS('Transport DB'!$J:$J,'Transport DB'!$D:$D,"="&amp;'Backfill Report'!C18,'Transport DB'!$C:$C,"&gt;="&amp;'Backfill Report'!$X$4,'Transport DB'!C:C,"&lt;="&amp;'Backfill Report'!$Y$4)</f>
        <v>0</v>
      </c>
      <c r="Y18" s="163">
        <f>SUMIFS('Transport DB'!O:O,'Transport DB'!$D:$D,"="&amp;'Backfill Report'!C18,'Transport DB'!$C:$C,"&gt;="&amp;'Backfill Report'!$X$4,'Transport DB'!C:C,"&lt;="&amp;'Backfill Report'!$Y$4)+SUMIFS('Transport DB'!P:P,'Transport DB'!$D:$D,"="&amp;'Backfill Report'!C18,'Transport DB'!$C:$C,"&gt;="&amp;'Backfill Report'!$X$4,'Transport DB'!C:C,"&lt;="&amp;'Backfill Report'!$Y$4)+SUMIFS('Transport DB'!Q:Q,'Transport DB'!$D:$D,"="&amp;'Backfill Report'!C18,'Transport DB'!$C:$C,"&gt;="&amp;'Backfill Report'!$X$4,'Transport DB'!C:C,"&lt;="&amp;'Backfill Report'!$Y$4)</f>
        <v>0</v>
      </c>
      <c r="Z18" s="175">
        <f>SUMIFS('Transport DB'!$J:$J,'Transport DB'!$D:$D,"="&amp;'Backfill Report'!C18,'Transport DB'!$C:$C,"&gt;="&amp;'Backfill Report'!$Z$4,'Transport DB'!C:C,"&lt;="&amp;'Backfill Report'!$AA$4)</f>
        <v>0</v>
      </c>
      <c r="AA18" s="163">
        <f>SUMIFS('Transport DB'!O:O,'Transport DB'!$D:$D,"="&amp;'Backfill Report'!C18,'Transport DB'!$C:$C,"&gt;="&amp;'Backfill Report'!$Z$4,'Transport DB'!C:C,"&lt;="&amp;'Backfill Report'!$AA$4)+SUMIFS('Transport DB'!P:P,'Transport DB'!$D:$D,"="&amp;'Backfill Report'!C18,'Transport DB'!$C:$C,"&gt;="&amp;'Backfill Report'!$Z$4,'Transport DB'!C:C,"&lt;="&amp;'Backfill Report'!$AA$4)+SUMIFS('Transport DB'!Q:Q,'Transport DB'!$D:$D,"="&amp;'Backfill Report'!C18,'Transport DB'!$C:$C,"&gt;="&amp;'Backfill Report'!$Z$4,'Transport DB'!C:C,"&lt;="&amp;'Backfill Report'!$AA$4)</f>
        <v>0</v>
      </c>
      <c r="AB18" s="175">
        <f>SUMIFS('Transport DB'!$J:$J,'Transport DB'!$D:$D,"="&amp;'Backfill Report'!C18,'Transport DB'!$C:$C,"&gt;="&amp;'Backfill Report'!$AB$4,'Transport DB'!C:C,"&lt;="&amp;'Backfill Report'!$AC$4)</f>
        <v>0</v>
      </c>
      <c r="AC18" s="163">
        <f>SUMIFS('Transport DB'!O:O,'Transport DB'!$D:$D,"="&amp;'Backfill Report'!C18,'Transport DB'!$C:$C,"&gt;="&amp;'Backfill Report'!$AB$4,'Transport DB'!C:C,"&lt;="&amp;'Backfill Report'!$AC$4)+SUMIFS('Transport DB'!P:P,'Transport DB'!$D:$D,"="&amp;'Backfill Report'!C18,'Transport DB'!$C:$C,"&gt;="&amp;'Backfill Report'!$AB$4,'Transport DB'!C:C,"&lt;="&amp;'Backfill Report'!$AC$4)+SUMIFS('Transport DB'!Q:Q,'Transport DB'!$D:$D,"="&amp;'Backfill Report'!C18,'Transport DB'!$C:$C,"&gt;="&amp;'Backfill Report'!$AB$4,'Transport DB'!C:C,"&lt;="&amp;'Backfill Report'!$AC$4)</f>
        <v>0</v>
      </c>
      <c r="AD18" s="175">
        <f>SUMIFS('Transport DB'!$J:$J,'Transport DB'!$D:$D,"="&amp;'Backfill Report'!C18,'Transport DB'!$C:$C,"&gt;="&amp;'Backfill Report'!$AD$4,'Transport DB'!C:C,"&lt;="&amp;'Backfill Report'!$AE$4)</f>
        <v>0</v>
      </c>
      <c r="AE18" s="163">
        <f>SUMIFS('Transport DB'!O:O,'Transport DB'!$D:$D,"="&amp;'Backfill Report'!C18,'Transport DB'!$C:$C,"&gt;="&amp;'Backfill Report'!$AD$4,'Transport DB'!C:C,"&lt;="&amp;'Backfill Report'!$AE$4)+SUMIFS('Transport DB'!P:P,'Transport DB'!$D:$D,"="&amp;'Backfill Report'!C18,'Transport DB'!$C:$C,"&gt;="&amp;'Backfill Report'!$AD$4,'Transport DB'!C:C,"&lt;="&amp;'Backfill Report'!$AE$4)+SUMIFS('Transport DB'!Q:Q,'Transport DB'!$D:$D,"="&amp;'Backfill Report'!C18,'Transport DB'!$C:$C,"&gt;="&amp;'Backfill Report'!$AD$4,'Transport DB'!C:C,"&lt;="&amp;'Backfill Report'!$AE$4)</f>
        <v>0</v>
      </c>
    </row>
    <row r="19" spans="1:31" ht="28.5" x14ac:dyDescent="0.45">
      <c r="A19" s="157"/>
      <c r="B19" s="178">
        <v>14</v>
      </c>
      <c r="C19" s="162" t="s">
        <v>155</v>
      </c>
      <c r="D19" s="174" t="str">
        <f>VLOOKUP(C19,'Transport DB'!T:X,3,FALSE)</f>
        <v>میرزایی</v>
      </c>
      <c r="E19" s="193" t="str">
        <f>VLOOKUP(C19,'Transport DB'!T:X,2,FALSE)</f>
        <v>کامیون کمپرسی</v>
      </c>
      <c r="F19" s="175">
        <f>SUMIFS('Transport DB'!$J:$J,'Transport DB'!$D:$D,"="&amp;'Backfill Report'!C19,'Transport DB'!$C:$C,"&gt;="&amp;'Backfill Report'!$F$4,'Transport DB'!C:C,"&lt;="&amp;'Backfill Report'!$G$4)</f>
        <v>0</v>
      </c>
      <c r="G19" s="163">
        <f>SUMIFS('Transport DB'!O:O,'Transport DB'!$D:$D,"="&amp;'Backfill Report'!C19,'Transport DB'!$C:$C,"&gt;="&amp;'Backfill Report'!$F$4,'Transport DB'!C:C,"&lt;="&amp;'Backfill Report'!$G$4)+SUMIFS('Transport DB'!P:P,'Transport DB'!$D:$D,"="&amp;'Backfill Report'!C19,'Transport DB'!$C:$C,"&gt;="&amp;'Backfill Report'!$F$4,'Transport DB'!C:C,"&lt;="&amp;'Backfill Report'!$G$4)+SUMIFS('Transport DB'!Q:Q,'Transport DB'!$D:$D,"="&amp;'Backfill Report'!C19,'Transport DB'!$C:$C,"&gt;="&amp;'Backfill Report'!$F$4,'Transport DB'!C:C,"&lt;="&amp;'Backfill Report'!$G$4)</f>
        <v>0</v>
      </c>
      <c r="H19" s="175">
        <f>SUMIFS('Transport DB'!$J:$J,'Transport DB'!$D:$D,"="&amp;'Backfill Report'!C19,'Transport DB'!$C:$C,"&gt;="&amp;'Backfill Report'!$H$4,'Transport DB'!C:C,"&lt;="&amp;'Backfill Report'!$I$4)</f>
        <v>328</v>
      </c>
      <c r="I19" s="163">
        <f>SUMIFS('Transport DB'!O:O,'Transport DB'!$D:$D,"="&amp;'Backfill Report'!C19,'Transport DB'!$C:$C,"&gt;="&amp;'Backfill Report'!$H$4,'Transport DB'!C:C,"&lt;="&amp;'Backfill Report'!$I$4)+SUMIFS('Transport DB'!P:P,'Transport DB'!$D:$D,"="&amp;'Backfill Report'!C19,'Transport DB'!$C:$C,"&gt;="&amp;'Backfill Report'!$H$4,'Transport DB'!C:C,"&lt;="&amp;'Backfill Report'!$I$4)+SUMIFS('Transport DB'!Q:Q,'Transport DB'!$D:$D,"="&amp;'Backfill Report'!C19,'Transport DB'!$C:$C,"&gt;="&amp;'Backfill Report'!$H$4,'Transport DB'!C:C,"&lt;="&amp;'Backfill Report'!$I$4)</f>
        <v>2181.1999999999998</v>
      </c>
      <c r="J19" s="175">
        <f>SUMIFS('Transport DB'!$J:$J,'Transport DB'!$D:$D,"="&amp;'Backfill Report'!C19,'Transport DB'!$C:$C,"&gt;="&amp;'Backfill Report'!$J$4,'Transport DB'!C:C,"&lt;="&amp;'Backfill Report'!$K$4)</f>
        <v>751</v>
      </c>
      <c r="K19" s="163">
        <f>SUMIFS('Transport DB'!O:O,'Transport DB'!$D:$D,"="&amp;'Backfill Report'!C19,'Transport DB'!$C:$C,"&gt;="&amp;'Backfill Report'!$J$4,'Transport DB'!C:C,"&lt;="&amp;'Backfill Report'!$K$4)+SUMIFS('Transport DB'!P:P,'Transport DB'!$D:$D,"="&amp;'Backfill Report'!C19,'Transport DB'!$C:$C,"&gt;="&amp;'Backfill Report'!$J$4,'Transport DB'!C:C,"&lt;="&amp;'Backfill Report'!$K$4)+SUMIFS('Transport DB'!Q:Q,'Transport DB'!$D:$D,"="&amp;'Backfill Report'!C19,'Transport DB'!$C:$C,"&gt;="&amp;'Backfill Report'!$J$4,'Transport DB'!C:C,"&lt;="&amp;'Backfill Report'!$K$4)</f>
        <v>4994.1500000000005</v>
      </c>
      <c r="L19" s="175">
        <f>SUMIFS('Transport DB'!J:J,'Transport DB'!D:D,"="&amp;'Backfill Report'!C19,'Transport DB'!C:C,"&gt;="&amp;'Backfill Report'!$L$4,'Transport DB'!C:C,"&lt;="&amp;'Backfill Report'!$M$4)</f>
        <v>595</v>
      </c>
      <c r="M19" s="163">
        <f>SUMIFS('Transport DB'!O:O,'Transport DB'!$D:$D,"="&amp;'Backfill Report'!C19,'Transport DB'!$C:$C,"&gt;="&amp;'Backfill Report'!$L$4,'Transport DB'!C:C,"&lt;="&amp;'Backfill Report'!$M$4)+SUMIFS('Transport DB'!P:P,'Transport DB'!$D:$D,"="&amp;'Backfill Report'!C19,'Transport DB'!$C:$C,"&gt;="&amp;'Backfill Report'!$L$4,'Transport DB'!C:C,"&lt;="&amp;'Backfill Report'!$M$4)+SUMIFS('Transport DB'!Q:Q,'Transport DB'!$D:$D,"="&amp;'Backfill Report'!C19,'Transport DB'!$C:$C,"&gt;="&amp;'Backfill Report'!$L$4,'Transport DB'!C:C,"&lt;="&amp;'Backfill Report'!$M$4)</f>
        <v>4090.4149999999995</v>
      </c>
      <c r="N19" s="175">
        <f>SUMIFS('Transport DB'!$J:$J,'Transport DB'!$D:$D,"="&amp;'Backfill Report'!C19,'Transport DB'!$C:$C,"&gt;="&amp;'Backfill Report'!$N$4,'Transport DB'!C:C,"&lt;="&amp;'Backfill Report'!$O$4)</f>
        <v>490</v>
      </c>
      <c r="O19" s="163">
        <f>SUMIFS('Transport DB'!O:O,'Transport DB'!$D:$D,"="&amp;'Backfill Report'!C19,'Transport DB'!$C:$C,"&gt;="&amp;'Backfill Report'!$N$4,'Transport DB'!C:C,"&lt;="&amp;'Backfill Report'!$O$4)+SUMIFS('Transport DB'!P:P,'Transport DB'!$D:$D,"="&amp;'Backfill Report'!C19,'Transport DB'!$C:$C,"&gt;="&amp;'Backfill Report'!$N$4,'Transport DB'!C:C,"&lt;="&amp;'Backfill Report'!$O$4)+SUMIFS('Transport DB'!Q:Q,'Transport DB'!$D:$D,"="&amp;'Backfill Report'!C19,'Transport DB'!$C:$C,"&gt;="&amp;'Backfill Report'!$N$4,'Transport DB'!C:C,"&lt;="&amp;'Backfill Report'!$O$4)</f>
        <v>3747.2750000000005</v>
      </c>
      <c r="P19" s="175">
        <f>SUMIFS('Transport DB'!$J:$J,'Transport DB'!$D:$D,"="&amp;'Backfill Report'!C19,'Transport DB'!$C:$C,"&gt;="&amp;'Backfill Report'!$P$4,'Transport DB'!C:C,"&lt;="&amp;'Backfill Report'!$Q$4)</f>
        <v>0</v>
      </c>
      <c r="Q19" s="163">
        <f>SUMIFS('Transport DB'!O:O,'Transport DB'!$D:$D,"="&amp;'Backfill Report'!C19,'Transport DB'!$C:$C,"&gt;="&amp;'Backfill Report'!$P$4,'Transport DB'!C:C,"&lt;="&amp;'Backfill Report'!$Q$4)+SUMIFS('Transport DB'!P:P,'Transport DB'!$D:$D,"="&amp;'Backfill Report'!C19,'Transport DB'!$C:$C,"&gt;="&amp;'Backfill Report'!$P$4,'Transport DB'!C:C,"&lt;="&amp;'Backfill Report'!$Q$4)+SUMIFS('Transport DB'!Q:Q,'Transport DB'!$D:$D,"="&amp;'Backfill Report'!C19,'Transport DB'!$C:$C,"&gt;="&amp;'Backfill Report'!$P$4,'Transport DB'!C:C,"&lt;="&amp;'Backfill Report'!$Q$4)</f>
        <v>0</v>
      </c>
      <c r="R19" s="175">
        <f>SUMIFS('Transport DB'!$J:$J,'Transport DB'!$D:$D,"="&amp;'Backfill Report'!C19,'Transport DB'!$C:$C,"&gt;="&amp;'Backfill Report'!$R$4,'Transport DB'!C:C,"&lt;="&amp;'Backfill Report'!$S$4)</f>
        <v>0</v>
      </c>
      <c r="S19" s="163">
        <f>SUMIFS('Transport DB'!O:O,'Transport DB'!$D:$D,"="&amp;'Backfill Report'!C19,'Transport DB'!$C:$C,"&gt;="&amp;'Backfill Report'!$R$4,'Transport DB'!C:C,"&lt;="&amp;'Backfill Report'!$S$4)+SUMIFS('Transport DB'!P:P,'Transport DB'!$D:$D,"="&amp;'Backfill Report'!C19,'Transport DB'!$C:$C,"&gt;="&amp;'Backfill Report'!$R$4,'Transport DB'!C:C,"&lt;="&amp;'Backfill Report'!$S$4)+SUMIFS('Transport DB'!Q:Q,'Transport DB'!$D:$D,"="&amp;'Backfill Report'!C19,'Transport DB'!$C:$C,"&gt;="&amp;'Backfill Report'!$R$4,'Transport DB'!C:C,"&lt;="&amp;'Backfill Report'!$S$4)</f>
        <v>0</v>
      </c>
      <c r="T19" s="175">
        <f>SUMIFS('Transport DB'!$J:$J,'Transport DB'!$D:$D,"="&amp;'Backfill Report'!C19,'Transport DB'!$C:$C,"&gt;="&amp;'Backfill Report'!$T$4,'Transport DB'!C:C,"&lt;="&amp;'Backfill Report'!$U$4)</f>
        <v>0</v>
      </c>
      <c r="U19" s="163">
        <f>SUMIFS('Transport DB'!O:O,'Transport DB'!$D:$D,"="&amp;'Backfill Report'!C19,'Transport DB'!$C:$C,"&gt;="&amp;'Backfill Report'!$T$4,'Transport DB'!C:C,"&lt;="&amp;'Backfill Report'!$U$4)+SUMIFS('Transport DB'!P:P,'Transport DB'!$D:$D,"="&amp;'Backfill Report'!C19,'Transport DB'!$C:$C,"&gt;="&amp;'Backfill Report'!$T$4,'Transport DB'!C:C,"&lt;="&amp;'Backfill Report'!$U$4)+SUMIFS('Transport DB'!Q:Q,'Transport DB'!$D:$D,"="&amp;'Backfill Report'!C19,'Transport DB'!$C:$C,"&gt;="&amp;'Backfill Report'!$T$4,'Transport DB'!C:C,"&lt;="&amp;'Backfill Report'!$U$4)</f>
        <v>0</v>
      </c>
      <c r="V19" s="175">
        <f>SUMIFS('Transport DB'!$J:$J,'Transport DB'!$D:$D,"="&amp;'Backfill Report'!C19,'Transport DB'!$C:$C,"&gt;="&amp;'Backfill Report'!$V$4,'Transport DB'!C:C,"&lt;="&amp;'Backfill Report'!$W$4)</f>
        <v>0</v>
      </c>
      <c r="W19" s="163">
        <f>SUMIFS('Transport DB'!O:O,'Transport DB'!$D:$D,"="&amp;'Backfill Report'!C19,'Transport DB'!$C:$C,"&gt;="&amp;'Backfill Report'!$V$4,'Transport DB'!C:C,"&lt;="&amp;'Backfill Report'!$W$4)+SUMIFS('Transport DB'!P:P,'Transport DB'!$D:$D,"="&amp;'Backfill Report'!C19,'Transport DB'!$C:$C,"&gt;="&amp;'Backfill Report'!$V$4,'Transport DB'!C:C,"&lt;="&amp;'Backfill Report'!$W$4)+SUMIFS('Transport DB'!Q:Q,'Transport DB'!$D:$D,"="&amp;'Backfill Report'!C19,'Transport DB'!$C:$C,"&gt;="&amp;'Backfill Report'!$V$4,'Transport DB'!C:C,"&lt;="&amp;'Backfill Report'!$W$4)</f>
        <v>0</v>
      </c>
      <c r="X19" s="175">
        <f>SUMIFS('Transport DB'!$J:$J,'Transport DB'!$D:$D,"="&amp;'Backfill Report'!C19,'Transport DB'!$C:$C,"&gt;="&amp;'Backfill Report'!$X$4,'Transport DB'!C:C,"&lt;="&amp;'Backfill Report'!$Y$4)</f>
        <v>0</v>
      </c>
      <c r="Y19" s="163">
        <f>SUMIFS('Transport DB'!O:O,'Transport DB'!$D:$D,"="&amp;'Backfill Report'!C19,'Transport DB'!$C:$C,"&gt;="&amp;'Backfill Report'!$X$4,'Transport DB'!C:C,"&lt;="&amp;'Backfill Report'!$Y$4)+SUMIFS('Transport DB'!P:P,'Transport DB'!$D:$D,"="&amp;'Backfill Report'!C19,'Transport DB'!$C:$C,"&gt;="&amp;'Backfill Report'!$X$4,'Transport DB'!C:C,"&lt;="&amp;'Backfill Report'!$Y$4)+SUMIFS('Transport DB'!Q:Q,'Transport DB'!$D:$D,"="&amp;'Backfill Report'!C19,'Transport DB'!$C:$C,"&gt;="&amp;'Backfill Report'!$X$4,'Transport DB'!C:C,"&lt;="&amp;'Backfill Report'!$Y$4)</f>
        <v>0</v>
      </c>
      <c r="Z19" s="175">
        <f>SUMIFS('Transport DB'!$J:$J,'Transport DB'!$D:$D,"="&amp;'Backfill Report'!C19,'Transport DB'!$C:$C,"&gt;="&amp;'Backfill Report'!$Z$4,'Transport DB'!C:C,"&lt;="&amp;'Backfill Report'!$AA$4)</f>
        <v>0</v>
      </c>
      <c r="AA19" s="163">
        <f>SUMIFS('Transport DB'!O:O,'Transport DB'!$D:$D,"="&amp;'Backfill Report'!C19,'Transport DB'!$C:$C,"&gt;="&amp;'Backfill Report'!$Z$4,'Transport DB'!C:C,"&lt;="&amp;'Backfill Report'!$AA$4)+SUMIFS('Transport DB'!P:P,'Transport DB'!$D:$D,"="&amp;'Backfill Report'!C19,'Transport DB'!$C:$C,"&gt;="&amp;'Backfill Report'!$Z$4,'Transport DB'!C:C,"&lt;="&amp;'Backfill Report'!$AA$4)+SUMIFS('Transport DB'!Q:Q,'Transport DB'!$D:$D,"="&amp;'Backfill Report'!C19,'Transport DB'!$C:$C,"&gt;="&amp;'Backfill Report'!$Z$4,'Transport DB'!C:C,"&lt;="&amp;'Backfill Report'!$AA$4)</f>
        <v>0</v>
      </c>
      <c r="AB19" s="175">
        <f>SUMIFS('Transport DB'!$J:$J,'Transport DB'!$D:$D,"="&amp;'Backfill Report'!C19,'Transport DB'!$C:$C,"&gt;="&amp;'Backfill Report'!$AB$4,'Transport DB'!C:C,"&lt;="&amp;'Backfill Report'!$AC$4)</f>
        <v>0</v>
      </c>
      <c r="AC19" s="163">
        <f>SUMIFS('Transport DB'!O:O,'Transport DB'!$D:$D,"="&amp;'Backfill Report'!C19,'Transport DB'!$C:$C,"&gt;="&amp;'Backfill Report'!$AB$4,'Transport DB'!C:C,"&lt;="&amp;'Backfill Report'!$AC$4)+SUMIFS('Transport DB'!P:P,'Transport DB'!$D:$D,"="&amp;'Backfill Report'!C19,'Transport DB'!$C:$C,"&gt;="&amp;'Backfill Report'!$AB$4,'Transport DB'!C:C,"&lt;="&amp;'Backfill Report'!$AC$4)+SUMIFS('Transport DB'!Q:Q,'Transport DB'!$D:$D,"="&amp;'Backfill Report'!C19,'Transport DB'!$C:$C,"&gt;="&amp;'Backfill Report'!$AB$4,'Transport DB'!C:C,"&lt;="&amp;'Backfill Report'!$AC$4)</f>
        <v>0</v>
      </c>
      <c r="AD19" s="175">
        <f>SUMIFS('Transport DB'!$J:$J,'Transport DB'!$D:$D,"="&amp;'Backfill Report'!C19,'Transport DB'!$C:$C,"&gt;="&amp;'Backfill Report'!$AD$4,'Transport DB'!C:C,"&lt;="&amp;'Backfill Report'!$AE$4)</f>
        <v>0</v>
      </c>
      <c r="AE19" s="163">
        <f>SUMIFS('Transport DB'!O:O,'Transport DB'!$D:$D,"="&amp;'Backfill Report'!C19,'Transport DB'!$C:$C,"&gt;="&amp;'Backfill Report'!$AD$4,'Transport DB'!C:C,"&lt;="&amp;'Backfill Report'!$AE$4)+SUMIFS('Transport DB'!P:P,'Transport DB'!$D:$D,"="&amp;'Backfill Report'!C19,'Transport DB'!$C:$C,"&gt;="&amp;'Backfill Report'!$AD$4,'Transport DB'!C:C,"&lt;="&amp;'Backfill Report'!$AE$4)+SUMIFS('Transport DB'!Q:Q,'Transport DB'!$D:$D,"="&amp;'Backfill Report'!C19,'Transport DB'!$C:$C,"&gt;="&amp;'Backfill Report'!$AD$4,'Transport DB'!C:C,"&lt;="&amp;'Backfill Report'!$AE$4)</f>
        <v>0</v>
      </c>
    </row>
    <row r="20" spans="1:31" ht="28.5" x14ac:dyDescent="0.45">
      <c r="A20" s="157"/>
      <c r="B20" s="178">
        <v>15</v>
      </c>
      <c r="C20" s="162" t="s">
        <v>158</v>
      </c>
      <c r="D20" s="174" t="str">
        <f>VLOOKUP(C20,'Transport DB'!T:X,3,FALSE)</f>
        <v>صداقت</v>
      </c>
      <c r="E20" s="193" t="str">
        <f>VLOOKUP(C20,'Transport DB'!T:X,2,FALSE)</f>
        <v>کامیون کمپرسی</v>
      </c>
      <c r="F20" s="175">
        <f>SUMIFS('Transport DB'!$J:$J,'Transport DB'!$D:$D,"="&amp;'Backfill Report'!C20,'Transport DB'!$C:$C,"&gt;="&amp;'Backfill Report'!$F$4,'Transport DB'!C:C,"&lt;="&amp;'Backfill Report'!$G$4)</f>
        <v>0</v>
      </c>
      <c r="G20" s="163">
        <f>SUMIFS('Transport DB'!O:O,'Transport DB'!$D:$D,"="&amp;'Backfill Report'!C20,'Transport DB'!$C:$C,"&gt;="&amp;'Backfill Report'!$F$4,'Transport DB'!C:C,"&lt;="&amp;'Backfill Report'!$G$4)+SUMIFS('Transport DB'!P:P,'Transport DB'!$D:$D,"="&amp;'Backfill Report'!C20,'Transport DB'!$C:$C,"&gt;="&amp;'Backfill Report'!$F$4,'Transport DB'!C:C,"&lt;="&amp;'Backfill Report'!$G$4)+SUMIFS('Transport DB'!Q:Q,'Transport DB'!$D:$D,"="&amp;'Backfill Report'!C20,'Transport DB'!$C:$C,"&gt;="&amp;'Backfill Report'!$F$4,'Transport DB'!C:C,"&lt;="&amp;'Backfill Report'!$G$4)</f>
        <v>0</v>
      </c>
      <c r="H20" s="175">
        <f>SUMIFS('Transport DB'!$J:$J,'Transport DB'!$D:$D,"="&amp;'Backfill Report'!C20,'Transport DB'!$C:$C,"&gt;="&amp;'Backfill Report'!$H$4,'Transport DB'!C:C,"&lt;="&amp;'Backfill Report'!$I$4)</f>
        <v>0</v>
      </c>
      <c r="I20" s="163">
        <f>SUMIFS('Transport DB'!O:O,'Transport DB'!$D:$D,"="&amp;'Backfill Report'!C20,'Transport DB'!$C:$C,"&gt;="&amp;'Backfill Report'!$H$4,'Transport DB'!C:C,"&lt;="&amp;'Backfill Report'!$I$4)+SUMIFS('Transport DB'!P:P,'Transport DB'!$D:$D,"="&amp;'Backfill Report'!C20,'Transport DB'!$C:$C,"&gt;="&amp;'Backfill Report'!$H$4,'Transport DB'!C:C,"&lt;="&amp;'Backfill Report'!$I$4)+SUMIFS('Transport DB'!Q:Q,'Transport DB'!$D:$D,"="&amp;'Backfill Report'!C20,'Transport DB'!$C:$C,"&gt;="&amp;'Backfill Report'!$H$4,'Transport DB'!C:C,"&lt;="&amp;'Backfill Report'!$I$4)</f>
        <v>0</v>
      </c>
      <c r="J20" s="175">
        <f>SUMIFS('Transport DB'!$J:$J,'Transport DB'!$D:$D,"="&amp;'Backfill Report'!C20,'Transport DB'!$C:$C,"&gt;="&amp;'Backfill Report'!$J$4,'Transport DB'!C:C,"&lt;="&amp;'Backfill Report'!$K$4)</f>
        <v>0</v>
      </c>
      <c r="K20" s="163">
        <f>SUMIFS('Transport DB'!O:O,'Transport DB'!$D:$D,"="&amp;'Backfill Report'!C20,'Transport DB'!$C:$C,"&gt;="&amp;'Backfill Report'!$J$4,'Transport DB'!C:C,"&lt;="&amp;'Backfill Report'!$K$4)+SUMIFS('Transport DB'!P:P,'Transport DB'!$D:$D,"="&amp;'Backfill Report'!C20,'Transport DB'!$C:$C,"&gt;="&amp;'Backfill Report'!$J$4,'Transport DB'!C:C,"&lt;="&amp;'Backfill Report'!$K$4)+SUMIFS('Transport DB'!Q:Q,'Transport DB'!$D:$D,"="&amp;'Backfill Report'!C20,'Transport DB'!$C:$C,"&gt;="&amp;'Backfill Report'!$J$4,'Transport DB'!C:C,"&lt;="&amp;'Backfill Report'!$K$4)</f>
        <v>0</v>
      </c>
      <c r="L20" s="175">
        <f>SUMIFS('Transport DB'!J:J,'Transport DB'!D:D,"="&amp;'Backfill Report'!C20,'Transport DB'!C:C,"&gt;="&amp;'Backfill Report'!$L$4,'Transport DB'!C:C,"&lt;="&amp;'Backfill Report'!$M$4)</f>
        <v>1201</v>
      </c>
      <c r="M20" s="163">
        <f>SUMIFS('Transport DB'!O:O,'Transport DB'!$D:$D,"="&amp;'Backfill Report'!C20,'Transport DB'!$C:$C,"&gt;="&amp;'Backfill Report'!$L$4,'Transport DB'!C:C,"&lt;="&amp;'Backfill Report'!$M$4)+SUMIFS('Transport DB'!P:P,'Transport DB'!$D:$D,"="&amp;'Backfill Report'!C20,'Transport DB'!$C:$C,"&gt;="&amp;'Backfill Report'!$L$4,'Transport DB'!C:C,"&lt;="&amp;'Backfill Report'!$M$4)+SUMIFS('Transport DB'!Q:Q,'Transport DB'!$D:$D,"="&amp;'Backfill Report'!C20,'Transport DB'!$C:$C,"&gt;="&amp;'Backfill Report'!$L$4,'Transport DB'!C:C,"&lt;="&amp;'Backfill Report'!$M$4)</f>
        <v>5569.9225000000006</v>
      </c>
      <c r="N20" s="175">
        <f>SUMIFS('Transport DB'!$J:$J,'Transport DB'!$D:$D,"="&amp;'Backfill Report'!C20,'Transport DB'!$C:$C,"&gt;="&amp;'Backfill Report'!$N$4,'Transport DB'!C:C,"&lt;="&amp;'Backfill Report'!$O$4)</f>
        <v>765</v>
      </c>
      <c r="O20" s="163">
        <f>SUMIFS('Transport DB'!O:O,'Transport DB'!$D:$D,"="&amp;'Backfill Report'!C20,'Transport DB'!$C:$C,"&gt;="&amp;'Backfill Report'!$N$4,'Transport DB'!C:C,"&lt;="&amp;'Backfill Report'!$O$4)+SUMIFS('Transport DB'!P:P,'Transport DB'!$D:$D,"="&amp;'Backfill Report'!C20,'Transport DB'!$C:$C,"&gt;="&amp;'Backfill Report'!$N$4,'Transport DB'!C:C,"&lt;="&amp;'Backfill Report'!$O$4)+SUMIFS('Transport DB'!Q:Q,'Transport DB'!$D:$D,"="&amp;'Backfill Report'!C20,'Transport DB'!$C:$C,"&gt;="&amp;'Backfill Report'!$N$4,'Transport DB'!C:C,"&lt;="&amp;'Backfill Report'!$O$4)</f>
        <v>3266.88</v>
      </c>
      <c r="P20" s="175">
        <f>SUMIFS('Transport DB'!$J:$J,'Transport DB'!$D:$D,"="&amp;'Backfill Report'!C20,'Transport DB'!$C:$C,"&gt;="&amp;'Backfill Report'!$P$4,'Transport DB'!C:C,"&lt;="&amp;'Backfill Report'!$Q$4)</f>
        <v>0</v>
      </c>
      <c r="Q20" s="163">
        <f>SUMIFS('Transport DB'!O:O,'Transport DB'!$D:$D,"="&amp;'Backfill Report'!C20,'Transport DB'!$C:$C,"&gt;="&amp;'Backfill Report'!$P$4,'Transport DB'!C:C,"&lt;="&amp;'Backfill Report'!$Q$4)+SUMIFS('Transport DB'!P:P,'Transport DB'!$D:$D,"="&amp;'Backfill Report'!C20,'Transport DB'!$C:$C,"&gt;="&amp;'Backfill Report'!$P$4,'Transport DB'!C:C,"&lt;="&amp;'Backfill Report'!$Q$4)+SUMIFS('Transport DB'!Q:Q,'Transport DB'!$D:$D,"="&amp;'Backfill Report'!C20,'Transport DB'!$C:$C,"&gt;="&amp;'Backfill Report'!$P$4,'Transport DB'!C:C,"&lt;="&amp;'Backfill Report'!$Q$4)</f>
        <v>0</v>
      </c>
      <c r="R20" s="175">
        <f>SUMIFS('Transport DB'!$J:$J,'Transport DB'!$D:$D,"="&amp;'Backfill Report'!C20,'Transport DB'!$C:$C,"&gt;="&amp;'Backfill Report'!$R$4,'Transport DB'!C:C,"&lt;="&amp;'Backfill Report'!$S$4)</f>
        <v>0</v>
      </c>
      <c r="S20" s="163">
        <f>SUMIFS('Transport DB'!O:O,'Transport DB'!$D:$D,"="&amp;'Backfill Report'!C20,'Transport DB'!$C:$C,"&gt;="&amp;'Backfill Report'!$R$4,'Transport DB'!C:C,"&lt;="&amp;'Backfill Report'!$S$4)+SUMIFS('Transport DB'!P:P,'Transport DB'!$D:$D,"="&amp;'Backfill Report'!C20,'Transport DB'!$C:$C,"&gt;="&amp;'Backfill Report'!$R$4,'Transport DB'!C:C,"&lt;="&amp;'Backfill Report'!$S$4)+SUMIFS('Transport DB'!Q:Q,'Transport DB'!$D:$D,"="&amp;'Backfill Report'!C20,'Transport DB'!$C:$C,"&gt;="&amp;'Backfill Report'!$R$4,'Transport DB'!C:C,"&lt;="&amp;'Backfill Report'!$S$4)</f>
        <v>0</v>
      </c>
      <c r="T20" s="175">
        <f>SUMIFS('Transport DB'!$J:$J,'Transport DB'!$D:$D,"="&amp;'Backfill Report'!C20,'Transport DB'!$C:$C,"&gt;="&amp;'Backfill Report'!$T$4,'Transport DB'!C:C,"&lt;="&amp;'Backfill Report'!$U$4)</f>
        <v>0</v>
      </c>
      <c r="U20" s="163">
        <f>SUMIFS('Transport DB'!O:O,'Transport DB'!$D:$D,"="&amp;'Backfill Report'!C20,'Transport DB'!$C:$C,"&gt;="&amp;'Backfill Report'!$T$4,'Transport DB'!C:C,"&lt;="&amp;'Backfill Report'!$U$4)+SUMIFS('Transport DB'!P:P,'Transport DB'!$D:$D,"="&amp;'Backfill Report'!C20,'Transport DB'!$C:$C,"&gt;="&amp;'Backfill Report'!$T$4,'Transport DB'!C:C,"&lt;="&amp;'Backfill Report'!$U$4)+SUMIFS('Transport DB'!Q:Q,'Transport DB'!$D:$D,"="&amp;'Backfill Report'!C20,'Transport DB'!$C:$C,"&gt;="&amp;'Backfill Report'!$T$4,'Transport DB'!C:C,"&lt;="&amp;'Backfill Report'!$U$4)</f>
        <v>0</v>
      </c>
      <c r="V20" s="175">
        <f>SUMIFS('Transport DB'!$J:$J,'Transport DB'!$D:$D,"="&amp;'Backfill Report'!C20,'Transport DB'!$C:$C,"&gt;="&amp;'Backfill Report'!$V$4,'Transport DB'!C:C,"&lt;="&amp;'Backfill Report'!$W$4)</f>
        <v>0</v>
      </c>
      <c r="W20" s="163">
        <f>SUMIFS('Transport DB'!O:O,'Transport DB'!$D:$D,"="&amp;'Backfill Report'!C20,'Transport DB'!$C:$C,"&gt;="&amp;'Backfill Report'!$V$4,'Transport DB'!C:C,"&lt;="&amp;'Backfill Report'!$W$4)+SUMIFS('Transport DB'!P:P,'Transport DB'!$D:$D,"="&amp;'Backfill Report'!C20,'Transport DB'!$C:$C,"&gt;="&amp;'Backfill Report'!$V$4,'Transport DB'!C:C,"&lt;="&amp;'Backfill Report'!$W$4)+SUMIFS('Transport DB'!Q:Q,'Transport DB'!$D:$D,"="&amp;'Backfill Report'!C20,'Transport DB'!$C:$C,"&gt;="&amp;'Backfill Report'!$V$4,'Transport DB'!C:C,"&lt;="&amp;'Backfill Report'!$W$4)</f>
        <v>0</v>
      </c>
      <c r="X20" s="175">
        <f>SUMIFS('Transport DB'!$J:$J,'Transport DB'!$D:$D,"="&amp;'Backfill Report'!C20,'Transport DB'!$C:$C,"&gt;="&amp;'Backfill Report'!$X$4,'Transport DB'!C:C,"&lt;="&amp;'Backfill Report'!$Y$4)</f>
        <v>0</v>
      </c>
      <c r="Y20" s="163">
        <f>SUMIFS('Transport DB'!O:O,'Transport DB'!$D:$D,"="&amp;'Backfill Report'!C20,'Transport DB'!$C:$C,"&gt;="&amp;'Backfill Report'!$X$4,'Transport DB'!C:C,"&lt;="&amp;'Backfill Report'!$Y$4)+SUMIFS('Transport DB'!P:P,'Transport DB'!$D:$D,"="&amp;'Backfill Report'!C20,'Transport DB'!$C:$C,"&gt;="&amp;'Backfill Report'!$X$4,'Transport DB'!C:C,"&lt;="&amp;'Backfill Report'!$Y$4)+SUMIFS('Transport DB'!Q:Q,'Transport DB'!$D:$D,"="&amp;'Backfill Report'!C20,'Transport DB'!$C:$C,"&gt;="&amp;'Backfill Report'!$X$4,'Transport DB'!C:C,"&lt;="&amp;'Backfill Report'!$Y$4)</f>
        <v>0</v>
      </c>
      <c r="Z20" s="175">
        <f>SUMIFS('Transport DB'!$J:$J,'Transport DB'!$D:$D,"="&amp;'Backfill Report'!C20,'Transport DB'!$C:$C,"&gt;="&amp;'Backfill Report'!$Z$4,'Transport DB'!C:C,"&lt;="&amp;'Backfill Report'!$AA$4)</f>
        <v>0</v>
      </c>
      <c r="AA20" s="163">
        <f>SUMIFS('Transport DB'!O:O,'Transport DB'!$D:$D,"="&amp;'Backfill Report'!C20,'Transport DB'!$C:$C,"&gt;="&amp;'Backfill Report'!$Z$4,'Transport DB'!C:C,"&lt;="&amp;'Backfill Report'!$AA$4)+SUMIFS('Transport DB'!P:P,'Transport DB'!$D:$D,"="&amp;'Backfill Report'!C20,'Transport DB'!$C:$C,"&gt;="&amp;'Backfill Report'!$Z$4,'Transport DB'!C:C,"&lt;="&amp;'Backfill Report'!$AA$4)+SUMIFS('Transport DB'!Q:Q,'Transport DB'!$D:$D,"="&amp;'Backfill Report'!C20,'Transport DB'!$C:$C,"&gt;="&amp;'Backfill Report'!$Z$4,'Transport DB'!C:C,"&lt;="&amp;'Backfill Report'!$AA$4)</f>
        <v>0</v>
      </c>
      <c r="AB20" s="175">
        <f>SUMIFS('Transport DB'!$J:$J,'Transport DB'!$D:$D,"="&amp;'Backfill Report'!C20,'Transport DB'!$C:$C,"&gt;="&amp;'Backfill Report'!$AB$4,'Transport DB'!C:C,"&lt;="&amp;'Backfill Report'!$AC$4)</f>
        <v>0</v>
      </c>
      <c r="AC20" s="163">
        <f>SUMIFS('Transport DB'!O:O,'Transport DB'!$D:$D,"="&amp;'Backfill Report'!C20,'Transport DB'!$C:$C,"&gt;="&amp;'Backfill Report'!$AB$4,'Transport DB'!C:C,"&lt;="&amp;'Backfill Report'!$AC$4)+SUMIFS('Transport DB'!P:P,'Transport DB'!$D:$D,"="&amp;'Backfill Report'!C20,'Transport DB'!$C:$C,"&gt;="&amp;'Backfill Report'!$AB$4,'Transport DB'!C:C,"&lt;="&amp;'Backfill Report'!$AC$4)+SUMIFS('Transport DB'!Q:Q,'Transport DB'!$D:$D,"="&amp;'Backfill Report'!C20,'Transport DB'!$C:$C,"&gt;="&amp;'Backfill Report'!$AB$4,'Transport DB'!C:C,"&lt;="&amp;'Backfill Report'!$AC$4)</f>
        <v>0</v>
      </c>
      <c r="AD20" s="175">
        <f>SUMIFS('Transport DB'!$J:$J,'Transport DB'!$D:$D,"="&amp;'Backfill Report'!C20,'Transport DB'!$C:$C,"&gt;="&amp;'Backfill Report'!$AD$4,'Transport DB'!C:C,"&lt;="&amp;'Backfill Report'!$AE$4)</f>
        <v>0</v>
      </c>
      <c r="AE20" s="163">
        <f>SUMIFS('Transport DB'!O:O,'Transport DB'!$D:$D,"="&amp;'Backfill Report'!C20,'Transport DB'!$C:$C,"&gt;="&amp;'Backfill Report'!$AD$4,'Transport DB'!C:C,"&lt;="&amp;'Backfill Report'!$AE$4)+SUMIFS('Transport DB'!P:P,'Transport DB'!$D:$D,"="&amp;'Backfill Report'!C20,'Transport DB'!$C:$C,"&gt;="&amp;'Backfill Report'!$AD$4,'Transport DB'!C:C,"&lt;="&amp;'Backfill Report'!$AE$4)+SUMIFS('Transport DB'!Q:Q,'Transport DB'!$D:$D,"="&amp;'Backfill Report'!C20,'Transport DB'!$C:$C,"&gt;="&amp;'Backfill Report'!$AD$4,'Transport DB'!C:C,"&lt;="&amp;'Backfill Report'!$AE$4)</f>
        <v>0</v>
      </c>
    </row>
    <row r="21" spans="1:31" ht="28.5" x14ac:dyDescent="0.45">
      <c r="A21" s="157"/>
      <c r="B21" s="178">
        <v>17</v>
      </c>
      <c r="C21" s="162" t="s">
        <v>159</v>
      </c>
      <c r="D21" s="174" t="str">
        <f>VLOOKUP(C21,'Transport DB'!T:X,3,FALSE)</f>
        <v>صداقت</v>
      </c>
      <c r="E21" s="193" t="str">
        <f>VLOOKUP(C21,'Transport DB'!T:X,2,FALSE)</f>
        <v>کامیون کمپرسی</v>
      </c>
      <c r="F21" s="175">
        <f>SUMIFS('Transport DB'!$J:$J,'Transport DB'!$D:$D,"="&amp;'Backfill Report'!C21,'Transport DB'!$C:$C,"&gt;="&amp;'Backfill Report'!$F$4,'Transport DB'!C:C,"&lt;="&amp;'Backfill Report'!$G$4)</f>
        <v>0</v>
      </c>
      <c r="G21" s="163">
        <f>SUMIFS('Transport DB'!O:O,'Transport DB'!$D:$D,"="&amp;'Backfill Report'!C21,'Transport DB'!$C:$C,"&gt;="&amp;'Backfill Report'!$F$4,'Transport DB'!C:C,"&lt;="&amp;'Backfill Report'!$G$4)+SUMIFS('Transport DB'!P:P,'Transport DB'!$D:$D,"="&amp;'Backfill Report'!C21,'Transport DB'!$C:$C,"&gt;="&amp;'Backfill Report'!$F$4,'Transport DB'!C:C,"&lt;="&amp;'Backfill Report'!$G$4)+SUMIFS('Transport DB'!Q:Q,'Transport DB'!$D:$D,"="&amp;'Backfill Report'!C21,'Transport DB'!$C:$C,"&gt;="&amp;'Backfill Report'!$F$4,'Transport DB'!C:C,"&lt;="&amp;'Backfill Report'!$G$4)</f>
        <v>0</v>
      </c>
      <c r="H21" s="175">
        <f>SUMIFS('Transport DB'!$J:$J,'Transport DB'!$D:$D,"="&amp;'Backfill Report'!C21,'Transport DB'!$C:$C,"&gt;="&amp;'Backfill Report'!$H$4,'Transport DB'!C:C,"&lt;="&amp;'Backfill Report'!$I$4)</f>
        <v>0</v>
      </c>
      <c r="I21" s="163">
        <f>SUMIFS('Transport DB'!O:O,'Transport DB'!$D:$D,"="&amp;'Backfill Report'!C21,'Transport DB'!$C:$C,"&gt;="&amp;'Backfill Report'!$H$4,'Transport DB'!C:C,"&lt;="&amp;'Backfill Report'!$I$4)+SUMIFS('Transport DB'!P:P,'Transport DB'!$D:$D,"="&amp;'Backfill Report'!C21,'Transport DB'!$C:$C,"&gt;="&amp;'Backfill Report'!$H$4,'Transport DB'!C:C,"&lt;="&amp;'Backfill Report'!$I$4)+SUMIFS('Transport DB'!Q:Q,'Transport DB'!$D:$D,"="&amp;'Backfill Report'!C21,'Transport DB'!$C:$C,"&gt;="&amp;'Backfill Report'!$H$4,'Transport DB'!C:C,"&lt;="&amp;'Backfill Report'!$I$4)</f>
        <v>0</v>
      </c>
      <c r="J21" s="175">
        <f>SUMIFS('Transport DB'!$J:$J,'Transport DB'!$D:$D,"="&amp;'Backfill Report'!C21,'Transport DB'!$C:$C,"&gt;="&amp;'Backfill Report'!$J$4,'Transport DB'!C:C,"&lt;="&amp;'Backfill Report'!$K$4)</f>
        <v>0</v>
      </c>
      <c r="K21" s="163">
        <f>SUMIFS('Transport DB'!O:O,'Transport DB'!$D:$D,"="&amp;'Backfill Report'!C21,'Transport DB'!$C:$C,"&gt;="&amp;'Backfill Report'!$J$4,'Transport DB'!C:C,"&lt;="&amp;'Backfill Report'!$K$4)+SUMIFS('Transport DB'!P:P,'Transport DB'!$D:$D,"="&amp;'Backfill Report'!C21,'Transport DB'!$C:$C,"&gt;="&amp;'Backfill Report'!$J$4,'Transport DB'!C:C,"&lt;="&amp;'Backfill Report'!$K$4)+SUMIFS('Transport DB'!Q:Q,'Transport DB'!$D:$D,"="&amp;'Backfill Report'!C21,'Transport DB'!$C:$C,"&gt;="&amp;'Backfill Report'!$J$4,'Transport DB'!C:C,"&lt;="&amp;'Backfill Report'!$K$4)</f>
        <v>0</v>
      </c>
      <c r="L21" s="175">
        <f>SUMIFS('Transport DB'!J:J,'Transport DB'!D:D,"="&amp;'Backfill Report'!C21,'Transport DB'!C:C,"&gt;="&amp;'Backfill Report'!$L$4,'Transport DB'!C:C,"&lt;="&amp;'Backfill Report'!$M$4)</f>
        <v>642</v>
      </c>
      <c r="M21" s="163">
        <f>SUMIFS('Transport DB'!O:O,'Transport DB'!$D:$D,"="&amp;'Backfill Report'!C21,'Transport DB'!$C:$C,"&gt;="&amp;'Backfill Report'!$L$4,'Transport DB'!C:C,"&lt;="&amp;'Backfill Report'!$M$4)+SUMIFS('Transport DB'!P:P,'Transport DB'!$D:$D,"="&amp;'Backfill Report'!C21,'Transport DB'!$C:$C,"&gt;="&amp;'Backfill Report'!$L$4,'Transport DB'!C:C,"&lt;="&amp;'Backfill Report'!$M$4)+SUMIFS('Transport DB'!Q:Q,'Transport DB'!$D:$D,"="&amp;'Backfill Report'!C21,'Transport DB'!$C:$C,"&gt;="&amp;'Backfill Report'!$L$4,'Transport DB'!C:C,"&lt;="&amp;'Backfill Report'!$M$4)</f>
        <v>2948.7824999999998</v>
      </c>
      <c r="N21" s="175">
        <f>SUMIFS('Transport DB'!$J:$J,'Transport DB'!$D:$D,"="&amp;'Backfill Report'!C21,'Transport DB'!$C:$C,"&gt;="&amp;'Backfill Report'!$N$4,'Transport DB'!C:C,"&lt;="&amp;'Backfill Report'!$O$4)</f>
        <v>753</v>
      </c>
      <c r="O21" s="163">
        <f>SUMIFS('Transport DB'!O:O,'Transport DB'!$D:$D,"="&amp;'Backfill Report'!C21,'Transport DB'!$C:$C,"&gt;="&amp;'Backfill Report'!$N$4,'Transport DB'!C:C,"&lt;="&amp;'Backfill Report'!$O$4)+SUMIFS('Transport DB'!P:P,'Transport DB'!$D:$D,"="&amp;'Backfill Report'!C21,'Transport DB'!$C:$C,"&gt;="&amp;'Backfill Report'!$N$4,'Transport DB'!C:C,"&lt;="&amp;'Backfill Report'!$O$4)+SUMIFS('Transport DB'!Q:Q,'Transport DB'!$D:$D,"="&amp;'Backfill Report'!C21,'Transport DB'!$C:$C,"&gt;="&amp;'Backfill Report'!$N$4,'Transport DB'!C:C,"&lt;="&amp;'Backfill Report'!$O$4)</f>
        <v>3222.6825000000008</v>
      </c>
      <c r="P21" s="175">
        <f>SUMIFS('Transport DB'!$J:$J,'Transport DB'!$D:$D,"="&amp;'Backfill Report'!C21,'Transport DB'!$C:$C,"&gt;="&amp;'Backfill Report'!$P$4,'Transport DB'!C:C,"&lt;="&amp;'Backfill Report'!$Q$4)</f>
        <v>0</v>
      </c>
      <c r="Q21" s="163">
        <f>SUMIFS('Transport DB'!O:O,'Transport DB'!$D:$D,"="&amp;'Backfill Report'!C21,'Transport DB'!$C:$C,"&gt;="&amp;'Backfill Report'!$P$4,'Transport DB'!C:C,"&lt;="&amp;'Backfill Report'!$Q$4)+SUMIFS('Transport DB'!P:P,'Transport DB'!$D:$D,"="&amp;'Backfill Report'!C21,'Transport DB'!$C:$C,"&gt;="&amp;'Backfill Report'!$P$4,'Transport DB'!C:C,"&lt;="&amp;'Backfill Report'!$Q$4)+SUMIFS('Transport DB'!Q:Q,'Transport DB'!$D:$D,"="&amp;'Backfill Report'!C21,'Transport DB'!$C:$C,"&gt;="&amp;'Backfill Report'!$P$4,'Transport DB'!C:C,"&lt;="&amp;'Backfill Report'!$Q$4)</f>
        <v>0</v>
      </c>
      <c r="R21" s="175">
        <f>SUMIFS('Transport DB'!$J:$J,'Transport DB'!$D:$D,"="&amp;'Backfill Report'!C21,'Transport DB'!$C:$C,"&gt;="&amp;'Backfill Report'!$R$4,'Transport DB'!C:C,"&lt;="&amp;'Backfill Report'!$S$4)</f>
        <v>0</v>
      </c>
      <c r="S21" s="163">
        <f>SUMIFS('Transport DB'!O:O,'Transport DB'!$D:$D,"="&amp;'Backfill Report'!C21,'Transport DB'!$C:$C,"&gt;="&amp;'Backfill Report'!$R$4,'Transport DB'!C:C,"&lt;="&amp;'Backfill Report'!$S$4)+SUMIFS('Transport DB'!P:P,'Transport DB'!$D:$D,"="&amp;'Backfill Report'!C21,'Transport DB'!$C:$C,"&gt;="&amp;'Backfill Report'!$R$4,'Transport DB'!C:C,"&lt;="&amp;'Backfill Report'!$S$4)+SUMIFS('Transport DB'!Q:Q,'Transport DB'!$D:$D,"="&amp;'Backfill Report'!C21,'Transport DB'!$C:$C,"&gt;="&amp;'Backfill Report'!$R$4,'Transport DB'!C:C,"&lt;="&amp;'Backfill Report'!$S$4)</f>
        <v>0</v>
      </c>
      <c r="T21" s="175">
        <f>SUMIFS('Transport DB'!$J:$J,'Transport DB'!$D:$D,"="&amp;'Backfill Report'!C21,'Transport DB'!$C:$C,"&gt;="&amp;'Backfill Report'!$T$4,'Transport DB'!C:C,"&lt;="&amp;'Backfill Report'!$U$4)</f>
        <v>0</v>
      </c>
      <c r="U21" s="163">
        <f>SUMIFS('Transport DB'!O:O,'Transport DB'!$D:$D,"="&amp;'Backfill Report'!C21,'Transport DB'!$C:$C,"&gt;="&amp;'Backfill Report'!$T$4,'Transport DB'!C:C,"&lt;="&amp;'Backfill Report'!$U$4)+SUMIFS('Transport DB'!P:P,'Transport DB'!$D:$D,"="&amp;'Backfill Report'!C21,'Transport DB'!$C:$C,"&gt;="&amp;'Backfill Report'!$T$4,'Transport DB'!C:C,"&lt;="&amp;'Backfill Report'!$U$4)+SUMIFS('Transport DB'!Q:Q,'Transport DB'!$D:$D,"="&amp;'Backfill Report'!C21,'Transport DB'!$C:$C,"&gt;="&amp;'Backfill Report'!$T$4,'Transport DB'!C:C,"&lt;="&amp;'Backfill Report'!$U$4)</f>
        <v>0</v>
      </c>
      <c r="V21" s="175">
        <f>SUMIFS('Transport DB'!$J:$J,'Transport DB'!$D:$D,"="&amp;'Backfill Report'!C21,'Transport DB'!$C:$C,"&gt;="&amp;'Backfill Report'!$V$4,'Transport DB'!C:C,"&lt;="&amp;'Backfill Report'!$W$4)</f>
        <v>0</v>
      </c>
      <c r="W21" s="163">
        <f>SUMIFS('Transport DB'!O:O,'Transport DB'!$D:$D,"="&amp;'Backfill Report'!C21,'Transport DB'!$C:$C,"&gt;="&amp;'Backfill Report'!$V$4,'Transport DB'!C:C,"&lt;="&amp;'Backfill Report'!$W$4)+SUMIFS('Transport DB'!P:P,'Transport DB'!$D:$D,"="&amp;'Backfill Report'!C21,'Transport DB'!$C:$C,"&gt;="&amp;'Backfill Report'!$V$4,'Transport DB'!C:C,"&lt;="&amp;'Backfill Report'!$W$4)+SUMIFS('Transport DB'!Q:Q,'Transport DB'!$D:$D,"="&amp;'Backfill Report'!C21,'Transport DB'!$C:$C,"&gt;="&amp;'Backfill Report'!$V$4,'Transport DB'!C:C,"&lt;="&amp;'Backfill Report'!$W$4)</f>
        <v>0</v>
      </c>
      <c r="X21" s="175">
        <f>SUMIFS('Transport DB'!$J:$J,'Transport DB'!$D:$D,"="&amp;'Backfill Report'!C21,'Transport DB'!$C:$C,"&gt;="&amp;'Backfill Report'!$X$4,'Transport DB'!C:C,"&lt;="&amp;'Backfill Report'!$Y$4)</f>
        <v>0</v>
      </c>
      <c r="Y21" s="163">
        <f>SUMIFS('Transport DB'!O:O,'Transport DB'!$D:$D,"="&amp;'Backfill Report'!C21,'Transport DB'!$C:$C,"&gt;="&amp;'Backfill Report'!$X$4,'Transport DB'!C:C,"&lt;="&amp;'Backfill Report'!$Y$4)+SUMIFS('Transport DB'!P:P,'Transport DB'!$D:$D,"="&amp;'Backfill Report'!C21,'Transport DB'!$C:$C,"&gt;="&amp;'Backfill Report'!$X$4,'Transport DB'!C:C,"&lt;="&amp;'Backfill Report'!$Y$4)+SUMIFS('Transport DB'!Q:Q,'Transport DB'!$D:$D,"="&amp;'Backfill Report'!C21,'Transport DB'!$C:$C,"&gt;="&amp;'Backfill Report'!$X$4,'Transport DB'!C:C,"&lt;="&amp;'Backfill Report'!$Y$4)</f>
        <v>0</v>
      </c>
      <c r="Z21" s="175">
        <f>SUMIFS('Transport DB'!$J:$J,'Transport DB'!$D:$D,"="&amp;'Backfill Report'!C21,'Transport DB'!$C:$C,"&gt;="&amp;'Backfill Report'!$Z$4,'Transport DB'!C:C,"&lt;="&amp;'Backfill Report'!$AA$4)</f>
        <v>0</v>
      </c>
      <c r="AA21" s="163">
        <f>SUMIFS('Transport DB'!O:O,'Transport DB'!$D:$D,"="&amp;'Backfill Report'!C21,'Transport DB'!$C:$C,"&gt;="&amp;'Backfill Report'!$Z$4,'Transport DB'!C:C,"&lt;="&amp;'Backfill Report'!$AA$4)+SUMIFS('Transport DB'!P:P,'Transport DB'!$D:$D,"="&amp;'Backfill Report'!C21,'Transport DB'!$C:$C,"&gt;="&amp;'Backfill Report'!$Z$4,'Transport DB'!C:C,"&lt;="&amp;'Backfill Report'!$AA$4)+SUMIFS('Transport DB'!Q:Q,'Transport DB'!$D:$D,"="&amp;'Backfill Report'!C21,'Transport DB'!$C:$C,"&gt;="&amp;'Backfill Report'!$Z$4,'Transport DB'!C:C,"&lt;="&amp;'Backfill Report'!$AA$4)</f>
        <v>0</v>
      </c>
      <c r="AB21" s="175">
        <f>SUMIFS('Transport DB'!$J:$J,'Transport DB'!$D:$D,"="&amp;'Backfill Report'!C21,'Transport DB'!$C:$C,"&gt;="&amp;'Backfill Report'!$AB$4,'Transport DB'!C:C,"&lt;="&amp;'Backfill Report'!$AC$4)</f>
        <v>0</v>
      </c>
      <c r="AC21" s="163">
        <f>SUMIFS('Transport DB'!O:O,'Transport DB'!$D:$D,"="&amp;'Backfill Report'!C21,'Transport DB'!$C:$C,"&gt;="&amp;'Backfill Report'!$AB$4,'Transport DB'!C:C,"&lt;="&amp;'Backfill Report'!$AC$4)+SUMIFS('Transport DB'!P:P,'Transport DB'!$D:$D,"="&amp;'Backfill Report'!C21,'Transport DB'!$C:$C,"&gt;="&amp;'Backfill Report'!$AB$4,'Transport DB'!C:C,"&lt;="&amp;'Backfill Report'!$AC$4)+SUMIFS('Transport DB'!Q:Q,'Transport DB'!$D:$D,"="&amp;'Backfill Report'!C21,'Transport DB'!$C:$C,"&gt;="&amp;'Backfill Report'!$AB$4,'Transport DB'!C:C,"&lt;="&amp;'Backfill Report'!$AC$4)</f>
        <v>0</v>
      </c>
      <c r="AD21" s="175">
        <f>SUMIFS('Transport DB'!$J:$J,'Transport DB'!$D:$D,"="&amp;'Backfill Report'!C21,'Transport DB'!$C:$C,"&gt;="&amp;'Backfill Report'!$AD$4,'Transport DB'!C:C,"&lt;="&amp;'Backfill Report'!$AE$4)</f>
        <v>0</v>
      </c>
      <c r="AE21" s="163">
        <f>SUMIFS('Transport DB'!O:O,'Transport DB'!$D:$D,"="&amp;'Backfill Report'!C21,'Transport DB'!$C:$C,"&gt;="&amp;'Backfill Report'!$AD$4,'Transport DB'!C:C,"&lt;="&amp;'Backfill Report'!$AE$4)+SUMIFS('Transport DB'!P:P,'Transport DB'!$D:$D,"="&amp;'Backfill Report'!C21,'Transport DB'!$C:$C,"&gt;="&amp;'Backfill Report'!$AD$4,'Transport DB'!C:C,"&lt;="&amp;'Backfill Report'!$AE$4)+SUMIFS('Transport DB'!Q:Q,'Transport DB'!$D:$D,"="&amp;'Backfill Report'!C21,'Transport DB'!$C:$C,"&gt;="&amp;'Backfill Report'!$AD$4,'Transport DB'!C:C,"&lt;="&amp;'Backfill Report'!$AE$4)</f>
        <v>0</v>
      </c>
    </row>
    <row r="22" spans="1:31" ht="28.5" x14ac:dyDescent="0.45">
      <c r="A22" s="157"/>
      <c r="B22" s="178">
        <v>19</v>
      </c>
      <c r="C22" s="162" t="s">
        <v>162</v>
      </c>
      <c r="D22" s="174" t="str">
        <f>VLOOKUP(C22,'Transport DB'!T:X,3,FALSE)</f>
        <v>رضاپور</v>
      </c>
      <c r="E22" s="193" t="str">
        <f>VLOOKUP(C22,'Transport DB'!T:X,2,FALSE)</f>
        <v>تانکر آب</v>
      </c>
      <c r="F22" s="175">
        <f>SUMIFS('Transport DB'!$J:$J,'Transport DB'!$D:$D,"="&amp;'Backfill Report'!C22,'Transport DB'!$C:$C,"&gt;="&amp;'Backfill Report'!$F$4,'Transport DB'!C:C,"&lt;="&amp;'Backfill Report'!$G$4)</f>
        <v>0</v>
      </c>
      <c r="G22" s="163">
        <f>SUMIFS('Transport DB'!O:O,'Transport DB'!$D:$D,"="&amp;'Backfill Report'!C22,'Transport DB'!$C:$C,"&gt;="&amp;'Backfill Report'!$F$4,'Transport DB'!C:C,"&lt;="&amp;'Backfill Report'!$G$4)+SUMIFS('Transport DB'!P:P,'Transport DB'!$D:$D,"="&amp;'Backfill Report'!C22,'Transport DB'!$C:$C,"&gt;="&amp;'Backfill Report'!$F$4,'Transport DB'!C:C,"&lt;="&amp;'Backfill Report'!$G$4)+SUMIFS('Transport DB'!Q:Q,'Transport DB'!$D:$D,"="&amp;'Backfill Report'!C22,'Transport DB'!$C:$C,"&gt;="&amp;'Backfill Report'!$F$4,'Transport DB'!C:C,"&lt;="&amp;'Backfill Report'!$G$4)</f>
        <v>0</v>
      </c>
      <c r="H22" s="175">
        <f>SUMIFS('Transport DB'!$J:$J,'Transport DB'!$D:$D,"="&amp;'Backfill Report'!C22,'Transport DB'!$C:$C,"&gt;="&amp;'Backfill Report'!$H$4,'Transport DB'!C:C,"&lt;="&amp;'Backfill Report'!$I$4)</f>
        <v>0</v>
      </c>
      <c r="I22" s="163">
        <f>SUMIFS('Transport DB'!O:O,'Transport DB'!$D:$D,"="&amp;'Backfill Report'!C22,'Transport DB'!$C:$C,"&gt;="&amp;'Backfill Report'!$H$4,'Transport DB'!C:C,"&lt;="&amp;'Backfill Report'!$I$4)+SUMIFS('Transport DB'!P:P,'Transport DB'!$D:$D,"="&amp;'Backfill Report'!C22,'Transport DB'!$C:$C,"&gt;="&amp;'Backfill Report'!$H$4,'Transport DB'!C:C,"&lt;="&amp;'Backfill Report'!$I$4)+SUMIFS('Transport DB'!Q:Q,'Transport DB'!$D:$D,"="&amp;'Backfill Report'!C22,'Transport DB'!$C:$C,"&gt;="&amp;'Backfill Report'!$H$4,'Transport DB'!C:C,"&lt;="&amp;'Backfill Report'!$I$4)</f>
        <v>0</v>
      </c>
      <c r="J22" s="175">
        <f>SUMIFS('Transport DB'!$J:$J,'Transport DB'!$D:$D,"="&amp;'Backfill Report'!C22,'Transport DB'!$C:$C,"&gt;="&amp;'Backfill Report'!$J$4,'Transport DB'!C:C,"&lt;="&amp;'Backfill Report'!$K$4)</f>
        <v>0</v>
      </c>
      <c r="K22" s="163">
        <f>SUMIFS('Transport DB'!O:O,'Transport DB'!$D:$D,"="&amp;'Backfill Report'!C22,'Transport DB'!$C:$C,"&gt;="&amp;'Backfill Report'!$J$4,'Transport DB'!C:C,"&lt;="&amp;'Backfill Report'!$K$4)+SUMIFS('Transport DB'!P:P,'Transport DB'!$D:$D,"="&amp;'Backfill Report'!C22,'Transport DB'!$C:$C,"&gt;="&amp;'Backfill Report'!$J$4,'Transport DB'!C:C,"&lt;="&amp;'Backfill Report'!$K$4)+SUMIFS('Transport DB'!Q:Q,'Transport DB'!$D:$D,"="&amp;'Backfill Report'!C22,'Transport DB'!$C:$C,"&gt;="&amp;'Backfill Report'!$J$4,'Transport DB'!C:C,"&lt;="&amp;'Backfill Report'!$K$4)</f>
        <v>0</v>
      </c>
      <c r="L22" s="175">
        <f>SUMIFS('Transport DB'!J:J,'Transport DB'!D:D,"="&amp;'Backfill Report'!C22,'Transport DB'!C:C,"&gt;="&amp;'Backfill Report'!$L$4,'Transport DB'!C:C,"&lt;="&amp;'Backfill Report'!$M$4)</f>
        <v>92</v>
      </c>
      <c r="M22" s="163">
        <f>SUMIFS('Transport DB'!O:O,'Transport DB'!$D:$D,"="&amp;'Backfill Report'!C22,'Transport DB'!$C:$C,"&gt;="&amp;'Backfill Report'!$L$4,'Transport DB'!C:C,"&lt;="&amp;'Backfill Report'!$M$4)+SUMIFS('Transport DB'!P:P,'Transport DB'!$D:$D,"="&amp;'Backfill Report'!C22,'Transport DB'!$C:$C,"&gt;="&amp;'Backfill Report'!$L$4,'Transport DB'!C:C,"&lt;="&amp;'Backfill Report'!$M$4)+SUMIFS('Transport DB'!Q:Q,'Transport DB'!$D:$D,"="&amp;'Backfill Report'!C22,'Transport DB'!$C:$C,"&gt;="&amp;'Backfill Report'!$L$4,'Transport DB'!C:C,"&lt;="&amp;'Backfill Report'!$M$4)</f>
        <v>920</v>
      </c>
      <c r="N22" s="175">
        <f>SUMIFS('Transport DB'!$J:$J,'Transport DB'!$D:$D,"="&amp;'Backfill Report'!C22,'Transport DB'!$C:$C,"&gt;="&amp;'Backfill Report'!$N$4,'Transport DB'!C:C,"&lt;="&amp;'Backfill Report'!$O$4)</f>
        <v>80</v>
      </c>
      <c r="O22" s="163">
        <f>SUMIFS('Transport DB'!O:O,'Transport DB'!$D:$D,"="&amp;'Backfill Report'!C22,'Transport DB'!$C:$C,"&gt;="&amp;'Backfill Report'!$N$4,'Transport DB'!C:C,"&lt;="&amp;'Backfill Report'!$O$4)+SUMIFS('Transport DB'!P:P,'Transport DB'!$D:$D,"="&amp;'Backfill Report'!C22,'Transport DB'!$C:$C,"&gt;="&amp;'Backfill Report'!$N$4,'Transport DB'!C:C,"&lt;="&amp;'Backfill Report'!$O$4)+SUMIFS('Transport DB'!Q:Q,'Transport DB'!$D:$D,"="&amp;'Backfill Report'!C22,'Transport DB'!$C:$C,"&gt;="&amp;'Backfill Report'!$N$4,'Transport DB'!C:C,"&lt;="&amp;'Backfill Report'!$O$4)</f>
        <v>800</v>
      </c>
      <c r="P22" s="175">
        <f>SUMIFS('Transport DB'!$J:$J,'Transport DB'!$D:$D,"="&amp;'Backfill Report'!C22,'Transport DB'!$C:$C,"&gt;="&amp;'Backfill Report'!$P$4,'Transport DB'!C:C,"&lt;="&amp;'Backfill Report'!$Q$4)</f>
        <v>0</v>
      </c>
      <c r="Q22" s="163">
        <f>SUMIFS('Transport DB'!O:O,'Transport DB'!$D:$D,"="&amp;'Backfill Report'!C22,'Transport DB'!$C:$C,"&gt;="&amp;'Backfill Report'!$P$4,'Transport DB'!C:C,"&lt;="&amp;'Backfill Report'!$Q$4)+SUMIFS('Transport DB'!P:P,'Transport DB'!$D:$D,"="&amp;'Backfill Report'!C22,'Transport DB'!$C:$C,"&gt;="&amp;'Backfill Report'!$P$4,'Transport DB'!C:C,"&lt;="&amp;'Backfill Report'!$Q$4)+SUMIFS('Transport DB'!Q:Q,'Transport DB'!$D:$D,"="&amp;'Backfill Report'!C22,'Transport DB'!$C:$C,"&gt;="&amp;'Backfill Report'!$P$4,'Transport DB'!C:C,"&lt;="&amp;'Backfill Report'!$Q$4)</f>
        <v>0</v>
      </c>
      <c r="R22" s="175">
        <f>SUMIFS('Transport DB'!$J:$J,'Transport DB'!$D:$D,"="&amp;'Backfill Report'!C22,'Transport DB'!$C:$C,"&gt;="&amp;'Backfill Report'!$R$4,'Transport DB'!C:C,"&lt;="&amp;'Backfill Report'!$S$4)</f>
        <v>0</v>
      </c>
      <c r="S22" s="163">
        <f>SUMIFS('Transport DB'!O:O,'Transport DB'!$D:$D,"="&amp;'Backfill Report'!C22,'Transport DB'!$C:$C,"&gt;="&amp;'Backfill Report'!$R$4,'Transport DB'!C:C,"&lt;="&amp;'Backfill Report'!$S$4)+SUMIFS('Transport DB'!P:P,'Transport DB'!$D:$D,"="&amp;'Backfill Report'!C22,'Transport DB'!$C:$C,"&gt;="&amp;'Backfill Report'!$R$4,'Transport DB'!C:C,"&lt;="&amp;'Backfill Report'!$S$4)+SUMIFS('Transport DB'!Q:Q,'Transport DB'!$D:$D,"="&amp;'Backfill Report'!C22,'Transport DB'!$C:$C,"&gt;="&amp;'Backfill Report'!$R$4,'Transport DB'!C:C,"&lt;="&amp;'Backfill Report'!$S$4)</f>
        <v>0</v>
      </c>
      <c r="T22" s="175">
        <f>SUMIFS('Transport DB'!$J:$J,'Transport DB'!$D:$D,"="&amp;'Backfill Report'!C22,'Transport DB'!$C:$C,"&gt;="&amp;'Backfill Report'!$T$4,'Transport DB'!C:C,"&lt;="&amp;'Backfill Report'!$U$4)</f>
        <v>0</v>
      </c>
      <c r="U22" s="163">
        <f>SUMIFS('Transport DB'!O:O,'Transport DB'!$D:$D,"="&amp;'Backfill Report'!C22,'Transport DB'!$C:$C,"&gt;="&amp;'Backfill Report'!$T$4,'Transport DB'!C:C,"&lt;="&amp;'Backfill Report'!$U$4)+SUMIFS('Transport DB'!P:P,'Transport DB'!$D:$D,"="&amp;'Backfill Report'!C22,'Transport DB'!$C:$C,"&gt;="&amp;'Backfill Report'!$T$4,'Transport DB'!C:C,"&lt;="&amp;'Backfill Report'!$U$4)+SUMIFS('Transport DB'!Q:Q,'Transport DB'!$D:$D,"="&amp;'Backfill Report'!C22,'Transport DB'!$C:$C,"&gt;="&amp;'Backfill Report'!$T$4,'Transport DB'!C:C,"&lt;="&amp;'Backfill Report'!$U$4)</f>
        <v>0</v>
      </c>
      <c r="V22" s="175">
        <f>SUMIFS('Transport DB'!$J:$J,'Transport DB'!$D:$D,"="&amp;'Backfill Report'!C22,'Transport DB'!$C:$C,"&gt;="&amp;'Backfill Report'!$V$4,'Transport DB'!C:C,"&lt;="&amp;'Backfill Report'!$W$4)</f>
        <v>0</v>
      </c>
      <c r="W22" s="163">
        <f>SUMIFS('Transport DB'!O:O,'Transport DB'!$D:$D,"="&amp;'Backfill Report'!C22,'Transport DB'!$C:$C,"&gt;="&amp;'Backfill Report'!$V$4,'Transport DB'!C:C,"&lt;="&amp;'Backfill Report'!$W$4)+SUMIFS('Transport DB'!P:P,'Transport DB'!$D:$D,"="&amp;'Backfill Report'!C22,'Transport DB'!$C:$C,"&gt;="&amp;'Backfill Report'!$V$4,'Transport DB'!C:C,"&lt;="&amp;'Backfill Report'!$W$4)+SUMIFS('Transport DB'!Q:Q,'Transport DB'!$D:$D,"="&amp;'Backfill Report'!C22,'Transport DB'!$C:$C,"&gt;="&amp;'Backfill Report'!$V$4,'Transport DB'!C:C,"&lt;="&amp;'Backfill Report'!$W$4)</f>
        <v>0</v>
      </c>
      <c r="X22" s="175">
        <f>SUMIFS('Transport DB'!$J:$J,'Transport DB'!$D:$D,"="&amp;'Backfill Report'!C22,'Transport DB'!$C:$C,"&gt;="&amp;'Backfill Report'!$X$4,'Transport DB'!C:C,"&lt;="&amp;'Backfill Report'!$Y$4)</f>
        <v>0</v>
      </c>
      <c r="Y22" s="163">
        <f>SUMIFS('Transport DB'!O:O,'Transport DB'!$D:$D,"="&amp;'Backfill Report'!C22,'Transport DB'!$C:$C,"&gt;="&amp;'Backfill Report'!$X$4,'Transport DB'!C:C,"&lt;="&amp;'Backfill Report'!$Y$4)+SUMIFS('Transport DB'!P:P,'Transport DB'!$D:$D,"="&amp;'Backfill Report'!C22,'Transport DB'!$C:$C,"&gt;="&amp;'Backfill Report'!$X$4,'Transport DB'!C:C,"&lt;="&amp;'Backfill Report'!$Y$4)+SUMIFS('Transport DB'!Q:Q,'Transport DB'!$D:$D,"="&amp;'Backfill Report'!C22,'Transport DB'!$C:$C,"&gt;="&amp;'Backfill Report'!$X$4,'Transport DB'!C:C,"&lt;="&amp;'Backfill Report'!$Y$4)</f>
        <v>0</v>
      </c>
      <c r="Z22" s="175">
        <f>SUMIFS('Transport DB'!$J:$J,'Transport DB'!$D:$D,"="&amp;'Backfill Report'!C22,'Transport DB'!$C:$C,"&gt;="&amp;'Backfill Report'!$Z$4,'Transport DB'!C:C,"&lt;="&amp;'Backfill Report'!$AA$4)</f>
        <v>0</v>
      </c>
      <c r="AA22" s="163">
        <f>SUMIFS('Transport DB'!O:O,'Transport DB'!$D:$D,"="&amp;'Backfill Report'!C22,'Transport DB'!$C:$C,"&gt;="&amp;'Backfill Report'!$Z$4,'Transport DB'!C:C,"&lt;="&amp;'Backfill Report'!$AA$4)+SUMIFS('Transport DB'!P:P,'Transport DB'!$D:$D,"="&amp;'Backfill Report'!C22,'Transport DB'!$C:$C,"&gt;="&amp;'Backfill Report'!$Z$4,'Transport DB'!C:C,"&lt;="&amp;'Backfill Report'!$AA$4)+SUMIFS('Transport DB'!Q:Q,'Transport DB'!$D:$D,"="&amp;'Backfill Report'!C22,'Transport DB'!$C:$C,"&gt;="&amp;'Backfill Report'!$Z$4,'Transport DB'!C:C,"&lt;="&amp;'Backfill Report'!$AA$4)</f>
        <v>0</v>
      </c>
      <c r="AB22" s="175">
        <f>SUMIFS('Transport DB'!$J:$J,'Transport DB'!$D:$D,"="&amp;'Backfill Report'!C22,'Transport DB'!$C:$C,"&gt;="&amp;'Backfill Report'!$AB$4,'Transport DB'!C:C,"&lt;="&amp;'Backfill Report'!$AC$4)</f>
        <v>0</v>
      </c>
      <c r="AC22" s="163">
        <f>SUMIFS('Transport DB'!O:O,'Transport DB'!$D:$D,"="&amp;'Backfill Report'!C22,'Transport DB'!$C:$C,"&gt;="&amp;'Backfill Report'!$AB$4,'Transport DB'!C:C,"&lt;="&amp;'Backfill Report'!$AC$4)+SUMIFS('Transport DB'!P:P,'Transport DB'!$D:$D,"="&amp;'Backfill Report'!C22,'Transport DB'!$C:$C,"&gt;="&amp;'Backfill Report'!$AB$4,'Transport DB'!C:C,"&lt;="&amp;'Backfill Report'!$AC$4)+SUMIFS('Transport DB'!Q:Q,'Transport DB'!$D:$D,"="&amp;'Backfill Report'!C22,'Transport DB'!$C:$C,"&gt;="&amp;'Backfill Report'!$AB$4,'Transport DB'!C:C,"&lt;="&amp;'Backfill Report'!$AC$4)</f>
        <v>0</v>
      </c>
      <c r="AD22" s="175">
        <f>SUMIFS('Transport DB'!$J:$J,'Transport DB'!$D:$D,"="&amp;'Backfill Report'!C22,'Transport DB'!$C:$C,"&gt;="&amp;'Backfill Report'!$AD$4,'Transport DB'!C:C,"&lt;="&amp;'Backfill Report'!$AE$4)</f>
        <v>0</v>
      </c>
      <c r="AE22" s="163">
        <f>SUMIFS('Transport DB'!O:O,'Transport DB'!$D:$D,"="&amp;'Backfill Report'!C22,'Transport DB'!$C:$C,"&gt;="&amp;'Backfill Report'!$AD$4,'Transport DB'!C:C,"&lt;="&amp;'Backfill Report'!$AE$4)+SUMIFS('Transport DB'!P:P,'Transport DB'!$D:$D,"="&amp;'Backfill Report'!C22,'Transport DB'!$C:$C,"&gt;="&amp;'Backfill Report'!$AD$4,'Transport DB'!C:C,"&lt;="&amp;'Backfill Report'!$AE$4)+SUMIFS('Transport DB'!Q:Q,'Transport DB'!$D:$D,"="&amp;'Backfill Report'!C22,'Transport DB'!$C:$C,"&gt;="&amp;'Backfill Report'!$AD$4,'Transport DB'!C:C,"&lt;="&amp;'Backfill Report'!$AE$4)</f>
        <v>0</v>
      </c>
    </row>
    <row r="23" spans="1:31" ht="28.5" x14ac:dyDescent="0.45">
      <c r="A23" s="157"/>
      <c r="B23" s="178">
        <v>20</v>
      </c>
      <c r="C23" s="162" t="s">
        <v>175</v>
      </c>
      <c r="D23" s="174" t="str">
        <f>VLOOKUP(C23,'Transport DB'!T:X,3,FALSE)</f>
        <v>محمدپور</v>
      </c>
      <c r="E23" s="193" t="str">
        <f>VLOOKUP(C23,'Transport DB'!T:X,2,FALSE)</f>
        <v>تانکر آب</v>
      </c>
      <c r="F23" s="175">
        <f>SUMIFS('Transport DB'!$J:$J,'Transport DB'!$D:$D,"="&amp;'Backfill Report'!C23,'Transport DB'!$C:$C,"&gt;="&amp;'Backfill Report'!$F$4,'Transport DB'!C:C,"&lt;="&amp;'Backfill Report'!$G$4)</f>
        <v>0</v>
      </c>
      <c r="G23" s="163">
        <f>SUMIFS('Transport DB'!O:O,'Transport DB'!$D:$D,"="&amp;'Backfill Report'!C23,'Transport DB'!$C:$C,"&gt;="&amp;'Backfill Report'!$F$4,'Transport DB'!C:C,"&lt;="&amp;'Backfill Report'!$G$4)+SUMIFS('Transport DB'!P:P,'Transport DB'!$D:$D,"="&amp;'Backfill Report'!C23,'Transport DB'!$C:$C,"&gt;="&amp;'Backfill Report'!$F$4,'Transport DB'!C:C,"&lt;="&amp;'Backfill Report'!$G$4)+SUMIFS('Transport DB'!Q:Q,'Transport DB'!$D:$D,"="&amp;'Backfill Report'!C23,'Transport DB'!$C:$C,"&gt;="&amp;'Backfill Report'!$F$4,'Transport DB'!C:C,"&lt;="&amp;'Backfill Report'!$G$4)</f>
        <v>0</v>
      </c>
      <c r="H23" s="175">
        <f>SUMIFS('Transport DB'!$J:$J,'Transport DB'!$D:$D,"="&amp;'Backfill Report'!C23,'Transport DB'!$C:$C,"&gt;="&amp;'Backfill Report'!$H$4,'Transport DB'!C:C,"&lt;="&amp;'Backfill Report'!$I$4)</f>
        <v>0</v>
      </c>
      <c r="I23" s="163">
        <f>SUMIFS('Transport DB'!O:O,'Transport DB'!$D:$D,"="&amp;'Backfill Report'!C23,'Transport DB'!$C:$C,"&gt;="&amp;'Backfill Report'!$H$4,'Transport DB'!C:C,"&lt;="&amp;'Backfill Report'!$I$4)+SUMIFS('Transport DB'!P:P,'Transport DB'!$D:$D,"="&amp;'Backfill Report'!C23,'Transport DB'!$C:$C,"&gt;="&amp;'Backfill Report'!$H$4,'Transport DB'!C:C,"&lt;="&amp;'Backfill Report'!$I$4)+SUMIFS('Transport DB'!Q:Q,'Transport DB'!$D:$D,"="&amp;'Backfill Report'!C23,'Transport DB'!$C:$C,"&gt;="&amp;'Backfill Report'!$H$4,'Transport DB'!C:C,"&lt;="&amp;'Backfill Report'!$I$4)</f>
        <v>0</v>
      </c>
      <c r="J23" s="175">
        <f>SUMIFS('Transport DB'!$J:$J,'Transport DB'!$D:$D,"="&amp;'Backfill Report'!C23,'Transport DB'!$C:$C,"&gt;="&amp;'Backfill Report'!$J$4,'Transport DB'!C:C,"&lt;="&amp;'Backfill Report'!$K$4)</f>
        <v>0</v>
      </c>
      <c r="K23" s="163">
        <f>SUMIFS('Transport DB'!O:O,'Transport DB'!$D:$D,"="&amp;'Backfill Report'!C23,'Transport DB'!$C:$C,"&gt;="&amp;'Backfill Report'!$J$4,'Transport DB'!C:C,"&lt;="&amp;'Backfill Report'!$K$4)+SUMIFS('Transport DB'!P:P,'Transport DB'!$D:$D,"="&amp;'Backfill Report'!C23,'Transport DB'!$C:$C,"&gt;="&amp;'Backfill Report'!$J$4,'Transport DB'!C:C,"&lt;="&amp;'Backfill Report'!$K$4)+SUMIFS('Transport DB'!Q:Q,'Transport DB'!$D:$D,"="&amp;'Backfill Report'!C23,'Transport DB'!$C:$C,"&gt;="&amp;'Backfill Report'!$J$4,'Transport DB'!C:C,"&lt;="&amp;'Backfill Report'!$K$4)</f>
        <v>0</v>
      </c>
      <c r="L23" s="175">
        <f>SUMIFS('Transport DB'!J:J,'Transport DB'!D:D,"="&amp;'Backfill Report'!C23,'Transport DB'!C:C,"&gt;="&amp;'Backfill Report'!$L$4,'Transport DB'!C:C,"&lt;="&amp;'Backfill Report'!$M$4)</f>
        <v>67</v>
      </c>
      <c r="M23" s="163">
        <f>SUMIFS('Transport DB'!O:O,'Transport DB'!$D:$D,"="&amp;'Backfill Report'!C23,'Transport DB'!$C:$C,"&gt;="&amp;'Backfill Report'!$L$4,'Transport DB'!C:C,"&lt;="&amp;'Backfill Report'!$M$4)+SUMIFS('Transport DB'!P:P,'Transport DB'!$D:$D,"="&amp;'Backfill Report'!C23,'Transport DB'!$C:$C,"&gt;="&amp;'Backfill Report'!$L$4,'Transport DB'!C:C,"&lt;="&amp;'Backfill Report'!$M$4)+SUMIFS('Transport DB'!Q:Q,'Transport DB'!$D:$D,"="&amp;'Backfill Report'!C23,'Transport DB'!$C:$C,"&gt;="&amp;'Backfill Report'!$L$4,'Transport DB'!C:C,"&lt;="&amp;'Backfill Report'!$M$4)</f>
        <v>750.4</v>
      </c>
      <c r="N23" s="175">
        <f>SUMIFS('Transport DB'!$J:$J,'Transport DB'!$D:$D,"="&amp;'Backfill Report'!C23,'Transport DB'!$C:$C,"&gt;="&amp;'Backfill Report'!$N$4,'Transport DB'!C:C,"&lt;="&amp;'Backfill Report'!$O$4)</f>
        <v>120</v>
      </c>
      <c r="O23" s="163">
        <f>SUMIFS('Transport DB'!O:O,'Transport DB'!$D:$D,"="&amp;'Backfill Report'!C23,'Transport DB'!$C:$C,"&gt;="&amp;'Backfill Report'!$N$4,'Transport DB'!C:C,"&lt;="&amp;'Backfill Report'!$O$4)+SUMIFS('Transport DB'!P:P,'Transport DB'!$D:$D,"="&amp;'Backfill Report'!C23,'Transport DB'!$C:$C,"&gt;="&amp;'Backfill Report'!$N$4,'Transport DB'!C:C,"&lt;="&amp;'Backfill Report'!$O$4)+SUMIFS('Transport DB'!Q:Q,'Transport DB'!$D:$D,"="&amp;'Backfill Report'!C23,'Transport DB'!$C:$C,"&gt;="&amp;'Backfill Report'!$N$4,'Transport DB'!C:C,"&lt;="&amp;'Backfill Report'!$O$4)</f>
        <v>1343.9999999999998</v>
      </c>
      <c r="P23" s="175">
        <f>SUMIFS('Transport DB'!$J:$J,'Transport DB'!$D:$D,"="&amp;'Backfill Report'!C23,'Transport DB'!$C:$C,"&gt;="&amp;'Backfill Report'!$P$4,'Transport DB'!C:C,"&lt;="&amp;'Backfill Report'!$Q$4)</f>
        <v>0</v>
      </c>
      <c r="Q23" s="163">
        <f>SUMIFS('Transport DB'!O:O,'Transport DB'!$D:$D,"="&amp;'Backfill Report'!C23,'Transport DB'!$C:$C,"&gt;="&amp;'Backfill Report'!$P$4,'Transport DB'!C:C,"&lt;="&amp;'Backfill Report'!$Q$4)+SUMIFS('Transport DB'!P:P,'Transport DB'!$D:$D,"="&amp;'Backfill Report'!C23,'Transport DB'!$C:$C,"&gt;="&amp;'Backfill Report'!$P$4,'Transport DB'!C:C,"&lt;="&amp;'Backfill Report'!$Q$4)+SUMIFS('Transport DB'!Q:Q,'Transport DB'!$D:$D,"="&amp;'Backfill Report'!C23,'Transport DB'!$C:$C,"&gt;="&amp;'Backfill Report'!$P$4,'Transport DB'!C:C,"&lt;="&amp;'Backfill Report'!$Q$4)</f>
        <v>0</v>
      </c>
      <c r="R23" s="175">
        <f>SUMIFS('Transport DB'!$J:$J,'Transport DB'!$D:$D,"="&amp;'Backfill Report'!C23,'Transport DB'!$C:$C,"&gt;="&amp;'Backfill Report'!$R$4,'Transport DB'!C:C,"&lt;="&amp;'Backfill Report'!$S$4)</f>
        <v>0</v>
      </c>
      <c r="S23" s="163">
        <f>SUMIFS('Transport DB'!O:O,'Transport DB'!$D:$D,"="&amp;'Backfill Report'!C23,'Transport DB'!$C:$C,"&gt;="&amp;'Backfill Report'!$R$4,'Transport DB'!C:C,"&lt;="&amp;'Backfill Report'!$S$4)+SUMIFS('Transport DB'!P:P,'Transport DB'!$D:$D,"="&amp;'Backfill Report'!C23,'Transport DB'!$C:$C,"&gt;="&amp;'Backfill Report'!$R$4,'Transport DB'!C:C,"&lt;="&amp;'Backfill Report'!$S$4)+SUMIFS('Transport DB'!Q:Q,'Transport DB'!$D:$D,"="&amp;'Backfill Report'!C23,'Transport DB'!$C:$C,"&gt;="&amp;'Backfill Report'!$R$4,'Transport DB'!C:C,"&lt;="&amp;'Backfill Report'!$S$4)</f>
        <v>0</v>
      </c>
      <c r="T23" s="175">
        <f>SUMIFS('Transport DB'!$J:$J,'Transport DB'!$D:$D,"="&amp;'Backfill Report'!C23,'Transport DB'!$C:$C,"&gt;="&amp;'Backfill Report'!$T$4,'Transport DB'!C:C,"&lt;="&amp;'Backfill Report'!$U$4)</f>
        <v>0</v>
      </c>
      <c r="U23" s="163">
        <f>SUMIFS('Transport DB'!O:O,'Transport DB'!$D:$D,"="&amp;'Backfill Report'!C23,'Transport DB'!$C:$C,"&gt;="&amp;'Backfill Report'!$T$4,'Transport DB'!C:C,"&lt;="&amp;'Backfill Report'!$U$4)+SUMIFS('Transport DB'!P:P,'Transport DB'!$D:$D,"="&amp;'Backfill Report'!C23,'Transport DB'!$C:$C,"&gt;="&amp;'Backfill Report'!$T$4,'Transport DB'!C:C,"&lt;="&amp;'Backfill Report'!$U$4)+SUMIFS('Transport DB'!Q:Q,'Transport DB'!$D:$D,"="&amp;'Backfill Report'!C23,'Transport DB'!$C:$C,"&gt;="&amp;'Backfill Report'!$T$4,'Transport DB'!C:C,"&lt;="&amp;'Backfill Report'!$U$4)</f>
        <v>0</v>
      </c>
      <c r="V23" s="175">
        <f>SUMIFS('Transport DB'!$J:$J,'Transport DB'!$D:$D,"="&amp;'Backfill Report'!C23,'Transport DB'!$C:$C,"&gt;="&amp;'Backfill Report'!$V$4,'Transport DB'!C:C,"&lt;="&amp;'Backfill Report'!$W$4)</f>
        <v>0</v>
      </c>
      <c r="W23" s="163">
        <f>SUMIFS('Transport DB'!O:O,'Transport DB'!$D:$D,"="&amp;'Backfill Report'!C23,'Transport DB'!$C:$C,"&gt;="&amp;'Backfill Report'!$V$4,'Transport DB'!C:C,"&lt;="&amp;'Backfill Report'!$W$4)+SUMIFS('Transport DB'!P:P,'Transport DB'!$D:$D,"="&amp;'Backfill Report'!C23,'Transport DB'!$C:$C,"&gt;="&amp;'Backfill Report'!$V$4,'Transport DB'!C:C,"&lt;="&amp;'Backfill Report'!$W$4)+SUMIFS('Transport DB'!Q:Q,'Transport DB'!$D:$D,"="&amp;'Backfill Report'!C23,'Transport DB'!$C:$C,"&gt;="&amp;'Backfill Report'!$V$4,'Transport DB'!C:C,"&lt;="&amp;'Backfill Report'!$W$4)</f>
        <v>0</v>
      </c>
      <c r="X23" s="175">
        <f>SUMIFS('Transport DB'!$J:$J,'Transport DB'!$D:$D,"="&amp;'Backfill Report'!C23,'Transport DB'!$C:$C,"&gt;="&amp;'Backfill Report'!$X$4,'Transport DB'!C:C,"&lt;="&amp;'Backfill Report'!$Y$4)</f>
        <v>0</v>
      </c>
      <c r="Y23" s="163">
        <f>SUMIFS('Transport DB'!O:O,'Transport DB'!$D:$D,"="&amp;'Backfill Report'!C23,'Transport DB'!$C:$C,"&gt;="&amp;'Backfill Report'!$X$4,'Transport DB'!C:C,"&lt;="&amp;'Backfill Report'!$Y$4)+SUMIFS('Transport DB'!P:P,'Transport DB'!$D:$D,"="&amp;'Backfill Report'!C23,'Transport DB'!$C:$C,"&gt;="&amp;'Backfill Report'!$X$4,'Transport DB'!C:C,"&lt;="&amp;'Backfill Report'!$Y$4)+SUMIFS('Transport DB'!Q:Q,'Transport DB'!$D:$D,"="&amp;'Backfill Report'!C23,'Transport DB'!$C:$C,"&gt;="&amp;'Backfill Report'!$X$4,'Transport DB'!C:C,"&lt;="&amp;'Backfill Report'!$Y$4)</f>
        <v>0</v>
      </c>
      <c r="Z23" s="175">
        <f>SUMIFS('Transport DB'!$J:$J,'Transport DB'!$D:$D,"="&amp;'Backfill Report'!C23,'Transport DB'!$C:$C,"&gt;="&amp;'Backfill Report'!$Z$4,'Transport DB'!C:C,"&lt;="&amp;'Backfill Report'!$AA$4)</f>
        <v>0</v>
      </c>
      <c r="AA23" s="163">
        <f>SUMIFS('Transport DB'!O:O,'Transport DB'!$D:$D,"="&amp;'Backfill Report'!C23,'Transport DB'!$C:$C,"&gt;="&amp;'Backfill Report'!$Z$4,'Transport DB'!C:C,"&lt;="&amp;'Backfill Report'!$AA$4)+SUMIFS('Transport DB'!P:P,'Transport DB'!$D:$D,"="&amp;'Backfill Report'!C23,'Transport DB'!$C:$C,"&gt;="&amp;'Backfill Report'!$Z$4,'Transport DB'!C:C,"&lt;="&amp;'Backfill Report'!$AA$4)+SUMIFS('Transport DB'!Q:Q,'Transport DB'!$D:$D,"="&amp;'Backfill Report'!C23,'Transport DB'!$C:$C,"&gt;="&amp;'Backfill Report'!$Z$4,'Transport DB'!C:C,"&lt;="&amp;'Backfill Report'!$AA$4)</f>
        <v>0</v>
      </c>
      <c r="AB23" s="175">
        <f>SUMIFS('Transport DB'!$J:$J,'Transport DB'!$D:$D,"="&amp;'Backfill Report'!C23,'Transport DB'!$C:$C,"&gt;="&amp;'Backfill Report'!$AB$4,'Transport DB'!C:C,"&lt;="&amp;'Backfill Report'!$AC$4)</f>
        <v>0</v>
      </c>
      <c r="AC23" s="163">
        <f>SUMIFS('Transport DB'!O:O,'Transport DB'!$D:$D,"="&amp;'Backfill Report'!C23,'Transport DB'!$C:$C,"&gt;="&amp;'Backfill Report'!$AB$4,'Transport DB'!C:C,"&lt;="&amp;'Backfill Report'!$AC$4)+SUMIFS('Transport DB'!P:P,'Transport DB'!$D:$D,"="&amp;'Backfill Report'!C23,'Transport DB'!$C:$C,"&gt;="&amp;'Backfill Report'!$AB$4,'Transport DB'!C:C,"&lt;="&amp;'Backfill Report'!$AC$4)+SUMIFS('Transport DB'!Q:Q,'Transport DB'!$D:$D,"="&amp;'Backfill Report'!C23,'Transport DB'!$C:$C,"&gt;="&amp;'Backfill Report'!$AB$4,'Transport DB'!C:C,"&lt;="&amp;'Backfill Report'!$AC$4)</f>
        <v>0</v>
      </c>
      <c r="AD23" s="175">
        <f>SUMIFS('Transport DB'!$J:$J,'Transport DB'!$D:$D,"="&amp;'Backfill Report'!C23,'Transport DB'!$C:$C,"&gt;="&amp;'Backfill Report'!$AD$4,'Transport DB'!C:C,"&lt;="&amp;'Backfill Report'!$AE$4)</f>
        <v>0</v>
      </c>
      <c r="AE23" s="163">
        <f>SUMIFS('Transport DB'!O:O,'Transport DB'!$D:$D,"="&amp;'Backfill Report'!C23,'Transport DB'!$C:$C,"&gt;="&amp;'Backfill Report'!$AD$4,'Transport DB'!C:C,"&lt;="&amp;'Backfill Report'!$AE$4)+SUMIFS('Transport DB'!P:P,'Transport DB'!$D:$D,"="&amp;'Backfill Report'!C23,'Transport DB'!$C:$C,"&gt;="&amp;'Backfill Report'!$AD$4,'Transport DB'!C:C,"&lt;="&amp;'Backfill Report'!$AE$4)+SUMIFS('Transport DB'!Q:Q,'Transport DB'!$D:$D,"="&amp;'Backfill Report'!C23,'Transport DB'!$C:$C,"&gt;="&amp;'Backfill Report'!$AD$4,'Transport DB'!C:C,"&lt;="&amp;'Backfill Report'!$AE$4)</f>
        <v>0</v>
      </c>
    </row>
    <row r="24" spans="1:31" ht="28.5" x14ac:dyDescent="0.45">
      <c r="A24" s="157"/>
      <c r="B24" s="178">
        <v>21</v>
      </c>
      <c r="C24" s="162" t="s">
        <v>179</v>
      </c>
      <c r="D24" s="174" t="str">
        <f>VLOOKUP(C24,'Transport DB'!T:X,3,FALSE)</f>
        <v>محمدپور</v>
      </c>
      <c r="E24" s="193" t="str">
        <f>VLOOKUP(C24,'Transport DB'!T:X,2,FALSE)</f>
        <v>کمپرسی جفت</v>
      </c>
      <c r="F24" s="175">
        <f>SUMIFS('Transport DB'!$J:$J,'Transport DB'!$D:$D,"="&amp;'Backfill Report'!C24,'Transport DB'!$C:$C,"&gt;="&amp;'Backfill Report'!$F$4,'Transport DB'!C:C,"&lt;="&amp;'Backfill Report'!$G$4)</f>
        <v>0</v>
      </c>
      <c r="G24" s="163">
        <f>SUMIFS('Transport DB'!O:O,'Transport DB'!$D:$D,"="&amp;'Backfill Report'!C24,'Transport DB'!$C:$C,"&gt;="&amp;'Backfill Report'!$F$4,'Transport DB'!C:C,"&lt;="&amp;'Backfill Report'!$G$4)+SUMIFS('Transport DB'!P:P,'Transport DB'!$D:$D,"="&amp;'Backfill Report'!C24,'Transport DB'!$C:$C,"&gt;="&amp;'Backfill Report'!$F$4,'Transport DB'!C:C,"&lt;="&amp;'Backfill Report'!$G$4)+SUMIFS('Transport DB'!Q:Q,'Transport DB'!$D:$D,"="&amp;'Backfill Report'!C24,'Transport DB'!$C:$C,"&gt;="&amp;'Backfill Report'!$F$4,'Transport DB'!C:C,"&lt;="&amp;'Backfill Report'!$G$4)</f>
        <v>0</v>
      </c>
      <c r="H24" s="175">
        <f>SUMIFS('Transport DB'!$J:$J,'Transport DB'!$D:$D,"="&amp;'Backfill Report'!C24,'Transport DB'!$C:$C,"&gt;="&amp;'Backfill Report'!$H$4,'Transport DB'!C:C,"&lt;="&amp;'Backfill Report'!$I$4)</f>
        <v>0</v>
      </c>
      <c r="I24" s="163">
        <f>SUMIFS('Transport DB'!O:O,'Transport DB'!$D:$D,"="&amp;'Backfill Report'!C24,'Transport DB'!$C:$C,"&gt;="&amp;'Backfill Report'!$H$4,'Transport DB'!C:C,"&lt;="&amp;'Backfill Report'!$I$4)+SUMIFS('Transport DB'!P:P,'Transport DB'!$D:$D,"="&amp;'Backfill Report'!C24,'Transport DB'!$C:$C,"&gt;="&amp;'Backfill Report'!$H$4,'Transport DB'!C:C,"&lt;="&amp;'Backfill Report'!$I$4)+SUMIFS('Transport DB'!Q:Q,'Transport DB'!$D:$D,"="&amp;'Backfill Report'!C24,'Transport DB'!$C:$C,"&gt;="&amp;'Backfill Report'!$H$4,'Transport DB'!C:C,"&lt;="&amp;'Backfill Report'!$I$4)</f>
        <v>0</v>
      </c>
      <c r="J24" s="175">
        <f>SUMIFS('Transport DB'!$J:$J,'Transport DB'!$D:$D,"="&amp;'Backfill Report'!C24,'Transport DB'!$C:$C,"&gt;="&amp;'Backfill Report'!$J$4,'Transport DB'!C:C,"&lt;="&amp;'Backfill Report'!$K$4)</f>
        <v>0</v>
      </c>
      <c r="K24" s="163">
        <f>SUMIFS('Transport DB'!O:O,'Transport DB'!$D:$D,"="&amp;'Backfill Report'!C24,'Transport DB'!$C:$C,"&gt;="&amp;'Backfill Report'!$J$4,'Transport DB'!C:C,"&lt;="&amp;'Backfill Report'!$K$4)+SUMIFS('Transport DB'!P:P,'Transport DB'!$D:$D,"="&amp;'Backfill Report'!C24,'Transport DB'!$C:$C,"&gt;="&amp;'Backfill Report'!$J$4,'Transport DB'!C:C,"&lt;="&amp;'Backfill Report'!$K$4)+SUMIFS('Transport DB'!Q:Q,'Transport DB'!$D:$D,"="&amp;'Backfill Report'!C24,'Transport DB'!$C:$C,"&gt;="&amp;'Backfill Report'!$J$4,'Transport DB'!C:C,"&lt;="&amp;'Backfill Report'!$K$4)</f>
        <v>0</v>
      </c>
      <c r="L24" s="175">
        <f>SUMIFS('Transport DB'!J:J,'Transport DB'!D:D,"="&amp;'Backfill Report'!C24,'Transport DB'!C:C,"&gt;="&amp;'Backfill Report'!$L$4,'Transport DB'!C:C,"&lt;="&amp;'Backfill Report'!$M$4)</f>
        <v>21</v>
      </c>
      <c r="M24" s="163">
        <f>SUMIFS('Transport DB'!O:O,'Transport DB'!$D:$D,"="&amp;'Backfill Report'!C24,'Transport DB'!$C:$C,"&gt;="&amp;'Backfill Report'!$L$4,'Transport DB'!C:C,"&lt;="&amp;'Backfill Report'!$M$4)+SUMIFS('Transport DB'!P:P,'Transport DB'!$D:$D,"="&amp;'Backfill Report'!C24,'Transport DB'!$C:$C,"&gt;="&amp;'Backfill Report'!$L$4,'Transport DB'!C:C,"&lt;="&amp;'Backfill Report'!$M$4)+SUMIFS('Transport DB'!Q:Q,'Transport DB'!$D:$D,"="&amp;'Backfill Report'!C24,'Transport DB'!$C:$C,"&gt;="&amp;'Backfill Report'!$L$4,'Transport DB'!C:C,"&lt;="&amp;'Backfill Report'!$M$4)</f>
        <v>147</v>
      </c>
      <c r="N24" s="175">
        <f>SUMIFS('Transport DB'!$J:$J,'Transport DB'!$D:$D,"="&amp;'Backfill Report'!C24,'Transport DB'!$C:$C,"&gt;="&amp;'Backfill Report'!$N$4,'Transport DB'!C:C,"&lt;="&amp;'Backfill Report'!$O$4)</f>
        <v>674</v>
      </c>
      <c r="O24" s="163">
        <f>SUMIFS('Transport DB'!O:O,'Transport DB'!$D:$D,"="&amp;'Backfill Report'!C24,'Transport DB'!$C:$C,"&gt;="&amp;'Backfill Report'!$N$4,'Transport DB'!C:C,"&lt;="&amp;'Backfill Report'!$O$4)+SUMIFS('Transport DB'!P:P,'Transport DB'!$D:$D,"="&amp;'Backfill Report'!C24,'Transport DB'!$C:$C,"&gt;="&amp;'Backfill Report'!$N$4,'Transport DB'!C:C,"&lt;="&amp;'Backfill Report'!$O$4)+SUMIFS('Transport DB'!Q:Q,'Transport DB'!$D:$D,"="&amp;'Backfill Report'!C24,'Transport DB'!$C:$C,"&gt;="&amp;'Backfill Report'!$N$4,'Transport DB'!C:C,"&lt;="&amp;'Backfill Report'!$O$4)</f>
        <v>4718</v>
      </c>
      <c r="P24" s="175">
        <f>SUMIFS('Transport DB'!$J:$J,'Transport DB'!$D:$D,"="&amp;'Backfill Report'!C24,'Transport DB'!$C:$C,"&gt;="&amp;'Backfill Report'!$P$4,'Transport DB'!C:C,"&lt;="&amp;'Backfill Report'!$Q$4)</f>
        <v>0</v>
      </c>
      <c r="Q24" s="163">
        <f>SUMIFS('Transport DB'!O:O,'Transport DB'!$D:$D,"="&amp;'Backfill Report'!C24,'Transport DB'!$C:$C,"&gt;="&amp;'Backfill Report'!$P$4,'Transport DB'!C:C,"&lt;="&amp;'Backfill Report'!$Q$4)+SUMIFS('Transport DB'!P:P,'Transport DB'!$D:$D,"="&amp;'Backfill Report'!C24,'Transport DB'!$C:$C,"&gt;="&amp;'Backfill Report'!$P$4,'Transport DB'!C:C,"&lt;="&amp;'Backfill Report'!$Q$4)+SUMIFS('Transport DB'!Q:Q,'Transport DB'!$D:$D,"="&amp;'Backfill Report'!C24,'Transport DB'!$C:$C,"&gt;="&amp;'Backfill Report'!$P$4,'Transport DB'!C:C,"&lt;="&amp;'Backfill Report'!$Q$4)</f>
        <v>0</v>
      </c>
      <c r="R24" s="175">
        <f>SUMIFS('Transport DB'!$J:$J,'Transport DB'!$D:$D,"="&amp;'Backfill Report'!C24,'Transport DB'!$C:$C,"&gt;="&amp;'Backfill Report'!$R$4,'Transport DB'!C:C,"&lt;="&amp;'Backfill Report'!$S$4)</f>
        <v>0</v>
      </c>
      <c r="S24" s="163">
        <f>SUMIFS('Transport DB'!O:O,'Transport DB'!$D:$D,"="&amp;'Backfill Report'!C24,'Transport DB'!$C:$C,"&gt;="&amp;'Backfill Report'!$R$4,'Transport DB'!C:C,"&lt;="&amp;'Backfill Report'!$S$4)+SUMIFS('Transport DB'!P:P,'Transport DB'!$D:$D,"="&amp;'Backfill Report'!C24,'Transport DB'!$C:$C,"&gt;="&amp;'Backfill Report'!$R$4,'Transport DB'!C:C,"&lt;="&amp;'Backfill Report'!$S$4)+SUMIFS('Transport DB'!Q:Q,'Transport DB'!$D:$D,"="&amp;'Backfill Report'!C24,'Transport DB'!$C:$C,"&gt;="&amp;'Backfill Report'!$R$4,'Transport DB'!C:C,"&lt;="&amp;'Backfill Report'!$S$4)</f>
        <v>0</v>
      </c>
      <c r="T24" s="175">
        <f>SUMIFS('Transport DB'!$J:$J,'Transport DB'!$D:$D,"="&amp;'Backfill Report'!C24,'Transport DB'!$C:$C,"&gt;="&amp;'Backfill Report'!$T$4,'Transport DB'!C:C,"&lt;="&amp;'Backfill Report'!$U$4)</f>
        <v>0</v>
      </c>
      <c r="U24" s="163">
        <f>SUMIFS('Transport DB'!O:O,'Transport DB'!$D:$D,"="&amp;'Backfill Report'!C24,'Transport DB'!$C:$C,"&gt;="&amp;'Backfill Report'!$T$4,'Transport DB'!C:C,"&lt;="&amp;'Backfill Report'!$U$4)+SUMIFS('Transport DB'!P:P,'Transport DB'!$D:$D,"="&amp;'Backfill Report'!C24,'Transport DB'!$C:$C,"&gt;="&amp;'Backfill Report'!$T$4,'Transport DB'!C:C,"&lt;="&amp;'Backfill Report'!$U$4)+SUMIFS('Transport DB'!Q:Q,'Transport DB'!$D:$D,"="&amp;'Backfill Report'!C24,'Transport DB'!$C:$C,"&gt;="&amp;'Backfill Report'!$T$4,'Transport DB'!C:C,"&lt;="&amp;'Backfill Report'!$U$4)</f>
        <v>0</v>
      </c>
      <c r="V24" s="175">
        <f>SUMIFS('Transport DB'!$J:$J,'Transport DB'!$D:$D,"="&amp;'Backfill Report'!C24,'Transport DB'!$C:$C,"&gt;="&amp;'Backfill Report'!$V$4,'Transport DB'!C:C,"&lt;="&amp;'Backfill Report'!$W$4)</f>
        <v>0</v>
      </c>
      <c r="W24" s="163">
        <f>SUMIFS('Transport DB'!O:O,'Transport DB'!$D:$D,"="&amp;'Backfill Report'!C24,'Transport DB'!$C:$C,"&gt;="&amp;'Backfill Report'!$V$4,'Transport DB'!C:C,"&lt;="&amp;'Backfill Report'!$W$4)+SUMIFS('Transport DB'!P:P,'Transport DB'!$D:$D,"="&amp;'Backfill Report'!C24,'Transport DB'!$C:$C,"&gt;="&amp;'Backfill Report'!$V$4,'Transport DB'!C:C,"&lt;="&amp;'Backfill Report'!$W$4)+SUMIFS('Transport DB'!Q:Q,'Transport DB'!$D:$D,"="&amp;'Backfill Report'!C24,'Transport DB'!$C:$C,"&gt;="&amp;'Backfill Report'!$V$4,'Transport DB'!C:C,"&lt;="&amp;'Backfill Report'!$W$4)</f>
        <v>0</v>
      </c>
      <c r="X24" s="175">
        <f>SUMIFS('Transport DB'!$J:$J,'Transport DB'!$D:$D,"="&amp;'Backfill Report'!C24,'Transport DB'!$C:$C,"&gt;="&amp;'Backfill Report'!$X$4,'Transport DB'!C:C,"&lt;="&amp;'Backfill Report'!$Y$4)</f>
        <v>0</v>
      </c>
      <c r="Y24" s="163">
        <f>SUMIFS('Transport DB'!O:O,'Transport DB'!$D:$D,"="&amp;'Backfill Report'!C24,'Transport DB'!$C:$C,"&gt;="&amp;'Backfill Report'!$X$4,'Transport DB'!C:C,"&lt;="&amp;'Backfill Report'!$Y$4)+SUMIFS('Transport DB'!P:P,'Transport DB'!$D:$D,"="&amp;'Backfill Report'!C24,'Transport DB'!$C:$C,"&gt;="&amp;'Backfill Report'!$X$4,'Transport DB'!C:C,"&lt;="&amp;'Backfill Report'!$Y$4)+SUMIFS('Transport DB'!Q:Q,'Transport DB'!$D:$D,"="&amp;'Backfill Report'!C24,'Transport DB'!$C:$C,"&gt;="&amp;'Backfill Report'!$X$4,'Transport DB'!C:C,"&lt;="&amp;'Backfill Report'!$Y$4)</f>
        <v>0</v>
      </c>
      <c r="Z24" s="175">
        <f>SUMIFS('Transport DB'!$J:$J,'Transport DB'!$D:$D,"="&amp;'Backfill Report'!C24,'Transport DB'!$C:$C,"&gt;="&amp;'Backfill Report'!$Z$4,'Transport DB'!C:C,"&lt;="&amp;'Backfill Report'!$AA$4)</f>
        <v>0</v>
      </c>
      <c r="AA24" s="163">
        <f>SUMIFS('Transport DB'!O:O,'Transport DB'!$D:$D,"="&amp;'Backfill Report'!C24,'Transport DB'!$C:$C,"&gt;="&amp;'Backfill Report'!$Z$4,'Transport DB'!C:C,"&lt;="&amp;'Backfill Report'!$AA$4)+SUMIFS('Transport DB'!P:P,'Transport DB'!$D:$D,"="&amp;'Backfill Report'!C24,'Transport DB'!$C:$C,"&gt;="&amp;'Backfill Report'!$Z$4,'Transport DB'!C:C,"&lt;="&amp;'Backfill Report'!$AA$4)+SUMIFS('Transport DB'!Q:Q,'Transport DB'!$D:$D,"="&amp;'Backfill Report'!C24,'Transport DB'!$C:$C,"&gt;="&amp;'Backfill Report'!$Z$4,'Transport DB'!C:C,"&lt;="&amp;'Backfill Report'!$AA$4)</f>
        <v>0</v>
      </c>
      <c r="AB24" s="175">
        <f>SUMIFS('Transport DB'!$J:$J,'Transport DB'!$D:$D,"="&amp;'Backfill Report'!C24,'Transport DB'!$C:$C,"&gt;="&amp;'Backfill Report'!$AB$4,'Transport DB'!C:C,"&lt;="&amp;'Backfill Report'!$AC$4)</f>
        <v>0</v>
      </c>
      <c r="AC24" s="163">
        <f>SUMIFS('Transport DB'!O:O,'Transport DB'!$D:$D,"="&amp;'Backfill Report'!C24,'Transport DB'!$C:$C,"&gt;="&amp;'Backfill Report'!$AB$4,'Transport DB'!C:C,"&lt;="&amp;'Backfill Report'!$AC$4)+SUMIFS('Transport DB'!P:P,'Transport DB'!$D:$D,"="&amp;'Backfill Report'!C24,'Transport DB'!$C:$C,"&gt;="&amp;'Backfill Report'!$AB$4,'Transport DB'!C:C,"&lt;="&amp;'Backfill Report'!$AC$4)+SUMIFS('Transport DB'!Q:Q,'Transport DB'!$D:$D,"="&amp;'Backfill Report'!C24,'Transport DB'!$C:$C,"&gt;="&amp;'Backfill Report'!$AB$4,'Transport DB'!C:C,"&lt;="&amp;'Backfill Report'!$AC$4)</f>
        <v>0</v>
      </c>
      <c r="AD24" s="175">
        <f>SUMIFS('Transport DB'!$J:$J,'Transport DB'!$D:$D,"="&amp;'Backfill Report'!C24,'Transport DB'!$C:$C,"&gt;="&amp;'Backfill Report'!$AD$4,'Transport DB'!C:C,"&lt;="&amp;'Backfill Report'!$AE$4)</f>
        <v>0</v>
      </c>
      <c r="AE24" s="163">
        <f>SUMIFS('Transport DB'!O:O,'Transport DB'!$D:$D,"="&amp;'Backfill Report'!C24,'Transport DB'!$C:$C,"&gt;="&amp;'Backfill Report'!$AD$4,'Transport DB'!C:C,"&lt;="&amp;'Backfill Report'!$AE$4)+SUMIFS('Transport DB'!P:P,'Transport DB'!$D:$D,"="&amp;'Backfill Report'!C24,'Transport DB'!$C:$C,"&gt;="&amp;'Backfill Report'!$AD$4,'Transport DB'!C:C,"&lt;="&amp;'Backfill Report'!$AE$4)+SUMIFS('Transport DB'!Q:Q,'Transport DB'!$D:$D,"="&amp;'Backfill Report'!C24,'Transport DB'!$C:$C,"&gt;="&amp;'Backfill Report'!$AD$4,'Transport DB'!C:C,"&lt;="&amp;'Backfill Report'!$AE$4)</f>
        <v>0</v>
      </c>
    </row>
    <row r="25" spans="1:31" ht="28.5" x14ac:dyDescent="0.45">
      <c r="A25" s="157"/>
      <c r="B25" s="178">
        <v>22</v>
      </c>
      <c r="C25" s="162" t="s">
        <v>255</v>
      </c>
      <c r="D25" s="174" t="str">
        <f>VLOOKUP(C25,'Transport DB'!T:X,3,FALSE)</f>
        <v>محمدپور</v>
      </c>
      <c r="E25" s="193" t="str">
        <f>VLOOKUP(C25,'Transport DB'!T:X,2,FALSE)</f>
        <v>کمپرسی جفت</v>
      </c>
      <c r="F25" s="175">
        <f>SUMIFS('Transport DB'!$J:$J,'Transport DB'!$D:$D,"="&amp;'Backfill Report'!C25,'Transport DB'!$C:$C,"&gt;="&amp;'Backfill Report'!$F$4,'Transport DB'!C:C,"&lt;="&amp;'Backfill Report'!$G$4)</f>
        <v>0</v>
      </c>
      <c r="G25" s="163">
        <f>SUMIFS('Transport DB'!O:O,'Transport DB'!$D:$D,"="&amp;'Backfill Report'!C25,'Transport DB'!$C:$C,"&gt;="&amp;'Backfill Report'!$F$4,'Transport DB'!C:C,"&lt;="&amp;'Backfill Report'!$G$4)+SUMIFS('Transport DB'!P:P,'Transport DB'!$D:$D,"="&amp;'Backfill Report'!C25,'Transport DB'!$C:$C,"&gt;="&amp;'Backfill Report'!$F$4,'Transport DB'!C:C,"&lt;="&amp;'Backfill Report'!$G$4)+SUMIFS('Transport DB'!Q:Q,'Transport DB'!$D:$D,"="&amp;'Backfill Report'!C25,'Transport DB'!$C:$C,"&gt;="&amp;'Backfill Report'!$F$4,'Transport DB'!C:C,"&lt;="&amp;'Backfill Report'!$G$4)</f>
        <v>0</v>
      </c>
      <c r="H25" s="175">
        <f>SUMIFS('Transport DB'!$J:$J,'Transport DB'!$D:$D,"="&amp;'Backfill Report'!C25,'Transport DB'!$C:$C,"&gt;="&amp;'Backfill Report'!$H$4,'Transport DB'!C:C,"&lt;="&amp;'Backfill Report'!$I$4)</f>
        <v>0</v>
      </c>
      <c r="I25" s="163">
        <f>SUMIFS('Transport DB'!O:O,'Transport DB'!$D:$D,"="&amp;'Backfill Report'!C25,'Transport DB'!$C:$C,"&gt;="&amp;'Backfill Report'!$H$4,'Transport DB'!C:C,"&lt;="&amp;'Backfill Report'!$I$4)+SUMIFS('Transport DB'!P:P,'Transport DB'!$D:$D,"="&amp;'Backfill Report'!C25,'Transport DB'!$C:$C,"&gt;="&amp;'Backfill Report'!$H$4,'Transport DB'!C:C,"&lt;="&amp;'Backfill Report'!$I$4)+SUMIFS('Transport DB'!Q:Q,'Transport DB'!$D:$D,"="&amp;'Backfill Report'!C25,'Transport DB'!$C:$C,"&gt;="&amp;'Backfill Report'!$H$4,'Transport DB'!C:C,"&lt;="&amp;'Backfill Report'!$I$4)</f>
        <v>0</v>
      </c>
      <c r="J25" s="175">
        <f>SUMIFS('Transport DB'!$J:$J,'Transport DB'!$D:$D,"="&amp;'Backfill Report'!C25,'Transport DB'!$C:$C,"&gt;="&amp;'Backfill Report'!$J$4,'Transport DB'!C:C,"&lt;="&amp;'Backfill Report'!$K$4)</f>
        <v>0</v>
      </c>
      <c r="K25" s="163">
        <f>SUMIFS('Transport DB'!O:O,'Transport DB'!$D:$D,"="&amp;'Backfill Report'!C25,'Transport DB'!$C:$C,"&gt;="&amp;'Backfill Report'!$J$4,'Transport DB'!C:C,"&lt;="&amp;'Backfill Report'!$K$4)+SUMIFS('Transport DB'!P:P,'Transport DB'!$D:$D,"="&amp;'Backfill Report'!C25,'Transport DB'!$C:$C,"&gt;="&amp;'Backfill Report'!$J$4,'Transport DB'!C:C,"&lt;="&amp;'Backfill Report'!$K$4)+SUMIFS('Transport DB'!Q:Q,'Transport DB'!$D:$D,"="&amp;'Backfill Report'!C25,'Transport DB'!$C:$C,"&gt;="&amp;'Backfill Report'!$J$4,'Transport DB'!C:C,"&lt;="&amp;'Backfill Report'!$K$4)</f>
        <v>0</v>
      </c>
      <c r="L25" s="175">
        <f>SUMIFS('Transport DB'!J:J,'Transport DB'!D:D,"="&amp;'Backfill Report'!C25,'Transport DB'!C:C,"&gt;="&amp;'Backfill Report'!$L$4,'Transport DB'!C:C,"&lt;="&amp;'Backfill Report'!$M$4)</f>
        <v>0</v>
      </c>
      <c r="M25" s="163">
        <f>SUMIFS('Transport DB'!O:O,'Transport DB'!$D:$D,"="&amp;'Backfill Report'!C25,'Transport DB'!$C:$C,"&gt;="&amp;'Backfill Report'!$L$4,'Transport DB'!C:C,"&lt;="&amp;'Backfill Report'!$M$4)+SUMIFS('Transport DB'!P:P,'Transport DB'!$D:$D,"="&amp;'Backfill Report'!C25,'Transport DB'!$C:$C,"&gt;="&amp;'Backfill Report'!$L$4,'Transport DB'!C:C,"&lt;="&amp;'Backfill Report'!$M$4)+SUMIFS('Transport DB'!Q:Q,'Transport DB'!$D:$D,"="&amp;'Backfill Report'!C25,'Transport DB'!$C:$C,"&gt;="&amp;'Backfill Report'!$L$4,'Transport DB'!C:C,"&lt;="&amp;'Backfill Report'!$M$4)</f>
        <v>0</v>
      </c>
      <c r="N25" s="175">
        <f>SUMIFS('Transport DB'!$J:$J,'Transport DB'!$D:$D,"="&amp;'Backfill Report'!C25,'Transport DB'!$C:$C,"&gt;="&amp;'Backfill Report'!$N$4,'Transport DB'!C:C,"&lt;="&amp;'Backfill Report'!$O$4)</f>
        <v>582</v>
      </c>
      <c r="O25" s="163">
        <f>SUMIFS('Transport DB'!O:O,'Transport DB'!$D:$D,"="&amp;'Backfill Report'!C25,'Transport DB'!$C:$C,"&gt;="&amp;'Backfill Report'!$N$4,'Transport DB'!C:C,"&lt;="&amp;'Backfill Report'!$O$4)+SUMIFS('Transport DB'!P:P,'Transport DB'!$D:$D,"="&amp;'Backfill Report'!C25,'Transport DB'!$C:$C,"&gt;="&amp;'Backfill Report'!$N$4,'Transport DB'!C:C,"&lt;="&amp;'Backfill Report'!$O$4)+SUMIFS('Transport DB'!Q:Q,'Transport DB'!$D:$D,"="&amp;'Backfill Report'!C25,'Transport DB'!$C:$C,"&gt;="&amp;'Backfill Report'!$N$4,'Transport DB'!C:C,"&lt;="&amp;'Backfill Report'!$O$4)</f>
        <v>4074</v>
      </c>
      <c r="P25" s="175">
        <f>SUMIFS('Transport DB'!$J:$J,'Transport DB'!$D:$D,"="&amp;'Backfill Report'!C25,'Transport DB'!$C:$C,"&gt;="&amp;'Backfill Report'!$P$4,'Transport DB'!C:C,"&lt;="&amp;'Backfill Report'!$Q$4)</f>
        <v>0</v>
      </c>
      <c r="Q25" s="163">
        <f>SUMIFS('Transport DB'!O:O,'Transport DB'!$D:$D,"="&amp;'Backfill Report'!C25,'Transport DB'!$C:$C,"&gt;="&amp;'Backfill Report'!$P$4,'Transport DB'!C:C,"&lt;="&amp;'Backfill Report'!$Q$4)+SUMIFS('Transport DB'!P:P,'Transport DB'!$D:$D,"="&amp;'Backfill Report'!C25,'Transport DB'!$C:$C,"&gt;="&amp;'Backfill Report'!$P$4,'Transport DB'!C:C,"&lt;="&amp;'Backfill Report'!$Q$4)+SUMIFS('Transport DB'!Q:Q,'Transport DB'!$D:$D,"="&amp;'Backfill Report'!C25,'Transport DB'!$C:$C,"&gt;="&amp;'Backfill Report'!$P$4,'Transport DB'!C:C,"&lt;="&amp;'Backfill Report'!$Q$4)</f>
        <v>0</v>
      </c>
      <c r="R25" s="175">
        <f>SUMIFS('Transport DB'!$J:$J,'Transport DB'!$D:$D,"="&amp;'Backfill Report'!C25,'Transport DB'!$C:$C,"&gt;="&amp;'Backfill Report'!$R$4,'Transport DB'!C:C,"&lt;="&amp;'Backfill Report'!$S$4)</f>
        <v>0</v>
      </c>
      <c r="S25" s="163">
        <f>SUMIFS('Transport DB'!O:O,'Transport DB'!$D:$D,"="&amp;'Backfill Report'!C25,'Transport DB'!$C:$C,"&gt;="&amp;'Backfill Report'!$R$4,'Transport DB'!C:C,"&lt;="&amp;'Backfill Report'!$S$4)+SUMIFS('Transport DB'!P:P,'Transport DB'!$D:$D,"="&amp;'Backfill Report'!C25,'Transport DB'!$C:$C,"&gt;="&amp;'Backfill Report'!$R$4,'Transport DB'!C:C,"&lt;="&amp;'Backfill Report'!$S$4)+SUMIFS('Transport DB'!Q:Q,'Transport DB'!$D:$D,"="&amp;'Backfill Report'!C25,'Transport DB'!$C:$C,"&gt;="&amp;'Backfill Report'!$R$4,'Transport DB'!C:C,"&lt;="&amp;'Backfill Report'!$S$4)</f>
        <v>0</v>
      </c>
      <c r="T25" s="175">
        <f>SUMIFS('Transport DB'!$J:$J,'Transport DB'!$D:$D,"="&amp;'Backfill Report'!C25,'Transport DB'!$C:$C,"&gt;="&amp;'Backfill Report'!$T$4,'Transport DB'!C:C,"&lt;="&amp;'Backfill Report'!$U$4)</f>
        <v>0</v>
      </c>
      <c r="U25" s="163">
        <f>SUMIFS('Transport DB'!O:O,'Transport DB'!$D:$D,"="&amp;'Backfill Report'!C25,'Transport DB'!$C:$C,"&gt;="&amp;'Backfill Report'!$T$4,'Transport DB'!C:C,"&lt;="&amp;'Backfill Report'!$U$4)+SUMIFS('Transport DB'!P:P,'Transport DB'!$D:$D,"="&amp;'Backfill Report'!C25,'Transport DB'!$C:$C,"&gt;="&amp;'Backfill Report'!$T$4,'Transport DB'!C:C,"&lt;="&amp;'Backfill Report'!$U$4)+SUMIFS('Transport DB'!Q:Q,'Transport DB'!$D:$D,"="&amp;'Backfill Report'!C25,'Transport DB'!$C:$C,"&gt;="&amp;'Backfill Report'!$T$4,'Transport DB'!C:C,"&lt;="&amp;'Backfill Report'!$U$4)</f>
        <v>0</v>
      </c>
      <c r="V25" s="175">
        <f>SUMIFS('Transport DB'!$J:$J,'Transport DB'!$D:$D,"="&amp;'Backfill Report'!C25,'Transport DB'!$C:$C,"&gt;="&amp;'Backfill Report'!$V$4,'Transport DB'!C:C,"&lt;="&amp;'Backfill Report'!$W$4)</f>
        <v>0</v>
      </c>
      <c r="W25" s="163">
        <f>SUMIFS('Transport DB'!O:O,'Transport DB'!$D:$D,"="&amp;'Backfill Report'!C25,'Transport DB'!$C:$C,"&gt;="&amp;'Backfill Report'!$V$4,'Transport DB'!C:C,"&lt;="&amp;'Backfill Report'!$W$4)+SUMIFS('Transport DB'!P:P,'Transport DB'!$D:$D,"="&amp;'Backfill Report'!C25,'Transport DB'!$C:$C,"&gt;="&amp;'Backfill Report'!$V$4,'Transport DB'!C:C,"&lt;="&amp;'Backfill Report'!$W$4)+SUMIFS('Transport DB'!Q:Q,'Transport DB'!$D:$D,"="&amp;'Backfill Report'!C25,'Transport DB'!$C:$C,"&gt;="&amp;'Backfill Report'!$V$4,'Transport DB'!C:C,"&lt;="&amp;'Backfill Report'!$W$4)</f>
        <v>0</v>
      </c>
      <c r="X25" s="175">
        <f>SUMIFS('Transport DB'!$J:$J,'Transport DB'!$D:$D,"="&amp;'Backfill Report'!C25,'Transport DB'!$C:$C,"&gt;="&amp;'Backfill Report'!$X$4,'Transport DB'!C:C,"&lt;="&amp;'Backfill Report'!$Y$4)</f>
        <v>0</v>
      </c>
      <c r="Y25" s="163">
        <f>SUMIFS('Transport DB'!O:O,'Transport DB'!$D:$D,"="&amp;'Backfill Report'!C25,'Transport DB'!$C:$C,"&gt;="&amp;'Backfill Report'!$X$4,'Transport DB'!C:C,"&lt;="&amp;'Backfill Report'!$Y$4)+SUMIFS('Transport DB'!P:P,'Transport DB'!$D:$D,"="&amp;'Backfill Report'!C25,'Transport DB'!$C:$C,"&gt;="&amp;'Backfill Report'!$X$4,'Transport DB'!C:C,"&lt;="&amp;'Backfill Report'!$Y$4)+SUMIFS('Transport DB'!Q:Q,'Transport DB'!$D:$D,"="&amp;'Backfill Report'!C25,'Transport DB'!$C:$C,"&gt;="&amp;'Backfill Report'!$X$4,'Transport DB'!C:C,"&lt;="&amp;'Backfill Report'!$Y$4)</f>
        <v>0</v>
      </c>
      <c r="Z25" s="175">
        <f>SUMIFS('Transport DB'!$J:$J,'Transport DB'!$D:$D,"="&amp;'Backfill Report'!C25,'Transport DB'!$C:$C,"&gt;="&amp;'Backfill Report'!$Z$4,'Transport DB'!C:C,"&lt;="&amp;'Backfill Report'!$AA$4)</f>
        <v>0</v>
      </c>
      <c r="AA25" s="163">
        <f>SUMIFS('Transport DB'!O:O,'Transport DB'!$D:$D,"="&amp;'Backfill Report'!C25,'Transport DB'!$C:$C,"&gt;="&amp;'Backfill Report'!$Z$4,'Transport DB'!C:C,"&lt;="&amp;'Backfill Report'!$AA$4)+SUMIFS('Transport DB'!P:P,'Transport DB'!$D:$D,"="&amp;'Backfill Report'!C25,'Transport DB'!$C:$C,"&gt;="&amp;'Backfill Report'!$Z$4,'Transport DB'!C:C,"&lt;="&amp;'Backfill Report'!$AA$4)+SUMIFS('Transport DB'!Q:Q,'Transport DB'!$D:$D,"="&amp;'Backfill Report'!C25,'Transport DB'!$C:$C,"&gt;="&amp;'Backfill Report'!$Z$4,'Transport DB'!C:C,"&lt;="&amp;'Backfill Report'!$AA$4)</f>
        <v>0</v>
      </c>
      <c r="AB25" s="175">
        <f>SUMIFS('Transport DB'!$J:$J,'Transport DB'!$D:$D,"="&amp;'Backfill Report'!C25,'Transport DB'!$C:$C,"&gt;="&amp;'Backfill Report'!$AB$4,'Transport DB'!C:C,"&lt;="&amp;'Backfill Report'!$AC$4)</f>
        <v>0</v>
      </c>
      <c r="AC25" s="163">
        <f>SUMIFS('Transport DB'!O:O,'Transport DB'!$D:$D,"="&amp;'Backfill Report'!C25,'Transport DB'!$C:$C,"&gt;="&amp;'Backfill Report'!$AB$4,'Transport DB'!C:C,"&lt;="&amp;'Backfill Report'!$AC$4)+SUMIFS('Transport DB'!P:P,'Transport DB'!$D:$D,"="&amp;'Backfill Report'!C25,'Transport DB'!$C:$C,"&gt;="&amp;'Backfill Report'!$AB$4,'Transport DB'!C:C,"&lt;="&amp;'Backfill Report'!$AC$4)+SUMIFS('Transport DB'!Q:Q,'Transport DB'!$D:$D,"="&amp;'Backfill Report'!C25,'Transport DB'!$C:$C,"&gt;="&amp;'Backfill Report'!$AB$4,'Transport DB'!C:C,"&lt;="&amp;'Backfill Report'!$AC$4)</f>
        <v>0</v>
      </c>
      <c r="AD25" s="175">
        <f>SUMIFS('Transport DB'!$J:$J,'Transport DB'!$D:$D,"="&amp;'Backfill Report'!C25,'Transport DB'!$C:$C,"&gt;="&amp;'Backfill Report'!$AD$4,'Transport DB'!C:C,"&lt;="&amp;'Backfill Report'!$AE$4)</f>
        <v>0</v>
      </c>
      <c r="AE25" s="163">
        <f>SUMIFS('Transport DB'!O:O,'Transport DB'!$D:$D,"="&amp;'Backfill Report'!C25,'Transport DB'!$C:$C,"&gt;="&amp;'Backfill Report'!$AD$4,'Transport DB'!C:C,"&lt;="&amp;'Backfill Report'!$AE$4)+SUMIFS('Transport DB'!P:P,'Transport DB'!$D:$D,"="&amp;'Backfill Report'!C25,'Transport DB'!$C:$C,"&gt;="&amp;'Backfill Report'!$AD$4,'Transport DB'!C:C,"&lt;="&amp;'Backfill Report'!$AE$4)+SUMIFS('Transport DB'!Q:Q,'Transport DB'!$D:$D,"="&amp;'Backfill Report'!C25,'Transport DB'!$C:$C,"&gt;="&amp;'Backfill Report'!$AD$4,'Transport DB'!C:C,"&lt;="&amp;'Backfill Report'!$AE$4)</f>
        <v>0</v>
      </c>
    </row>
    <row r="26" spans="1:31" ht="28.5" x14ac:dyDescent="0.45">
      <c r="A26" s="157"/>
      <c r="B26" s="178">
        <v>23</v>
      </c>
      <c r="C26" s="162" t="s">
        <v>253</v>
      </c>
      <c r="D26" s="174" t="str">
        <f>VLOOKUP(C26,'Transport DB'!T:X,3,FALSE)</f>
        <v>محمدپور</v>
      </c>
      <c r="E26" s="193" t="str">
        <f>VLOOKUP(C26,'Transport DB'!T:X,2,FALSE)</f>
        <v>کمپرسی تک</v>
      </c>
      <c r="F26" s="175">
        <f>SUMIFS('Transport DB'!$J:$J,'Transport DB'!$D:$D,"="&amp;'Backfill Report'!C26,'Transport DB'!$C:$C,"&gt;="&amp;'Backfill Report'!$F$4,'Transport DB'!C:C,"&lt;="&amp;'Backfill Report'!$G$4)</f>
        <v>0</v>
      </c>
      <c r="G26" s="163">
        <f>SUMIFS('Transport DB'!O:O,'Transport DB'!$D:$D,"="&amp;'Backfill Report'!C26,'Transport DB'!$C:$C,"&gt;="&amp;'Backfill Report'!$F$4,'Transport DB'!C:C,"&lt;="&amp;'Backfill Report'!$G$4)+SUMIFS('Transport DB'!P:P,'Transport DB'!$D:$D,"="&amp;'Backfill Report'!C26,'Transport DB'!$C:$C,"&gt;="&amp;'Backfill Report'!$F$4,'Transport DB'!C:C,"&lt;="&amp;'Backfill Report'!$G$4)+SUMIFS('Transport DB'!Q:Q,'Transport DB'!$D:$D,"="&amp;'Backfill Report'!C26,'Transport DB'!$C:$C,"&gt;="&amp;'Backfill Report'!$F$4,'Transport DB'!C:C,"&lt;="&amp;'Backfill Report'!$G$4)</f>
        <v>0</v>
      </c>
      <c r="H26" s="175">
        <f>SUMIFS('Transport DB'!$J:$J,'Transport DB'!$D:$D,"="&amp;'Backfill Report'!C26,'Transport DB'!$C:$C,"&gt;="&amp;'Backfill Report'!$H$4,'Transport DB'!C:C,"&lt;="&amp;'Backfill Report'!$I$4)</f>
        <v>0</v>
      </c>
      <c r="I26" s="163">
        <f>SUMIFS('Transport DB'!O:O,'Transport DB'!$D:$D,"="&amp;'Backfill Report'!C26,'Transport DB'!$C:$C,"&gt;="&amp;'Backfill Report'!$H$4,'Transport DB'!C:C,"&lt;="&amp;'Backfill Report'!$I$4)+SUMIFS('Transport DB'!P:P,'Transport DB'!$D:$D,"="&amp;'Backfill Report'!C26,'Transport DB'!$C:$C,"&gt;="&amp;'Backfill Report'!$H$4,'Transport DB'!C:C,"&lt;="&amp;'Backfill Report'!$I$4)+SUMIFS('Transport DB'!Q:Q,'Transport DB'!$D:$D,"="&amp;'Backfill Report'!C26,'Transport DB'!$C:$C,"&gt;="&amp;'Backfill Report'!$H$4,'Transport DB'!C:C,"&lt;="&amp;'Backfill Report'!$I$4)</f>
        <v>0</v>
      </c>
      <c r="J26" s="175">
        <f>SUMIFS('Transport DB'!$J:$J,'Transport DB'!$D:$D,"="&amp;'Backfill Report'!C26,'Transport DB'!$C:$C,"&gt;="&amp;'Backfill Report'!$J$4,'Transport DB'!C:C,"&lt;="&amp;'Backfill Report'!$K$4)</f>
        <v>0</v>
      </c>
      <c r="K26" s="163">
        <f>SUMIFS('Transport DB'!O:O,'Transport DB'!$D:$D,"="&amp;'Backfill Report'!C26,'Transport DB'!$C:$C,"&gt;="&amp;'Backfill Report'!$J$4,'Transport DB'!C:C,"&lt;="&amp;'Backfill Report'!$K$4)+SUMIFS('Transport DB'!P:P,'Transport DB'!$D:$D,"="&amp;'Backfill Report'!C26,'Transport DB'!$C:$C,"&gt;="&amp;'Backfill Report'!$J$4,'Transport DB'!C:C,"&lt;="&amp;'Backfill Report'!$K$4)+SUMIFS('Transport DB'!Q:Q,'Transport DB'!$D:$D,"="&amp;'Backfill Report'!C26,'Transport DB'!$C:$C,"&gt;="&amp;'Backfill Report'!$J$4,'Transport DB'!C:C,"&lt;="&amp;'Backfill Report'!$K$4)</f>
        <v>0</v>
      </c>
      <c r="L26" s="175">
        <f>SUMIFS('Transport DB'!J:J,'Transport DB'!D:D,"="&amp;'Backfill Report'!C26,'Transport DB'!C:C,"&gt;="&amp;'Backfill Report'!$L$4,'Transport DB'!C:C,"&lt;="&amp;'Backfill Report'!$M$4)</f>
        <v>0</v>
      </c>
      <c r="M26" s="163">
        <f>SUMIFS('Transport DB'!O:O,'Transport DB'!$D:$D,"="&amp;'Backfill Report'!C26,'Transport DB'!$C:$C,"&gt;="&amp;'Backfill Report'!$L$4,'Transport DB'!C:C,"&lt;="&amp;'Backfill Report'!$M$4)+SUMIFS('Transport DB'!P:P,'Transport DB'!$D:$D,"="&amp;'Backfill Report'!C26,'Transport DB'!$C:$C,"&gt;="&amp;'Backfill Report'!$L$4,'Transport DB'!C:C,"&lt;="&amp;'Backfill Report'!$M$4)+SUMIFS('Transport DB'!Q:Q,'Transport DB'!$D:$D,"="&amp;'Backfill Report'!C26,'Transport DB'!$C:$C,"&gt;="&amp;'Backfill Report'!$L$4,'Transport DB'!C:C,"&lt;="&amp;'Backfill Report'!$M$4)</f>
        <v>0</v>
      </c>
      <c r="N26" s="175">
        <f>SUMIFS('Transport DB'!$J:$J,'Transport DB'!$D:$D,"="&amp;'Backfill Report'!C26,'Transport DB'!$C:$C,"&gt;="&amp;'Backfill Report'!$N$4,'Transport DB'!C:C,"&lt;="&amp;'Backfill Report'!$O$4)</f>
        <v>474</v>
      </c>
      <c r="O26" s="163">
        <f>SUMIFS('Transport DB'!O:O,'Transport DB'!$D:$D,"="&amp;'Backfill Report'!C26,'Transport DB'!$C:$C,"&gt;="&amp;'Backfill Report'!$N$4,'Transport DB'!C:C,"&lt;="&amp;'Backfill Report'!$O$4)+SUMIFS('Transport DB'!P:P,'Transport DB'!$D:$D,"="&amp;'Backfill Report'!C26,'Transport DB'!$C:$C,"&gt;="&amp;'Backfill Report'!$N$4,'Transport DB'!C:C,"&lt;="&amp;'Backfill Report'!$O$4)+SUMIFS('Transport DB'!Q:Q,'Transport DB'!$D:$D,"="&amp;'Backfill Report'!C26,'Transport DB'!$C:$C,"&gt;="&amp;'Backfill Report'!$N$4,'Transport DB'!C:C,"&lt;="&amp;'Backfill Report'!$O$4)</f>
        <v>2370</v>
      </c>
      <c r="P26" s="175">
        <f>SUMIFS('Transport DB'!$J:$J,'Transport DB'!$D:$D,"="&amp;'Backfill Report'!C26,'Transport DB'!$C:$C,"&gt;="&amp;'Backfill Report'!$P$4,'Transport DB'!C:C,"&lt;="&amp;'Backfill Report'!$Q$4)</f>
        <v>0</v>
      </c>
      <c r="Q26" s="163">
        <f>SUMIFS('Transport DB'!O:O,'Transport DB'!$D:$D,"="&amp;'Backfill Report'!C26,'Transport DB'!$C:$C,"&gt;="&amp;'Backfill Report'!$P$4,'Transport DB'!C:C,"&lt;="&amp;'Backfill Report'!$Q$4)+SUMIFS('Transport DB'!P:P,'Transport DB'!$D:$D,"="&amp;'Backfill Report'!C26,'Transport DB'!$C:$C,"&gt;="&amp;'Backfill Report'!$P$4,'Transport DB'!C:C,"&lt;="&amp;'Backfill Report'!$Q$4)+SUMIFS('Transport DB'!Q:Q,'Transport DB'!$D:$D,"="&amp;'Backfill Report'!C26,'Transport DB'!$C:$C,"&gt;="&amp;'Backfill Report'!$P$4,'Transport DB'!C:C,"&lt;="&amp;'Backfill Report'!$Q$4)</f>
        <v>0</v>
      </c>
      <c r="R26" s="175">
        <f>SUMIFS('Transport DB'!$J:$J,'Transport DB'!$D:$D,"="&amp;'Backfill Report'!C26,'Transport DB'!$C:$C,"&gt;="&amp;'Backfill Report'!$R$4,'Transport DB'!C:C,"&lt;="&amp;'Backfill Report'!$S$4)</f>
        <v>0</v>
      </c>
      <c r="S26" s="163">
        <f>SUMIFS('Transport DB'!O:O,'Transport DB'!$D:$D,"="&amp;'Backfill Report'!C26,'Transport DB'!$C:$C,"&gt;="&amp;'Backfill Report'!$R$4,'Transport DB'!C:C,"&lt;="&amp;'Backfill Report'!$S$4)+SUMIFS('Transport DB'!P:P,'Transport DB'!$D:$D,"="&amp;'Backfill Report'!C26,'Transport DB'!$C:$C,"&gt;="&amp;'Backfill Report'!$R$4,'Transport DB'!C:C,"&lt;="&amp;'Backfill Report'!$S$4)+SUMIFS('Transport DB'!Q:Q,'Transport DB'!$D:$D,"="&amp;'Backfill Report'!C26,'Transport DB'!$C:$C,"&gt;="&amp;'Backfill Report'!$R$4,'Transport DB'!C:C,"&lt;="&amp;'Backfill Report'!$S$4)</f>
        <v>0</v>
      </c>
      <c r="T26" s="175">
        <f>SUMIFS('Transport DB'!$J:$J,'Transport DB'!$D:$D,"="&amp;'Backfill Report'!C26,'Transport DB'!$C:$C,"&gt;="&amp;'Backfill Report'!$T$4,'Transport DB'!C:C,"&lt;="&amp;'Backfill Report'!$U$4)</f>
        <v>0</v>
      </c>
      <c r="U26" s="163">
        <f>SUMIFS('Transport DB'!O:O,'Transport DB'!$D:$D,"="&amp;'Backfill Report'!C26,'Transport DB'!$C:$C,"&gt;="&amp;'Backfill Report'!$T$4,'Transport DB'!C:C,"&lt;="&amp;'Backfill Report'!$U$4)+SUMIFS('Transport DB'!P:P,'Transport DB'!$D:$D,"="&amp;'Backfill Report'!C26,'Transport DB'!$C:$C,"&gt;="&amp;'Backfill Report'!$T$4,'Transport DB'!C:C,"&lt;="&amp;'Backfill Report'!$U$4)+SUMIFS('Transport DB'!Q:Q,'Transport DB'!$D:$D,"="&amp;'Backfill Report'!C26,'Transport DB'!$C:$C,"&gt;="&amp;'Backfill Report'!$T$4,'Transport DB'!C:C,"&lt;="&amp;'Backfill Report'!$U$4)</f>
        <v>0</v>
      </c>
      <c r="V26" s="175">
        <f>SUMIFS('Transport DB'!$J:$J,'Transport DB'!$D:$D,"="&amp;'Backfill Report'!C26,'Transport DB'!$C:$C,"&gt;="&amp;'Backfill Report'!$V$4,'Transport DB'!C:C,"&lt;="&amp;'Backfill Report'!$W$4)</f>
        <v>0</v>
      </c>
      <c r="W26" s="163">
        <f>SUMIFS('Transport DB'!O:O,'Transport DB'!$D:$D,"="&amp;'Backfill Report'!C26,'Transport DB'!$C:$C,"&gt;="&amp;'Backfill Report'!$V$4,'Transport DB'!C:C,"&lt;="&amp;'Backfill Report'!$W$4)+SUMIFS('Transport DB'!P:P,'Transport DB'!$D:$D,"="&amp;'Backfill Report'!C26,'Transport DB'!$C:$C,"&gt;="&amp;'Backfill Report'!$V$4,'Transport DB'!C:C,"&lt;="&amp;'Backfill Report'!$W$4)+SUMIFS('Transport DB'!Q:Q,'Transport DB'!$D:$D,"="&amp;'Backfill Report'!C26,'Transport DB'!$C:$C,"&gt;="&amp;'Backfill Report'!$V$4,'Transport DB'!C:C,"&lt;="&amp;'Backfill Report'!$W$4)</f>
        <v>0</v>
      </c>
      <c r="X26" s="175">
        <f>SUMIFS('Transport DB'!$J:$J,'Transport DB'!$D:$D,"="&amp;'Backfill Report'!C26,'Transport DB'!$C:$C,"&gt;="&amp;'Backfill Report'!$X$4,'Transport DB'!C:C,"&lt;="&amp;'Backfill Report'!$Y$4)</f>
        <v>0</v>
      </c>
      <c r="Y26" s="163">
        <f>SUMIFS('Transport DB'!O:O,'Transport DB'!$D:$D,"="&amp;'Backfill Report'!C26,'Transport DB'!$C:$C,"&gt;="&amp;'Backfill Report'!$X$4,'Transport DB'!C:C,"&lt;="&amp;'Backfill Report'!$Y$4)+SUMIFS('Transport DB'!P:P,'Transport DB'!$D:$D,"="&amp;'Backfill Report'!C26,'Transport DB'!$C:$C,"&gt;="&amp;'Backfill Report'!$X$4,'Transport DB'!C:C,"&lt;="&amp;'Backfill Report'!$Y$4)+SUMIFS('Transport DB'!Q:Q,'Transport DB'!$D:$D,"="&amp;'Backfill Report'!C26,'Transport DB'!$C:$C,"&gt;="&amp;'Backfill Report'!$X$4,'Transport DB'!C:C,"&lt;="&amp;'Backfill Report'!$Y$4)</f>
        <v>0</v>
      </c>
      <c r="Z26" s="175">
        <f>SUMIFS('Transport DB'!$J:$J,'Transport DB'!$D:$D,"="&amp;'Backfill Report'!C26,'Transport DB'!$C:$C,"&gt;="&amp;'Backfill Report'!$Z$4,'Transport DB'!C:C,"&lt;="&amp;'Backfill Report'!$AA$4)</f>
        <v>0</v>
      </c>
      <c r="AA26" s="163">
        <f>SUMIFS('Transport DB'!O:O,'Transport DB'!$D:$D,"="&amp;'Backfill Report'!C26,'Transport DB'!$C:$C,"&gt;="&amp;'Backfill Report'!$Z$4,'Transport DB'!C:C,"&lt;="&amp;'Backfill Report'!$AA$4)+SUMIFS('Transport DB'!P:P,'Transport DB'!$D:$D,"="&amp;'Backfill Report'!C26,'Transport DB'!$C:$C,"&gt;="&amp;'Backfill Report'!$Z$4,'Transport DB'!C:C,"&lt;="&amp;'Backfill Report'!$AA$4)+SUMIFS('Transport DB'!Q:Q,'Transport DB'!$D:$D,"="&amp;'Backfill Report'!C26,'Transport DB'!$C:$C,"&gt;="&amp;'Backfill Report'!$Z$4,'Transport DB'!C:C,"&lt;="&amp;'Backfill Report'!$AA$4)</f>
        <v>0</v>
      </c>
      <c r="AB26" s="175">
        <f>SUMIFS('Transport DB'!$J:$J,'Transport DB'!$D:$D,"="&amp;'Backfill Report'!C26,'Transport DB'!$C:$C,"&gt;="&amp;'Backfill Report'!$AB$4,'Transport DB'!C:C,"&lt;="&amp;'Backfill Report'!$AC$4)</f>
        <v>0</v>
      </c>
      <c r="AC26" s="163">
        <f>SUMIFS('Transport DB'!O:O,'Transport DB'!$D:$D,"="&amp;'Backfill Report'!C26,'Transport DB'!$C:$C,"&gt;="&amp;'Backfill Report'!$AB$4,'Transport DB'!C:C,"&lt;="&amp;'Backfill Report'!$AC$4)+SUMIFS('Transport DB'!P:P,'Transport DB'!$D:$D,"="&amp;'Backfill Report'!C26,'Transport DB'!$C:$C,"&gt;="&amp;'Backfill Report'!$AB$4,'Transport DB'!C:C,"&lt;="&amp;'Backfill Report'!$AC$4)+SUMIFS('Transport DB'!Q:Q,'Transport DB'!$D:$D,"="&amp;'Backfill Report'!C26,'Transport DB'!$C:$C,"&gt;="&amp;'Backfill Report'!$AB$4,'Transport DB'!C:C,"&lt;="&amp;'Backfill Report'!$AC$4)</f>
        <v>0</v>
      </c>
      <c r="AD26" s="175">
        <f>SUMIFS('Transport DB'!$J:$J,'Transport DB'!$D:$D,"="&amp;'Backfill Report'!C26,'Transport DB'!$C:$C,"&gt;="&amp;'Backfill Report'!$AD$4,'Transport DB'!C:C,"&lt;="&amp;'Backfill Report'!$AE$4)</f>
        <v>0</v>
      </c>
      <c r="AE26" s="163">
        <f>SUMIFS('Transport DB'!O:O,'Transport DB'!$D:$D,"="&amp;'Backfill Report'!C26,'Transport DB'!$C:$C,"&gt;="&amp;'Backfill Report'!$AD$4,'Transport DB'!C:C,"&lt;="&amp;'Backfill Report'!$AE$4)+SUMIFS('Transport DB'!P:P,'Transport DB'!$D:$D,"="&amp;'Backfill Report'!C26,'Transport DB'!$C:$C,"&gt;="&amp;'Backfill Report'!$AD$4,'Transport DB'!C:C,"&lt;="&amp;'Backfill Report'!$AE$4)+SUMIFS('Transport DB'!Q:Q,'Transport DB'!$D:$D,"="&amp;'Backfill Report'!C26,'Transport DB'!$C:$C,"&gt;="&amp;'Backfill Report'!$AD$4,'Transport DB'!C:C,"&lt;="&amp;'Backfill Report'!$AE$4)</f>
        <v>0</v>
      </c>
    </row>
    <row r="27" spans="1:31" ht="28.5" x14ac:dyDescent="0.45">
      <c r="A27" s="157"/>
      <c r="B27" s="178">
        <v>24</v>
      </c>
      <c r="C27" s="162" t="s">
        <v>181</v>
      </c>
      <c r="D27" s="174" t="str">
        <f>VLOOKUP(C27,'Transport DB'!T:X,3,FALSE)</f>
        <v>گلپایگانی</v>
      </c>
      <c r="E27" s="193" t="str">
        <f>VLOOKUP(C27,'Transport DB'!T:X,2,FALSE)</f>
        <v>تانکر آب</v>
      </c>
      <c r="F27" s="175">
        <f>SUMIFS('Transport DB'!$J:$J,'Transport DB'!$D:$D,"="&amp;'Backfill Report'!C27,'Transport DB'!$C:$C,"&gt;="&amp;'Backfill Report'!$F$4,'Transport DB'!C:C,"&lt;="&amp;'Backfill Report'!$G$4)</f>
        <v>0</v>
      </c>
      <c r="G27" s="163">
        <f>SUMIFS('Transport DB'!O:O,'Transport DB'!$D:$D,"="&amp;'Backfill Report'!C27,'Transport DB'!$C:$C,"&gt;="&amp;'Backfill Report'!$F$4,'Transport DB'!C:C,"&lt;="&amp;'Backfill Report'!$G$4)+SUMIFS('Transport DB'!P:P,'Transport DB'!$D:$D,"="&amp;'Backfill Report'!C27,'Transport DB'!$C:$C,"&gt;="&amp;'Backfill Report'!$F$4,'Transport DB'!C:C,"&lt;="&amp;'Backfill Report'!$G$4)+SUMIFS('Transport DB'!Q:Q,'Transport DB'!$D:$D,"="&amp;'Backfill Report'!C27,'Transport DB'!$C:$C,"&gt;="&amp;'Backfill Report'!$F$4,'Transport DB'!C:C,"&lt;="&amp;'Backfill Report'!$G$4)</f>
        <v>0</v>
      </c>
      <c r="H27" s="175">
        <f>SUMIFS('Transport DB'!$J:$J,'Transport DB'!$D:$D,"="&amp;'Backfill Report'!C27,'Transport DB'!$C:$C,"&gt;="&amp;'Backfill Report'!$H$4,'Transport DB'!C:C,"&lt;="&amp;'Backfill Report'!$I$4)</f>
        <v>0</v>
      </c>
      <c r="I27" s="163">
        <f>SUMIFS('Transport DB'!O:O,'Transport DB'!$D:$D,"="&amp;'Backfill Report'!C27,'Transport DB'!$C:$C,"&gt;="&amp;'Backfill Report'!$H$4,'Transport DB'!C:C,"&lt;="&amp;'Backfill Report'!$I$4)+SUMIFS('Transport DB'!P:P,'Transport DB'!$D:$D,"="&amp;'Backfill Report'!C27,'Transport DB'!$C:$C,"&gt;="&amp;'Backfill Report'!$H$4,'Transport DB'!C:C,"&lt;="&amp;'Backfill Report'!$I$4)+SUMIFS('Transport DB'!Q:Q,'Transport DB'!$D:$D,"="&amp;'Backfill Report'!C27,'Transport DB'!$C:$C,"&gt;="&amp;'Backfill Report'!$H$4,'Transport DB'!C:C,"&lt;="&amp;'Backfill Report'!$I$4)</f>
        <v>0</v>
      </c>
      <c r="J27" s="175">
        <f>SUMIFS('Transport DB'!$J:$J,'Transport DB'!$D:$D,"="&amp;'Backfill Report'!C27,'Transport DB'!$C:$C,"&gt;="&amp;'Backfill Report'!$J$4,'Transport DB'!C:C,"&lt;="&amp;'Backfill Report'!$K$4)</f>
        <v>0</v>
      </c>
      <c r="K27" s="163">
        <f>SUMIFS('Transport DB'!O:O,'Transport DB'!$D:$D,"="&amp;'Backfill Report'!C27,'Transport DB'!$C:$C,"&gt;="&amp;'Backfill Report'!$J$4,'Transport DB'!C:C,"&lt;="&amp;'Backfill Report'!$K$4)+SUMIFS('Transport DB'!P:P,'Transport DB'!$D:$D,"="&amp;'Backfill Report'!C27,'Transport DB'!$C:$C,"&gt;="&amp;'Backfill Report'!$J$4,'Transport DB'!C:C,"&lt;="&amp;'Backfill Report'!$K$4)+SUMIFS('Transport DB'!Q:Q,'Transport DB'!$D:$D,"="&amp;'Backfill Report'!C27,'Transport DB'!$C:$C,"&gt;="&amp;'Backfill Report'!$J$4,'Transport DB'!C:C,"&lt;="&amp;'Backfill Report'!$K$4)</f>
        <v>0</v>
      </c>
      <c r="L27" s="175">
        <f>SUMIFS('Transport DB'!J:J,'Transport DB'!D:D,"="&amp;'Backfill Report'!C27,'Transport DB'!C:C,"&gt;="&amp;'Backfill Report'!$L$4,'Transport DB'!C:C,"&lt;="&amp;'Backfill Report'!$M$4)</f>
        <v>84</v>
      </c>
      <c r="M27" s="163">
        <f>SUMIFS('Transport DB'!O:O,'Transport DB'!$D:$D,"="&amp;'Backfill Report'!C27,'Transport DB'!$C:$C,"&gt;="&amp;'Backfill Report'!$L$4,'Transport DB'!C:C,"&lt;="&amp;'Backfill Report'!$M$4)+SUMIFS('Transport DB'!P:P,'Transport DB'!$D:$D,"="&amp;'Backfill Report'!C27,'Transport DB'!$C:$C,"&gt;="&amp;'Backfill Report'!$L$4,'Transport DB'!C:C,"&lt;="&amp;'Backfill Report'!$M$4)+SUMIFS('Transport DB'!Q:Q,'Transport DB'!$D:$D,"="&amp;'Backfill Report'!C27,'Transport DB'!$C:$C,"&gt;="&amp;'Backfill Report'!$L$4,'Transport DB'!C:C,"&lt;="&amp;'Backfill Report'!$M$4)</f>
        <v>974.39999999999986</v>
      </c>
      <c r="N27" s="175">
        <f>SUMIFS('Transport DB'!$J:$J,'Transport DB'!$D:$D,"="&amp;'Backfill Report'!C27,'Transport DB'!$C:$C,"&gt;="&amp;'Backfill Report'!$N$4,'Transport DB'!C:C,"&lt;="&amp;'Backfill Report'!$O$4)</f>
        <v>91</v>
      </c>
      <c r="O27" s="163">
        <f>SUMIFS('Transport DB'!O:O,'Transport DB'!$D:$D,"="&amp;'Backfill Report'!C27,'Transport DB'!$C:$C,"&gt;="&amp;'Backfill Report'!$N$4,'Transport DB'!C:C,"&lt;="&amp;'Backfill Report'!$O$4)+SUMIFS('Transport DB'!P:P,'Transport DB'!$D:$D,"="&amp;'Backfill Report'!C27,'Transport DB'!$C:$C,"&gt;="&amp;'Backfill Report'!$N$4,'Transport DB'!C:C,"&lt;="&amp;'Backfill Report'!$O$4)+SUMIFS('Transport DB'!Q:Q,'Transport DB'!$D:$D,"="&amp;'Backfill Report'!C27,'Transport DB'!$C:$C,"&gt;="&amp;'Backfill Report'!$N$4,'Transport DB'!C:C,"&lt;="&amp;'Backfill Report'!$O$4)</f>
        <v>1216.5999999999999</v>
      </c>
      <c r="P27" s="175">
        <f>SUMIFS('Transport DB'!$J:$J,'Transport DB'!$D:$D,"="&amp;'Backfill Report'!C27,'Transport DB'!$C:$C,"&gt;="&amp;'Backfill Report'!$P$4,'Transport DB'!C:C,"&lt;="&amp;'Backfill Report'!$Q$4)</f>
        <v>0</v>
      </c>
      <c r="Q27" s="163">
        <f>SUMIFS('Transport DB'!O:O,'Transport DB'!$D:$D,"="&amp;'Backfill Report'!C27,'Transport DB'!$C:$C,"&gt;="&amp;'Backfill Report'!$P$4,'Transport DB'!C:C,"&lt;="&amp;'Backfill Report'!$Q$4)+SUMIFS('Transport DB'!P:P,'Transport DB'!$D:$D,"="&amp;'Backfill Report'!C27,'Transport DB'!$C:$C,"&gt;="&amp;'Backfill Report'!$P$4,'Transport DB'!C:C,"&lt;="&amp;'Backfill Report'!$Q$4)+SUMIFS('Transport DB'!Q:Q,'Transport DB'!$D:$D,"="&amp;'Backfill Report'!C27,'Transport DB'!$C:$C,"&gt;="&amp;'Backfill Report'!$P$4,'Transport DB'!C:C,"&lt;="&amp;'Backfill Report'!$Q$4)</f>
        <v>0</v>
      </c>
      <c r="R27" s="175">
        <f>SUMIFS('Transport DB'!$J:$J,'Transport DB'!$D:$D,"="&amp;'Backfill Report'!C27,'Transport DB'!$C:$C,"&gt;="&amp;'Backfill Report'!$R$4,'Transport DB'!C:C,"&lt;="&amp;'Backfill Report'!$S$4)</f>
        <v>0</v>
      </c>
      <c r="S27" s="163">
        <f>SUMIFS('Transport DB'!O:O,'Transport DB'!$D:$D,"="&amp;'Backfill Report'!C27,'Transport DB'!$C:$C,"&gt;="&amp;'Backfill Report'!$R$4,'Transport DB'!C:C,"&lt;="&amp;'Backfill Report'!$S$4)+SUMIFS('Transport DB'!P:P,'Transport DB'!$D:$D,"="&amp;'Backfill Report'!C27,'Transport DB'!$C:$C,"&gt;="&amp;'Backfill Report'!$R$4,'Transport DB'!C:C,"&lt;="&amp;'Backfill Report'!$S$4)+SUMIFS('Transport DB'!Q:Q,'Transport DB'!$D:$D,"="&amp;'Backfill Report'!C27,'Transport DB'!$C:$C,"&gt;="&amp;'Backfill Report'!$R$4,'Transport DB'!C:C,"&lt;="&amp;'Backfill Report'!$S$4)</f>
        <v>0</v>
      </c>
      <c r="T27" s="175">
        <f>SUMIFS('Transport DB'!$J:$J,'Transport DB'!$D:$D,"="&amp;'Backfill Report'!C27,'Transport DB'!$C:$C,"&gt;="&amp;'Backfill Report'!$T$4,'Transport DB'!C:C,"&lt;="&amp;'Backfill Report'!$U$4)</f>
        <v>0</v>
      </c>
      <c r="U27" s="163">
        <f>SUMIFS('Transport DB'!O:O,'Transport DB'!$D:$D,"="&amp;'Backfill Report'!C27,'Transport DB'!$C:$C,"&gt;="&amp;'Backfill Report'!$T$4,'Transport DB'!C:C,"&lt;="&amp;'Backfill Report'!$U$4)+SUMIFS('Transport DB'!P:P,'Transport DB'!$D:$D,"="&amp;'Backfill Report'!C27,'Transport DB'!$C:$C,"&gt;="&amp;'Backfill Report'!$T$4,'Transport DB'!C:C,"&lt;="&amp;'Backfill Report'!$U$4)+SUMIFS('Transport DB'!Q:Q,'Transport DB'!$D:$D,"="&amp;'Backfill Report'!C27,'Transport DB'!$C:$C,"&gt;="&amp;'Backfill Report'!$T$4,'Transport DB'!C:C,"&lt;="&amp;'Backfill Report'!$U$4)</f>
        <v>0</v>
      </c>
      <c r="V27" s="175">
        <f>SUMIFS('Transport DB'!$J:$J,'Transport DB'!$D:$D,"="&amp;'Backfill Report'!C27,'Transport DB'!$C:$C,"&gt;="&amp;'Backfill Report'!$V$4,'Transport DB'!C:C,"&lt;="&amp;'Backfill Report'!$W$4)</f>
        <v>0</v>
      </c>
      <c r="W27" s="163">
        <f>SUMIFS('Transport DB'!O:O,'Transport DB'!$D:$D,"="&amp;'Backfill Report'!C27,'Transport DB'!$C:$C,"&gt;="&amp;'Backfill Report'!$V$4,'Transport DB'!C:C,"&lt;="&amp;'Backfill Report'!$W$4)+SUMIFS('Transport DB'!P:P,'Transport DB'!$D:$D,"="&amp;'Backfill Report'!C27,'Transport DB'!$C:$C,"&gt;="&amp;'Backfill Report'!$V$4,'Transport DB'!C:C,"&lt;="&amp;'Backfill Report'!$W$4)+SUMIFS('Transport DB'!Q:Q,'Transport DB'!$D:$D,"="&amp;'Backfill Report'!C27,'Transport DB'!$C:$C,"&gt;="&amp;'Backfill Report'!$V$4,'Transport DB'!C:C,"&lt;="&amp;'Backfill Report'!$W$4)</f>
        <v>0</v>
      </c>
      <c r="X27" s="175">
        <f>SUMIFS('Transport DB'!$J:$J,'Transport DB'!$D:$D,"="&amp;'Backfill Report'!C27,'Transport DB'!$C:$C,"&gt;="&amp;'Backfill Report'!$X$4,'Transport DB'!C:C,"&lt;="&amp;'Backfill Report'!$Y$4)</f>
        <v>0</v>
      </c>
      <c r="Y27" s="163">
        <f>SUMIFS('Transport DB'!O:O,'Transport DB'!$D:$D,"="&amp;'Backfill Report'!C27,'Transport DB'!$C:$C,"&gt;="&amp;'Backfill Report'!$X$4,'Transport DB'!C:C,"&lt;="&amp;'Backfill Report'!$Y$4)+SUMIFS('Transport DB'!P:P,'Transport DB'!$D:$D,"="&amp;'Backfill Report'!C27,'Transport DB'!$C:$C,"&gt;="&amp;'Backfill Report'!$X$4,'Transport DB'!C:C,"&lt;="&amp;'Backfill Report'!$Y$4)+SUMIFS('Transport DB'!Q:Q,'Transport DB'!$D:$D,"="&amp;'Backfill Report'!C27,'Transport DB'!$C:$C,"&gt;="&amp;'Backfill Report'!$X$4,'Transport DB'!C:C,"&lt;="&amp;'Backfill Report'!$Y$4)</f>
        <v>0</v>
      </c>
      <c r="Z27" s="175">
        <f>SUMIFS('Transport DB'!$J:$J,'Transport DB'!$D:$D,"="&amp;'Backfill Report'!C27,'Transport DB'!$C:$C,"&gt;="&amp;'Backfill Report'!$Z$4,'Transport DB'!C:C,"&lt;="&amp;'Backfill Report'!$AA$4)</f>
        <v>0</v>
      </c>
      <c r="AA27" s="163">
        <f>SUMIFS('Transport DB'!O:O,'Transport DB'!$D:$D,"="&amp;'Backfill Report'!C27,'Transport DB'!$C:$C,"&gt;="&amp;'Backfill Report'!$Z$4,'Transport DB'!C:C,"&lt;="&amp;'Backfill Report'!$AA$4)+SUMIFS('Transport DB'!P:P,'Transport DB'!$D:$D,"="&amp;'Backfill Report'!C27,'Transport DB'!$C:$C,"&gt;="&amp;'Backfill Report'!$Z$4,'Transport DB'!C:C,"&lt;="&amp;'Backfill Report'!$AA$4)+SUMIFS('Transport DB'!Q:Q,'Transport DB'!$D:$D,"="&amp;'Backfill Report'!C27,'Transport DB'!$C:$C,"&gt;="&amp;'Backfill Report'!$Z$4,'Transport DB'!C:C,"&lt;="&amp;'Backfill Report'!$AA$4)</f>
        <v>0</v>
      </c>
      <c r="AB27" s="175">
        <f>SUMIFS('Transport DB'!$J:$J,'Transport DB'!$D:$D,"="&amp;'Backfill Report'!C27,'Transport DB'!$C:$C,"&gt;="&amp;'Backfill Report'!$AB$4,'Transport DB'!C:C,"&lt;="&amp;'Backfill Report'!$AC$4)</f>
        <v>0</v>
      </c>
      <c r="AC27" s="163">
        <f>SUMIFS('Transport DB'!O:O,'Transport DB'!$D:$D,"="&amp;'Backfill Report'!C27,'Transport DB'!$C:$C,"&gt;="&amp;'Backfill Report'!$AB$4,'Transport DB'!C:C,"&lt;="&amp;'Backfill Report'!$AC$4)+SUMIFS('Transport DB'!P:P,'Transport DB'!$D:$D,"="&amp;'Backfill Report'!C27,'Transport DB'!$C:$C,"&gt;="&amp;'Backfill Report'!$AB$4,'Transport DB'!C:C,"&lt;="&amp;'Backfill Report'!$AC$4)+SUMIFS('Transport DB'!Q:Q,'Transport DB'!$D:$D,"="&amp;'Backfill Report'!C27,'Transport DB'!$C:$C,"&gt;="&amp;'Backfill Report'!$AB$4,'Transport DB'!C:C,"&lt;="&amp;'Backfill Report'!$AC$4)</f>
        <v>0</v>
      </c>
      <c r="AD27" s="175">
        <f>SUMIFS('Transport DB'!$J:$J,'Transport DB'!$D:$D,"="&amp;'Backfill Report'!C27,'Transport DB'!$C:$C,"&gt;="&amp;'Backfill Report'!$AD$4,'Transport DB'!C:C,"&lt;="&amp;'Backfill Report'!$AE$4)</f>
        <v>0</v>
      </c>
      <c r="AE27" s="163">
        <f>SUMIFS('Transport DB'!O:O,'Transport DB'!$D:$D,"="&amp;'Backfill Report'!C27,'Transport DB'!$C:$C,"&gt;="&amp;'Backfill Report'!$AD$4,'Transport DB'!C:C,"&lt;="&amp;'Backfill Report'!$AE$4)+SUMIFS('Transport DB'!P:P,'Transport DB'!$D:$D,"="&amp;'Backfill Report'!C27,'Transport DB'!$C:$C,"&gt;="&amp;'Backfill Report'!$AD$4,'Transport DB'!C:C,"&lt;="&amp;'Backfill Report'!$AE$4)+SUMIFS('Transport DB'!Q:Q,'Transport DB'!$D:$D,"="&amp;'Backfill Report'!C27,'Transport DB'!$C:$C,"&gt;="&amp;'Backfill Report'!$AD$4,'Transport DB'!C:C,"&lt;="&amp;'Backfill Report'!$AE$4)</f>
        <v>0</v>
      </c>
    </row>
    <row r="28" spans="1:31" ht="28.5" x14ac:dyDescent="0.45">
      <c r="A28" s="157"/>
      <c r="B28" s="178">
        <v>25</v>
      </c>
      <c r="C28" s="162" t="s">
        <v>244</v>
      </c>
      <c r="D28" s="174" t="str">
        <f>VLOOKUP(C28,'Transport DB'!T:X,3,FALSE)</f>
        <v>محمدپور</v>
      </c>
      <c r="E28" s="193" t="str">
        <f>VLOOKUP(C28,'Transport DB'!T:X,2,FALSE)</f>
        <v>تانکر آب</v>
      </c>
      <c r="F28" s="175">
        <f>SUMIFS('Transport DB'!$J:$J,'Transport DB'!$D:$D,"="&amp;'Backfill Report'!C28,'Transport DB'!$C:$C,"&gt;="&amp;'Backfill Report'!$F$4,'Transport DB'!C:C,"&lt;="&amp;'Backfill Report'!$G$4)</f>
        <v>0</v>
      </c>
      <c r="G28" s="163">
        <f>SUMIFS('Transport DB'!O:O,'Transport DB'!$D:$D,"="&amp;'Backfill Report'!C28,'Transport DB'!$C:$C,"&gt;="&amp;'Backfill Report'!$F$4,'Transport DB'!C:C,"&lt;="&amp;'Backfill Report'!$G$4)+SUMIFS('Transport DB'!P:P,'Transport DB'!$D:$D,"="&amp;'Backfill Report'!C28,'Transport DB'!$C:$C,"&gt;="&amp;'Backfill Report'!$F$4,'Transport DB'!C:C,"&lt;="&amp;'Backfill Report'!$G$4)+SUMIFS('Transport DB'!Q:Q,'Transport DB'!$D:$D,"="&amp;'Backfill Report'!C28,'Transport DB'!$C:$C,"&gt;="&amp;'Backfill Report'!$F$4,'Transport DB'!C:C,"&lt;="&amp;'Backfill Report'!$G$4)</f>
        <v>0</v>
      </c>
      <c r="H28" s="175">
        <f>SUMIFS('Transport DB'!$J:$J,'Transport DB'!$D:$D,"="&amp;'Backfill Report'!C28,'Transport DB'!$C:$C,"&gt;="&amp;'Backfill Report'!$H$4,'Transport DB'!C:C,"&lt;="&amp;'Backfill Report'!$I$4)</f>
        <v>0</v>
      </c>
      <c r="I28" s="163">
        <f>SUMIFS('Transport DB'!O:O,'Transport DB'!$D:$D,"="&amp;'Backfill Report'!C28,'Transport DB'!$C:$C,"&gt;="&amp;'Backfill Report'!$H$4,'Transport DB'!C:C,"&lt;="&amp;'Backfill Report'!$I$4)+SUMIFS('Transport DB'!P:P,'Transport DB'!$D:$D,"="&amp;'Backfill Report'!C28,'Transport DB'!$C:$C,"&gt;="&amp;'Backfill Report'!$H$4,'Transport DB'!C:C,"&lt;="&amp;'Backfill Report'!$I$4)+SUMIFS('Transport DB'!Q:Q,'Transport DB'!$D:$D,"="&amp;'Backfill Report'!C28,'Transport DB'!$C:$C,"&gt;="&amp;'Backfill Report'!$H$4,'Transport DB'!C:C,"&lt;="&amp;'Backfill Report'!$I$4)</f>
        <v>0</v>
      </c>
      <c r="J28" s="175">
        <f>SUMIFS('Transport DB'!$J:$J,'Transport DB'!$D:$D,"="&amp;'Backfill Report'!C28,'Transport DB'!$C:$C,"&gt;="&amp;'Backfill Report'!$J$4,'Transport DB'!C:C,"&lt;="&amp;'Backfill Report'!$K$4)</f>
        <v>0</v>
      </c>
      <c r="K28" s="163">
        <f>SUMIFS('Transport DB'!O:O,'Transport DB'!$D:$D,"="&amp;'Backfill Report'!C28,'Transport DB'!$C:$C,"&gt;="&amp;'Backfill Report'!$J$4,'Transport DB'!C:C,"&lt;="&amp;'Backfill Report'!$K$4)+SUMIFS('Transport DB'!P:P,'Transport DB'!$D:$D,"="&amp;'Backfill Report'!C28,'Transport DB'!$C:$C,"&gt;="&amp;'Backfill Report'!$J$4,'Transport DB'!C:C,"&lt;="&amp;'Backfill Report'!$K$4)+SUMIFS('Transport DB'!Q:Q,'Transport DB'!$D:$D,"="&amp;'Backfill Report'!C28,'Transport DB'!$C:$C,"&gt;="&amp;'Backfill Report'!$J$4,'Transport DB'!C:C,"&lt;="&amp;'Backfill Report'!$K$4)</f>
        <v>0</v>
      </c>
      <c r="L28" s="175">
        <f>SUMIFS('Transport DB'!J:J,'Transport DB'!D:D,"="&amp;'Backfill Report'!C28,'Transport DB'!C:C,"&gt;="&amp;'Backfill Report'!$L$4,'Transport DB'!C:C,"&lt;="&amp;'Backfill Report'!$M$4)</f>
        <v>0</v>
      </c>
      <c r="M28" s="163">
        <f>SUMIFS('Transport DB'!O:O,'Transport DB'!$D:$D,"="&amp;'Backfill Report'!C28,'Transport DB'!$C:$C,"&gt;="&amp;'Backfill Report'!$L$4,'Transport DB'!C:C,"&lt;="&amp;'Backfill Report'!$M$4)+SUMIFS('Transport DB'!P:P,'Transport DB'!$D:$D,"="&amp;'Backfill Report'!C28,'Transport DB'!$C:$C,"&gt;="&amp;'Backfill Report'!$L$4,'Transport DB'!C:C,"&lt;="&amp;'Backfill Report'!$M$4)+SUMIFS('Transport DB'!Q:Q,'Transport DB'!$D:$D,"="&amp;'Backfill Report'!C28,'Transport DB'!$C:$C,"&gt;="&amp;'Backfill Report'!$L$4,'Transport DB'!C:C,"&lt;="&amp;'Backfill Report'!$M$4)</f>
        <v>0</v>
      </c>
      <c r="N28" s="175">
        <f>SUMIFS('Transport DB'!$J:$J,'Transport DB'!$D:$D,"="&amp;'Backfill Report'!C28,'Transport DB'!$C:$C,"&gt;="&amp;'Backfill Report'!$N$4,'Transport DB'!C:C,"&lt;="&amp;'Backfill Report'!$O$4)</f>
        <v>31</v>
      </c>
      <c r="O28" s="163">
        <f>SUMIFS('Transport DB'!O:O,'Transport DB'!$D:$D,"="&amp;'Backfill Report'!C28,'Transport DB'!$C:$C,"&gt;="&amp;'Backfill Report'!$N$4,'Transport DB'!C:C,"&lt;="&amp;'Backfill Report'!$O$4)+SUMIFS('Transport DB'!P:P,'Transport DB'!$D:$D,"="&amp;'Backfill Report'!C28,'Transport DB'!$C:$C,"&gt;="&amp;'Backfill Report'!$N$4,'Transport DB'!C:C,"&lt;="&amp;'Backfill Report'!$O$4)+SUMIFS('Transport DB'!Q:Q,'Transport DB'!$D:$D,"="&amp;'Backfill Report'!C28,'Transport DB'!$C:$C,"&gt;="&amp;'Backfill Report'!$N$4,'Transport DB'!C:C,"&lt;="&amp;'Backfill Report'!$O$4)</f>
        <v>310</v>
      </c>
      <c r="P28" s="175">
        <f>SUMIFS('Transport DB'!$J:$J,'Transport DB'!$D:$D,"="&amp;'Backfill Report'!C28,'Transport DB'!$C:$C,"&gt;="&amp;'Backfill Report'!$P$4,'Transport DB'!C:C,"&lt;="&amp;'Backfill Report'!$Q$4)</f>
        <v>0</v>
      </c>
      <c r="Q28" s="163">
        <f>SUMIFS('Transport DB'!O:O,'Transport DB'!$D:$D,"="&amp;'Backfill Report'!C28,'Transport DB'!$C:$C,"&gt;="&amp;'Backfill Report'!$P$4,'Transport DB'!C:C,"&lt;="&amp;'Backfill Report'!$Q$4)+SUMIFS('Transport DB'!P:P,'Transport DB'!$D:$D,"="&amp;'Backfill Report'!C28,'Transport DB'!$C:$C,"&gt;="&amp;'Backfill Report'!$P$4,'Transport DB'!C:C,"&lt;="&amp;'Backfill Report'!$Q$4)+SUMIFS('Transport DB'!Q:Q,'Transport DB'!$D:$D,"="&amp;'Backfill Report'!C28,'Transport DB'!$C:$C,"&gt;="&amp;'Backfill Report'!$P$4,'Transport DB'!C:C,"&lt;="&amp;'Backfill Report'!$Q$4)</f>
        <v>0</v>
      </c>
      <c r="R28" s="175">
        <f>SUMIFS('Transport DB'!$J:$J,'Transport DB'!$D:$D,"="&amp;'Backfill Report'!C28,'Transport DB'!$C:$C,"&gt;="&amp;'Backfill Report'!$R$4,'Transport DB'!C:C,"&lt;="&amp;'Backfill Report'!$S$4)</f>
        <v>0</v>
      </c>
      <c r="S28" s="163">
        <f>SUMIFS('Transport DB'!O:O,'Transport DB'!$D:$D,"="&amp;'Backfill Report'!C28,'Transport DB'!$C:$C,"&gt;="&amp;'Backfill Report'!$R$4,'Transport DB'!C:C,"&lt;="&amp;'Backfill Report'!$S$4)+SUMIFS('Transport DB'!P:P,'Transport DB'!$D:$D,"="&amp;'Backfill Report'!C28,'Transport DB'!$C:$C,"&gt;="&amp;'Backfill Report'!$R$4,'Transport DB'!C:C,"&lt;="&amp;'Backfill Report'!$S$4)+SUMIFS('Transport DB'!Q:Q,'Transport DB'!$D:$D,"="&amp;'Backfill Report'!C28,'Transport DB'!$C:$C,"&gt;="&amp;'Backfill Report'!$R$4,'Transport DB'!C:C,"&lt;="&amp;'Backfill Report'!$S$4)</f>
        <v>0</v>
      </c>
      <c r="T28" s="175">
        <f>SUMIFS('Transport DB'!$J:$J,'Transport DB'!$D:$D,"="&amp;'Backfill Report'!C28,'Transport DB'!$C:$C,"&gt;="&amp;'Backfill Report'!$T$4,'Transport DB'!C:C,"&lt;="&amp;'Backfill Report'!$U$4)</f>
        <v>0</v>
      </c>
      <c r="U28" s="163">
        <f>SUMIFS('Transport DB'!O:O,'Transport DB'!$D:$D,"="&amp;'Backfill Report'!C28,'Transport DB'!$C:$C,"&gt;="&amp;'Backfill Report'!$T$4,'Transport DB'!C:C,"&lt;="&amp;'Backfill Report'!$U$4)+SUMIFS('Transport DB'!P:P,'Transport DB'!$D:$D,"="&amp;'Backfill Report'!C28,'Transport DB'!$C:$C,"&gt;="&amp;'Backfill Report'!$T$4,'Transport DB'!C:C,"&lt;="&amp;'Backfill Report'!$U$4)+SUMIFS('Transport DB'!Q:Q,'Transport DB'!$D:$D,"="&amp;'Backfill Report'!C28,'Transport DB'!$C:$C,"&gt;="&amp;'Backfill Report'!$T$4,'Transport DB'!C:C,"&lt;="&amp;'Backfill Report'!$U$4)</f>
        <v>0</v>
      </c>
      <c r="V28" s="175">
        <f>SUMIFS('Transport DB'!$J:$J,'Transport DB'!$D:$D,"="&amp;'Backfill Report'!C28,'Transport DB'!$C:$C,"&gt;="&amp;'Backfill Report'!$V$4,'Transport DB'!C:C,"&lt;="&amp;'Backfill Report'!$W$4)</f>
        <v>0</v>
      </c>
      <c r="W28" s="163">
        <f>SUMIFS('Transport DB'!O:O,'Transport DB'!$D:$D,"="&amp;'Backfill Report'!C28,'Transport DB'!$C:$C,"&gt;="&amp;'Backfill Report'!$V$4,'Transport DB'!C:C,"&lt;="&amp;'Backfill Report'!$W$4)+SUMIFS('Transport DB'!P:P,'Transport DB'!$D:$D,"="&amp;'Backfill Report'!C28,'Transport DB'!$C:$C,"&gt;="&amp;'Backfill Report'!$V$4,'Transport DB'!C:C,"&lt;="&amp;'Backfill Report'!$W$4)+SUMIFS('Transport DB'!Q:Q,'Transport DB'!$D:$D,"="&amp;'Backfill Report'!C28,'Transport DB'!$C:$C,"&gt;="&amp;'Backfill Report'!$V$4,'Transport DB'!C:C,"&lt;="&amp;'Backfill Report'!$W$4)</f>
        <v>0</v>
      </c>
      <c r="X28" s="175">
        <f>SUMIFS('Transport DB'!$J:$J,'Transport DB'!$D:$D,"="&amp;'Backfill Report'!C28,'Transport DB'!$C:$C,"&gt;="&amp;'Backfill Report'!$X$4,'Transport DB'!C:C,"&lt;="&amp;'Backfill Report'!$Y$4)</f>
        <v>0</v>
      </c>
      <c r="Y28" s="163">
        <f>SUMIFS('Transport DB'!O:O,'Transport DB'!$D:$D,"="&amp;'Backfill Report'!C28,'Transport DB'!$C:$C,"&gt;="&amp;'Backfill Report'!$X$4,'Transport DB'!C:C,"&lt;="&amp;'Backfill Report'!$Y$4)+SUMIFS('Transport DB'!P:P,'Transport DB'!$D:$D,"="&amp;'Backfill Report'!C28,'Transport DB'!$C:$C,"&gt;="&amp;'Backfill Report'!$X$4,'Transport DB'!C:C,"&lt;="&amp;'Backfill Report'!$Y$4)+SUMIFS('Transport DB'!Q:Q,'Transport DB'!$D:$D,"="&amp;'Backfill Report'!C28,'Transport DB'!$C:$C,"&gt;="&amp;'Backfill Report'!$X$4,'Transport DB'!C:C,"&lt;="&amp;'Backfill Report'!$Y$4)</f>
        <v>0</v>
      </c>
      <c r="Z28" s="175">
        <f>SUMIFS('Transport DB'!$J:$J,'Transport DB'!$D:$D,"="&amp;'Backfill Report'!C28,'Transport DB'!$C:$C,"&gt;="&amp;'Backfill Report'!$Z$4,'Transport DB'!C:C,"&lt;="&amp;'Backfill Report'!$AA$4)</f>
        <v>0</v>
      </c>
      <c r="AA28" s="163">
        <f>SUMIFS('Transport DB'!O:O,'Transport DB'!$D:$D,"="&amp;'Backfill Report'!C28,'Transport DB'!$C:$C,"&gt;="&amp;'Backfill Report'!$Z$4,'Transport DB'!C:C,"&lt;="&amp;'Backfill Report'!$AA$4)+SUMIFS('Transport DB'!P:P,'Transport DB'!$D:$D,"="&amp;'Backfill Report'!C28,'Transport DB'!$C:$C,"&gt;="&amp;'Backfill Report'!$Z$4,'Transport DB'!C:C,"&lt;="&amp;'Backfill Report'!$AA$4)+SUMIFS('Transport DB'!Q:Q,'Transport DB'!$D:$D,"="&amp;'Backfill Report'!C28,'Transport DB'!$C:$C,"&gt;="&amp;'Backfill Report'!$Z$4,'Transport DB'!C:C,"&lt;="&amp;'Backfill Report'!$AA$4)</f>
        <v>0</v>
      </c>
      <c r="AB28" s="175">
        <f>SUMIFS('Transport DB'!$J:$J,'Transport DB'!$D:$D,"="&amp;'Backfill Report'!C28,'Transport DB'!$C:$C,"&gt;="&amp;'Backfill Report'!$AB$4,'Transport DB'!C:C,"&lt;="&amp;'Backfill Report'!$AC$4)</f>
        <v>0</v>
      </c>
      <c r="AC28" s="163">
        <f>SUMIFS('Transport DB'!O:O,'Transport DB'!$D:$D,"="&amp;'Backfill Report'!C28,'Transport DB'!$C:$C,"&gt;="&amp;'Backfill Report'!$AB$4,'Transport DB'!C:C,"&lt;="&amp;'Backfill Report'!$AC$4)+SUMIFS('Transport DB'!P:P,'Transport DB'!$D:$D,"="&amp;'Backfill Report'!C28,'Transport DB'!$C:$C,"&gt;="&amp;'Backfill Report'!$AB$4,'Transport DB'!C:C,"&lt;="&amp;'Backfill Report'!$AC$4)+SUMIFS('Transport DB'!Q:Q,'Transport DB'!$D:$D,"="&amp;'Backfill Report'!C28,'Transport DB'!$C:$C,"&gt;="&amp;'Backfill Report'!$AB$4,'Transport DB'!C:C,"&lt;="&amp;'Backfill Report'!$AC$4)</f>
        <v>0</v>
      </c>
      <c r="AD28" s="175">
        <f>SUMIFS('Transport DB'!$J:$J,'Transport DB'!$D:$D,"="&amp;'Backfill Report'!C28,'Transport DB'!$C:$C,"&gt;="&amp;'Backfill Report'!$AD$4,'Transport DB'!C:C,"&lt;="&amp;'Backfill Report'!$AE$4)</f>
        <v>0</v>
      </c>
      <c r="AE28" s="163">
        <f>SUMIFS('Transport DB'!O:O,'Transport DB'!$D:$D,"="&amp;'Backfill Report'!C28,'Transport DB'!$C:$C,"&gt;="&amp;'Backfill Report'!$AD$4,'Transport DB'!C:C,"&lt;="&amp;'Backfill Report'!$AE$4)+SUMIFS('Transport DB'!P:P,'Transport DB'!$D:$D,"="&amp;'Backfill Report'!C28,'Transport DB'!$C:$C,"&gt;="&amp;'Backfill Report'!$AD$4,'Transport DB'!C:C,"&lt;="&amp;'Backfill Report'!$AE$4)+SUMIFS('Transport DB'!Q:Q,'Transport DB'!$D:$D,"="&amp;'Backfill Report'!C28,'Transport DB'!$C:$C,"&gt;="&amp;'Backfill Report'!$AD$4,'Transport DB'!C:C,"&lt;="&amp;'Backfill Report'!$AE$4)</f>
        <v>0</v>
      </c>
    </row>
    <row r="29" spans="1:31" ht="28.5" x14ac:dyDescent="0.45">
      <c r="A29" s="157"/>
      <c r="B29" s="178">
        <v>26</v>
      </c>
      <c r="C29" s="162"/>
      <c r="D29" s="174"/>
      <c r="E29" s="179"/>
      <c r="F29" s="175">
        <f>SUMIFS('Transport DB'!$J:$J,'Transport DB'!$D:$D,"="&amp;'Backfill Report'!C29,'Transport DB'!$C:$C,"&gt;="&amp;'Backfill Report'!$F$4,'Transport DB'!C:C,"&lt;="&amp;'Backfill Report'!$G$4)</f>
        <v>0</v>
      </c>
      <c r="G29" s="163">
        <f>SUMIFS('Transport DB'!O:O,'Transport DB'!$D:$D,"="&amp;'Backfill Report'!C29,'Transport DB'!$C:$C,"&gt;="&amp;'Backfill Report'!$F$4,'Transport DB'!C:C,"&lt;="&amp;'Backfill Report'!$G$4)+SUMIFS('Transport DB'!P:P,'Transport DB'!$D:$D,"="&amp;'Backfill Report'!C29,'Transport DB'!$C:$C,"&gt;="&amp;'Backfill Report'!$F$4,'Transport DB'!C:C,"&lt;="&amp;'Backfill Report'!$G$4)+SUMIFS('Transport DB'!Q:Q,'Transport DB'!$D:$D,"="&amp;'Backfill Report'!C29,'Transport DB'!$C:$C,"&gt;="&amp;'Backfill Report'!$F$4,'Transport DB'!C:C,"&lt;="&amp;'Backfill Report'!$G$4)</f>
        <v>0</v>
      </c>
      <c r="H29" s="175">
        <f>SUMIFS('Transport DB'!$J:$J,'Transport DB'!$D:$D,"="&amp;'Backfill Report'!C29,'Transport DB'!$C:$C,"&gt;="&amp;'Backfill Report'!$H$4,'Transport DB'!C:C,"&lt;="&amp;'Backfill Report'!$I$4)</f>
        <v>0</v>
      </c>
      <c r="I29" s="163">
        <f>SUMIFS('Transport DB'!O:O,'Transport DB'!$D:$D,"="&amp;'Backfill Report'!C29,'Transport DB'!$C:$C,"&gt;="&amp;'Backfill Report'!$H$4,'Transport DB'!C:C,"&lt;="&amp;'Backfill Report'!$I$4)+SUMIFS('Transport DB'!P:P,'Transport DB'!$D:$D,"="&amp;'Backfill Report'!C29,'Transport DB'!$C:$C,"&gt;="&amp;'Backfill Report'!$H$4,'Transport DB'!C:C,"&lt;="&amp;'Backfill Report'!$I$4)+SUMIFS('Transport DB'!Q:Q,'Transport DB'!$D:$D,"="&amp;'Backfill Report'!C29,'Transport DB'!$C:$C,"&gt;="&amp;'Backfill Report'!$H$4,'Transport DB'!C:C,"&lt;="&amp;'Backfill Report'!$I$4)</f>
        <v>0</v>
      </c>
      <c r="J29" s="175">
        <f>SUMIFS('Transport DB'!$J:$J,'Transport DB'!$D:$D,"="&amp;'Backfill Report'!C29,'Transport DB'!$C:$C,"&gt;="&amp;'Backfill Report'!$J$4,'Transport DB'!C:C,"&lt;="&amp;'Backfill Report'!$K$4)</f>
        <v>0</v>
      </c>
      <c r="K29" s="163">
        <f>SUMIFS('Transport DB'!O:O,'Transport DB'!$D:$D,"="&amp;'Backfill Report'!C29,'Transport DB'!$C:$C,"&gt;="&amp;'Backfill Report'!$J$4,'Transport DB'!C:C,"&lt;="&amp;'Backfill Report'!$K$4)+SUMIFS('Transport DB'!P:P,'Transport DB'!$D:$D,"="&amp;'Backfill Report'!C29,'Transport DB'!$C:$C,"&gt;="&amp;'Backfill Report'!$J$4,'Transport DB'!C:C,"&lt;="&amp;'Backfill Report'!$K$4)+SUMIFS('Transport DB'!Q:Q,'Transport DB'!$D:$D,"="&amp;'Backfill Report'!C29,'Transport DB'!$C:$C,"&gt;="&amp;'Backfill Report'!$J$4,'Transport DB'!C:C,"&lt;="&amp;'Backfill Report'!$K$4)</f>
        <v>0</v>
      </c>
      <c r="L29" s="175">
        <f>SUMIFS('Transport DB'!J:J,'Transport DB'!D:D,"="&amp;'Backfill Report'!C29,'Transport DB'!C:C,"&gt;="&amp;'Backfill Report'!$L$4,'Transport DB'!C:C,"&lt;="&amp;'Backfill Report'!$M$4)</f>
        <v>0</v>
      </c>
      <c r="M29" s="163">
        <f>SUMIFS('Transport DB'!O:O,'Transport DB'!$D:$D,"="&amp;'Backfill Report'!C29,'Transport DB'!$C:$C,"&gt;="&amp;'Backfill Report'!$L$4,'Transport DB'!C:C,"&lt;="&amp;'Backfill Report'!$M$4)+SUMIFS('Transport DB'!P:P,'Transport DB'!$D:$D,"="&amp;'Backfill Report'!C29,'Transport DB'!$C:$C,"&gt;="&amp;'Backfill Report'!$L$4,'Transport DB'!C:C,"&lt;="&amp;'Backfill Report'!$M$4)+SUMIFS('Transport DB'!Q:Q,'Transport DB'!$D:$D,"="&amp;'Backfill Report'!C29,'Transport DB'!$C:$C,"&gt;="&amp;'Backfill Report'!$L$4,'Transport DB'!C:C,"&lt;="&amp;'Backfill Report'!$M$4)</f>
        <v>0</v>
      </c>
      <c r="N29" s="175">
        <f>SUMIFS('Transport DB'!$J:$J,'Transport DB'!$D:$D,"="&amp;'Backfill Report'!C29,'Transport DB'!$C:$C,"&gt;="&amp;'Backfill Report'!$N$4,'Transport DB'!C:C,"&lt;="&amp;'Backfill Report'!$O$4)</f>
        <v>0</v>
      </c>
      <c r="O29" s="163">
        <f>SUMIFS('Transport DB'!O:O,'Transport DB'!$D:$D,"="&amp;'Backfill Report'!C29,'Transport DB'!$C:$C,"&gt;="&amp;'Backfill Report'!$N$4,'Transport DB'!C:C,"&lt;="&amp;'Backfill Report'!$O$4)+SUMIFS('Transport DB'!P:P,'Transport DB'!$D:$D,"="&amp;'Backfill Report'!C29,'Transport DB'!$C:$C,"&gt;="&amp;'Backfill Report'!$N$4,'Transport DB'!C:C,"&lt;="&amp;'Backfill Report'!$O$4)+SUMIFS('Transport DB'!Q:Q,'Transport DB'!$D:$D,"="&amp;'Backfill Report'!C29,'Transport DB'!$C:$C,"&gt;="&amp;'Backfill Report'!$N$4,'Transport DB'!C:C,"&lt;="&amp;'Backfill Report'!$O$4)</f>
        <v>0</v>
      </c>
      <c r="P29" s="175">
        <f>SUMIFS('Transport DB'!$J:$J,'Transport DB'!$D:$D,"="&amp;'Backfill Report'!C29,'Transport DB'!$C:$C,"&gt;="&amp;'Backfill Report'!$P$4,'Transport DB'!C:C,"&lt;="&amp;'Backfill Report'!$Q$4)</f>
        <v>0</v>
      </c>
      <c r="Q29" s="163">
        <f>SUMIFS('Transport DB'!O:O,'Transport DB'!$D:$D,"="&amp;'Backfill Report'!C29,'Transport DB'!$C:$C,"&gt;="&amp;'Backfill Report'!$P$4,'Transport DB'!C:C,"&lt;="&amp;'Backfill Report'!$Q$4)+SUMIFS('Transport DB'!P:P,'Transport DB'!$D:$D,"="&amp;'Backfill Report'!C29,'Transport DB'!$C:$C,"&gt;="&amp;'Backfill Report'!$P$4,'Transport DB'!C:C,"&lt;="&amp;'Backfill Report'!$Q$4)+SUMIFS('Transport DB'!Q:Q,'Transport DB'!$D:$D,"="&amp;'Backfill Report'!C29,'Transport DB'!$C:$C,"&gt;="&amp;'Backfill Report'!$P$4,'Transport DB'!C:C,"&lt;="&amp;'Backfill Report'!$Q$4)</f>
        <v>0</v>
      </c>
      <c r="R29" s="175">
        <f>SUMIFS('Transport DB'!$J:$J,'Transport DB'!$D:$D,"="&amp;'Backfill Report'!C29,'Transport DB'!$C:$C,"&gt;="&amp;'Backfill Report'!$R$4,'Transport DB'!C:C,"&lt;="&amp;'Backfill Report'!$S$4)</f>
        <v>0</v>
      </c>
      <c r="S29" s="163">
        <f>SUMIFS('Transport DB'!O:O,'Transport DB'!$D:$D,"="&amp;'Backfill Report'!C29,'Transport DB'!$C:$C,"&gt;="&amp;'Backfill Report'!$R$4,'Transport DB'!C:C,"&lt;="&amp;'Backfill Report'!$S$4)+SUMIFS('Transport DB'!P:P,'Transport DB'!$D:$D,"="&amp;'Backfill Report'!C29,'Transport DB'!$C:$C,"&gt;="&amp;'Backfill Report'!$R$4,'Transport DB'!C:C,"&lt;="&amp;'Backfill Report'!$S$4)+SUMIFS('Transport DB'!Q:Q,'Transport DB'!$D:$D,"="&amp;'Backfill Report'!C29,'Transport DB'!$C:$C,"&gt;="&amp;'Backfill Report'!$R$4,'Transport DB'!C:C,"&lt;="&amp;'Backfill Report'!$S$4)</f>
        <v>0</v>
      </c>
      <c r="T29" s="175">
        <f>SUMIFS('Transport DB'!$J:$J,'Transport DB'!$D:$D,"="&amp;'Backfill Report'!C29,'Transport DB'!$C:$C,"&gt;="&amp;'Backfill Report'!$T$4,'Transport DB'!C:C,"&lt;="&amp;'Backfill Report'!$U$4)</f>
        <v>0</v>
      </c>
      <c r="U29" s="163">
        <f>SUMIFS('Transport DB'!O:O,'Transport DB'!$D:$D,"="&amp;'Backfill Report'!C29,'Transport DB'!$C:$C,"&gt;="&amp;'Backfill Report'!$T$4,'Transport DB'!C:C,"&lt;="&amp;'Backfill Report'!$U$4)+SUMIFS('Transport DB'!P:P,'Transport DB'!$D:$D,"="&amp;'Backfill Report'!C29,'Transport DB'!$C:$C,"&gt;="&amp;'Backfill Report'!$T$4,'Transport DB'!C:C,"&lt;="&amp;'Backfill Report'!$U$4)+SUMIFS('Transport DB'!Q:Q,'Transport DB'!$D:$D,"="&amp;'Backfill Report'!C29,'Transport DB'!$C:$C,"&gt;="&amp;'Backfill Report'!$T$4,'Transport DB'!C:C,"&lt;="&amp;'Backfill Report'!$U$4)</f>
        <v>0</v>
      </c>
      <c r="V29" s="175">
        <f>SUMIFS('Transport DB'!$J:$J,'Transport DB'!$D:$D,"="&amp;'Backfill Report'!C29,'Transport DB'!$C:$C,"&gt;="&amp;'Backfill Report'!$V$4,'Transport DB'!C:C,"&lt;="&amp;'Backfill Report'!$W$4)</f>
        <v>0</v>
      </c>
      <c r="W29" s="163">
        <f>SUMIFS('Transport DB'!O:O,'Transport DB'!$D:$D,"="&amp;'Backfill Report'!C29,'Transport DB'!$C:$C,"&gt;="&amp;'Backfill Report'!$V$4,'Transport DB'!C:C,"&lt;="&amp;'Backfill Report'!$W$4)+SUMIFS('Transport DB'!P:P,'Transport DB'!$D:$D,"="&amp;'Backfill Report'!C29,'Transport DB'!$C:$C,"&gt;="&amp;'Backfill Report'!$V$4,'Transport DB'!C:C,"&lt;="&amp;'Backfill Report'!$W$4)+SUMIFS('Transport DB'!Q:Q,'Transport DB'!$D:$D,"="&amp;'Backfill Report'!C29,'Transport DB'!$C:$C,"&gt;="&amp;'Backfill Report'!$V$4,'Transport DB'!C:C,"&lt;="&amp;'Backfill Report'!$W$4)</f>
        <v>0</v>
      </c>
      <c r="X29" s="175">
        <f>SUMIFS('Transport DB'!$J:$J,'Transport DB'!$D:$D,"="&amp;'Backfill Report'!C29,'Transport DB'!$C:$C,"&gt;="&amp;'Backfill Report'!$X$4,'Transport DB'!C:C,"&lt;="&amp;'Backfill Report'!$Y$4)</f>
        <v>0</v>
      </c>
      <c r="Y29" s="163">
        <f>SUMIFS('Transport DB'!O:O,'Transport DB'!$D:$D,"="&amp;'Backfill Report'!C29,'Transport DB'!$C:$C,"&gt;="&amp;'Backfill Report'!$X$4,'Transport DB'!C:C,"&lt;="&amp;'Backfill Report'!$Y$4)+SUMIFS('Transport DB'!P:P,'Transport DB'!$D:$D,"="&amp;'Backfill Report'!C29,'Transport DB'!$C:$C,"&gt;="&amp;'Backfill Report'!$X$4,'Transport DB'!C:C,"&lt;="&amp;'Backfill Report'!$Y$4)+SUMIFS('Transport DB'!Q:Q,'Transport DB'!$D:$D,"="&amp;'Backfill Report'!C29,'Transport DB'!$C:$C,"&gt;="&amp;'Backfill Report'!$X$4,'Transport DB'!C:C,"&lt;="&amp;'Backfill Report'!$Y$4)</f>
        <v>0</v>
      </c>
      <c r="Z29" s="175">
        <f>SUMIFS('Transport DB'!$J:$J,'Transport DB'!$D:$D,"="&amp;'Backfill Report'!C29,'Transport DB'!$C:$C,"&gt;="&amp;'Backfill Report'!$Z$4,'Transport DB'!C:C,"&lt;="&amp;'Backfill Report'!$AA$4)</f>
        <v>0</v>
      </c>
      <c r="AA29" s="163">
        <f>SUMIFS('Transport DB'!O:O,'Transport DB'!$D:$D,"="&amp;'Backfill Report'!C29,'Transport DB'!$C:$C,"&gt;="&amp;'Backfill Report'!$Z$4,'Transport DB'!C:C,"&lt;="&amp;'Backfill Report'!$AA$4)+SUMIFS('Transport DB'!P:P,'Transport DB'!$D:$D,"="&amp;'Backfill Report'!C29,'Transport DB'!$C:$C,"&gt;="&amp;'Backfill Report'!$Z$4,'Transport DB'!C:C,"&lt;="&amp;'Backfill Report'!$AA$4)+SUMIFS('Transport DB'!Q:Q,'Transport DB'!$D:$D,"="&amp;'Backfill Report'!C29,'Transport DB'!$C:$C,"&gt;="&amp;'Backfill Report'!$Z$4,'Transport DB'!C:C,"&lt;="&amp;'Backfill Report'!$AA$4)</f>
        <v>0</v>
      </c>
      <c r="AB29" s="175">
        <f>SUMIFS('Transport DB'!$J:$J,'Transport DB'!$D:$D,"="&amp;'Backfill Report'!C29,'Transport DB'!$C:$C,"&gt;="&amp;'Backfill Report'!$AB$4,'Transport DB'!C:C,"&lt;="&amp;'Backfill Report'!$AC$4)</f>
        <v>0</v>
      </c>
      <c r="AC29" s="163">
        <f>SUMIFS('Transport DB'!O:O,'Transport DB'!$D:$D,"="&amp;'Backfill Report'!C29,'Transport DB'!$C:$C,"&gt;="&amp;'Backfill Report'!$AB$4,'Transport DB'!C:C,"&lt;="&amp;'Backfill Report'!$AC$4)+SUMIFS('Transport DB'!P:P,'Transport DB'!$D:$D,"="&amp;'Backfill Report'!C29,'Transport DB'!$C:$C,"&gt;="&amp;'Backfill Report'!$AB$4,'Transport DB'!C:C,"&lt;="&amp;'Backfill Report'!$AC$4)+SUMIFS('Transport DB'!Q:Q,'Transport DB'!$D:$D,"="&amp;'Backfill Report'!C29,'Transport DB'!$C:$C,"&gt;="&amp;'Backfill Report'!$AB$4,'Transport DB'!C:C,"&lt;="&amp;'Backfill Report'!$AC$4)</f>
        <v>0</v>
      </c>
      <c r="AD29" s="175">
        <f>SUMIFS('Transport DB'!$J:$J,'Transport DB'!$D:$D,"="&amp;'Backfill Report'!C29,'Transport DB'!$C:$C,"&gt;="&amp;'Backfill Report'!$AD$4,'Transport DB'!C:C,"&lt;="&amp;'Backfill Report'!$AE$4)</f>
        <v>0</v>
      </c>
      <c r="AE29" s="163">
        <f>SUMIFS('Transport DB'!O:O,'Transport DB'!$D:$D,"="&amp;'Backfill Report'!C29,'Transport DB'!$C:$C,"&gt;="&amp;'Backfill Report'!$AD$4,'Transport DB'!C:C,"&lt;="&amp;'Backfill Report'!$AE$4)+SUMIFS('Transport DB'!P:P,'Transport DB'!$D:$D,"="&amp;'Backfill Report'!C29,'Transport DB'!$C:$C,"&gt;="&amp;'Backfill Report'!$AD$4,'Transport DB'!C:C,"&lt;="&amp;'Backfill Report'!$AE$4)+SUMIFS('Transport DB'!Q:Q,'Transport DB'!$D:$D,"="&amp;'Backfill Report'!C29,'Transport DB'!$C:$C,"&gt;="&amp;'Backfill Report'!$AD$4,'Transport DB'!C:C,"&lt;="&amp;'Backfill Report'!$AE$4)</f>
        <v>0</v>
      </c>
    </row>
    <row r="30" spans="1:31" ht="28.5" x14ac:dyDescent="0.45">
      <c r="A30" s="157"/>
      <c r="B30" s="178">
        <v>27</v>
      </c>
      <c r="C30" s="162"/>
      <c r="D30" s="174"/>
      <c r="E30" s="179"/>
      <c r="F30" s="175">
        <f>SUMIFS('Transport DB'!$J:$J,'Transport DB'!$D:$D,"="&amp;'Backfill Report'!C30,'Transport DB'!$C:$C,"&gt;="&amp;'Backfill Report'!$F$4,'Transport DB'!C:C,"&lt;="&amp;'Backfill Report'!$G$4)</f>
        <v>0</v>
      </c>
      <c r="G30" s="163">
        <f>SUMIFS('Transport DB'!O:O,'Transport DB'!$D:$D,"="&amp;'Backfill Report'!C30,'Transport DB'!$C:$C,"&gt;="&amp;'Backfill Report'!$F$4,'Transport DB'!C:C,"&lt;="&amp;'Backfill Report'!$G$4)+SUMIFS('Transport DB'!P:P,'Transport DB'!$D:$D,"="&amp;'Backfill Report'!C30,'Transport DB'!$C:$C,"&gt;="&amp;'Backfill Report'!$F$4,'Transport DB'!C:C,"&lt;="&amp;'Backfill Report'!$G$4)+SUMIFS('Transport DB'!Q:Q,'Transport DB'!$D:$D,"="&amp;'Backfill Report'!C30,'Transport DB'!$C:$C,"&gt;="&amp;'Backfill Report'!$F$4,'Transport DB'!C:C,"&lt;="&amp;'Backfill Report'!$G$4)</f>
        <v>0</v>
      </c>
      <c r="H30" s="175">
        <f>SUMIFS('Transport DB'!$J:$J,'Transport DB'!$D:$D,"="&amp;'Backfill Report'!C30,'Transport DB'!$C:$C,"&gt;="&amp;'Backfill Report'!$H$4,'Transport DB'!C:C,"&lt;="&amp;'Backfill Report'!$I$4)</f>
        <v>0</v>
      </c>
      <c r="I30" s="163">
        <f>SUMIFS('Transport DB'!O:O,'Transport DB'!$D:$D,"="&amp;'Backfill Report'!C30,'Transport DB'!$C:$C,"&gt;="&amp;'Backfill Report'!$H$4,'Transport DB'!C:C,"&lt;="&amp;'Backfill Report'!$I$4)+SUMIFS('Transport DB'!P:P,'Transport DB'!$D:$D,"="&amp;'Backfill Report'!C30,'Transport DB'!$C:$C,"&gt;="&amp;'Backfill Report'!$H$4,'Transport DB'!C:C,"&lt;="&amp;'Backfill Report'!$I$4)+SUMIFS('Transport DB'!Q:Q,'Transport DB'!$D:$D,"="&amp;'Backfill Report'!C30,'Transport DB'!$C:$C,"&gt;="&amp;'Backfill Report'!$H$4,'Transport DB'!C:C,"&lt;="&amp;'Backfill Report'!$I$4)</f>
        <v>0</v>
      </c>
      <c r="J30" s="175">
        <f>SUMIFS('Transport DB'!$J:$J,'Transport DB'!$D:$D,"="&amp;'Backfill Report'!C30,'Transport DB'!$C:$C,"&gt;="&amp;'Backfill Report'!$J$4,'Transport DB'!C:C,"&lt;="&amp;'Backfill Report'!$K$4)</f>
        <v>0</v>
      </c>
      <c r="K30" s="163">
        <f>SUMIFS('Transport DB'!O:O,'Transport DB'!$D:$D,"="&amp;'Backfill Report'!C30,'Transport DB'!$C:$C,"&gt;="&amp;'Backfill Report'!$J$4,'Transport DB'!C:C,"&lt;="&amp;'Backfill Report'!$K$4)+SUMIFS('Transport DB'!P:P,'Transport DB'!$D:$D,"="&amp;'Backfill Report'!C30,'Transport DB'!$C:$C,"&gt;="&amp;'Backfill Report'!$J$4,'Transport DB'!C:C,"&lt;="&amp;'Backfill Report'!$K$4)+SUMIFS('Transport DB'!Q:Q,'Transport DB'!$D:$D,"="&amp;'Backfill Report'!C30,'Transport DB'!$C:$C,"&gt;="&amp;'Backfill Report'!$J$4,'Transport DB'!C:C,"&lt;="&amp;'Backfill Report'!$K$4)</f>
        <v>0</v>
      </c>
      <c r="L30" s="175">
        <f>SUMIFS('Transport DB'!J:J,'Transport DB'!D:D,"="&amp;'Backfill Report'!C30,'Transport DB'!C:C,"&gt;="&amp;'Backfill Report'!$L$4,'Transport DB'!C:C,"&lt;="&amp;'Backfill Report'!$M$4)</f>
        <v>0</v>
      </c>
      <c r="M30" s="163">
        <f>SUMIFS('Transport DB'!O:O,'Transport DB'!$D:$D,"="&amp;'Backfill Report'!C30,'Transport DB'!$C:$C,"&gt;="&amp;'Backfill Report'!$L$4,'Transport DB'!C:C,"&lt;="&amp;'Backfill Report'!$M$4)+SUMIFS('Transport DB'!P:P,'Transport DB'!$D:$D,"="&amp;'Backfill Report'!C30,'Transport DB'!$C:$C,"&gt;="&amp;'Backfill Report'!$L$4,'Transport DB'!C:C,"&lt;="&amp;'Backfill Report'!$M$4)+SUMIFS('Transport DB'!Q:Q,'Transport DB'!$D:$D,"="&amp;'Backfill Report'!C30,'Transport DB'!$C:$C,"&gt;="&amp;'Backfill Report'!$L$4,'Transport DB'!C:C,"&lt;="&amp;'Backfill Report'!$M$4)</f>
        <v>0</v>
      </c>
      <c r="N30" s="175">
        <f>SUMIFS('Transport DB'!$J:$J,'Transport DB'!$D:$D,"="&amp;'Backfill Report'!C30,'Transport DB'!$C:$C,"&gt;="&amp;'Backfill Report'!$N$4,'Transport DB'!C:C,"&lt;="&amp;'Backfill Report'!$O$4)</f>
        <v>0</v>
      </c>
      <c r="O30" s="163">
        <f>SUMIFS('Transport DB'!O:O,'Transport DB'!$D:$D,"="&amp;'Backfill Report'!C30,'Transport DB'!$C:$C,"&gt;="&amp;'Backfill Report'!$N$4,'Transport DB'!C:C,"&lt;="&amp;'Backfill Report'!$O$4)+SUMIFS('Transport DB'!P:P,'Transport DB'!$D:$D,"="&amp;'Backfill Report'!C30,'Transport DB'!$C:$C,"&gt;="&amp;'Backfill Report'!$N$4,'Transport DB'!C:C,"&lt;="&amp;'Backfill Report'!$O$4)+SUMIFS('Transport DB'!Q:Q,'Transport DB'!$D:$D,"="&amp;'Backfill Report'!C30,'Transport DB'!$C:$C,"&gt;="&amp;'Backfill Report'!$N$4,'Transport DB'!C:C,"&lt;="&amp;'Backfill Report'!$O$4)</f>
        <v>0</v>
      </c>
      <c r="P30" s="175">
        <f>SUMIFS('Transport DB'!$J:$J,'Transport DB'!$D:$D,"="&amp;'Backfill Report'!C30,'Transport DB'!$C:$C,"&gt;="&amp;'Backfill Report'!$P$4,'Transport DB'!C:C,"&lt;="&amp;'Backfill Report'!$Q$4)</f>
        <v>0</v>
      </c>
      <c r="Q30" s="163">
        <f>SUMIFS('Transport DB'!O:O,'Transport DB'!$D:$D,"="&amp;'Backfill Report'!C30,'Transport DB'!$C:$C,"&gt;="&amp;'Backfill Report'!$P$4,'Transport DB'!C:C,"&lt;="&amp;'Backfill Report'!$Q$4)+SUMIFS('Transport DB'!P:P,'Transport DB'!$D:$D,"="&amp;'Backfill Report'!C30,'Transport DB'!$C:$C,"&gt;="&amp;'Backfill Report'!$P$4,'Transport DB'!C:C,"&lt;="&amp;'Backfill Report'!$Q$4)+SUMIFS('Transport DB'!Q:Q,'Transport DB'!$D:$D,"="&amp;'Backfill Report'!C30,'Transport DB'!$C:$C,"&gt;="&amp;'Backfill Report'!$P$4,'Transport DB'!C:C,"&lt;="&amp;'Backfill Report'!$Q$4)</f>
        <v>0</v>
      </c>
      <c r="R30" s="175">
        <f>SUMIFS('Transport DB'!$J:$J,'Transport DB'!$D:$D,"="&amp;'Backfill Report'!C30,'Transport DB'!$C:$C,"&gt;="&amp;'Backfill Report'!$R$4,'Transport DB'!C:C,"&lt;="&amp;'Backfill Report'!$S$4)</f>
        <v>0</v>
      </c>
      <c r="S30" s="163">
        <f>SUMIFS('Transport DB'!O:O,'Transport DB'!$D:$D,"="&amp;'Backfill Report'!C30,'Transport DB'!$C:$C,"&gt;="&amp;'Backfill Report'!$R$4,'Transport DB'!C:C,"&lt;="&amp;'Backfill Report'!$S$4)+SUMIFS('Transport DB'!P:P,'Transport DB'!$D:$D,"="&amp;'Backfill Report'!C30,'Transport DB'!$C:$C,"&gt;="&amp;'Backfill Report'!$R$4,'Transport DB'!C:C,"&lt;="&amp;'Backfill Report'!$S$4)+SUMIFS('Transport DB'!Q:Q,'Transport DB'!$D:$D,"="&amp;'Backfill Report'!C30,'Transport DB'!$C:$C,"&gt;="&amp;'Backfill Report'!$R$4,'Transport DB'!C:C,"&lt;="&amp;'Backfill Report'!$S$4)</f>
        <v>0</v>
      </c>
      <c r="T30" s="175">
        <f>SUMIFS('Transport DB'!$J:$J,'Transport DB'!$D:$D,"="&amp;'Backfill Report'!C30,'Transport DB'!$C:$C,"&gt;="&amp;'Backfill Report'!$T$4,'Transport DB'!C:C,"&lt;="&amp;'Backfill Report'!$U$4)</f>
        <v>0</v>
      </c>
      <c r="U30" s="163">
        <f>SUMIFS('Transport DB'!O:O,'Transport DB'!$D:$D,"="&amp;'Backfill Report'!C30,'Transport DB'!$C:$C,"&gt;="&amp;'Backfill Report'!$T$4,'Transport DB'!C:C,"&lt;="&amp;'Backfill Report'!$U$4)+SUMIFS('Transport DB'!P:P,'Transport DB'!$D:$D,"="&amp;'Backfill Report'!C30,'Transport DB'!$C:$C,"&gt;="&amp;'Backfill Report'!$T$4,'Transport DB'!C:C,"&lt;="&amp;'Backfill Report'!$U$4)+SUMIFS('Transport DB'!Q:Q,'Transport DB'!$D:$D,"="&amp;'Backfill Report'!C30,'Transport DB'!$C:$C,"&gt;="&amp;'Backfill Report'!$T$4,'Transport DB'!C:C,"&lt;="&amp;'Backfill Report'!$U$4)</f>
        <v>0</v>
      </c>
      <c r="V30" s="175">
        <f>SUMIFS('Transport DB'!$J:$J,'Transport DB'!$D:$D,"="&amp;'Backfill Report'!C30,'Transport DB'!$C:$C,"&gt;="&amp;'Backfill Report'!$V$4,'Transport DB'!C:C,"&lt;="&amp;'Backfill Report'!$W$4)</f>
        <v>0</v>
      </c>
      <c r="W30" s="163">
        <f>SUMIFS('Transport DB'!O:O,'Transport DB'!$D:$D,"="&amp;'Backfill Report'!C30,'Transport DB'!$C:$C,"&gt;="&amp;'Backfill Report'!$V$4,'Transport DB'!C:C,"&lt;="&amp;'Backfill Report'!$W$4)+SUMIFS('Transport DB'!P:P,'Transport DB'!$D:$D,"="&amp;'Backfill Report'!C30,'Transport DB'!$C:$C,"&gt;="&amp;'Backfill Report'!$V$4,'Transport DB'!C:C,"&lt;="&amp;'Backfill Report'!$W$4)+SUMIFS('Transport DB'!Q:Q,'Transport DB'!$D:$D,"="&amp;'Backfill Report'!C30,'Transport DB'!$C:$C,"&gt;="&amp;'Backfill Report'!$V$4,'Transport DB'!C:C,"&lt;="&amp;'Backfill Report'!$W$4)</f>
        <v>0</v>
      </c>
      <c r="X30" s="175">
        <f>SUMIFS('Transport DB'!$J:$J,'Transport DB'!$D:$D,"="&amp;'Backfill Report'!C30,'Transport DB'!$C:$C,"&gt;="&amp;'Backfill Report'!$X$4,'Transport DB'!C:C,"&lt;="&amp;'Backfill Report'!$Y$4)</f>
        <v>0</v>
      </c>
      <c r="Y30" s="163">
        <f>SUMIFS('Transport DB'!O:O,'Transport DB'!$D:$D,"="&amp;'Backfill Report'!C30,'Transport DB'!$C:$C,"&gt;="&amp;'Backfill Report'!$X$4,'Transport DB'!C:C,"&lt;="&amp;'Backfill Report'!$Y$4)+SUMIFS('Transport DB'!P:P,'Transport DB'!$D:$D,"="&amp;'Backfill Report'!C30,'Transport DB'!$C:$C,"&gt;="&amp;'Backfill Report'!$X$4,'Transport DB'!C:C,"&lt;="&amp;'Backfill Report'!$Y$4)+SUMIFS('Transport DB'!Q:Q,'Transport DB'!$D:$D,"="&amp;'Backfill Report'!C30,'Transport DB'!$C:$C,"&gt;="&amp;'Backfill Report'!$X$4,'Transport DB'!C:C,"&lt;="&amp;'Backfill Report'!$Y$4)</f>
        <v>0</v>
      </c>
      <c r="Z30" s="175">
        <f>SUMIFS('Transport DB'!$J:$J,'Transport DB'!$D:$D,"="&amp;'Backfill Report'!C30,'Transport DB'!$C:$C,"&gt;="&amp;'Backfill Report'!$Z$4,'Transport DB'!C:C,"&lt;="&amp;'Backfill Report'!$AA$4)</f>
        <v>0</v>
      </c>
      <c r="AA30" s="163">
        <f>SUMIFS('Transport DB'!O:O,'Transport DB'!$D:$D,"="&amp;'Backfill Report'!C30,'Transport DB'!$C:$C,"&gt;="&amp;'Backfill Report'!$Z$4,'Transport DB'!C:C,"&lt;="&amp;'Backfill Report'!$AA$4)+SUMIFS('Transport DB'!P:P,'Transport DB'!$D:$D,"="&amp;'Backfill Report'!C30,'Transport DB'!$C:$C,"&gt;="&amp;'Backfill Report'!$Z$4,'Transport DB'!C:C,"&lt;="&amp;'Backfill Report'!$AA$4)+SUMIFS('Transport DB'!Q:Q,'Transport DB'!$D:$D,"="&amp;'Backfill Report'!C30,'Transport DB'!$C:$C,"&gt;="&amp;'Backfill Report'!$Z$4,'Transport DB'!C:C,"&lt;="&amp;'Backfill Report'!$AA$4)</f>
        <v>0</v>
      </c>
      <c r="AB30" s="175">
        <f>SUMIFS('Transport DB'!$J:$J,'Transport DB'!$D:$D,"="&amp;'Backfill Report'!C30,'Transport DB'!$C:$C,"&gt;="&amp;'Backfill Report'!$AB$4,'Transport DB'!C:C,"&lt;="&amp;'Backfill Report'!$AC$4)</f>
        <v>0</v>
      </c>
      <c r="AC30" s="163">
        <f>SUMIFS('Transport DB'!O:O,'Transport DB'!$D:$D,"="&amp;'Backfill Report'!C30,'Transport DB'!$C:$C,"&gt;="&amp;'Backfill Report'!$AB$4,'Transport DB'!C:C,"&lt;="&amp;'Backfill Report'!$AC$4)+SUMIFS('Transport DB'!P:P,'Transport DB'!$D:$D,"="&amp;'Backfill Report'!C30,'Transport DB'!$C:$C,"&gt;="&amp;'Backfill Report'!$AB$4,'Transport DB'!C:C,"&lt;="&amp;'Backfill Report'!$AC$4)+SUMIFS('Transport DB'!Q:Q,'Transport DB'!$D:$D,"="&amp;'Backfill Report'!C30,'Transport DB'!$C:$C,"&gt;="&amp;'Backfill Report'!$AB$4,'Transport DB'!C:C,"&lt;="&amp;'Backfill Report'!$AC$4)</f>
        <v>0</v>
      </c>
      <c r="AD30" s="175">
        <f>SUMIFS('Transport DB'!$J:$J,'Transport DB'!$D:$D,"="&amp;'Backfill Report'!C30,'Transport DB'!$C:$C,"&gt;="&amp;'Backfill Report'!$AD$4,'Transport DB'!C:C,"&lt;="&amp;'Backfill Report'!$AE$4)</f>
        <v>0</v>
      </c>
      <c r="AE30" s="163">
        <f>SUMIFS('Transport DB'!O:O,'Transport DB'!$D:$D,"="&amp;'Backfill Report'!C30,'Transport DB'!$C:$C,"&gt;="&amp;'Backfill Report'!$AD$4,'Transport DB'!C:C,"&lt;="&amp;'Backfill Report'!$AE$4)+SUMIFS('Transport DB'!P:P,'Transport DB'!$D:$D,"="&amp;'Backfill Report'!C30,'Transport DB'!$C:$C,"&gt;="&amp;'Backfill Report'!$AD$4,'Transport DB'!C:C,"&lt;="&amp;'Backfill Report'!$AE$4)+SUMIFS('Transport DB'!Q:Q,'Transport DB'!$D:$D,"="&amp;'Backfill Report'!C30,'Transport DB'!$C:$C,"&gt;="&amp;'Backfill Report'!$AD$4,'Transport DB'!C:C,"&lt;="&amp;'Backfill Report'!$AE$4)</f>
        <v>0</v>
      </c>
    </row>
    <row r="31" spans="1:31" ht="28.5" x14ac:dyDescent="0.45">
      <c r="A31" s="157"/>
      <c r="B31" s="178">
        <v>28</v>
      </c>
      <c r="C31" s="162"/>
      <c r="D31" s="174"/>
      <c r="E31" s="179"/>
      <c r="F31" s="175">
        <f>SUMIFS('Transport DB'!$J:$J,'Transport DB'!$D:$D,"="&amp;'Backfill Report'!C31,'Transport DB'!$C:$C,"&gt;="&amp;'Backfill Report'!$F$4,'Transport DB'!C:C,"&lt;="&amp;'Backfill Report'!$G$4)</f>
        <v>0</v>
      </c>
      <c r="G31" s="163">
        <f>SUMIFS('Transport DB'!O:O,'Transport DB'!$D:$D,"="&amp;'Backfill Report'!C31,'Transport DB'!$C:$C,"&gt;="&amp;'Backfill Report'!$F$4,'Transport DB'!C:C,"&lt;="&amp;'Backfill Report'!$G$4)+SUMIFS('Transport DB'!P:P,'Transport DB'!$D:$D,"="&amp;'Backfill Report'!C31,'Transport DB'!$C:$C,"&gt;="&amp;'Backfill Report'!$F$4,'Transport DB'!C:C,"&lt;="&amp;'Backfill Report'!$G$4)+SUMIFS('Transport DB'!Q:Q,'Transport DB'!$D:$D,"="&amp;'Backfill Report'!C31,'Transport DB'!$C:$C,"&gt;="&amp;'Backfill Report'!$F$4,'Transport DB'!C:C,"&lt;="&amp;'Backfill Report'!$G$4)</f>
        <v>0</v>
      </c>
      <c r="H31" s="175">
        <f>SUMIFS('Transport DB'!$J:$J,'Transport DB'!$D:$D,"="&amp;'Backfill Report'!C31,'Transport DB'!$C:$C,"&gt;="&amp;'Backfill Report'!$H$4,'Transport DB'!C:C,"&lt;="&amp;'Backfill Report'!$I$4)</f>
        <v>0</v>
      </c>
      <c r="I31" s="163">
        <f>SUMIFS('Transport DB'!O:O,'Transport DB'!$D:$D,"="&amp;'Backfill Report'!C31,'Transport DB'!$C:$C,"&gt;="&amp;'Backfill Report'!$H$4,'Transport DB'!C:C,"&lt;="&amp;'Backfill Report'!$I$4)+SUMIFS('Transport DB'!P:P,'Transport DB'!$D:$D,"="&amp;'Backfill Report'!C31,'Transport DB'!$C:$C,"&gt;="&amp;'Backfill Report'!$H$4,'Transport DB'!C:C,"&lt;="&amp;'Backfill Report'!$I$4)+SUMIFS('Transport DB'!Q:Q,'Transport DB'!$D:$D,"="&amp;'Backfill Report'!C31,'Transport DB'!$C:$C,"&gt;="&amp;'Backfill Report'!$H$4,'Transport DB'!C:C,"&lt;="&amp;'Backfill Report'!$I$4)</f>
        <v>0</v>
      </c>
      <c r="J31" s="175">
        <f>SUMIFS('Transport DB'!$J:$J,'Transport DB'!$D:$D,"="&amp;'Backfill Report'!C31,'Transport DB'!$C:$C,"&gt;="&amp;'Backfill Report'!$J$4,'Transport DB'!C:C,"&lt;="&amp;'Backfill Report'!$K$4)</f>
        <v>0</v>
      </c>
      <c r="K31" s="163">
        <f>SUMIFS('Transport DB'!O:O,'Transport DB'!$D:$D,"="&amp;'Backfill Report'!C31,'Transport DB'!$C:$C,"&gt;="&amp;'Backfill Report'!$J$4,'Transport DB'!C:C,"&lt;="&amp;'Backfill Report'!$K$4)+SUMIFS('Transport DB'!P:P,'Transport DB'!$D:$D,"="&amp;'Backfill Report'!C31,'Transport DB'!$C:$C,"&gt;="&amp;'Backfill Report'!$J$4,'Transport DB'!C:C,"&lt;="&amp;'Backfill Report'!$K$4)+SUMIFS('Transport DB'!Q:Q,'Transport DB'!$D:$D,"="&amp;'Backfill Report'!C31,'Transport DB'!$C:$C,"&gt;="&amp;'Backfill Report'!$J$4,'Transport DB'!C:C,"&lt;="&amp;'Backfill Report'!$K$4)</f>
        <v>0</v>
      </c>
      <c r="L31" s="175">
        <f>SUMIFS('Transport DB'!J:J,'Transport DB'!D:D,"="&amp;'Backfill Report'!C31,'Transport DB'!C:C,"&gt;="&amp;'Backfill Report'!$L$4,'Transport DB'!C:C,"&lt;="&amp;'Backfill Report'!$M$4)</f>
        <v>0</v>
      </c>
      <c r="M31" s="163">
        <f>SUMIFS('Transport DB'!O:O,'Transport DB'!$D:$D,"="&amp;'Backfill Report'!C31,'Transport DB'!$C:$C,"&gt;="&amp;'Backfill Report'!$L$4,'Transport DB'!C:C,"&lt;="&amp;'Backfill Report'!$M$4)+SUMIFS('Transport DB'!P:P,'Transport DB'!$D:$D,"="&amp;'Backfill Report'!C31,'Transport DB'!$C:$C,"&gt;="&amp;'Backfill Report'!$L$4,'Transport DB'!C:C,"&lt;="&amp;'Backfill Report'!$M$4)+SUMIFS('Transport DB'!Q:Q,'Transport DB'!$D:$D,"="&amp;'Backfill Report'!C31,'Transport DB'!$C:$C,"&gt;="&amp;'Backfill Report'!$L$4,'Transport DB'!C:C,"&lt;="&amp;'Backfill Report'!$M$4)</f>
        <v>0</v>
      </c>
      <c r="N31" s="175">
        <f>SUMIFS('Transport DB'!$J:$J,'Transport DB'!$D:$D,"="&amp;'Backfill Report'!C31,'Transport DB'!$C:$C,"&gt;="&amp;'Backfill Report'!$N$4,'Transport DB'!C:C,"&lt;="&amp;'Backfill Report'!$O$4)</f>
        <v>0</v>
      </c>
      <c r="O31" s="163">
        <f>SUMIFS('Transport DB'!O:O,'Transport DB'!$D:$D,"="&amp;'Backfill Report'!C31,'Transport DB'!$C:$C,"&gt;="&amp;'Backfill Report'!$N$4,'Transport DB'!C:C,"&lt;="&amp;'Backfill Report'!$O$4)+SUMIFS('Transport DB'!P:P,'Transport DB'!$D:$D,"="&amp;'Backfill Report'!C31,'Transport DB'!$C:$C,"&gt;="&amp;'Backfill Report'!$N$4,'Transport DB'!C:C,"&lt;="&amp;'Backfill Report'!$O$4)+SUMIFS('Transport DB'!Q:Q,'Transport DB'!$D:$D,"="&amp;'Backfill Report'!C31,'Transport DB'!$C:$C,"&gt;="&amp;'Backfill Report'!$N$4,'Transport DB'!C:C,"&lt;="&amp;'Backfill Report'!$O$4)</f>
        <v>0</v>
      </c>
      <c r="P31" s="175">
        <f>SUMIFS('Transport DB'!$J:$J,'Transport DB'!$D:$D,"="&amp;'Backfill Report'!C31,'Transport DB'!$C:$C,"&gt;="&amp;'Backfill Report'!$P$4,'Transport DB'!C:C,"&lt;="&amp;'Backfill Report'!$Q$4)</f>
        <v>0</v>
      </c>
      <c r="Q31" s="163">
        <f>SUMIFS('Transport DB'!O:O,'Transport DB'!$D:$D,"="&amp;'Backfill Report'!C31,'Transport DB'!$C:$C,"&gt;="&amp;'Backfill Report'!$P$4,'Transport DB'!C:C,"&lt;="&amp;'Backfill Report'!$Q$4)+SUMIFS('Transport DB'!P:P,'Transport DB'!$D:$D,"="&amp;'Backfill Report'!C31,'Transport DB'!$C:$C,"&gt;="&amp;'Backfill Report'!$P$4,'Transport DB'!C:C,"&lt;="&amp;'Backfill Report'!$Q$4)+SUMIFS('Transport DB'!Q:Q,'Transport DB'!$D:$D,"="&amp;'Backfill Report'!C31,'Transport DB'!$C:$C,"&gt;="&amp;'Backfill Report'!$P$4,'Transport DB'!C:C,"&lt;="&amp;'Backfill Report'!$Q$4)</f>
        <v>0</v>
      </c>
      <c r="R31" s="175">
        <f>SUMIFS('Transport DB'!$J:$J,'Transport DB'!$D:$D,"="&amp;'Backfill Report'!C31,'Transport DB'!$C:$C,"&gt;="&amp;'Backfill Report'!$R$4,'Transport DB'!C:C,"&lt;="&amp;'Backfill Report'!$S$4)</f>
        <v>0</v>
      </c>
      <c r="S31" s="163">
        <f>SUMIFS('Transport DB'!O:O,'Transport DB'!$D:$D,"="&amp;'Backfill Report'!C31,'Transport DB'!$C:$C,"&gt;="&amp;'Backfill Report'!$R$4,'Transport DB'!C:C,"&lt;="&amp;'Backfill Report'!$S$4)+SUMIFS('Transport DB'!P:P,'Transport DB'!$D:$D,"="&amp;'Backfill Report'!C31,'Transport DB'!$C:$C,"&gt;="&amp;'Backfill Report'!$R$4,'Transport DB'!C:C,"&lt;="&amp;'Backfill Report'!$S$4)+SUMIFS('Transport DB'!Q:Q,'Transport DB'!$D:$D,"="&amp;'Backfill Report'!C31,'Transport DB'!$C:$C,"&gt;="&amp;'Backfill Report'!$R$4,'Transport DB'!C:C,"&lt;="&amp;'Backfill Report'!$S$4)</f>
        <v>0</v>
      </c>
      <c r="T31" s="175">
        <f>SUMIFS('Transport DB'!$J:$J,'Transport DB'!$D:$D,"="&amp;'Backfill Report'!C31,'Transport DB'!$C:$C,"&gt;="&amp;'Backfill Report'!$T$4,'Transport DB'!C:C,"&lt;="&amp;'Backfill Report'!$U$4)</f>
        <v>0</v>
      </c>
      <c r="U31" s="163">
        <f>SUMIFS('Transport DB'!O:O,'Transport DB'!$D:$D,"="&amp;'Backfill Report'!C31,'Transport DB'!$C:$C,"&gt;="&amp;'Backfill Report'!$T$4,'Transport DB'!C:C,"&lt;="&amp;'Backfill Report'!$U$4)+SUMIFS('Transport DB'!P:P,'Transport DB'!$D:$D,"="&amp;'Backfill Report'!C31,'Transport DB'!$C:$C,"&gt;="&amp;'Backfill Report'!$T$4,'Transport DB'!C:C,"&lt;="&amp;'Backfill Report'!$U$4)+SUMIFS('Transport DB'!Q:Q,'Transport DB'!$D:$D,"="&amp;'Backfill Report'!C31,'Transport DB'!$C:$C,"&gt;="&amp;'Backfill Report'!$T$4,'Transport DB'!C:C,"&lt;="&amp;'Backfill Report'!$U$4)</f>
        <v>0</v>
      </c>
      <c r="V31" s="175">
        <f>SUMIFS('Transport DB'!$J:$J,'Transport DB'!$D:$D,"="&amp;'Backfill Report'!C31,'Transport DB'!$C:$C,"&gt;="&amp;'Backfill Report'!$V$4,'Transport DB'!C:C,"&lt;="&amp;'Backfill Report'!$W$4)</f>
        <v>0</v>
      </c>
      <c r="W31" s="163">
        <f>SUMIFS('Transport DB'!O:O,'Transport DB'!$D:$D,"="&amp;'Backfill Report'!C31,'Transport DB'!$C:$C,"&gt;="&amp;'Backfill Report'!$V$4,'Transport DB'!C:C,"&lt;="&amp;'Backfill Report'!$W$4)+SUMIFS('Transport DB'!P:P,'Transport DB'!$D:$D,"="&amp;'Backfill Report'!C31,'Transport DB'!$C:$C,"&gt;="&amp;'Backfill Report'!$V$4,'Transport DB'!C:C,"&lt;="&amp;'Backfill Report'!$W$4)+SUMIFS('Transport DB'!Q:Q,'Transport DB'!$D:$D,"="&amp;'Backfill Report'!C31,'Transport DB'!$C:$C,"&gt;="&amp;'Backfill Report'!$V$4,'Transport DB'!C:C,"&lt;="&amp;'Backfill Report'!$W$4)</f>
        <v>0</v>
      </c>
      <c r="X31" s="175">
        <f>SUMIFS('Transport DB'!$J:$J,'Transport DB'!$D:$D,"="&amp;'Backfill Report'!C31,'Transport DB'!$C:$C,"&gt;="&amp;'Backfill Report'!$X$4,'Transport DB'!C:C,"&lt;="&amp;'Backfill Report'!$Y$4)</f>
        <v>0</v>
      </c>
      <c r="Y31" s="163">
        <f>SUMIFS('Transport DB'!O:O,'Transport DB'!$D:$D,"="&amp;'Backfill Report'!C31,'Transport DB'!$C:$C,"&gt;="&amp;'Backfill Report'!$X$4,'Transport DB'!C:C,"&lt;="&amp;'Backfill Report'!$Y$4)+SUMIFS('Transport DB'!P:P,'Transport DB'!$D:$D,"="&amp;'Backfill Report'!C31,'Transport DB'!$C:$C,"&gt;="&amp;'Backfill Report'!$X$4,'Transport DB'!C:C,"&lt;="&amp;'Backfill Report'!$Y$4)+SUMIFS('Transport DB'!Q:Q,'Transport DB'!$D:$D,"="&amp;'Backfill Report'!C31,'Transport DB'!$C:$C,"&gt;="&amp;'Backfill Report'!$X$4,'Transport DB'!C:C,"&lt;="&amp;'Backfill Report'!$Y$4)</f>
        <v>0</v>
      </c>
      <c r="Z31" s="175">
        <f>SUMIFS('Transport DB'!$J:$J,'Transport DB'!$D:$D,"="&amp;'Backfill Report'!C31,'Transport DB'!$C:$C,"&gt;="&amp;'Backfill Report'!$Z$4,'Transport DB'!C:C,"&lt;="&amp;'Backfill Report'!$AA$4)</f>
        <v>0</v>
      </c>
      <c r="AA31" s="163">
        <f>SUMIFS('Transport DB'!O:O,'Transport DB'!$D:$D,"="&amp;'Backfill Report'!C31,'Transport DB'!$C:$C,"&gt;="&amp;'Backfill Report'!$Z$4,'Transport DB'!C:C,"&lt;="&amp;'Backfill Report'!$AA$4)+SUMIFS('Transport DB'!P:P,'Transport DB'!$D:$D,"="&amp;'Backfill Report'!C31,'Transport DB'!$C:$C,"&gt;="&amp;'Backfill Report'!$Z$4,'Transport DB'!C:C,"&lt;="&amp;'Backfill Report'!$AA$4)+SUMIFS('Transport DB'!Q:Q,'Transport DB'!$D:$D,"="&amp;'Backfill Report'!C31,'Transport DB'!$C:$C,"&gt;="&amp;'Backfill Report'!$Z$4,'Transport DB'!C:C,"&lt;="&amp;'Backfill Report'!$AA$4)</f>
        <v>0</v>
      </c>
      <c r="AB31" s="175">
        <f>SUMIFS('Transport DB'!$J:$J,'Transport DB'!$D:$D,"="&amp;'Backfill Report'!C31,'Transport DB'!$C:$C,"&gt;="&amp;'Backfill Report'!$AB$4,'Transport DB'!C:C,"&lt;="&amp;'Backfill Report'!$AC$4)</f>
        <v>0</v>
      </c>
      <c r="AC31" s="163">
        <f>SUMIFS('Transport DB'!O:O,'Transport DB'!$D:$D,"="&amp;'Backfill Report'!C31,'Transport DB'!$C:$C,"&gt;="&amp;'Backfill Report'!$AB$4,'Transport DB'!C:C,"&lt;="&amp;'Backfill Report'!$AC$4)+SUMIFS('Transport DB'!P:P,'Transport DB'!$D:$D,"="&amp;'Backfill Report'!C31,'Transport DB'!$C:$C,"&gt;="&amp;'Backfill Report'!$AB$4,'Transport DB'!C:C,"&lt;="&amp;'Backfill Report'!$AC$4)+SUMIFS('Transport DB'!Q:Q,'Transport DB'!$D:$D,"="&amp;'Backfill Report'!C31,'Transport DB'!$C:$C,"&gt;="&amp;'Backfill Report'!$AB$4,'Transport DB'!C:C,"&lt;="&amp;'Backfill Report'!$AC$4)</f>
        <v>0</v>
      </c>
      <c r="AD31" s="175">
        <f>SUMIFS('Transport DB'!$J:$J,'Transport DB'!$D:$D,"="&amp;'Backfill Report'!C31,'Transport DB'!$C:$C,"&gt;="&amp;'Backfill Report'!$AD$4,'Transport DB'!C:C,"&lt;="&amp;'Backfill Report'!$AE$4)</f>
        <v>0</v>
      </c>
      <c r="AE31" s="163">
        <f>SUMIFS('Transport DB'!O:O,'Transport DB'!$D:$D,"="&amp;'Backfill Report'!C31,'Transport DB'!$C:$C,"&gt;="&amp;'Backfill Report'!$AD$4,'Transport DB'!C:C,"&lt;="&amp;'Backfill Report'!$AE$4)+SUMIFS('Transport DB'!P:P,'Transport DB'!$D:$D,"="&amp;'Backfill Report'!C31,'Transport DB'!$C:$C,"&gt;="&amp;'Backfill Report'!$AD$4,'Transport DB'!C:C,"&lt;="&amp;'Backfill Report'!$AE$4)+SUMIFS('Transport DB'!Q:Q,'Transport DB'!$D:$D,"="&amp;'Backfill Report'!C31,'Transport DB'!$C:$C,"&gt;="&amp;'Backfill Report'!$AD$4,'Transport DB'!C:C,"&lt;="&amp;'Backfill Report'!$AE$4)</f>
        <v>0</v>
      </c>
    </row>
    <row r="32" spans="1:31" ht="28.5" x14ac:dyDescent="0.45">
      <c r="A32" s="157"/>
      <c r="B32" s="178">
        <v>29</v>
      </c>
      <c r="C32" s="162"/>
      <c r="D32" s="174"/>
      <c r="E32" s="179"/>
      <c r="F32" s="175">
        <f>SUMIFS('Transport DB'!$J:$J,'Transport DB'!$D:$D,"="&amp;'Backfill Report'!C32,'Transport DB'!$C:$C,"&gt;="&amp;'Backfill Report'!$F$4,'Transport DB'!C:C,"&lt;="&amp;'Backfill Report'!$G$4)</f>
        <v>0</v>
      </c>
      <c r="G32" s="163">
        <f>SUMIFS('Transport DB'!O:O,'Transport DB'!$D:$D,"="&amp;'Backfill Report'!C32,'Transport DB'!$C:$C,"&gt;="&amp;'Backfill Report'!$F$4,'Transport DB'!C:C,"&lt;="&amp;'Backfill Report'!$G$4)+SUMIFS('Transport DB'!P:P,'Transport DB'!$D:$D,"="&amp;'Backfill Report'!C32,'Transport DB'!$C:$C,"&gt;="&amp;'Backfill Report'!$F$4,'Transport DB'!C:C,"&lt;="&amp;'Backfill Report'!$G$4)+SUMIFS('Transport DB'!Q:Q,'Transport DB'!$D:$D,"="&amp;'Backfill Report'!C32,'Transport DB'!$C:$C,"&gt;="&amp;'Backfill Report'!$F$4,'Transport DB'!C:C,"&lt;="&amp;'Backfill Report'!$G$4)</f>
        <v>0</v>
      </c>
      <c r="H32" s="175">
        <f>SUMIFS('Transport DB'!$J:$J,'Transport DB'!$D:$D,"="&amp;'Backfill Report'!C32,'Transport DB'!$C:$C,"&gt;="&amp;'Backfill Report'!$H$4,'Transport DB'!C:C,"&lt;="&amp;'Backfill Report'!$I$4)</f>
        <v>0</v>
      </c>
      <c r="I32" s="163">
        <f>SUMIFS('Transport DB'!O:O,'Transport DB'!$D:$D,"="&amp;'Backfill Report'!C32,'Transport DB'!$C:$C,"&gt;="&amp;'Backfill Report'!$H$4,'Transport DB'!C:C,"&lt;="&amp;'Backfill Report'!$I$4)+SUMIFS('Transport DB'!P:P,'Transport DB'!$D:$D,"="&amp;'Backfill Report'!C32,'Transport DB'!$C:$C,"&gt;="&amp;'Backfill Report'!$H$4,'Transport DB'!C:C,"&lt;="&amp;'Backfill Report'!$I$4)+SUMIFS('Transport DB'!Q:Q,'Transport DB'!$D:$D,"="&amp;'Backfill Report'!C32,'Transport DB'!$C:$C,"&gt;="&amp;'Backfill Report'!$H$4,'Transport DB'!C:C,"&lt;="&amp;'Backfill Report'!$I$4)</f>
        <v>0</v>
      </c>
      <c r="J32" s="175">
        <f>SUMIFS('Transport DB'!$J:$J,'Transport DB'!$D:$D,"="&amp;'Backfill Report'!C32,'Transport DB'!$C:$C,"&gt;="&amp;'Backfill Report'!$J$4,'Transport DB'!C:C,"&lt;="&amp;'Backfill Report'!$K$4)</f>
        <v>0</v>
      </c>
      <c r="K32" s="163">
        <f>SUMIFS('Transport DB'!O:O,'Transport DB'!$D:$D,"="&amp;'Backfill Report'!C32,'Transport DB'!$C:$C,"&gt;="&amp;'Backfill Report'!$J$4,'Transport DB'!C:C,"&lt;="&amp;'Backfill Report'!$K$4)+SUMIFS('Transport DB'!P:P,'Transport DB'!$D:$D,"="&amp;'Backfill Report'!C32,'Transport DB'!$C:$C,"&gt;="&amp;'Backfill Report'!$J$4,'Transport DB'!C:C,"&lt;="&amp;'Backfill Report'!$K$4)+SUMIFS('Transport DB'!Q:Q,'Transport DB'!$D:$D,"="&amp;'Backfill Report'!C32,'Transport DB'!$C:$C,"&gt;="&amp;'Backfill Report'!$J$4,'Transport DB'!C:C,"&lt;="&amp;'Backfill Report'!$K$4)</f>
        <v>0</v>
      </c>
      <c r="L32" s="175">
        <f>SUMIFS('Transport DB'!J:J,'Transport DB'!D:D,"="&amp;'Backfill Report'!C32,'Transport DB'!C:C,"&gt;="&amp;'Backfill Report'!$L$4,'Transport DB'!C:C,"&lt;="&amp;'Backfill Report'!$M$4)</f>
        <v>0</v>
      </c>
      <c r="M32" s="163">
        <f>SUMIFS('Transport DB'!O:O,'Transport DB'!$D:$D,"="&amp;'Backfill Report'!C32,'Transport DB'!$C:$C,"&gt;="&amp;'Backfill Report'!$L$4,'Transport DB'!C:C,"&lt;="&amp;'Backfill Report'!$M$4)+SUMIFS('Transport DB'!P:P,'Transport DB'!$D:$D,"="&amp;'Backfill Report'!C32,'Transport DB'!$C:$C,"&gt;="&amp;'Backfill Report'!$L$4,'Transport DB'!C:C,"&lt;="&amp;'Backfill Report'!$M$4)+SUMIFS('Transport DB'!Q:Q,'Transport DB'!$D:$D,"="&amp;'Backfill Report'!C32,'Transport DB'!$C:$C,"&gt;="&amp;'Backfill Report'!$L$4,'Transport DB'!C:C,"&lt;="&amp;'Backfill Report'!$M$4)</f>
        <v>0</v>
      </c>
      <c r="N32" s="175">
        <f>SUMIFS('Transport DB'!$J:$J,'Transport DB'!$D:$D,"="&amp;'Backfill Report'!C32,'Transport DB'!$C:$C,"&gt;="&amp;'Backfill Report'!$N$4,'Transport DB'!C:C,"&lt;="&amp;'Backfill Report'!$O$4)</f>
        <v>0</v>
      </c>
      <c r="O32" s="163">
        <f>SUMIFS('Transport DB'!O:O,'Transport DB'!$D:$D,"="&amp;'Backfill Report'!C32,'Transport DB'!$C:$C,"&gt;="&amp;'Backfill Report'!$N$4,'Transport DB'!C:C,"&lt;="&amp;'Backfill Report'!$O$4)+SUMIFS('Transport DB'!P:P,'Transport DB'!$D:$D,"="&amp;'Backfill Report'!C32,'Transport DB'!$C:$C,"&gt;="&amp;'Backfill Report'!$N$4,'Transport DB'!C:C,"&lt;="&amp;'Backfill Report'!$O$4)+SUMIFS('Transport DB'!Q:Q,'Transport DB'!$D:$D,"="&amp;'Backfill Report'!C32,'Transport DB'!$C:$C,"&gt;="&amp;'Backfill Report'!$N$4,'Transport DB'!C:C,"&lt;="&amp;'Backfill Report'!$O$4)</f>
        <v>0</v>
      </c>
      <c r="P32" s="175">
        <f>SUMIFS('Transport DB'!$J:$J,'Transport DB'!$D:$D,"="&amp;'Backfill Report'!C32,'Transport DB'!$C:$C,"&gt;="&amp;'Backfill Report'!$P$4,'Transport DB'!C:C,"&lt;="&amp;'Backfill Report'!$Q$4)</f>
        <v>0</v>
      </c>
      <c r="Q32" s="163">
        <f>SUMIFS('Transport DB'!O:O,'Transport DB'!$D:$D,"="&amp;'Backfill Report'!C32,'Transport DB'!$C:$C,"&gt;="&amp;'Backfill Report'!$P$4,'Transport DB'!C:C,"&lt;="&amp;'Backfill Report'!$Q$4)+SUMIFS('Transport DB'!P:P,'Transport DB'!$D:$D,"="&amp;'Backfill Report'!C32,'Transport DB'!$C:$C,"&gt;="&amp;'Backfill Report'!$P$4,'Transport DB'!C:C,"&lt;="&amp;'Backfill Report'!$Q$4)+SUMIFS('Transport DB'!Q:Q,'Transport DB'!$D:$D,"="&amp;'Backfill Report'!C32,'Transport DB'!$C:$C,"&gt;="&amp;'Backfill Report'!$P$4,'Transport DB'!C:C,"&lt;="&amp;'Backfill Report'!$Q$4)</f>
        <v>0</v>
      </c>
      <c r="R32" s="175">
        <f>SUMIFS('Transport DB'!$J:$J,'Transport DB'!$D:$D,"="&amp;'Backfill Report'!C32,'Transport DB'!$C:$C,"&gt;="&amp;'Backfill Report'!$R$4,'Transport DB'!C:C,"&lt;="&amp;'Backfill Report'!$S$4)</f>
        <v>0</v>
      </c>
      <c r="S32" s="163">
        <f>SUMIFS('Transport DB'!O:O,'Transport DB'!$D:$D,"="&amp;'Backfill Report'!C32,'Transport DB'!$C:$C,"&gt;="&amp;'Backfill Report'!$R$4,'Transport DB'!C:C,"&lt;="&amp;'Backfill Report'!$S$4)+SUMIFS('Transport DB'!P:P,'Transport DB'!$D:$D,"="&amp;'Backfill Report'!C32,'Transport DB'!$C:$C,"&gt;="&amp;'Backfill Report'!$R$4,'Transport DB'!C:C,"&lt;="&amp;'Backfill Report'!$S$4)+SUMIFS('Transport DB'!Q:Q,'Transport DB'!$D:$D,"="&amp;'Backfill Report'!C32,'Transport DB'!$C:$C,"&gt;="&amp;'Backfill Report'!$R$4,'Transport DB'!C:C,"&lt;="&amp;'Backfill Report'!$S$4)</f>
        <v>0</v>
      </c>
      <c r="T32" s="175">
        <f>SUMIFS('Transport DB'!$J:$J,'Transport DB'!$D:$D,"="&amp;'Backfill Report'!C32,'Transport DB'!$C:$C,"&gt;="&amp;'Backfill Report'!$T$4,'Transport DB'!C:C,"&lt;="&amp;'Backfill Report'!$U$4)</f>
        <v>0</v>
      </c>
      <c r="U32" s="163">
        <f>SUMIFS('Transport DB'!O:O,'Transport DB'!$D:$D,"="&amp;'Backfill Report'!C32,'Transport DB'!$C:$C,"&gt;="&amp;'Backfill Report'!$T$4,'Transport DB'!C:C,"&lt;="&amp;'Backfill Report'!$U$4)+SUMIFS('Transport DB'!P:P,'Transport DB'!$D:$D,"="&amp;'Backfill Report'!C32,'Transport DB'!$C:$C,"&gt;="&amp;'Backfill Report'!$T$4,'Transport DB'!C:C,"&lt;="&amp;'Backfill Report'!$U$4)+SUMIFS('Transport DB'!Q:Q,'Transport DB'!$D:$D,"="&amp;'Backfill Report'!C32,'Transport DB'!$C:$C,"&gt;="&amp;'Backfill Report'!$T$4,'Transport DB'!C:C,"&lt;="&amp;'Backfill Report'!$U$4)</f>
        <v>0</v>
      </c>
      <c r="V32" s="175">
        <f>SUMIFS('Transport DB'!$J:$J,'Transport DB'!$D:$D,"="&amp;'Backfill Report'!C32,'Transport DB'!$C:$C,"&gt;="&amp;'Backfill Report'!$V$4,'Transport DB'!C:C,"&lt;="&amp;'Backfill Report'!$W$4)</f>
        <v>0</v>
      </c>
      <c r="W32" s="163">
        <f>SUMIFS('Transport DB'!O:O,'Transport DB'!$D:$D,"="&amp;'Backfill Report'!C32,'Transport DB'!$C:$C,"&gt;="&amp;'Backfill Report'!$V$4,'Transport DB'!C:C,"&lt;="&amp;'Backfill Report'!$W$4)+SUMIFS('Transport DB'!P:P,'Transport DB'!$D:$D,"="&amp;'Backfill Report'!C32,'Transport DB'!$C:$C,"&gt;="&amp;'Backfill Report'!$V$4,'Transport DB'!C:C,"&lt;="&amp;'Backfill Report'!$W$4)+SUMIFS('Transport DB'!Q:Q,'Transport DB'!$D:$D,"="&amp;'Backfill Report'!C32,'Transport DB'!$C:$C,"&gt;="&amp;'Backfill Report'!$V$4,'Transport DB'!C:C,"&lt;="&amp;'Backfill Report'!$W$4)</f>
        <v>0</v>
      </c>
      <c r="X32" s="175">
        <f>SUMIFS('Transport DB'!$J:$J,'Transport DB'!$D:$D,"="&amp;'Backfill Report'!C32,'Transport DB'!$C:$C,"&gt;="&amp;'Backfill Report'!$X$4,'Transport DB'!C:C,"&lt;="&amp;'Backfill Report'!$Y$4)</f>
        <v>0</v>
      </c>
      <c r="Y32" s="163">
        <f>SUMIFS('Transport DB'!O:O,'Transport DB'!$D:$D,"="&amp;'Backfill Report'!C32,'Transport DB'!$C:$C,"&gt;="&amp;'Backfill Report'!$X$4,'Transport DB'!C:C,"&lt;="&amp;'Backfill Report'!$Y$4)+SUMIFS('Transport DB'!P:P,'Transport DB'!$D:$D,"="&amp;'Backfill Report'!C32,'Transport DB'!$C:$C,"&gt;="&amp;'Backfill Report'!$X$4,'Transport DB'!C:C,"&lt;="&amp;'Backfill Report'!$Y$4)+SUMIFS('Transport DB'!Q:Q,'Transport DB'!$D:$D,"="&amp;'Backfill Report'!C32,'Transport DB'!$C:$C,"&gt;="&amp;'Backfill Report'!$X$4,'Transport DB'!C:C,"&lt;="&amp;'Backfill Report'!$Y$4)</f>
        <v>0</v>
      </c>
      <c r="Z32" s="175">
        <f>SUMIFS('Transport DB'!$J:$J,'Transport DB'!$D:$D,"="&amp;'Backfill Report'!C32,'Transport DB'!$C:$C,"&gt;="&amp;'Backfill Report'!$Z$4,'Transport DB'!C:C,"&lt;="&amp;'Backfill Report'!$AA$4)</f>
        <v>0</v>
      </c>
      <c r="AA32" s="163">
        <f>SUMIFS('Transport DB'!O:O,'Transport DB'!$D:$D,"="&amp;'Backfill Report'!C32,'Transport DB'!$C:$C,"&gt;="&amp;'Backfill Report'!$Z$4,'Transport DB'!C:C,"&lt;="&amp;'Backfill Report'!$AA$4)+SUMIFS('Transport DB'!P:P,'Transport DB'!$D:$D,"="&amp;'Backfill Report'!C32,'Transport DB'!$C:$C,"&gt;="&amp;'Backfill Report'!$Z$4,'Transport DB'!C:C,"&lt;="&amp;'Backfill Report'!$AA$4)+SUMIFS('Transport DB'!Q:Q,'Transport DB'!$D:$D,"="&amp;'Backfill Report'!C32,'Transport DB'!$C:$C,"&gt;="&amp;'Backfill Report'!$Z$4,'Transport DB'!C:C,"&lt;="&amp;'Backfill Report'!$AA$4)</f>
        <v>0</v>
      </c>
      <c r="AB32" s="175">
        <f>SUMIFS('Transport DB'!$J:$J,'Transport DB'!$D:$D,"="&amp;'Backfill Report'!C32,'Transport DB'!$C:$C,"&gt;="&amp;'Backfill Report'!$AB$4,'Transport DB'!C:C,"&lt;="&amp;'Backfill Report'!$AC$4)</f>
        <v>0</v>
      </c>
      <c r="AC32" s="163">
        <f>SUMIFS('Transport DB'!O:O,'Transport DB'!$D:$D,"="&amp;'Backfill Report'!C32,'Transport DB'!$C:$C,"&gt;="&amp;'Backfill Report'!$AB$4,'Transport DB'!C:C,"&lt;="&amp;'Backfill Report'!$AC$4)+SUMIFS('Transport DB'!P:P,'Transport DB'!$D:$D,"="&amp;'Backfill Report'!C32,'Transport DB'!$C:$C,"&gt;="&amp;'Backfill Report'!$AB$4,'Transport DB'!C:C,"&lt;="&amp;'Backfill Report'!$AC$4)+SUMIFS('Transport DB'!Q:Q,'Transport DB'!$D:$D,"="&amp;'Backfill Report'!C32,'Transport DB'!$C:$C,"&gt;="&amp;'Backfill Report'!$AB$4,'Transport DB'!C:C,"&lt;="&amp;'Backfill Report'!$AC$4)</f>
        <v>0</v>
      </c>
      <c r="AD32" s="175">
        <f>SUMIFS('Transport DB'!$J:$J,'Transport DB'!$D:$D,"="&amp;'Backfill Report'!C32,'Transport DB'!$C:$C,"&gt;="&amp;'Backfill Report'!$AD$4,'Transport DB'!C:C,"&lt;="&amp;'Backfill Report'!$AE$4)</f>
        <v>0</v>
      </c>
      <c r="AE32" s="163">
        <f>SUMIFS('Transport DB'!O:O,'Transport DB'!$D:$D,"="&amp;'Backfill Report'!C32,'Transport DB'!$C:$C,"&gt;="&amp;'Backfill Report'!$AD$4,'Transport DB'!C:C,"&lt;="&amp;'Backfill Report'!$AE$4)+SUMIFS('Transport DB'!P:P,'Transport DB'!$D:$D,"="&amp;'Backfill Report'!C32,'Transport DB'!$C:$C,"&gt;="&amp;'Backfill Report'!$AD$4,'Transport DB'!C:C,"&lt;="&amp;'Backfill Report'!$AE$4)+SUMIFS('Transport DB'!Q:Q,'Transport DB'!$D:$D,"="&amp;'Backfill Report'!C32,'Transport DB'!$C:$C,"&gt;="&amp;'Backfill Report'!$AD$4,'Transport DB'!C:C,"&lt;="&amp;'Backfill Report'!$AE$4)</f>
        <v>0</v>
      </c>
    </row>
    <row r="33" spans="1:31" ht="29.25" thickBot="1" x14ac:dyDescent="0.5">
      <c r="A33" s="157"/>
      <c r="B33" s="180">
        <v>30</v>
      </c>
      <c r="C33" s="181"/>
      <c r="D33" s="182"/>
      <c r="E33" s="183"/>
      <c r="F33" s="176">
        <f>SUMIFS('Transport DB'!$J:$J,'Transport DB'!$D:$D,"="&amp;'Backfill Report'!C33,'Transport DB'!$C:$C,"&gt;="&amp;'Backfill Report'!$F$4,'Transport DB'!C:C,"&lt;="&amp;'Backfill Report'!$G$4)</f>
        <v>0</v>
      </c>
      <c r="G33" s="177">
        <f>SUMIFS('Transport DB'!O:O,'Transport DB'!$D:$D,"="&amp;'Backfill Report'!C33,'Transport DB'!$C:$C,"&gt;="&amp;'Backfill Report'!$F$4,'Transport DB'!C:C,"&lt;="&amp;'Backfill Report'!$G$4)+SUMIFS('Transport DB'!P:P,'Transport DB'!$D:$D,"="&amp;'Backfill Report'!C33,'Transport DB'!$C:$C,"&gt;="&amp;'Backfill Report'!$F$4,'Transport DB'!C:C,"&lt;="&amp;'Backfill Report'!$G$4)+SUMIFS('Transport DB'!Q:Q,'Transport DB'!$D:$D,"="&amp;'Backfill Report'!C33,'Transport DB'!$C:$C,"&gt;="&amp;'Backfill Report'!$F$4,'Transport DB'!C:C,"&lt;="&amp;'Backfill Report'!$G$4)</f>
        <v>0</v>
      </c>
      <c r="H33" s="176">
        <f>SUMIFS('Transport DB'!$J:$J,'Transport DB'!$D:$D,"="&amp;'Backfill Report'!C33,'Transport DB'!$C:$C,"&gt;="&amp;'Backfill Report'!$H$4,'Transport DB'!C:C,"&lt;="&amp;'Backfill Report'!$I$4)</f>
        <v>0</v>
      </c>
      <c r="I33" s="177">
        <f>SUMIFS('Transport DB'!O:O,'Transport DB'!$D:$D,"="&amp;'Backfill Report'!C33,'Transport DB'!$C:$C,"&gt;="&amp;'Backfill Report'!$H$4,'Transport DB'!C:C,"&lt;="&amp;'Backfill Report'!$I$4)+SUMIFS('Transport DB'!P:P,'Transport DB'!$D:$D,"="&amp;'Backfill Report'!C33,'Transport DB'!$C:$C,"&gt;="&amp;'Backfill Report'!$H$4,'Transport DB'!C:C,"&lt;="&amp;'Backfill Report'!$I$4)+SUMIFS('Transport DB'!Q:Q,'Transport DB'!$D:$D,"="&amp;'Backfill Report'!C33,'Transport DB'!$C:$C,"&gt;="&amp;'Backfill Report'!$H$4,'Transport DB'!C:C,"&lt;="&amp;'Backfill Report'!$I$4)</f>
        <v>0</v>
      </c>
      <c r="J33" s="176">
        <f>SUMIFS('Transport DB'!$J:$J,'Transport DB'!$D:$D,"="&amp;'Backfill Report'!C33,'Transport DB'!$C:$C,"&gt;="&amp;'Backfill Report'!$J$4,'Transport DB'!C:C,"&lt;="&amp;'Backfill Report'!$K$4)</f>
        <v>0</v>
      </c>
      <c r="K33" s="177">
        <f>SUMIFS('Transport DB'!O:O,'Transport DB'!$D:$D,"="&amp;'Backfill Report'!C33,'Transport DB'!$C:$C,"&gt;="&amp;'Backfill Report'!$J$4,'Transport DB'!C:C,"&lt;="&amp;'Backfill Report'!$K$4)+SUMIFS('Transport DB'!P:P,'Transport DB'!$D:$D,"="&amp;'Backfill Report'!C33,'Transport DB'!$C:$C,"&gt;="&amp;'Backfill Report'!$J$4,'Transport DB'!C:C,"&lt;="&amp;'Backfill Report'!$K$4)+SUMIFS('Transport DB'!Q:Q,'Transport DB'!$D:$D,"="&amp;'Backfill Report'!C33,'Transport DB'!$C:$C,"&gt;="&amp;'Backfill Report'!$J$4,'Transport DB'!C:C,"&lt;="&amp;'Backfill Report'!$K$4)</f>
        <v>0</v>
      </c>
      <c r="L33" s="176">
        <f>SUMIFS('Transport DB'!J:J,'Transport DB'!D:D,"="&amp;'Backfill Report'!C33,'Transport DB'!C:C,"&gt;="&amp;'Backfill Report'!$L$4,'Transport DB'!C:C,"&lt;="&amp;'Backfill Report'!$M$4)</f>
        <v>0</v>
      </c>
      <c r="M33" s="177">
        <f>SUMIFS('Transport DB'!O:O,'Transport DB'!$D:$D,"="&amp;'Backfill Report'!C33,'Transport DB'!$C:$C,"&gt;="&amp;'Backfill Report'!$L$4,'Transport DB'!C:C,"&lt;="&amp;'Backfill Report'!$M$4)+SUMIFS('Transport DB'!P:P,'Transport DB'!$D:$D,"="&amp;'Backfill Report'!C33,'Transport DB'!$C:$C,"&gt;="&amp;'Backfill Report'!$L$4,'Transport DB'!C:C,"&lt;="&amp;'Backfill Report'!$M$4)+SUMIFS('Transport DB'!Q:Q,'Transport DB'!$D:$D,"="&amp;'Backfill Report'!C33,'Transport DB'!$C:$C,"&gt;="&amp;'Backfill Report'!$L$4,'Transport DB'!C:C,"&lt;="&amp;'Backfill Report'!$M$4)</f>
        <v>0</v>
      </c>
      <c r="N33" s="176">
        <f>SUMIFS('Transport DB'!$J:$J,'Transport DB'!$D:$D,"="&amp;'Backfill Report'!C33,'Transport DB'!$C:$C,"&gt;="&amp;'Backfill Report'!$N$4,'Transport DB'!C:C,"&lt;="&amp;'Backfill Report'!$O$4)</f>
        <v>0</v>
      </c>
      <c r="O33" s="177">
        <f>SUMIFS('Transport DB'!O:O,'Transport DB'!$D:$D,"="&amp;'Backfill Report'!C33,'Transport DB'!$C:$C,"&gt;="&amp;'Backfill Report'!$N$4,'Transport DB'!C:C,"&lt;="&amp;'Backfill Report'!$O$4)+SUMIFS('Transport DB'!P:P,'Transport DB'!$D:$D,"="&amp;'Backfill Report'!C33,'Transport DB'!$C:$C,"&gt;="&amp;'Backfill Report'!$N$4,'Transport DB'!C:C,"&lt;="&amp;'Backfill Report'!$O$4)+SUMIFS('Transport DB'!Q:Q,'Transport DB'!$D:$D,"="&amp;'Backfill Report'!C33,'Transport DB'!$C:$C,"&gt;="&amp;'Backfill Report'!$N$4,'Transport DB'!C:C,"&lt;="&amp;'Backfill Report'!$O$4)</f>
        <v>0</v>
      </c>
      <c r="P33" s="176">
        <f>SUMIFS('Transport DB'!$J:$J,'Transport DB'!$D:$D,"="&amp;'Backfill Report'!C33,'Transport DB'!$C:$C,"&gt;="&amp;'Backfill Report'!$P$4,'Transport DB'!C:C,"&lt;="&amp;'Backfill Report'!$Q$4)</f>
        <v>0</v>
      </c>
      <c r="Q33" s="177">
        <f>SUMIFS('Transport DB'!O:O,'Transport DB'!$D:$D,"="&amp;'Backfill Report'!C33,'Transport DB'!$C:$C,"&gt;="&amp;'Backfill Report'!$P$4,'Transport DB'!C:C,"&lt;="&amp;'Backfill Report'!$Q$4)+SUMIFS('Transport DB'!P:P,'Transport DB'!$D:$D,"="&amp;'Backfill Report'!C33,'Transport DB'!$C:$C,"&gt;="&amp;'Backfill Report'!$P$4,'Transport DB'!C:C,"&lt;="&amp;'Backfill Report'!$Q$4)+SUMIFS('Transport DB'!Q:Q,'Transport DB'!$D:$D,"="&amp;'Backfill Report'!C33,'Transport DB'!$C:$C,"&gt;="&amp;'Backfill Report'!$P$4,'Transport DB'!C:C,"&lt;="&amp;'Backfill Report'!$Q$4)</f>
        <v>0</v>
      </c>
      <c r="R33" s="176">
        <f>SUMIFS('Transport DB'!$J:$J,'Transport DB'!$D:$D,"="&amp;'Backfill Report'!C33,'Transport DB'!$C:$C,"&gt;="&amp;'Backfill Report'!$R$4,'Transport DB'!C:C,"&lt;="&amp;'Backfill Report'!$S$4)</f>
        <v>0</v>
      </c>
      <c r="S33" s="177">
        <f>SUMIFS('Transport DB'!O:O,'Transport DB'!$D:$D,"="&amp;'Backfill Report'!C33,'Transport DB'!$C:$C,"&gt;="&amp;'Backfill Report'!$R$4,'Transport DB'!C:C,"&lt;="&amp;'Backfill Report'!$S$4)+SUMIFS('Transport DB'!P:P,'Transport DB'!$D:$D,"="&amp;'Backfill Report'!C33,'Transport DB'!$C:$C,"&gt;="&amp;'Backfill Report'!$R$4,'Transport DB'!C:C,"&lt;="&amp;'Backfill Report'!$S$4)+SUMIFS('Transport DB'!Q:Q,'Transport DB'!$D:$D,"="&amp;'Backfill Report'!C33,'Transport DB'!$C:$C,"&gt;="&amp;'Backfill Report'!$R$4,'Transport DB'!C:C,"&lt;="&amp;'Backfill Report'!$S$4)</f>
        <v>0</v>
      </c>
      <c r="T33" s="176">
        <f>SUMIFS('Transport DB'!$J:$J,'Transport DB'!$D:$D,"="&amp;'Backfill Report'!C33,'Transport DB'!$C:$C,"&gt;="&amp;'Backfill Report'!$T$4,'Transport DB'!C:C,"&lt;="&amp;'Backfill Report'!$U$4)</f>
        <v>0</v>
      </c>
      <c r="U33" s="177">
        <f>SUMIFS('Transport DB'!O:O,'Transport DB'!$D:$D,"="&amp;'Backfill Report'!C33,'Transport DB'!$C:$C,"&gt;="&amp;'Backfill Report'!$T$4,'Transport DB'!C:C,"&lt;="&amp;'Backfill Report'!$U$4)+SUMIFS('Transport DB'!P:P,'Transport DB'!$D:$D,"="&amp;'Backfill Report'!C33,'Transport DB'!$C:$C,"&gt;="&amp;'Backfill Report'!$T$4,'Transport DB'!C:C,"&lt;="&amp;'Backfill Report'!$U$4)+SUMIFS('Transport DB'!Q:Q,'Transport DB'!$D:$D,"="&amp;'Backfill Report'!C33,'Transport DB'!$C:$C,"&gt;="&amp;'Backfill Report'!$T$4,'Transport DB'!C:C,"&lt;="&amp;'Backfill Report'!$U$4)</f>
        <v>0</v>
      </c>
      <c r="V33" s="176">
        <f>SUMIFS('Transport DB'!$J:$J,'Transport DB'!$D:$D,"="&amp;'Backfill Report'!C33,'Transport DB'!$C:$C,"&gt;="&amp;'Backfill Report'!$V$4,'Transport DB'!C:C,"&lt;="&amp;'Backfill Report'!$W$4)</f>
        <v>0</v>
      </c>
      <c r="W33" s="177">
        <f>SUMIFS('Transport DB'!O:O,'Transport DB'!$D:$D,"="&amp;'Backfill Report'!C33,'Transport DB'!$C:$C,"&gt;="&amp;'Backfill Report'!$V$4,'Transport DB'!C:C,"&lt;="&amp;'Backfill Report'!$W$4)+SUMIFS('Transport DB'!P:P,'Transport DB'!$D:$D,"="&amp;'Backfill Report'!C33,'Transport DB'!$C:$C,"&gt;="&amp;'Backfill Report'!$V$4,'Transport DB'!C:C,"&lt;="&amp;'Backfill Report'!$W$4)+SUMIFS('Transport DB'!Q:Q,'Transport DB'!$D:$D,"="&amp;'Backfill Report'!C33,'Transport DB'!$C:$C,"&gt;="&amp;'Backfill Report'!$V$4,'Transport DB'!C:C,"&lt;="&amp;'Backfill Report'!$W$4)</f>
        <v>0</v>
      </c>
      <c r="X33" s="176">
        <f>SUMIFS('Transport DB'!$J:$J,'Transport DB'!$D:$D,"="&amp;'Backfill Report'!C33,'Transport DB'!$C:$C,"&gt;="&amp;'Backfill Report'!$X$4,'Transport DB'!C:C,"&lt;="&amp;'Backfill Report'!$Y$4)</f>
        <v>0</v>
      </c>
      <c r="Y33" s="177">
        <f>SUMIFS('Transport DB'!O:O,'Transport DB'!$D:$D,"="&amp;'Backfill Report'!C33,'Transport DB'!$C:$C,"&gt;="&amp;'Backfill Report'!$X$4,'Transport DB'!C:C,"&lt;="&amp;'Backfill Report'!$Y$4)+SUMIFS('Transport DB'!P:P,'Transport DB'!$D:$D,"="&amp;'Backfill Report'!C33,'Transport DB'!$C:$C,"&gt;="&amp;'Backfill Report'!$X$4,'Transport DB'!C:C,"&lt;="&amp;'Backfill Report'!$Y$4)+SUMIFS('Transport DB'!Q:Q,'Transport DB'!$D:$D,"="&amp;'Backfill Report'!C33,'Transport DB'!$C:$C,"&gt;="&amp;'Backfill Report'!$X$4,'Transport DB'!C:C,"&lt;="&amp;'Backfill Report'!$Y$4)</f>
        <v>0</v>
      </c>
      <c r="Z33" s="176">
        <f>SUMIFS('Transport DB'!$J:$J,'Transport DB'!$D:$D,"="&amp;'Backfill Report'!C33,'Transport DB'!$C:$C,"&gt;="&amp;'Backfill Report'!$Z$4,'Transport DB'!C:C,"&lt;="&amp;'Backfill Report'!$AA$4)</f>
        <v>0</v>
      </c>
      <c r="AA33" s="177">
        <f>SUMIFS('Transport DB'!O:O,'Transport DB'!$D:$D,"="&amp;'Backfill Report'!C33,'Transport DB'!$C:$C,"&gt;="&amp;'Backfill Report'!$Z$4,'Transport DB'!C:C,"&lt;="&amp;'Backfill Report'!$AA$4)+SUMIFS('Transport DB'!P:P,'Transport DB'!$D:$D,"="&amp;'Backfill Report'!C33,'Transport DB'!$C:$C,"&gt;="&amp;'Backfill Report'!$Z$4,'Transport DB'!C:C,"&lt;="&amp;'Backfill Report'!$AA$4)+SUMIFS('Transport DB'!Q:Q,'Transport DB'!$D:$D,"="&amp;'Backfill Report'!C33,'Transport DB'!$C:$C,"&gt;="&amp;'Backfill Report'!$Z$4,'Transport DB'!C:C,"&lt;="&amp;'Backfill Report'!$AA$4)</f>
        <v>0</v>
      </c>
      <c r="AB33" s="176">
        <f>SUMIFS('Transport DB'!$J:$J,'Transport DB'!$D:$D,"="&amp;'Backfill Report'!C33,'Transport DB'!$C:$C,"&gt;="&amp;'Backfill Report'!$AB$4,'Transport DB'!C:C,"&lt;="&amp;'Backfill Report'!$AC$4)</f>
        <v>0</v>
      </c>
      <c r="AC33" s="177">
        <f>SUMIFS('Transport DB'!O:O,'Transport DB'!$D:$D,"="&amp;'Backfill Report'!C33,'Transport DB'!$C:$C,"&gt;="&amp;'Backfill Report'!$AB$4,'Transport DB'!C:C,"&lt;="&amp;'Backfill Report'!$AC$4)+SUMIFS('Transport DB'!P:P,'Transport DB'!$D:$D,"="&amp;'Backfill Report'!C33,'Transport DB'!$C:$C,"&gt;="&amp;'Backfill Report'!$AB$4,'Transport DB'!C:C,"&lt;="&amp;'Backfill Report'!$AC$4)+SUMIFS('Transport DB'!Q:Q,'Transport DB'!$D:$D,"="&amp;'Backfill Report'!C33,'Transport DB'!$C:$C,"&gt;="&amp;'Backfill Report'!$AB$4,'Transport DB'!C:C,"&lt;="&amp;'Backfill Report'!$AC$4)</f>
        <v>0</v>
      </c>
      <c r="AD33" s="176">
        <f>SUMIFS('Transport DB'!$J:$J,'Transport DB'!$D:$D,"="&amp;'Backfill Report'!C33,'Transport DB'!$C:$C,"&gt;="&amp;'Backfill Report'!$AD$4,'Transport DB'!C:C,"&lt;="&amp;'Backfill Report'!$AE$4)</f>
        <v>0</v>
      </c>
      <c r="AE33" s="177">
        <f>SUMIFS('Transport DB'!O:O,'Transport DB'!$D:$D,"="&amp;'Backfill Report'!C33,'Transport DB'!$C:$C,"&gt;="&amp;'Backfill Report'!$AD$4,'Transport DB'!C:C,"&lt;="&amp;'Backfill Report'!$AE$4)+SUMIFS('Transport DB'!P:P,'Transport DB'!$D:$D,"="&amp;'Backfill Report'!C33,'Transport DB'!$C:$C,"&gt;="&amp;'Backfill Report'!$AD$4,'Transport DB'!C:C,"&lt;="&amp;'Backfill Report'!$AE$4)+SUMIFS('Transport DB'!Q:Q,'Transport DB'!$D:$D,"="&amp;'Backfill Report'!C33,'Transport DB'!$C:$C,"&gt;="&amp;'Backfill Report'!$AD$4,'Transport DB'!C:C,"&lt;="&amp;'Backfill Report'!$AE$4)</f>
        <v>0</v>
      </c>
    </row>
  </sheetData>
  <mergeCells count="18">
    <mergeCell ref="B2:O2"/>
    <mergeCell ref="X3:Y3"/>
    <mergeCell ref="Z3:AA3"/>
    <mergeCell ref="B3:B5"/>
    <mergeCell ref="P3:Q3"/>
    <mergeCell ref="R3:S3"/>
    <mergeCell ref="T3:U3"/>
    <mergeCell ref="V3:W3"/>
    <mergeCell ref="D3:D5"/>
    <mergeCell ref="C3:C5"/>
    <mergeCell ref="N3:O3"/>
    <mergeCell ref="L3:M3"/>
    <mergeCell ref="E3:E5"/>
    <mergeCell ref="J3:K3"/>
    <mergeCell ref="H3:I3"/>
    <mergeCell ref="F3:G3"/>
    <mergeCell ref="AB3:AC3"/>
    <mergeCell ref="AD3:AE3"/>
  </mergeCells>
  <conditionalFormatting sqref="C6:AE13 D14:AE16 C17:AE33">
    <cfRule type="expression" dxfId="2" priority="2">
      <formula>ROUNDDOWN(NOW(),0)-1=$O6</formula>
    </cfRule>
  </conditionalFormatting>
  <conditionalFormatting sqref="F4:AE4">
    <cfRule type="expression" dxfId="1" priority="13">
      <formula>ROUNDDOWN(NOW(),0)-1=$O4</formula>
    </cfRule>
  </conditionalFormatting>
  <conditionalFormatting sqref="C14:C16">
    <cfRule type="expression" dxfId="0" priority="1">
      <formula>ROUNDDOWN(NOW(),0)-1=$O14</formula>
    </cfRule>
  </conditionalFormatting>
  <pageMargins left="0.7" right="0.7" top="0.75" bottom="0.75" header="0.3" footer="0.3"/>
  <pageSetup paperSize="9" scale="6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914D-807A-44C2-879C-574D0F17F95A}">
  <sheetPr codeName="Sheet12"/>
  <dimension ref="A2:D54"/>
  <sheetViews>
    <sheetView rightToLeft="1" tabSelected="1" view="pageBreakPreview" zoomScale="175" zoomScaleNormal="100" zoomScaleSheetLayoutView="175" workbookViewId="0">
      <selection activeCell="I44" sqref="I44"/>
    </sheetView>
  </sheetViews>
  <sheetFormatPr defaultRowHeight="19.5" x14ac:dyDescent="0.55000000000000004"/>
  <cols>
    <col min="1" max="1" width="9.5703125" style="252" bestFit="1" customWidth="1"/>
    <col min="2" max="2" width="13.140625" style="12" bestFit="1" customWidth="1"/>
    <col min="3" max="3" width="11.140625" style="12" bestFit="1" customWidth="1"/>
    <col min="4" max="4" width="9.140625" style="12"/>
    <col min="5" max="16384" width="9.140625" style="251"/>
  </cols>
  <sheetData>
    <row r="2" spans="1:4" ht="24.75" x14ac:dyDescent="0.55000000000000004">
      <c r="A2" s="105"/>
      <c r="B2" s="209"/>
      <c r="C2" s="209"/>
      <c r="D2" s="209"/>
    </row>
    <row r="3" spans="1:4" x14ac:dyDescent="0.55000000000000004">
      <c r="A3" s="316" t="s">
        <v>130</v>
      </c>
      <c r="B3" s="316"/>
      <c r="C3" s="316"/>
    </row>
    <row r="4" spans="1:4" x14ac:dyDescent="0.55000000000000004">
      <c r="A4" s="253" t="s">
        <v>86</v>
      </c>
      <c r="B4" s="123" t="s">
        <v>87</v>
      </c>
      <c r="C4" s="123" t="s">
        <v>88</v>
      </c>
    </row>
    <row r="5" spans="1:4" x14ac:dyDescent="0.55000000000000004">
      <c r="A5" s="253" t="s">
        <v>90</v>
      </c>
      <c r="B5" s="249" t="s">
        <v>91</v>
      </c>
      <c r="C5" s="249" t="s">
        <v>92</v>
      </c>
      <c r="D5" s="467" t="s">
        <v>1</v>
      </c>
    </row>
    <row r="6" spans="1:4" x14ac:dyDescent="0.55000000000000004">
      <c r="A6" s="253" t="s">
        <v>93</v>
      </c>
      <c r="B6" s="249" t="s">
        <v>94</v>
      </c>
      <c r="C6" s="249" t="s">
        <v>95</v>
      </c>
      <c r="D6" s="467"/>
    </row>
    <row r="7" spans="1:4" x14ac:dyDescent="0.55000000000000004">
      <c r="A7" s="253" t="s">
        <v>96</v>
      </c>
      <c r="B7" s="249" t="s">
        <v>94</v>
      </c>
      <c r="C7" s="249" t="s">
        <v>97</v>
      </c>
      <c r="D7" s="467"/>
    </row>
    <row r="8" spans="1:4" x14ac:dyDescent="0.55000000000000004">
      <c r="A8" s="253" t="s">
        <v>119</v>
      </c>
      <c r="B8" s="249" t="s">
        <v>94</v>
      </c>
      <c r="C8" s="249" t="s">
        <v>131</v>
      </c>
      <c r="D8" s="467"/>
    </row>
    <row r="9" spans="1:4" x14ac:dyDescent="0.55000000000000004">
      <c r="A9" s="253" t="s">
        <v>132</v>
      </c>
      <c r="B9" s="249" t="s">
        <v>99</v>
      </c>
      <c r="C9" s="249" t="s">
        <v>131</v>
      </c>
      <c r="D9" s="467"/>
    </row>
    <row r="10" spans="1:4" x14ac:dyDescent="0.55000000000000004">
      <c r="A10" s="253" t="s">
        <v>98</v>
      </c>
      <c r="B10" s="249" t="s">
        <v>99</v>
      </c>
      <c r="C10" s="249" t="s">
        <v>131</v>
      </c>
      <c r="D10" s="467"/>
    </row>
    <row r="11" spans="1:4" x14ac:dyDescent="0.55000000000000004">
      <c r="A11" s="253" t="s">
        <v>116</v>
      </c>
      <c r="B11" s="249" t="s">
        <v>117</v>
      </c>
      <c r="C11" s="249" t="s">
        <v>118</v>
      </c>
      <c r="D11" s="467"/>
    </row>
    <row r="12" spans="1:4" x14ac:dyDescent="0.55000000000000004">
      <c r="A12" s="253" t="s">
        <v>121</v>
      </c>
      <c r="B12" s="249" t="s">
        <v>110</v>
      </c>
      <c r="C12" s="249" t="s">
        <v>111</v>
      </c>
      <c r="D12" s="467"/>
    </row>
    <row r="13" spans="1:4" x14ac:dyDescent="0.55000000000000004">
      <c r="A13" s="253" t="s">
        <v>109</v>
      </c>
      <c r="B13" s="249" t="s">
        <v>110</v>
      </c>
      <c r="C13" s="249" t="s">
        <v>134</v>
      </c>
      <c r="D13" s="467"/>
    </row>
    <row r="14" spans="1:4" x14ac:dyDescent="0.55000000000000004">
      <c r="A14" s="253" t="s">
        <v>112</v>
      </c>
      <c r="B14" s="249" t="s">
        <v>110</v>
      </c>
      <c r="C14" s="249" t="s">
        <v>113</v>
      </c>
      <c r="D14" s="467"/>
    </row>
    <row r="15" spans="1:4" x14ac:dyDescent="0.55000000000000004">
      <c r="A15" s="253" t="s">
        <v>122</v>
      </c>
      <c r="B15" s="249" t="s">
        <v>135</v>
      </c>
      <c r="C15" s="249" t="s">
        <v>134</v>
      </c>
      <c r="D15" s="467"/>
    </row>
    <row r="16" spans="1:4" x14ac:dyDescent="0.55000000000000004">
      <c r="A16" s="253" t="s">
        <v>124</v>
      </c>
      <c r="B16" s="249" t="s">
        <v>125</v>
      </c>
      <c r="C16" s="249" t="s">
        <v>134</v>
      </c>
      <c r="D16" s="467"/>
    </row>
    <row r="17" spans="1:4" x14ac:dyDescent="0.55000000000000004">
      <c r="A17" s="253" t="s">
        <v>129</v>
      </c>
      <c r="B17" s="249" t="s">
        <v>101</v>
      </c>
      <c r="C17" s="249" t="s">
        <v>136</v>
      </c>
      <c r="D17" s="467"/>
    </row>
    <row r="18" spans="1:4" x14ac:dyDescent="0.55000000000000004">
      <c r="A18" s="253" t="s">
        <v>138</v>
      </c>
      <c r="B18" s="249" t="s">
        <v>101</v>
      </c>
      <c r="C18" s="249" t="s">
        <v>2</v>
      </c>
      <c r="D18" s="468" t="s">
        <v>2</v>
      </c>
    </row>
    <row r="19" spans="1:4" x14ac:dyDescent="0.55000000000000004">
      <c r="A19" s="254" t="s">
        <v>139</v>
      </c>
      <c r="B19" s="249" t="s">
        <v>140</v>
      </c>
      <c r="C19" s="249" t="s">
        <v>2</v>
      </c>
      <c r="D19" s="468"/>
    </row>
    <row r="20" spans="1:4" x14ac:dyDescent="0.55000000000000004">
      <c r="A20" s="254" t="s">
        <v>141</v>
      </c>
      <c r="B20" s="249" t="s">
        <v>140</v>
      </c>
      <c r="C20" s="249" t="s">
        <v>2</v>
      </c>
      <c r="D20" s="468"/>
    </row>
    <row r="21" spans="1:4" x14ac:dyDescent="0.55000000000000004">
      <c r="A21" s="254" t="s">
        <v>143</v>
      </c>
      <c r="B21" s="249" t="s">
        <v>94</v>
      </c>
      <c r="C21" s="249" t="s">
        <v>2</v>
      </c>
      <c r="D21" s="468"/>
    </row>
    <row r="22" spans="1:4" x14ac:dyDescent="0.55000000000000004">
      <c r="A22" s="254" t="s">
        <v>144</v>
      </c>
      <c r="B22" s="249" t="s">
        <v>94</v>
      </c>
      <c r="C22" s="249" t="s">
        <v>2</v>
      </c>
      <c r="D22" s="468"/>
    </row>
    <row r="23" spans="1:4" x14ac:dyDescent="0.55000000000000004">
      <c r="A23" s="254" t="s">
        <v>145</v>
      </c>
      <c r="B23" s="249" t="s">
        <v>94</v>
      </c>
      <c r="C23" s="249" t="s">
        <v>2</v>
      </c>
      <c r="D23" s="468"/>
    </row>
    <row r="24" spans="1:4" x14ac:dyDescent="0.55000000000000004">
      <c r="A24" s="254" t="s">
        <v>242</v>
      </c>
      <c r="B24" s="249" t="s">
        <v>94</v>
      </c>
      <c r="C24" s="249" t="s">
        <v>2</v>
      </c>
      <c r="D24" s="468"/>
    </row>
    <row r="25" spans="1:4" x14ac:dyDescent="0.55000000000000004">
      <c r="A25" s="254" t="s">
        <v>251</v>
      </c>
      <c r="B25" s="249" t="s">
        <v>94</v>
      </c>
      <c r="C25" s="249" t="s">
        <v>2</v>
      </c>
      <c r="D25" s="468"/>
    </row>
    <row r="26" spans="1:4" x14ac:dyDescent="0.55000000000000004">
      <c r="A26" s="254" t="s">
        <v>252</v>
      </c>
      <c r="B26" s="249" t="s">
        <v>94</v>
      </c>
      <c r="C26" s="249" t="s">
        <v>2</v>
      </c>
      <c r="D26" s="468"/>
    </row>
    <row r="27" spans="1:4" x14ac:dyDescent="0.55000000000000004">
      <c r="A27" s="254" t="s">
        <v>146</v>
      </c>
      <c r="B27" s="249" t="s">
        <v>256</v>
      </c>
      <c r="C27" s="249" t="s">
        <v>147</v>
      </c>
      <c r="D27" s="469" t="s">
        <v>147</v>
      </c>
    </row>
    <row r="28" spans="1:4" x14ac:dyDescent="0.55000000000000004">
      <c r="A28" s="254" t="s">
        <v>148</v>
      </c>
      <c r="B28" s="249" t="s">
        <v>256</v>
      </c>
      <c r="C28" s="249" t="s">
        <v>147</v>
      </c>
      <c r="D28" s="469"/>
    </row>
    <row r="29" spans="1:4" x14ac:dyDescent="0.55000000000000004">
      <c r="A29" s="127" t="s">
        <v>149</v>
      </c>
      <c r="B29" s="219" t="s">
        <v>257</v>
      </c>
      <c r="C29" s="249" t="s">
        <v>150</v>
      </c>
      <c r="D29" s="12" t="s">
        <v>150</v>
      </c>
    </row>
    <row r="30" spans="1:4" x14ac:dyDescent="0.55000000000000004">
      <c r="A30" s="253" t="s">
        <v>151</v>
      </c>
      <c r="B30" s="249" t="s">
        <v>258</v>
      </c>
      <c r="C30" s="249" t="s">
        <v>65</v>
      </c>
      <c r="D30" s="470" t="s">
        <v>65</v>
      </c>
    </row>
    <row r="31" spans="1:4" x14ac:dyDescent="0.55000000000000004">
      <c r="A31" s="254" t="s">
        <v>152</v>
      </c>
      <c r="B31" s="249" t="s">
        <v>94</v>
      </c>
      <c r="C31" s="249" t="s">
        <v>65</v>
      </c>
      <c r="D31" s="470"/>
    </row>
    <row r="32" spans="1:4" x14ac:dyDescent="0.55000000000000004">
      <c r="A32" s="254" t="s">
        <v>154</v>
      </c>
      <c r="B32" s="249" t="s">
        <v>94</v>
      </c>
      <c r="C32" s="249" t="s">
        <v>65</v>
      </c>
      <c r="D32" s="470"/>
    </row>
    <row r="33" spans="1:4" x14ac:dyDescent="0.55000000000000004">
      <c r="A33" s="254" t="s">
        <v>155</v>
      </c>
      <c r="B33" s="249" t="s">
        <v>94</v>
      </c>
      <c r="C33" s="249" t="s">
        <v>65</v>
      </c>
      <c r="D33" s="470"/>
    </row>
    <row r="34" spans="1:4" x14ac:dyDescent="0.55000000000000004">
      <c r="A34" s="253" t="s">
        <v>157</v>
      </c>
      <c r="B34" s="249" t="s">
        <v>106</v>
      </c>
      <c r="C34" s="249" t="s">
        <v>64</v>
      </c>
      <c r="D34" s="471" t="s">
        <v>64</v>
      </c>
    </row>
    <row r="35" spans="1:4" x14ac:dyDescent="0.55000000000000004">
      <c r="A35" s="253" t="s">
        <v>158</v>
      </c>
      <c r="B35" s="249" t="s">
        <v>94</v>
      </c>
      <c r="C35" s="249" t="s">
        <v>64</v>
      </c>
      <c r="D35" s="471"/>
    </row>
    <row r="36" spans="1:4" x14ac:dyDescent="0.55000000000000004">
      <c r="A36" s="253" t="s">
        <v>159</v>
      </c>
      <c r="B36" s="249" t="s">
        <v>94</v>
      </c>
      <c r="C36" s="249" t="s">
        <v>64</v>
      </c>
      <c r="D36" s="471"/>
    </row>
    <row r="37" spans="1:4" x14ac:dyDescent="0.55000000000000004">
      <c r="A37" s="253" t="s">
        <v>160</v>
      </c>
      <c r="B37" s="249" t="s">
        <v>140</v>
      </c>
      <c r="C37" s="249" t="s">
        <v>153</v>
      </c>
      <c r="D37" s="12" t="s">
        <v>153</v>
      </c>
    </row>
    <row r="38" spans="1:4" x14ac:dyDescent="0.55000000000000004">
      <c r="A38" s="253" t="s">
        <v>162</v>
      </c>
      <c r="B38" s="249" t="s">
        <v>163</v>
      </c>
      <c r="C38" s="249" t="s">
        <v>66</v>
      </c>
      <c r="D38" s="465" t="s">
        <v>66</v>
      </c>
    </row>
    <row r="39" spans="1:4" x14ac:dyDescent="0.55000000000000004">
      <c r="A39" s="253" t="s">
        <v>164</v>
      </c>
      <c r="B39" s="249" t="s">
        <v>140</v>
      </c>
      <c r="C39" s="249" t="s">
        <v>66</v>
      </c>
      <c r="D39" s="465"/>
    </row>
    <row r="40" spans="1:4" x14ac:dyDescent="0.55000000000000004">
      <c r="A40" s="255" t="s">
        <v>166</v>
      </c>
      <c r="B40" s="249" t="s">
        <v>167</v>
      </c>
      <c r="C40" s="249" t="s">
        <v>168</v>
      </c>
      <c r="D40" s="466" t="str">
        <f>C40</f>
        <v>محمد پور</v>
      </c>
    </row>
    <row r="41" spans="1:4" x14ac:dyDescent="0.55000000000000004">
      <c r="A41" s="255" t="s">
        <v>170</v>
      </c>
      <c r="B41" s="249" t="s">
        <v>171</v>
      </c>
      <c r="C41" s="249" t="s">
        <v>168</v>
      </c>
      <c r="D41" s="466"/>
    </row>
    <row r="42" spans="1:4" x14ac:dyDescent="0.55000000000000004">
      <c r="A42" s="255" t="s">
        <v>173</v>
      </c>
      <c r="B42" s="249" t="s">
        <v>171</v>
      </c>
      <c r="C42" s="249" t="s">
        <v>168</v>
      </c>
      <c r="D42" s="466"/>
    </row>
    <row r="43" spans="1:4" x14ac:dyDescent="0.55000000000000004">
      <c r="A43" s="255" t="s">
        <v>174</v>
      </c>
      <c r="B43" s="249" t="s">
        <v>106</v>
      </c>
      <c r="C43" s="249" t="s">
        <v>168</v>
      </c>
      <c r="D43" s="466"/>
    </row>
    <row r="44" spans="1:4" x14ac:dyDescent="0.55000000000000004">
      <c r="A44" s="255" t="s">
        <v>175</v>
      </c>
      <c r="B44" s="249" t="s">
        <v>163</v>
      </c>
      <c r="C44" s="249" t="s">
        <v>168</v>
      </c>
      <c r="D44" s="466"/>
    </row>
    <row r="45" spans="1:4" x14ac:dyDescent="0.55000000000000004">
      <c r="A45" s="255" t="s">
        <v>176</v>
      </c>
      <c r="B45" s="249" t="s">
        <v>177</v>
      </c>
      <c r="C45" s="249" t="s">
        <v>168</v>
      </c>
      <c r="D45" s="466"/>
    </row>
    <row r="46" spans="1:4" x14ac:dyDescent="0.55000000000000004">
      <c r="A46" s="255" t="s">
        <v>178</v>
      </c>
      <c r="B46" s="249" t="s">
        <v>101</v>
      </c>
      <c r="C46" s="249" t="s">
        <v>168</v>
      </c>
      <c r="D46" s="466"/>
    </row>
    <row r="47" spans="1:4" x14ac:dyDescent="0.55000000000000004">
      <c r="A47" s="255" t="s">
        <v>179</v>
      </c>
      <c r="B47" s="249" t="s">
        <v>180</v>
      </c>
      <c r="C47" s="249" t="s">
        <v>168</v>
      </c>
      <c r="D47" s="466"/>
    </row>
    <row r="48" spans="1:4" x14ac:dyDescent="0.55000000000000004">
      <c r="A48" s="255" t="s">
        <v>255</v>
      </c>
      <c r="B48" s="249" t="s">
        <v>180</v>
      </c>
      <c r="C48" s="249" t="s">
        <v>168</v>
      </c>
      <c r="D48" s="466"/>
    </row>
    <row r="49" spans="1:4" x14ac:dyDescent="0.55000000000000004">
      <c r="A49" s="255" t="s">
        <v>244</v>
      </c>
      <c r="B49" s="249" t="s">
        <v>163</v>
      </c>
      <c r="C49" s="249" t="s">
        <v>168</v>
      </c>
      <c r="D49" s="466"/>
    </row>
    <row r="50" spans="1:4" x14ac:dyDescent="0.55000000000000004">
      <c r="A50" s="255" t="s">
        <v>253</v>
      </c>
      <c r="B50" s="249" t="s">
        <v>261</v>
      </c>
      <c r="C50" s="249" t="s">
        <v>168</v>
      </c>
      <c r="D50" s="466"/>
    </row>
    <row r="51" spans="1:4" x14ac:dyDescent="0.55000000000000004">
      <c r="A51" s="253" t="s">
        <v>181</v>
      </c>
      <c r="B51" s="249" t="s">
        <v>163</v>
      </c>
      <c r="C51" s="249" t="s">
        <v>8</v>
      </c>
      <c r="D51" s="466"/>
    </row>
    <row r="54" spans="1:4" x14ac:dyDescent="0.55000000000000004">
      <c r="A54" s="253"/>
      <c r="B54" s="249"/>
      <c r="C54" s="249"/>
    </row>
  </sheetData>
  <mergeCells count="8">
    <mergeCell ref="D38:D39"/>
    <mergeCell ref="D40:D51"/>
    <mergeCell ref="A3:C3"/>
    <mergeCell ref="D5:D17"/>
    <mergeCell ref="D18:D26"/>
    <mergeCell ref="D27:D28"/>
    <mergeCell ref="D30:D33"/>
    <mergeCell ref="D34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Cal</vt:lpstr>
      <vt:lpstr>Gas DB</vt:lpstr>
      <vt:lpstr>Transport DB</vt:lpstr>
      <vt:lpstr>Work DB</vt:lpstr>
      <vt:lpstr>Daily Report</vt:lpstr>
      <vt:lpstr>Backfill Report</vt:lpstr>
      <vt:lpstr>Coding</vt:lpstr>
      <vt:lpstr>'Backfill Report'!Print_Area</vt:lpstr>
      <vt:lpstr>Cal!Print_Area</vt:lpstr>
      <vt:lpstr>'Daily Report'!Print_Area</vt:lpstr>
      <vt:lpstr>'Gas DB'!Print_Area</vt:lpstr>
      <vt:lpstr>'Transport DB'!Print_Area</vt:lpstr>
      <vt:lpstr>'Work DB'!Print_Area</vt:lpstr>
      <vt:lpstr>'Transport DB'!Print_Titles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khavari</dc:creator>
  <cp:lastModifiedBy>Behnam Zarei</cp:lastModifiedBy>
  <cp:lastPrinted>2024-07-13T09:34:36Z</cp:lastPrinted>
  <dcterms:created xsi:type="dcterms:W3CDTF">2024-06-09T04:34:32Z</dcterms:created>
  <dcterms:modified xsi:type="dcterms:W3CDTF">2024-07-14T03:10:49Z</dcterms:modified>
</cp:coreProperties>
</file>